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yhunelgin/Dropbox/arastirma/COVID19/Index_updates/"/>
    </mc:Choice>
  </mc:AlternateContent>
  <xr:revisionPtr revIDLastSave="0" documentId="13_ncr:1_{1E5DFC89-91B7-CF41-96A6-F4967B497D47}" xr6:coauthVersionLast="45" xr6:coauthVersionMax="45" xr10:uidLastSave="{00000000-0000-0000-0000-000000000000}"/>
  <bookViews>
    <workbookView xWindow="0" yWindow="460" windowWidth="15680" windowHeight="15460" xr2:uid="{3CC5D65E-9092-6641-BD5D-31DE27AABD59}"/>
  </bookViews>
  <sheets>
    <sheet name="Sheet1" sheetId="1" r:id="rId1"/>
    <sheet name="Sheet2" sheetId="2" r:id="rId2"/>
  </sheets>
  <definedNames>
    <definedName name="_xlchart.v5.0" hidden="1">Sheet1!$A$1</definedName>
    <definedName name="_xlchart.v5.1" hidden="1">Sheet1!$A$2:$A$174</definedName>
    <definedName name="_xlchart.v5.10" hidden="1">Sheet1!$C$1</definedName>
    <definedName name="_xlchart.v5.11" hidden="1">Sheet1!$C$2:$C$174</definedName>
    <definedName name="_xlchart.v5.12" hidden="1">Sheet1!$A$1</definedName>
    <definedName name="_xlchart.v5.13" hidden="1">Sheet1!$A$2:$A$174</definedName>
    <definedName name="_xlchart.v5.14" hidden="1">Sheet1!$C$1</definedName>
    <definedName name="_xlchart.v5.15" hidden="1">Sheet1!$C$2:$C$174</definedName>
    <definedName name="_xlchart.v5.2" hidden="1">Sheet1!$C$1</definedName>
    <definedName name="_xlchart.v5.3" hidden="1">Sheet1!$C$2:$C$174</definedName>
    <definedName name="_xlchart.v5.4" hidden="1">Sheet1!$A$1</definedName>
    <definedName name="_xlchart.v5.5" hidden="1">Sheet1!$A$2:$A$174</definedName>
    <definedName name="_xlchart.v5.6" hidden="1">Sheet1!$C$1</definedName>
    <definedName name="_xlchart.v5.7" hidden="1">Sheet1!$C$2:$C$174</definedName>
    <definedName name="_xlchart.v5.8" hidden="1">Sheet1!$A$1</definedName>
    <definedName name="_xlchart.v5.9" hidden="1">Sheet1!$A$2:$A$174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5" i="1" l="1"/>
  <c r="C162" i="1"/>
  <c r="H157" i="1"/>
  <c r="D156" i="1"/>
  <c r="C153" i="1"/>
  <c r="C149" i="1"/>
  <c r="C148" i="1"/>
  <c r="C143" i="1"/>
  <c r="F144" i="1"/>
  <c r="F141" i="1"/>
  <c r="F139" i="1"/>
  <c r="D138" i="1"/>
  <c r="F134" i="1"/>
  <c r="C134" i="1"/>
  <c r="F166" i="1"/>
  <c r="D168" i="1"/>
  <c r="D130" i="1"/>
  <c r="F130" i="1"/>
  <c r="D129" i="1"/>
  <c r="C128" i="1"/>
  <c r="F127" i="1"/>
  <c r="F126" i="1"/>
  <c r="F121" i="1"/>
  <c r="F118" i="1" l="1"/>
  <c r="D118" i="1"/>
  <c r="F114" i="1" l="1"/>
  <c r="F112" i="1"/>
  <c r="C110" i="1"/>
  <c r="C106" i="1" l="1"/>
  <c r="E105" i="1"/>
  <c r="D105" i="1"/>
  <c r="D104" i="1"/>
  <c r="C98" i="1" l="1"/>
  <c r="C88" i="1"/>
  <c r="H87" i="1"/>
  <c r="C85" i="1"/>
  <c r="C78" i="1" l="1"/>
  <c r="H75" i="1"/>
  <c r="H73" i="1"/>
  <c r="H72" i="1"/>
  <c r="F70" i="1"/>
  <c r="C63" i="1"/>
  <c r="F62" i="1"/>
  <c r="H60" i="1"/>
  <c r="C60" i="1"/>
  <c r="C57" i="1"/>
  <c r="C56" i="1"/>
  <c r="H55" i="1"/>
  <c r="C55" i="1"/>
  <c r="C54" i="1"/>
  <c r="C52" i="1"/>
  <c r="F49" i="1"/>
  <c r="C49" i="1"/>
  <c r="F47" i="1"/>
  <c r="C47" i="1"/>
  <c r="D46" i="1"/>
  <c r="F42" i="1" l="1"/>
  <c r="C42" i="1"/>
  <c r="F41" i="1"/>
  <c r="F39" i="1" l="1"/>
  <c r="C39" i="1"/>
  <c r="D36" i="1"/>
  <c r="C25" i="1" l="1"/>
  <c r="H23" i="1"/>
  <c r="F19" i="1"/>
  <c r="C19" i="1"/>
  <c r="C14" i="1"/>
  <c r="C10" i="1"/>
  <c r="D7" i="1"/>
  <c r="E4" i="1"/>
  <c r="H3" i="1"/>
  <c r="F3" i="1"/>
  <c r="D157" i="1" l="1"/>
  <c r="C109" i="2" l="1"/>
  <c r="E46" i="1" l="1"/>
  <c r="C163" i="1" l="1"/>
  <c r="D152" i="1" l="1"/>
  <c r="D150" i="1"/>
  <c r="F149" i="1"/>
  <c r="F148" i="1" l="1"/>
  <c r="C144" i="1"/>
  <c r="H145" i="1"/>
  <c r="C141" i="1"/>
  <c r="C140" i="1"/>
  <c r="F140" i="1"/>
  <c r="C130" i="1"/>
  <c r="C139" i="1"/>
  <c r="F137" i="1"/>
  <c r="C136" i="1"/>
  <c r="F131" i="1"/>
  <c r="F128" i="1"/>
  <c r="C127" i="1"/>
  <c r="C114" i="1"/>
  <c r="F122" i="1"/>
  <c r="E120" i="1"/>
  <c r="C118" i="1"/>
  <c r="F115" i="1"/>
  <c r="C115" i="1"/>
  <c r="C101" i="1"/>
  <c r="D112" i="1"/>
  <c r="C109" i="1"/>
  <c r="F108" i="1"/>
  <c r="C107" i="1"/>
  <c r="H104" i="1"/>
  <c r="F101" i="1"/>
  <c r="C94" i="1"/>
  <c r="F95" i="1"/>
  <c r="C95" i="1"/>
  <c r="F94" i="1"/>
  <c r="C89" i="1"/>
  <c r="F89" i="1"/>
  <c r="C79" i="1"/>
  <c r="C82" i="1"/>
  <c r="F79" i="1"/>
  <c r="C9" i="1"/>
  <c r="C16" i="1"/>
  <c r="C41" i="1"/>
  <c r="C43" i="1"/>
  <c r="C44" i="1"/>
  <c r="C61" i="1"/>
  <c r="C71" i="1"/>
  <c r="C77" i="1"/>
  <c r="F77" i="1"/>
  <c r="F73" i="1"/>
  <c r="F67" i="1"/>
  <c r="C67" i="1"/>
  <c r="E67" i="1"/>
  <c r="C66" i="1"/>
  <c r="F63" i="1"/>
  <c r="H62" i="1"/>
  <c r="F61" i="1"/>
  <c r="D60" i="1"/>
  <c r="F57" i="1"/>
  <c r="F56" i="1"/>
  <c r="F52" i="1"/>
  <c r="C46" i="1"/>
  <c r="F16" i="1"/>
  <c r="F38" i="1"/>
  <c r="F30" i="1"/>
  <c r="C30" i="1"/>
  <c r="F18" i="1"/>
  <c r="C20" i="1"/>
  <c r="F13" i="1"/>
  <c r="F9" i="1"/>
  <c r="F8" i="1"/>
  <c r="C7" i="1"/>
  <c r="C4" i="1"/>
  <c r="E157" i="1" l="1"/>
  <c r="C146" i="1" l="1"/>
  <c r="D148" i="1"/>
  <c r="F142" i="1"/>
  <c r="F136" i="1"/>
  <c r="F123" i="1"/>
  <c r="C123" i="1"/>
  <c r="C122" i="1"/>
  <c r="C117" i="1"/>
  <c r="D113" i="1"/>
  <c r="F109" i="1"/>
  <c r="F107" i="1"/>
  <c r="F104" i="1"/>
  <c r="F103" i="1"/>
  <c r="C103" i="1"/>
  <c r="C155" i="1"/>
  <c r="H99" i="1"/>
  <c r="C93" i="1"/>
  <c r="C92" i="1"/>
  <c r="D91" i="1"/>
  <c r="F86" i="1"/>
  <c r="D83" i="1"/>
  <c r="F81" i="1"/>
  <c r="F78" i="1"/>
  <c r="F74" i="1"/>
  <c r="F165" i="1"/>
  <c r="C167" i="1"/>
  <c r="C169" i="1"/>
  <c r="C72" i="1"/>
  <c r="D69" i="1"/>
  <c r="C62" i="1"/>
  <c r="F60" i="1"/>
  <c r="F59" i="1"/>
  <c r="C59" i="1"/>
  <c r="C58" i="1"/>
  <c r="F55" i="1"/>
  <c r="D53" i="1"/>
  <c r="F46" i="1"/>
  <c r="F43" i="1"/>
  <c r="C38" i="1" l="1"/>
  <c r="D38" i="1"/>
  <c r="H37" i="1"/>
  <c r="D37" i="1"/>
  <c r="F34" i="1"/>
  <c r="C34" i="1"/>
  <c r="C32" i="1"/>
  <c r="F31" i="1"/>
  <c r="F29" i="1"/>
  <c r="C29" i="1"/>
  <c r="F23" i="1"/>
  <c r="D23" i="1"/>
  <c r="C22" i="1"/>
  <c r="F22" i="1"/>
  <c r="C21" i="1"/>
  <c r="F20" i="1"/>
  <c r="D15" i="1" l="1"/>
  <c r="E13" i="1"/>
  <c r="D13" i="1"/>
  <c r="D10" i="1"/>
  <c r="H8" i="1"/>
  <c r="F6" i="1"/>
  <c r="F5" i="1"/>
  <c r="F169" i="1" l="1"/>
  <c r="F163" i="1"/>
  <c r="F161" i="1"/>
  <c r="F159" i="1"/>
  <c r="C159" i="1"/>
  <c r="D160" i="1"/>
  <c r="C160" i="1"/>
  <c r="D153" i="1"/>
  <c r="D100" i="1"/>
  <c r="H148" i="1"/>
  <c r="D145" i="1"/>
  <c r="D142" i="1"/>
  <c r="H139" i="1"/>
  <c r="C138" i="1"/>
  <c r="C135" i="1"/>
  <c r="F135" i="1" s="1"/>
  <c r="D131" i="1"/>
  <c r="D126" i="1"/>
  <c r="H115" i="1" l="1"/>
  <c r="D18" i="1"/>
  <c r="D98" i="1"/>
  <c r="F98" i="1"/>
  <c r="E87" i="1"/>
  <c r="F82" i="1"/>
  <c r="D74" i="1"/>
  <c r="D71" i="1"/>
  <c r="D64" i="1"/>
  <c r="D44" i="1" l="1"/>
  <c r="H41" i="1"/>
  <c r="D40" i="1"/>
  <c r="D26" i="1"/>
  <c r="F32" i="1"/>
  <c r="D35" i="1"/>
  <c r="F33" i="1"/>
  <c r="C27" i="1"/>
  <c r="C26" i="1"/>
  <c r="C13" i="1" l="1"/>
  <c r="D137" i="1" l="1"/>
  <c r="F124" i="1"/>
  <c r="D124" i="1"/>
  <c r="C121" i="1"/>
  <c r="D121" i="1"/>
  <c r="H119" i="1"/>
  <c r="D116" i="1"/>
  <c r="E116" i="1"/>
  <c r="D108" i="1"/>
  <c r="C96" i="1"/>
  <c r="F88" i="1"/>
  <c r="E76" i="1"/>
  <c r="C76" i="1"/>
  <c r="F44" i="1" l="1"/>
  <c r="E43" i="1" l="1"/>
  <c r="H160" i="1"/>
  <c r="H162" i="1"/>
  <c r="D162" i="1"/>
  <c r="F164" i="1"/>
  <c r="E169" i="1"/>
  <c r="F35" i="1"/>
  <c r="H34" i="1"/>
  <c r="D135" i="1"/>
  <c r="D117" i="1"/>
  <c r="F25" i="1"/>
  <c r="C12" i="1"/>
  <c r="H10" i="1"/>
  <c r="C166" i="1" l="1"/>
  <c r="C151" i="1"/>
  <c r="E145" i="1"/>
  <c r="D136" i="1"/>
  <c r="D127" i="1"/>
  <c r="D109" i="1" l="1"/>
  <c r="D92" i="1" l="1"/>
  <c r="C91" i="1"/>
  <c r="E73" i="1"/>
  <c r="F54" i="1"/>
  <c r="D39" i="1" l="1"/>
  <c r="C5" i="1" l="1"/>
  <c r="D110" i="1" l="1"/>
  <c r="E107" i="1"/>
  <c r="H103" i="1"/>
  <c r="C90" i="1"/>
  <c r="H143" i="1"/>
  <c r="F143" i="1"/>
  <c r="D143" i="1"/>
  <c r="E83" i="1"/>
  <c r="D73" i="1"/>
  <c r="F69" i="1"/>
  <c r="E65" i="1"/>
  <c r="D65" i="1"/>
  <c r="H59" i="1"/>
  <c r="D59" i="1"/>
  <c r="E59" i="1"/>
  <c r="C28" i="1"/>
  <c r="D6" i="1"/>
  <c r="C157" i="1"/>
  <c r="F152" i="1"/>
  <c r="E151" i="1"/>
  <c r="D151" i="1"/>
  <c r="E147" i="1"/>
  <c r="C147" i="1"/>
  <c r="C145" i="1"/>
  <c r="H124" i="1"/>
  <c r="D111" i="1"/>
  <c r="D72" i="1"/>
  <c r="F58" i="1"/>
  <c r="F48" i="1"/>
  <c r="E35" i="1"/>
  <c r="C33" i="1"/>
  <c r="C150" i="1"/>
  <c r="D132" i="1"/>
  <c r="D119" i="1"/>
  <c r="E114" i="1"/>
  <c r="D84" i="1"/>
  <c r="F64" i="1"/>
  <c r="E49" i="1"/>
  <c r="D43" i="1"/>
  <c r="E29" i="1"/>
  <c r="E22" i="1"/>
  <c r="D22" i="1"/>
  <c r="E19" i="1"/>
  <c r="D4" i="1"/>
  <c r="D8" i="1"/>
  <c r="E127" i="1"/>
  <c r="E126" i="1"/>
  <c r="D103" i="1"/>
  <c r="C83" i="1"/>
  <c r="H78" i="1"/>
  <c r="C40" i="1"/>
  <c r="D28" i="1"/>
  <c r="E36" i="1"/>
  <c r="E97" i="1"/>
  <c r="D106" i="1"/>
  <c r="E110" i="1"/>
  <c r="E155" i="1"/>
  <c r="E150" i="1"/>
  <c r="F138" i="1"/>
  <c r="E132" i="1"/>
  <c r="D125" i="1"/>
  <c r="E123" i="1"/>
  <c r="D123" i="1"/>
  <c r="E121" i="1"/>
  <c r="F120" i="1"/>
  <c r="E119" i="1"/>
  <c r="E115" i="1"/>
  <c r="E113" i="1"/>
  <c r="E109" i="1"/>
  <c r="E106" i="1"/>
  <c r="E103" i="1"/>
  <c r="E102" i="1"/>
  <c r="E99" i="1"/>
  <c r="E98" i="1"/>
  <c r="E94" i="1"/>
  <c r="D88" i="1"/>
  <c r="E88" i="1"/>
  <c r="E159" i="1"/>
  <c r="E164" i="1"/>
  <c r="E86" i="1"/>
  <c r="E84" i="1"/>
  <c r="E82" i="1"/>
  <c r="F80" i="1"/>
  <c r="E78" i="1"/>
  <c r="D78" i="1"/>
  <c r="E74" i="1"/>
  <c r="F71" i="1"/>
  <c r="E68" i="1"/>
  <c r="D68" i="1"/>
  <c r="E62" i="1"/>
  <c r="D58" i="1"/>
  <c r="E53" i="1"/>
  <c r="D50" i="1"/>
  <c r="D41" i="1"/>
  <c r="E41" i="1"/>
  <c r="E37" i="1"/>
  <c r="D32" i="1"/>
  <c r="E70" i="1"/>
  <c r="D34" i="1"/>
  <c r="D33" i="1"/>
  <c r="E31" i="1"/>
  <c r="D31" i="1"/>
  <c r="D30" i="1"/>
  <c r="D29" i="1"/>
  <c r="E28" i="1"/>
  <c r="E23" i="1"/>
  <c r="E14" i="1"/>
  <c r="D14" i="1"/>
  <c r="E12" i="1"/>
  <c r="D5" i="1"/>
  <c r="D159" i="1"/>
  <c r="D161" i="1"/>
  <c r="D163" i="1"/>
  <c r="D166" i="1"/>
  <c r="F156" i="1"/>
  <c r="D155" i="1"/>
  <c r="D134" i="1"/>
  <c r="D120" i="1"/>
  <c r="D115" i="1"/>
  <c r="D102" i="1"/>
  <c r="D87" i="1"/>
  <c r="D86" i="1"/>
  <c r="D82" i="1"/>
  <c r="D62" i="1"/>
  <c r="D55" i="1"/>
  <c r="D48" i="1"/>
  <c r="F36" i="1"/>
  <c r="D70" i="1"/>
  <c r="D12" i="1"/>
  <c r="H36" i="1"/>
  <c r="C24" i="1"/>
  <c r="F24" i="1" s="1"/>
  <c r="H6" i="1"/>
  <c r="D3" i="1"/>
</calcChain>
</file>

<file path=xl/sharedStrings.xml><?xml version="1.0" encoding="utf-8"?>
<sst xmlns="http://schemas.openxmlformats.org/spreadsheetml/2006/main" count="349" uniqueCount="180">
  <si>
    <t>Country</t>
  </si>
  <si>
    <t>Date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</si>
  <si>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</si>
  <si>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</si>
  <si>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</si>
  <si>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</si>
  <si>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</si>
  <si>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</si>
  <si>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</si>
  <si>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</si>
  <si>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</si>
  <si>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</si>
  <si>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</si>
  <si>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</si>
  <si>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</si>
  <si>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Zimbabwe</t>
  </si>
  <si>
    <t>Belgium</t>
  </si>
  <si>
    <t>Belize</t>
  </si>
  <si>
    <t>Benin</t>
  </si>
  <si>
    <t>Bhutan</t>
  </si>
  <si>
    <t>Bolivia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</si>
  <si>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</si>
  <si>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</si>
  <si>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</si>
  <si>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</si>
  <si>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</si>
  <si>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</si>
  <si>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</si>
  <si>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</si>
  <si>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</si>
  <si>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</si>
  <si>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Chad</t>
  </si>
  <si>
    <t>Chile</t>
  </si>
  <si>
    <t>China</t>
  </si>
  <si>
    <t>Hong Kong</t>
  </si>
  <si>
    <t>Colombia</t>
  </si>
  <si>
    <t>Zambia</t>
  </si>
  <si>
    <t>Yemen</t>
  </si>
  <si>
    <t>Vietnam</t>
  </si>
  <si>
    <t>Costa Rica</t>
  </si>
  <si>
    <t>United States</t>
  </si>
  <si>
    <t>Cote Ivory</t>
  </si>
  <si>
    <t>Croatia</t>
  </si>
  <si>
    <t>Cyprus</t>
  </si>
  <si>
    <t>Czech</t>
  </si>
  <si>
    <t>Denmark</t>
  </si>
  <si>
    <t>Djibouti</t>
  </si>
  <si>
    <t>Egypt</t>
  </si>
  <si>
    <t>El Salvador</t>
  </si>
  <si>
    <t>Equit. Guinea</t>
  </si>
  <si>
    <t>Eritrea</t>
  </si>
  <si>
    <t>Estonia</t>
  </si>
  <si>
    <t>Eswatini</t>
  </si>
  <si>
    <t>Fiji</t>
  </si>
  <si>
    <t>Finland</t>
  </si>
  <si>
    <t>France</t>
  </si>
  <si>
    <t>Gabon</t>
  </si>
  <si>
    <t>Georgia</t>
  </si>
  <si>
    <t>Germany</t>
  </si>
  <si>
    <t>Ghana</t>
  </si>
  <si>
    <t>Greece</t>
  </si>
  <si>
    <t>Guatemala</t>
  </si>
  <si>
    <t>Guinea</t>
  </si>
  <si>
    <t>Guinea Bissau</t>
  </si>
  <si>
    <t>Guyana</t>
  </si>
  <si>
    <t>Haiti</t>
  </si>
  <si>
    <t>Honduras</t>
  </si>
  <si>
    <t>Hungary</t>
  </si>
  <si>
    <t>Iceland</t>
  </si>
  <si>
    <t>India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</si>
  <si>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</si>
  <si>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</si>
  <si>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</si>
  <si>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</si>
  <si>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</si>
  <si>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</si>
  <si>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</si>
  <si>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</si>
  <si>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Kenya</t>
  </si>
  <si>
    <t>Kosovo</t>
  </si>
  <si>
    <t>Kuwait</t>
  </si>
  <si>
    <t>Laos</t>
  </si>
  <si>
    <t>Latvia</t>
  </si>
  <si>
    <t>Lebanon</t>
  </si>
  <si>
    <t>Lesotho</t>
  </si>
  <si>
    <t>Liberia</t>
  </si>
  <si>
    <t>Lithuania</t>
  </si>
  <si>
    <t>Madagascar</t>
  </si>
  <si>
    <t>Malawi</t>
  </si>
  <si>
    <t>Maldives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</si>
  <si>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</si>
  <si>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</si>
  <si>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</si>
  <si>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</si>
  <si>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</si>
  <si>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</si>
  <si>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</si>
  <si>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</si>
  <si>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</si>
  <si>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</si>
  <si>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</si>
  <si>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</si>
  <si>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</si>
  <si>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</si>
  <si>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</si>
  <si>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</si>
  <si>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</si>
  <si>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</si>
  <si>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N. Macedonia</t>
  </si>
  <si>
    <t>Norway</t>
  </si>
  <si>
    <t>Oman</t>
  </si>
  <si>
    <t>Pakistan</t>
  </si>
  <si>
    <t>Papua N. Guineia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</si>
  <si>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</si>
  <si>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</si>
  <si>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</si>
  <si>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</si>
  <si>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</si>
  <si>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</si>
  <si>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</si>
  <si>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</si>
  <si>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</si>
  <si>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San Marino</t>
  </si>
  <si>
    <t>Saudi Arabia</t>
  </si>
  <si>
    <t>Senegal</t>
  </si>
  <si>
    <t>Serbia</t>
  </si>
  <si>
    <t>Seychelles</t>
  </si>
  <si>
    <t>Sierra Leone</t>
  </si>
  <si>
    <t>Singapore</t>
  </si>
  <si>
    <t>Spain</t>
  </si>
  <si>
    <t>Sudan</t>
  </si>
  <si>
    <t>Suriname</t>
  </si>
  <si>
    <t>Sweden</t>
  </si>
  <si>
    <t>Switzerland</t>
  </si>
  <si>
    <t>Tanzania</t>
  </si>
  <si>
    <t>Thailand</t>
  </si>
  <si>
    <t>Togo</t>
  </si>
  <si>
    <t>Tonga</t>
  </si>
  <si>
    <t>Trinidad Tobago</t>
  </si>
  <si>
    <t>Tunisia</t>
  </si>
  <si>
    <t>Turkey</t>
  </si>
  <si>
    <t>Turkmenistan</t>
  </si>
  <si>
    <t>Uganda</t>
  </si>
  <si>
    <t>Ukraine</t>
  </si>
  <si>
    <t>UAE</t>
  </si>
  <si>
    <t>Uruguay</t>
  </si>
  <si>
    <t>Uzbekistan</t>
  </si>
  <si>
    <t>Malaysia</t>
  </si>
  <si>
    <t>UK</t>
  </si>
  <si>
    <t>Ecuador</t>
  </si>
  <si>
    <t>Panama</t>
  </si>
  <si>
    <t>Tajikistan</t>
  </si>
  <si>
    <t>Dominican Republic</t>
  </si>
  <si>
    <t>Ethiopia</t>
  </si>
  <si>
    <t>Libya</t>
  </si>
  <si>
    <t>Luxembourg</t>
  </si>
  <si>
    <t>South Africa</t>
  </si>
  <si>
    <t>Kazakhstan</t>
  </si>
  <si>
    <t>South Korea</t>
  </si>
  <si>
    <t>Indonesia</t>
  </si>
  <si>
    <t>Sri Lanka</t>
  </si>
  <si>
    <t>Afghanistan</t>
  </si>
  <si>
    <t>Democratic Republic of Congo</t>
  </si>
  <si>
    <t>Bosnia and Herzegovian</t>
  </si>
  <si>
    <t>Republic of Congo</t>
  </si>
  <si>
    <t>The Gambia</t>
  </si>
  <si>
    <t>Slovenia</t>
  </si>
  <si>
    <t>Slovak Republic</t>
  </si>
  <si>
    <t>Central African Republic</t>
  </si>
  <si>
    <t>Kyrgyz Republic</t>
  </si>
  <si>
    <t>fiscal_12</t>
  </si>
  <si>
    <t>ratecut_12</t>
  </si>
  <si>
    <t>macrofin_12</t>
  </si>
  <si>
    <t>fiscal_13</t>
  </si>
  <si>
    <t>ratecut_13</t>
  </si>
  <si>
    <t>reserve_req_13</t>
  </si>
  <si>
    <t>macrofin_13</t>
  </si>
  <si>
    <t>othermonetary_13</t>
  </si>
  <si>
    <t>bopgdp_13</t>
  </si>
  <si>
    <t>otherbop_13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</si>
</sst>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ont="1"/>
    <xf numFmtId="16" fontId="0" fillId="0" borderId="0" xfId="0" applyNumberFormat="1" applyFont="1"/>
    <xf numFmtId="1" fontId="0" fillId="0" borderId="0" xfId="0" applyNumberFormat="1" applyFont="1"/>
    <xf numFmtId="0" fontId="2" fillId="0" borderId="0" xfId="0" applyFont="1"/>
    <xf numFmtId="1" fontId="2" fillId="0" borderId="0" xfId="0" applyNumberFormat="1" applyFont="1"/>
    <xf numFmtId="2" fontId="0" fillId="0" borderId="0" xfId="0" applyNumberFormat="1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plotArea>
      <cx:plotAreaRegion/>
    </cx:plotArea>
    <cx:legend pos="r" align="min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title pos="t" align="ctr" overlay="0">
      <cx:tx>
        <cx:txData>
          <cx:v>Fiscal Policy ( % GDP)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Fiscal Policy ( % GDP)</a:t>
          </a:r>
        </a:p>
      </cx:txPr>
    </cx:title>
    <cx:plotArea>
      <cx:plotAreaRegion>
        <cx:series layoutId="regionMap" uniqueId="{5F1E1021-3856-6746-A82C-5ED45C879B1A}">
          <cx:tx>
            <cx:txData>
              <cx:f>_xlchart.v5.6</cx:f>
              <cx:v>fiscal_13</cx:v>
            </cx:txData>
          </cx:tx>
          <cx:dataId val="0"/>
          <cx:layoutPr>
            <cx:geography cultureLanguage="en-US" cultureRegion="US" attribution="Powered by Bing">
              <cx:geoCache provider="{E9337A44-BEBE-4D9F-B70C-5C5E7DAFC167}">
                <cx:binary>7H1Zb+NI0u1fMerpXuBSzX0ZTH+AKdnyJtvlpbqrXwSWrSIpUaREkdp+/XdSEikylC6xr9kQHxoY
eGYyneXkiVwiYznx37flf96CgROfLcdBOPvP2/L3L16STP7z22+zN28wdmatsf8WR7PoZ9J6i8a/
RT9/+m+D395jZ+GH7m+yKKm/vXlOnAyWX/7nv/jX3EF0F705iR+FX9NBvHoazNIgmf2ij9t19hal
YcKGu/iXfv/y6ExS5+y+ddZN/XDgO1/OBmHiJ6uX1WTw+5fSL385++1//vvbh1Ph/rntLLlddCbP
QTR3RsdnUJ7AAQBnATBK0nfMXjVbhmiohqHplmaKomF+OQui0N11S1ZLNVVTtExDU01TNqXs4++d
MYZXmdDmy5z393gwm53t/rs4sgRgscOfRe2tJNoRm+vzLQ/eA7zxuf+cBK6Azdkt+/F8/pRh8dFC
qC4GWW4piiKaomxJBvBWjbIYJLUlWZIsK5Kqaooka9mf3oqh8qz4siDDiUBIL5XKVQOk8uINzmzH
c3BmZMDUIBO1pZu6ZmDpi7okKppckolgmC1RE0VNVzVDkyyIJfvbW6FUnBRfJKXBRCClPioO+/n0
m2RzTjqC7c9mTpqB8nmBSHJLVFXR0C2grWm6rpYFgk1iybIkm7phKLopsf7tSb0VSOVp8UVChhOh
kF4qlu4fpxfL7Sp2V+tZ4oQZLp+XiSq1VF1VDFPBBaIomlWWiaG2cG/I+I8liZKm04Or2pT48iiO
JcIodlFJ3HZPL4mX2A/9d+f9zAnfz16iH44b1ScSSWypsqRJGgRjmLIh4bIoXOmCLrVki/XJkm5Y
Oo637G/vzq2/Nzm+cLhfSKTE/R0qrpeX04vrNfSTwfvZeez8OLsY+7GTDOq8Z5SWJWq49RXdUERL
K1/9mgrNwLJEU7MsU1M0SS9L6+/OjS8u/r9C5MX/JSqw84vTC+wvZ/yjTi1ZkJQWbnnRtFRZlZim
hru+sKdko2VYGjo0S9QtnHdQFYo3z/H58MWSjSOCyJop9H/1GgC9P/7h/FgMMgA+f8UIeISI0LM0
E+tfUi1VKt8xstUyDVk3RSgE4sEN81eF+XwAfj6Swp93HAigAbf8xTT1k91b9YRP1Zc0Ho0HoV+v
uqFYeAepMnRyyRBVqBQ4DQv7UEO3YRmmrptMD8RmzJbh7mqrOCn+gih/ElkU5U66MF4asDNf1z8G
o5rlAfVPl7DngLUl6RbU75I8dAWXF56s0A91XZZEph0Wz8VqU+JLoziWyKLYRSXx+tfpz8jdRfqc
1KtIYHNoeKZqElQJaH+yVdYkBAvnqGQquY1Bt4g0tmrO8Wl9IJDycCqTcu+BWBrwbH2FJePXlr3q
Bh0NSp0CoxqsZ7naVjioBLmlSdgzhoXnrGJq+KXsb29Pqt0SuYWh8z0aZ328y/SXwsjH86WRd1Nx
dO3T75KXFLdHnVqcAiMabGiWIWqmJOJ5hPVfkAl2j6EoJoydlr65XIgSV2E+fFnkA4kQ8naK/sv9
6dF/9gdx7JzdDaKwRl3ObMFMoOIpg/epLkmKXDY3C5LUMkxYd2RTwz0uweaZLf3ttqg6K74gyqOJ
NMqdVCTPdw0QSYqXOczuGSS804D5H6qfUtgQiom3J+zKlqjgKCpf34KmtSxJ0vCigfq9Ua+zv70T
R4UZfSCKfCQVQ95xIIKn04vgBZb/o0p1dfwFWYLCqqmGZZomFCiqzwrohMIryobBTiXRUsg1cXQ+
fPR3wwj0u1aK+8tDE3Cv00KGUwgHPWyWsq4y0LXyK0JsWdgJkizKqm7iaSlCjypqrS/RryfzEeZs
1AHkrPEA8e7pEX+eOH6ddmKxpViiJEvs8N8t5MLdKygtTVNh58LVK1mKDjW2jPnR6fBB3w0jqO9a
KewXDdBB2TNysMq+/fMnvGK2LLyDoYvinMdpYpQvXEVrqYoCexV7NcNkzC6A0lI/Oh0+7tlnEOCz
Zor8SwOO9ucoTTy4duNBjQe8ogNfmKxUCSqNIovMR1hY9hIMh6aiQi54G5v6Rh0qwl9xTnwZlAYT
QZT6qDRuGyCN9nrw5tWp/KtWy1AsGcc+O4dgasdKL0pCY5YKEyElMFeYlqESy1GF+fClkA8kEsjb
KfrtBhgotsvj/Gfsv9W4GQQZh5GlK6qB8yZz0BZkIGstEYY9HWLCUQVjO1F2qs6KL4jyaCKNcicV
yV/np7+PH53YcVOnxqtBkJUWTn6seOj/7OyRyltC0Ezc2TI87ehm3nRqTa0yJb4s9iOJHPYdVAaP
308vg+fBCoFpQVCn909AlImBRQ/VCO4/zVTYqi9sCjzBVOhEUFZVeGz1gxu62pz4YiiOJYIodlFR
PLcbIIrYP7tzwlGNx5PRgtKviyqiS6ATaZu3VkEQpohIOcnQdaioiC9R6VPsucqMPpDDfigVw76H
SuGuAXFXT9HYCWu9pTXoQ3h9GaqmMwudWd4MMiJ8THTBUKdu1CWoU0V9qcJ8+BLIBxL883aK/lMD
HsXPTnjWc2ATwhNyi8Ln3wsqs1ub8GTLEIOKh1rZ14oQLFVHPIIiw3iHEBKqJlWbEl8GxbFEDMUu
KonnBrjWnp303d/Eh9S5GbDaJVnH0ww+GyCuS2V/jrqJrVJF6EzM00lDq6rO6SNhFL/oQBzFzgOB
NEBb+j6A77m+XSHBDqqoIrwGCJSGV8cs7wrVgEEJoaKmpMpMbVWJm/PobPgy2A0j4O9aKerfL05/
KX91EieuD3W8B+AHkOBA1lToQLh0y5oRbKeIlmaOZ5xYCECEO6d4GRydDR/13TCC+q6Vov61AWv9
GT5CZwK7Rfb5n78FpBbCOXGyWDqM/qqMR1kJeQRDt0zsBpg0dlGf2Z/OvDQVZsRHv/AxRAKFHiqF
5wbYSx8HcZqh8HkBCCyQRVZw1miWzAl0ERBYC+xFhDpvQgY3hqXi4j82HT7621EE+G0jxfyxAefN
Uzqr1UGMyFgdrl8FUbE4zg2JaJ8sfgKJMLARwR2jIVWGap9Hp8NHPfsMgnvWTJF/ej39Sf86iuEe
qPHEgXkOC96CZolIP8WAObR04iiIWcbLC8EUCgJkWbZFtte2J06F+fCxzwcS8PN2iv5rA078Rwdu
YCdD4POnDfxhkmUgSl9FjKUuKyLQLbx8BTx9RQRfGoa8W/cwFJUOm6Pz4YOffQfBPmum0D82APrb
QbiqEXmReSKRP4HEOwQ14qplVoUC9Ar8A4gpthDFL6uiDBtQGfmj0+EDvxtGcN+1UthvL05/3tw4
kzqzVuCW0REgJ1p4xFo6ghelEuoSYIcRAgeOguiHQ9SPzoaP+m4YQX3XSlG/eTw96k8L5KfUuNoF
CfZ/eH9NEVZOaDYk1QGB3DA3mzD+I+RBwi+QQ/74dPi4Z+MI8FkzRf7pj9MjfxPF77UueNyf7O7E
KcPCHqgfEvsBEbqSivQ6RCWyDNPyMXN8Onzks3EE+ayZIn/TAKPaDW7WWr1ektmC/wQJDNskUhps
IhhGC94XJPcgsYRl+VC7coUJfQB+9iUU/az9AP4GWNKqx73+vUi3f+Nxk80q4VMkcLtorNIDbP3Z
sfB5nVOG6gN/C0wLFksQlaWywq/pzBeM0BVThOpzmMlxbDL8LbEdRfbDtpFuhocGbIb7KF7U6fHV
5Ra8vbAqAO5N2mdB07RaLPqQ2fVNWdZEy4CxuajjH58LH/JsHAE9a6aw3zfgCuhFwTt4NrLv//xa
h30YwYQy0zfh2Tpgd0BYhKqDSQBBthZi36BwZn96+7itMB8+9vlAAn7eTtHvdU6v+vQcRAAjR71W
T4oI8wGSbLG+ReiWatmQLCBjWpERgouHmK7q7KFFBFBpSh/IoDCWiqHQdSCJp9NL4jZdOH6SQfH5
bQD9HjFWkICGRy+LZiD+LHhRmJEfLhRdYvEmRAk9Ph2+BLJxBP2smSJ/2wD1/953B3GdGwC5LSaC
R1iALQJ9dPh3Sw9eMJmAEQDPA9g0lcOA5wrT4UOfDyTY5+0U/Pvu6Zf9/WDiBDWueuj/8KNLosgC
PcG3ULbwmMzhjuRIuHc3lggaZHV0Nh8gv/0Iivu29QD1Btga7vHo2kS41Yc8ghVgUgNvjwFWGEZ1
UVYxBRPxhkh8ge1TRLLkIRFGpSl9AP/+a6gI9j0HYrg+/eLvpshJHTtBjdoPnOfgFkOiI1xZWeBU
QfEULNy+4FbYJRjRMIZKE+ILoTCUCKHQQ4XQfTm9ENqe817jNkBoswH9UhJNRTGYFbl09sM+gXR5
U2ZZANtXQVHtPzYVPvLbUQT0bSPF+6UBKicYzt7TuE7uMFBR4RmlMOO+An8idWcJpt7SWPIvDKGH
kTtVpsPHfT+SYL/voPhfNSDX9GK2ACFh6Ne35gUZACNMECmkSHcXcQWUFz38iSq0HU2CjCzcvIxS
pLjsq8yIL4L9SCKCfQcVwXMDIv57UZgMwoEb1xlLKDOrsglHClxb+EH4CEDrAlO/biH/Udwmx5Rl
UG1KfCkUxxI5FLuoJHoNcHU9RnGSunVqoOCFAB8KIgnh8WJuLyIHAc4unYUYwt7GyCGQCFYWRJUZ
8cWwH0mEsO+gInhswP3bi+Lo7a3GnYDjxlQVxoCH4BHGCYHjpqgC6S1EeeK8MiX4G6Gt6iT7qMKE
+ALIBxL883YKf++8AeoPy/3KluDnzQ7/Zn79DYbh3mDp17nykWMEJzpiSj4ILcH1DNIapFvDOclj
tj0+nw8W/u476LrfNR8s+z9Pv+x7TvDuz2vNLRLBzsTYnUHMhP+oIuhPSgePocDwg2MJwW46yw1m
3UU1qMqUPsA//xgqgbzjQAbfTi+DtjMZnH0bxO+DDIjPnz94/+LlpZrI4ULOiiZr5PDHFsHVDMc7
Yh9YzIlFhFBtTnwxFMcSQRS7qCjaDRAF1l5SoxUCme7g2IB3y0DmlsXu4NJOwIMN1MJ4ACMCRTV0
bJpsAex8MMdmw8d/9xEE+l0rRb33cvoNsCV0P3saTNIfgf+WgfD5XfAv0XxekGCzVKgjnnrb7waz
KPFq1EEFuF+QXqoY8DNiE7BgwtIOgBcSfCdg3gBLh4hAW524XypMiL8H8oFkF+TtdB/cPZ9+H2CL
1miOkFiMD5wuoDaBFRppvNDvi/o/2E9kmRGP4ZmGHxv6f3IP/3I2fOC330BQ3zZSyHsNoLd6cYZ+
3fyUoD/BhQvCXoS2aYd8oYYERkRRAfMyXO+wQdO4t2pT4qNfHEtkUOyikni5Of3ivxv8cMKoxmAf
Ba+Are2fkY0XVj5uZQMOR1NjwYc7Vo7iwq8wEz76+UACfd5Ocb+zG4C7n3hpvZEPoA+ADRrmf8RQ
KYwhGad6AX/2PEPGOzhqdPjcD0NP7qrM6AMJ7IdSGex7DqTQABXoOnGCVY2KDzvcEcuMOxVnPONY
KkkATkqQDrBTCBRNMvxk2V/e6p1HJ8MHfzeMAL9rpaBfNwD0O/9HnXkV4FVClA/qFUHTl3H8E1IN
+LzAqcc4sXDhGgiLoLrOsdnwUd99BEF910pRv/t++gPnOnwHvWetOXSCiKxc5I0aiHc2YPIE+GXX
i4SnFjJLkWKH6E6ZGR3Iiq8yJz7+hc8hMij0UDlcd04vh3aUDM6u51F89Nz55ypb3TprZ+TVS9eO
Rx9uFXAsgp0ACTUb8prC7aMztZjR8co4AFkBJWL5qDYl/loojiWLodhFV8NtA3xxbQ80r9mm+PzL
G8kdCHzEtsvEQC4gJHMz4qEdxcQm6bWogh2dDR//3TAC/a6Vot5ugBP6OnamNYIOyyrKhoE4F85P
5v8vP7ZBs7Lh/YbLDS7QLe9rEfRjk+Fjvh1FIN82UsSvvzbg1FtN4nRWI+ZgB4KRFXwFuoqKOdTA
gUcIDOC47EFButHEsA+KmLePToePejaO4J41U+TbDbj3oZLUG18KmkvV1Fi2BrNyH9THAZ0BC/xl
ufW4D0DuSqsYVZgQH/x8IEE/b6fw3z2dfuFfvw0CZFZmy+/zR7zOeLEQvsuqfcGyjcIDpTeGAH0X
ihb2BEJN4WneRAAUl36FCfHhzwcS+PN2Cv91A2x7XedHncYNaLxgSIeFCRkE4EpnMb54xBXUnA2p
PVik0a7rYFNksUhF9I/Oh4/9bhhBftdKce+en37ZXyGbwM8+/fOLHosaweysVgCeccibpIvekMGs
iLhfHU63TcYTAq+LsB+dDh/23TAC+66Vwn7VgKc1Yv+2JWuzz/889P+Wq/2o2PRmzRzz7XzzBwkY
POqTBytPB9+ljuJzqNJ84GJG5C9C7QwE4KF6HacMU4X58PdCPpDshryd7odvDVD0r1KwUx1/aVev
4oD0PokZWBk9KOxJ1LvDamgDddi49W1uPXnlVpgPH/18IEE/b6foX72e/hJ4jVO3XhpjBWGmSJ3R
kDgGOzbz4pRuX4GlEsOvD5oPvLPg2Gc1yor3QIUZ8fHPBxL883aK/2sTVP90ORj/iNLYzVD4/HXA
IuwMVnJvxwlKyJuAP4jXWZwRdCRUMZek7E9vbdx3labEl0FxLBFDsYtK4q4BOwEf79dbpRTXMur5
AGl4dFC0HAHupZ0ALzRLQkbdpU2M6QGVdIUJ8YWQDyQSyNsp/PcN0EY7g3DsxKNsKX5+F7BzhoV5
IcV7xyBdQp89gZEEBQZpFLZCVhplt6kwHz76+UCCft5O0e80gDl6Wy797N8S8WESr9rR++D3L00o
Ef/ihOt6HdACYtvhdoYnDmzRKqpvEHI5FOUDrS6cRMgF2bgAYLoo3s5VZsTfF/uRZGPsO+jOeGmA
9f9ilkS1kh+gjAPSO+CCQWkTuKE3DreCdQIsu6bC3gbIuN/WcC0LoMJ8+PjnAwn8eTtF/+Li9Orp
9lzKEPj8pQBqCZS1gq0fT7NtDaDSpcCoJ1AdaFNugNkviiv/+FT4uGfjCOxZM0W924AnGdyzdbId
MPMEThOLMeQaTO8se7wMXMV4DUBjBbcuh6776Gz4uO+GEdh3rRT16wagfr4exD8cf1gnrZO6SeZG
+OjGzkBtcngpwwCKlFeweSPY9KAedLUZ8eEvjiUyKHZRQZw34Mi34zQc1GgZRSw7wndZJClevYeR
viwCAwk3YIACazorhItnQvHgOT4dvgSycQT9rJkibzdgC9w5ybzOkwdvABRzBpsrSFSg8FBTEKtf
Ag5dRALDFMcoKQjyx6fDRz4bR5DPminyd99Of9HaXprUefAg4gsBDvCnM5abTaRj6aIFyQSMQwbS
oVSUHmPFrsiaPzodPvLZZxDks2aKvN0Af4A9COus7InkYg3r3IQjxtqyh5aAx1WssARvyEVjlXsY
91bpsDk2mw9w3w6jsG9bD1BvQEx1L1o74x/+NB1k3/955RLlgfG4QpwjMgtQuIqxSZSwR3T1pqqq
gbwPnEmH6X2V5sQXQPF7iBSKXVQUvQZct10PfOX1SYGlzyPFEqzFjOcJKX7E/gzqXWQXoKgkXDMs
0oem1x+dDl8Au2EE+10rhb17dfoT/9Wtl00auDJ6Cabns4x6PGDLix8nD2LbmUOAG+5zfDp83LNx
BPismSL/2j098uc/XSx5v97YToRT4dwBbRzLXEJMA+E00GENhU9m53I5JBaqOCe+DEqDiSBKfVQa
55enlwaoT1FouOe8DRB8XafyqaJ8iQgeLSQ6IYn4gOEVteahekL/QXlblD9Hznd2BsJOD/vj35gX
XyoH/wCRzEE/lU6vAYbp89CN6mQ/E5DgwTJwUNwEEkEAIi08vGG9ZPyvKGoI6yh9jB2fD18Y2Tgi
g6yZQn/eAN7d+8Hi7K8BuOfqDI0TWEVDhCaCYQg5B/hv4h5GoeEWKHnxHgNP1IaOi+yKapPiC6H0
RUQSpT4qjvsGqEnXcc1RiuBgl8AwqovQk5ABgsCs0oUtIFmARa8gGwCWO1FDTFdZFBUmxBdDPpCI
IG+n8F83wBJtp7AKvddoFRIUmD2BP0LlRCipqKlXfi0gPxw864wrzdqkyrJEtdJL7fiE+PDnX0Lg
z9sp/Pb16W/pi8Tzo0md1zPcMLA7gAeHbYFNIEpp+TOWLnAwsmQ0/NJhLnKVCfHx348kAth3UAlc
NMJOEfjrGl/LeCxLsIhKCH/W8WoGBUgJf8E0oR/BK4BIdeRrYpuoZP0Pjs2HD7+9G0fAz5op9HYD
jv42Hsh1Fv5B4QGEnChwgMFOgYqSGnkiWyxFCcY7uCA3pjtKgnx8Pnzos3EE+qyZQt9uQFjKbTSL
5jXSfqiAHjEpimhkmUilVY8yHOYmDZPR04H9j8amH58OH/lsHEE+a/7tf/5LMhkPGmYHLV/TX1Oo
/A2aMzsNEANa5+kOnGFmA9AqFjnLwSifLqyWLVNqUH2JlRE+9LlUmBAf6f2nEKz3HXSd202wSaSz
JAbJSo2GOAEgI9Ifbi9WO8xCbndpqUsINYHWY0CzZALYELEX9ZvzKjPiy6AwlAih0EOlcP56ei3n
PADTR50ygA1CwkMLKXbmxsRAyvrguAEFKfj+8B5DwROLOAMqTOcDAWTfQeHP2g/AbwDhDah4nFWt
yffIrAeNhAwTD7LxDlVMRrYoGex9tWfDKe6AKhPi478fSQSw76AS6H0//fLvxoPBW40qJnR4RLlJ
iGUDtwSr9gATWzHUit3FW8KJQ9bv43PhQ5+NI8BnzRT2bgPyH9sRTNFnT7WW2UPtSPCp4/EEy6cF
ToEy8oKpQvmHiyYvf0WSwapNiS+B4lgihWIXlUS7AZKwHY8Vcs4eOp93SYJ3HWWWWGFVXk6ehlRJ
JCrBCA11c1NZNfvLWxN0henwRZAPJPjn7RR8uwEOMca1CId1jRqQqrdQOxVhDkizBrE9Db/aViXY
mHhAeQ9WXnjMiud/lQnx8d+PJALYd1AJPDfAyNMdRLFbqwBk5BoZiHPYKJgkIxWWaNzLyBRGEsw2
ErcMf4XZ8NHPBxLw83aKfbcB9s1nVm6gTpp7rG6seeaQROoLaoyR8mIC+qH8s/K3rOQ2Yx4qw19h
Qnz484EE/rydwv/cgMi3dhREiEep8fBhVHKwL4NIEUlImkootwTGNc3eBAjMReztlhGlePhUmRAf
//1IIoB9B5VAuwHuLnDhBDXqngKifVBCDMY15kyEkZkUNRdAdomrl5UaAxU4OEYZS0FJAMfm8wH6
22EU+m3rAe4NeHa14e2OozoZIFiBKwYrAlF0ZDribVtS++EBxqMA7IoSWJaY7UEjwFeY0AfY5yMp
/HnHgQQaUNcWjp8RKK7OLp1ZjZZOwMyIRJFshMI/m1pjJSmg+DykgB0iIv4T5xBeYGUxVJ0VXxTl
0UQc5U4qErsBQSkvnuPX63gH7b2kMDom5L+gouemxFLhLYysDJaWjdpYG5+8ROu+VZkQXxL7kUQK
+w4qgZcGvAY6Qx9p2bUSpGDFQ9nEYge1HlKCWZGrggSYZwAVf2AuElnY0IG7vcqE+BLYjyQS2HdQ
CXQaEKKLx6IzrrMKHML9dRz7IIADFRzcK1rZIC0YoCFF3WdNh793m/1YPpFevMFZhUnxhVAaTORQ
6qOisJ9Pb5iDc9SplRsOsScsLA7bASRkh0TgIL9nNMhwwO8SN0hsXIX58KWQDyQSyNsP0G+AWfQi
OHt2grnzHsXZgvy8ZQgcNajtzAqcQEeCqkSS8pj7HSGJMpjAsR12aapF9bTipPhiKA0moij1UXE8
fzv9ZoDC+iOqNUGSaaSwv0Edgs9yQ0tduhlgn2NMijiXlF2GZLYMtma6KhPiy2E/kghh30ElcNuA
u/nOiWYZBDXsBBP5eUwrQjo8TiNkoBL0GTkoC2qXWKTEgWZ0bDJ85LejCOrbRor43fnp1/z9IPEG
MdNIawRewwtBh5ECdwCLiNhoPAWFCM84OAhQHgWJYrBiyBJ5p1WcEx//0mAihlIflcZ9I57MP6J/
y2J9aUJZrEdEp9cZH409IcEcxMrgMvLWjVW0sCdAXgZ3PohDkTOwPY6yc3B7FRyfDn87ZOPITsia
6SZ4bMAmsB1ky7/XehGwgGgUBAUrCnMbb4ixCtgLGio2IWVSQsoqk8GG0LioElWZER/+/UgigH0H
FYFtn/5WuJ7FziDIVuDnb2JFbEHfR+oq7mGgT20UjJuGhRIhvxUZM6hXQCJCj0+Hj342jmCfNVPk
rxuw+HtOGoO9tU66bgHBQMjKwLqHiYI9zAhtnMYyYyRQ6qqgzQKrIo1HrzQlvgAKQ4kMCj1UDL3X
028AO3bWfo0bgPHPICAIFRGBMUiC6A4Q8G6GyZolk8GvbKKCNDWaHp0QXwLZhxD4s2aKvf10euw3
oXx1OszAhoJkAATm8h028FcywkRcDnsWj+LpX2E+fOzzgQT8vJ2if96AbIDn9L1OughYp5GqrSJG
dO8MLly9yIWxVFTkRiBRHs1bxP7obPjI74YR3HetFPXnzunXfFYH9Cz6edYGj3SN7hrQpsP0gLR4
EfY40DUhZKVsn4aIZITQoRwluGrAYMCeyUUZFOeGx+Lx+fFl8sE/Q2T0wW9RmbUbEFn9vPATMDvV
+0xAZBGeB4isgKka4UVQl0o2C/BLI39ARuHcnaeBRhZVmxNfQqUPInIp9R1IowGmo0c4wv3JxEeZ
rWz5fl5vZTRaLMaamStQ3psEO+I910IpOcR37YouETtGxSnxhVEaTIRR6qPCeGyAMNo4P5B0cHb+
M0bwafgPlDlGIhMr46cgup3R3lBGFqi8KhhCwFSNy4XFiNEYjP+PCfLl9PGnEqF9/ItUgu0G+Klv
V7G7Wv8DgkPiAlICEbYN0kC8RzbZfwWFwFDhP4L+y/aViBqO1F29ndcxhg2+qIpjiXCKXVQctw24
ay79sN57BpVs4AnFS2QToLexfRekgOhimRV1xC2DUsmIJCbbp8J0+CLIBxL883YK/uX16ZWzbrqq
lchIBY8+mOskUEVt8xfKfgkBRLKgFEdmMqjteG/B4/Phg5+NI9hnzRT6bgM8pO04cpJa34KIloHr
AasbBsHDCk4SCmyBsw5WEgk0+9gBRL+qMB8+9vlAAn7eTtG/asBLHCXtakxZQP0IpNvDJQRDB7IT
aPUmDWHFeKIYyCoE7IzAK9PjthbwY5Ph474dRUDfNlLErxuA+AfPn+1z7PP67L9vwf+4g+guesOh
EoU15jlfwGgbD2oM8sajHLot/NYseECBmxpvi8IFrSCIQ4bFBOUNmFuDPDwqzIa/W/KBZMPk7XTP
XDRgz1y4q0mSnRWf3yPQfZA/jvgYVmoILwgFV0ABecbeAnpThDBtahEpeJ8XjSVHJ/MB8NtvoLBv
Ww9Ab4BC2h3EYydcZR//edg1hKmizJwJInFZ3jDHlmCH/Rz7ARH1IFHYpP2QJV9hPnzk84EE+7yd
ot+5OL1G2oNCiqIq9aEPzjpQRsE9x7LGwa1AKtow3hBJx3NBVFjdrYOKNhXmw0c/H0jQz9sp+r0G
hNVvDLRn/6fz1P6/9UlAkHGuIEgbr148uCAGRuBbPHcU2KJgxWVmD2aJYvRqxYOn4qT4YigNJqIo
9Z2aT+TRGdVMr4nznBHWAfmcNrmAuo57FiHd8MqZso4YApPYxqvMhw/5fiTBe99B1/5jA2gbL97S
esNVkS7CytWADA2E4nBBw/1ZWvcseBv6D4vfU4wNxz76iwu/woz4EsgHEgHk7RT/i/bpT/7nxeB9
UOOjDIxRSBZE7giiUFnkPIkWxnvYAFUUPBGyioTPg/fw8enwsc/GEeizZor8cwPuXESSu35aYzFR
JOnriJBnZAo5GVfh6EFOAyQC+kaWysnyzMl7uMJ8+NjnAwn4eTtF324A+pf+0M/2/eeVTUboDkD3
9AiERQq6ECMbR1A2Sl3CAcTeAMUz59hs+MBvRxHUt40U8ssGpOn0QE3nOrO3OvVMgcU5spRZqDGo
34c3VPm0h/sTpXXzsOENsUIR+Gpz4sNfHEuEUOyioug14LV1HriDWlnUkIfDilOCT39bPoXFfBXO
HlT0RjyehDBtxtWL2t9Wef1XmA9fBvlAIoC8naLfaQBLox3NwB5yhnDgs6tBvB64EWrZHL2DCe9e
jcaml9gP/Xfn/ewl+uHUGSrCiqghGh/WWSwMZiHHI7uwKgQdme3Ynai3w2rqHNqd8okxqI5Pjr9E
uP8IWS7c36FL5+Xl9Oraeeyy46vOMhhb/gEZR+OuqhTzbZekxFwcLJp5wzeJoEJIsXiGVpoTXzaF
oUQihR4qh/MG2AifUYGtVjeSikAcxOgwRxEr9E70B4QfGPDdgX1GBgn3NoqnKILj0+Hjn40j4GfN
FPmn59PvADtKZota3acCK7+MFznMVUhfxMOExcoWNoAM+h9sALzWEWHAC6WtMCM+/PtvIQLYd1AR
2H80QQSBX2v1NYE9C7G4Ya5F9pbBfpYkICC6AOnYugzVgRvFYUdHZ/SRBHYDDwSwaz/AvwEENJdw
o9bJfsiUZJz/4HqQQbDNivmW0JdbyOsFsTZS4UHTxNKJyuf/8enwsc/GEeizZor8ZQOO/XsfenP2
9Z9/NuLViDMdzDISwEVQM2M2KRw8IKXchHRY4MbdEI8RY+HR2fBx3w0jsO9aKer3DXird6IxFNR/
Ju5PgkEW+UG4XZG/rqP8TlkEAqsyYkFCm3K0h+Fjf29qfHnw/g0iHN6vUEl1GnAy9Vioea3c0Cx+
GUoR+AfgQ92Uni1tEZgYQUxsgHcAgbUIOqdxmVUmxJfKfiSRxb6DSqDXAHq4+9a/FaoQNnEgmga4
OmwndAPnfTDz6rtBoJuCHwiU6Aj82waNl7YHqqfKILJRcb5ZjDmOupuqTYm/QYpjyRYpdlFJ2J3T
K7Dn8bhm/lbgDGYI2LdwT4sgLC77WlXQcoBdDrWq8MqAdktD0SrMhy+DfCARQN5O0T9vgLv79Rw6
xfb1+nkVim0AVGdAIjxSfUV4s0vrn8UAwhvLGCOQirT1RhXfza+hnwzez85j58fZxdiPneTX2R58
KfD/FSIS/i8dyKcJ6tZgHL0BCv8tD9f/J9LI/o1PeFseRA+ekVXDaPgXtTqqFCTngd7P0kBoDJY/
WnyVBc3iNaKgGw6Vg/iE4/Phb5Fs3AefR7dBrwFWDsa11mWln6FO1HVagUsLwQmMsEDnZU4KiNJE
aiWyVdgr3FBwYmV/exuzXG1OfBEUxxIxFLuoKLq13BgfOy9QLmi7DzpO4lzAtp2sCq6NX/d+MPRX
4tpK8vr99y8yK6OH+KP9X9+N20L9DTTX6xR0dpkE8jEDZ5b8/oWRfGCfGHhzgHlox3u2GGy6QJmM
2BIF9xKjtEbMLbxhIase+/sXSBi7SkNQIp6aMKbo0BRmoI9EF9z3ML/ARYzHJnvLIKXjSzY98Kus
3CjM4dj9/7MwHT9GfpjM8D34I5Ptr7GpgoBEh02HZaljJyPEkfn7J2/Okx+6+G3p/4n+KF2oq+m6
46ZT8041biM5Ht+Pk+h+HPRHD2m6Dh7Gw8lTKP5IEMPX6wdR3/ZG/dBWhtriUZv2v7qjoXkXr0Rb
TFT/T3+lX+qjfvAi9/3A7ktz5cp3vXfLCqIHZa4tn4y0t5h67QLsnO/ADV76DJNVoEdkMvsvWYEO
Vf6M/tTtTz3TXXeUYbruzoX+6mIU6RqcbGlgDz3Ds+fr2cr+9R+VYdMq/dVNBWpEUjDlAU/LTX8B
PFNKZohtFFed9UL175d9fXK1Wntru6/LUzuejOWH0cq/8HV/fNf3rfRiYSp/xpM0/Tobrm6s4aTf
FofeYBr7/XYAEF89WRjZ5kLQOuZy/jVSV+aFvJx31ggpaA9ni/BpGSndX38DzpTDj4BKykonocCV
uFE7iytg6s7CWPWmi46ud2Zrr4fkoOH95sd0uoivdG0e2itflW/USJBsS4/Te3kU3kW6Ne4J1nrc
W5vr4Z07edPlcXTvji1PsudSPHD7a6u9Gs/HN1Lkj68WK3/UWYfT8FJbmP3bzY/hVPDaYWpNb+bG
fHlvDd0+UldW0Q9vOVgI4+G7EPYNW54r60trEesX4SQe3W1+JGPlbiGqY9v3AssOF77wTRh6lu2u
5GlvlYze16a8vlyvwlV3vjIm30NTvljZgjn1X8WpungyAsWW1k/pOpq/zUdh0B5iuT+ERurdYu08
uHGqONJy4gQoeNdWY1l48efqz6knrR/EpTy58FNNtBfJon8/HQmJPfMC91LX4+/zfmj8aSaW35Em
C8F256P+jT/qjy7W/sq8d0XTvO+HoWS7/TRtm+YqunLnmmeL8sTtpGmo3JrRbGiLynp1Owqs5XM6
N5/CsXqbpNroTptM1cvkYiaN47twFY7+WHiTK1GUOt7au53PhdXENpRkdrv5EUTLxB6v5ontjiez
280PbbKa3QrDEX7RG7Gf2lS5H01nY9tYBp3VxBjdKmm/3zZA8Xy7+eHPxd3/2vxfQVCeNNNfdfvC
cHwXLvXgbjKL4qu1a/bCsb+4dtf69XysS1i8gfxVSiLDVpJldK3q4fp5qk5uYVEfJOmdL85GL0EK
kYzlGRbD2h7OhpO2nOiLb9PAG9tmKibXaj+YPcxW/ejOk62r8SjoP4+CadIb+u4f2jRuC3NjcedK
s+E9ktfd+/mVupwZ3/uLYVuNlvEfIy8Kbtx5ZC+nr8E0Ep4CRVjZQ00LB2HbWJijwWprEdie/pxj
iBnB6YlgwUaI9xtCO+EpgjG2uJlWEU4+QYzTTjIR0vZQSLuLfqh8n80DW1GD/k0SBd9Hlu/eaIFx
qcjB7HK0XI0vDW94ESRR/2qdjPpXsufO7fXE99pL2Ui6i1HfugugsLX7OPzb0qI/7shxmIS2N1vc
TFe+a4/Txfqr4KVG2zPV8VPfVF07GsYPkTeSrscrf3nk1Dg8+ViQGPI4we2DlDWkO5e/M0bi+mgq
TKYdOZxbF+p6pd9sfkzT1aXVjxdtZZS4j+ORFdhz3OZP4zBNnpajdmx+F5em+hXneNQz/MSwveVM
aSvh0n8Nkqlgj5S+YpszM+54snIVG8G6uwomq7Yfq8qRO0OilwYy7EEViII18GnjE5g/qSismeB6
U0+1Rp3lPPau12s/sS1tPb5arsOhPV8EA8UbSp00Dv6Mp55ua8rywpsLxt0inAk37qwfXbpzd3kp
DCdjWwjU2Z00W063b7cPV9TBFcNqikMThFUGrq+D+1mPl8aoL+mjjqv7QnthTLyLuYlT89e3AFuW
RS2AIQHKRBQwYR42lJghSAyTpYotNOoshtqfUyP1L0QvaPs4lFR8tNwfd9dWBCUo15Q4e4XVPi/+
UVYpGvxcrGgoXt6I/mB7qXB76lG6mITyatKZm35wE7qe+zBM21piiPf95YOvYk2lSTxqLwJPuFho
yg9ZXSltyVgvvrlTG5d98M2azdOneK52TWW8+CYNhfjG8rDh42jev53FodddxpZpp17UFZee8qQu
Vf8hmVjd0LdGV4vpXOyGhur2cEP9OXSnir1S1rOu6c3EK19013fKbJXerEfBT+yjm4Uazu410Xse
p1Z6vfl/uiHYs3QxfhCkvno/j1adpG/FX+fr6OXXYEnkYAFY4JBDliirrIdkRVksg4UV7ArreDru
JMpY7oSer/YWa7+d6EPVDoda3Fkj7b299IaLy7EhzK9jTcL5aaVHVB7ePKBnYbfA4A5flIq3R1Fo
obGWfFya487CFKc3adSOJ1b84Krm8JuA/TNfitpXZNT8kazVB3VtTB6ihbfYWvs+3BPMElZeOQhd
ZRUgUYtHYtkj0NGLk5gnw2WoRpNxRzSmy7a8lCY3i8D327IVru+9dTi7m5ljsaNMYtWeLeKnBW67
C+RfQdmQx+GVsPYml/No9KLN53EXmXDzqyPSYmkThzPE2wwOUab360RclhEvp0tlNO6Ew/gmYJfT
ShoNRdvHtO2R9GLOFe9hhJCrS1wN64tpaC56mx9KOF72jLUu2+nInHRXfT/pLb4tVqraXYx9r7tQ
h8nFPBit7bG1Em6EYL6+WowV4WbkSo+pl6wvx6PZ6iYKxGV7rC2i9izt/6X1tfARJ676rOPzTX3q
/ymPV900FaeXxiIILuNlonbD6dS7SBbTyeUktVZX0TAR23NxYr5aM8m0UXvce3ARs30Zm/Hs0jSi
6ZOg+rP22DfSm1U/mNrjmSQ8Glp0v4rWSXe5iIdtHBvrrhyG7dF0iY2+WBhX4/nIaruLMOh5M0+w
A1vT3dU9Korhhycpl74ybU8iZW1Ds5jeIFFxerGaWfJVpMqD/mQttuW5J7RnuvLoqn44afdHZmyv
4oV0s4xHN4tYiJ7cqP+Xb5rDQdiX29Fwfb+YJourtD+3fSWU25vV6o6N+aXbh86yCNSh7Ynf/cAw
bjc/VF2/HAdD60YPoNcvwtHqQvPdtL1WVy9u6qddX1bi7mgkP5riyg5N0daxPR9jdza7sIIFDqd4
7l6uDWHcXi2n88vNobAey0pX1vq6rQhd0YgBE/sxHpn6tTtJ7pXIT3tW7EtX4mrxPA/ltBeGsXaj
u+nTyo9SG++B9G0lQFEfjbvLldbDfEf3vuFKr6a7aseG+b4UJrNHI5Dkm5EaS/Yo8B+nU1XreuHQ
etDE0V9u31JxVKR/LMfB5Mi2ZCFedNGDWBelt3UUYYV9gt1lhQM9mSWpGlpJ0HGxp5xgpb3MV9al
q2M9hqmy7IjrcNGxVgvz2rQWbtfqGwsbFPujB20Yi1ejWPg5lF49Vbk24nD96v4vYe/V5CwPbAv/
IqrI4RbnMDnaNypjZkAEkUHo15/VzH7e+mp/VedcTHmMMZJaHVavbjDc2nbup1USDO06G8fmM+ly
AOBGRInsu4MnRVzC7P9fLu7/vwz8kA4qISYe5IJm+P8dl5rOygc+pnBxzjZvJXsPRlFvstpMV+0s
gn1tqPakSsOOk1kTh2zOzXWeqOqExGLtT902EI5zwob9352Kj9T8fwvYp+IBSGy0eNlgAf4XuiwH
PdUbyxxXdldFDisiZjlbdw4OmSp/Zu7ciqkO+2Z4q2Xwnk1vdMpkVFHQVGfT7TY1N2N9yCLu6WHX
BS+JV0VaWv79BfNv5ffbsvyFxqzKVsXOaN6spoxcVf+0o/rVtGk1GMVjUZuxr+o17qZ/oK+73fSr
2f11dF9L1/kuWRXRn605Wx64B8WbJAxYyMo8Umka974Zm221sTpxqBs3Ghp186QZz7MVmkH6qmb1
29tlVCfWzTd33FKxMZgxXdKr1W+RsncRHKy+3BdCO9AEc0yW1onnvd3cQcVamZ5UuknqYKW88YNO
CQozpteK67e8r5+1vFg3VhZlxXnM828DH3GtBGrG51351lXqa0ACmgocF0loNPVbkpQ8lF0SW04R
IdE7uSrZ+j4+7WQeVYzdgUleMybDjBdJmM3zzW70OJjTtzahHFH+tk6ehNzzLpnLwqDUnuyAx5Tw
siKL4DgONR+3WipvtJrSDCI8SGUzK+tMU0+6EOHmUudIJkruxL6pHVWtbfyyjgI7iWmblJ/E29rr
f5Xe/SiNf83GIW+tz6H94X2+nh+5rj26mop9K4snV64SvX4mgdPG+LV6H/0UfVR6jAgUm/b064nr
ZHofdApr6yidizdnSFY2PjKUGdO+4bEiT/ghkpA2p54hJ+3NhkaQliwKxuwVa5onkiwpnw4fgN7V
PsG3oWCZV0Supc58Fmsu9Dit0th25thjEFUD+VltGjeec5Ret/NyEbXG8DtWIhrMPPLMle6JC0l0
2b1yzOLWMuNGWaHU1QtJgbRTV3sVtF/a7J+LtFg7Of+Y5icRGHFQBR9+trd5Fg9TFZGFGEUZCSOJ
R8N+bVk4Or8kXbuerpWYfhvs1iigBEa3HdthX0MZ3EndyCRlU6+cwn/qMv46juKnhSlq/oNrzF80
ljcHIbPcV5IM6eOkuWcb6Ta9H6FoentvauvClPZD+006Oan0dda6lbAliBlnxdwqotNpntwI7tns
v+biN6vbKBXyljpuRDJqEm/dKPuRu3lUBGlMr9yUv8BzUTq9NLb1kKpvp4Gayl5E9Cf84be0pgcm
3FU6yXgo5S9L7Mge+RbF5YOlZKzZbkQaa8nmJLm2+ec7is680f9luR6c7ugX/ZrMkCZJh8mQFqFK
BuCNRXjzGnxEul602v0fqzMH86OsYC7NJdXFoQjUzpWwDFiC7utbw00PjVVFopA3EuZAfq2oQiG8
l0Kf4s4b93pa7mjAKsvisVUH1kxbzfV/SJJaA6nZK+CxS9pDtXKoSq/KyKL4nDgP9L+tdw9jMa2d
DioUOE9+0q8muB/6roAL8lQSJwHIUD8L6VgalGuncc4N9II2kMamrZClc7Dsdm+/ADp8k3TM2o6K
Nom7KgVKc0P6P2XYLFiAMUyxCbGV/Rm/KboiG3GhjmLqr4FeJ6FmNI8dGJLFk5PaYOUmaE0nmd9o
RMn1VcvHFzruZNAZkoxfwNW1u0aq0LiPRbYyW74PcmdX900eklsjdeeJedSsfrP4pRzWV0/Dr9WI
UJX+C+JjzErtbk8pxp4PYHgT68OUxc88jfeqcKM5cB4NkK4OHMqUyJjBTkzNuUh4bW+KKxiRAz3o
zWxX6sM+c4N7P2YXxz0NCso6q1j6KtbheoIuXxtZ/9jO3iVgIlKdccpVemhNfWul6uaKIuo0PRYm
PiubjT4GpyJtV2NdPZP2LgugcKdZyVOflCsSjJiS+EFiXuQhk2n6teCxnJKt3F57JJv+HwdpUICS
Qjw4Sm4D7PGiL5A0XSRwsAXImUMwMysurQ3FIY6VaLQVbRbnThUNDnulLRl5qObpHuTeMjgZAYna
L+x7Bo2Wb814o1nRFqmBXShwsVmESRG8/LMWQ0s/G29tz+FkIcx1fJf06sswnpeBKUbR1NO2/fT6
I/kCsiJyJ8ZohLx2Xnhb/1SBupVq3jsN35GlGKx5yZUW0oros9Ft4WPkTar+zewiMrQhkB/mcCP7
pqm1+QjSVT+SmtC3fKViGk00ycNgm2tytY27tcX0nTd/gXKy8ltvrmku5HTtYbrmVb8XbrYPKDYU
8ybh07EgS4KF0TIGy78YbMeN6Zc2yRWIpkxvrwEJUv1OE96nWXuq5mRbCGdlTsZzL5oLogZgNH8d
fO+rKJ5kW0QBVKTpvYseuJ9cP1oGjLxtsbOs0W9Cnw6F0PdlYH6w5Dv37CVkkhOw6qd5Nq76oN+S
FsPNhn6byn0HVOIMRSTGIkIuAdZOREVvxDQty3/lsvjSOZwxDjGeHv0h3TVQXoqrNq3CNIfQrouX
hHbMk8PjONsbf06/zfqRcErv+GcltXWWI0wmdUQ+ZBD+BSnVQRvkjnaHQe3qWXspUvVrIv7MsGit
Voeynra+UR7J15DSA47Hds+3oh/2uV2FRWUiBAOBMe8iHQP7NBz6Ot2S36RYSTHLEtrTaAPQAZYQ
ZFwsqNd/R8meTZb+gZpxtp6dplzhViUswgp+vAkh0w9WNmtPFGwo8tEVHXadhPkhRX+li2djhRQ3
Cyl29xTIJ4Pdm3zYzXp3IFDUBNXP7MCuNX+HuyF3NVaRlyomkKB57Lnop9Cf570Ew02aR0ZGhmMg
ucpBxfnWExmX2fO1V1Vnx1o5pRfh4YJ/V4AGksxIb70wF7uiaj84BRqyBRpjBPqwfPc0DsGa5kFn
TmWwSrXkiTS+aIdj5qktGWoJeyEJ0zq7DOWAqnnqUoQ0Vlx0f0WRjZx/5w4/3t0v9NsCRbLS+eDl
F4EyMlzaznaer2mxpR0jIU3637hCdOvK9jY8kWCqsphkQa80J03JsHHtZxrbsozYl+xesZPZedd2
/B/ZtszEDzWLsPXUbyfSV7AzIcireNEGM0cOoxZs0+K688Bgrqum99fcGh9o6abNY9o3ZrTrVswP
tD15p8dDN9z6rdCxMXW1TLbwxtfZtENaC01u8ZuV0z2AtkJSqX4bzYpF0l+zygm1Xj0t5lsXaWyU
xrtdp2GPLIICLbkA8hqFboNpfMDD2HynCk3jgaLtkNZRVtU8xE/fXbSaH0c4kCGBYiDk2ly9ey4w
aoJgUNahzL2n3tbuBWcXS4Sj3jz7fhOS9aqpiEqYKJ7BsOqL9Ez/U64hNfXJy9OQ6XFmw5jJUczN
qSq0bzJuQr86y465pYU0Erku2QF+U7iyzRsq9/u8Gg+TAnpiCSxMAbXqYhuYybm0xQ/PuvsE9OeW
3d4Yu0M7s7vQ4RKGVHvR/SLskyxq3PYueBaN4xD2Mnlp2HTTEkAuZzpRzUmm/DVrUx5y4OE5U6Fr
d+8oAsEMs2Y1VP5TEfjHTlXb3JAxLuRW2ZfwxjTk08ob9bhHTjICw7lj8lY1U1gDJ9MADrbXc4Zw
kN0rPGLc0TVVNx60vNr/Oymw549M5iHNkGa6nOR6n8KuP90Jekf+IMW6A5zk8/ydDtpAiH2BOvGw
7YM5blrnMnAAgrR7GictpPfchJ9GqlOyFJSAg4LodDNyO6LVJ7IFlWK/0ByaovzhwLPOvNdZ+UVf
qXKgJ725W4OD8n3yWZXOpa/90zzUmwrWVPT8lDTZhrltOCnxwRo/NKvgtcV6bVvGbS9/p2rrB/k3
TZzEU3Y5D20xbJRhnkhmzJQxyYyXAvqsn5NcnSWKd0Ujf+lzMcwHlMe3dIFK4suGNt7qqflh/mdB
pCcuSuf54/DbiNcMnFirZecqgaYol91H+Nq6iQrmv/RcxQlHoodUQuMvuOK51lGTRDHQGxr4qfHV
TpOHVk/WGfyiNcvDXGlr1FF+AyQ+ACBh1TRvfW/cuo+JpfcKyKiyecRbbcd8feciGBklkFWTX6W7
WWKS7aqY4raU7WdlX7TSD8GgvRQTAAS0PAVmk0UZc+vYWOxb9V6kEUqa9A/O6gV2eDz0ZXsl+6Wc
nEDV5JVPqspWQ+HEWZm9oJIR0mdz4H0q/64FWciy5nWg2ErRsjLYNd/MQ3LtwiAvYvIPQ1/se8M8
pKtqcJYQS3G0CVOzjWdARHfO4iz3wUiEZLJk3WNuxKbefRbJuQcw5Hm261SzW6zSNk+uyz7oOEXY
0fwmgEDgAL+VeW2tjUR2a8BhaT0SmtlZof72QAI08zm2rPIk82zLJv9uMfdbnXDHURF6HOASaJhe
6dTsScutdVCXj/PIoxxJ1r9PXCE/Df218Lpr4cGi5fswGq9dNQMuyteug8Gz7lp16lYDQzeZ/2bn
GUoWiAiOiLoeuS/GsOdil7Qjqp6hYYhrl/DY0PIoGaBLNL7c6111oxkV4/OczF8+zihwBq2h4Yi9
XvNalE2U9WOcpqHARy5OUakbTR9gb1+mHxfkWaIhlfZ4hG6j7+aYVUALkBMdpZnM+QnVqU+Vamuf
jWcauGz+Jhg0apd25VqV061TVlxW/RN+HXzVZHPcZtodTzmLM2PayzrfyVS7d2BXzdRfJ5P+S/Mk
gXSjceyGYUPL0GcR+f4A6zzT+lXPX8iTDwQBKW7gV0SQdKdrX60Kvz0TOUF4nhiIwu9Xlp09k9oZ
yCYk3Dg8OsPjbRcESJ7f1rRNPskDm8YruXgmi1/jTMo3Dzx2pRM3OWhGnj2SUhDGRCHq7uzNwbtQ
XKvH6TaUAHjjsMnM1STqI6qDMaHOtERA78bXVudhJqcbnU5q6orkEIAPJC6FgpHptVe73xL/5Yxz
GlIEspyPlKnPEZdQ0FG99i65Nq9soFKQPcgcsGNYjSf0nQeykayXVkx0ja2VR65pO4qZdHzhsBCk
AgCi/NEZtTUhphFYiOAJJeFEE5ZtdnaBNBETz3MR1pZ5W/Lh/4BropehnQdvptJvNHQt3ItbHpMc
IKYGgqjUrRvrM2pnay9PYx2ZGkPGxl1ojCTm+4p2p4vqT1nvcNT3tfs4Q91HBEO7O5AOBw5CkEAU
y7tnXZPx5KQgcmfE8yC0/eSxAhVRVXKFuspT4sw3acO+Se8z0BhKD8fOuMlhWhmiRCvKHBc4LMnS
EIytst6Yc3cmLWUZCmS6eCLtJGsma2jlDwLnO7kGUsI+c9Zz7i4a587GR17f6EwnbxY7wm8XAKeE
MzLMHHReqRkIGJb1nAcydFmwZZ55yInsq8H+kfev3OxlMq2VGOWvX4toVsMvHa/nOUzc9I2igDa/
Gn19oa9wxt49RAn050T0Ph2QguNVz5N10NuPLjE0+Imdr7w6+721rLTSgrUzyTPZD5ptYt5YUWuy
TSH6U2PgGW4+4LV/9ln9TSZYwxQrCdc2PniD+EbW+l1XB9efV57eP5Jb4UpEVjXGoi62s5OeUp5+
mVmk9Xo86SnIVO1OTsNotDueWfWazr/MRWCT7gtpJ26WXfyVxputG/ADuYg6NWIyCrLj0va2tWJ7
BDUSuDf/7VMGNor2lWnmvdxVybGe8gsNN6VzbGDeJHPLfoJafpGO0Lm6tp+q4Ju2PM/khefo7emu
GXaeZGHmG9voPunCDsYVSfI2/Dj8YozaXfYnO7+LangeneBCK0Ef248JYiHhvyIN3ik+jHxeLmSk
w37q8m1Qz89GI1bkNaXVXRedabTzjAIsrYzNVky+3+jL57rrV3wUl97defAIBDMXN2L0kHq+wg80
39O+iZZh5uZzbsA6gxDEVeiqALPPbZeucjuFZ4BQUitEy/qbDypPTSzU/falA+1JuINwDGu8ryHb
0Vu0isQoC8ToGDrwsdnVRflgJu6aPHCJbU87eF5IJ7H8nSzNHblCmhm0DhxY96wN7cUOpl9Kcw0l
dlXXHRaXO3tI6m3x5XlLBCZao6kBzvP26sBMkV1S/gKEdWdu8TBkar1kjUtyB8iFbjdea3HGUvQN
pnEFkIRCJ0bs3vAwCMRi+ZsUY+zr7c43qpXgHlAbFBfTLoChiU0v8vmo43PidxaqklhMJdEPon/N
rYEHRe4a5iAeYaXQeQXX6VXbXkMRw3bTHcpU9TFfO1Z3zxGKW+wicVedq06jdFY9olvl5Osq988e
9Bi59qUUKLLpYJYxMejJgC0CxfjQpNZq9PxlJCKhangEya+dVV+YdfuPRfWA+njF17atzosssjH4
yWftNBjOqgMiHjPzRsmfW/OtVTt7EmCmG0s9IbM4fDFiCJCw5fehBwqoreW2Ffqn0xwoQZvdv0Qt
S9sjQxwJGrZk8hlAdWcNG6+3Tm4dLPuyJOEoNdeB+UJZP2uyiF5RUzt0lrcZ/OZKzAAuTSOoQRxU
Y29k7f8QAS+By3V9I/Muog0lHtgdtZ1XyW1JmQy6YO4BcvtsWgWzvkH30SZDGsLgMgQYRG9NxQ6r
MwD2Mcfe3GUV2xHTsLAMmT6/Cc0Nian2mfsDfPyjC++VCRRyQRTgRzeSUDRWjP6uN6ssQxSPgXrl
kpZqPH8eclil/tFz+7t02H2Cb0BudffHz2H2Py2gfX9Klm8kFketuXmdRPOTQ31Ghx2ZzjamB2jI
25XdyUfafXQdxmMQvAbJG8AelauAiqACE/yCdND14X0lsKRCjo/MAFUJz1GZwQV4LbW7Dw+6hB+i
W86Gfm1cOZ1SCZiEYCgbIDgrQySs7HVZODJkLLgUoty0+XSWA3sE2bJC0hMRo0rqNWbqJmqO7rH5
IQceozkUZLbTZrK7b6vExwD67tCAL/u2xuyznDu0C7jPrCp+ZMJ+8BsHkQZ5Ia3boa34WM3DRwXd
Q5JGpSrLrdBFWeyWrR2CN9JNWxtXwjBQTgY9RKmWZ763BpCXb6/yQj1QkaptzBuRCUQ4lma7tVz3
SAmCsK2TVPamm20oX38nmlDN7KLaA3EthEJUx3auqe0k0p0Bat+u6YLEqhDbQqULTav2lZz3NWhv
qq8QHSpT8WCNMAKfhY6nnogZmUFGoHeDh6iPohnIeCBX4dbpobb4IUeEUYgWbLB36Dc9dIg25DXo
HHJBKMmvNT8/VfVmtnKkmDp0bPowuxStmupGep5Z7qkerbVm+Zt8SI5EgPiGuk19EDlIUVuDPRMT
Q3O2Ui+SqIWowd6QxSXmH7dWOrDOxDw4TLuTQOkaPN06AThpJMlEtDuDtw0s5zC0w8fiLKjeYran
Ore/SZ//c3qyZrgrO1l5vb/TPG2PToc/l+MieAQIQeWkkAQdiK0vqZO0uxoIkOQR6dW1x6+k3lMR
qAnyKO9PPDPBcyCBsIdfA0Y2afmP/xjM3rYv3T3Zk4sQ9Mf42fLk5mpbO1FRgfPEvGkppo5uKuuL
Iy8lToncmN+ztedpW2WlIfF1hEkplaSMU/bOIe/9LSVyee380aMzF8eGzfDUYMAV37tgXAiCuoO/
1Tp5ov8JHy8ck2uig6H9K/GZXXUREpx8KYtX6echuT+aWU9EhhtU6HeVZ4U8mZZBcSYvD4FsL1RL
XMobcCotNQbBEkrANAdeSG/AZ7jWvs/QwmQWT0v4SVm+nGSy4QnauV5EYjf5Uk1bvH4aOLvSRoow
bkjrPHe+oR0oRqt1XHc8SrXqPCXZ1p/cJ1XKFQW4CgGOPi+m6jbvKcKYWnLLn2g3F0cEV7IUPGRy
GqdhkwBG0Wfoc4g7H2Rm4D4NrD403rRbjmNjaZ9JX0hvhL/Rxvxds7+ybLzCq/78p0lkHAEqMfNw
MUv3FCRsTeUd+pYvjButYKy2RmoBy+cR7jQgcfINng57XFbLHvugvjK7+eETSkI0OjP7Rz9F1xAS
I62H33T117HQ3umzeTJuqQz1ookaBfE6JB1DcHwR2LPLn2lQJox1VfcPJBIHEbrureWLHkPTSifW
vvVBcwwS0MVYC3okl1Xyzt3iBopF6f1642XOVbPnWwHQTxUiggRjcpCBdzKsZLXYAWZENkGzImcv
PLAL3fRiNcbJ5/ZmxGDI5U6ujamaU3ARvD5q2bz7h1Yk81DnEo8eUD1vcRLBGpKt0tIQLZOvBbFJ
UziP+d9mYLODdWPWd9p2p/nTR93gKzl0r6SbS5gbu/o7ML6IHyfvQf4RLQuvDBwueUFi8BdtJ751
noavTH+kipIcdqB6r+RaydtSgkevbLC2Ek0RRcaPOqhf4nYX/j0QctWb+t5Q3xQe/1HPcounoN7n
0Vt5Ro7uriqinghRgmJJnDhP5kM78t1yZYR6tKo9/ldmR337meqjVBdtBxBICATox4LwnHZrS/8Y
iOkDaJ0MnNJIsxLbsUN2QcVXOrC0fZQfjOWfC0/cgbDKhgC0u9gSTray5lIg/A22tVdZsO0dQL61
jei3IOsi3Wh0tnDhBRGZAfF0e37wWIsaNCrgUAOP9lIgTBcGCjTWvCmt9gHdlSjjgYshXqHOxl2f
FYfMCj0TfSSDBZTi7oii6GAHVVG+Bc6V8LNASkMUAKU7W2UEpxkYMjdhrAMQQg0wXSGbbtT80QX5
h/D+vByl5b2Vr0TpPQc96gQaHBcRyUse3x04c76DtvsZ7fQ8mmJDqT1gwLZFyWu2xYWShMDIQ5Ah
7/o0Pra5sxbew/RTdfKTS/nKGqzCQp0VfSx+anzrUACn1PYC0VOgxpzodqwNoNHLbt1U6oEq+EXT
XFrDjcz2VXnlF0Ujgmlt75/7Iltn6atMnE9C+FSRsQrUeFm1qhnoFwQvRhyytR57EN0UD3AolYCA
Eoo5yaVbI5X8UAzZquj8BSkuroTaNXK4WzTnd9x9GZHmEVws4KhtZodmkR9Jm6kqQAIiLOGX6zQp
71QYnO3hi9mXRZHSg12Zn3wyTnUJw9XsS9ogecFYkFbiqC/SmslMvsrpr6BIF+gH/0E67YaKOUk6
XR05XuxyRzGMugaoe4AiOP3NrAn7un/rvGnjpNWRIrhegFdBzaiz+le/+iQoTqeSVdL+JmXwbHBn
IYosnX/K2QjbpHq1S+dmziHJkdA6ZUtqSMACfFCxxk+hnxT30aOJMNa+zGAHlt4hcg9OIFaqzJ+r
JjuZM3JkYJgEroRn+gNuDTNCctxK15cPlM8+DfZD3yP71nMQzXW/HTJjnfU+7j2QMaG/xeVICSZD
DwkP0TXpMpqH7wj2YmDMKjPehuaLsjCzxmWA5/V06xbie/EkVgE3T71NysjWeiYfKcT+G9djuLPH
wY0tyYYOLWuhRRmm9my6wwLkl4OkNjMvH6ugXnvwjSQFSo9c5oQB155I5qSBJGSVXfHbOR9UmKae
CCqNJXn90bG3wVun3ItY6V/+qnvguKhoVPsuuPmiW3l3t3FOnl8sOrVU7NFAQ6XWKml3U9vsF9RA
6k8g2Hlq5pAb5idVuKhBiUBoUfff4zclT8gArkjLlk1vC1DO+Upa7bPpwAZJkjWJBjfjoSd6fCT5
UTa7yMvO8nu664WzzXiwX8IHpVmzrd/K8kCLJ1saUS2prO44l8ZmrrNoQh/+2A+PFAQoGHTVp6n3
r7ZAVwxlZK79wvRq6Scj0zHJ+xLgRhvasWyMnQPQ3QI+E1wlQVIjiltM1wk9q6iOEl/YTAmI4xdN
wCkDZV+I0F9c/OzP7x5/Nbb/wsu/UEOvVOGXuR9q7UF283kG5m96O6JxBpHfsnODkhe9o23suvwD
BBzh+sTgoKzA3UO0XNih8tO1ZT2aqDKRhlK1WM7paZj7fWJiMYTieFN/We6e2sQKKrlQyCWVa3lx
YoW7oVxnCmwwr0TQ5f2n1W7+WevS5kI6AZxuW1XYp8UbJZtkCgTUtCK7IfMlJEi4lqqhVCC24HjG
AE030DQqK9f+Af7nprzmQiv3um6dsxQ3TgGu5uMNPWJU5f0vAJZ6FnPWbUy3PC9VD6KjqdIR4BYx
vvgIKtQ4XLyPxRMFLxPZHTkuy5FHU6E3vaE6C7wWVWWUZpyVyjZ9Pa6mIX2eOmOnTWxpdHKsIqaM
LHCal6boQurj6KR/atJx3UjUuxvqACi6te1VJ5I+qRhtikxEaJMuwcZo6ULmVxB1ZLTkkf+aAfph
ndXOw5Jtkb+SrHsqNGNldH9gpigsAHp712rGmvSL/Cq1XgnhytAsky8zNU8LaQShum33YCTT2q7d
a/VJNMj/N4vKCv8gEm9LJL/qq/U8FieizKkekWYgPFV6VFIcK+QeRCMSs0nEJ7F9Rq9/VXboRFka
qqr56Ow3YgzRQnuZ3QmS95aGsIkgVam9BLW/0svuYdFPQK4gscJAE8+4U/RjGrqQIhNhO6EHx6Sv
lsSORNZn0L4StpNZ04LfCLORwAL9NILmon/pb/ECeW+Gemq+tEAReWG/Z0JbXISjgckEQ4T7NdJ6
jYYcHxnqIm36qsiSu38lHEiTW5qElPU0t9uh7cPK/bZ5+t6jOtr1H0unH7XKOWpfFHy3pJiYJccm
E2mc2NVHmSO+UMRvyvoylQcaoiRnRfGoB/D7puSbdi5FDoXb9t6C9KqMvzyWUy6L27d4aoa53h0X
Ygp2hD5opFpuiD65J9OXB90We2pwoHYMAo1LtwbrVnWuXkw8syu0+/PIgk/qq6LzKLhbxbWUw9fC
I+BQAW3Oi/pE5ZvO6laNOz6WHUMDwIDmg6B5shJ9HSi4KNP5K3/Ynh3yIniTvfql/mAVmDeWZW98
6EMD6HUI9EOdlFuaEDWAZYO4WSZKT+haxSD/mWpT1adMojHGrp7aQl/R5NwAFQwk7rQNjrtBxrpk
uGQpZDH+UIZEhFBASHXnYgVPzLa+rLqEX2/25Gqo1EJBgsTMR+0oVb2htkVq+PNrH/cppFvaXN1K
jqXF0PBbRqZlo6E3uNNrPlsH1uabKlcx+SSQdApV8BrMw2SNIdkOBSe6BPURmkH12KTT6l+32eTj
TmPNRIfnXzf0iPoynvqD24S6n6CXtzKw40k9jY34ovWSh3P91cz0b4oK1D1m9f4qEwPuSEFbFhpa
Osf8MNGgQajVMab3XH4sUP/ffi4Rg+HEfEajwpRvaqFvaMOpY4MCCAl8zFPIuFwtJy8BB5Wmjenw
EzlS0gXRbzR7imiHqJeYrs4xQbvhYYoqMs+bMzWKEUim8hoKUDywv6lUSU7UbqeXnP+C0O+b9p3q
ckStZ6Zxw02pn1lzpHomVVhtcG32zKOhcjaG6R0KycG+96uyGq9wnL9UwcDN9NupRisrGDyqDxK4
s6Z+xfz8gYrYFqsvdL1e42uvdU+J9L4q9kmFj4QhEUVWYii5mfh8wnOuL0kz/tqy+M4alBQCpIDI
b2jeiQkXhpqK0begTfRtMaUHNHsshWEX+TIa8KJ63FKBCzcpo+XCN1e4beCZmgyoTkSvlefv59Td
J8JaGh2yEjl20qIn1BueLNd6N1w0UuqdCGVV/h+ivmw5Upzr9omIAIEYboGcR8923RBd1S6EGIQk
QEJPf1a6/xPfRROQdrkzEyTtvSapfS90dw8jeM8FKIbPdfCftGzMXxarYgoJxIuTdFBDLulLyFa+
paEZzhamr1M2JHYLyQV7iVKZ5ENWLb8RaLD5+efarZcZioEvO3uuyPq2uk9NGO+iYfIOAwnrKyyz
9QaGy/69BTqbJ5mTf91+mtflb+NH35zUy/uw+GlZpfNwJUsbH9rBebsVGzjdXd+F8BBF9gvT+lU+
3nAKGoZKQQFHoX9Ygk6+JAtqXpm29BRwxs408IZtjy7jxTcE2kgd939iPOo//xwM+F0OU/+lgzYp
Zuvpe8/7fg8b5HqorTHXuPPCUthXSRF5EBuALxAt0Jz1vOzm4ZkG8LMGTLiikekGvsEtgNy57AAh
T2NMN21nhnwwpEKZFHrvymVb2Xb7RE7rmUDiOHsLz4Np8ncKMmJIW/6q2bZlomNThh2MS7CPFY60
pkzWBujCcIhlhpJWvQbAMqzXvzW1TnLh5jnXYyGH7PegfCzrLvvD+qYpQfEqbkqhSVgOIb4AGui3
KujeFs+cNFTAfGJfvb++V6P3HdHB5U09HRe73q0WYa76uYTAdztTfHIPsQp4QwPcjj7dZIKO+QqO
M+dDs4vZSHPlZ7rk6T91S+dDM64oJ7l5DtAHVQ51sszmIe9CCTnVg4TV/d2mw62Vwee0kH7DIlEm
BL4vbMe162GCzj3nL9BEtDcd8LeBTWCq8Wi0Q7o3BEtrN7A8kFADJHq+SwxoeBrm/DsWWV9UFTGF
7OunyQ/8Q2yeZjKGRSZk7rBXfV6bLD0EK7BSO6c6X6NkfhjJ4cuQbCqX1L0T9Y9zUZIHlRpyM0OI
4psghyfuiNyGG1pq9D3Gf5iWXyaWnq1Ue5VGVxcANoZAsIX1II8Wz9v3zLnSpduh7+81G/ZVvZzA
i5oDaS4g4EzhG9nl/tTDHwd4icMLBd7PDoVGd23UPBTpYm8gdN+rZq1hptvDpPweAprYZQLJCFUS
vAdxB4FhH2IN+yuDAU952r7NUAx3dfwVLqhDU6l2+Oq3dVAH5VqtQdHJvezxB2Fm5bsRd7Wf3W8W
Qk0PQezBevXvCZQ+fmcBGlBx1Co9kh+seNQ+iNcgwz20n320IxFQmMkN7SYmbJdWMKab1QzQlKIU
kuYlds0JUO2fujb6GJArr714vyTxFk073WAlxUMukXcAszjZRJm9S+myja3AO7j5orqOFVNGWBnA
DwCMaa+xb+EGoQI3snjfZMhgpVNk4+izHHyoX5u4LlXj/Y3Y9DuVyKIYYa3/OdCO73W76xzmJpUl
uvSLgIa8aNXj72GI9dLHEBrhOvdFDUWAHfHI179MOB0JMUd/am2hJueV0UAh+eTrtg0yfI9eXayM
BQWL/pRzi9nBWBcXRjNRWDptwCRO+Ag6KevEBxYMt3gfudfRT3osx2QFpEbkfl7MRWTrQyyxHptw
fq9pcA8i76OtyLNPmyKr3adOHdTjrM1XOEa8Rui8FWIoGqI05HsyzmNadyXUgmHJ2mEB3eTGfPb7
tFyEG3BZF0QsFJPAxDfJ0oF4GfjGOlqXDbYMvo2cIEhDdqKoUWwm/vJuqGA5dTrayxhOTiXb3SiB
g3fDberTfRrOazG7xm0QYHOKBqU3KmrEVsDVAidoXUqkvdzwWC9u2GSjzrYKOqOtbceX1bArJ+Gv
rl2AC7diO3gKxjU4ahIyVgePJ8UgZ7wbzyvWOXL4ncrP+dzs/LQv+sG9wvUYn7XHPiHYcWUT0FOW
Via3cezyREoJYi+FGlSbPKEEqtBIF1Ha/ZrGYNnbtOc54m5uC/tnIBNGgBii0pJsizADMPv+NvXN
xqdQ4HAYCW4ujtpdsOT1o1qUOrtbiG8QdgF3rCDndAxOXWfyDjA1bUQ5JgCb2o7nrjXA7fJ68pF6
wfh2cpgmxyU4sD42ucbXmUcMeqWBHxZZlQxDKw+Xq63TX3A22mINQ9zZeMqjZOU7uj5W7ArsCg/R
ngz7JiPw9zHQhIkuOMVE00SYo6HgzYVfvbsoFWW6xtcksRKwfHrDztxFuyzxNqHjb+Dwn2Z+XdyC
ibciwb4P/C/4Hg3sDUg5CNKXBLlHwC7GfdPToMCGQQPaBvM89T3do9PsE+YXk+M8X3sE+2RL4cGV
DaGWkDCjTHHRGi0LP0oLxjBiTP0QNhKbbIMh9oqMo7JAQsglGbKm1GO77WAGLkg8RqVa7h5vTGmr
x/+RpftQqFcZt12u4YiGE2ooRh5lm6zCvfZsh2e4bwrXeCiyqYl2NMCzgloDS7fgR2ceE32I++Lx
5zipWeEFmNVDgc+draL0sRBiseiPk9Z/2dy6IpIm3k0xmt/Jy5Jy1NFZA4wooMc5APXscnyCAQ+r
W/JqoDdkz5hSJwz6NvYn6r3cKf+31tovMjXtYr4UdYylKXsoKOOAp2XX+5cQtRuFsLS1ghWBddCT
hf5WT82L76q2VOjn8SHNY6FBVQaZVRHMS5GO1YbH5tWjbZtLg4EP1AWNUOP+dIZv+BzeH0JJqOE2
QcAvyzr/QuIT4poCqCvabij8puvyjqJIz7rmb59kh4GOU85HP6/aHsLkyrRFvz4qnUhuGtl0W1Ty
XjFBOKs11skIpga31P8mXvVku7UtkHXS5o/cA9LCVtpgjgMI3fXqA5iv3XMNPm28K9cte9eHGVzU
z3gvd1kvsghX1CgpVnlBphvqZ4QFJSkslNOzBJvZHTUEAqE6y3meCjFmwzbMfk+LBOMQjGM5kFIr
71vYrEcJJL6WMKmgXILWdW4p+AW26bKkL4ATHMf5E/v7hUUyoldChEK+OrmhVI/nTO4TbyQbbxgw
Riy9p33UHwQs8nzur3pJ/0qt/lZoAkBY8YuBYC0XAw5Z1fyDBgmksTYln1FbwyIHSNXTChjqtKn3
dIBvDipeVN2stVtL/Pd0pEB02fTpBGZvPcosT4Lz6vkgn1N+jBt1q2BeKdp5eSGz/92h+1xXyfO5
wQEY93G0gc5HGmEUwMkYjgPKmrSd80CPec2nYIP7M+ad0h/VWOVwlTzpBbUU7elSBjr9d3023H/p
wTgg/2fZqngUJanJyW3prNWOTlm9qQyc5mIxsClY3IGE7McJQ4iRld6S2HYFnM7QMJjEwcyDeY+u
5mNcw2PXZ+dsxpgfQoF6E01Bvoxjmo+RvPcGkpl27vuixpaHO5UGV5H4B532/aWes2yTkuO0oAif
9a2PopIGoMlY7aAcXlQxG33ql/E+Bk120V67haK1qAk/8GWuAaDsqmBAY1I7dIlDupvjcCq6f+Gk
RmDOVKO9pt62ciLacSJucw+axrbhXNR1ssf7AvIeeJcFL28aoewlkHbbBY8kgCVqdjxVAFiDEKN5
cbwcsvYA2yWm2bk58jAZ9wKur24E2MoBGsrAVxtKQFIRcuwZFrtaXnvXfK+sw1o7IWQhmTCWMRR+
LRkPSzN7/jlWs9mxR21sGdUlQ6DIV2IRZTB57LutxOvUye6Da6UgdFf23D8OP5c6SVsUCeKV9RTE
Lu/DY+oNaN2dD5BnXXa+NyJ0i4f+Lspk/JSp2C8GxB3smCXx089r/hB9I3oA1G3cRpBUsgFK7zgZ
T6l2OJXRiuWLF5WKwYTohkQb0ye3IYjrYrIQaFb+GN9Cvyq54ofBM/ZlfBxEt+DPSPBka3sWMCyB
b67/74BspvYUQ9ochN5HB/tlpcgnIvDJkdYeQ4QKLplsmwLPjsg1FxqE2By+DfjG5nGtPuE0aLZe
w4ei8ipZmBZGb6gsl5NNyHL6OUukl455NdfjJluMK9e1Sg/tPEBCn5kD+htyDtaJQEWJs3Z23jZF
+VYGEFM4UdNtSNf5AEDzqKvQvWdrzPbe4k87CDjDj9qG2z6VQZlCq4sGh9o7mUO+VaPbRn5flQ4r
8/vcQoXtV8Z+N5CYecmar8kgbpUC6Rj2O8lt/GwzCeV8MAd7uvS3Zk75Bt8VP4wenS58jNqtmesq
HxX9yhTIdoVtYQ4OKWRayqn0ahdcXRSmWA1kvwdMVyjStCjI8KQ1YgrPCe+xcqUrhV+38TfMJuJD
9/YJZVlSq30q5wXLKbaALRbbn9LUIrJu8V+sZ69GpNWTaoa7QUDby8iRm+Kl/ms0j/+oIVJPfsA1
nGlDfouFpkGOlLS/3GKkIFms6vMs6fgON2Et0TDP5dgt6ZEsCCuLlO0uq8bsGYlnxFBE25a6YI/s
t+xtSuW5TkKzh4jS3+mmD8uozqK9F2vxAd9LvAr/RkZ0ZZnN7jq7dVNHX5T4N9UsPWh/8GETr9x/
h0pFF0XrryZCZg9HkJrjSlzqx1Xfd+KQMgfOMAC5hd2M6AYjwr+g0+vzuFbBe5PCKCodu3d1p96r
+TltzfrB+1+mBnLAiRzPUVhDckXnC4CJJ7+rzUWDKka/FQyvjauDh5hw+k3QYwFOeFBDntnqTn/F
YZedLL7sm+CrvaW0O/o6UHC70/VIlWxgv5iCXc+IfuJIukBp5Td7sCNL6WbtLpF26QaDk6KXJe4i
FxOddIO2HG/qmTXwKLC6/UemwJwTpsIr5Lp8XynpHVY5gGhuTJxH3HlXhcfmRFefbJImTj9iPh5F
uhEi7r8rHp8FD6d/FxLfoGPz/7Sif1GWpfCEpO8qhocJa+6vxAj1Dyadb2DC7lcs0ibPXJh+WfPd
JRMgASBqGzR5sikiS5DG0vB/KiBjpErGt1GFoDHG4IujFjYFgxX2Uq98fiIO/b2NdPgLyYRtwSbF
rqyl5m5li65mqsgvjnzH3CDbEgUj0hW8yLLztEwIuejNtF1tFW1ISJfj6Dv/yR/ZlKsYgDzPOEKh
HL17A2/fI0gJdtBMVqCSPWC1BzoHbD/UXKV5p016RseyW5e1uVN1CgNFTgNka4a29oWjunxOB1QT
nVk/kdUxbUGRq50bVoNPmeq9jVBfoh1IriHwr2OXdHoHW5v/XPEQduJR1y82yl44b7EGSRoc18yJ
N5qJBMXzku1/LrWxFTpLOFtCpCltNEnqEtkw/ghN4Tid6ONAPE+fSMtSDAt/l/WRf4lFE1y6GsYf
BSBZu0ldaBLONmeLNHu3jq+QxuWto8uXAIhYMuuRR/QnKUCUAxhI5rBIiakPTbakt1qzBU3600qa
+L1Str6nkr8BlHlfWSOvMomqp7brN3ao2FudIWSxMvtmzi5xxJs/D+FtgEDIuVEP95pKgGDMugzx
N3b1GMNF0wgabQYG972zLt21FWx3mIL009Kx+JBU6ABNltAP6gwt6nD2jwkgto9BoaVvQVtg+kFR
2ZawD3911rq/LfLSpKj/Ngi0BIo0te9wx2zMmv6aLIQwpmrP+L7aa6BVe5Wdf6JSekjg8zdiGvpz
p8OhpEhGOgGZjGCRCbxTOIywDTbhqwi8t4oPaO6yOM6JQ7/i+/5yGSzf2nkw91amy93Y+ujp1Z27
kaJ6bOi4nRKN6akOnkXD4luEOf0GRpreaMvkZq6nCwMvIAQECWoI30J3DyB6f6baLaiPknhD7Dhv
4G138J8hV9HP+uAk+y7Z4K6km9Gbk2cKX0KTOvYkEIXUOEKQdRW4TdVY99rVFJVdPV7rNHOXAGvH
uXOVgpDWdM8tyA61sv4UGjBvq2yaQyWq0hNdlFcrtKF+hKiN0Q2n/x1GlQ4nwlVVIswBD7SS4pJJ
C2/mYNqdFr5AWTVhgAQQACfo46Pcw0OXOIUWSnRvrfX80pPsph91H4WRFIkcamN0h955GO4UYYl5
7dfjltbZNhlQ7E3oia+i9XPU6fFtrbX/tKz8CEGXOK6Lo+fMbpbH/zhpxAjiEmd+V4kLgYDooLtq
V0dTfYITyTsGkAv+d/bzmqhXWrath2L68QP3OPjINYAocvwiSThshS8hDpwHfmk8n85HouOgsAZz
3DxadFuPnzgvyk2a+UeRJDo4DMifgozLNRvwkvxcYa9DqNkVMFHl+DUDsJQ2CjFW8prpWn36inf7
NqX+xg+RXYsbs+6zJQQCWI+2JKsBHD02660CLhnnHkWeWUSmUxt5L7O1cDjF3bQjIzTbXiCAaojp
DPhZn9vY4gzxwsVSM79c4iQ9/RySMIJykbRdQahMnxBIi5JZVt6Wdl7y5D9em/zlJQYQ0WFZPcgo
S28q7hrwyt1yCEVC74Encgno8Jb5RQI95TlT2S1sm2BrV5Rldeu3Tz2TzTlmw11Fon2aZFN26NJv
C+93A0+PsXLDmVNmNpb1Kx4SmCFhnLVbOXloAYYMNfKyoHMPebcZfKEuPakkFltMRaBuPfR7PRmL
LpP/dGtYf8kBoHxS1/GpoWHyDtoz79D64pGEW9WJODlWSNs9kkgj5N6DTolVEvRAmFUXuxZ2oPJK
PYJ+oZmafNY+gyUM93Ag48H4Lf2XjsAFeCame4SIKi9AaoqO2XLgbYBckAGeeaSbNqcmcU8zXMQw
NdcjulwkYESAnE91SuqLaRjCiQCubhajsuNKU7frfGRnUZ2u+RyCj6K+yZBhlIbICAgqRIPRzcwo
xEDBsu6dBcLQhNNeA0zfBfWgoK/u2jO2p9s5EbJrFY7jvtUNMOQgOTiFRIA5Wp/TEJxBrJFOBu3Z
u0eTW1y1EBVHC3JmW/OM4PfznHUxahrAmguiSnfxFP6diT0g2bnbBRjXOYQm3a2jyafBEzDs4XG1
xwS1Xx6uLNzLCv0aiqBT+BPfOt3riiH5tE3dqWVhUDqybFmEYK9mbtbPvsNS09slPeCZyCECpG+x
n+yrlKyldlRulV/NBD1s5ZX1IzGMTH11ytp6uMlYDjcs4+u2a6Eb4vo5S7V3VpCKA+EYpreMtxqx
dqM9/e+AKg6i5tSrN2oAqt/waD73Qi3nn7PIwFjBYsRoZXiHCDJunLp68K0YFeOuIH83AbJ/E2EM
jVKz7FmvNAIiwYQsIeL4TEXV1USsqKGn/ECd81KxCGpkDyufkBXZBpXrMMWAFCti1ANlIJh3/Tlg
yJ+wZXqFtGS8tADwOtqGPM+N7e+Ybs5Vy7KTr8O+rJpg2jWx/SdLGrNHrsuYD2Dpdgl2XTqzqtl5
XqZ2QA58RE+36TtyTT8WjvBBf+zMZswof6Y1eIds5gqYXAJfZAxLiOzBFc7+ipTRma0vbp7O1I7f
JDTBLWZlbNZxEwGMuaukK0nX0XOf9NXVQ8vAeI2VECZMaQKG57vx859hOgURMEDEBmxFPyHKgnNv
71n+Pfv+CJwkvdd1GiOY4Y/yxuxEu3EBHsdOFQDXmy88PErN+q3q+V2zZH6zGT5pjfv3PoCty5e4
A3wUtNcu89qrQY+MenZZLjI5+AE2SE0focLIV88jDBgsOyZVF/RlI9RpbN4NyMs4TVUY5CmDOaON
ES/Uo/pAu46DFpAksHUTT5LkpmXxJ4BGASdxVO0oFN3zOJg9S4CopmHTFYJAhTGS6m+ShscoBAuA
QvnjcVL7ntjOXb+isxTtCrc54h37FeGUgdVYPnqUmay+NisDh98R8d9Z8NAkiHCockwGiNPmNV02
1AaukI8HDzMlMIlMXX+ufg660ckOKuAVkFJX3//3gxGVTR4szbSX6dRs2mqE9YEG5IUpW8Y2zO4/
V6GYptIfp3b3c5nZZDyPq/8v8lurJ78JHzZ55FohYrCtmvGzi2uCkWCrbfO4HBlMS56R90DH4gJn
xNX0/J1ngfmjzPxF57B61YLancdluAeQwl6wrEOOI8d6t9aALUArjNHq0CO18505Q34tCfqbOCMb
bOpCzsu4iCsLBB4xr+3PmRuiLWIf+ZqgTRxpcu2hrC3qRtdXbn3vYFtM3RFiwErRQWKOuBJYSXsU
WyrGurIuqGeXAKaYGJQlsFCak5DZUz2w7TxF/tkD5g6kU2NlpKt4b+MJijBma0RHBftqv3reuoM6
/7trhQNAztLip79H2nf7WkN+JLL5GDQrqlWsbf3eGTh9jKvuFFQGwCcERBoXnJhZsw0ywhimPZRe
1kbdKXrUXz9nP6+5ZTxWNTR2PGzjLZMgl2KOeOugFpjT3akBiUPyCrc8W1ADeauqbwxrAx6Z1O7A
uvFOrWbfuTC7Vq0IXyjURK5n6g4ajLwY5HuXph4SRKV79l7LhtQFn5DX2fXCndfYIgM3SZpN//Dm
siVBzfj4QRRG2XYJyFflJ8sxg5Pp6D0OP5c/Z50wENSj8SuUo+HVYoY5404XKJAPSe/iIyJIIKZ/
RMb/nNUrILdxjkAD46WmBsINOtXf0nUYz8COw0OPLk+YU5BeW1frG0Qe+vZztrLF3y9zBEZLFtXK
49MQ8eDSZy2ktxT5r8DzuhYEcLU8ixE5oRxQV46k6uXZ8v4aV2l8k5Qj8QYEmoA5FrRJsum4cDeZ
rdPJSB8p4pZdQJ8uTvYn3PV+tzD4IwjEY29pACjVzfy5biAx81IELYbB2NxZH/I89XwYLJvVllkr
h3JRhuRTBw5wQXooVgCULBGxRTrr5TK1DbmmEYxYPqwTpJcv/HFA7YikMegZ0I+1CNz2szKQcMDb
cIV3YSY3jlSxs4RUDwkImBjjSZU0JfMvhf0GoPxTCChrLOh/vrALrEzeDukOpFwimb7h3k67QHTd
BumkKdQBKoH43nObn5+2AQJiB6C6ZbzKXR0Q9ckB5GBXB6+5JlOwvlULQoc9oT4RRd8dTQLpHhyG
LdKw74kK1FOG+hilD0CfDrVgPDfbaPbhnY5EcknFMgClelv91JZGufEMbX57a4MHiDyo6EvUYgNE
D4BSh9V2mORzy0N2GiP1V3XtH8CM6hmAuS2EteNtDMKwEP4MazJW/BvvobMBisERFpRlu9Gs0FfP
S25iDkPVWmebGV6adyyQiB+vNYcqSybvnXpJg+4Qrqr/Qzice+PcAjxa2z8wqcP8ZRV9yfqwPszr
IIoed7JYwkptsBGCN+USSKwPJs62SH51rUUfUNmjbuv/K0C6RymipViR8IRdMrznGhEgMHiv07Xy
l/UXBCRgvNdzu0RAyR+ZwB2m/5KSJCmQu7xenQnX60jovWvAikP9dmlCynaLwy/43RzvBKw5eTyO
62eALg+C10aV2FqdFgsx/juvg63qu+yZWqT3tSG2SOBQZ7yGaK3IJO2uJwuI67qXC5y6dQZsQ8Ql
8ldh8Vey2icB/10PEVKNXdp+uQqWciTP30bDBlSrqXr1BvbRJ8GKsn+R+9qk6xbNbnj97yxaUBhW
5Ir3hydeU+9DdY0t3VibA/aV8D6yEYaOOK2e1xpqFKiRhuPkIJ5MIqR0xpI9SznG9zT4bA1hzz+v
DOkvKGeDsxph2av68Y4tAQT8+Ym4L2kGMrvxwu3PD9gUISOpmrpD7Hj9VB3ZUreI1PfxhOheArxX
p67ykEE0RfaJO6pyChnvIQFZ+QQvAAbW4iogZdlcTJA7/VnJyTRjBqEuaw6TP6Ppj2ts1ZA4+EBS
ZHT6Krohz149Lar5BVBjyBMPsLe0aEi0stHBrwf51nsH2szraYybvR7gQQP4XM3xddKZPCkoxDYt
btK7NW9QXT016eC+Ddi+1gkkKmhIbx3T5CJaQi5VFJFczHGz5TEyPCrsy+JldLeEI5g+JbLSxXx9
j5rqVRg/uWlC7LuIEWvLA/GKcAeo4r3oIOfmr6Cs/RX0w+OxAge+9GC7CZC4Hi6WfR/7DHPaF+ju
S6wlfYIACIVTTb7rrp32c9WtW+Yjoc2HCgcEDYos6BGTXAfSj/IeMHm4fo7vYVxwpIdjqRrTs+na
z6yi9ROBDFPPgX6ZBLLMJfOSA0ncq42D8IrYmSn3OSzu2H6AlFD4RwhzjoGBKyxPlIVqW4W4/Hnt
5zAjqWjruUTDdbsUI3FZVg50mXc2Ud02syhsId0ZTj8YcRek0AFwLrcPHgekjnsCH9IeZ7dfOP2c
VzB2MyQOUOxkfG9tDBBGHPwxqt5kk4ZPHFEYaiSvlSPmuY3qvyolcEmm2JJCxJvHfzIKkgvShNgL
BkmzTaPZK38ulSW8nHtTb1FnBbcBqiwuQGDMFVJMfw7piw0VtrPgDJtjtDR6AQUzbST1scmOo9DQ
rA42IwfC3wf+M7bgTBCQmNMO0EUXoSQSQNLzsDG5v8AdlmIO3zpISK6mRvJPyCGPtDCZGu+SYdMW
hJw5pJCkfXhaufcyuaKK9HDLFAq2Fg3F1mEoINcErGqLECZS2WoDRT++n8QTL42ek43OUGouCI19
Qc5QCtA6a18WGolrNk8fmvz2/dhgG4wpO/vgqw7ooUQe9x2U0Rmjew85ugUGVnRBqNUJAaAarcr/
LxYS1FIXCNq6Aa23130vQtdA99h0WNoQ+j40a7/WNXqOpgcfGFLIchV21pmjFHgwANGbaPVmhgTs
HiN7HCHFCTZoWcG+e8w/+/4EDcAgn8njkHLEA8Ho3O2wyDy8rVN0HmZe7WFU9QrPovk0jCUwXlXh
Xqf7mVtoCLPGPKHSStGABMnzupJ7JrPsOALCQcSA6Csg/LNFVM44FT8/+XnNGJU3FMHo/cqq68+h
iUCGY8JAABOwople/3cwnGOSsChRpSq7OBAHalbY+xwpm6qf3uBzDi6Y1dE7P17nEnxVz8fgv1+T
rS7iSLL3iIjuMhKe/t+vTfVUBpQ0x86jdl/7qSyhOwCCEibmMENN8zwv2KlhljD0P65sNZHnFrly
pRxJttE/v/E4CIakuBpBvA5OqI30fXtc07//lb//HXsOLx7EuTWQma927CJ85vgLimj/MlARXCgH
jutDsgALKtthfkrf+3hBt+7jg3WDQFIkQhQhA6C7ECkb+RTdZBWnn8PQVIdw1K4Uj8vl/xF1Zs1x
IusW/UVEAMn4ylBzqTTL0gthyxYzJGMCv/6u6nsj7kvHOd0OW66CzG9Ye2+3pNqn933Qss580bb6
7FooEw1dzntPRx9aW8khhcPdS82zHzO+rzCTbGHrVd4AXdafzcsjvfOq78UTb5vd3LRRTWdclsTb
ssEUDrKZ6CZn8VZ7jEH01eb/1iZek539f//VMAzK9aX9l+iNeUn9trlIEf/3f5ZuMS+aaqwpgOTj
Kq3MbCeUft9wWVgA5kQI5G1yrLasjynuuUdItDqSZ/X/c5uEqWmZ+7RzpmzjfuIka6bJuG2b/y65
l06ptI2bi9vk7b//tQ0nvRmSh//+TZewJMRQ+2LiSHWVttftVs7KwB5n57oYbnWk1n8kdae88laX
1+6/f1ief86Mn//+dZ9gN9SqybyqJoYNJ9fIkV6MGNY7J4Nps+PEsQxBIOrMudxulWtMBwf9Wzw4
1pkCKQvV3E17yen+olV5x3NhPvfNgm+dKKEQPS1Ok5uc/R6uoQEkdtuHHmVtnNCwB6KakEWNeqSL
EtUZcnxAtuSxvf/jo7d/YVtNtT0ILSxm2e10FEaX1VwOrY7gd3nxVS/CasSHgYp5vS3pps7zUF9c
MjnObU7rZNCWCr2JqoQGyzLuLVW9Qaky98iMMn/aimU69azLZDFMN0WJtJYm5y7xJZptaJE/aXZc
1cxXtar398qlhfe9zNhNw72xGh1qRmle1tmob1AmxkUfbRycOw2nDyAc78W5JxHYV1GNwyPP7ItN
Y3Fkp4weo/op8MnTVPVgktRzzdP+YR1YnqQZ1gar/0cncWF3TwzZQarnj9tUhdrKilm3+w+Xtus4
9gjCZuCUmVXiu++NVZzp/ESF1u9Uj1WfRXxMuCVtD3vXTad2du1nFp/H3AJ3UC7bq7Z+dl1Xvfn1
y9QY92owhzE2HnvpVaiQk4xyeHrWMVLFOcvCTSpVn8KgtlG9vnK3GNVuqvGL12u/3eGCnOAk4NpP
sO00zjS8ZZUiylxqljh23sfeauSRWdwHXBQ7lake2ap/1Ob2WG70/HJh6AGeGzRrPsI+6yLEw6UI
c8vKQyXJtVgaitiVX5UWdMCWNXQBJoJj1BU17oUWTsfytduq/lIvRtT5mjr5GBwFFb37Thb+HTLD
o28AhvChcdzBQoVTaA/d5I6hdHXa0FS92pa27+vxaRjLs6esC8YXardi/KWP8wC2mv5qXB6QtaFZ
LSWc19ZQ4sz31qG4NcvzzHAJ8EYaEEvOBhiSvlmVemMxnx8xSP6ir0qdttrVA19wnzLDJrkmRyvV
qLDMQQgJCcPEesNh5HfR1erTAkn159xgfcK31q8wfZlgBqWTURX1Wo2zGaSRNbVlKB0rcAXy/8SC
rjM0+TzUgvPI6ePKLn8z8WHHMb5I3BJCRTUZrVkqI792JAZtxhUpthcOWB4FbqIQavcv+DGZUauD
GUHDcxIsKB6sSuw3M4VEz+6jPW/LWdYVADf4eTecTGHFuw7E44VePjZRiQucaLoPQt5thpxQu9jd
71iQX0eyPahWQNHImdh1qz+Cpxevhs1bhPjoaJSiZNKyMcXp7bNUv5n38WdZ+XIjNR7TNsJjMlnv
TWiLkJRCE/rMJHP17qqTeswbO+v+Ib2a7CgIAmEurMQSGB5b7S1hizVOxhdxOSpkAXcUkLWhJl13
x3IwHpvxkGu/k2y+ACwXJ9s6TRnjoW638DsFrq/koZgygl3EP3dLKiCyNmPnHPQTBfvoChGRGeKG
c18XgGqSxn2m7IJQepi18W1dGiceWDUEqxzbsLBy5JgJGusEqz0W4O/SrIaj6dsvbiXfYEWfyAmi
CcymaPIwPfLlwbr/EQ5db7uCDFcEbfB9DwVI3+dgOupcsMahaecX9bO5z5PArUEUGRbSuYa5a3wM
ipe2QYqzggxGrqB7NBLzjVinYa95rkfl9km5Y+zlg5t31n5wqLaKbAcnAfyiyTEmC3OMiDg7NLXq
Q2PjEmwquH6y/VibcDaneRrWZX134fb5uLEXVgwII06KOfhJjcnc+VVfkVoh97bK/3RJd2TrdVql
dpj6Ae1j0j3IAamDq3PMIUsEch4uUMc7saTmflm7W4FgMtAtO7tUxXgSrQ8kmI8s1ACIoSXuNUD6
VJiWtYf5MZxB7i0jd4KhHoujK3js58Lat6JnYYUWG6x6lMl67qC7AkN3YVt1tUusBTn5KK5lLsBd
Pf3N6n+NdYd1WWmzBpm7B4AzNooLi8hiSyPdTW+CjTkJneLU8GDMYl6RSZTcZO7ssggDYe2RZjWg
Jru+D/X7j9u0vs8RBFmvkpwgBnlNhb9bttwIp678Vc4D2jsLDi7v5mPKUzhBMxNtUeH+v9XP/ap9
Scu56uXqXL0B+q9l+RQoW72idxj32fyHDmQ4DPXWBlnV5E8Vu048wRmCcuN0FiaNQ9LtfGM+k8dz
bCgWASH4wYVp6XARnKT0ZaxYWPRZf/uG7bE/owFekY1spsPHa5bdYZbyQYNWDeHc0wj497dhrbGx
lc+m276lpCeeOs+59EN/Zc93tdhsHY3F+HR6QTQDtfTYsBxY6+YycNoXSYrbDnvUeQTHrUYH94d0
sXczxHLkFyqNyHchae937z+nXeJF9AOELNWOtlt97TWxJcyhfyDnq+RdTIdjleM7Xis8WymlE3dj
tiGmj1nBdrqsgqWomrPlwLxWKg87rihtK9m2j+3exWWrWocbdex+NFuwjbucfe34EcCxAtVim+J4
PROEjbYGFFMfB8QB4/Cvs+5m7P2p8ZczaBU7LHwdJN2fu/mv2eq+dKUzYF9SHmfkfFq9vWSTZ5N9
2h+ntIgkJ+/mBHm/PboLeqftWds2E32Sf90c56cwE5glE1HMqNl92MMJu3umEzAYxcryO6ssfJj0
mTKpSw9t6beR0TAiA6E92//WjcmldDvGYoZ9ELrzTJ7fP+W67QmY6xGBVB1PCQmF/OJcOxe+yl74
4sttwjRlnD4XSwCWYbqS+k1gi+LN6Be20ZyEAP0yTgRLpcJ+XReM/nx3jrDkYRjAO1J4XM+LleXR
SGqmpy4olvbQ1RtMILWhP/qvaT3/VaxhAm/8qw1iPWnEnKRmmR9aB6umYiMYCff8qvrM/eFkFszQ
zOndhMQMlrV4GwYI6Ula7yW+2mH645lZvOI7Q11zyZgfzs18Lc3xIPzeiyYT3UhdMvPo6Azws/yj
9f1uVPI2Vds9k+uwDXpULt4vQO0lWKiuWaSHAz6pDJwa61pREbeZb2IzwjxZR3BykD7nXFN240Nr
H/w+yW/9Ke20z5mONjRadwryjdwROX2VWuayApPag51V/VHJ5KNbUjcc576KK7OnZRQp65JFo8zp
Mxiv6ZALIc7N/8b9jltUFKOMrExrUMX4IkgW7bLpbRvO21DtCPUlT7Pw3f2oJyPIdnrR6zsjvC6h
XPQb2RJWx7X1tk7Gj0iYOLjls237X7mN49tQ1Q8VAZkcU2QX6O6JbXl7rEe9P/sFxgiFNu6tXPn7
FduvB552It0Eg2LY+VkxFiZRi03rmpAhssGHtl5mvc9cdH6pnny/QsRFBkjTnpbGIHG2NZ/6Pv01
ewvhB73MI1BsNL564cT5hLFjaqiDXPo/k3V3MDZTHsOsCpxy+bP1cPneSJJwQf9moO1by/6FdlTs
0twlXQ0ZitYZa5yxlR4ZSsZy8h/1e4CaVtKMe8xTy8EOphWhMp/A1XdYBjYmT/TWMpYulyu8bxdg
jjzvF0v5O746lCJaoEyslRC/ycBKm32vg2rXBWqSRsP7gf9kgcheen4fABdWtsWv2XGeXRINO0Hq
pkwYOeQO0Mq4nTW346eQ6hEI8mO2TrrH4yy27ZcnPPB4Oz81OOD1XvusvPJkNxaOHILJnW1NO3sh
vyop2VXDrHI/e9aRB/XZxwicPAbyR7NqTwSSc9IJ4Jutzdh5dD6cqN1Z02nTR70LFhuB0HgCwHEi
kqUKxjnlA+fDxFFmaeFc5yDfOAV4un2QVb/PWQuycgv0eqsBUpxvG3qVxArjqDfzO/b6O39JfnUU
jo2PH1rLOeIZb07CoygWN4Q4Rvae6fHatr/WyrvCSce17WEzkZrZKbVotlIvXFz9oNziRvLn62jX
C5pC+0PI+bB2xkMmxo+c1oU7VT+sxbirqn2tVe+GYY1wkZsRmMgYJZCrasQWGjK1aAm9Nig8SYcA
fcVgst+R4vRv9urTmjG01ZY1XnHBrPsf6adHJ5/LWPTFbfHHT73WK7jiPyzFkTFQ8MXwMmjudRT9
mEYU3p3hbqrbZGJKXQQy0/pDkWgxIj7GWSkZV5WfvOki84+YmadhayyxWC0yQs2R2nLwQ90T6k7r
39ug4tPXk9+E4tyWwff2zZK9pg467RZx37hVkWV+V33HAnDFVYSPo4kB9QIuowV9blXpc6ySVB2K
U7Os+rkRzcRXOoMMUaz4qHEHT/u1usjVwAX3Y2LlsbG4c7gghcSNpfloTOttSBO8zxkKZR7qHct4
3Vxck92eaJC+xG+lftGSlPK1bo5pkl4MfWO+tbA7tOSOd7ZhVr3h3EWGLydzFqPF6Mbpgwbow1Pm
EqXSOjqu8bQY4nEsbe+uItr7GqqMtnkFvPHQULVnfW5Zdaz7tOqYkK40f27jPa+bv4e0PeQZSUM9
n13qjY9epV00N7vlOOw6afJBN4FSfLxz+lg3OpIDq0Q5nZsdm6BKXiaRtTGYVR+2qDXVetcZeAOE
Y/pgdETuCdnLmD449BcDfsFh/DTKXcUk6TAmd52Q4BwiCjnwzCJ7zVMcRLbp5laoV4dkHI8Gg8x4
wC89gnTyT6Ze48bU1Dc3+2fYmohzQx8Opr0sR/K5nQgDjFPHbPAl8b13+OiTuXbqivmRdQekFLCc
cS5mnHlSmTCqEGvoLfqx5tBnNoHi56+rLC+go/huuvFotuJCjLXcqiyoe30ERTkwGoVvLhm2GgqB
LtHnYT405ZlnncH028ifclq29Kob2Jl4VLP1+ksw4sOphovCxFeLP2z+4oW7y9P8W6NVL1wvv0y5
PtO/xAIDMmxdHlMerrERTz5CF0qOmgaJ/ZphmMAbQv+uEvuKj+CDbl8r75CTmUXuS40NfsZVNPwY
w4qBSvnB1cs5NJaXHAJgmLRdNls4v2NvYIxdxO/4KdPfKOxfZS5fSYh81UwTLyOvAHeaiBuiuOZO
Nw22oTqN7+If/Rz/eZAtmSyIrLxmDJq3Osv8vel5HCOClGxND0qaWVgOg2PLePV8wVpkxEATdRjF
YB8gPQB9sIuFTuiryu+ymRYzWrdT5FsmlMurhmxFFCSEpObKH1yOO3MQkqpB7TV9HlAieQPsLl0t
DxcFfSb/ecwDQ6319ibsFOc9yRiV23GMDaxbGwRwhulYD3r7nlbF56h73xK6EPh2jc0NxB5W5rEp
lYeiYUw5SPXHeo39LlpGe4qSxCuQxGB7ZvvbERf8jXEIYu91/ZbznS0at19ThRIqt08pS4MzPgly
LmagEVMF0/JlznBocjLzuOvZphI4Ho2iyCLfxMqUihXBebD6pnNhv1SHHVOwoHZSEY16GRZi5kwb
yU1ddHiwul/Qi1XPRt+7B7zBA3jYLO5E+QGn/crv3AR3iR20ycaMvB53aJtfusn/yDoUbPakz/QE
yAtL3Up3pfqXu6x9gEbonyhAR2XFRYu07z9uA6l465b4DqC4mrHjjJhCr/deo6yyD7n1dlgUVhqW
4o3Kywz8zH2yszoLfZtB/wCAS2jReoAzhVoyMVdyqZDUKnZI641oqZJ3r6J1Q05Uu+kTMOMv0jOZ
/7nMbVyOqcy0nKBMvtCgXVbU8cHs5itqeP1K4vebaxexytzDPYEULto6pX4/RyYb+N5t8rDUQb22
++Rqg6Dte8YlmnDo1eeXJme9ibNSFxx2Skg0barbiRwNfLaRUrWypK4c+6ghytkVXYIyJx/7OOu9
mU5KfunKnONa1c9WIuKsNZcnfzMfLArQIHlIS1aGiL94lbTPxB3cXT6Y7ybTt9gFWU80qle6amKM
hdujiHKigevdmrc1GjPt7OsLm1YWzEO+jPu0sakSIVnB0VRYtTidyDaPncQ8WaOB+QsMO8on5Nui
3V7MYX6l2OGsIZWduQ4joMUJNauiT+77geRgdNqFQ9TPWPx0G4CJv8qDTOSXYY5uVJVge6bXfeht
cS75SEJ9So9ydM+stm7NhH7LY3hV4V/23+kwLQ5zVreFDPef66F6Xz7b8cetKgc4unnHVaXnQybY
y3FqCZjET5nwuaSAIqwnjSV0cLPwFVNN/67rHdSMTOIR0wI8Mfzuq7LlHgriYpGLNBqlf9Iy7nZV
N7RRhJ5woe00qsDd0CDey/OPic1XdG8QnBaxDQjMQ6vds0uSj7QVMY5EOPt6EpOHTXzoWrUGWwfO
YD1P6NSDCX4nZOF99fqM2ZK982qlMM3udZDvIcAP5JgsK3MuQ/BT5TXjS3XN4ayupUVr2xuolrx7
or1pP3VWX8R6ezCk+JP6xU0Sxf0wmNs53RA4jf0G8eIjJBo5XUptYRmc5U88ZuTPYNbEabGWmHEo
phBPWV2T4QdBduVsbGBnsReb6fbr7cGC03vZvOXbYxr420iIXHbyB5wTcY6ZMnOn/JQuTPkHwMLr
XM5NpK96/dQpdNd+ip0Et/opGYSK+mFodp2/bUdzyvKzWniw9Ml6bSDSI8EjeMly+rwNTQxC+hBd
BmtQrX2F5KKCqLX3rCPlUDPXKcqwTrgIW4t7+p8PLHH2pWYn8VjG5uyZO8+zv4vWsm/ZVycQVA45
dZA7W5FwuZOLpuAFzCCPPd/ZbU3yb7J97UEQFEHNbQzPukZAEK50F7PJjTcLCX9Ek/hlyELserug
oOvT974ywyZxBuLcVf1QMriJWL5Ul1LilFahU4o0HX0WDtSBfm/pVWr2ly33HremUqFoa/fo6AXl
IlOCBFYnEoZjvmf9egJAyv9o0ujCqoSzGd3+wa66eEO+L0BCgtZo7MAAHm9a9Zrm8g0hRn1ks3Zq
9a0+aqLGEWyNFzG/VZ40KJthBpr2E5sG3ODdnJZXNT8tfHeVWc/JWj4t2HclIko0bBUKPqWRPoma
FvMvvHN3/uD82D0ziqWsYxBKqmPtfUGr+wD7cd5S/zCqajnw9YZpYb8kZtqGln43NbG+zB7Cm7cB
g5JmDoGs0oNGQtHeduU+Ud1t7eqvJR8NIpcYyrv5hPgu/+3mMj+kLj4WCxPVeMm3RySoNV1ycT/X
B3xANL7zKW+S0DYZBqsRz6E8OxsKi4EcwaUzlCZop6eTo80bx7cKLNVkRHBiXKsnxL+mVY78PcWj
fXpRPn9xb5TXsYChWp7z1rmmytjx2tMpKfelyPAMHO9MUJUQC6UXyU5oE2EgzAm3qvWpnI6rLov9
tOGWJZpmr2fL41xOkUFFpeTqsLFABN4j7JXLq4811x3gINmwcN7BwXglmeoCuTV7V0NEm6xrHgln
4fWX+tn4dlhthG5PLBv0Er0oyTaxnoidvqBdSS0+azYZj6gLIldBAhoGv1ImP1qfySOBrY8DnjiT
T5dctBqgLh6hOk6bZrFE2ia+HOV/g6xr7O2cZ5k0P2Vnn1Rlq9DqJa/5igbYatdXzxbzTtRonhpc
aaD7WYokp97Nk7dmWPazvyK6GMmlsLabTQ1yLhTjM65zOLzFDKs5P5qrMYR4fxmB4XbcWKO6ELR8
Xz30J/jqhyZvzN3QTp+5gZfm7Fl6jLiFPafV64G8g4hywRsERX1EptwBMLt3rZvDq/2frvI+7SE0
/XGFLwmcCfMRSczEDtOzizKM9UJFUeOydO4Upb02RoXmPGFM/3fw5i/u0Bxj6jRjnsHJIwyqsCJj
KN22GkA3JdHgjvMRDfC1xZ0PJQrrbC7NUE9RmuHCjVWK1jLea7D0KXyWMVRWgdfyCfoLAJHDbA1W
OMw6RMoAlxiz63bNELyabmX5UQOgXqfEOG0JkYMQbGncFDoMdBfXXqt9mfZ6XpxvAqINrJ7RYm9Y
xsb1zLLb72n8lNxiXyXsGIeDf+dPnUb7rSfYn7iGZoaYofth5t3MThH2JBcV1Jr5k6nsm/HFdLD1
+lu4HThAhdcRTO594NHxaI2P3YAjyEiYY+j6QIqMQ7nGEJL3yB+jJheU7wpJ+cLmNnIBtpeGtCK/
5T1DX3QQiSgP2M1mUTrb3yxfRphBd2f5xsH1J6Y4ZjLvvJjqDvH5ygfNJbpFVlF/aNoyR1bbrrsV
pghnpFLjaLIdP8zrmhPRRUY/2c+GpdID2uh5X8uTNaQHbJewnnDrPWPED9+sUHy4LqoEDKOqVT44
yuB4tO2d7WRfLH9ww8uuIF1Muj/g9/h7N/RaxTx+yCb9am3tN7IXgRUtTJGt46WCmxWGYf2j1uFb
M2q9inEemjCWytsu3XdmXYbTWIIzGn3UudoT5/GlQFUMN/ZVbwm2+9mEl+u0H/uJN0NL5Enc3QgK
8VjXsx9KZRUP7n5aimeXvQlvvLntFZ+AgwXqYDAUGDd10TQe3xYvVnPVras1Fq91wxy87Pp3wTj1
2DXVi3KaI6Afy/MPRu/GCXgMw4OpN6MFKRMHQo563lqhwUycdAwL/X2wbOtnnhTprUFVWhiipj3K
2VEhhB+dcU8aDhtOTHACTJUYYtxn5Yv/lCAdDdPOHsJ4tFo9lp7EB3U+1jU+Fnlbfq3l3Qlq845a
4meRqgivrhlQGLJZWdMNsUOe0zSYOvpNSX+68HPe9RnIS3F8tw8jNMmIMalrHDWrQ3KkIWrv5x5S
gIGMNVCLE+/e4GuAZ1Bd3GqnLGPN8xwMuF+3QTsJlGCBwCkwRIIwxKTC7C1GdQeX04dKyN8J1p09
qMJjbwHXzap6XZnLHr0ZTqkfSxE0PVvHWpL0RLBvp9TypJi2DUNnHsesoH/LXY6eESPbWjv5uvsq
DZAf7qLtBPb0sWH5lddOFSbgOUgxsHp0Rs68nP6cvlZwWqG89Aafv1v9z5DVx+BThpbQahEV1Mdm
2c+F1pq72mg4GAs/Pxjd8DQXi48B3bpiR0SdOib/OLLFEc6egqDnty7o6QiTVZCAbqQn+AAY0mIs
PkwXipTqBjULSm52EYYFyLYZnq42D2FvdXvfMNA45Cd/ZSJdls1zuuJXhcfeBzhrwluZvE9JfxE8
6BQbZL8joON6A/SwjClCLG0GxWwDek8nUQ4aVjHKDEGEin2/tf/8KX9xBbPepPIZuszppW2zqHS1
/tqwL3G05stYEe91RRKiWjMvmHBQPECTtXImD7xIaWRwxdrNWCkGhrJPYtOdcEa/GVXz6OM4Ubww
JLUPVHMlXejOyqss2pZccg7O1FamHQiOVibOjFIcNZ4YJH35Y9sd8x6harl6Hg3WCaUoTvseSnzb
qkJnmR4dyZhw8PKrnCmU6pyZVrsQWuP5j0WpxLHs6GEkMmhrcvE0ce5WFxjzmEX3qQvvwVrWaWfC
KxjVeph1Ekrc7ClX78U2/WpdRLnJyPMvB0CDwUC6c4+zna/tBD7YGpT+PLJnmx1UmzXPyZLr0TZM
R2bYfkK3OY7k0Rtqupk4OhFYvwoLF6l1drC6cfCcHwoRbvqKA3KPhNeipR1oPCMfOJK6Jag0fg8c
CBFreQQ7pcbFTeeXIvGSI5Nxk6p46HEHU0+ZRqbUMnsh5F6Qy+QpreS+9xEWLi1BPWLR8T7gfO97
/MRd/BfWtSoj7JkYO2b9A8nOcSXE3SSBMrP0vmrXJk+TdLOVpzN3eiLP8wyKyWWv2XTnuWKikYG2
tpV9xXvwPrYADM+6K8clHBdG6Z1zgAB+8oomuS0OQbpyGl9bWmzdXC4wfvZhSFNCqok+2PI5gg7j
UN+gdwaHKtxlM2FZ4kemLpNazfrubr6vIYpIdp2OmdIoePc0VnEEG017wmlx5JI164Yci+tsPrfD
KILFWP4w8VFk43CIuEN2WUpzO5Yphw+Cieq+QnybtOQLrGufGeicPUdLdgs6ffJA3nwnO6vCevfF
4hwc6ZwyU+uj4e7Y1DQ67TyrMpPsgd3gJ9XOcVxUI2Cq9HBxl4ynbTIdCAHuSwymsAbzbaz4yuU5
rBpaFZogVvXbg+/Z2hUJDQHgDetD717lo8smcCjX93kpThkL6WPfDY9Ehz1qfJpR4eC30osi0vx7
achfYxllyNH22i+KiO/8W2e6TPs9IKGZyu9ZI+zetzq+I0seGpFqgeUPXyyeFXgvrUtlwmYx6VLe
gDceMhnNZay5bKK4zYqoBaux46Gb9Z0aY7bcAIfbOFG7uwHOuhRkdvNaLFzsk8z9yOGBLmoG+jVh
bj7bmoYaOR7n4sVpEzrpmurafd9wu5mQgxy7dPm3qXHky+eafStdVGgufvJp6xMxTVsSbAicKOqg
dehAm8PGDMQ9OHbzI4ieY/1Y4wHkKOCzOtZs/5vC4GnuNKyAMs4/WJR/jL0YWKWN+WSXG3MxzxGX
ljuACzwJyhoUviZooyfixHJArU0KgcBx++c+JxyKndt2dpLqL+lyZ2QK4N44o36QOv+NRGg+jqYj
9kKugdfY77VXOSGOB0cXu2A31x6KRh5Xk3FlSXr9Cn6n6tH5w7Lpx0rFI1k+LXYE9bvhtHWkt970
WEk17A2o7cA2udXxwap5rdjljKzAeUxvLgguoz2HyA9HBYVGX5Vi4BZ5/MCb61xLRUPi6jbcP1xW
3htyX5AmvgK4Y236kWvGycnGz2yFeGXSXsVe62gUWQkDTI5NM93pSgy83CXCNYjSe209myYkYvO4
4pUDoZA/lzYBmITghoPCPoRVaWMUTDMTOgM5qleBRGpYj5UofoDyQldpZ9PkXfay77UnWJbD1bCW
P9k+mSdmYZ7zD+AqP+it9tcmvSQWIzJUBDxDOn04ZfZFpDsNCnqNgLQjIotqNBDqvDXNs18Pf8Ge
mYKhxQDJbGrGnSZrdH1Dwm8RC8Dyj0c6aFwDL8LOOWp8KQVK/y3xABibL7vRv/TlfW5kEWYNXbU5
63cHsO2Qdt05c+iJp/vkjEyOEvKoVgvLS30+ZuTozLqHCodlK4YQnI+4LqYF4uplpmKmzQ02wsjb
HyHKS4nhH9LYsmBDHTuE0rr+jMsH4wrnnn5s6GgyKPDI8AIJEgSedgOu3gkLixwnjDrv6Fdxvcxq
/rASOfhWY9bayO7F0Vvqwi3BSEFLYkTrNwqHeWcUD/jvnPyBbJ3OoaZw6pViYODLQiCBQxvkx1CX
x1Shg9WEHver8VzBZfJZrdWuHxhIFSzj84bhOq0oEWJZgSICo6LcRkM5N/d5BxE4AJfnumFR4qFi
of61gqlxaZ+Xbp+vuYNvHI6oWZm+4gnHDrS3xsj3SP6cBo3FdImJH4ZQKrfJJO1AOGyDImDChs52
ZAUwAubB2B5OZLM+peme6kQVpK6Z3K4SCVTiQGehMbkrUJ/hadG4MOC3Gusdns/DX+QRvh4yOWuJ
QCj9o30/Xh1H587MbKxN2/EJctOHqqo5+y0WefimqQxKSPRwx3nB2JkZ/0OybXsOKnwiu8oOdUw0
SCzedkT/wVrASWM5+011a0WetvX42Hzlk/mvwN8j0gbzs6CuRRIOE7ulGB0lbSCNdb6kakfzhjp2
44NOzfme6OI5cZGpxyn3P/P2tInqJIYVkPZu7Mh0kokr9ETDec3bcMlVjZNPy5w+Z3RRzRPWtp1j
7y0t6nhMPWOgtazGkwFuDIRf7d2KQ35CcRnkKO4CD2GaTcXOXsCFe8im91o4LMXuH91UpCipRXPD
ki69aYv4O1XjWcKR7t1CVIfa/Vp09qeWssXRlu2DizPlkT/pnvP9uc6TfAHg9ssx23e5wGkPT1RC
accrPqwUhGWZx4PQP4rJc6Fwh++sZ5/AOQMzZw/vxULzUNe2z7XLi5U0t03zmTfL+ikl3DCv1lBR
cJ6IEEeuZa0u61EIU+WidzC7PxpkDKQDquMc54c8/1O3AstZPxmiVUNIyJfc4D2JLxRhNMCVY6wa
0hn12v1V/g97Z7Yct7Vm6VdR+LrhwrgBdNQ5F5mJRE5kkklSEnmDICUa8zzj6fvbtH1KpnTkqpuO
vugIKyyKZAKJBPbw/2t9i6kaYeWIMm72VVNJLwnuoBlltK8JqD9DWq5bxugtpf7HuKscKhr2dQpL
sLFGZmKILgZbgM62pn2tJhoQYVQSQc/fNGQIix1VfODkDQcQXYV1WaAf7fuIx0rPo+2i2xTLI+s6
Z0by55Y5z2R7kaUZbrnsbFRlfUyy8LadATTqEamGVc7qpy++2nPttyysol6n+xpM5hEp+jkoKns9
NfSAKRVgIrJad6XY9F+rph9vYhoRKutLbayiW1JjB7I9wZI2reLV2CX4NBlk6v5a1WKY/BM+sOPU
5s7WVQFNApdB9SKicl9E1QFIu+2VZlatzUpT9qGhvU6qMt5HOnA1UpsM2BAHSjTVVhkZ0+a1Fo83
mTGRGlWEZBWgwggaZaXkQMGaEUWHIk86GvGZpWruozhKNsIRCdYO+HCCAsRiQ95npBzordKAknXZ
MToMdLi9SZlWBIwMGwB07nWUqHtLQzcbWcUN5ZtXFPjmei4ZrenS99vUQNKnBcpNEGLCCubl2BRG
epD7byrqw73GCuCkGgZsCwVpVTqnlSd0FrxK+lKT0NGT+BO69ypNmE1CsqnjyOgBq/9qxciVZQrf
MjxHkBxWrJU/w+rSBOK26ZkWFcD+8jN9H2J28mWm5YRB0Pk9oMOkdq4AqYht+9EgJUHmEix8elz2
G6HOnzqSWRjJL8BLVnlP8q4MZZGhIYlL+mGt8d6UjUCRIL+WOWVv4WTyB+QfVUw3bkjtS56W0UAA
K7vrUCdZFNlJ3l6ycjqEZCpJtH9tSDFe/mJVV3qafrRV/VnmxcjAi2WI+DxHGmb618pcu/r0LCH3
8suoHM9aELyx9NmEv8hgF6QgKz3ozm/ZmhOJoGWfnJ0YFCSpMPZIjko4PQGnlslNhTb/NmXaJxRY
Zthe5QSOakP9yH32djLTdGdmIf4qxe9dYMvcYvJbMpIgVZMXGYhgmBEbGWuLsGVjuu6XxbK5EMDk
8/bVyVUYOtJg/HugmAA2nKXFlTzzPlSfx8rctWO8kzkoBUkwZjU+MeRA4hwFYCyORO3XT/V5J7MD
4IfdKdOd/EF5IhnxAvLHgMqtVLu7RLpxzhBPKkPwKC+kzA5p4+p1GJJrEy2rThaCzD8YdJQ5VOWB
wEGpFnQDjFuFOKU/A9KGoLvSXBJPyKARMZeZ15I5DN2s+6XZvhUaQ/3tn3siFuS35Ic1DsGGB4Y2
UfelbbfyLGV6zgCqCt4fpKZ+I28umazhZOWLE99GI64FQmoa6ECrAlVYNiQ7GYEowyxljkajuQe7
r7xFIwNYBjri6F1lWHFwY8scJBlDGmS0/MJxJdMgZJSDvF9kOBSOIAQ+xp38OZ14E3k7lp11Z4RM
3jLSoyOUJMrLY4XCRP5AAHGYRW66ZB9jYlCi2gDNNj/rCGuwxF9kEF4Pt+1O/gVC0tsLUgSkmvlZ
fimzB+X9L7NMIy/olK2SwBUhcKUl/FzGl5ZiP1KanMlhCRzt2YzNYzZrXlkR+SVzGLgorM9XSjze
gYLaqGD7A4IecM1+qWrKTjhLRWt/iRT2mKZjPTokQjRu9YnWdq1DyY6iMzi0Z6zzL8IYvzYkiATc
V4tJ7h8FQ43/1472ohNvlqX9V0BOL0bFBV1yOpFadm0XwZd8gMQ0I6YnBYQQ5luBRlzv9JdBxrtl
i0qag3mqyfmVb0wNkCmQ6ozn6C3cd94FA85ux3pxiItg3/siY2QHoVDRdvfCytiylDcyLFP+jIx4
ehvDOgiSw6TQnOVkfvnwH//8z//4Mv3v8LXEcAT3tmj/+Z98/aWsZnICo+7dl/+8ir+g8S5/695+
7V8/9tdf+ud9mfPf+x+RB/rXb/DCfxx489w9/+ULr+jibr7tX5v58kqyTff26pyi/Mn/7jc/vL69
yv1cvf7jly9lX2AUuryGcVn88se39l//8QuC87dr8PslkK//xzevn3N+7+Huw0fAb3HxAQDXc/G1
/e53X5/b7h+/KML81RImwCag0SRTwML55cP4+vu3rF9VxzJt1zaEoTvgGn/5QPJEF/3jF835Fai/
q7mmSTNVtwz3lw+0Zd6+Zf8qkJuoruWatk4hU//lz6vwlw/qvz64D4R33ZT02Nt//MLRq98/Tvkm
LcthCaq6hmURpWJwNjbf//J8AYXED2v/S3F08AyFHqBFHbZ6PPuzE3jfXJg/DvntIeRL/OwQzl8P
IXQQ3gZEL/o+JqJYQtlgt1cKIi6w/9F4/PnR5Kt9fzThuiqXBk6O9tejdcqQokgF7NrMglLFuTRz
Kp/zJqVDUib3Stnvf35A7UdHxAao4dhWbdM1+ai+vYSuVTa1SnAwVorhaLEDyo4lFiXajhuiYv26
SCFeUcGaQ9/Elh3n83U3m7s5NHbyYs+gTBtE1Koi7n5+Zj88MVuoGlJUizM0/npiWoI/rVwAMYJm
uiDs30Vj6KVafwRzsNUb5yHMpuufH1LjIfnu8mvfHFPeb9/cT6YezkJVx4DrDaPNEusme7YJGCjm
TVUsfkWDbkKAiRd5TVIBWBn39PMz+NEN/e0J8Ex9ewKdkwpYpLzpCvxvokaHyEx3Pz+EJi/c+3tM
uMguQXo5hnh/jyX2PLALIDvYCRhn1eKpcIC9cqw0uQZos2c0v0KdeGxRD1Pwvgk1NgqF/zdnId/J
+7Og8KNZjooLx3j/6DYmPeA0hWMohqcOVnA6zZsF4s/cguMr3FNVR3sFdXgYHxLL5QbAOzV/rHPn
IWq7889PxpCP1XcnYwrDcW1NV+Fr//Wyu8HshMYAQ9gYjwXdpww/uUs7LMVXAj0CCdOIJxbrleo8
FBUVR9DNKtx+fTYPLpvDroaoEU7XDhZuJ8o2vRZ4mDbZ4vAp8sxisD31QENTXBYgE7dSiV3R7U+o
tPfz5ufvRvvRTcSj7CDXduiNm+8GkbqpCmFGkCQ7k6YrZfGO0msGfI0myZqNlc9iBuwiFaGg91zT
utJ5umb3MWqt9c9PRQ4e76+ro1L7s7AMmJQy/npdcxw6UzBSJLZpIU2Y/kf2fk1+U5XwaSkTGnq8
jf7m/jZ/9BA7qqMbto5H1nDfTQpG6JAh0yU8xOp9InKwPDzLY3yo4TfWmEHzBbpH9JkO0FpNrAN8
sUMdUmhMFXS2wP7LyCPa6qTP7qmP803chwD5F39ZLFZdcGZYSYl0pLF+LpdrmOSERog7bFS+Ok++
k4RbAJ47t6rPVbhsBIo6qqUbvaYi6UIaXHqP85oRi/z8UhOp+aOLbauqY9qspNX3zzXibidVOpua
N3BBDTc0YJcly3eO8aRPwzHLITUsN6INUM8Lqjv4BLrAo63uFbSc4qnfD+WwnbX81KXPPXAHN0/g
rQMQLePHCU0ATiSvQlM5TmfQTSCIzHU1D1sTZ8hSuycbJFOQsNZt8h38iG3WGIzZgvic5DI36W6A
6r6kimen/ToDHNZQMtPtbDehY2QluaEP4hc5VTc+L3nB1RhJetKj54A/S49kVNBiUs1DTXywW7iV
tbVrOgvxybZ0lF3kjtcGFD+geNSJCRoJx2sgRzvxGN6jdDnOurIVAPDVDsVhpHhmIlCzGwe0tJs0
0a+E0R/TAdcztSysTl7A01DGvA1j9ieyVeWpiYmK1Rj6o8vzTJZPX5yYxKnHRmvG7E5kjzXsKqNZ
wN63+9FQSHCYKDmJ9RwRizHpB4V2TeB06JRuVEPfyStPn5ICAdpySnD0b2AihQiHSXdAT8Pu6qDw
UgxKK1dvNkN6ZWn6lROCQhOk/3QDAj6HuKnMp6l0jzz1mQnMm1rimhTyLKtmusZfC64Uf4gWX+y0
O9tteEEhWpr3ddVuc4AqOUGPLZFnMOJuGzygYWqv6E/RpQk9JYwkJ/fsOMpeMF6JKd3VNjni1PjK
xS9B/IIQ5J42doHiIiV+sAwTgbrzMZEzpMV5A1wTrJ+QYPaJh7oLJyaUjoExUo6XpfgNkzUSJ3Mn
P/E6O7OU3BiUz+un2QruAapgxVIo/ibyNvCjNGKbaO4Mwck1/VbLZAeI3AsaSgvFR55g9V6NeRQZ
iJH2UyRh0UBh4JjFyrYplJM8XDksfri0Z5dXs6PAUxu5LyfDwLlLQ8XL6S/Ig9nW7BOk4WU41thW
SJPBoWUyAMiHUspc1ySZxvhl7ewkrI4Up2UfDVda0++7UMqWYe0mCHfdyScS+4R4BO9Ttx7syZdj
Mv19pN/WkbaUk0W+zjuqE2sXstE1++gCDHvVFPlOVUJ/Ga1N/1vejttRSW+jxNOTzgs0FmK5sk2c
YZsOfqHcyX+xBj5vPpKJxi9VRvSOXBZLPLTkRgHCxcul2McczYiDvDNiKZvkJe+ApFZOqUIHnpPB
nGvtnoAj1HBIP7k58bFSSeYGHRZCndbkHnl1ftDQfsnfMkocce0MN4ToLT7EbLAQhs0bPFIe88La
GiGhGbz/ZD2jSwpMeSCCk7iiaKgp1c0bY87ARwMIGFlrhdCXKfCm2H1y/lSCUUbMflGCyEpHePuB
N1JF1vQeQvC4UhROjj99y3TM60W8sVjMtCb55KzFR7m4H83R0+p0p0opUaJsp4EFLdFQQ4RXGvGz
p+ncW6o/YZBrcBsaxoFgxc3Ycqgp8uXN3In4YDEYjSSLNaqOs2lVcyZUWADohXcC7SNlIOzM3P/6
vaP1dOTxnmsjcsLIl2uIFPiV1tAUZs1g5pwklTszOKKNXw3E4I30S7t09tEy8J6QlliPP58kfjRF
uGDRLaHC/nPfL7qWphb4H3UXDnhztmGHhsXk95b+N1OwIef19/O+6ximrbGRcTTxbhmb4Byoaghw
mzq3Djnw94h3CL6e9kl5I8e2UmfyBWMXz/luADqrNYFXEsJTc1eU3UYa1wIev6VdfPxn3qDywVnB
J2NIn0LtvqMvE1QktzCwON0ne8pOUGnWCUvIn18v7UcLGNcRKHIchy2Z8W4TIt0RRY50YxPGyWMw
ni3Mhq1lER/k3rOOQHedbUbL3CW6cZj4v5KG27B41ET/shj6lQl+s0jMnaN1R/Zvf7O6+uFCzwUZ
+baI1sTbSuib7YqOyzkzMoFCZmS0UDoiNsAoFQtV1cUnNAqqU+8ZgGBsfCrFWD9jg0f8Zu4KU/F+
fqV+eGd9cyrvLtQ05Ere2pyKZUz4DSmfRWX1nLT2/c+Po8sXendr2apmGq6FpYw77N3qbsjqWNE7
A6zamD1WqNsEBouyMXcE0tC8TbnWbNAGmHH2vOkZm/KlX6f6cJybs+kqWzltuEGzx8CzbVz3FJbn
sh62ec8QEfV/s53XfnBZWItpurAFj4L+thf75hMCdNVkMBndTQ+4UpkH7BvLplWYYB745Eh8wuaP
vUne/kOWb+yee2VJb+WgSMNp9fNrJy/Nd5fO0CybWVe1DO3dpSPhzYjqCZJlrj1NbeTBbTzKXQz5
dR4B1PufH+0H+3cbo6OmWZrJctx4fzSEZGWa1S7ImH3eG55AKI9UaFPRSjEqljXd088PaKg/WPlz
SNd1bOpLNtkKXIBvrnYmminvYg5Z0WhLmRTR9aydJtzKeBZ0p0lmXo3YsmxapvJHZFEDLf621/MT
gKYDSVw7ectIBG2OMM86zMbozXSw80XfWXMmjXenEY1iIttNoM/oTzNjQGWLp21Vqj4yLOR/eDZx
5KMLnfj1fBo8llx+E4ZXDunkg3D95SWsmeZy5W5KI/gv7RkJ2Bp24gmNzZUTWYeO+Ks4tA7AxA9t
zmq1SW5zLPL2YO10NJRqkO4buz/2PWKLLkIViee3PmFSAIO7SWvP4fbqJtbzCWmRFUZH5kanpJ8t
g4o5qKxfyAldPhNyBQ5y0yvanlCGyKsytgpFeKXQVhcV2rDubM7coewBAA4c8If6Djs5+eT1LtNw
25wV1lRKRe3ZBfqamTu55mXea0s0cQz1S3YKaQQrJfviLjmEUfrbwLNqUMYx++mivFBZBPyKTJwL
aMWLn2JbExWbhrhFsD5g5k0OGuGdgbrthsErhmwXsIiPVOVChhBooNDvRtIfRnweNpocEP0i2FlV
cpTTDciuA/ElcR1cMoy6CK9T5Qgbb5Op0ununtqOKWQg3isJ99l0BZVjky2EJMHF0frQD1hcZJSE
gIv4asuesL2f7WRHOW09M4vJlWKwdLRikcYNz0oKOWrYhuxRarZLdglwC+LejC09a6LDiDxbfhJD
V5/VPLy4uPhD/GYVuwVeIF76bQGYmDqT4d5ZWAuGybga2yfDynYWG09cauSNsJVII0JVTKQ1L8lY
bXPnvhmYWXHBmC67CjWmgYp9NJ03md0ecvFFFE/8l7DQsqQ/gl4ofbtV081+n2Ub7CkeLceWNZXZ
HbV6RjIxeK6qocuOWMAbxIAB1A3tB7IpTjhyz3YxX8vTdJl7zZRFUMJtxOcXusRQEaAxNQnKiena
ys+tuDf68pQ0bPHaJ6FZ8ALzG1lHdQIWvtbo41M6jPmwr+boYMwWXDngS3F6u8zxOiwpy1ByKa30
tqAMI6u9FpI2HEnFEKF+QMaJCxDkvY8eDCu3Qo65OaePrPvNadsq80YWC+V9KyYcyIzBw4gshWdO
LkByt93PdnpCUOSTJEXy5khZpMPTjIg04PHBzo5VxY8d1hhjBrSp90ROfTa0gcOjHyu5zAofV8wH
xPZIa1hoj/dzdL2o3c3PB7nvq3dCtQSleMN2XJ1MsHclFVdTSeWaLXZaoXIndy25SUyF2R8XNgLy
VpPrjTgN72ybMzZnvw0ICjbcy8/PQ7yfSzgNav6Cojv8GEeVNahvhlqEMpiH0RZs2oy7m71OEBJa
wh06593fLHMM/buJS1YqhW3oKrIVh9H9rwfTCpewQCV0NqaVHJTFnVfRTHh33EaXfF5llMrRWTzL
ilprpreKhRFV9uvB9kYKOlSiHazuDCfiMpfOfTowchn6QXXvEUDuhgjgaUZpZxpfBKSy2e1RU+XE
pTgIDJZ6nXC4vH8wyuRphltDPVA5JWl8wGm0t+DVlnO36xwAAnInZlM4qMB19sjSIQzvJ8Cljj76
o+jXslq8CNybEHp9e0a2PyLwKvN0FwT90WXDUdoGTFlKEpQiWju+sEe5tDyeeTNeu0JmAFNpL8dp
E3VYcFv1yU3tzZhC0MSdk4XFJo4kG8le1n0UfkrIpEFetFzTvb4eOwboOB8g3iI7TbFsu3f6QvGl
YGxf8pPZSLFedt9a28KIb5W0vOka3NAOq2+rw2NkIKaDCRcTBdjK4E5ueXScsx5cJj3fyB3chCc1
FdjHFI+JB2+LcsDnJqsbGTvTmHhTEFJPCEsYsaODSJadYEBHCrgzze4FN9LrDLGcLjllo/muU9yD
I6hJMYAolOhQEFysrn2GlgxLLAfgENyVgpW4UaNLq5VTnoafOuymxNPv2C4kUYuUqw6+BvUA6Gk5
jB/Hit1znBwCp7jprCCnw4swkXPRi/JmpPZlcB6ycIcU+FJ36pY5yEhZJnQgfXX3DkL0gZr1rRZ0
Wzmj1Sp7xAZsIwE7DtWiTHE9+RSCPPSMwtxNGjtg7rSZopchWJnGeCvCx95iYqmiA1mjW8yuFzmD
EFj1oKHRs7t+DbXhFGHH6lIN/YqCxJtDwb4N82YPquaQUXK0UZrRn97JucSN8k1qTUS4o7JtMxgV
bNDlImBWbmUNRNjuR4RqSAp4+212ssevagT7lRTfVcJ8qSyXfCRhjIc3K4aXPlQ+rtwayfhointU
JqcC4U/o/BaMKCvd0XcD5AgV9xYWGlQ042aOH+DbrIMs2RpEz8ktcmPdZ455l5Ap04XnuOmvUR3f
vtWO3PwQtRj5WPcwPckNn9U050rtXkwKF9HYP5iiRtIXfxbwss0IEXDu5s8x9mmhV341Z7ddZ3/E
ag4JFnqz7lzgszyOJCzHY/A4o+3kMtr3wslvTJANhRi3g3Mt60uyNiDBhgGxnBPMjLfyEdO5jmtM
ESnTO9iBrF/3JZ6yccSayPBaUh+tmBeF7ZeacXD7JxG7ntxdzeW5UbqXuEpuzTQ4GNi15FJa/hQd
w4Pc1VP3PLUtOqxINFfhF7lMiWuy27TmjL/no2NOLF3w3uRorRPKAi0lAR3WGQohWR8Pi+J50Rtc
RZBsVIvVqxkd5OYtWca/2cD9YIx1VLKHbJeNgfpdH7CjgJ3jnbQ3jjuyMLbWcnkka6KtWWBbHf7m
cNp3JQKBbZ5WF+OaqdGLkjvvbyYQFVzAZHSFuxmADkCF8uSCM+IDUoVcWJEeynMrSmIf9L+ZT7Tv
5y6TfoTjEHYiaJOId/2R2eHfBDDGTQVCYplx0lLoofqwk1WcdFF9qqTrWEufDPWZ7J8Tu0rQFfkO
wjJXJfRC7t232fT/mgLhWwHCv5cy/L+oU1C5D9Fq/Budwl334Qjur/2ARuHD9SuL/b8IFeQv/ylU
0H9FZmDqjq0hCLDZh/8pU9B/5VPWdVvnntY1R37rT5mCjUzBFrpLn8g1QTByD/6XTIFnwCalwEGt
IPjL/0imoH9/y6F6kGUA7jl2xM67u30ewlqfgpAcsEC/CXX0XTKSIn8q7WsMiQSjtwwb4AeguIr6
YVLJXn2w+cI1L2XS+FKsGaKnUYtmpRLLZo0rim7YeRDaP7bwF2eYuEUFy9s5VQFaZqXCneoPgCvU
OZWdg5VKkGVIZ6HD4a069+Z4HeZ4vmIwbQAl89/KZ2jGa6eSoFQoIKnlVfajpr6MUA+Jm92oQw4M
mDlRtTYzrROdDF4DurWtfrKuR/0urQTaPfiieKHaEOocE1G2ISpVmz8Nwb1LakT+0gzpBrcWFXk8
6ktAXul9lFibMAo93az3cieHisSTexaT95fExdtEISl9IhWbCgthKCfaiVIJGxLZVCOgeJ33TMwU
sAXDa+O0+6Si9BXRVVlHjPIj4jfrKZjzdZwALsSmdCWzhdnzdtXnPn7KHEb87mmIzp0g7YKtEXbT
Y8iMSfqdJ1tCBF+cjDD2CafYaNZzNF63QOM7k/ppZ+yyVqxzB4eFUuDRls2hBsIrXt+hOcsthyyQ
jyPrv3Yk35c5XOYjDhp9d5e9CkQhfFrtycRFCEQLbhgtjfZY99UZN9qFEMlzkrLsIyMYwGN4kV00
eQ3Kod/XenZqgoBACJosDZF+oS/beSXLWlni0HsWFgPNI5e1Hpd0jixvtk8k3J4u8mQXlurzxNKT
iFSNonUo3EtrY8fkNCr6I3KOLiLdn8fHZDSh+ig+08RGriUahkGdnp/UZdTJUzE25x5YpqZwcxkI
F/S30tucLNclCeSyLj/0yil144Ow0pOrGVcGlEYj8MzFONt0Wc0+eUos3PzU21OafnJtEbu0AFSL
uRPulFwz06fR0cjK/ZfsrVqEUckJt1PNlTlNvl3np3GZfFyBayWk0lAEqG9/i4fJDwVpiOTA8xL0
Q0lrbtbVlSy3j51CF+lrjINezSNYWxs+lH2pxlfw8XdA0e5TAghyUZLMyeYmeVRSAihmMKJPXY2c
k56KMT2o2bihnlVmQCtqqjRlaF4lBDL0g3UndBJOB4rHwR4D57Fb3IuC0zRWF9pfO7G0e5xlVxhE
uYkCoCUDEJ92OuVo35PS4KxdTicgvyYF26LQPnig0ktCRLQpLfFsmZ8MaMnyn9IyPArk7G2xcF4a
1ph7ok1WTfSZXHOtK2mgQjewwBJ28O9owpr9KzmE+xr7zFxHwF/7Nf0uiJPlqoEbXNCmtDHMNMan
BrvGXEkmWbROMM9rzmsy3naJb8S/DcsDXX5CDr5YxlGhu1VjP0rg8IU0OWKkRE3/FKifiuoqm5Ir
BzV1T55ndLVEG1wg2wA2Z+7o61x9MEbUqWcjBh5mvtYFJjWy5JP0iiDaDbVZOpwAaUptnfA54Oii
3ZJmQDfjmY6WtA8V8PTSnclAVdPlspdonWe3A/kISEx6kFet3u2C+UXFpNj2jFTqi6iblZ6k+wSP
lTtom6qt4Iwun8NpOdog5DoQxW7v+NHsY5Lw9GnyRly61dBtzXny1KjfFaCqQFhRQyMvlSEN9gTW
zRxSw7Ar8SA7+AAHw8AoBmmUsbstwDaEpNqYzVajBFYFWPgHNP9xiwX4M/XYNY0SNLIAVvi10mxO
IfahIY5XmfViudbftTjM71d+zG8mcbhy3UPdVFZVv1mJ6aHCQ0hY6cZK8p01WruyUR7MPPKJIrmJ
CddURuoZbPJk61LWWzSDAloxHB2qDQimVzHtPLnZ7RprJ/h3urU4IlFQkP0Cun1r0yidhHkVY2VS
oNziJzacC+xqol0XmoCEMA5MZsRsyeJclTKQw2YeNNl4RkMjK4sK3Fwt2XZ0JAOqMIvKWVDYLBhB
RjP0kQF60UwWPNg2WXkkwPQi2+mGylk44grz7HZQcI1GOF0L91CyzqMpLOeNalROcKk8Cyj42wk2
3Vqxt4mlUeOkXbmkJ3UYtgljYU+0WMfAJ5tXsRrSYK4OQ/4ZTsiVQ+hUbjB5ORe5aZgA2KmZcktJ
4JYJZJu7V8zDJznYBrnqtTibtCbbyYFMCgRUPA6AvY+y2Fvw4nKw68oeiF/6UQ/zlU7qgi0OQlVu
FzO6JOp4rS32Q5xOfou1RvTdMWB9OvTsTZfgFNLYGybG82lLsi57y2yn6owPM/yWjOIrtcdWGFfa
UN7ItqaswMny7gjmJOZccfrXTKKxEx1yY2coAWBQyHXgvbCvrREg33RVeSO7yZqqgMGerkPG8/+/
IP5vCXdtVo7/fj28bV6LL9EHykfPxfO3S2H5a3+shC3tV4GT5E3bh/hLRWH751rYQs1r6pZqa7Ym
pF6WZegfa2HrV9a4OrYoVTU1S0W8+6+1sP6rpr+1VdDFCYDqpvE/WQu/b1oSGcSxaZ9bSA8dnT9/
HW4CG/cTkoRwPVnwXVzch6Q8zuvKmW7CHoeiluIpbFlkMc8ohgL2Aoi/0uvsyvEmEjeg+d9cwpvf
G2DfKnxZfrMH+LYzxj7U4EoxBlponR3dlN//ZghkTWvbIsO4VyvN0cyy34hTSDdFZ1Cb7kKUxWuC
dAvfSBqiniLH9bH2R546PDd9f70kBurAEFNcHiQ1vpqNrtTqlp1FvNLd7HOqHfJhKXzQyeFuMvKP
aTw/0hmMdmIEEZZbgEzaMtzitPhahF2zrmt8we5IQ8HMjWsHtcLaIu9qlfTjWRjmxo2e4WqhqhBg
/VgfSAIb/q6qM7ywPphJ+7mO5ofZCCjDh8OpU7Vg26An80v4kmG7bYknPLSzegI5MR6iRd/OyhJs
WkGAmjObqIYMNF8T2ZSRc2+nuoK4f7weSZheC1EBimkPgytus9qEE7MERF2P9YE2+WvidfC2L6O5
G5LBAbSpH8VkWFezgVcodsct3J5jOyrauUUw6U4TmdIGHIrBHG7MlBa2Fc478vwUSvT1xcic4hDa
CE9yY4zRUDixFy/M7l2le6oa9qsmIz96scdjM6HHSbAlbBZjOdtzMd8CAP9UpjYbEWe8gcxxsrME
v3e2pOgCQTIgVCnNnoiKtN24TZ9Skc3RdrMSCZvZPYwTEH/S5pKYnLy078k2r5ajDn1JaGPE9NDf
oDIZ1sFUpOimspaqgNJT7bzObb2FZzB/gT/1jM+PI+4UIM1mxD6jhhTkU6OuZgdPNZGxm3BOcZxM
HnFo8N4MmBCGmVKoNglAKJebsWoSPPElhvJ0PlhO2QItge+Ux503CCCn5eJym4X5TWIsT2zCXIhE
GK6IPV1i+BOqi0RHVMawmlztbgJQJvkWLiIV5u6U8D72VYcyxy5rLbO6QQTqlhVLffE1pJtHJOm4
sVp7WqlU0chKTbxs0gYZyntp6GDqTpSyIjJCrwJ6z6QIPqiInVe9dfcB8RAUo5mxwxSzME0Net1d
e2c6iGBZXFWctcaUbG8HUdyMo/3RscovEw5r9nlzv0d743y2e+M1nGfszjZL8HzxyJp5juN+2YZ2
94L/GNN/19zlQ/RUuhjjMOLjS19YXJKYbIGg5uhFdQESdw97yl5ZQ/dZC6ddVdpnsyZ7Y+gGVqsw
jiAFrbn6z0LPq/2ASVoJ6hvAiIRaiPCpE+r94jSv5tKr56lujiNrfwdV06D1QiIzTtrU0C1mHTME
yy5Vmb1nVikYFs0KCSnrWx10q6Lmt4HbdqxIGd26APxJYMtdOJ6YumXnnTqr0I35jAswK8aSvTL1
vnQDWQMDuaCrBCSdYjhflUq9WMX02mYAamYbPvIgjIuiPk8zELJSRkcvV7O6GJilyPBWIz5wwbNQ
4/sOGBdIqlAHn9okNPJlpWpZfT9KPurkTletqu1cGdvXm2RYqsfB7Q5DQKUs1nf4aj7VpBwEZb5d
mjkknwnjsmayCFRrSgd1yxuwNfOeMJiP7px+JaPpqxaj5kEL2cE6JBOqRtyXhhAGRXqTGvTPx9Lc
LIWFkdoE2WPkr/itQLuqrL4CN0TyGL0iaIKJKNTbxW5OydIZ29jWKYdoV6Yb1Ke8yXF6cU56+NkO
Ct0vVIhQBqPnKje1fFsNB4YyzxzgD5YWXE8oUl/dnG1c0JG2oosy3TpWUm2j1Er9hFqu1dXdGipB
96kfRiiVpZ8YsO61JXyNVQLHm9l6MIzsbhimq8LhXsaLVa1J34phyye73pyvwiW9ibP25GCki7Nh
F5uAUAHwYysVvWchno0AYiGJULbDxAU0kPyB8+jbc05gNZ5Np/YUha1cau9qcCxTAEUJbGm9tcpq
FyvYhgedUJrJSZ66djS8dlaMtR51npajcYvDMQZQ5EHRXuu5cm+E5VPT0M+qreYuxN0aE6NXKQyi
U92vncLctDO81xoaMFj1+8o2aR9HN3mv/maO90pjnmKnuhD8HXA7Y0IecXjD301nry7QJRIqUM8N
c9JknWwz2Ac4llYNmbG4VnUi9ZKIpyQuPtJkB0Gb1pxHHVXneHaOZoHLNrwUafwophxDu57vGyCP
kvYke2UbIp4oEyt6isS4yFesoue9q0X1mvN1Cdj1FJPwlTQmPL6wbyDR3Lrgyc5mTw6nvvT3Ic1Z
T7XCPajjW7vr+msgqiSk4lWv9BDedR25n6gPSX4rFrW6usVRXUxQ0vDeZ35lMbW3CLocl54I0Rb7
AMVza1iwl2LT8dz4wdGBrGl6/mqO/b4MF1QPrvW5jZISyOKg3sT5wuodElE0dZ8VmDKIorvPJeLY
0gmGTzMDwP9h7jx3JDeyrfsq9wUoBIP+b3pbvqqr6g/RlgzaoDdPfxdLMyN1D0bzDT5cYAABaqmz
qzOTZMSJc/ZeG+5Puk+HkPAtJ11bsRtfyAcaY0vuZZ9yCicQmo4IA3sU4Gfi3C1abWG00cLNVsD6
6C+l9bQLDOPiZNMjZnUnJnvQmed5yxnBqEcyqEkpWxQExAM9Yb2ANe8xM6yz4gjUtVx3NeGH0irq
razR7OSdeuRQg/vFS4M9wo8EABP8quA6jMZ7kLTdVllRt0vk8NRTcazyDCmlkzfBwXfPWqXGjon8
jW4JLHGNXp1Ns0AfD4K2pwijYbBwTeyaA7y4bTvvXipWqrq3nvg2uRH99L7MajjUefjN08zFyGqB
66QwDnSbvgqqXVdYNYC82T+UI4tX0AoaGfX0QjEH1i0ZNmHW+3snf/aBXcEjNqcULiFhy/NY4mhK
yIgvBHuBWYPp9+tTnRlvTdYzIfNac6MS+qNxWN5msSlXdc5oUjqVAj8+SvAERGEXut1X0AVXerTc
vavUYzJ1kJKFS8HmuTSrJsz3nT8izjCn6ko5ma/aZDwTnZNivuijXeNv2ghmRuQ85GP5agfFfWOj
QvWcq+0P5ZWh3Ge/ViyAFubpvMuPQwDlw62OZjzuksw3zqbNFiV0+dgYpD+5gAscw884zYVkWvUI
112t6msDRmCddEYOAkBHAKXmi+D2PMqx/Vw7/XTuKx6AhqAXEATedNEux1Nq1K0NVfQUtJzyoWSu
axPeu+GKBYRfqhtvyLANuUlz6/TmjGEMAcrHf3qMiXsJd2ZTZYaFj3xWG+aWinpwvoTdMCHNt1+l
zJDWD+Y2rJFimJkLeDcQlyPp7OW5GEeDsttRG7/K42sRSXWYI9IaYj/z6V2mx5m74aajYbzqi3Tv
cDOv61KjCTAMUl5r8mG0uskH+1w1EXjyWLpbPzHPeV+HjwWdnz6Jnx08uFcDWVrYefMRWMqTMxnw
uhlQ2/AB4ESQPBN6xg6t2N2Ya+D2U/QjcvtwRaRngGZJHkzfVRtFD4WQ9wrsI19YKUQDt1vQK3HE
kSToYi3NCcJoncD6o221K21BVu/kA4GLi2Oc670c3SVNlOK7nIpgn0EhEvGh6MgBLUn92SW2hCTg
OZc0Zw6KTgLT1u2YCFqOc/zDmJE4xhaxYZJs5uWnMB/eMeEEywM1mVaY0Od4LnbGZD8NyhMPbSCw
147pLorR46iE8XGagRZx8nZ4E2Wx6WpcB5Jb/RiR9sK+NT/3WlTPKTr/0kZVPmbEJEQDowMaZzAQ
7kVXCaQyXnNFAUtoRZ5LIsSNc0iKxsabpHXmWMihKPmBeXom4xLwWmUXxLbkACG4Pfl6Da13Bdof
D8WNnYLiYxMl5GxckPO2vK+SF6fobeYBOcyriDGsEn1wSIFIU+pNDTMUCjrhF49Hvg6ALV4c7OYw
YaoaUdTMyMrRNejdFHiPZmur10R8xX1x1N1Q3RljYZxzXRL9Ecyndkjk02ARgRKpilIibQqmoThC
MmNcOxBbD5k3JkSK9V9nouFuciYxBNUNem/N0yqctLutk8zbJ3lR7wqTELQcRxzN4XILdYz0NqIb
Sf3iDo/M7G0ghm9fmOl0bRA2URzqYlvUoI6dCixO3dEE9N8Yy/dc7rG/BLSoq9JBbGuBwUmF+VIM
gXn2Ft5DVk0upgLjWyIZ25eZvWfgEhznFt//WDB08LPO3yRtL76E2rurx+SrWZCIkIzVcChyo1pb
fuHR2DbtWxgW0Dvl8FCnpF458SP3jrmXGTsq4/JTj4SjnkYUIWb/2S2q+ZjB9Ca3TTjnbur1IRMe
0drONTHb+tRSxm/BLJMApdOv7NrNsa+hLFRu/ESQG0iVL/6cuEdEX1eOreCQM2ZgfDEYMOiTxjV4
HgkhAr+/nW4CREjQ6PU1BBpGqJOv9oCTPQQNKPKTKnirdOm8QCL6msBMbWfvJsg6fU1j/2umoMX6
0OA2DZK7duSAL6Q8s2LJve77ZbwV1OjSpsdwLrvDSPfYGCxNZ1eKUzu6t2lg5OxcnEMoQJnPud5N
Z9g/Uu/BIsqEAku95F3S3YIIYow0KtYY95rPfCupFaDPjFquhLWd5J2LwuFgyeJrPeVyW0f0jx3H
Q6AZaWL48vFbVXECz0t6ER7F7dZxi8OgwduTRG9BXAIoFXpQrJLGuvJUodAstsmQy1cQAGoDU0yL
KbrJEtM91CwNDSb6Xb2C1IwzJB+g0RpLk9XF6Zhr9Tnook9wViwvr44GWjwkyWR3pmYLIoGYt5IK
Xnm54kRFwYA96i6owbGN2l4SqpFnSus9VeZ4jFzrvTUT45BXT+TU8tCH9afIG8jos6p79gMWNTUb
a5tqeAtSpGep4qFJAd0sGzklCCiqw9goPvWPoqwIAvG8nI4oeaVpIR9dL7xLhxhdTpRtRK2KLdxr
4ieY7IMaJr42pH0K2OcY9WjR1ZjTmfbY1DtmTB3ZdbukKKxdldZvhiy/prCxr4JY7J4qsRrno0sM
wAZZsLnyBJB2dx4B8bjFZcgVI4A8fytVt8TkMDAJslMvEtC3IE03ITiPtqPQQz5wjpv51JedcSQZ
HYPNNGzTMKf6EGkPHSgb15nKMyhG0Y6YY1Lrekh/nG2aTR+FR9JeqAFErpmmNmrn9ZK1WPh3uN0/
8Xkf+r55dpI6OTSsjPMYXB3S/1RaPM8jLYTcD47d1NFei6+JzRiiH+VDmKSvBPceeGz8E38tfQVG
Yqkpl3SGkfBO0TyznRaHfrrOrKxUtnpekRq5sK4JI6WC3aKo5VTf1l+MKfJ2kkkVKRj0puIYjWm1
hOMQ5ErSFlmhmCFSREJ1QAYKp6nUATU1tAGgjl4wAg6CN5I4YWYaHR2YVHACiuicUI9XLdVCkjIl
teLoNV/MMKQAQV6qdmwR4amtcWBagJcYjBAEB5hS4W+CsDtymgExNrdlfluLcP3sCjruHQscEwx3
BoHuUcInc5XTqSdmSYfDD/Yg2Ow5Mdz14GzjoLgxiX/GPiTPo20kmyhJF3NfsvSF5DtLKMfYlPjK
JppoaqQ1FfX87gnt3fvBc0I2sVmCI9WDhfeudxG/4xBraAu4RvCUdvJRzfOwRgtwj7huyKe7zmZz
ECl4kY7sElKRv+OPZG4i21U3N9U+XMJK6+5iTSDhOlqPRBk5p0YYREyryD3lBdWDoQ+jy0C1XKAb
xBu/F3mcI2TuuZ8oRJTlPwVzVzOPhH4cgddKtp3SsPc8A8RlEb02tgWns5xJinnoXaIaoGmDl8J6
CNLV2YpGfiey0DkkSA5IjmEWFc0e0W0sFU1EJlZj4n0z7svBkhvYgCyYlrlP/eYQkj2wDnuPqEL7
dmiMZl0mVUF2YyVujbT/wdp08PI+u5ZK7lvUtc9DIDlKRh7nUbqttRp2BtYsHJ25d27BOU4wVw5Z
HD0R2FQjegPKZjcOEGIxvHTChBziiWtTJt9QlOIIExOjNoNymGlIgnFoh9Zil3rztu5hbnHvf1LB
jHKs0og3l1Ns7d1PNuCvHF5sES2nJXsM1ynx4+s69h7MFmFFFVMPDSFg5DKc4eo4Y77vdf89D2qo
d7COUJXspxqRFoUBE1WqGDdQ1VmbUBQdqWHFBePGxGK8ErJsDiguTfKAHVXxw8jC2lMYYqordkUN
tzo0RXzt1LC1tVKEGQXBdlLqWCaKyLy8udV2/ZoH9kuPnz/smvY2gYVpAdFe26pRNDs4K0mG4PQp
WshWn6O2Mne58A2o27SufXv46pT+zlXFlQApZtvMmVzXvBkzKKidNR+AYd2i0jmnM6ZQAXV/hTrO
xF0kIOU3PHpuWX9JEJg4jf8GyOa+ITM7i/qDQ2k4tHTt7S4gueYZPFtMQuT4zNve2bn9NPnjQwIn
eN26wY82EndFO6iVNQWvBrralSh1eChDZIwJMGqLzPWktje1k1MhBrdCBP5WWumtGurT0PYXl/mr
5QJlt00iE4qEXTtFFbPpOXrj4deX2aKfVxD3DeyYjYa4WyhBwB0yF1w8sr63ursmNMcn6Tym3ngN
qmQfDPadR5jmam7AoeVpSLpNuatCDD1OjAkRIxFP9+Os0peaeNHZuC1z2h6Z/0l3rLFEENOhPTe4
RS5GMVwTDfg67dHvCuNbw1NiOuWlIaptJTRhgc7SthWrIeKAwT76WdQHzyGfsuMFVujfT0b4KCfn
hUWZAzeR5yuVPnSC61KYMym06bgpvImvRz6Q6zCXnPIjlLWRDJ7TLHiX6HaHxr8V9fDAjOZh9udx
nTA0n/mrSv8KF1zHXnb2DGRCJh7wbAq/uUgS6a6hQSBYde2Q+kzfjKOo45SMFORNY2XTVuX09PwM
xQ7h9q8miMmVSEbrBjV0hwV/PWWCJyK6JVuAq31NlH7pEb1CesQjG9BSC6OyPluT+276wcEAakWg
d7CKiv4yEDW3nk37nuGPc4aPMl9dmTy4I0wx33kLHbs+NwKLMDWBS0+1rIAV5jQT5zyk8B44d4Wy
ulodIae56ZpHFVOXKrUkWLyNZWtsOhdvoh3l6bYY7E89irATyKLvbI0erNjy3psceWnLe/wr7MTu
j0oF3zt8KIhLafSWlruFlroXAJNYDj2mAvjGa6M8y4yQ99yKp4MbluuBbvqZrjNaivxWBNO78pNm
IxZPRlAc/E5+1aInMJHeJQp0mj1s7pP6YbTVe8BMa0XBfsMZCOE7OhvC3fNzWn8aDtLIjpnRER1d
MCaQTr1Pq2ZXQl3fIzdPb627gvCtvc5BbWqXUDzOxntOkIz2rYMfJC9Jk4c7LvJTNAxM+42mOGmT
jJ3YVZfZeElkeoVbGRysdGlneE61luxOIFjiddb23gF95HbOmu6EnvPFtuGFWKNLKPjBFqZz15kx
dQyBgUMo7i3dmdcmHvZFXzz4POuYNwa2TJ/ouuS+6FGHaGUOS7MXljKjD8Ou7V0VFABCR3FjhvBH
TRJvWPJz5gOooD9mgf+REBPCE//8CnlCofgPxtO/llj+9Kr993LBLTW//qj/Rh3mIov813Pnx8/w
l/4HnVb7uVXdzyLM5U/+IcIEF+KDn/CgIuEw/GP07Fq/CSEDXHYezXqbMes/Rs+m95vDYNmCEyKY
Pvs+v/WHDNMGP4WqhURwKFSm+Z+Mnv1F2PuTARJZb0AqAswmvLw4oH8e86L80AQ2meZGJB7RRe4m
iaz7uGMsGPlHUoDs7kEaUJz77lMX5rgXusfZZlGey0OdMAWNcppUOC4apIT3vSShm6rTzbZmVB0l
aYqtxqQf2h/ABwTsT1p2Dx1GPugNOM3m9diNF68v3qex3fle9mRG52521lZKO4dVAzjGdwyGW8Wv
IWQ+zLm3C0hQDUjdCtkDxiDfjS7kR6I6myHbToxSbINqpjceixCHHURQQzeswjnGgYS+ebnvrOhs
Gfp1bvurcNuTIn4vJJVTRKQdJvNzMSc/krI5FYP7HJFM18/dxlXzLZV7blGFZ/3JcJu97RGIJIff
uTv/0dP2/wZe+5ev+q98lriB//WzRBv989fP5Z/VG3Jxqv79GfIX+YZAuREAvUKxjEbj71Lm4Dd2
J4BNf1M4/13GLH/DDiYA3cD9XEhef0g3TPO3wPMQuts2rQsMyP+RdEMGi0z5zw+Q61qYsHBHCd4G
0pJftBvFiJmT7FeJBKF9zTjGxu78gPuI2QEVQIsmIQkfrAj0bFR4T5btwBap9mnfX5M3b1L7Wrev
cvBxWY3IwhIbixM82Y+Ak7lZx7aFOWmca6IW9Sb2o8+a0hCDN5SEIMMmEKJQnFsK/imlmx3aA7FH
BUKDyAf5nEyAVid6EKnv3o2+/0Tk8E3rLq8Z02+yGd59zhR075holfUnrPkvY0LxPopkB5ccVTXP
4bb91DfnzORYpNxGMbQjhj4IdtignrN6AAppiXE7WcgH0QmeQQBg5Q7HvRprvUlMiLPdnL4zfX5E
xEqYKU0Tdms8tFUV0qMZT6QOEWlCzvKoY8nollzvqUD8jYpjpxogqGqZvzvuqVAZmaXIxTe0lXXz
RmBdtc/T6lVXYJ6rPON4lvnVLnSicdUFDF9ta1FWF5TN5pnGYL+XwCFXQzCDPRqSH44CqDW2DVMJ
jrU0EqstBe27NpLHqKWH3noUIyMn9XMZySdHfq5NMk/q/ugG9DwboiunDN13ndvlhtyQ98k2wXd3
qBMgQjJl4nueyCNIwBzMBlzhNBYvbmLdY14TzPtrHyYOActzS6phQRJdMu+sIZxIBnSueRMzxHK7
qz3ML41M7V3rcNHHjKCb6Fa7JRE6ybcKcoHv60fdh6C3OYX4U92jvOGuk/7JyQwsasV0Ij76Hef5
xWoY7y9BdJazu67RUXCjBCORvyGdlzgmqlnBXZH3BgaXrEe+0DjmXS0owVXVvPad8rYqIZ1Ro3jr
hl3QyqeAnvrKsbW9GVt6t5FTriGiX3xV/AgCJgXGZig8Y9WWxhOgsZuwtxB9tuGhCIp3EcBrCT4P
XPjVUFDaOHZ3nWBXrEvva85WoPv6tWoYBdJRQ6VhwwZoPW60FumfUN2XpAmfRiJQQC0z+OROfynr
8q7Cx0gA2avGYktPKybw2rnx2+zLbDfJqsL6u+r1eDLL/MDqsTOVeJFVf52IhCwBYpVte281iMER
ZT3lAfl3PYP6vrEP9ZB+84wQ+bVcgOqe2ayagttoco+Rk2Hl5YQ1X1vFZM2BGaXK+R5FDw7xSD1B
Ka+PXaveVci8KCTlJmCHrQ1Tb5ms+/u8rcRGjcbnUqFAUWm7MQMemSUkrk2iMwXp+2xb90gQHycF
zon0EbydcMA9Jn8r6ujvhlu+V6Y7rUctv5YxGelEGyoOW3Ha3/dAbOaEJn5BEE3qvTo2I0lMzKVG
3K4Lsckdd6cq7uaymvd1XE3Y4odj2bmviVE9MvHSa09Vj6pFQaCTbQ1TYz18IqPE/L3epAyMvv+d
PPqT9uxXG9SyoiK4Y9V2KE6cX5kMVm/bQ94WdE0qay3M6DRPPsqzJPqOlINWa/jUmOmFQ+zWIazy
dzzF/8H++/9TE/8XbtHOX6os192Xn8SVy6v/tjt79m+mZfpYhayl7v3bxuzbvwUoB6VpekBPf9+z
/7Y5S+s3dl5fClzNKCwxbf9R3Aa/oX8Ew4O2kMKXf/0nxa2ktv5pb+ZvsCSlNUUyxS0qxp+LW3qc
41RanqJWI1HYABywI0gLJZhCN0T3Zt3TstwbwEigVmk60IWkAAZTdQmSJYV90GyIMQ2olkb+11Ey
fC0wtqsYohQdt+ocEJHEfAk/75/Kn7t/1l9a//zOLeSgAPtslJdsoL+88xiyV2OhaNznOGEDNzdp
f0GWzlt9URNx4lOj4PybKJZSTVBAHzEnJgWtjuZiPXjhaeKDH8dAs5rn3lsa3Fqxhi3WZV+1RuQy
phEwsbK6E0Eyv9gE0dVu+lqS/ba1mzDffvy+dME7TP7w6ESVvx6Gpvk3n3LB4f5yfeDUWjzkXB5Y
Qr+iYKqsLJDDYA+uljdVTVLjnjE7OkbQ5B0jxoREXOPHwJCA8hrkSFotGThfs0mR+mSyBNVtVdI6
1Q+e4rQxF2TMDMuHE6gphWU0D/6WjODpHp/XYap8wGzcCX99sbgp/+lj+NxfYqlNfYFn4OfbjImM
Cx3e8He9R05mIcpgRxCqZuDeYUzye+NgOyTasustSp5lktDdgedhhbXQfZJcQkemodDqS/sig8h6
ljnMrLKMNuMYTk8J3nAIgIGmxMFlQUTGElQfi8sUUEW1sv+kq6m6TQyW/pJl068mIlRsEsAjgC/s
yEWwburydWplezMtRjb+px9Pp0AOd63yySh1shyZDN6fNGkVe3HbvBtDiVMDC+7VL+ZnqyU3xGv1
mxWfJnxVCaOpY50jHsspXRsFq191anod3FOmyURrR4LOVPwWk2T6RPcfYS4qBzpzEjRhaLjfOzv7
bLZmfJOVDk2yEnZeWNfWTU7tZfu05MjQ0Bu7RV+rhH0jtSvWf33Z5K/7DKcJ37V9E24Ssm97EYX/
WeGsijyaBwrxPY8JPTQyAJ02JDxhCp1dHFe05ILJuwKwb9UTFbZz5hveq0HDRRM2qLNyPHzcak66
jBPC/igbLlTB3qhpK/31mwWg/MtN5ghSG4AUQf9lVeO8/vO7NeFYEJyUk9K4rGUzq8Ne9Ho6W2zG
nNBxg+iqMvDedNXeqoYvXW6Md1OpEF4Wh9RxxpO39MDRVyyD5/xlMjt7Gye5uRW+SboFI6dDYbxP
ScIRxgILGONfuXw8mJMr32ajp4WfjxImWbi2bAv2CDLIc7Iot+qMUMskTGZ4ex4Cmml8SdOZJ3po
kXCH/hr2oDjz4GBlyUJmfjUFjKwDkrKSngl1R+Y9HUb0PwyDJ4+pVGd1tFbp+vM4nBVnw8dhaZiO
zdqqI/vklDMWoaCht+iab4Tf4n0y7XLtTHF3KXHrW4hCNoN22kszY/df9EmExjUbGTbVHaQO4opp
lZ3ijJAVhulXxrDPiaPWH4+fCxoHNJNz/hAoNJzw1n1O25tMtWY712G8yxisr1Ozybdep16hIaXH
jx3DhblfaESkuRm/5MVQHvPakUtehUW1TSKBPybBqTHSDL7m8qTJQLWrHOEumQohuobYsE+5Uz/4
A1kCzhjPsDZioJoBQu2hSIjLZhpxGGakgC7B7mtHFAWGo8UjWyi0qX12allAkHmMd8jSI639+37C
Ptbm0zf0rihgPO++JtfDs+qbyPLj20HxzXNMm051l70C6ZDQuW6Af8H57QmysQxDrCvLt/fBWJqg
p8tqa0/2m6/6B6+h5M+W01qSZv5uGhrcqb7RHD52mQ6FrDO38tlwXge/33iBnVyiHMWbE4Rn351u
fEK6T1XYgSdbtCBJlTX7wi7UkfHE88fCVdocPolpvJUMTBD/aBgIc/AQSe1t7bqG15MkLtFuA1F9
NnHTQdMf+CwMPloTfUpZ1ne1nX0J6tJFmjhzTqvQYZHk+ZoVEaOcwqv2noavJ8bC2yz8DgIob9AR
MDZpDe6/ZW3ILXJFPBdXnR7MZBNWLe0ur1XZv1mSPrptf24m8JAvXosFZUO/kLbCzw/5FPtpOnY9
JsJpGhgWx/ZejCFKJXN68qZwug9wF09BebR9tN/OnK6dDtGnBVsFdKX01x8bd5HNam8C2lrheeEp
jPtTpDwqe8Z/22zRSyY9d0JM3046nXcibNHdrrq+ozBAn1GQdnM10+IRqPmm7kJaXSyfh9mbnkJx
93FXj7L8d7uoXPA4v3x2mt/ugim2Md79Wgy4dsLUdQ4VNsHiIslqRKJkFrsEVRn7xKm1hgQoxDq1
PAB2Xmju+8lc+3AJ7oYRP1zlWd69spiPIDZhUOyP9qaqSadHJ0baQmTayIUr/TZ78hPmxPzCpMj5
N5DHJVHg589AQSsod/ET2b7ter80g9KxMvBloDkVLRhn6s9bjlxjEVqIf+FR1TqSpPhyCvsQo4W5
PkdFuRvqeYUkq78UO1Kdtk7mWhugKf5+kKNz9uvytki7J5uUT2yRuNNSzc3s1OSerobUw77X2E8k
d2hiO7zoatfkXAdOoZC9MFsWFgbcqEIgKmnvbqdyfIx7Izx7rk8ALetSaesb6MeYAyr31eR13hQ3
tx1y0JRU6KvsMDCgIqt2RtSAPc8G2Lq9UOcRpWKUEi711zud+08bHd+h7bouHUCbeunX459pNJM5
OnKES9OBhSMLdmN1iFaE9ZjMlgOib84Y/7svYdISj1qWVMMhgrwSqUlrnItcgbmukOdKVELrUSLi
YqRKHVGhkWxEwxRTzeD3CC0bU22uu5xg7aZfJjwNVpMKmcN2KoaG0RlpcLZy5m2qO/LdlUHXKKL7
ZPSgmWdFNqZAo5DlNPjoyh2MaMKLOBsIEltkC/A7fL+8RWn4ddCkT2bBgIQERaGGEr1xIt6yjVSk
9NjKjKB4phLh+g7dWxct8op/vLWPFcgSBVFeHGD2uQFwOOXPhNX89tdfPeOFpVT96SFkFEGkBTBJ
SVs1cH9ZgAY5t1PLI79zzMwEMsb0X01hSvbm7G7itFZsNinO9Ca88WN27RGn7Caw+nJtSgj1AeMu
0q1BSpdBMN4ZHG5OWsrwphbI9WGrx8ekYzvVWIXvRg8ZS+bkiEHDwL/YCR0tN75pbP2QDcl7o9r6
PtLoBCAJ5uRxI3zuRhcNfmfTdwln6ssJ3dgQ4UhTKRdoEhUmT9qnM3c5VdpcIqNlsH+wouJLUCCj
ZZxqO7nBxBGBYDTmSq9mq+iQbnqXj/dUCbQlNU1dsteM+STM8spW1D40DY7ZBNNYZpk4xjXGkcmt
h2NcEVJfTnO9ry35Nahm7+73z1YBXXZM3ycv2jU3qLfrPa0XLEuTJS9e6a+RUxV3sImxi/XMhZtG
3doCdwyxyeO5ccYEIQbfaN3Yt2U0QFvRjFsmxsHMZLdJTFVBePqhqKbhErPeLI8lUkP99vGr0uvm
7UcFaAv0xsvXO0TMzVPPjq4iJjKwzThe9DFqRIBebx+f0UsEsngi4AdM2wcZQkv0ln11mCO4ssu4
8uMH9VOJAtRvbnrDtY4i7DYUPNO2DtJ623pFeol65Ecs5GK17OA7X4+XcAr7A3Mu8yzj8V1oxwDT
R1ZYnfAQILA912l0Z0xtRV5xFm5jQeRNFEKb//gyI8sCb67Y45rWMZ90q/OTh7J9B2kOqJaXNuco
sxastEMGhSBKOGbUE5FjuiYZh7P98vnL0L0dZP8lpWAaCt98aJV9P1VmQUM0Cuk83th6rn5gRkkc
eUNv3L+MfvnDjsmqDXLLW9dNRq1MAbBqCe7E1EL04t6Vt22p/b0h6nuvaLwNG/Nl7pcOZiSSo+EU
clf4mOZSZz79/u6VeYrsuV6UDxzylsekdYKAUK9h2IdB8Nmy8bWjMDSY6ip0dNx9BTt/g2z25FVW
vqnBEm7sKo4pd6nFP8pkqHprqhjcjUEyQln3/KO2WueMsOQmCoyDCvQnLiPIJzO9zdkbIJ+OCOco
/6UaTYKaWFq65YI2DYtXKpFiRUWa8QT0GWGe+WPXhmjFbReTIjkvW0szILe7ITkbXZGchdflW1NJ
uHL0V39AN0uw0c1X5GL2sXEQRvnaRcBt9S9cXOMI4gxKF3QrMlZQzMS++4jPtLq4bHgfl8un80kl
jBgBEP2DRmtokrS8Ea1v3uAkuxWWOqtqCh8nJMfLff9xNxLV7u+wMiBtQ48EgazNT7kY2eUmeUhM
FV/bwCaGgtdroq43ZoJKq4zag0XK3y037o3ZcYgyqwzDd02jd0ynV6gKzfnjRjSFbq/U+Czxy3VD
0syNPoAjIK57P2XQbmC290Ac0h75w/ISxvcYOVzzPm2+2OLax9p6JMqS4MXJ5pnu0u8V85Y5Ef0j
Y1SQdTkRGwQkHGJmtU8Boot8oKxzstLeAvKDA9N23+g1Z2ursrlzOjRvWRF+cjC7b0p/KikDLb3P
43Rap31Y7HNMlCRIl7jUPbIYImS/QZd+YKzix84y3lrTn/uVUeTlIQi99EDUwAnjWFhvDVef3Za6
XfsN6kCXPsZ4QIRnQhWxopPOYHjBEcLWW+CZEQVa1KTBLuM27ksVcFSLK7u8j9LgcynDZ4QU5dmb
fRLn/My+q+dv0NDIexeDPgUV5uDCgzsjMCo6uloHyL0NP5zeBzwfRJBQefd9fzAz9uDOqKpNa7Xk
GkdjdCg7yf1razAVvV1uXUu/mp2I73sLzfKMXAlhxJjdUOh/7y2n3PWBGjcUuzDGHf/e62gsYNLx
z7ly/ItTu5vR7sTFnufbjxOb8DBrGGSsjBV5Kx+DotIQFRT9Rt6bEzZti0c76oNYr6J46sm/dB5K
9y4MkvymlD3YnZkMXgwqIj2DR3jMpGE+ebVrr7DGWfcfRan08bKguHqo/TFjoO3gzAuz5tZKREB8
albk667PxaaYXDySqGCQX1LLdklmPprqdvTH+BLjqFhxsg72Rqrex9r4/PubwtYagClAlGSF80lG
LqJxp900uvUgA5XeYRqhRAYtMmaZcZD8WADifBCA5RGyq/5JMMw5YDvZlcsRNnfi21QFxjEf4mTj
RfhkBW2pjz8GtJKklzCo71V0kOLqG+10bEvY8v3sTs9dkH4yI3HgwlIgWcat4kR5GI1UbAaBtw8a
yd5aUlnctg9v7HlgE5PkW1tTNfIOPfMgK/JYdZIP20aDgM2q7e8f8mMRdKzxR+IbzCELGLjFgCVn
Fs86sZrzTCZ2FHFg8My63XvlaKxMR1rHwpjKfY81BS90O95RO0dXOqpYz+bxRhSVJEpD7T9+FHS2
LyNyTQwwdA2q1ttM3WDslMSw9PtFNBuCRuru4NWqOhDItaYRslL1zIl01t8afN3rsfQatDsN71vG
3salX7kWqOW2TZcPB19CMELYhbdFEcXQU56U0yBQ3br+thwyrFWs2gGMorHtq002DpqEOqqKcrD7
w8hxaTtXU7tNlnYQgLwUpLf1TF3a3nga0q0IT8py+8dKoyAa6qbkSJ9WLD9dfG5SD4uiYDibWYe8
wSUwJfnjxwfTZv/axWK8g65MMPBAWfW/hJ3HktxMmmWfCGZwaGxD64iUzOQGRmaS0BoOOPD0fQD2
YqbapmdRtP+3KlaKANw/ce+5GD/esKaUO2I36xWYfxA28743Qvi2Xn6zFSEcKw2e5qpsg3BfGvyk
IpU/4mH2R9bud2GY77mVf+rANTfLX8lKgxRdlTTHYbZYyEQLn1UKm+clhyP+yo6LojzDXJ6kgspc
nygIYPWbtb3xuPUSZ9KOogzcnTWfjeCbxpsf8V3gl/+IxprOclR/41l5yqHXrPNaix5U0e6jpXbL
E8CDpTsMm9m0uaGZdo5G5n+QMHseK/xLgAdBpVcTl1HU/26L4gsv/UpZPXIwYCgdAzHLDasfvkeM
UKRLRNEs2S4KS22oY9eZOlH+0BmeqFx9cCrKH+HAdnoM8uHepBBe2kZimUt675CHyTGz3PHq279k
7cqVqnv5DGd0TfwsC3kDXWkV2vl69ErrZBIXvu/Z9W6H/jC6xJxaVtlhZW4/Ssvm+BvT7pIt0rSY
49eoPcE9wHKa0EmGH+iQqGjm4FQiQ3aaTdOjNDe5Jvn0bsftR2okrHMVu1G8vEfHpBHhxUBQ6pX5
LxyD94JWmxFkOl1EiAKn7O6+lzg/DVyFKQjBldERZloG76XDC1BaQbyrS14qeJ88G74qjmWpe7uy
pS6K/G+S3MdzHDEqV1ZJ8Mfk4uMgf3maovhZ13D2ZTV00v2Y1OVDDAq2WJhcq0gSheJrXEaD+exL
v3ihKqWujoyrX6bFMyCee6/J5tJW+ue/oz4e5SEVoLgjj8Gz38KtrcqYIjH+01iIZY1IGocsVcTy
aiLam6pd1TqqADk5+Rdg461EHnthsHDKmVsdjarL1yGif3KjrVOIF+tYWqGzX/4tDNN/h0SLDkQk
9S+YE/aI4d7JrWOhJ9uUN/sUKGgCwQwCcWP4dH41GYdSI+ZEp39l5IKxNpiMDZHi9Ro/NwOCpiZk
U5BcWo4/iqCbVgCYP8M69y+DbX8TcwTBrryCQRcHd0xR9JdJeGNmIFnz8s4qsu6OE2c4gweo1Wma
VPhefaKwerJBolqjZOOEZPnaxDBbZcGAICNLZLoPvEvnKmHzDCnhLFxJZICCkzRIzsasmUM77OLG
pe8dBrv9vZySY5Le+e+rk6547llCD5xb15o+G04sUSCT7oWbLHSdjcfECWOKeaprYG2LX9LMC22d
dwRieG7JbjiNoovrhbupYzC8/C96RgSwcflMPD22jsKzqs+MBnUttbI6T+hpMcXnu9SkkEl05vtu
1Mm9bcRi60Y415LcQK4AM4kQQyN9s6GN1XrS/GVr5PP7ZiO4KlLb2mud/EXmbrUR82hkeZZcL9PW
k22WW1XWBESTm05Rz2HndGd4/2IX8wQHjufvIBlgxMKAjJUp+TF59Y9QkY7Nia9xjfNvNp+NNo7t
NYBBtVV8jVUFP2ntMxWthN68mMxryiFSZ9Vl7xku4RWNi7X3gBGNJtkivpa8t15bEIcTB+t+rII9
Uz3OH7t391XQwOsoIpNwGrPIjmmVoKzuveiSa8M7EQn7qoigsvnDffCD+EVLKh6S6jOvVfSiq2xY
Zw4eLJircPVKtLWexWow+l5KpSw/6Zb6xQ8c7GQ1vDeJim9hW+ytukx2aZlhjEGtdZhK5xoaktsc
0h10jlBZ7ofK5I516DOe9ndU7+bRjKf3DKThjeL6JzsR/WBR/CxHO5IYcx3ZjkkAgXvxg0hu2tg3
j7U4N3gzXsbWPCz1SBezV9I9/088wiOrZt8t2WvRLWGHQinrXO2iNV7H3BOvYRpzAEgvv5uMlfrE
yx9BhKl2Kd4Sq53WllMM97JXf8jks4+NQ85NYie/Sdt8W64vyuf6jDv2qfZ0/9wQwYrb/758H1pi
XMKxUTszGWgdUfYTunVgHh1cylEdJtgvj+Wq9cb6bXLoYzu60FNvVT8UwdFrfnoTAEC3z3yq+6WP
9FVoHavKmVdyQ7p1cL4BoxwoP+epRqbUf2+9B92lTJ9sipuw/00Q/NEmak8jsu0YYV0+/+ub6io7
jmn9bYIiYuzIL1SlqJeTKdnJSKo9vmELGB+/YGxqyB9jZC4TOi+9FRuzzYcN3UB5ywjUXro3zdCN
fTsOzsUeiIHIptrbDLU/+xDJ9iFod2cktXHCW7vpRyP7MbQDTz2hu6/kURDG7Is3z55YljIBcfTH
6EWQwLU+PGssRjlesjuMkL3bfE1NFfzA+3rIR4as4CKI9XI4Q82CJO7e3jdGRZdk8C3XRv4rLejc
2DF9hqr4HW6tPhkfVjDIG6L2caWnk3g1Ou3vGPesGlgdriL202BFJ4sYQ/MRB2Gwb6twPOeI8dfO
4Fft3kDYewriMeEmnzAYUEWyy9hjSjjjfJ8uBhCiVT+03b6cdIvXvvs7kK1+kBrqvbHTHUoWE/mN
SnHzSsDqMuhWMWXcQ5HTtawg48by9mMPgzEoblgT+5cqZYTpdZNkTGVzuqRkvvXjhY6TmYJWHHOt
dV7V/EslAO+nIJ/xzjwZon8UHnyTBVYtZx9wH2s4Asvy6k4tdhnT3C/HJ1+X4rx9ds277TaANNkv
7Cc1si/M7Y2b6tEj9YA720JexjG9enb7jZ/NfclgF3Cll+T+DOm9C+DGm7k7ruPGRIqfok1oksLk
haz8fVXNc3C/Kl415XxrLLlsI8QvN76aWTLgT4M4l5MY0uzClIG6yrNiL/vR5KxX5kF2AjaFRLJE
DMmmMuY1tR19mywH7pXPif7fvY/hQ2fM/HJvQHrc9Zy9lW7gBApHtnIlV74fdtldtFhGK9rZtm7a
e12U31rYtRddb3bZMDCS9HSUzJFT7sYSFOXQjmurC8N15dm8eRXAi0zncFvqgZIXFtNZz/RBc3IA
Qb7GdKjL6eAUA6NinOxn1aiNyR1gA3ryckPdPFrVfqj6g2Zjv6mtZFcAKuocaRyHjhbNnHe+TjHX
pZOm9mnHgCmJ4hKrGztG7Bjhw6vLm2PsIrAO98LoMvAWkeLWcrqtwcKFUhyWLVTnX8Og70O3f3Jb
A1tEw9UWBD2haxViQCfwfpmKujnmAHyqJTVzXFVfXRj0O+737k318hE4NcVM8lqYlbgWfv8Lw8sa
q0Z4SfL8ViNPfCztmKEPwzrS7M8in/x9rpu3xJHvEWvidTKaxZ75WcACM+FXP/eV5rx2zDxII6Aw
jspFxwi95QH+y9obrSC0MUfz2gc7+kAQ9UNzGLrPXiBZ53R4UZH7B4cP+UZl3eymYci5KhhitULT
b6j9MOl0l+XXmHWbZaBqVcyAl/12YYwQugD1Fo57tvy6e1v2+tpi+nOKAnW5kdAco1xkm8lnIHz3
iYgf0mR88B5uGrRvlWVQyIEd/LfJXL5i6pvMguZPiJomROMan6NmV5u9ffbZ/YZj/SisSq01dElB
Zs6EGCjIbn6s6gKqftGeqmh6a+rAvpWhf8Df5W7U4JFjY1RbU5ZIW924eopnCkX3I1xQ8G1fn6eK
9khEkkluHT57ZYbkXkEXcXhfeTLJiUrVT8/x7m6aOltGKvaOgpdxipw3Ol35VBo7wQ4GL2f9FOdt
vO9N9JkEwZpC1WuiUsW+a9VrqEfFo0zEBte6TTJJEa2XT9L14aI6k4cBuIKjSxIquNY82qjCeILE
2uydGv3pvwV4TTcFvwmFbJVwpLedBpNDQ7lb0uOwp2g2eaKw+Sbju8kx9s6+/Ycw+d4cvr4Ijfe6
HJ44G56acWQjnNiKfL5ZRZB19pWGI8GyHJB8ZXRPAwDXIbCivWsOHCq0IA2hXFu2i+CTPZeUoPk1
yPG9dhmI89iKnxjLy60FI35j53+CTmh3m9ZzlcUGbGMjL2+ahimoa0R0sMQQ3X2+fWL6GLmBW3Av
NvWxmoS/G2HZrkbKym1ZJvZ+Mpy7EySM6HKPkt3NzFXkj8/8X4uzNdBbLY9UM79+yfwitrodbvyK
NyUc87epyu1bkwdbPxfDg/f1FyNYFptNxUQLHwRb5OhcYKJc0+4RtTqxODHN/tE1XUg8oXYuGVkf
jMpiVdPUDtWZMxOusVZZHWWObVj1tvPNZGcVJB702pDumth78uaxvjdr3WyCBVZLY7H84VZ9eXVy
+0XrC2Plth4aAHd23OfhRXqBdf6jx5WPI5fRh6tEcM7cPshWvahY6Nr8E/tqpticvO0HUVXyyOTL
36ni25qHskK+2aLKb3mdY1DbhfEsKi+jZzS1EJGZkeXWpp9/RDIdIIogsDhBz3puaMC2ZgZBurEH
3GWWkd77XH5XXUQ7bZrZPUrJZfK0QdukmM53pcGZqpCKreJa2GcUzW/sTuBW5LRjkK6BgnKybLgX
2TOm5rB2+cVcx0CpTQunYl+lWXtwERgazkg3HCGhCHEgDzt21fpuZM/FzLzUjrFMKoB5otzmmj3X
q5hbwJ/tRdCnW9vvomcITbn1O01KoGnYtx1R+neZI+mex33HwBsYGVXRMTXH3eAS6whtxLi6s6qY
wsjeFIWQc8oHShQfue4InNV221dByNHFZzA8I8faV9sIrFNX6H8YOOzIc44/mqwf11EA4q40umjT
+wbJWDJODo1PORjnnb2NHdQrNk0N+jO+n2kw3kTV2RtbdV9Y/QnQKPEWeIENZK3GnKulQ7JRXoSa
/TtmNLhSTsYrMDgD9Y7UCHs2cXMLidJEEMlHGClwgZbyFd9/vF/OkrbViYvxve+o619VhUG3T6Es
FYgct6x/sjWaOOzdot8vdw7hg90xBIexs4bXyHUgU2cktE6O8e9hcRI0/vi1cCvNn3Jup2cyk92T
OVjfJaipvYSfjqCrvMWVG981AFqLzHtRF4QCq50B5OesIo1KE1DIijcGw17hDdc8IbgS+VO6ZSDM
HsDc2rE74G4onlRF8UWPcM/jVr86SdVuRB8clnebgX6/qUMSle2ukCur8JEIuM6bVesnLcyG03LO
6GV5TzutPBXK6q7LpdZaLkiIpnx2SlaedR6ayDroTPmHUxt7Rxre9ilstU2tfHmCeoA7wlP1wemL
v01vwDI34zuLhc+qybmhpMaKXIQet5Hr7oq4abeVA+OoS33KUBP2RSjBekDCAd2YcCfqIymtWn9r
yj44h4n7PXgFtIkRLQk5fRW7wwlwgF4JXPRx+5hyeJ4VMkYeG4dUFMVnN8xJJsxVvZ1qdQz3Y7fX
SygVgOZHNqXp36r2CMpMpgH/c0crUifX5dGY4ungDRNsl4AfcJFeNbV31oJJnJY+qneYnwy1i71B
Cujk7jcoMnYMdhhululqMgGVjzTzy60r+xxZ4sEwfgJ7bMKgYaODrJlUZi722qaEzDrShIWlIGrN
wmBJBvGlgLewimIRXu2Bk9kNKsWd5n21lR+cqBe0nkPelNFLTWKvNhnDiYEW/oVWZjsisYCtVWB9
DFOPdkXkIM9T3V7FzU+0CgTndZFLPLNaMW1nVNOVx4Ld1saINZepMvGITUZUGs72e2Kz4eyFj5O+
NTG55axdh65mrTfVFBQ8/IMLricL6y8ZkrjDZxOtZa2/6xbvmDC7d7J77I1lXgRSzHM4K8Y8A0CI
hcJhx8CLHN24N9kMj1hOGoh9Dn98SkseIqutz41V3+usdi5VlpMRU5Y+g3vnRdmNeMFG4q9H0b60
lTm+1A5PE6wQlzPF7zEUOk70nSHGWCH7Ic3W1g5AS5lnmtm5De33pQhbHlnDnHbpQHNdOYcoL8pz
HyXFtvGQ/jjcactBEXoSC7wRnwdRfhQQDe4kQy1cqS0TrPboT+5rhdJxi+L5R03pebMRtGzKJPgL
cqPYcqIJoC3hj8Fw1q1Kflm+I3Zu68+cvfagl46OYnqyN5WUbAUczdhNHORm7eICxHnUEC9/YkjF
+TqLkA2Zv4SWwW7JLsbnSmT6uq99f75XBMcENhvZgqrVouRXlLfQRMYO39UYGXu/sIyNO9hffgMN
sFcTxNDRpdVHIi0mAz0XjmCP4MPT8ixycvanfGIIP+/q/Ti85BXna+x7f2IHO3ZTRiCA+lNSEk8X
2eFlqiKHR/GjnFz9Zv9sRjmdRW+sUa/SkJpkJwyJUx8W2ckAaRz+Fo6hZrKhF5F6dostDWhJ5R37
TGTH5R0pQS+QrtBvBHMh0rfQX5f2rO0oqjMbWdKK8urg+4FNpNVqHOqN01rGTy+aiOQwGbhYfv7o
piLZB2gqeNlitTaq1LuFIYsDO3mNAtO8JvMfrfLgcICQTCI9vDXuuVTjR8gK8znuHXnpM/Id+om0
ypcmNl4WBUTmRQjEk3ITViG7WJ0JJ1n1oDxByOhjd100DkHnjNfG/rH0A4P3mkWgtGKDDmHpGRgS
zGKp/FXzWkLWMdo1l8ixk3Mw8M+TFNtkkXNKhvw34pdfjbq33pqwBj/Du4gpOzpIhdDZQSK+CjVV
Hr0gpQfg+ne4K7kGLUhqWy/U3yhG6kNghcGlmxV5dT7+aJJRX1cMa2KfKDQ5dj/xwIrXdIbDRW26
kVJi4iNkfM78HTaGr+y7JrhNUsd5pIHV3DycRw/HynYZDcCtFX+F2xbX2ig8MBOkLHo+A4faEJc2
IUGyS8Fa6p48Cyd8ijrzYnCeAjqT9VogZrg2MfYnpdWHKQibc5w3byQ8tMeJ5cY4bznShOUUdZnK
/yoUTY/lorMdZk+hmT4bcfiUdnF+NdTwjg8ESJk5dRfva0wM98kr+5Xd7gIFvlOa8ImC6aUg1G8X
YuPfmLOmq87wNE0DwK/EOfhOtAM7gKwl7O1LxSJZg1b3VtiBd0iYtQ3B9LWs4hnc8LTF8tyZPtZI
vdhCUfO/reYL8iXLDa8CVkHkvN3PGtQk2vioc05gWVEiT6A1alrydY36iQQM9mzoSB41U+sjxEWk
TYNvHV2DyDu6oA+r1Qy5zrXO3EAFI7dqXlVVKm8Irh+vIotfqkWSMrXxZpwE2Dz4lvWklw9LsyQC
RvpiPOdXGXm/Ug9wSFKUn9jBpzWvXHBwhHfNIeHsJkDPG9Oi8PD7kRY7RZblsotbs0RqiSAU8/Vt
/gkKt9vbQBQfU3dCtD+BAQysLyY+In2hmSj56y4T7nbsH2YWtkdHEmNfDGCAQeJAB1PhMdFshlRp
7q6FZrpXUDgMhikjKCy4w2utggxTI/qw55odtOEE7zkAEx06AKF0jxmQx+MO7lBcoDY4LTEKkK6L
g92Y9aXwbPuHjFW1sntbv2S6isgUFOkPq+e3XyP0+x57J3pmupSxBtowUQ+uPofeZixsawufiYLL
oJfFBxPuUjsBNUdc382wASYFOg1sUtHSFhYNZs0Jagf9s+bLYWMNUnwa9fRd+wPHPPIXYWvox1pJ
GgErkF1Qeu03onDyBceovFVEyRRgki6kYbCq5KtDrSkRXhqOcVz+fjOyyIgKMIhKXuOwR7uhZ19S
R8RR9aH4tOsWfFX2kiNMuuC7PSNPBcYHmOoYqug5q2l9wNTOGjsDtWVh7/DDzUgcJqGh1rP9ZanV
vyM1cZ50sg73coTwsnxzkRg+B2eMYKnwHGD6M1dF7WXHyk993lu7PoxmdIXCaFw7SwIcdwikjgAR
KvkyBH1wVKV9CSXhRqFdk5eYspoCrgsIqHgRA8JgHFt/+Em0faUhTO4wYxK0XRz7qBsvkHLk1iiR
D2BGWIucA2+Z504tDaBvfhlDo9ZAHuvPWg5/e/quh5lQP7eZbeycjjEKNStKSymcg+GPJZndBM0G
NRGE6Pmta1DPAbrB71wrG1CwY3gpJiyabVpnm5AZzVoxsHiZAGruUg34dhFZ/J4gjiGh/Rg83X4b
zHI19RZxP4V7d5gajmzkn/vUfDISqLo2PP0TsR3uoYxyYHcQz1eZZmkcWeJuZoVzF/MhGIfZgfvK
PMJoGgv5cLOLbJR7bZoeyoBM2jWPQrNppiY8wgpb9xWm0DCqul0zvAYMIG9dn6sVmSHkMpUIucU0
PLkxi8uRtWyuhksNmWSFSza912LcOFHcXlJmRv+0eDUDlaNgPlZlKKQ2TRKNa/Dc5S0xg+zGomo0
8scyl/FHVr//lgETq55tY+rpJXhbdgcDrQRZ87hHeqQF/x7yyFPsxqraWpu+8SUmVzKrNvV3HGoO
MUnE+rae87Z8raYJsSoEYbrTlaJLlHk5XaiIKG4XZVxcOMR+zuU570GLC92ctsQFgajqs/s4DExv
Rjp3smF4fi1u/FpDCBP3bnbXvm1PY8LYOM8sT39VYTJ/pbFkCDOxh+3d9KWw7b3IJLmPqX/RoM/x
2TmNQFzABNSO45se5PJhBjDgB45yE9nmq5aLQ+szEy0a78JwItssg+7BkxyphAmcTVYD727DIg4k
J5F2A0doYFAkAD/0bHXQpCfJJnHeIM3/kxdUuWUel8rT0YLDaCTu1a5pBfPeRYfsMacM7a69hRVP
JKQjgJl9QCMxKx6LvPB/4NLIh/yVONtH6YJKhpWviAdG4d6RQ4AgTxjbpaRb6hPBxb6hMEQCIjsP
ZffU7vX5D8bB37UKpnucihcIpc1OU3jNTNtl12qbEH7IlEKUftSZqK5Z4fp31wt4TWclJRSAZ2j1
kbLzLyBeb5Uc0dwFHbTZjojhxuRNDvw/viXNl6AczhljBRzR8wSUA9zA+z8Y4fhIDOKRrFFaN8Xg
IGaaUyUVG+jmXM8Oqkk5LSb1z6Rov7xUpZeu6n7ms0sGeQLQHFPV/BxT3p6iuSeHBhtbaHTLSkww
+3tWBf1nhVdrC/i5Ozr2FK+iGshu0Sdfy86mF6W6mRLys1mbxQFyFJICEzKR9aSRPHa2EM6tilk2
Lr3qW+N4uDgRawmjjX9OdiWeRGh+ef0fMFPRbz9qT8lcLXUdTdDkq+qzs6f9NDeFYRCTXxkkGQsW
IEYDk6eRLKqiHL5ZTI/HIU4wz9m6RiBpkJDDxswk7TnWrIbJ2DKgqPLMuTiD8xe1Fscrm2IEP4R7
L9KqsdfK7YAPAtkvKkwEUBTSs2Hbg/uYUt4vKsRFuimt/Jyhn8SZEwKj1NCJBZVdPi0aztkfUHY1
oSEmmueB2CRPiGvkhO2TATiljEOESh5CoX7EoZXKqNozoE02w6y4UA46njAFCbdcY3xET1myJ6GE
hhTO8NM0nPJZRtxEFF19LT84Qg3sTTbryUVGifWLjIcIEbk0uv6MDLejQpsls2FTpqsc6fGZSUWJ
KIs06eVBjOdpKUZdvo7XGSvdJ+9CS3LQD4ZTPJESL3S/2rR9JKgoWFtgwsndWfs7asTTB6m9Qejk
/dORez5aB/8P5yHNcdkwlJq3j7JC8YPwqj0CTb42BjHwKA+tn2SHMMgfD2S/wyTwom9UxPgee9N7
jL1Vr9IumaBKaPHVqppilYmofXFr60/Y6b/h9iQ3I9KNNxbqv319TEgm+TS8zn0apZihi969sFDm
khWivbjR1/L6Wbemxy+WOcZv3W3Km6kDwF1qh9I09W0ECq6zU4CmOk77zKiTR+XWL0bd+ZDkgQ0o
leLMaF8GzaEMiZ71Iqc5mAX1bYIDFBmXeevBcs5vpoEIct4FeydPZOfl8NF4Ep2usG51nOT//p6L
jsuaXG9XOKF6WrbkGaU4tgoXlC864lXPMnTTuxJ9xVwklZNzZwWBWF77bARMkByxwy4RRnPydclg
UJNo2OcTBsF+fwnmlWXS0uMkPqi5SPtZpOo92LbKgKGrxdNtEYIvVYeVQVdf/jWQMRW2vkoN6yD7
zjyBDKqQIGLssxhWn2qVoPSef+5xIGYEf7HcYSxZhZ2PJknJjT9v9eVofGpJsNNKeTRKt7rUwFoe
DZj4E8XcZ2HDLC2dkBeASdKVVmhaVRah7VZqgQwZvGptmJQTDUsvMsoMDlMGz8QQJh+lF2Y31ocA
9fReXQy8gKWszsu1qnztt67GZq+KSF2lNaLymC+qVlExxhljzq5urXNh988phe5t+THEIKe9oJVD
b80mPCxl8lz3ng4GzoZ77KwIe5O7NHJNIv2A8LsOSNzE691dkEQWwbit8+jRTs7lAFhdZELTsGk9
FrhDPpxLyOKY39z2kAJGe5SYVeJR+47bNP8g4i8eYRLGVle9xLUfbyalEfRsAhwBsqPd0sQHM+Pg
y+uEi8JEvBkpUb8xLavujuG9nD8G57fH0umRWgPLkAZdxjC9IJxC9QofJrF94yqgXM//GSx3RufZ
9jMXd/PkD/ikrcFOjqVpQ0acuhpTPkOQGXKunJcQMsqDkBoSduoLJxmB315e7uXkbRk4p6eC7aym
ReYbZBZ4H+O+hpmJmpqdnYdpIkgCAGtlDrezamyMJFNwDBm0OBH5az6VWWnTDFbpAPM/ni5Z0pHv
/G/qgQ1o+nBzNFZV8DQFnvaaz6mAuTkxH8Z27+l/bcOURxK4N9WszQxR3xVoSHHL9ldej4ppxSg2
hQ+0WSENJyNB5q+eXl+GCk2rg/jxCGNYvzVx+d7KAFueSF99f0yuKWiZdZTSy7BNqG6WJp9JDIm3
Ppu4PVoU4LBs/naukzyluBReq+iNajk4tzCE/tupAaVn6QwQ7rUbtLjxK2Zc8kKXZ1FEQzynB0Tb
nr+xRhXFjLwpXdiH6a3NdYDxHAD/ikOJrWAHBI8mT3AxhfhZjw34lGU3oTlq3Ot9TvE0jM1TgSH/
31cYEP7vy2RmX/sa6aYCPc1yXLodd/HyzA8gR8mtweLIgibc+4mZ7pEmkGI4/EyaoXoWOT5zzPeX
pTTyAs+7Qt7OjkEFai8eMHENemJfixaPa+znAyxY3C10O28GMKkdrYnGwjL39j6jAiIqnNlFk8bm
I5WjA8gktK++cjao2OSBArfb9FkN1cTTLz5LrqUAWw4y8zPCNLXy8zE+uQ2VzdzAg0NKDgVKH2Q/
+q2YhejY5oknR9xx0YPPxMm9XdaguIZGqXZLE4ezhNRuJh6gXMoPG7WZ47TduY4u3qQhdiFOqHWc
o60HF3KwuhfqhytDlZWcjSC6xuAlRoDGks/XWdBVJblQV1OpZsc8KkNBzDg5VNo91QQBeki48faf
ulz8WkrVvCtPiZb3+wLQ1Vbqt6RnaGR2erAZhVHOa8KPPHOxsERtD64o4kUsRvNhl+8F1/HGM4AE
Iex7tRR5EsImBNzICa7ACNIetST5FoElf1dts9Y8TFPC9p5RKDG8dKtwjTPhD2SX7AH4vo+h3VCe
tHuncjKIuTjDYk0hqx/aYmej4NhPcrpGpj/degOoWwRZYcCwRp57JjckQXpI+17TzkifHO3EYu3W
xWn+pSEoIYR9is5dN9L05NSiBduKIInDu6o1AoUC6+84VM5F74JhpVT5aaloG9eMBnREUK6bqVOT
dOWGOf7nkNfrluisSxSk9f8HG2H/JzbCpkeHduIjv9B9THf/4bUzoUbZXc7UMwvKju0iNB5jPBjM
Jfe5Vv3M8vqRGyQwQKytgd1zq5XpjV3AvRyj/DkzoMX3ooatxkw+jpp8jw7uLRWhWJmCKm/5wM3K
wf6m+mNq2cc0ShDRee4HDqJoRcH2V5Q2KgspP5ok18/+kPyWvS5mrOutZgTNN1V418k4q6Yzz75P
NMECO8Fk9TOUipwUAz8jc6ONZiHdjKRKj40+769DyMzdiNQcnyNln9w77Rjt5JxZp4/VNfFk8Gzh
BcLT8L97GO3/BBraSAEt07JMMVNfLOM/qA4jwInQTRVD7wZ/Yp3E7J8s5P70KMU+gcnWwZ9/tJoY
H1Jo+xoh9KtP65WUWv2sdk2YN+dGWJwhmY4isVb61RoTRp0SIbjfbi3G962bWSswGJAM/Y0iR+/d
riQoZ0I8A1xctIZfeG/6lzrLyYMqgnMneKDtUvFUz8uBMNO7YyQEm18QB94UvZg+VGV2oMRhuJ17
FRMUfqmgwPeE5MVodPosfO6GmnqsM8AYRq6x7U397//+yxPzI/d/2T+FDXnCxRdq4EQX/ozM+D9C
/5xBVch3DJPUNRP8gVI/tRRZFLYed/1PZiKM06JJS42X2pzWWhuXx9QHc4UacaCAPVpJs0WfrP5x
mf6fVCjzf35rWOLB9elEISDd1f+Df+EaonenHof/oBF6N4+qMtZ3TBzMP1ouL7nLbcaPVh/B46it
4aBDRqrgeDE8MIvRd+leCbE4R9AVVlM1vZW16Z2U/0pRVz+JIPwZGTqk6Sm+aRPUc9sivkMyh0Sc
bpG3gEK9NmS/bQaikmtLv6lIWdAdaOcDLWaeMARUFhxS//sn4vzPQ4KfDEka2yabP7z/eJyFNPHp
sNLf9TWUty7r9hN9vK8ZJtNvuS/YfxwTlhu5lOfSLKxTFpjbagrFm1o1TSLZJAb+3mNNtdOyqti7
8Lp4jvIvBriXwDV/iRi1nV7pEmpIupbR1N0HKnhzdNe91ThX1ZWHULe6LXFF/dn7L/bObDduLM3W
r9I49xQ4D0CfBk4EYx4khQbLviFCksV5nvn059tyu1MOu+xO9EWjgAIqK9OZCjG4SW7u/f9rfcs3
H2nzpov32cVx6BwnKbuCLG7uqdot68DfyYRTrENkEq2R2LcZvaeslsZ5HwK772xcJrpn3DhxBt69
AKMXOmPI0s5QV36DlLsu2ChGUl/e+uNeQ1kw02UpOApejNYppDHasrUyouYs91O2M5APD7iDVqbR
UJDDBMZ0rezfL8LfYoL9T2hf3OQveTFWoR80//FPRMDVuRl/A+08j+k5+7dNnZyz1/oju1N87jsc
zLni/jVB7byDO+2PhDDlSscALb9TbdhFCNjFd3wnnzKIpMLfaFKpep/Ev+NvnSsKqFiF+bWaAiHg
7xHCRCjsjzOeqjmmmOtUQ6WhqwkawYcZr++7aJIHG2IC0SREUHjDIuh7spwQqHmmyF14RXBfrdnr
arMad2MZE2Xhd/mq1LuZ5qTnVh53cj54s0wZYnaf427K5UeHXgMdz7smyBDENx6SLnlHh3aWOtQt
CNkgW8Lo0LOrxW2rwBrShvWYUyBEWaQF1VbgeMuueNWLuyYmcYJ/rY71Fg9sOUPPioIbu3im7DSj
PCTJGMwoCaAiK/kKLTgJqSQjuRinx7IxjyMLVJBnpymXkrll1/EMBCiORFDRCoQM4C/jY4HI1oX4
c1LtfmflbG6KaNplmSABdG6XvYJ5PNkxI9MUxBilIm4nleZ94xCsrPF7p4bKedPuVCy+SDrOcWge
5Vi6dqw7X0up81TI6hs5Y/5OtoiokMkNp9aq4hmS2J1X08QYeMSFnYwq+lI1jaM4es1qL+UHeqPa
j97DCBegGahMTTt/ckBStSdVK/aG8kju3Cc7Hx/U3puZ5fQoO5/Hxtl15vAIUWJHre8s0UPolO6E
X//RmORHdqvuO8/CBg5edsMO78E5LVvhoV2bOnlRfRCeKwCSxEmuxcBARFm3uraO8v7EymEX5wYQ
nf6Uqz2wlUx9FITPvlvlQ3aObNbk4lYq2dHn/HY7G3aqOuxak1RueyP+aNat6w8mzRpEqZNxLGt+
Xo9zkqr61zCYjqYWnjGgrn3OUHxg4rYYunOdOcyI5pE18mPGxhC72anKeFyn/mTWLFLItK57cD+E
1kDDD+ZS7hBCk5y7lqIPuVdfVCPctKLQXNXFKm4JrVDZmI/FAKvWOGK2WsSkNIh7uxop5KER0GnI
S7Qa42z6bFsyxWl1T1nuM8D/GT2u8+gPjxYDLy7jqGdH034zzMR2ZQPJd9Ym92OAkX34dhrSuLMU
6MvDQVycUdGPNPR3TOnbUa7m4nBDYR6NNnpTsQ+iKrI2AyQ8r3K2hGGBV4I7LdnRmVCPOQFGu14P
3+o+PCecoyzqYXW/GjRgaQg55BRQkWQeY6l7JOaXrgB212E6iIsrLhJuGwZ94L7QnieJ9wlHzqKb
1tTpU5g71rKo5IPsiFB22bKNJEP0+P4cYqOFui4PJ6XitKTkPBQ8nTKBvBQvo0eFakQVvQlOElYZ
kGvy7WBzU9Wlfvww8d58W6B9RGbalyizd3y3Zqis2gxbZwX84ywW9ImRJyFRxuLbxHmMvax9CGpR
vIrfWLY/ogN8NFXUslK+6Zx8jSx7PabJmycN1GDis9SbRxQXz35izsvMYqzit9RBFVLXPJARtsEE
lwnI4fGJ/gCsICRZYU/eRKhuZeJ8iXgN3sTBJxNrjFNtPTt5q2r5seAvG4le1/Unq0rf0H3xsk83
uZgsxRyBJ82zzVmqKPum7iDqDmy9ppE2SMCRlbZ5lXIfjDiTjiGmrrw072xkCwjbT2IaEJNXlUhf
K6LrZtVIryokb5qw8Jg2WhqGb+K57Y3pulQfm45/JyaohoKhSWDHjEYl8QSJW8f9KQ21NYlWa9PQ
/8AFsn9i2sCxsW1HtyE5Ui80LxevQejntUjAFq+HxqTJ49jdyTPlW9usNghh4lnPRJUrWylxHnJb
29isv3qlQ+nDnSteKL00Picg2yIx+RsC/jpR+6IH/0Rb9Jzoi0qtPvX6cDJw5kHwQ4kqPEDiZoio
vJvSvbj+6E/SBcv/l5aeWsG73UlxIvB7rJz3lMU/NHH6ZkgYH0juSEblq7hGqDofI34RHZ/lJMef
cmJi0th4FPNlMcVnk/jt0uExD9K3GJYB6S/8QfeNTTJ1B6l5mCgAv/+AZ0D26CeyHmtSKSTLSeYh
Zud5E/fEwYjfQjwPqsNAivgFEbheQZiXi/CNHI03j7/er2uOvQhy0gzfoVuW3elf672s4RG/H4uv
//f/vORt1lTj6St5s9nHdZuqwKv6xwu+b4kH+/Yl/AEF+/6p/1zumfIVCzMomCbbSJvkOpZb30nt
ypXYvzmyInZv1KF4Rr4v9/QrRWFJRw3EUAURFirR9+WedoU6ROxHDRMiMGDYvwOEVS6LAw5gMZtZ
UsH8jd1BfIcfVntYka0+qhOXLZ4rxyblsaccLciTM69wnFORnlcKs80kzz6M1C9m6Mtl5uWBBfzs
wzLTGww1CxCREhB0rUefooYQbunBRB7yh+OoYqr/uIXnSI7jUPvQdcew+N+PR4oGA7i6OMV2NMDa
2Bgqq22k+Y+Fzdb9m+x3PtTSXVFkN2YbnGyz3QzKSJMr2xRGtqdruZEkiZxheVzFA+8IM2VUFJdf
OyNNfdZZzj2C/lNJ1bftME7rgJgnUS9ZZYS8mCwk07i9NhofHGSyV1Hk16BU/AqzXy89ll3wlKVo
y5mdzO5LZ7ipEyIe8lfITj8V2YT/MPpcWeHWLMaVwRTYt7TH6+7YqukeJ+Whb9J916auQ4XK8Opd
bkmP+Okhkkn7WNW2Kl3MCGKdHKd7cOpulQaLiuoaaZAns6/3Y8zKTLArNX3b5sktW5D9mJggtUU7
FZYca8CjgVfMN7x9ZE1uQ2L71Pt3teMTuOi4FInmCZ2cFPHDNMbPXxeWP22TUloqiM7IUfYpyst1
uueeP8UG5bE+cVGTrc2qW5CzfvsEBSwxWWLJLjAWWn2Y0OHwUy9GSw/aIPZ5QzP/LaSkXhZUp9hG
4FWi5w3EvyWccJJp/ZgsooulTiodcfGzhGS+crj1YdwoJJhN6To0KQGb6iHNknWs+sRpxmvyQ3G0
dP1yAFzlWUQYhvMIXk6ZltdOmbpdnqPlSVFGOff9ZO870nINAGAW+t0GEhB7hswh+MkzoTUKedkZ
Nv1brAWfpWyHbnBT69UZZtyCvcaeQtxtSVxhFEj7zKGDZ0j70De2MWNnwpPMWwYumtdSdItrE0bS
6OYEzeWtvu0LCDwkMSLvCW1kxXK7gxlE19eYt2q7idHKedAV8Hu4gU4mE24DExExZZsNgnHzFnQz
wZH9QtDBHAqYWGwEhLODF8PdNgztLklgyHcEHqWQPvJ+KaQ/gj0ylbyORC4fSIQuSG/5u9vZzaao
xyMSlaU8iRRIt3bitY+AidpPTqNGSsej+CS1jbm4b8eSOGUtQQI5uUauYdTz9pPFkzV2i0TR3GBw
3BZFDhnks4AnQ2kIDBbW8LI69ywy6zR1YUEu8ERuUJtvhwT6znDXesFCUboFzIdbw5ncljwqI8Ui
3qdrQvBm6KJd9rRLx9PXdnPfTMOThWHJHMPP2Hf2mlxdk5j8Rfwo7CCUcwgeM4bU2eNOnXt1cN91
E8EsPHzQBVH/rgyEQIkSniSi7npi9sjogphlrNPJuqt0aW/V/cLrRwQc7EFToqCVG3lR291OPHlG
GSygFe39BN21fSsOBcf9rlacfexXIp5wDkADi0u/0KZknfM9rCBZN+LkVbw35Mf7o6tlPX7hGL8+
N33oH8pae3m/trazWEYTVdpiAFkvu3LiL1vSp4rB3ybw+ktQIrkf31ZSQnxW5yaFRpBkfyS4eDWY
BqoeVsFKu5HC+rqhJKuZ/qJsk7URy0Te97PEqzcanY0Y6KIV0VOvhlVWhYCWHqBELO3yxk5oprta
0F03GplpyCbJw9p7jFseR9vQ7z9b6Z2Is4RIEuCqZevI3Rz2t2SfAoSIPqcqT3blWQ91LX1qENAj
hV+gLMau6K+KJj/XVnYdqtYhq7SD7livluxvy8I/Fan1EKfNRk/zG1/yPvFiRQPJzYR2ELYtSgQ4
dTs0sTOjjPYa1r6ShKrGlF2//GzQ4bYxPAKi3cUpj1yreOiaMaz793LsnGAfzDX8HFQrUM16rO2J
m7sFWfMWyHupQZhYdc+VOeDd8kwqgPq2hE1VM6tjmfqs18eAKSRM0OeRVWjo3P5FdW688jqkbZQU
1cwgIZFa4po2Go0y8vr8btF3lBJwhcPJ28dKu6N3l8zqiCyHRFvGyqueS5/MdsBXJe3xje0n09xX
LaNjJ1sCy8H+lM5dE9UbJUr3ScIdGKBgRl0gh/FejvvnxqpdPeiWZUl+ltrcTQJ31cv7cpkOEsnT
ZIHRlrYr6db0deIhSHEgZFUpmV4sMCKNjjEnuSnC/khTbCXuyvC6DMJb3+akEKKoXnts++zGyr5a
ZIPRlP2c5bx+LOrQ6P+JqL4jh5X1NuNQRLejKt1Kjn1XG8F+spMTCfO3EfNaSz/TaMZnkehdrbqi
fpak8Rj39gNqFvY4XxWnvTMzbl2uSZt8KSsgGv7RRqpG224TONZ95xTXymgI6RWdI9pfOFd8B4Bx
sbE78uwU8EtG8+w70RdqNDZXref1gi5vKpE818MxwY3AS3w31MnaG6bVaPncMJMb9tgOb5w6P4eJ
frDC+GYY0CeCzRaplKPs0XO0HwyECUTXo3uH7Od9NSfzlRXAq0PNIRiIBs5SVhIK4gsXV8tmqowZ
m2e5jV0rB8ffNRv8odsIiINYm5RYQlB9nIBXpySSCD5Ho90PgB06v3IbHGEl+STkCq4QT69bYspb
VjlOEm4jndktnlbI41ZsRACK5hguxP4j/BL0OV1EHDJ5cW7RI8NOxREf20C1uiPohqV+7SPmhAl2
6tJuEYa1G7+I6xBI/rU6crOePZGXHjgslllT/+8Um/+ZMqJYq//jvcf/qy4CKPjp73sOMiNMQh5M
zVQ1WTdtNjH/ueew5CtZFJApIYN3B+T9ocSsXrHfddhaKNSZoZ6yjv6+51ApTOPGI79CIY3PBLX+
H//+Q6Oqvvjzx9rMJVHVRI2vqLatyCaFa0MT//3jyr8fB9wvBTlLtX/SoaXg5Hyg1bxO/HFlBa+e
4WA5cj59GJ1f7DcuYcoXR9UvGnllb9SWhtDZDSxrrUTrIu+2/7MjiK3Wh/MC/lZXkZlbINxb5sld
lzZ/2DOJosjHncz7OWh0x833LJDLzdoIKEyuG85hIph8dMYFKgc6WdMfOsaXW7PLw1xszXQkkF2r
cRgQMfhxHpT5Y05B8PejJXZdP5+LQb/fYOqn7//jaDn2YDpJz0GKdg3KIJpeRlZtBBNHh98fSPsp
jeLb+Thssw26I+blpZejaLAdR7C9I6QF2AHppuC0yGCdg53Mqn2u2rPIw6qpL2vgh1AVuhGDoPQi
+ehpy5mKPj3tDx7qmTxyEaote/VJ8jy31VJ0gqwqB39XWvsmOyQj+MFhJQ1fLbGDFPSCduaQfhAr
goswLrLUesqkcg/bcx5KTP9TsoSk5EL9w6pcEQ7oOW9jpVPoqxERwNBo+xvIYmfW/3cG5maRwxmg
7wzqdimbr51CAXp66hNkXTRnEK+awdpgTS1r6NUKIp+CeY+eEoa1K6cGTlTq35ZGlMPNkN7q9lsH
iCMs9ZlWHypP3vedDfeMfQHjkePiT+1sXngsSvEq9zGgDfYHfbbNEJ/3pT2r7NzVNYk3r3iv3mno
xENK7ZGp4od/zbNHzTjUVK5KqP6oS+eRYXFG2DdG4uWrF1VZZtWhNW+a8Ysf76aAvPRuWMgSGaW8
fUxlxi+NCU8nvrygfXpnmc7KkX2kXmbohjFCG6yaEivmAnViQ1N+VO4a/Km5/NRpMbulbMGjiHfQ
gMAQwKSB6rViRwIecz1YX/T8NjEe0C7KOqCn2qIAu2aDNPfGdpdixLeba50UrrisNoriU4+FcNE/
meRbJNVLsdY6DBpQ3ULpxYyaWQ1rAJf6XBLxOWWK/jid1SXrHdyUUfrUKcSgSqjbI6yWCbuagWVV
ggeEac/SHjJ2klYnc7ki021U7aTF5jYoJsKcc1dCCSmRsQ7dZdbJaBCxkXc6ynju1bShj1bv2YG6
qfq1Uh5qZ2RS3Q5rqORHP+62ZMaheb+vogJgMu4tFGB+4BJpJvnYN9PcdeRFntBuqLSvWjCgpoCo
rLU7UXPMbFhoXYEPXNTIV0pQrpUBdRxGnBj1RZXRSgLRScw82uR4SyHc7SlpFnVDF0DdNXJ7X+Tq
DolVVz2qqY1FprsjCGYXRhg+epQIBX77sD0hsL4elHzF3bmVmnye2dJC7cotvNP3EAObFTm+ufnA
w6FjOBtJ5cYAl8WvFFJWBrZ/5dmAvoeeiSf2EOs4dsGI0JNDmJYY3twHQzGDnDzDE09nDpR/Thhm
3LN4Dju2bKwIEV1Z3PBKeygMZybBMbZYIhsF+Ztl+FnDySAr4bFiA9y20l7vBTfY0xcpN5dkBa5J
ySx2+q1ZZXNiv0f/LE/xAnzO3Bq4RSdgKpOX4o2bW1q4UYgcryxpQdEXmMh4O0hvVtBulBiH82BD
YzX9RwvSKs1LajylPXxRh7bZ57G0JJ8UQKb6pc8ymLmda1PqkJI75BxdvsPO6trmbopvbZ3nutuZ
70Z7nVMMVkSsIu8tZspE8alMFoCO3BxRl9UVFMHaOXsOSh3ZtretGTl/KGVv45DHzFsWzjSnp7hA
8r7VhjtxGbLoaMTPbefMY6oTcdDsrMY/OZDFcthwEeVECvw98nUcWVF46DztD6+qX77Vtb+m9ot3
bm/7GmS01HK1et2pm8D+l9Dh63+n8K2w9PjN2hO3eJgk54+lcvGJ7+tP9QrKsWYiJxeFZetjOql2
pauOxsqTmrdhyRoX7HvN274SEb4oFhWZf+C//bX+tK8UQ6aCzv+9x6rZf2f9+R4M9HHpYbPyJfMb
MwKrYFwQF0sPuQA7FuilCSUDEIZSLnNLpsoQUxY7yQfDP/uStkJiOSPyZVbqd9hjSMgsZ1ITA9mV
FhQYZlb/xQmTdY9Xv5pXMTAljdwXWHldaP2hgn25UrJNzTYdFsKEG7N4t0R9+8O6kuh44LDASVyo
YJ392Vdo0nnHHE7O5P/dVdm3YxFQZxqyrluXSyWa4ixlWlt38a8XEbI6/IsaWkHabIa8+XDP/GJF
frkPEMdybA0tF7J5OiQXLcChAUxaW6HOPJkvmsjjlXUXO5tQEyz2T2ggWKekf1h1Xi5tOSa3Ft0W
DswR39vGH8ZSTiwcLZGvI+d/xVbhWbT3sochuPn9qf18yTiIqbAYIbRDdFh+vGRITykxpQRBRPre
KSl2B+A6Dla3x/rzhzN6v/w/3s3iWIYqG6asyOzsfjzWOLXoYhsumYZnk+PFxk2Uf3GU3O3Vgso1
tMiHhoJCrN+r/T5lXYNFOjMaEtCereqTTTJsroOZem7gw7AoQCBcgrSyAfrGtC3HWZURYXuj9VwP
NXVJnpzZigtSEFThcC6955LSIh1SExl5R5OaCCtoHK1/21jWvA19V6rfLEt3G+pRjRrO4RGhAhEE
wOcs3UndA69e66Hxexjtu7wLAEnfqxTEusp3R+lF+doj5pMyZP0YilvKkBEeafipFKR/f9He83Qu
R9JQTIuem8wc8a6M+nBzlG3cW0at4H+K1Lum9NY1axyySdCMUP2Q/DUoCNcZzr4zXtMwWOfkBmWt
/oevof58j7I/Z+LEt0HwDw/ijxdUCpwizmALUiW/l00qLinxo3lAKquxxEtzsoP8JUiwPNlzrcVy
HJBk59UOvV/9Ta9JAIvs4bHt+C827ZcyOKUD1HiAEhOLBivyl3AMtqH9DBv+D1/91yP44atfvI4J
5Jia2pl0N0BabKeeCzWfNa00q/F+IpxSNXLFTkCvN9nIFqzp103zhxXBz7PKj6On/jh6WinZQPb5
CtVQLLDHEHl0lgltwS7r+mG7Kdha1GSH/f7e+dUDT54mTVlZRGm/y4g/3DpJp09yVXfYHxUDzp4O
CCdNP5WSzoKbVTF/+JaK/kNR5WMR5bIUQIHHEptnm4gQJpr3EO4PBxxlXy4Ntm0uOSHzYXyUcZJg
Y/hDSeOXp/VfR0GZ+ONgBr1uBF5YcSuS4eB/1cOX3LtOtb0Z/eF0fnUgEwU1r3c01u8BqB/fceZo
mmOfcDqR/ZAqrUvwNKk2Di3C5yrxlr+/WJeLRjF2vEdlmaUInhfjogDVYIqBQZHrbl+99NB+p/Dx
9wfQZDHBX04lHw5hXgxc2adprcWcT0zfwC8w7xMzqTTB0gPy1fR0+FIwTkWwtFv2xMTVVLHpVqYw
WSW4m9jlj0CLKgHjWXTUHTJzWBc0ZxOl3Wo1LdVovKMbvRytcC9oXbAdCD7H0wk+E2J1q6x09GVW
wxSf50SNq+xzovskfhsy7J+wKtNdh7oTNvey9dOV6scrv2RLgZUJoRh7GtqxgbGYtK+5d6cX/jIA
10DsjeufTbZmJn09I7UPuiVvrDpftmZ9TD0FdIO3KPt6EVgUDVRhRMVfayOj9AY26jW+gy++7uMm
tpYy3UIqM9RMQANSMFOBy0IQWcqRvSxq4SpUhAYG/VG2S8A+QUPe5qPNBpivXQ7rOA22U9puPQ4R
YWxtKINVxuCWyq2TpgCEIV0Z3VJN0hU+/DkqxFze6kU9C7SvKdyZEAGaA4tbxJ8bI9wMQgvgOM51
TGgthoNBQwUB/j0dv2D6nOett8hy/LPTsLeUbFNVySaUoz1g+tkE0QPfxjItVnANdvBUgY6TX01u
K4QTav7Rwu7ta2CV68qsFl5NaCbbQqqzmwi/I6B4ciaptoSQxtTFgaLSdWk7a0kDC1RVLodbEkMO
2rJ044kE2JYG9VA9ZCSCOOq9wT47vI+7ayu4HnMCi9JblWb8cF2Pd2OOVrQ/OiIel2WI5cbWi1xR
VCEn1qgUsjF9DNsHsfUNsUbJwUNnffbMdVcfc/2uMcAf1crMdF5jnVaA1O6zIVq1lvDHsaP9gged
ck28kKnQ2Ap6ptItIlImbVeiHmPODekahnVTJnMvvBHHtUxvXkOIMdLkUEjVxrHrWwiaG1lsrjGQ
G307t53q6+gRlgG9KLTWkG5cAk1WAfq7JjdPQx3cGN2XsMN04Mj3qJ30Zi5lIfJUcucbii7aOLfD
1bhXawMkhrMpBd4rVXBYjcsso5HcqUsb0K1nKpAilKWmwd8nU0JTwl1NhCnRb2snoN2SRZ9185lL
JaKmbij97RulWio4ouWejgsOemppdZIsYn3c44I4dXa5GofhOaLb2uft0cbpHOX21gzMtaFXT0kM
r1IBpZE7pGDRP4J/o5bVtoYBV+XNugvGGhJvg+0aKxuxzLxTruuAPfp4b9rejeHcldPThB88L0co
EJ8M5Dl5gJm8tLc5DpwpqGYyUEkb/b9BfQZkJV2fvH2NYulP73oxhf00xfHyYXuHRsnRL2ZREKCm
N5Qtr7wyO2WTsq8K0UnlqRJjK7XrkhdwMxb3pX36/fT6qwWS+deRLxdIHRkwShnXujtSUMzrhrXF
CViEC0HmD6/1X71lPx7pYj1jqSQhTfTN3ZxcFS0JcE918wq+0u9P6JcvpA8ndLFmGYEqogugIOWX
Z2/YOfYf3ke/GjAuh6lbEK9YVF5sRwBko902Il7j1nUBDkpetOSelH9Yef3kzBHvVdIeKcfwYmWv
evHSG9oi70saxa48jUsTvRR7AuLh6PLrzZfW6OaRRYXTJGuoHqA8YegaSBdk4T8WzGQGwggw1TZP
n0UA3UiuRCO9dEBObZDXvbOQPGWbqiRexQ1VvGlRk86mksOtEn6QZAGJAt68NT6PXbXvunQWAdEk
Oo5Yc0ClCQTWDJcpQA5vXDjOvQ/K1mFbHw67juhYC+rDoEP9Za2qVHup+FSzm/Lj5yxSt7qzbG12
PnSB/Z4kdPPoA3Ka0FoQnUHDE9dsJ5PYHX9bff3vND7/iVw2isFz+I+rT4c8a+qvFfKIH+tPfOiv
AhRiP0VmD4VtT6go/6sBaqpXqq6ouiNT+yTJxeBZ+V6AMq9g1luWzDZEtuhQMqN9b4CaV2wLqcIY
mqUZGpvEv1OAUn5K9LSRI1IFY4Xo0HSUnYsHvjYT6vogH9zOq67VIHbLoUQGF66kgMo6BvyGpSEN
MreEWuC1j3CWEffrq4RVfpPMs+I689B0K0t1HNdWR4j0+El3nHXV19dp3h915Dl1ggmgJKdN6IUm
c2aoz1Myzjur3uQRIY4Z+YBJeewqJACJvbH0CsQDfX27x39iL6KlnY2viVGtaN8slXr4NNbGNqm6
JWEPCOk+NzbKC7vekMtCEyvbex79AjnY1pOETYLOUQvhOdFJ2i5n8mAc1LS/CXwVujbRd+rOs/2T
UD4Vlv9WWIdAAuuojv4T1oLICN2In5KknWp0uxGwrpBANFidDX83VnP4vwB/dOSQ0xF1kqtF16OO
dbkmKJFkgxq/PTkxMrgdgAZmRsj1iHwIQA6+uY1CfFZCSyhKGZL+CCpnIXh1HYXzeHpNpRhuQTer
CiSFdNBClIAK2bhB3R+HWgiMJAKb5F1GaRDFxS0VoDtnkO5pWD8ENgIlonVD3boOGU4S7Eks1g5x
179goL5t2EjpqNus3tnr1ptNZpeQ1ZhldBsm8RcDHgMJHNVMU580QCstnb0hBPoQN9fS4MAFiW7L
BjJhip4wS2+J9CS9EF1a3cyNAiim4yAfDU8DNCp0O+FnSTJcpawfrUC610vWtSmLIru/e3/4/jVL
/UEbLh7qfzxJ0TOB1v/yQ4lcfOL7DKUwDTEFUYXGZ+dcyMJ19vP8KwNPr8j8/WuGMq6oX2qyY7NN
prooKlTfZyjjCiMw712bqiYmb+NvlciRRV+s7tgWKyhHxK/TmaUuq4qQxIg3NQVP0CH5JJd3RUKw
GOYnrCqEcJXsTqNtInWu8G+QI7fTpH4lB8pcb60jPuRP2UZVxpUvY6nHVKZEZ2motqQVr03C0ye/
Xmhx7wZRswR5RCJUtDUoEJWQKkr9KUjjgzz2Aq28HJEtU4QADyPvLJa140i/kfTDNsYC7gwiP35L
RwE/c72wcemLv4vvrNOi8588tV5Ugnii37I8mQmEvuxYR2QCyAEhOmbtTgPIZobKjWHCTemrmWrW
C/KY15n/0jl8JasBJMrDPExk1cm7MK8XDcknNjqBtF6osjyn9IZQGmL3sOr5Rn2kzMWnalamYkTE
t0Gt6zpTxS6LEzfQTLJojx0kc8qx11p4cS3IY7grfrPQSBHGCTmsArtfOcq0m/AyTlLoOuoze/K1
HTDgY7P0CF9MjeStpQEb4LO3h30XDStVacQMMROnJ4/JoYe4K64AcfSI3uMt3dAcxUHW3XtcRWKd
V77+7fupLSct2UeT0c5VTJuk3PRmfIjDZlFO90Q2z0ypcSMWbHI0vDRoyyb2GgCZ2Dgq8xTkc1Fx
bSe2vPibHCBXYSfP0f2KoMGdON2qIYrPejOIoRBDTSzi0ja4v4KB3bK6rnR5LnNrIH1YihEQNMj3
EYTdiTJvO3krr+RqYf8rHEC+SMGVTKavi52QKyu+aDAyQpy+uIJiCFT8MOKyCTul8BaKCyEuUC1b
MIYYYMQccinfDBVNTW5hcdEsjWH0KZCDDcdNnZj9SpwssEd6zwnzLb+mbRDP1QvxcSIQl3mmr8UN
3Xf1IsRdZEuPHXr1YmQI+TFxUdBjwmV86bByGnmFvUtdC9MVWpCF1bVLkmKOYsj60TpWEucvgvy8
chkmFTHk7KwkNNkwnrr4kNuE4/oyTN9nkKRuhmQlsCS0xmfx1QYeGAUhnhgdcbu9n3mKcYGdha7G
Bwhrs7rGQGs3LskKq6yuFgMIgKD45i2NWQpXZUVWc+f20jrDe2QRc66SJg4I1v0ifjYvGE1uE3Ft
q+G5LWceCHox5sIPWmRsrLlT0ki+yfjJuGhdmVvQ1sJtjXTCSowDKPR5kDQ3Rl0vHT3eYi18vx5i
kBVHmXd5BYKkXDpcSydkaVLEh6gCi4L7Nba7hdOlLOPbe81ihYGTt1H7FYTJHToV0ltGckiKedN2
O3TwjQsu6CyGJQyhT3M1xZfqCwZwBJwi+h18KXEdxNWzWOSoFTMUglniKBk4ipNHGfOFGBhxwt7Q
LNMg2orTVKjvjKp5FIOcKfHWK+pFbg+7QLDZQnSpCra8HpnDtBPfMIJc21XJGUTpjeRoa8kaH42x
Wlo9j6EabgOp4wE4CbeesOYmdfJGUNVt4d8LM27vdPcTfciUi97xWItPplw9KZcIS64WLWOmGJ+a
IZ0HETgzbj7JGHeSAm2Hp0qMhLhBiKhait/+fll40uBdu6kXHzAmwjMEd9e3bqIz1Hxhi8nGZg7a
FkWzYh8URf5GWMyESxQL8KxA0j7Z8Vm4eVP/mBrmHFrLNtWig8+TGMlkCwx8q0Bf6/6zuFOnonFj
nmsyQWAZ3o29gui9JPHipUggLBLrl/GI0scgA4WbGaN2yrjWMt+H2U3jBpb5zsB1LZTaCs8VGWjb
xIq2ts1IMKGIl4XDZSi5h1ufVDRvnDdCpFKnh4TLFogJHMdyOcXbagBenbRzlWC54jYpvWXODEv9
dSVJ2JN5uJ0g3YovM4n7UnjrNJ6WpnID7bbjbhE/JrzVRcAbiL+LAwizDW2QRWqwKk1XQHPJ6MTZ
nRAOSai2+C0Ved2lcBHzoKsIoQm4P4jTlo1pF3T6U5l093mSHhTAVmQZzcTnUjFheuZTJw2gKYEZ
Mxy6j8c0Y07ttHXghzuMy1w4X55242A9lUq/i+X0IEYodtaFPWK30Z4MaOniw8pgrhss0+I0sdHO
JU8SmqLZEGzDWFvLdrwFD7QUd5r4s7gchTLc63V330Uu6UrraRju62q8UTrApgNuTdYIfpUdVMIp
w3hrm9FBjHDS8AQMzb3OjCLOPsHco0QxTpwGufO4El8AvOPSKuJlirEI9scaFNHpfXBTY+2k2y5q
YPBGB3HfemW49VXeGLyVu3iaB/ZnJZ6W4m0sZgiWVWvJxsxGxXZwphtVSg62giueBcW/Vr7/HXGI
QxnsH698V9XX7Pz6w8JXfOCvhS9bbIetNN5Hsi0+bs2VKxuuC3OiQtkVAgVlqu9bc/VK1JMMFCWE
xwk0xV8LX+XKAaJB681RNFuxweRcaJF/p03+hR/SBFZsGCqEDoNvI0ppH/pq1OnjhLS6yJUjD25E
5U7WWrzxxMpLzGJexLqPJ9F07i09+kMF7af+KTpYzSCmFFoTCgztUp7w/9k7ryW3zWZrXxF2IYdT
ZoLkzGiULJ2gLNlGzhlXv5/G2N+M+PmXap//rvIrInCI8Ibu1d1raaVaDItVJDuxYuVnZZUKqMDX
DIwoivRMjGQZZe7Q7GWOFusu1r69eV//kphxH7ySqyDDmAdN5aTm3SeBQBdj5cswJcT6sWYYUrmC
U5pB42Qlq4lcsvL9/CfXevy3aLL8pkNFOBglqS7Ihf343KtKs+NpqJOdrEBia4uB3QbtXtwFMQrE
nJLVFbM8GFVSFK41mZZiGug9EyqWY17ExMF8SPFPg/JkDL9bHSY7tp7Mie6CpgwWUfqeQjHwdSwo
uDTkEQo9xs9vhvDrvffE3ZBhYgobi+cSGP7xbtzC7MoJurxdAC+iWLpDdYLsz2+77zZVWPJ2Qzj9
xEMS3yLVWJI6+GprLAr7W6NqW+GYQCR+I86DLNCzOq62rGdxP4kk/DWblpumJuem82rMOffFPaKs
dNGbfc5KK78rNyr/y/opf3JRoI7w1K0Yb/DSU/jT7O3pqWWW1oxmYzbfRqjRyeNYzx7hoXNjZNbG
56zSpORwF2CxuNn3sK9xHugeoYIxhOUv1yRPcyV1wWBK+mZ1dMy4BwpW12uWCwIM28j7w4USK3h1
tITUhFsU+8rM8ebwCFC7/l2uVXwQMUaV4anFtxB/IsIglmERY/VkmbcxeH/TzFDgTUPv9CzrFd0A
fo3V4Ne6bxIRWc0Ork9MwAhXQowIGctytjxneRCyegxNt7NsygPrTQkKLcu9mNoxykJeg6XYN4Rx
270YGZODXcWftmeKCtz11MxEqTmFtwaMbq5hKH3xZ1ZDjeVJjGL57LGURh4pNe4O7DowcEEwj8Vg
1zvroUXPUG5wrHGOMfflEqVnSDfuA/0U4heGJXQ54vNIv5DnrmKIiv0ncxNe1q6roPvg9WGdy0Ob
EvOUVOZJj5YnD72/3nqxUVTcJ7nP9aGZ6m6pHjTUD34+HvT7UJEMbs9TyV4jFs3Uehd/6G3Vzsg5
ZTjQ9cShk6lNBrO4V+LLNjxWBRN65rHzYFrGgpiN8mJ0tQMFTX3T/CaTXZtp24gb+vkVagK43k8/
HmRopg7Vm8H09+OAnVHvLDyF6UfFvnZDMuvFcecFaCwDswahLu9HMFfpKrynymt+9ZD+ZdY1mchs
YBfQaXDmHy+hmovKsgweklyCzBAyt7WLu8ufm+Cb+Em98SSvd46/yWj8Z1kol6cKfkE8bnmJCO2S
n38qqSXw0k/SjRx0fRO0LCARZ0oVO+vnz868D5Lxdk3boZiH8iBH5+n9eOEzolgNKl9cOHAD8ig2
lyKgjkxLAqZEQYOcFxH0jkr4F39UZg6NnggCIZOdTB4WnsnCMBYHb+24ZDXLE0A2QfxyofyRMSt2
uBjYMo4ry9yEhr2VcaxBdmcYX8J8uqSa9QBH8wm5971MnWFDXXd8mJr0Fo5PYmb//AEIJ8R95/nh
AdytXZGzDJAIsmoL6iOzlnTvhpljZV7iTaY65CpMghnQCdJjOyE3GqVH4XvKi2MGFhs4LfJf1L78
W78mB0Oj4whgaJpgiW/NmYVcXNsN05elXKZzcVpbuAkqOrK8KIEXxEuTy0CKxhfb++eP51/WQi4B
oj5J8bRICf7xEkKSiCC/jpOd9AX5WRnsQmTVeziKuK0t2IppLL+gRyT78b9fi1hwHnQZ1JmBpf74
wzF6B1nlQt2sZJnvMclGRNRhJOZpJwEBBIPKyjnzBXzKHPVSl/1BjJ2SSdsG8JBOKZOPxXIkrrRD
+TJ91qgyf8y1pxxNw0U5yqsWk0WAAcGTHPwV1rZ8+SZepKBU4ovKEuyl89Fj5ZPH0DSsQnSKAB5X
WVKkU06ImgjgaJnfwmm65h6eFjAQoFLKxL0iN6xwMplTxYcEDJpOKuywYCeCe7VJflMwFGeQH9i5
XUNEuJjK6FZ1qj+RriiS9KuDKc9bnDu5ODdIfLkFmVodD2Qk/C6YVZzMR4E2ZMzOOmgb1q9wkIlH
ZnZ8FRM0EZyI+XsYyOuwlC1fdapuqxrvG4auM3dIduFHs3DJqBe7RTyxrAD8ZBKrlOe+zg5Da52E
DUywB6E1/8f3lxlfeMfMUn0SUwe6iP2wI/fEDA+u+SWsl32pQmFKb+2F2RUx+G9iF9vcgzA5mYy2
me4u0IiAVVTStmhciCG5Wlc8/3WlZDYsdI1EFdCqCkSQ+xQzREZKJv4kny3IHcSykqvWCSORhdPh
Pa9Ll4MwKnqpwaUIgwNIzUnsqhZUTyY4Hsg/b0vMHLGMTFxv6VcVy3rW0c/oWyhDbL1HeQHSM+Ri
4RXdyx+SKxHDSJA6sfXEsy2nHNAWRoi2QCDjvfyAQGrmzOyiAMZxY/I+F2CVlEVCpXxYzK1K6oSJ
C36tE20vb03MzoQaLBc9OpO/Kd6zXI2sfTZ/TAAteVqTMX6IQbCkd0Jm6wtyL09Erk+MkwmbQwCx
BHsvri7ZRGfoMaOwL6QLyLAQEFL+RcToKLcyjOA4CIgLdhqrKuxuyUaAshkKtN6aoanlHYaIrQji
i/1XLi38Cvws0QBrTrfL96W2ThkoliBUAvJGhA/kV8ws39ckwGaAHrGd3ZbYQgVjEdPxOpBnZvQg
85DUVQ69jn/lJhWqj+TmpNvLIiuWp4wEeceg4M8dVysdWAwBfUiBQ7ZrxzSHoyCkcQKiBHK6MIsI
ZC03DnH0toi+yf0wmMUCXhFpHouMWAFT6RoyiC0bod5pK+i44KZFMCB61kBWiqEpOBNGW+z0xxly
r/I3ge7EzVlxRGbsdIKYzQAPGocPYg8gkOgLXGmN3/XW3ZQDLg4zgFiTPfegId0tf9RJyLeYkpt4
kvKZbBofSQge7mkiGFBhU05zdJPbzW3nGFp7x5kvHvOEAP+l1TNZJr4ZMG8H38D0xCeUvzs3TA1D
clvMft9NXxP6sPyka+qnGEejMZtDhzvnOvlu3MkRgSNj4j8yB8qUJH9WzGwz2nuGtRc4TyxTsaPl
+sW4obxx74L+rNZ4av/W1QifBNXWskNfzpFHJIZvbUkm41YoBlI6nBG41G+0BwGMbOwjuUfxB2QG
EF9Afkq4E+UaMTMnzL4VE+WwDFL5ZVkexcwW50NsdcFO3RBupOphTggHgGSJS6BzyMCF4a8IeaH8
oPzIP14Exjhr1al2IUp3qVcidMTYlH4tzuhqWwIUU5oCXyNgJQ9E4N6BiECtJbfEo8ar+ViyyshU
PtPjNKvex9AEjtjN/KZMUamW/o69GNl07XTYiTklzgOLHjhBMHY7HLqRDC12yOOVwcp6JXOI+AUm
Q1v8HOgGVaS6+266yPuRaTngKcnDHXQE6IP5KYJuLm3OuZ0d5LlL5KtvjJN0SzVibOJxrpDs/KgT
+KICkbS3qwtBL0l9AiYYS+KLudaRI9Ck70vKAtQo9iUmIp1m9YB4afL+5eW1zvGftSNLcYqYEOTl
CFgtNqE4txAHoXUKqsv8Jo9CzpGHLJcC28Fxe1N56xIRkrUeXYmdQLgqMijsQvZ9r9ItnXjcnXvw
YZlAxAuQmU5+QSDdhOnWbVJfnn/Rfa/neZsAbgrAKV15NZz+f2D9F4F1D8/np/Din4UQ7L5N/pGv
/A0wakKiq0sgHOZHKTDD3vyH/ED/HwcUUYOLzXL0H3J/XON/KEOHT5uSIItEOeFF+DuybkG9K6UY
roekC7Hw/xv3wZ01rEtNEInn/CFT1XR4gH80SpkoZk+1kvHmLl+yNqwvc2VUl0WHfqZXKBcu6rqg
ZkB2ro06x4a7XT9GBbSer99Z943/OfH1K5VtH/S2G6/FAOxUqjCdwL7KDGF0roo8qHxEY0+9JMVc
btKwnuGpkU2lIsROxOjvw28+vnwpsx34ba2g3hGZSw52RuTcVWfnujaWFQ3oD8k2C2Q/wC+PWUFx
8yVLS7X0NSjTr0rsQkY0N+NuPbHujBkFZ5yGs06O7P3f6YrR4scm+4u9SASziWHD5Hq3g9I319iG
udSNPX/dWhu9GwYqi9ajVUWKzqpcrGR/n6iOZnOtGpcD6znIkx36DmUeq5ohq9Lta6IiUhKid9sv
SfU1MEksQpT0wxRST+s4ZbjrWq38CufOVxze5BlVs+Y4KaKFmg4UM42J62cWqGSeX9Y9qbUUv6jJ
oDP/6NjQhyhRgs8OkFyjYGI9/gajdiwraWFT1m52qpOgbgSdn0pDQTB1J1mkd37VFT1ROHaum+sn
6ojQkCYSiLnuVv7aEHyq/CwNy+xl55uP63GvhN7ORQQeFGxCHDc9xEWYPa5NP2rZYwnBEppA7nkk
JcV3uz61tkl8zccQtmfIzbIiXGB/m1USMvqzO6nW16SZNrD/q781EFqc2ky1Dn1gFx9tfTkkY//7
3KUmjGVesg1zN9jpae5eLXdwRcrVvb5urvsKUJOjWemf163Xg6/nKpY+D5uAQjREqc+Fk88HS+1n
X3ez2VctqdF/3db6Mde36/bLofWsoDVmf6i6f0415PuvX1o/vTmHApPs3MXmVlVs87FtB9ZyqgsY
9eZjV6QJDAg20mDJ4urQlLnTmWUF5chJJ4F/Gf9cFYC6yoTLYAli9ts2dvU/Te4kzptNx6ncbUxq
Khn/nDIuBgZDVOV72ySSsC2K7mtBdJHBOgR+l5gBoTQaXTEbyO5QgbMTt9rDi5K+i2Z8Gao/53eW
2bvYCb/MGTfvYDaIMUUckcmZalYDMOAOCBwm1YH40chums64tRFTPlppcGkQobSd1By2TvI1HKv5
PeXkyqkaYUcwQnx13VYATIzf60xH0XAokLBo5eOCcjmSu/0fL/u86ujEjfZe06DKj5v3qgGh0qyq
wZZcf8QOlzEa/AX9dhLrakPDQx4oLGms5xrx8JuBdtinKA1/a7P8oTDhjJs0koePuYO2W5wb6Tnt
49u6RQd9s4b9S8hlzad6A0CuT8bRHNYFYFKG9d26YMx1OU9ult2GuTkFngIBVg+GlBYwlK1t6mjV
dUA/6fqyvX4MB+NzmqbNMTSqFMEORLQdqTkz57h/qJP+WxqDvE2z+sdU2kxjSnuBgKJ9DBfDe0oH
OE68WfHRVlEwmvIAhiv5OBHBsxDr5WMbqB5EinLWy8c3JxjFIBTsExjzMom8TQONXNKgTjN22mbS
E6jbYiSy2xr2PdfpHzWrsFFQ8cKPRTh4p8j7M0WoERGqBCaKqEqpgVk/xtTkXLUKB08to5ikorA8
//xxr7Idbx+3qeo20hESYjPJWF/rt95MoejnJhQcjZ6vjqO5zSFG8l+bSlX+3pzKkhLk1+31HAgh
2Xl3+suZ606q3A7xpBWn11PWT3d/Zu6FBFF+ueVi3/5K1Tio8nSGsbczpbu2HWUjCVwbexMtGkRC
eyu9jlrFvKrllPy1TQ6A0aJ6vR5JZpcjlhtnf580KUVxduz49LJv/bY0Zl11f3/n9UgXwoCCdvFj
tP4ZZ/0zcraSKN7eRGV7Y3rlwmpOPgU5RrB8rtu27Fw3GZL6gek93gzd0n1EZcYPLBhK6lnRN0bp
EvTJYutMVkmx67VQ/7x+Wvf11fIJytMEy31+7G1jX3eJd23KEcBqTB7XLUUWgfUTUlPLL+IA3v3S
Sr+AFAC0FsQQbcH7xOzJs8JgTAzHH5s53xH40p/CYdQ2UIekJweVr6d1n7ZoI3VDaKWqxQL5d4j+
Lq6k4ChWXT30cFVfI0ThyX2uHrrASrWXA6VZRtcWm6YYwuphFEbHpQz/QqpE8fs6DC/rJ7hKEOaq
WoOh+eORwURFZ5NQlwXz43KGq3ssNnaJZlCkw6nnEb42t03Tuj68345v99gjszJx0lB+9nS44lPE
lS+KXXmXttVwWPVE3a2br00DW9LLKa/7sB28SxOfl/6sDqQRW9VY+bXt7qiGna4ZOitcknzs5lQx
DxUEhtNS9kzhRhj5lhwp1DY9Vpr5tYHl8Wi29Wer8oJLivgcVDshec+v2wiY/H3kdV8STcC3sLKg
obIQa9DycuvCu+JVQf7OMvro/TDBd1qp5Ns0pn6uBp2Jp67HavfzyUPyEN7i/USJXDwL3SBWjQ2G
t/GjDV9ZRszg1YdDn1vLwXIX/eL8p4kW5QayHfl5aCBJkKOC0znhY4tiOsRSmf0MTSgCb3YEcbtt
5Futm/40hjT+pEB7CfvniIx2lw/jtc+cjMw1pmzqwQeiuAZcAkZv7xQk1MZgDFDTsLTPWKt/pJPz
GHRGDDvgMEGgThOGv49LVT1RZtADL+flr1D9O3Sdh0COMikZuq7pVDLcRxYsrgCG9LI5GC36mLvG
JaFvlvU1ss3eV42Y8riCaS0pzYWVPidBieJEZ1L721BRewBX5tHJetvXI8P2J8e9NU5uHAc3BW0y
YmDBshqOfR6dLQtZQ2WwMwiSg9FP8Lj9MCnQIIq0YGuX6Ucwh5mM//DP0A6AKqsSIfFa/YJCd0b8
yBmeYSAm+Xcm1uq07jPMzeQaoGGB93RlrTFPbUQQWdcu8Ccaj5U3P5uFoj9aukJdRFb8FiW18agX
2kdvaie/dczySTOXaKtOGZpLRFvbqdIfqR7Nz+itfyVXb7k5o7PcLGkC5llCP0K0X5Yz4mCB8jka
qNbVcy/y66AJfzNJ9hz6wXlvzFGDsOP8Zd09NqZGylvt7tcvYQ7MG7XVp1s+K8XntD/m9qh87hPI
JlGGOQ2VFcJbAF0Q6pGZoehfSGEkDgCD1S+GwD1HAYQk8AtS5mUyS5pQeIib+2b9dMjeK9uAyO2c
qPkBriAkK/7TUHHhbhcRyMz0MNskekv9bDwCvhX5dNMnp7iVsGvainN5bfTI4dVN3veqNqtLoFXI
oBjBpy4FRW6zOnpYAgVKT0MLHxoT0Y2fj+nVvnpjEHBDjGhJH9JhoyMJ5y6I2WWwnDjQox6aZeo3
Qa4nt7VBp4CMwxA5AjoawuByYEr78AK14l7pq+J9bUfEN6M+IGt2yt8bQ9Q/mlV8Ulsvf88EPF7n
AnVbt07mbSA1PXHsObdVfmvVDWtEEdrO0bHVjOCoKShVbWBgiW/Z8McSz+4DUsDuw/qpD2KFYjko
dtfNtSnqAB7g2XP2y/rVKFls6HQX5onRih7G762ZKBC42PPTUmQutdRh+G70+vIQEIUAw8/r92Y3
USZHpxm0IT/3Rplfy2C2U/jt+Lg2g2cmWz3W5zf7IHe0qFctkl9pfDkSMf3xbWCX2dSUUmkFu8l9
FlagJ2M6GsTZF/DaRyd7TuY8veapR8G1NISuQIcXkypzGJnfDZ0LTXI1UR7IzRGGLk/OopbkW5gE
84IW3lTTnQme2bsicoJP+mi6F7eLW4qRbQZ0AFd2VAUXNamWk5rHhNHcEBEfAilzsqP2xtm5E4Xk
iTU5H0iBnY9RFy3I6dbaKWw98rxlri8rmCUj8k06+IOMl33rAQvB+8Hr++u6pWhlsEtreAEIzJJA
k7T9vkx1/ZYRitg7ap1sYxOcYsmL7bQoVMHnKbGYjAB3o5nzrSBoXOaoc0yGVpIoMBq7fjbj61gP
/XNX9fvCoQp4gur9tOSdvm+Kwtx0WlAehhlS9DJuYXIBFQg3Xjeox3TuWU4T6ZMZ8r//52ElHFAI
DJAboKJXcBca1+baHL2yBTGmNDoRI0ILbR04WGyMdbvLm+bIPEOGc1LBp51cvG6EWKWNnNp3Xj9G
ekKhtOys3IJMpRRSfSWJar80q9pfP61Nq3hItLrLLYxsUI2XA11kHT2wMFj/jpFdkUPTsNTOZhbs
F9edHpsgHzAq532fz3R4aSbNgSu/1M1NnZuXbFYpdLO/TXOH2EtZNsNVsdXhGjk06yaF/Z0+2z7E
V/nltVkCA6L00MQDJUeC4nQK2TziuM4YGH5NNgVQDblLVN+hT52X1yrTlpOuV9Yv1mvnfr2G8Qoq
IhZsciwp6tHu3oTZIRpXLyijxxOJ5n245IfFCood6pDqzlLc8F1guMMmgQb2FHt2e1PmiOiPnT6Y
1ZA9kJ3DaAmjem8vOLCbdWcTZdlDmTf2LhnRIoIzFFoBSxnQGXDjx85r203LnPsxI0OhugLVxH7d
80Q1t7APgzuGj500Tq5VD2p9nvqwvPVNXd7yhZBYoTv1Y0V5n8aq/kGv55Fs/9ifwzLcRL1d7Dux
mEsxk/vVLl7USMFZFZN53VtndCZ4Ii8vsu2IT7stUnhVbHmP6y4PGh0/0abPDWmpzmbdh7ofnAio
i+3XzdeTzX++72AxEDclcXm2uvKJKodfZG3ce6csRq6FxgcgtUpKjfFf4kWe2Sdos1UHBRmpje05
wUGjwPFDXy7hGdGccbvIZhKG1IK4p3UFYarQ98ocdhubis4+skx/cmEx0I3a8hVWJn/yvmDZet+a
qkPwJlXe21msnFY4aG3yKBLfPzcPsQ3/B9Cr92xYpnfJhvZbpMZnxLHKs7GgnTpV3m7FjNPCOGAp
Np8sXgsGTbfLFGU52QMulBspBH7nfvA9J3vbIFgDAvO6cz0n6OIzlevLMRb7cVqRGmnWzdd9aT46
2eZ1+/Vw1qV/IfDUQ6idQOc6saZBVULxlhdTypN7457CYPQcO20oD2SFQLPI0hKnxa7sonkPLZh6
Rk2SSlDKkt41JYyHSGXO29rG0tPUxD47CJc+KN3yW2YhXo1h4pzVytWe7ZT6l7L4+vO5U7tPYJFu
gIMBhT2BB4f0qjs/o2+QqXM6tyfBsgjI4+qNU+f0MInXhnvJLbW9hFlVkshiwyGjIVDW5v1CjKr+
vtrIkFs2h8RF4trWRsjbo4lpLykpFZmf0aDemO1c+7HXR36UbBuZRdcm1gmOOXX6JXK66aGreITp
BCFm4S03N1ty5i55nSOKCFm37U2CcLFOjGGwp+Wa5uXfzbqZG+PTsCC8QfksKiN23iJg2TxFSozS
yVRAkTpm2fNEDjKS8Wa8mRVDg+PGSyEX0791HjLpKAHW+pIwH0NtXo3eOcQqPdHsoXg58SIIGzCD
ZXVm+wgh2343aqEfLpofTw1x83QYfCMH1g+s+KiDMPghWta7MEA507a9fj8NcZPuivKDG0XlRcFI
ujYGOhQv+xetP2pmEG4Dslx30JlhnEn/0GKFsEeTn7uUehsyFJv26iHHgtGqtkcbLVWk/YiUDraB
CkjXAgYU1URBR6jDTpDtiUAmhzlooiP98ZyHXuAXIcmkQwQU7Gp54XOBBW8myH3Nm+3TgkUSs+pd
kELpqk3jdM0lle3BmZEe7+J9aTnth6hWvipQuN/WrYZc4F2loCATBlEATUrkoCOPfT020LiNrYkg
WtI279Fb726gks37BR3go5Ul7hbR167aUi6spsICHdbvQ2RQECFrl7NnDPOhxo7RGqX2DWli/BR/
3fRgoImLaLjNBgJwja49FKkDR3L0CdRjPtBRE+LYyXI1DWuGtRY3oFCh/o1s1M3CXMdEoIH5SNn/
fEQZ/2JWerBmUXkP+7mt3afXJ21Z5UVEuZ470WG1MZqJ1JuTjzrv35/Wfcs4VFsTMbd9T2EaaSjv
+z6/Mk17u8cllHGWLsupmIzy4trZPmAt8KtgCW+F+xCGruIbaq1flqHrTmNm+pUg9tUcZUezLD5Y
C0YCObZPGvq8m6xxlu2iVCfYCJZH+GjJh7A7+k6A+fbzu3fuwXeLOzahhHcpIUbo6T6tPzPmeJwC
wzn3dpuhwpD1EWkbqPccy3bMqck3egPeWeU6VXCKteXy0BmO94kRYF1adEABotlMnK4/dq6NbPR6
tKgLivtk9fagP4spct2Vjds8L3XkAwQXD+uW0g9Aul71ad2a0rJ9nq0q3OtVpO/XfWtDSHY/4yQ/
OLXZRxjIJDTl3lNOJPP/tdXi3r6rpeHsUZ28JxWLeJgX71MeHiOmy29xW4R7rYNICotbe6cxrW9K
o42+uer4RzZ2ynOuFx+iIr7adPlbnsAEuljT09oEZjqTgrZ8cYKq81/32wXSxtCGxGR2asmveuq9
g60DMLkwk8kSgOsOneqPDnZnKEujq9pyrtK52gceQk9l6IILrx+VqOIjwYniapVxAHUEkdxINtd9
96e7Callm9qtiqvuxfgAYQQT2d3fXL+5/o3BrB1iVy34vQRMobYzTgssSNoaXV33rU0+xmNHUIVz
7Chur5GJoxVX+fX1lHW/8fq9dfvlG/JXJ/7qulXI/Al/XUIFpbGHix0+sUKfNQYIqkDaAES4bq5H
mLbT25z9tW7UldE+tNKsm6gFmufUGp8MNepedr0eTHssqXwah83rvtfvEwPXYKlMot16dD2w/s11
c9bJzLMcQmnrgXKwMYLDZPDLQQfNchr3tFTj8HmO3S/lUHmPTac5H8Pir3Wvo/cN4iAVGoVyUgzy
A1VEjw0um43ZKeSHFuluHkzXz0fdedKnUdksTa0eB2JyVPc6g7OPrRJxJTm8nlO1JuRlBXlfIubt
ZkMPhwZCMWdl1B9fNu9whqUzik0cxls76Pt9UHjqdW1IA1Svzqg55c7qEZYcc9c+JKy9RZCOl1wP
auoTy+a2EJChLDg34+1AhHy/HlmbriQIScYZZ06zZqPt7nx92TcbTnPSdGh4sliN3umzc1i0SP+w
zKX2YYDrwyVu8LxuVXBhbLjn/rpuZgr6W0Edhad1M2DiOlJ9QZmCfFXvvwT1mD2aJbqomkGtI9CI
S7gIKndz6bUNS2nxNKiK7OzMl3NyrS2e1gNvzuvjByX3sEtyJYDGqkedJqKCmzBvdlJjCLjWTW/A
5x+IJ5HlyVGki4iXWSYMI7JJWgJpbcN49kaM50xQ7bWpVxi6zcv4okQfem0B6I718dlAHXv5FGdM
eJiT/TmuNetijEUZ7eIekvxxgGWVdflbEi1wWxdO84g859+NFpLnlaWPd7ud/KxOtf4w/Xj2VH3W
a6Kl6/ezcaTMuOv8WU+cm64Yzi3REIZhSGXm2NGBZNd6MMTHgQHYcigvhxHv5XAZZfQyvmJiKb2c
9/cuOWdOlHdRwyxlpdNtsezxpQltNk2LxE6HcasjK4raUHiOF407hyXYuqDPx51nmhPv9Gp5anoI
ENtUU5/XRp0oWK+ooj6vm8Fo1o896H5bd2pOvbfW7XvqaTGBPHRSp9A+1I0+nU1nsDdl+iHuzOBP
GFv+tNCc+qQpQJHO1MS3INGKS9K480G3yuV96dq/9SmExwF8gmszdARLofeBclCwgnUfL48AqjSv
B9Z969H1gFmS5fL6jRKaPd/zFNELRShoW7d2aGzyLLIOwDc6gZM4cY84yf5YRL8D9xE8mqOSovOm
fPBADFt1si9maSDWVUnYW/YtdWlfylhrUE6Tk2VfL+etW7N8df1+lKLi9HNLwrir+BDHhFR+h/9o
wOckQPIG/aWrK03lkkBqt3P7vTKX55nEDV+VppHMk3UznB4hNjDOaRteW/iN1LlDjykc5g1x8AJt
ewI1pZ55t0jQ/8kZvNu6qS1dhBCqQaqtalBXrFM5UM+QdEOqP3VFs68Ti1iomiwfYmd6H/WLd4oX
K76mQJbMr4RNKjUgUe8XwUHhJr9HJSFXoX7JomiC+DFJZ29vu3PLMB8Go4fZo0DVcTHH94G2xAgi
Nn+aSFBYRU0o2UmPiTnbW2L4mr82jnxaFBN3Uf/cFO54MwUIjzL1mxaAw5DCPPsk/2rnbtLdj0vU
J5t8wvgHXvA7AaM0ilKhmrR/T7Q4OeoSgVvDcCGBtl/cpSlI9x326kKC5Up9rmVa9l3ZBJrdXaBz
DYd60pSjkZkxYhU09Tw4x7EGPwjSHsXIiCjWgMOzbmqhu8lR6X2oUOTaYimHl1BVZhRWxnejPvYP
SYhISO5oPCXsibO3jAk57J37uDbET0mVrlzQHHZV/RycnQqVvjir889jRw5Y03mkcnv6JmiIfkZL
nXwcgXQfFvWxjQ/Al793GAifotaFmHrocc9jREK0ip9ucoZMVBMSR2r6FyPhX7oEtplGh6B6FV4e
Qd3ejAT0DENTcaViACm4x7wIq5dGDzJCe4SwDkXvDn6FNtAGEWgb+RnKlwjKVEVoX9TJVOGmsyFt
zZNgNxmD+2T2qfvEQfI+2isZKcExNrT6abHC5ilhUiNfhbdiWuW2Uvvf3OS31Yvq0xYaKwRLqfT7
xT3eJ+3IaKcUGgBXIuL0/DtTVIPHcXRdSMkCz3OOeAmoYZCjPG7JN7O2XZ8117VJQoiOiSJUh9d9
Y0rusWpl+jYc8+xiTB4Mfy5A6Nw37c3SCBLWBPaGODjW+QMJSBY+hN2IYoQX36pJZwDEyyGIp+rq
QEpEocqk7bOyHh70ENbWICxssunH9NrYZbGbnL7bp7ZX7by660/6YOsfoxCxj7R+CE3kQxSkX37e
Bf5tvHg2D5lyaRjneEB3XSBNe9i6yVCeRp7E0M361Sw1lAJqbdiOjva4KDW2iTeVaAHZ4YM1dTC/
BPnn1HEidWPk/bSzjJycgHp5NC0sOoJfEOR02WBB003hCsxv76hOyT9Y0/cyqZz3E2kV4rxq4rcu
A6wxfax9bNNwuihu1J1cTTkHERQYlMDslsKtSBcYtKdinL4k5Ma7cZd9N2GVHUvX/HNIy4daT+yv
lVOiu/IlJNlRiNt+FTL8b+ebxFdPJV4M954DoPXjc1qqQq0ai5jOEFL6kM25c3Da2dpaevpYOuH4
vgrqd1GaAqaYenlucnTrFEP9g3vscQECmIW7ybyaraucx5JKZ7jiUVXMoocKbwFBmb9QyYXxte2H
U8Q9bHOnBCjNRpUK51x5cC1oJH/+7te58Me5EvVmg6AhMyXU3/fEmtgvcaMvlH9YYYsYj+nuPUXL
yYOxjGtbwvxawk8xEbUTJfeAkD4ijWvjZRPs7VZ0JiNZ2GmV6Qlbf35q2li/KeRPUn4Rx7N3fW3c
Hj5mu4GsBLYN1YNwNu0vSRRO17ipM1jf5eOsVtN1lGYZm2MyxdNR9YBTe8u4UQsVXkcrp+4hQVGp
6qHYDvubRZzrBPdHf2kzSJN7qiup2DJLLK9DUTW4fSWFzh4xMyqiEZPRWuzBoBvlVicqWsiVUgKq
OlrNUM5RbkQPqaLtg7TGDIy0MXzSyaV9aZAc/q6pyNz//DWs5fT3r0EnRkTKlkttwP1r6MnorRQ6
/CHlcU27NCeHs2mU4LHKGuM8fNeX4bfIaZSHsdOVB5ITA1/p3SuRMOMS9dNtIBXzvLDcnR1r/rYQ
9LmuzfSfTz1hqk2t1s7e0imYQXhj1yt9ch2lSZr5Q1FAeaPmc3+jOAXm0oLAvRWVG7es3/38boU1
7m6B9kj7ReoBbgHSL1bY+M2aY+aR03uzcKIaCyXvoVVtes8ZrwpFfQf4ESlT9hIv/2sOI/Rlj1Zu
1NekpugGLgFf+V/Kzmu5baRr11eEKqCRT5kpisrB9gnKlmeQM9AIV/8/aHok2zPfzN4HQqEjJQqh
e603zJp5TJr+EDXRCOTiOGhlfoNxqNx1oi+PoIK2gcT1I8ydfg9LmTTdML66ScbKss6rNZAP1JGk
xIYLpssmdh2Ah1JPyRJwADTTYZWEzuQUaqColgNWBP7OLd0nPyYuqQ542FZnr6rP0zxhRWRW484c
uunWnKZdLpv0IUR91R08eZfGrYMUG0C1cok+wu9DxKiYXwxRaKt4LiuC1kIeHfQjV4ZTxksW1tkW
NSnvNMDu6t+/e+vv73tSd+bypYN4Yasnfn2IwRyaWfYhywUyDBtQJzrpM3TrCMj9VPoZ2seIwLkO
8pvGWL11ridvY0yWK8fb+SnP/GLOcCQoDTKglfu1MktzWeAB0JH6WZtBbwfegu6ZgjXcaIDaiNWG
mj4dJWGtOLBOWucfzclIjtHU5yun15GDx0K4lqV5sLXRhCK1QsHUJ4pGxMfMcr4abEhqpOUPcoze
/v3r+KdLcaHYuux0DL6U3zMUoktlVVU5tCkH/IndfiqavP+aWrXcamJCl0n3rsMgTG6NAN6+M3re
HkmY5NFpZX/dtP4m1IsDdg3pfVfV0cHNFQoMF1u0LPvtPBcVfAN9VVdO+WzP+AWnuR9uRh2ucjHh
XquLg3oRJlxyV66+n+LJvHLN8t4HVY59eYUyRem31tFMs4XDbxCTLqNHUP7tvm6TbdViqKcFAszN
sr4aJvMLWujOTmXO5JI+q8c0h5SnneNqNK/Y0WrbyMAM0a81sdEWAY9yIOeeNzYEDnfyHhon8B7m
ZNuSuWPJLE5ymppzCRX5PxYe9rLu+u2ph0ajYRDKXZ57vy88/CqZSNFp9U5EFSCpMX9ww+Z7PtrZ
Ke5xvCgjV+yswWvOlhHrRzPQT01m9YcWNuqKTFF8ZzfyKa+Ta8JR+6qOc8Sa/UU31RkOcToD2vHq
T3ZnpxveZzjdsnoQlvlYcJPKwvqWl3Z8TkMdWXIvhvGa9eibha8NwLUrCXmNSELV435QRzsfBjPb
xJBEpAdkK6x59+ffrDEdVypz4qKAcu1NoX+aC/kYhZFx7ZNucRMcfK0gT0/qgFC+R/LJtNazINHz
79ey+rp++zrx0dFNsH2sQHlQ/XprA97qa/B83Nqdw4YS8My2R5e67zFd11L2IXGt/TF69edyMBJW
4AnfsHSR6MgSuR/4HwsM4uMUjnlT1oKE0kuYQVhGSee+EUWKfUutPcKbrA6WtW1Z8W2Cpgk+5Wws
VuVckwWI5co0UN8ae670uBudW4Tpzp0pw3MTGvxXZfUWN8l/EeWX3fovfzgwPrSTbBO8DUz93xdm
3E1lNUquI2e20VOc+tM41OYRYd0zBMt412m6WBNFkOjlDc61Cb+IVx5aEtOAs3Y9Ikhsd5X5mE5P
84hIca1X+aELzTvsG/TVMPmwgoZsPBMacQ61n0JGCFA3drPsti4WAqU27hKABoRTcbiZ+jo+6jxP
O1ATENh5/AB0nN74QPE6zgK9QQgafDtvbePe63EOwTubst2Q4uEX4RbxiOe2WAgahWej3YY33JD4
O+TG3ZXAfD0YSzZdY4PLVJEkx8aDBW805VOzZMyBa1pXXU288t8vLuVl9et3jNutq25XB4Gn3+H9
YprbRGpQJUOf/b5V++cKZP3Z6VlaBUNTQdCmuCgjkZcFaX2ezck6i3tVrSedIPy19FCHwG6zNVCH
YXupw2xtW7F6xJs5Ke4LdGIRB7H7nZnJ4l7VAcrVNwO7pi1ppuDcG+AqN5qFcE1Sdt3R6Yv5LvVF
gYhnoL/h0GGXPUm/WlqoxSA9FYdYEtpsRld6p0O4GkASq7N+nG9TdN72H/XCDBAGVOXJaf8U0hpu
J14hq6LM88eIndSuyzX/qgvC7hzZUbYt7Fm+YDn3reza9NhAooru2ELw/oqbCcjw1G81M3FfJilR
kiWzc2jywH2ZPQmbXor2LKOxvC4n+8VrdBPQSpFAhndHTEqVDWlWnjGjQ+/AMwgryPKcenOa7vkv
VbvEB8/jAOcaMQPLjf94qBh/Tzm6oG0cA1n8han1NycwqyoqzXTyeDdNVnQOLXcn8cN4Nfu8OYya
5u4m3uufnfrZXAzhfSefgUw0wbHKrPlJi4O71jSbr1Y7y7XpCR0V7fmmGoEHBUmESUrZ+g9jjduK
kffDZxKXT1MTpsSfa/7TGXL7XjrfhNKwv5B5wfREF+FT2GXEPzW/OuF4viFUVT1GiXW28ri+UaWi
z0uUZ7ts4w8lEWef530vI9jHxP23aYhmUNXr5Y1B4h2pLSfcJiKD0oVMJYEf83kpsV1Kz0ZLPqTW
4idppN8w/PWuL6XB6Mmhosmiitoo/ZNuNiniFfQdPGJGdS6RdJjMOx/+D5JV3le7j+RtCJGN1a2H
PZjZ+PEqrzTnSieffz0tB+xx2ZZEibEyh0m/znxCJCs5I/7VY/kBj+y+NQdILy4GIlqsnTqu6z97
Ldg4WL5/M9kjrzqP/XXSttqWZNF03QVEpqygj/euNf4+HBCepYZHSe9/s1oMTjxMYw9562jr0I3h
LKVFeNfEMfFo4LLXjl+ER0GI+WqY/fHEM93dJ/4IVYdA9dZuLXHPvY6eedtXz5ld4+/eT+VnALFv
kZ5Mb4Dej1wORbTq+eW1tov5Q8FHpY3zR+DUD+2EdwHR6m95G0G+HP14vCJCPAL94Sx9PxvD9j8V
lH53f+DSNgyCIDr7YETj/qYaVzjRLHHeC7Z9HQyw4e0C9XLT3edpG9xYAFLNVRunGEOwSuJiIRS0
ycAxk1Z4UF0GZ4qOde09tTVh349DvRTRbmqvwBtjp/tXYzT75smOmh99VVGIOIC9uvRR5Y/eQ5WQ
QTbabvNbg1758PFCgK3dAj1X+HN1QLfh5+JHXaaF4qrqnyQAAMRYw5j/gC2+ZoFIDk0VIxGRTKwS
qu7OEyJ40NysWVSpcYpY6m3ifWszN1DMHsLxppp4yYWFIZ1d2UzfB2leQR0SsKK4pt4iMyxRq2UT
rg5D74yYWizlfFk7Va2ABb8UxxEeZ9yytloiyx20sXVOxmKTCrexr9Kx6dYyDQkGDSUY8sli8zCx
w4Ne72HwE4TTSyn84lrqWfcQdKV2Hq0OMsrYPaiqzhg8/HZT3heVIfZysvzrcDAPkx2IL0HcTetU
rw1ybWl7aAkvHM2mNm5lkuL+p/OggYr2NSry9lDH+osuXYedoV6hYGJVYP8d3s9ZF49rJEyBu8Zp
/pY3T15fWl87ZL83qBaEBwkjFE/ikngey1M4PObA7YW1Eigfb+WZXXtSB31hTJShO1bY9on2ZCwH
1eIW3bLZXMoSL4AhjsqDajCaGYWYHK4gv6e/riJTw/TSMaubyIut63ojCb/7u87ktes4Xk0YOc8Q
XMZEApWBasGxX06NaCiOCeZWc57Q4qREtFXzT33UaZbGQbQxR8LhoxVi/bDMYY+J+I89wt9fP55h
QlEh4mYiKM/C9tdFLe9KxDdC3d/atj4jw9uwFZtlayH/EG70AlMv4Md4meC8dQdWHY/A5Wwg1SUC
gU2C2R/sAStidUi1CQNwTWPBEFfECueApbE6NcMwylaVGAnXyrC8UpXqbNRBlc+2i3pGtmdXBkpq
OZR2cc03HD7qCRacUWCLFx2ox8ax5XhntEO4//cFGHaxv61ygVHyeALbT6yONePvgArNJiTSxEOw
GzO4WvACq9cyrE54FpcPfQv1IojBzuVO+Qp2dbp2m4Dn1VhUrwhgh3uP4PMuklG9h8web60lQwiz
7TUOQ+tYQjC3cUj+UeeDHTxGS4JQVSXLWeFkr7GfacQN5KVNVb+PUfMMnftjzHu9u8z10fW93jEH
66hKptlOh0wbqhXM/e6KlXGGcE9ePnipLB58KbDa4WHB64+iarDRwJJgTq6J/BcP/NO6m3TWD6qk
erV5Rw6rwFvqYyKcpQx232F+VF2CIn3SDc8hupjWRCM5SDQhT91y6FMZIq9EpFE14B9Sn7w2iFjX
Lx3zyJlBKJTbyNKjR8uLxapubeOotubWjL0geMyXZMKXHOpqLlYGzK+j6qx3gbYDb55gLt+ZaFPG
2j10uuDe7lMfdeIZHOdSl/QiuHeTHlWUtLa5JSmqhgGtqT7Nm1s1Ko/GFKMztJlctKgGmVcYsgDu
65u+vq5G2NqGA/Dovagau6VH5hFUW3ogSkyP5K9iyUbwXnVTVbDCbsHYtfcj4KLGRchaVw/gkTk2
uJh4a1vyYodDwVP70tSC/b80qcoG1GC5V5Xg9p+kPn/JEpZsN34Pec7u78PZMYorSTrlv24Z/CiW
cNZP2xaLN7m7cLsMA0/mRbji18cHgRH0n/w82cOaWKVzRV52Nr6FTWzfXw7GYOAfwP4lscw0WXuB
oW1SC7kAz++zZG0NNtuz0MoPl3YCqC/t0IjTxxQNy9Kh9N1bVWUlKRBKgh0HoypvE8xYr0x0Sm/t
5dASUr7N8/o2H1vrqrTD7lL1Xh8XwVKfjTZrgB99Vd1kykMvY+MYG1Fwi0Ksf9vrhbu2rNrcquJH
w6SlO12TGihQ4d+KtLSPYSUfdWkSdl8O0gzFqR0wr9moUwuFgRoJ0v5Oa8Evq7pUJ8Ce3GkyCD9P
kTlt06DQD6pY5kht8yp54a+urwvREk5l8fTZF1ON8qog62eN8YtEUFE0bfRZjNV0qMZIhwPHbGPN
w8n5rk9R96iJrnscdRflRzHeRSYlz9HGLas0nXQ7PUSYd3eRXW1Vo6oqpAjX1dgXR1WHNDlPQaDG
K9V6OeTRfTfk7ll9gD1p+R6XDHB+y5SBY9WPeC0GUicanObZxhZxvVeTxVFinqfBhoNDTzaUW6dq
rDvP1r7M4OUgEev2o14kwy6EfboZ2tB5dEaruc2M8aopCdfjsBB//ae+aqgpmm+zZ7hEV+Syj87F
ixX1D/rcJ99JDDxb/hS/hHY87GyI6leNmyZ3sFrKterB3yiNwXrT842ZOgRr89y7m7NxPqA/NSMz
TjE2S4QRiin75uCN2A5e90dgJN9GZ05fSkfO2wKU7HW1HPhF5q1qgOz4LcG48jjEoY4ja9wdCyMb
V5GGwgUAcsTP0llmLAv69CGQcfrA5uW1CMrgpEqQvuRdD8s7DI31kObb1Pfme72380fAT0ets8xX
cKXkcYrZXauinpLocIykBjsc3SAHUqO+xRv5zpOajtFHWyd/jvySxizkY+b05ZoAnXNQxS5tsYWK
IdENdoN8VltUN2PoNjfEXoi+kQPZVW6Bvd5SFGnNbj4Hqq1uKXUjguw39u5o9Vz1IDPBzv9ajqCA
73uAaKuP+zbVSnPb2PhUe7l96oLavmPRK56XkoMcxZ1d6OYzsOxLm2gKU7VVIK4ubd1k/n+MU3Pq
yyz/Nm75dPUJ75+nfjMgXNWt7vRfZ/vB64vqG1oJ2WZuSvsco06CWEFubgh/WV86d0B3VDfewpis
qUw8767Dz+8qiA25C7Bzf7HT5k71aMfyu2vWzdOIL/B+qu0JtlgUP4o+KVaqR+nLKxd0+CfLmu2t
WTXPczzAm7JwVwAxre10HmT3Nt486wpm1Sdr7l5Yc9Xh6lPglW2IXbf27IzS+UR+HhXkaBzvE832
d5qfzyc1jdN7wWWa2kLc6n0aaNNMc/6YpmyW9LXe+Kc8yxEJnrx/mctvoAWouTytfFnuIeZqNXbW
ecJS28lM85zhlBWl3P/qTgZyQGLcaQApFfajSOIZORJ2E6uSqOEq9v3ouo4T87khGoDApv6jqFpV
sXVHb4EKymPht+FxwlpoJexJz9ZzLqHKRbk8VHXZPaiDNa/NgYizD3DINu1Hm+fTlTMBdwsrzXps
EAF51MHt6XVQPgx+ED82cf45kWL+KpFgZF+f6nd+EwmyFmm0UQ3pEBP9ENrLLOP8UDpjugc/6H/q
sR5RHSwtZksxsO8nInW+YMQMe6W5tb4EQ39gzN7rWcXrPDwH3l4KSkbSZmUPk1x3GpbnSC/wJNcS
sInIbXzVdO3PShblg4bMOHiYAe0ALpbHtMVKUR/SZzxK0+dkgGfrmcWjEySU7PqMSmtwqzr0BRTo
NkrCs2ospzqC5OA1V6qoaUWzGcQ+LdFkacUd7y8yaqHuvGEat7Ii0/haFGMFBQ8RRv4PjrXJKrv5
knQjhjSp82YTJgISJM37SDTNMUA2dA9zr3wWSfFZ9XCi8cHMOyhMjnye5xiZqj4WX8b3s9DW/lRV
7yeqV2QP4st71eXkFoNa53bOveh5tAj0uiEL96oazl1BHsxaijCUTLQkFbGrr1673iWOXIf+MbW2
zWybN33RIfJde4T7EaIHkNeYqyKVwFBQUj2mWVLhA1OFJB8B7eXAd7vmnBvJj0OVlCxSje70UZ+Z
fOGqx0dd68zXjl7Jo8y9BS/7Pj4ecm1fpfqfPFYCclUciC8Y20Hvm41mdz/qNAykD4Xbw0xduqgG
n7f8Wc+i40eVOqvSb0NeGbfkpv1Lz8IJXuqsDmHEua+SuPiVH4hPnh05V1bPy6PKyuAuZt2MCYsW
70cwB9oKNyJ72yXwu1Sz6pgJFzmcWlYrUVmWtso9rT3HQXoA+eFfpgH1wrIv6yyidze6L/s7TKdY
K1MSSyn7pSSSfFBtvp32d7qRtPekOdt7Od14M4vMVBPw+J3U829rUxZ3adHbq35ARCARaXGnDq3t
O6fA9q/1GUHAylxbrWs8hYnTPthjsXaWUuX2Bg/g/OBGo7hTpTBK2IY3i1Xi0li4pbPJ/Czbq6Jw
YRPrCNFsCqP+HISEHWo7xy47bcenSmh/OlrVfC9TwrlCtp+JfzoAEGbt2m9z+zrVCLrkYZF+FmFB
KpaujV/80Wu5/eRJF3vUOHWOXlx3d762oLeKsPheIJMKZd8yTLETfjpcuS3+x0BNYPMtxVqY+7Eg
fR+XzXhWZ9E4Edd571xDQrKvjBzomca7RnUBx7Wz6sk9NUSlbqrlEMi8QEcXMx0VgVN16qyoew95
uPgSvPuoV422Fb2MqT4eZRvYhEKW+N7HTFMZaTeq7tJAwu1jpqkPrV0d2WIHHOZrXo7BH5NRrIiG
2G8zXx1P/zx5BInhAj2JPCyWXEkoCrinHHHXeR/UFSWR2t5+C3IggWqQh7zcrgcPtOWJ9N1sdPGS
lCVayM30Kc6S8konV71hszd98itWwHGGPfQ/dBNLt/zXbsMYmQTIgHsv9e7oFFd5H77aRoeA6Gy1
L7MJYIukxPBWY9hewjoBAFC3myAtyu9jgBZOko7hKw/teNNXpo0sh5fs3cXuB6BpdhoLFMrsOcZ+
fcq9/i6ps7t4yZ7oVbupw875NgucHaSXJY+j0KYdmj/yZOl5fy2qmrhYYzZPAGtARqZR+z0qI5zB
6/ZPJ2xf9agUr0OJDqjM4+g2SSxt5xTjIbEJxha1mL549ptOpp5Ur1EepiQYQTOW05ek+q6qg8j/
rRqZhnA1j3P3UPs+JkjO0B6MQC8+NZl+g0xDQyTaye/DMX6uhJ1/8tuEbaKQ4U4V0Y6poAtq443M
Zf0MvxKDeEbLUL19jHjT1kXxyc/1ee3LpDzJ1Cwe2phIqWWM8FqTynxdZFBnt9UfkTPL7ztteLBJ
vr7GQKiPcdWbm8Qtng2AkoQaScfnBUE9/JHxNxKGkdzGZWYeCkv8oUptI3trVchMnk3ioaru4wBR
Kb3VIhsRJZKjqt5dqlQ9oUQiu9qu1lfuVHdXcR9Pn6roe8iD+gUTt+m6zjoo/Ut1H0b5RpRzR358
mD6l09v/7DUH7o+54unNNCLtpRARYcmmxRmd5NZ96HrR3mG/iLFpzwdUYQbuGcjw7lKGPZivwhqu
N86q7n0dFO59vHhPiMG48ZcqiRzy7dD1a9WGg/emcuf5WnPnam+wfT51juxOxWCWe16g010X9WDz
uEtfAsMmaFeX/pszxKAxAy53dpDbamjct5zE7kq2B+hm+XOTjNom1ssSmnioH6XbVoeZ9dqdM/fJ
xs6H7FNm6C+wVKw/k+rWZsu9KhY9/6EAQow0d3fUSv1vZ9N76//sp0nrE8Jk7WNc9689TpYPMk/E
OSqDaD0KlA6KBJWyLs8wSpur9N6cvD9S8qSfJzGRG8306RT0Sfg8Gf5R9Xc8y9maredw51jl545c
rhuGoCYBroQFW04AUN5jj/sucjmY90zpyzTH2pUVxw3i47P7udS7tySLm3t4yDavRH9emQL3qqEf
CgQBPNTRAxREWAvf10t/3nj5ll91PnYCFRpRv1mRZn0msVPG3s2Ydfw7Auy2e9N0kcJb6pZDYMbW
KQxqpKUoqUbHbn+ctRVps7i1s4Oqu5D+snju9nnXYmm7DPkYpwYLEy1PYnFVBnDVqqb29HHgmdP9
76JBQPM0Lwc1okwy+zgPxTb34zdvGPQzP9kzmHuxCFGlp2kpNoWFuZtovINqDcep2MbzRAp/abUR
sdo1jVVsVVFYiXfwNM9ZR06RPfPNJzDFUpPV0TLz8hnw+d8upXroofikJ9V1soHvYw1x6Yl/eP6c
AvcIRWXvgjCtNtbYQ4fNpbHWeJwfVLFuy+jc2+WLKomlB0LqUMZ7H3H3pehHbXYsrIy1jOLP2vgO
NORk7y4j6j7aAYjJsFUyxMr2U/021p0HK4j9T/ngO+uQi//OzQtvn2j9otPQi3M7dRUKQGX17KZ5
xZq0nL+b7BnVXQM89afhLMbmO/hTP4ZrPpc8jPVqaxsxcL6G20uLI/saCBCCXWAxX4RshmMYp9ra
XoogGK1dmBrhTrWajT1uEjucD6pVWtgyN5mB4NXSuWq7T2URYWE9FuPLCH2uslpIEbXpP7EoXQ06
O0BkNerDDDr7BvZ5ceG/GTXCRnmAEb3DWvA1qd16Dcq0Pik63BxVhxD12EcCtc2DICSgquPYMK6i
lJ2mGhSGRYHmjYbMycKhKxFDQ1hCbsNszB7SJCLJqmnkrJeQkzrM82tf1OODKox5MaLH5Q0HtQEN
sV+59I/tKG8QWHnFenl8sNPocYhErQG4cKOj74f6Ni7QcUGBB0++AeTjdQHZ46c6jdcQmj2iW6ve
Fl/ojVgOqqEBVnjdmvZa1RsSV9sWXNRQR8XTiPlP33feTWN2xVOIhfOmCCZ/rxprfU6O2Ui0ULVO
aW4fpYMHt9UPyQltEneXaeXj3NvJSVVpffHjTNV9FAPf68rLMFX5T0MQPtEP4FK4tJsnEQ/G5ybt
qoNnlOkOZrTxOTTkSSZO9RSNhY5qydwheR8bn/sQcZB60qebugqC+6zUXtVwwx+zdZU6LXso8jxl
FeLa0CUZntvCfNVTZztUInsiUWneTen8rF7m7hSLg5GWxJSXXmqQ1zrpSbX+fZDqlcMIiBd1PERf
fiB6+gXJ91FUZwrvo85EFKYHxzDAaoH+seuSq/Sj87+P/W2qC35o+dyP6V3eKtsqb/HqkADc7ELq
WJoup97ooYxeQ4Oe80ocHd6GMe6iS+Wl6acBuYmFeVHLbqMq1WEerLk8XyYEII97R+k9VJWGd92E
p8DWRqhy1cYI4WEjNug3eeTNN55f73lUjoS98h9Vqr61yunghOXbR/1laNRzzw8uzzGzy5GVqvpq
uEFPQhXUUNeMFnEh5ATJfPBhzfvMZAa+9kYK+G+pusyHhWe3n0LxEKchT/KO6yX1tfSGPMSsrxZt
xCkwz5eSalCHpquPiCeYCFbQ96Me85v0JpfWdwAPyQFrJeb46OLw5a7rGAG1nz5CnbZ9IDd4DcZQ
1v+a8DKaPQ1AcrMTq0tZfYJEX+KmLZyHwankqifLtlWJcZUiT1v/NglctFuX9Lnp1uHZssL7j/Q5
iNFqqwZ1UWZk66Z3bwlA578N6Jbhag5nsKot6GFMRN9z8O+f4iQsZhIeq1N5TAzd2iWV353rLPgU
QzU4XEpo+59NEVsIey2tscvlU6bM2i4tqk4dsCGmz6znKOXpAouMYvy5WfWulyGIyHqI3GtfLrOq
OjWD6hJHXn2KMiyQPj5YnarW1prMFXoK7rZDhcsy3R6DXH6rQAt0cFdERwCDc7Cn6c9q4vLwkcw7
m5Zn4ba7NIAE9tYdcFR4PbSoOsfNYUOpMsK3C3AQWv+lUrX/mDyGVjmz9VUdhzB9QXUHKDsA9Me4
DK5RzeluAi+rHruC7K6hLYJfRQ5aV1ZPWFkTr1eNowujJ9DDHaS58rGzi+EOEVBMERipJguGsl8D
TUC9d6nz0ihENDh9UY1qEIZd6FE1nzpSzgeV1fILl2AfXMPPU+vI428ZLdnal3rV9yP6/t7/pzm6
v/p+dFNn7/UfgXhVn3vuZW5VuvweArWPPr+N6zy5ZhHW3KsozOC09/9QNXteTDpHtveqK7o096pK
lVTkhu3rPw1Uc6mZ3wfmEhLlP8ylpnnv9TG96mrb9WX6X+cCYh5f/1qlBqq53v8gOZtfvHpZUy4x
pvdq1VOV3v+Cf5jvf30b/zDXP/xR/+sLkqOObpgTfXVkubc717rVOiSsA7/Id05ohVu1gNSk7d+n
xR+qTdXYpWbhUTG4oNRZf8q0Kc/lND2p0kye6rEppgQ1uqi/rFBrwn7bvIuiNW/jdUB0D+dndxxX
mt6NWF4VUJdSrkbVomh6l4aug1rNspWXmeqedcZfI9GUn3ekjeqVqiyWFm8EZzkbEvqQo58zw7mK
Reffu1HMAcbOQctrARP+r7oxY01fVUa+VV1UA6wFEzVzGCCXYctYyy9PlV9NZ1UVeUQL6wJvkU54
92qQ6NhJQKb+9lE1wgvfxXWItfDSTY3s2xyRi7Tydh91s/UQhMBjvbC4Vekoa56eVEmlqt5Lqk1r
EeRaeqrU0VKqC1Hc/trzkuKS2UMH5jhHiimT05cYI/RNrc3eyYAJwh4jfsqk/3N9mqQIfczpGcxn
ctPmegGdGMpVaLTJjTroaZRezsKu7LaQqav17w1L56qJWX3b1tefBiz1qggiFsR9lG7+cd6lm9+K
dSu5pdQvcukWZvKkkdIsSVjkQNd9/Wpugc7yjJ6cLRTpv05VbZLkmlirXnGnzQ6yjQy41KoOodkE
Yg1e4MBf6O3HZapY1bmhR1ClTayNBNp0Uoc2y/zTBL67R1rpr8oi14i3IFsVyE4fjnHBgxtAV8xy
Cl+fEoCxPgCyW2ovbWqWy2kWoI4ddcOhY7dw01QQeQbkh2qzSdxN3sz9vo9w7eq71nX2qZt/h1I8
HC7NYwfiRov0sywFWJgxLBdRx9DfXpq7Og3Oc3OqEHoWq8v8tW9tLXN0uSEhrZZiiHeBKzNoBmhs
qzr43j/ONEtM7arU009pgsVc0xjRQeglYZ0wzy1iYUN0i5wRMHJYmx9VUeVGt3UzPvXFZB9VrzF3
GSB1eEXWsJD8QvQunW6LSwOObdDBbsKW96Bthv3lYGWFhwE8KqG/NajOnqGdUyfOrgQwJGOl6nxR
WmgGHtUcquZjttZ2YDp61svgAu5PI/1Za3UIicshLLVgWlXu9E3EWrD/qU6dNhPaL+mYrlXJfx+m
ilrpARlrS23dtyygXWLSSocJ1nF4Ti0/BC+PLNPHQXUTCao6v9a7XW5vecr2a6fzGlKGe0PpS+dY
XGx1lmtbULXRo2rEZ+rSyDeA72bYfs3aaX3JXwgcC26X4iXVoYq2Nv9cRELt5+JvYwNaDbxJVh33
9xW5vfmRZLFY13mfHHQzmh+FyI2Tyzt6pVpV3ZC1pxRnmFtVBSLI2uqdg4JhwPgoMvtbOdTHj/75
APayT/QS2DVTDpbfgSdni9TJzzYBfGPlEPC5yWu3vHECP9uA0yR8HI4UPxqWM9WaheDynZl82UY1
yzDJN4mqXPr8Pu7XCVPyUetIjDOmWrFm7gwr8z1wBR20jLFPt5dyaNfT7VwdYqyp0V5eugDP/tFF
JX/swgu3JpqoawP9UyJjWvsWDZ63q5OovU4ms7kcQrNMVoAOJ0iCQ0Sszq5Xwqmt17ko3F0qvGEH
Gtt8DWAOr6w2nM5ePOhHz0twA/OIBiUitEjfZvZNSfBhkU+Lv4WLPFNZkfqevfQQh1q7H4SVPvnB
2/8DoPifuvTmOOwQnPiqO4j3glKyWzY/v68QxYwVS2VeMFJqKacOpK1/qierkG9m3B2uitI/J45X
fUU+WydDYKTPBiJLG0AoDtcOJodiavAYytriRLBv2netMG+NPBCbPCC1KmWI/F1j5l/JRt9EiXjS
0cEDLmdA2yw6e6ci805gkRbpZXA23HF4de8uu3VEws6Dg5K52qWrMR233S5etvYfY8pKG169GyJi
88qQVXCTZPl8bccItiGLLtHAlP/H2Jktx430UPqJGMF9ua19UakkWbJs3zDadjf3fefTz0eU2+X2
75mYmwwCiaTsUonMBA7OaT6oZPwX4zYY1QclCpqlmsB8FejrSa/pYyMtfqoDWoYSr3wOXKN9Bg3Z
UiIvDvIPjUl1Q8UWWmv5J5kjzEJNb6ZHMS1gfrIomtL2Q2mUB3FDe/ljkcaZ+6GLE5CXqW6dQ2N8
D1s3eJmiInyprH7eVcgTbcQnQ5RqMbRJRnK4+2ArORne6F5kVexCFQ8MYHu/kQ8a+aAHoQ6/FzeX
QXdDbVOXvGjuvjZV/5l7jxJhUKIC0gdIIWYwr5C3g3uCntHgQWwS7xBXxxTQpi6PYAVbghwzg9Xv
HmSUEd2lUGBufwlSw6Dgj2OJl8gw41VcsLnwNtn4pTHK7jygM4p8X5ScxURWhvON2b3RjkWDSFbl
TzL4uZY/ZUa2JZkzXMQ111Z7CsbhubSiyrrYeWHtQnBurpG4m6TRDpGFAkMW1vqO7rrpi+O+wfGa
fi7zNDmQpPzhzuO3zul4+i3qb45KZjTTXuC16PjWqf7RXsy+U9xHoMwHiWj7a1vTLdbqWumsu7Hn
3/7bAL/6wUr67ZAH+67fOU5j/G0PH1ue/eQ45/zq53X+xc6DDIZm/UFVxnw7an+ro1FfZFDYw96u
Qi+INhbSqjCGp+15SEHCwQX26wO39siXo5G0i+s+hs7AX08LNQ484mxUUzqmQO/v81wZ1hU4261M
lqYBTl6NtA6u1fkoPiWwl36xiNYxl9amB6fzNuyDzC+dWxtrv/f4l+p18EI15nsRKOaX0WMPCZcT
ulJZDmAggmhVFsRq5yEPlQLq7UzQWkGrIvDkXdKhpJ7/05yagBJ+2sS32VhmxbRK5XIzfwZHlCaf
gyEOYHsM/i7UyEO5YQi2NFhqr51vhucpzucVqgbaq9s4xZOnOkeZDDpcASqf5djaL+LKkuh7ZeSo
kS6r3RZSNJac81SNEDg0RopjdqDuwi4tHpy+ydONXNIEPKupcb7NwuWG4lKk8mJIeGWPdWzTUJTk
IGyqv2R/rgP2W/eLv+5hC0tpRkhzY+Bz8MHw5jKGLamh2C+jtUzljmYNbF/nhxRO6jV/e92xDSJa
jf2sWdt95n2l5L/StM7+7jUI4EDgWFCyqihu/ozNKcbRkGC4Egsm33wrVZKUedM+5EsNHSDTkQRK
/4XiAVAtf+qf1DKhiTd3/YMd+/a1MSlQp0PeP/t2Q5ETVNZK8FWGrfcXPUetofV7401MmW0zXb+Z
PrShq7ExqkvUg5So9KTeKZENxUg3aM8z6UBEpKL8W+E3J8vwjfc/RWShBUP63OfUH8iPp8M7H8BC
dYEhg+TDLT0LIDOkCeO3CUmgj9pHWcQmKTRu99HD8McCK6Le2dqxAmX7Uh6ueftaFv1z9Pt86PN5
B6Os8W7STUZXOsIx8WIqIy2QsL87lL1/XWQYmfehadVfFo1o0yhpfS0XhLe1YLo9G+RQ4qEMGgoI
vArq/7WVtEHud1kzLLhxkqTGVnzCIiu++32g1AtosyYEhYEU9FdjPpaoV57CKh+vHqS89qoKOqBs
xXBRSny3CaU0HtPx4bbIH9zhOhhO+DCm8yEKazvaTmOjHRsv/NzSNBttDQ1R2DqBMkGCb+tsODe3
Rgc3udwZlBo/zaXStqGFLNxm8TReJVyGoNM+jhls+ama0fjPxyH/SVWNHBaBVxNT/pNGnzkrzXSy
m0+CJU588hFIsPYz7vZ5im0s6+6f1X2dLJF75V9hE1DoWI8eTL22H8JOsx+CaSJRe7flSi/sYhW5
U7UTcwyy6kdMtB4z+iDY1vVHMB4fVKOidmTSjvJoL0OqhMomQ9BkPcmMOGVoAN0ga+QZ+zpPhse6
6/vH22rD+VxCgb5GSA4SR1WPPtXdU4MsBADJWr3MLZ+/uGeK0NumrNxbFFn8ty5JFcqAs/KiBulZ
ovq4zBE5UadVXbvlJuzTZj3btvFkh5n51DeeRgc9R+/FZS4u8ddeth8Qgb2IX4YSjqC1N44tescu
nd1RN+/gj0Sto6kT1AxHvtqQmDzffcmYNc/ZMoivaegDkhAZkjTp127iw2LlBpX9uCgFvlZRCymz
1qhIfYz62QhHa+vFxfBxSs2PVWHY38uUjj7k+D7/X0PLwf6ooBn2nbMpOdz2R2hg0Ad7v2sWOP3H
JbRY7lr/713LdvCQlizWFqiHJx1OgY1T9/m2Kgv2pouvmKL2gIrNRDHmXx9MI81lQsXQWCIkTIao
GumcVsrHyvadJyMLg/NYJC/jbDi7OEG7M4Vo4ZJZhXZpqmqeVnLpTYO3NtS83dSd/68zg0/qIuFT
DPqRXMC4l2jx/bK6W8gzYk87NxOVNYDYy33ThQOh1/QdVR3tbJNS+oEddayHwoFjbQz6k+rS4kOX
XP5C46tPWUPz1mLKhKar86ozyvIoPvY4+UuqnTkeNs/OYkCmguAOTJMrmZOoNPC0jd6lylZCZCJT
lRdN9XgELT/KK+BJR5pmd//pyLWiKD8mw+2nyyLfpO2uCNrpcP/pqNusBq2OT6oXvoaDPl9kqE3w
MqsKcG81LhSHy4TOh8CvwlmUolDsuJnTGKi3JXGj2AdvDj+gf6peGhshSbpv4eg2kCODWWsO5/FR
BrvzxseooE6AcibpsP/47SrYqlHioDJILlLSeXls9mc6bY2VZP4iv+vPfsa72wji9GFUQvtBX55D
9C9av5h+3nsbJ0LWUkL+FHf31ZQb9HlhblpuJ0O/XLk0FyKrZj9CnDmsLJJU8N/Y4YdwiIqHthq/
3PIUS7JiXiICNgon8f2MgPkg/OAFXnuMwgwGRpqrnszcyFZemM1fqhYYsK7p6WPaNsqh6pXWpf+a
zPgKhCZ6n4bjXhzvbzGaEQ4HuXJtO70iubJDg6t4uLvkai7if/oqNA6/+d2h6taKbzzDywB2m6Yc
6pIlz8th2JXSfAM07DAVKK/YXl2ta9hXdqmVWE92MFhPHmxuOzPzqnVHBkBZufR6PfgV2k9LiAwA
CWOIa4e9ngY04xiQUeolZ1jRkYwW2kwjjui86I1jl+qVsdFouHtUCRafhIUgJekZq9y1pNL6traP
kd+8/p5xi6ovs8q3PIaP/QWwBhztzax/RGPWXw8oDj97i/BAXJj5hX5xCM78Jtirak3Pz8wBPTOt
7xPP02XL0T7chywNugeQfp6+i5ur6xvqWSbZn6q7SIcFB4mNU78Mgd/wa5RLe5p/OLMs1UG6Y/KP
ZnqCLWbnpNlHZzDYVZL+Pzc1PBzAF3P7x6VXf6bqizTXwsyKdGmwj6oBUlc+L61vko9uF9h7NzK8
vUEG+c3V0qtTB/1Xr+SYmjXJ+FQh8Hr2XZryHJr1vwZbmQ88pEKcubXOBQUHqk3QwYNSGOg7tpBR
aT/n/dSfvYFcN29GXL3d/Ji8h/nKSBN3mDRrCblPwGFQzmp3SpUoPrs+RCmgCuPz3RSfvUzIlQyZ
PwOGAEJMejQy2k0h9m9Bw1w/+1mdn0mlBC9+Gv2tThD2izUvp306KbS8n5/FM/S9eo5i75NM3YJi
Dnrx1KSb+5rIyMP1UAcktZa7yhBrzZGaefQolmp79qOvFbv7jeiRcQ4wTr9nTrNvqWRe62WQK2vZ
0FHPMm8T7uhDIDAnn8C+6STqavsamaFzhd68PdKsBDvVf5ZPkElvnHxCOnaJvS13DeMpRMLn9ONu
DnqMUQwGxAgQa60iuNo3RUPzpL8QSCvT/INPWnEz7ReTgtLrCD9mlMOW7AbmjKL8dzNWtYeMYtJl
Jsc5bwq30DYWL7KtQHK8xvIf83n60TS2tIm4vvs+h356STiC73nuLX0eUAgkXcEmsSm+iiVD6kCt
upLLye9Bh+khOlyucrmHyFWshxmaqTPqIBqCpdXcfDKV1vqQTu5qql3j2V6sPkydNfwpwMAWs24V
C9XU4ZL3Y7OGAKvaZWwhYrDtqKXy5vOOtWVhN5kCkNnuHyOzdZ7HIHKuFc/XW7DHIezsJsm3RCaT
yHnmEJLCnF196P3oY+JAh7xSkw50ARo1IlYzLZYI04iUTc63gH6KPKPsgsAJX+Vgc1smMVmo/nHZ
ImXj5D4nX0s/Vr7ucdBtgc37tQ4/63Kpmwoo/dw6/OqTaQl3NB7HXu7pG4mWwQ9At99sqB7Jx3QF
24blZjI4tMqAnKB+AeP4KXK65OLSbnJwJiBwi2UoSQJOgatgGSYqGLy/Rqo/If2e8GngvAf2pFd/
MWNI42BxiB1Amf+JkxU57HC86Xj6VY5vnZViobmeEQCmRYnGInOnhOb4gGj5+KBrId+4n2Ye5koO
6NWOV8Aj+1ugt0xLDPIjWQdc+N81lm9a23RCQa5V4UFeyS3p+q78qriiAOldW119teG7Odm0/15l
mJoYclM9OYJI5Bcuvt7MIFfveC/84mw8/TUkK3SChO7Pa8HebhS4T5LoMW7UcjPTm/HmhDnsMjBm
+1atvNFTe+k7a34qy5x9yxT5wLUy+FZpobSHzIZULm2eYf6pj9U4FPvOibXXutS/SwSdiGfKaNmn
MPP6LVJmxtnOwoZMg+2Yh9r3msMfmYBupED9whtUU1PMVw7I8V94hGTmF+Yg22lIt4ce74//Bs4x
jEmVF8MEQh1nH7fWVwXq8IsM7kLuczflqm86uhWQif7Nf4/1oDHYI1r9VVwROXZq4cs97yG6PgD5
RJJD/Lk/PDZjh5ZyU2pPLT3Bm6bwk62YtKBpTxnSkjRhVn/dXXJVjxNK5OyOQzjLUZwsZj5vwCv7
MvPVJwmB4oZHAKe7tZgyoWa8ElzF2MjNjSnbZ2gGA/PLlWMUx0/WIl9PQ/j4WLk5yLtl4MGWbJAH
1jZq1Zb6SqYl0JjKUz5CTho6wZcpTOA0EA1Wx60OqjeRqYK7floUWCvhrs8yv6czaYHujaE1PnRl
+KmhqnSxQMe++mUYbIx5yA5VPPev0TjZ+yJz8o3M5miCXfTU/0smKx6PD5oS/aVB8nTVFTu+mssw
cCjj8W+XMHH9OyFXYz3lh3jib1tMb4bzXq7CUbEfZt6nchOEMYHvy626OdwjtBY+gC6wLl38qcyn
4OxChXS2l0Gu/uT7U8iYdnQWxvPm/7107KBCyXV9K9Jj7U9VsrspVzeRMpkWm/z1D6Gy7OfVfSJT
6x4BYg1yuGX2fq9YnaAadOEID0fDQuhTdYtj2Beg2SAfX4/qnLFns2Ll0M1VdkYUJjvL1bzMQCCw
Mx0w3HCMNhtNhQ+hctAb2OR5qj/SabYk5LI6cR4QhoPwvsxfJm16VSggfk4czdgOydK3OmCSjF91
qVfRaNcHZ+ijkg3yqN5LPlv7Foqtc70McZZP5VFsa1Bh7Or0YRcNenR0xJQgLbR9aKOX+Ntl3eQf
DTuZjppWUetLS586/JA4wA1UjiLCUlI1Geonln8eF84Scd3jxLQ6K10rdl+ey8w9NqXVfQSw2B+U
aGkwasz+sw7m3WUj8tcACnTbqrWysOgYL3zu3zyk+P7K2oJ3RTimT9SaVmrehE+z49Nor+p5vobF
Zt4EQfxwq5q2S4VUyp1xwfZ/hChPLPEHHNFW9CwV68ZwtLVhw0sdJP70oVCb+Uy/LqTvqvcpjsbk
CqTDOk9IXa9QpG0/klyIKN8GGTVYzATmo11NFwgY+NRcW+5k7FLpwlJVmijzrD1kU+g/ik+uskx7
D0wP9ZEQULGzvHqsZahMz71a/vgxzYb8dPcjATE8KL67lwCImYdjr8O6YdaK9xz4gApjpKdIFAbD
ym0GxCCWpto2ChOUuZTPNJRfYbEznc1cRvaDho4IVQZ/3vHCCDfCyl0WRr1SQxqYrLnV3yYfbIaY
99m+d9sHMWVWTLWl26Yr7CT+hx6Kiq6J3D9Yij5vwpymTtfNBphm8hjpB1o+i8j4OkZufdXyLnnv
D+MwF++2ZipblW0yr9ZvswN+SJgnAKfSj2TOuzs1RUsx4KQP4MqHKYDdAmHgEl4U5Pccr7VuDBhp
MMD1GMSI1ggDRljXFtvOYUZrDZYMK+X5F4Tm0xh7Ie24dIsHVhm9gdeCm3rxBUEwQtr+76xcia/w
FTogHFofE73w+Zj1YT2N87hz0U+GiC9AOqMO5wjeFwXb/d6biLWG5lyjadzqx7bTdr5v9u1KfBm9
Sy2EaV59ixGnZmn6sSfwN/9QO5CjokJdVaseFZa9sdAIlM38DOUtbKd+pqKT6oQXwEPJNkAVfq0E
aXSxG4WquWpo0alNIhKMed3v8kxNP8x5Ya9U6hNfPSXa+vDt/eM5xqUdvRicgWnyCuEnVC5N59Qm
20NMEfES60W67tsw3yAvjxRJmZTWfqKyY7JRPk1pBILMXt59Lt+IE53tKFa50+PgZvlhioxkHlb0
8AycskzlGretch2d8FOUx6g+Lpb4wzyxTzEnVzRBCgQ2PCt+AcyQQOKKVr02gqGZm6pP1pH7akD7
9FTn/WOgWtohrJBsSayaw7Nc/jKExXvucW6+u6aZnSdwMWdpbTijOjVfm5Bnixsrw95Soy7ehu70
3MAFcYqXWQnhbEWCTw3BJHTgnFvXOSL/9kgKdFIpjoUqrRvzK3ReFNPaHQ9L5dkMFP8ZzVUgIbr2
RSzxZ1VkQlLs+GsU3PxbmNWP/Vqt8n4vcX3V+Nee3mYe5u4H04LtJw4zbWdOfvkpnrpdQYX9a6gg
OmFH5vyoeF59oXtYWcvxPundVcK38XOzKBwYSIyeujTrzvSefAoUdD8zczT+KmL12EjpNJ3hTIdM
9XsbpVSn/Cr4qMWmtpmA9VyTzuoOc1+a8AJFUIyPxltjmjDfCSUPao3xqQXpsbrVCryJTNjvdr/M
K+ZC0JMk5MFkPfBle1vOfnaUunOkpY8up5JzriW8WOzO1/d1TXmpcyLo/NwxON3KTVqgf7DpRD62
VWc7GxsWs71R2WgWVgPQPW3INsjBo/3OhowsY1sA2NSNT2ZsHAcli7/3BkmuNsiS11oJpn0AIPOY
xXOwKS0OFyIRYpJgZieOsuNJbLnKqaf+cIotA5pI8RY8z7Wi4XwqTLe+AafMUi02ihbHm3wMoLSb
3KvKQRg+1b4FFTEm82lYBrmSwTNQILLjsF/dWKwqjaRlh8akkEsN9G7dWKzahgd57ixUjxAXjMJS
8NN3D5NV4l/uAVTABSrY7cplC5N1CLOqotEqtgw3O7QbJN6T9puo41XwQuQrfaGJu6nlsR056XyA
P5x89PbJr3o+uwmlcdAuiNmhF7Ixp3C49nUzXOUKXRZO/kanbMUXVCqSILk6TdCzR8P+HijRXlh8
y5skP/7mJ9N0qcze3Afe/FTY5ZdGy1sOx4Hx5pT5l2JMIgQbRf7bQ5EzDsY9fLT6leqYtVHCyHgF
TwAKAkq4/dBr6i7oYiQeqS98kaucRvLb1d1X3n1GAwukpcB41ZXas5eMj4FdN++eT62/dxAWFhMy
Fvi0khgGwsxq3gFRLHS6Wf8opuEDikrcj16blVcSeN9lTW3YPMNq195IEAymMbKYPO7EbLTuQwbg
PtRL5bEd9fgpntQMmETzSSwZ8ib3QQIa5iFQeu+Uu6Z3SpfBo6bIi6Xf06RARZ40186LywV4ommv
5qKc6hppspbZPFStxzxQn8W6LXhM3aZ/Db2s2KIVPKD2o1lPHZCcXUa38+SHV0BGF0WNvX0Nsv9a
LoM+R+EBErhiNdpdYq1IepZXQ43HY9Orn0ScRVxV7nnHVDO+2FVabCYzggs2qyrgferwmGraQ0MB
/4O4en+Cedd1w5PXphFwkgf6RhJ966pVc5IBZQh7z1kampQ8Prl1+T7Uar8DJdTcdB1gFkDXYcre
8lLzTt0i9SADL65uGyAcwXPjX19Zw35WJvpRFs3LSpksWT5k/v8sp1xSb8hFckyOkZdvY5jWZHBV
gFyrKpybVcYvHPoGZkC9NdDqdwFTtwBxO2Q3ex38pPQTdBZynz6MFxxC/+Xc+m2iD+iVdlF7GLIG
BWE5YcxNVPUPcviQc8ZsVC5PIrtfTS15tTJLVpGVT0+VU9P0l+skvG0ah1cQ44UXq8wP7eRECHj5
/Xs9syO6lRKLmaZhK1WMd5vNS2iW1ltOG/h10pW/xa3OJAKBSxjb2RynrZaH8UZdcvg5bF8HmkU/
o+4FvCZccv33CYRiP4slftHUkitZBZH5Z7F+EdFalsskNCjrYGoPnVEMJ1qjh1MbBD+utG781fT6
gQx9HL249ex4SGwALULb5lNYT9Ux9fvpqexfqWH1yGQtOzo7Ah42VzOv38nlbWY3r02Zw9xO4rE+
xlVAKbIwhl0HKIc3kxmfaFM9gj8IzgPku6t28IenovM/uTRafgIpOe1pSuEPr/Ui5C/0doW4Skhr
YtJ+rIB0UDeNPrmFN53HMGwBLrPKg6dg07sAaacofDVQId1M+tif57Gg5rVcqctw993NtM69cnW3
We+aub6a9beyydtropQlr/sq+9aM8Vo3p/ELyax4W1guYBs1YWPHn3zaKSbbVgAHcRP0r0kLsq7L
IJG8zTYIh2a2t5JJcWlD9JikVvboA2LqyTjGdbWnyT2vnxW3bVe6Ab+mO1AilcEBV7hWERyDWrD6
Jwap+g3g2mujtsNbUQC7GWOn3Tu6UZ/8hXarjL/Prp0ge+oFvPbmBSdTGe/G3A37zMi9bavF0daD
wG7Tz07wVBebBj3uq914CSUze9J2idLm627Kwieny3GqffxejUpBGo8FMmipqZzQ4HhefpH5No95
l9V1fvLW4OmU8AXm0mI/ZO1fASCjs1ab+8ZdvtZSwpLh58Qs3/7S/7fKFbPBOs+skNLWnKr1oXet
77e3fdmU3/g5yXHQwKjR2PFfs8pPbWU28J3mdDU7Sm1drGWQq8QNrQtye+oG+hlrnQ5zOq/EeQ/s
3exQh6Asxf9LiAdb+h7s5Hc11i34uLnVLyG9hoxFbWf67j4TmFRQxplHbJvO3YrkM3zPY3kYC9gk
xTL6yS02twkDAUh2UsWhAdF15IEfI42zb2/a8uCpUZzvYOeIof0WJ8xTXML0ND6M0cPNkonInN4h
yQC6BX0X2/yk+7tIzo5d1d9DpybpFDvjC8KZw973I+s4mW5x9Xl4bWD5Dr8YTnOUNWlcPSdlxd8b
DNWpn/xddVNPodzvXxLD/Z6TSzmLyyK7+uja7lGsCd2WF9+GBqhBKHNbjU38rNtfweGqz3rd+1uN
+uxGTJtd5UoxjOQYLWyX0YUNuvWcLNfjkCtnrTX3yuhvM6OO3od4dk5WM/BXX/bd2gs060TNGB0j
cwzhtFPYqULkeeP11Grqr4l79aGUOHlFn5/Ktt5ZkN0f/QxNFlXzy6MG+eC66MeZrGCEEg4syJN3
aOzo42Q69TZbiprgZ1v0nl1nU7twnYCs8VH7Wg5RMszLCelu3n1Bc53KJLzNaUvU/zX0t+WVR02z
DJd8Snj2FOfR8RSXJzgJsGQ7xSZ6uXNYPMhVXhjU8MUGX1Y8cLaez06OliFhfuuBGrxP3tYi4nDU
LOWvgQ76Pki+aUOrAe6fkmtQudG5DiHebTM7fwdseZVTADR7nxy+am8R/Kq7MIj9I0QELdygiL9q
6dS/TwFPd5jmqos/Kf17bgWrrh/stx6qvmvXT58lyjAb7xA7sNCJaXGo3ri08xzF7BPAQ45WPk9O
Sxfj5N2iKLfWO7sNkZeDsCwm63i0WzN+zKsg2ipzYb2xKQPzWY7532P1yjvP+seNp7cKPedPdQTv
mVJm6W21OqrGkfRN/Mg288fqWo9SntNBsazOUig9IntlzuV7kmfxK83K4dHKYmtXW7yQshlWUXqX
v5Ydzf9O1VuPGpyTlwRWeQB1TDT8Rap5UHyZLdWEpbOsT45be4dxTOiOSnV9U01mf027XtkvhM8k
AJLywU4KdecBEHnOPN9YW5buvztJ/Q0UVvV3COz9xs4zqtS2OiM6GcG00KoU7JHtehrO/egMZ4UT
FIXg+SiWBXYLku6gjKvVPeZm3+YyIxnPMtVoGtQzIQQBYt6C5C5+CT9CMyAS5PdWCGMSA39N4aM9
XhU3yi9i3N0h0ITHcIZdoslcff/bhAQjGKhvRg+1Zne5m2NVmUo1KgqPdRL3LQWGNjLWvE0uCLpb
H4Mibh6igI6diTzkx9SoqoNt9HAzL7MelF7bMp69vcxGbe2uAp4TZ5ltHBcNL1d/ajzUcqOwSA6J
w5emrKAXb/QQDYZda0HKAzQodLZeSzdpnuT9Q1DWFw+Cq2DdGaV+9T2gIFX03GlaRLKDIUFlPobd
8vEWlVvlM8lB5xzlDc3bswItptIY8VGCZS2HILQuWtPc3e9iUMTaDr1ub2xUcQIeRWG+R56lXFMB
bC/UWsEfLSmmeUjdbYyQ2taHyOCDE4/t0xT0W8r38PZNFhWwdHD1owQrHPVOhgqLXgl94YNf0kAN
X8b31qnC473fQnbKi9+0+ezFf988//RnQ1efvdg9mIjEnGWYm5Ayzh/MwIx1Dj1utrrFWa2xcBmz
br5f/rLw7ozdUt+CtstWcnO1gL2lQgAGuXeO31J94Fhlr+Mxztb3EsQs5/J7+eHPtsRLteJWzBBb
zaC7TkmwF1FA2Rdd2NWw6M1ZXePV+2l02pU2AFbRqOVe/ESj3UsuJShZjUGugyyu07PNQY9u7x+E
esFHHXzR//DnIaQw0rBjoXMFBdvuTqB3Xyk+GvbnXTHyhysTtVojnekV2rFgt3vtIudN0Ft10vB6
sMybJXM/LZlbIgX2BWvqLVK6P39G1lFmb0FYeFvpyUUj7TA10XiV/lsjHaqdZ4TeRibtLMteIMWS
udvAHxdyqdClSquu7ff9xbejDzIpaxIHVbDcM/OzZbhfeLh+6BJDAdjf/BjY2pEkby7izhXfVslH
a+oq9ttmJ2F6YUA1JPOwDQ+7Nk1ObJ3g9/9vQuZ3+5cEjUyJnS+pnN7s/Rz5AS5/SejQ7uH/kBWw
WijGSEVV8FUiwkBdKrY4zkSaDblMn52RgyObIpdelFGgUqcFmkv522ntFrYVKu5o+db6wtj/k0BI
qITuprlwEd0ZiBQNMFWahM5aQiQYNJsPZtCfNtLWbSBP+GSY33LhHhRLLb/du7SlvhMU32/chNaP
aGnZ/s/63zzc49b/J3ekrNBpLjQYau/uIqd1gDYYDmAFrrokci/9ZJ/yIM1Od/9QWahqD3o37Aw1
GVf34PsNtOUuy1ryJxkIin9vnHuduzJVspyZk/mPKG2Ua6pZNHkvZt6OgDGXq8yb1ENtJ3/T6Yb4
hvhShCLACofIDwfRkCAyFAaPQWeqLylSdSsO8UhdVIn2Ui8ToVo91IslEa456Zs09yHCWhbIQElj
VXbUsvsxddd12o+3JIjd6G9JYDinogxLEAeZ3m/Vyqg2rqpy9AWrA1eiVx8pUpDiLfRx1/sVwCzh
prld8tnEN2Ybobf5ncVGnL8x3Qi9jU0z07roaFRr10FJPxa8kC0PlsJYOBL/tWZ3toeNE9BEEFJx
vD1X0sbccrS0TvII+ROdpxdP7boFkLmRh85vzyDxzZSYDn7hvIpFaHnobOAF08YJ9WT1Cw+orJ6n
JwPE0oNE/+mmMN3CxD/13u1Z2cgDUQKThUyUroATDEcXdJjpyXOSxzvAfnEVi+uWQ1/MUBmSRzWD
UNKP4pb2+KR9mNrm+62+p+XzodN06yrlPZN3yQZWQs7iOThnyijedV7wSNkETi3X3sRzd9tm5+1i
egdgRyJUhqyd/ppVxd0LAD9ZfvcqMjhbMQW4L1cy3OD5aVCR/dfqzS8+9E7fasXU2A8G5SPMYWwE
bL7/YoZFursl/X+atxqBQzvsPlBHyBhbfmuTqcQvMlih2cAugrBJumhPis+mUcf06uRRrNBAAJve
4yONFD67tjHmb4WGcrbAQrzJa189GwYtWfKl+mk6aedvesig1o2ihVcZjCmIrklASrhwdGv320Se
htkuNKh7/TYxwH5CCoMqxs87KXQvrbwRjTxJV0lCy27aEwX3+SRWJnkAyWO5TMQUYI7F8C3V/eoi
A5mV+nYlZqB23woFOMxvfjEzU60ups9eaRhAbv9pfT0V8XpKyOgAGwrWyzbkm+OjgzSm0+cMeaat
psP5RPN1+qQ5+f93hOuj0VRYw1MZuOhkmuBTkMvqd33TDidfV1dl3tLrFY8pJfYajlFz4U2Qwaot
41y31kalu+HmEj9ksT3r6CyvNaV8uJn3ZXZpffI7gwaX/y7TFt4FiOITAJ+Wur0vuMcVZlBuB6oZ
a5mViUZzn1yAk8c7ZWsx2FSps/h0Y3ZdTJQsotPtSSSUrcHC78qx9TaRSYOZ+GTW90xof8u1h+gM
KMYKGd5Qv9R2q13qrDWm1VzBLgYH7hp1GHzLhA736rQSW+u1cJ+NKLhXPcnjjczLLUxVNda1G9NR
uCyUYSzSaFrobj6Fc1HzGuFmMnG7480u1xobmK1Rjd5Ra8fgxXb9V7cc0s+FiSapPo4FCKoo/Tyh
1a1RbCEPGcUPPAup0SIUsMvUMt1XRdCsi3ZUzigh2e8zBOgLeSbMuAp0xcbHzsyfRwdgqh7FaAuk
1Xx08ypaiU8GP1TbJxNq2hZKgZtfs/1v/4ey62quFOe2v4gqhBDhlZOD7Y6e7n6hJn3kHAT8+ru0
sa3TZ9xTc19U2kECh3MQO6zlSyQJyYHN/dYTnkADCsJIHsWSqhiNWjgvAf3/VUczBP4RS6KCVpKF
cgw98eJ4V+l6t5icaVcLwcIT6DwPFK4rdYBuLn6X45SiWRphazJSCI/EV9sa7dMeOft9alDaTu5a
TQtho/207Z/7SbNELoGXB2Z7L4FRio6SmJluEm1pGvbuPgRzy2lCKWqz12HU99ZpqzC922ViyvD2
Qua+5Whxo2loJ9POQ/4jqFsP0X20prbXWQ3AP2ivSV1DSbKdIa6AOsxqTz5k1o4kroNjgCMw5vsJ
MVMEtTFYUZWsM0CL/0P3X/3iKLoAKcM50HZR7/21uMLbo6KleBg6HBwCmtJgo5CwYgV4Cx2/eNB6
mpFuaUOcv4voSKr79eTSJw7g+5G+REIO19BraSbpkjhOBXlqmxeBdw6kwoBd583LtuE5XhVQGggI
E8xQuOJXAU1pQFYBGCsAD66UVevfdaZtfFVARma96y91VsTjwExQC6edaS2tqDgrzmL8E4dQ09gA
8ma5gHkxwJvoeLaoBGxQJWA5iHzqE03Jx8JTfisaVOC0EuQKaMHNTZAMwXMEl16ABtpqp5qyz64M
+bmx2O1Q/SyS9U6nl9Eu5HKnywfwk4q0ADqRuoYZopM8eO+aemvDa6sdsAtk4CoUDGHwY1QAcb3p
vfIRVR4KSkHVizWLtRpudcpn6MSx6yYPIKDKTaloJ5opI4snIOmAZ2zMEAKSo4/AdOb0iUKizS5N
anUv0zyaFkBh1yrXyGP0kHYgqO5NwIubxgz4/rgyGMp2Shev29M0Hxye/wGUaVh4i5OyUMOLZxcb
aCqK2926huyuXQLZWSHm0f0ZyeKgrad3ADPzzxsnK9ARHQCD4ieiwZ4V5oiNwgrU88Oyyvon1jve
W3IjLYIU9cB7IFb3l7ZzAUcrs2GdpbVh1QHJ65Tsi5PadaD9QZX6Vy/SfE9W0q8uJLcSZBSbdap2
R79Cf5m89DTPU3IG8Xq0jbyw2U4q5DFOPpoIDYpxtMwCNzcSeWQZ2hGghioCQiLQGueTl+MorvRV
gm4SIGfuGibFRQ8iFKhWH7PfUAwTHe70vxRR4i4utJRcfKyPUcC2rtd6w3eBH2GhS1YuGWCxE3vE
/4Ar2kPbjiintWKQxaHv3d8m+A1ub5QMqYdjbgNknHxAHpU+cTVYyC0+RFOD109FNKdUjuGZlygr
D+v3udcI5IuQcdror23AcXXrdz7p1qcBTX20Um7n1Eg3dw+HpcLLHKvGZjub9XTluADwABon8JEV
PgMXasKhYpmQ84FV4LxYbklGVYEXVEOW7lJlJt2NmdwnM6oPeTr9IGvZoXqlBpooYTOVCrSJZqjr
BBUjoHmA0LSAsXUDrEVchLlVhlMTWn0CcqOBEJ3QS1ZuPNuKt7nBUAmKjhBQdjAjutBssazogvyW
Ai9Vlptp5ZUpynxpFS0wIrsLOhPt2qmLZgdbNU4ouJl1RrqlSMLzhNbzO32sFuhV9cQLNJHlwI3/
2UAueu2M3AjyAmO90xeTok6PaEL+QTU/nanScI78RvVBaHSR4OBSOrNavpHHQjVDb36/1NEGRJ+H
mO7NnrRgzoHuMbMUHFeAQ8Oxb/nSm7MEaKH5P+qSBkNKuB8zuezNuE6+hUBwCGqG6DICDyWKB+Jt
V2bpNyOK7HM8dA5iAanxdax+83PFRICXBzXGOB6FakAfwt9ml/MdSauPi7yi2JBCDw4tJBmJ/pfV
2ky6dXPtY2Sht15G61LgMRwMNPOTSrQ9C3frZcETa5bBOidjbgzjcQZTtlG7ICCL/IFduAoR04wG
sP38AAPPsie9dKpXv5sl/5i+LVr9aan4eV99mRsfumLvix9IVaGMVt3Ozd7vLllXT0MUoUXxs+Wi
+Mowpi9la0UPMXJ0G6+w6u/AzUEC3WHiak+l8wVN1kfSl6GBfnVv8rYg7EEt0A8JWhN0DaOw2sUL
u0JWqb+Hqfeh8QCMCziH7tFsQLBNeqcbQJNdS3kR3efc5dnWKFPzTIMHftxzUkyyCO5lMmlPbc4A
8vGyRvuse2iZ3F2eTC8b6+V6y0hf98a9ySJvE6ODYRNZkwu2ltRDvycvt5HTCaCWQ0dDPTvuWXrN
AHJVpSSZZq2y0Cxm4LS6X0MWGux+AEyHln+9JfmAmQXVRCbCJXqdvqre5uaqdCt3Pqt5cfzxhMQb
aHUH65w7lnW28arFNzTtTcspwBZYucXqQF6l8iK7FmnWmIZ1phkN6zryDtm0tYeOH2kZqToAbuBV
+G0JKd1OtKiyA68hmDAD34gRclIDzagSk2aVaNhZi6t3TYWbek1Ie6y2e1+9H22lRb3cXfihGdsI
ddeoD9VukeUgi+/a42ZGOU0VSERLkYqTXXIJU6MG0PfIkoujBlKyZGqqAKi3QNknhYVo8r60xx83
K/Ua1OnwF8d1/5uda3QpXlCawlHiMn3rI6S2Orf5gI9z9YCe4uqhaPGYDLRc4kOKuGFi7LXuxod2
AFvPugO5+FSiQVMalhDFsvhWCcGAggvk3fA3KLKbg9d3+QOyemgUUk2AJI5sWfotko75A2/xtJ+K
EwlMaWbXw/GW/NDuXaAXkRtAQK7BxanMJsqqgLZpeUFfmdXDlCBULcUkNvrGabbePd2LCl94Ob/q
m725+bBEKWWa9GJzo5y7phm2ZXGY5WxdLZD8dOUkm3qPPtpwi+znfCnaARzTNKUBBdHzpdJKkskS
1CmfLtrpbg2J60JgYs+rIyk5j+omuFl+o73bZF0fsQEhGXP8ZgG68cBVT0+2oEaDBlsVDQrAAK2G
msg4WwAY3SjJsVe6O4PWkYveP87Zrl/QVVC7XoliCQxOu7wM6EWOeqTbISPUv6BpCazvYVNUq89c
jCjd0O4Aqpy2vcOyjUXntHdPa+jni/BtPqPhRp3z6Bg3DD9BdGoRzXDihOC9Yx9lCYqLFikcENKH
Gf4XHKymaSR7HA3HGjCnZZuvPohhZqAZffWm2brEBrx3FyjvLk9fvO93TIqmBp06Wi7Jx8uKBh1/
aksATU9owuu/+s6AxrCSoSQ2aQEkHI3uAnrR2o8fl2FYNlaODtOYA00V3L7Vch3nSIg9Ii09ArU2
misihwPVD4xz12KI4WW2PVKVcnxeNyFLX4rhXPJJoURiY7oGGeriuw20HQCGqV0SxdI3580pdSYA
HKhh9HmGyjhUbncgWegDUt5MWTcwaEN0zjAT0Xm1pqqql9UZ3sQADDiCZ5iUfHrEcY9dyI2ML+vV
Mn1RG7xpxz7KLrRoXU/ed9uPPTCiwW6wR6EgsunFUltnUODiifLzgGSCdW4FOOHJ0BTeq/e/LyEr
KqBsPHVozTqn7W52WrVTZl8cd2QHrr7Iq7zHF3unvuNJppketM6lJwBZ1jXaJNRGs197qAEqAq1/
bxvS/QeXm8u9t42XA2VVDtn/yHjj/P70vS3uV5r0NCNtK/Mw8OWQ45/p9Rfz61/UzSVli07Z0qvd
oMyBuILO5wE02qDlAnIh4CSctwF9KFBqmTznEWGTgKa0nMyJBXj/dTuSyUwzfQm9z82+d1cknzvd
3aXYULt70QLhQd2nvoVfXpJc1hukJTdX15dbf/67S3XI1ANjwOzsKAm4YTdHkBQ7F0fFGxZzGk+O
kACPgKQHnjC0R5FMzv3bCnNMYPl53eptLgjD71f7qiEvl4/r7pFVVm2AlwTUgIQs2a3/yhHD6Yem
NFTqcNKowaL/EZIXOiJpO+rs4p2Vy3ZdOOs9qj7p4j15tqwSDoi61QdP7UezdSeSb/YfUQDjgAVr
wxsXtYQpslM0NA57mf27jjUxgDfJh0/hf1ryX7e+87sT/193ebf2TtRbmeDw2ySJaW6dNNoj0I12
Z3MEOFYh8LQAOHUFmLYyQAUwELT9FL3xNCWfDNhUx0X6X5YMoFfBOOdIaavFNDgCZMJdB9gnrVt3
RS56BFOV5W1pLyNyLRAY0RW68n8ISZXbMgHZgzo90tCp891aCYxjWIs6HOtv0g3K0KQ482yF+APH
ZnFJeYKGXMQ0daOvo2K77TKGyCIBI0IZycOkAG8HDJOrAwO5kYFmhKxMq37ecm0jfjPIoVwOXBZ/
Ah8FAV01sMzs9l3nfAPsP3hwjBKBXTLUpRyTPTUZrFpuxPm6huxhcwkbkBwNDY8/I95qnCZjnBW0
MNCjYuEeMqBaHACYVFwHBKyukdEgJpkXAYrt8L9MOrKiq+7FhXSrWbp+tgulYwXk488GaFf1ZrRG
i7RwWeo/uiz39qTPTAShBo4ib5m6qFDkfj48CqTLhnqpLyZA1x89VJI9kj7q5Hg1gNZ9pyejKTwQ
siWgn9ILWncUTEG1WtsODSfb1VFt6gpxNqMYiMA/54x0uuguj0SiZwPlFjVfAOatkov21emmu+1E
UT6Bi7A/xGPdXEDV3FyM4XU2ORHQokCG9MVpinBPVvLTLje6HsdgDzTCfGI2+lk7Y29ZY7iKZh+J
JzI4VVcASbyc9yRqA2/sk8yt6KpVppsuVw+UjkiLBlnFvDMFwGhGAwWqfBWtopk23PlFtrcA4FM5
ks/dEr2N3hUHlBgJwLhGkwG1k3PPqPfExywBnfVQOwwARhLE8FYIQAqU3T0NjZUj4lDKvTH49jlr
UKBjVWi/CmhKAzg6UJf6NpAjqpFedHpd1YJYpm2neEO60kBWLNBmvRd6q18ttA/qD6pznZxaPAIu
NISqLMHx8heRdBa32n0l5/+xmYsWMGpwIYP2e0/3tuzffdcrIuyNB6y6Lqjrhq3fJd6eYN2jou6v
dRn9SRKhv6Mr5ckBnh8QKoH7XuDtEW/iZrwCxWdoQviAbvd1NflHDNWjpiGmMy1omjQ5NWkPbJLM
WT7nC3jt3Lw+gMIu+xiin/YpCS3Ew9Gh9B14tXzTRR1uC3w6X70W0ACyZN+zzJv3ow2UKnLDm0FQ
VVP7m931A+qstkyMoNt+69ehRHOVzAhcklLG/DWXfJNWRr1wtDULs9mQ043lH1O855zCzolOAkQr
Vxr428xiXdIHKJgGh2uEsgtlYNLqc+BSvU3dogfhQO2Zmx5YJn0QtXjVvLHTNEY/xBmk7pvYEnEf
kK6JFpxOyd1s8PAj5YIO9cAaWA3gAeyz+phDvpyEbBvUuYOZ8MFvfFSiJBb+VxXeVTk6yR5VPs4K
cEW6FfAqE3l4RdsAqWi4A71Cl0gKvl20v94gZP1/NvWQQDa3PYt/H/0C5Vu2lF/LPq8uTejHICdU
UxpaB5/qGzkbh+qCnFm/AecxqtLfHMlAYh0CoilHv8LaL+Lk0kefoOoaQcFRiva35ndDNMI/1QoU
r28mjv6uJQRbaJ0mq2OpLLOwXLRjo7HrSqtp8NB52qA6/7AQ3h450j4psCb3DHSlwUpFshCZiRpW
hpMl7xD8I16T2kX3GNDGS7QDwU5cJauZ5JX7hNxfltIubwwp5A9IjVfalH/xd1zg/OUC2Dysnc40
2GL00V7SodYahZlZgV+Vsjmd+eKgXUkHggR4ap9VViSTTALZa90O9Xkvq31hcXu3Ov1yz7tLaHG9
IQAYTsAZHEwwpchTSa/M6vWYZjRIepnWcvZm7tQrdEtvwtpMs1ztQzOgEuHles5/B8QWX/enZWTU
W92tIlG7pAuoFYxqANOo3yO4pgoJTKtGNYEqSKCZmySIajk28w+OOTzcuWSzM76UL/DCksZm3ahX
y5dhtoMuBTJaymOBDzUbB2BoKNOtL11Ffvcmlaqm2yAX2kLfxjwXDmBx1GJSzikgRBM7QXE3bU7K
u5vjorB2bQPkg1aUMd/VSQpQeBtcGk9F5/Tn0E8T+Rdp0SaE2nIu0CVpO/m0BYV4b0VPZENd1nBm
9uifZqOLxwJlVEC9OYd1wx8SlEA89DWgcmo0Rq8ELgaqIwG9hQGgZcCetawHImtJiN5l9RliHoNW
FV9bMhLgoE7SM/CRA4EQch1w1+ou4GjoLkzNtHhvJp+E5RMYnXiCMloTmb3775k0HX/LIhcE1+pr
Rn/D3HwzFfR9ZImoDrTd5/VX4NYXB2ClR1cgaUdXmt2JSY5nbtoPyy5PQtAraB+ahRI5xq1e46PA
1Z5noH5g03XFgDMP1unVEke5Sz0f+16aZ2T6TIA09Mah8+0DSaQf34xaR7P3RMRpAeymze/53Olo
f30Heu2/69bbYgM4HbiJAlOUoYBpkqK5FMilMC/KjYAIYj6ShgaKFaflBZ2yy6rWAWBs4oEU5nGs
WtQLsPZMbwlunqAVEjTbgUFvGPpdRL9c3L1r9MgEBnmJQ+XNi8zNm4t+sWm9mF88c08aGqwsB14Z
8NzcBC9id8HwOC3aU9lk6Nb9ReCdFlCEHt8uCnkV8EH0g+ei+hpOAG+jn9duJJLlTdyuOv37Ieub
L+n17/RNr1UgDm0P1gCCKIDpmxcrB13vZp02ZtScaCr7/BoDzuY4ue2EniLlObmNMDbA2EepRhO+
asNaTQGV4Wz4XMl1p9gBAO2kCrBoJTiKk+aEyKRiuF/CI97200/gKzaAjZwPx0nVWJNu4P0uq9r8
iaSsE8lDboSPJIF6u36IR/TO+7P7gO5p94FmtsHnM6ibsavvPoDt+EXv5SOaJVhegUHZ3LgffW4i
taMoiIsB1a3SmPsrUyK+cT/Zlpt/sMCG9MyEGeStM3xh1hR+jmITnApwyvscHDfG9JWW5NKNrixb
OF6oYER9D/BW5dRuyWqHy9Eb0O9fAdlxDFjnuVcgKbhXJ8UbaZKinQECqYXj9LceZBlQBQZkmXDc
6aVk0OtoZgmjOhaZ+ESSozbVbne+LHNB6mN5x7st7YSdMxskXQ0dGd3SeFgSIMGIBp1ZMcBRS6Wi
QTKQ3nMUB+zJF1Cm6BeiKaCGkZ7qOyCvTHvO0/7JS1zARfhx8xEstnE4xJveAG+2MJvfs2hhoJb4
WIA9TBy82Ov3RQ6EQ3QWzI805EBSAhNahpj3YHXsYMzDfJEVOwN3XTw7VXuKzLD6BKwZfBgGULEn
zrOXx+JpWNgz+RgoA7wYcwzC9JGJ58nz60NvWyidUjuA/xSFvb0RHk1hPk3Rkp1KlRChAXhVGfDE
2NXEc/RIKkn5mTsX1PC/rCBDLJZr7boDON/e9FYyAtPZQQBSmGOLPsaqFA+eg49YCwCKMbe77QoA
QN39vdUfndCSVwIB6BQSQN6U3nFG7xJwGRUmACkLDyDntofOeI0MwMvFfagYB89UZR5QDgjC8qRC
TTf6H7ILDbWahXnbWKBwAQWrUxjRpp9QCNX8ObsCCK/IAXneYuFA6VsXdE0N0ZamqZJpRubOjT1Q
OJJThVfJLGdGcKMkJ71GNCOI8e7l0o6+dLysDnrfu2sNbeqfmoJv5j6r5r2dynk3Zz4OIfmELmh8
LyIftCZCpcFOHGRfBWqJkMvHeyKmy1Dx8728mkh7s+BmSiZaKtjc7oCBEAc3+92s7wAI/3JBnu8E
qAJQNB4uN0OnHs+Ta40FistheZHf83nV/buLDZaedf9/9/NDgZqU9ZqAH9j6Fjhy3rsF2rBiQJ7l
efiZd26+z5OCHx3Eu3ZeIsTGxIswCvO8xzoRL5DCsWrTGfOSoZkJWFj9GB/z3C7ghY49atOjGcil
0QNE0yzjaGVLD0IBzide/7FBe8gDSawZkxOeSKgbU8Y3D17Zf0+2XLbo4o4vGomTZqSzUM0DCJ83
89gMn9Paxnvj2M8Xr8rmy9LbYjOEx6hD5ArNSf0Q0JT1yYNnj+IISOYoOYOVpkdvd1ltW8VaNSfd
cLa4H5CkB1uRY/1SJAP+BwGRmY+oMExUTxRwKAByOIGptePoopfuxSmL6cEa++iMjufLiJPjk1kX
0VPeTNbBliZeAt50NDNEUoL0+nqnLi0v3rEc4EjUXrl2Wla9dDbFhI7dVaZ2TDCdoYJQ9XCS5xR1
+9jHGR3A1MMpFKgJR076wUJhIvBs1XSVcdkH8eNGnSkq5kQN5JDjYO8WljhpFXmQkXRWbdQgrKwY
Ks9etyVD3/Txtc2jZyf9HfEudIZ5kf/EFxZujRBv3v4wu8CxleYmk3m/c/N+4Oir991Hs0aX11T7
V5LILxmT9AgQLX8LWDr/0E/jcm7sHBc4FkaPZEG3NCaefDg75Ux4O6Z4HnJFqUEGyfpwI+wQjC1x
zC5p3bALzRy0luBb1k52WkeGJK/wV8poJEXhToe+ts+2PTngn+oAhX4wIt/5EC3gRgi8Kn8OYy+6
kA6MCg4KzdDBigDW1nVMthsJVMV1EKCwQoehbUqCDs1Bvgi4gK7Ahwg9jvgkzoBeeGi9A5LN4Ohe
lvk3cLn9MlF0kyMinxs5m8B2vblbCczObJtXPALLHWAtUIJcXg0rq/ZoU85QufGqI0MLLIgeBfnw
oUEkbXXlLEKlzZQfpQzDJuAhQKBnmjI1tWsO9PUJoIaqZqvrFryi01QPmSrRQgQVdVrKh0Q+Ayxg
8FEg5I3SDqQX5/hOiNINzox8U+UR/txvAwd0FfLkbzLNuF8tZ2AD4JDYWa/mGow7Sc3FMWa8Oxsm
hgw17QCmMIbuPOPHO9NsVZKdPEkZewm6Xtfp3XJySmgn7U/b4VOO7fXlonhvVgjSh20mz5Qcoxn9
WWgWv+UFteGXOnKpvDF+yQveLdHiu4768u+ao87zN43deCju9dnRcFGhEoHHc0N/JttuKndH04Yq
7/Qf9MaL/phkaamE7l0ZyT/8V5CpoHI99W+AaE7DN1p2YhSX4Nx0Wr3JsPrcLSyzfRem7kU6RQe2
D/AuRDw6okZ54r+9iUYWJf0ng9k/rLBFs44wUwQdPVSEudxHfAHDaKJbYpWjMg5X5ZxYgKadMoRw
wg6PQe1eAt+iXWWjTeFEi1Z/a0ztvSeb38s23PTzALprdLiPAVcA+Ou06UGe4ACTKAee4YkkA8mq
6+xlbAT7NqakTMc627i+DLdTaDR7wDTmA3KYMjQ21NRJ7Zw0K/Hn24sJXHjaoFtBtVUDnIGepT6O
rlsDfxj0qdM0NLvY9KYPBfNDxPHREliGFtDGnPk3Qg6WXSjQSKfghBlAfRhaWK5tVb/q8M2M3tYB
/SAENsxj+0+vb+s9KnrleVLwaKMaaEa6O1G7GBb2RkcM1lkKR03voHVRl1/HdnkGEfJwBdoM6CQV
40gnp+SPpOi/zKM9fXGA7rcfxtTdALG9At6N8V3iWXsBMCMKAtIK1Y+pYgghWQ/kM7852qDZBbRK
Om2apoo/Hkw8Xj7S1DWX+CM6Dk7ofEeCWFl9pUra7i88+Yu+rQ44xHP/U+94oH5DHK2ruIVip7R1
90Czz3ZNjKg1HjWA2lzft9Mw2sZdgXZier2mN3MckkCo/vJ+rl7VV5t/QQN+u4Jp0gmAHv76GGB3
5oFbeXO80684Ddrv7vRAsA53S0g3JIey54Cjc3lpbXjVzGfgjtQ4RUbLDBiJskE0WmlJdpRytZNS
D0UCdJrVc7WTq0vr3dmejlkrtqSjjWZ0poCCVG1HMm10cw9kMUVrb2YT9MUI3vfdgmoDlb10VHF0
33YvM60L7WLYeswwkRrG+zygv+ADJE/D3tCaGy3Jq4m8mJ1iQVjg0InjhbHjHvvheH56sBqvvaL2
YGMZaAxG4hs1OE10KlF2QFLrugYQGxqjDGjaG+XeYNF08UBjk6Fg4Iq3Hg/o/Tga0ZByptjdJnNL
YlgmIw/S1vYvSYayenVaWg9OSFWhRrWa3U2G2pvCQYkrMibNBxpyz0/2Uwl4cK0rK1TnlhPKiE3r
idRW/dsY+8N16gAg4iyRt0vA74GyWNk9IAraPZCBZqRDJmNCDbmHTxU87tysfpomEDuMB2nkj2BQ
dA6RAotN1MDDHCheXfEJB78WW7yvL418RmZb+QLRHh8g/KeTRANtpPYgPXjrxk3RDfa2M8LoCgx6
tqDB1kfuQcyfSIdCMKN7oGlYOeA8z8pzN4DxyC4QZ6aBxLYEVAoOYX+smYLSRS2fyks0To+a8H6t
6FMKSjHcyKCMts6rvPrSMtpFljOeo8BrXLajEf6Z2863YsjYMxDc60tj2skmrrn5PJqTd1jcJt1l
3vDDBo71tRyA+Dexr1yiaZyEGuBuyNeHX0nqAKT1KUvrZe/2EmFm5U66aDIMQMWk3TEyqy8Oql5A
PT+DdDJjRRCCIPBEIrEpAp2rCMqEvegIJALcVC86jRkxV+JTlbkjkA0Yil+KqL0MCkt0VPhwDkGJ
apnMZHlP51dDU69bZIZk6Lu3xo1PQKV6zbrlr2Wy1OB6dq3oZFsSLASdkQGt2Ix2Y5N221VuXDcB
wTV3QBms7J6BrjaZPVnCQ9Q1DZ9iNIGglSDO+DmlqVANpCTTsIqtQmC6kZU7iTfLmWE5R7SgbrUf
iGzRldOGn0LDNndsQC5pzdX/XB3wns6mdH6ZGuauK7omoAqAe0enWrZLCxgQX9hgn0TmvcRpE3wo
G5r6CqMP7TNgKCE58Xh59gyPL7sb19mT9tYHWsymTxm4WzJTbpu6tJ8dhKF2M17f9i2AsT5ECPt9
BMVFFOQ+iqJ526UfaSjkYgRN6NgHrTOauN5y0Eztyjl2t6gv9UHsIcInkRgNWtzjXe9kxhOpaABG
VL8DRADw1mTkgd9BOc82+1B5gOwjZ+GX49F2fDeYxsYMAF4zXmsV7ety48oKZ/jIard6XhB9VSHB
fpHA243Njw5Jbpmf/TL8WkTOzuZivvaVOjDdTKMobFH/PIRB63nhGYyEy5XxBjqc8parrwZyJ7GV
xvfJHQC4/aa/2XHdKx0AwSM6FyXRtPfdPqu/C/yJXSoThPz0ba3+pKDrLoaBP02O1j7to+/l5sLW
I7DJkBOnH07fWu5kxSEDzibijfKhnd15O5iThYaRDHA3pNQWsPxYG0FxDImDr+wtvgfSZP8B0Yj+
1DksDoCRznzUwEHpSHkuC95fE7/qP+Dlu//QFXgioaa82pKOBl4ky2Mdu+uimuGgGUwSYPARqr8P
2q+fTZAYRzIOEgCmftAGfZ03vVuUP11HGYwSNU0tgDHQcC0R1S/Dv0swGn9ODTYfnTibDguPx69z
b38BBk/xZzG47zqkwG0WHlAtzXKTT6PzV5QgXQ/UyuiLY8/JIV4iAB83kj25IWjfuombQZwDEkIk
KpbtITo1tHG/T4ruD5K0nkQa4rBGzwVNEVyvtrUTAihJ4XqFsyu3bVwYG8NsEaTXOF8+6O3Pni3Q
GP8T/hd5kG6x5ifLquaTXZXVBmeMdE+BZAouozsHJToCpEsLUGdJVcVJc7ZS55lUOjiNbuRywzyO
VJiKVZM1qkLzqZObNVw9uUA8UHG4nyE7SWyW9rtq5UZ69hXZk2A4tUizu6Vap9a3OYDCtGpK3PAQ
G0jNKg7lwlqE4tndrqA/UxGKRymHe3EF/QnB+UvO9Oiz06W/sIR/omxEq0h96wwHqPsMRZLyzzLn
8pTYaAdaExh9niNBa+BQMwMfxAECzBoBLMs42+WTV6EMAJ+xDIhQ23LMZ/AqoMbHUkPIgaWCIzxg
j5Woi39IpDIg0aWH0WnSKyoAzadYALiwawCzSuLsLuyJZuUIChuB0KYb1ezJV0NZdz5qkNq58zdJ
nACMGNWvNWoQ0JfMq0vXoRwSrdJfzJJFX4xyyh5j1nzC1268qmRbnbIKzHQIcLWbZKycHYjm5XVy
wL1I7IpxloNCK0ctpuJqJD0NGaoQwH6G8yxQ0s+8kEPAE1teprF6/veEMSWWZ9XI1tR9vDGrqtve
4KxoHsHZBSGoVxTLlkBaCF2FhgzIwwecTr9FVVOiIQJh6qWIkWL+WbzRGYAnjoySb0lHQyZltvc9
CVB0dXCWaa5Oz63cCfT4oqkEx2UyIBPnP/nmZnRiAPn7XQYYKTBR6aFP2p0fO0C7fNMLA8RWDVfk
0BMorO8Mbae4qwaUc5DBzeP+UBquDPxWNk824KB3jotSqdDKGgDZJ27zlNY52ydjaaw+5Oi5XbND
N/KMR99sflrKvN80Q7vsWvUQa+vIvLKkRd+Olmk2TKhJ7kbQby5kdkwL7m9rrDr+U8683NProlfZ
DBQKRTKgqRc5NhwZxCZTcWfbspFJoNfEuR38Y2zOW4Fo6TmK5XTmbzMSyUA6mfQoXtIymfUSvYPW
0azPwENkmn/fqbX/3RVNGc/rrdAKvUyvACLy663c+ZD43j2SzvIG52S2Tzzz8YOqwRyHNgATsxPi
JXQyN4yZ/QbslkgYg9vgc1xW+OqdWBvUsbl8Jl1rWwCqMjL0O3bmZ7kAerlz53pPRjMq86AdPWBq
G2b+OWPdD9an8+8eDlxBB9CjJ2DzmSjDudqFZaKgs/5jsQfjyJmMgcbwOsjQGtB1hk42raNZzEfn
aNnhn1of1W78ZNee/4joAcjFjopoARA8SfjBEH34oZejAZQQkyEjbHFMW7fe4RnLtnXU2wZaQgp5
dKoCCBjKnRaCSnS+tmVyLcmFdIpxrsBHTabe1zIt8iOFmnUkOnmLSQsPX8GjBfwhFZEmPbmldQas
ZpKLSsE2i8gTON4BK3bq8xC9gignjsy4/EBDD2DfM8+7Z3+2ilVFelu9kNiI1R9DPOQAogjYAjDN
lM8568oPuZNOZ1niN4wOHzQYulN7xjcqyuXRbX7JZ/+PdK6LamOPKALV1moGJdngejs3bHBsBXkz
cJ2IOlgPvh0mSGkiFqd1sfrtS/WVUJVGur0zdCWeRp0dPpNeTjze202GAoi3U4c+XYBGJgOmcZc7
27xB3Tv51JY7rceT2WHLfgmT78McF5e5AV0WWDXaNJhia95FRCpHponoHXrFIjeqAR+nKyAqUfWe
qi9sQMM/uqrwoHTtCLjNSfwANrghOihDI0IkuFnaRwdt9nLw2Xb5U20BdmIBdoaz5U49XZa4Poio
9cEbN+Ak5dui2TpIiQJV0bGWx2qpj+WM98154JOzNZEuOLoSRYAkllVsPjIJ6FEQy5b7Xi4jSIjV
Ohrs0+CK8fFGnSK4iXJvueGsyk/4K8xP+OzGW0BzAi7AFA8zq8K/I9nh/ifnR+hV0yYdBR4cYBcL
buDAaUpY4XkP4OVQgGngXTMpCTx8HBHkC6Nsz8ti684/PLtenrMm9JBKK+qTqAzzk7BqQFAswIOb
47zauF2i+lmHeUBZFcDAe9u8TugJu/ZJwhD2sIC97+f4e4+NB8CsGIUovWNHwQRMjL0/FOO18TzU
xCrD6uMqJVkGp6/Ons8RaoJK62nFezpwxQFOrgEWwX9wpkvi62A7T3FzvrsVfQmaGQNqXT2r/Zt1
I4gHY8f4kphTwIFYeEmn6v8Y+7LluHFg2S9iBMCdr723elNLsi35hWF7xiAJ7jvx9SdR1Jg6mrlx
7gsCKBQgu6UmgaqszOzFApfbNmhytjWBn31RgYjPY85xyjFLF/SN08pFfO3ZvdlsFceeeTAMIV+T
ygCgGAJNLvJHO0jsfrBDjXgASCrIgRy30/KbylqI1jYRaAQhtLFHwL0+4I78dR5yv81PjYJqeqKy
X1CZWQktIWMDlqVj38HJi3swHpWWgmYa+CF3Y+N1p26U/QmgjX7uLbY6YEWIfASYFkwT6sPLjPIm
75BYTZX8TkewvzMDElpW64TPTuI+QtNs+j6YvNqQ3dF2hDtnOxRz3+2hlRpQsDEPYV3ta6PpLq7O
wnetER8bE6R4pBpPtiQc7+RBJlOn7XH3MVY0SY0I+ruN98jnPSboL9sudEInHT4sPDGAQc9Lm5Ub
hf2OJS0YOqsuybcqQLU1glXNJdCNNQcKdbePQfHSueEpskKsdoe62fdp9TuzAFOiRupeHsflDqVS
/Qp1W+B/XqapF6g8uhTBZ3Oq+VCbTjM/Q2asWAXM5zsylk5fXT5sler9U70/7Uc+1JtXi26MLq3z
ef9RRhFgFdDYmQsUPpHiOaNEqUIyRnswDgiwY+sihs/1DLPTp3oHGkKXaF+VkFGiJXkmAd2N/KNf
ga8LhFxnXND4RRiReemI7bFRXX1EtOuW1pENim09/d4NhUCEDDwRsXb/sIacYg3vCp1a7GmIAjUo
Y2SAb/+Bzk6EknVL1Wx5C8a1BS+7+FCPGgLWfnL55DdvuPj819a0zad1NBR9+R1yw+UuyCSH4Olo
p6e5m0RdhmhWGeAuXTJv3eupudvod90Hq1tZIQLk2sEe+vRUFqrf56y4LqZ/bU9TDe08d/WeI1Sw
gVbRG80/DgKrieIcMgX/7J3FnrMWoqnXU2i0pxSle+UqSsruxH0vzXdkRTJBhOugLx9KFCkeinF0
yhXNUPNhPHuSNdGbJLQfxCnVGod5tZ7Hy/zn9R+28jrQf9kGCEBKlhhg74R4gQyb5moAK3M18cLn
qzCS3coxRbRfZmLtQ0M5WLdaOd6RVtSl9b6WJjl7KztUUdLcsjpQhntCfH+7mOYfZTQZP+A++n2Z
oJ8UOii2ipDnj02gqDWh0Sm1X7MSoCnlewhD6Gb806ugh1etZjdAj6sVzdOYevEIMoFojG/LkmWb
D276h41pjyjsMr38C6y2lhvpl9maZmdHmqYx7TP/S5Y1nTOka0Cw8IJTqBIOOBDkpNY8CzNDwdNE
2C3auGHdnMk2izczlFQc2iz5mVhOuQ9lxS/2YIvd5IXe0a39/NkS1i9wG+U/jXrQmH4XuFvL4Q99
mIAwCwGyH1YCBjg4QPUZ50LJ+akoczDaB8DkZ+yXcibnJQUi8Wlw4k3TGM4LmUqz2bAIXK40kooh
lGilFxp5ahzXlt/LY23ULt7JtbE1jCbYdno5Dk75UVTGusXR/4Fe4lLm6ZZFHZh7qyh/6ZPYRfWl
CzyOfqc7YNZ8cpxXGpB/nA2/TDt3z/TOH+so3SoOdTXyQEQZAoG9Oa5oM7xPoWXrBStkwMtvlp8j
ImRA7w6JR+cQo07z2JdFeLULC8EENrhfG4f9VUzj8Dt4LORg/+5694cLpuN5LeRayltiCPfDWu6P
auN5wbwWf5ThCogQRCw16jlG8nk7hJnYLqhn2wXqAZfrDGXgJiREq2ZrB9l0pwXtiLrzpHZ+8D5R
QM8V30FUFv2EMg7IUIMxvuNCbuL5Ellg8MBELV6TpjZeQK1orbli9TMoP4KTKO2/s0GraIxJ85pP
hX32gZp/Zha0syMEPt99tc1s/VXWDdU9bfzq2RAK0QPwYG1pAcfp4TGR9dYJW7kuWBhunVJ1Z083
gy6mKvRBknpkC92cryddekUTiR9AlcEWo9uu5j55Ie99nLKxPC77UG/Zm0XOdIyRN8S/uATxK5Kj
PZ4+cYhQWRrj6kXdPu1lC/X0sTzT2NHOlpmLVdI1ACfrIdn+tYamUE2KU5aDEMuH1XpNN/ZQaWvN
A/HuEQ8fqlfEiXpkW1j6uN2VkPbzXj/Zyfe/ln6y2embPqWeWhB5Dwim2wgbAf2+GmSFG5QdiItZ
BDHURsCQPY8XH7LxKMWVH3ir/4tZjejXui74inxpuIOmfAzoIAPhu82A1Mwm+SASD+J8+j5LjVEY
34GPzM6p5QvANV35AIbQdw/PSPfMLSr5g0EvZ1UANwrhxDLB6ap2D8ttxEwtBH5p/GeWrinQroYE
RGT5+PvHNx1yrTsTSdBH+uYKo0XwdOQFGNcxmQyWvRcyTQH8w0PCDAd+BYrm1gOF3az/LCXfHH/v
a9m2xXF+BuB7vDdklW4K7kL00GgfitjMnAvODNuk7r194at94PnBIzXMqkHc1YZvbBrfTRYQb7fU
7lfkAFkwBDaMvt0HtgEubr2SfEdIw0CTOSiOBWQM592mUKag0TZ9JL9ATZD5cbelYiYqWaKKpsBx
KpwE2WYxUY/cPCqEojHDY3SuhmIJHmG9K8A9Ixoo0IXJFjHkBLdv8CeRjapr1J+JuZyEamtc2062
tQvl6mjI15Vb5bdAivwGBov8NgyQOWgFeOgtLwnsVaGnrRIc5Xme/CQ/RGgxYWS1eTJacVzWUi/T
9TnS3y/meSNoE28yRzln2nH5qYaRPccQv4M4KP4Ni31SebOyuAN86J+JqA/l3sigasgtZpwyWQZb
IdsMZSW1AaZ92GiChktDNpolGw07o5zWtuiCNdlQgmXU8zY0rqGT9D5eFlYo2a7bqtn919ZgV+q2
ZcbB1y4BIrdLt301fRavQ5VOL20cdIj1i/hu4QC4c+vAv0AqO4fWuwIXCYpYDiGvbwUPvVVp9flj
xJ3sEXws+aPbuCcLV/cz2R08bLdQQ4IgF6nZBZqWXFgMBcdQ/NzORtk6zbZmAIwROKJDocxV/oM8
xdvev6JgagKZKjDFelR6W+A7vVljBeqt23hQP0hHZdFM+TD8pL9CM41CPAb/a2ivoMK8AHJG+Zs4
zifQRUlEIvtybNaWg2Rzb9bsSjZqbD2Lf07vuXI2k0MOJuQrqAFARAqGkNVim3fTe1QRAoUSqpnk
C9BivPaQ9UAkCGxo1KgqkOWueUgmumrbSbnrC9wAfLdMQSfc2VdUNyEqJcIfPAF1shFL+7rYVQj0
o7TiX2SiSfKnXqvET0svWkzkVpTWzvNcyCro0Femg2B11Iu5Rzb8cvaFBAUwTVKz+NIwKM1vZtH/
hRdRflRdVkCaz9oULJHPoNp6AH2AexbIc50Rqe0PDeePZFrs1DPGCed48lMZlD0TF5xANDOIrAII
UW+zrPGE1R88Zv1fezWVRBUpGG43hpGfZjylclC85E7Ja20jxSXGEGHTPvGzxxF8z2YIlpZJ5vlj
B4rLR+l5xY78SsWQUCa/onNmP9AiOJvQmHQs7h8mjIUdA088cGJ8YsGohrLahmEIIUZNo7GsI3oM
0Po+yRC1W1+FBHhSmM3NFGNlbSJWOJAT5d3RxSPl6EN4AuVM3L5RozRnRm0h7VohFbj5NGFY/g+T
ielIdo9X9q3IUEvb4ds7WT8GaRj7ysYJlg9+8wQ0YPvEbFkDee6Ee7JRI4wvkxTyDn5BCSK0PX0U
9ElFogfZqxcdyUSfG9mrIYwBw1X/8gW/4Ow7oKANuHoZQAbDy7Z1J5qDW8fWN4+zV6isF4+16fEX
qKIiKtNb3/I6N/Yopof0yfTYDRC9cIjYG9Hty8zmDYKG9ALIgNirFjIps3Em/iZXarIoRMZ7hPrb
PG+ooXuo8+ZkOlZ0ziQUISPUA74WYeBsIiHlsSji+LVSGjReek/MHOJ728sv5AUkULhPOCSVaWhV
hQJVXTdcejninWSk4dHjuQ1gSyn38zlbH7YBHbpEOMhe6Kzt25Z/zdpqJ82wg6p02RaHSuTXPBiu
YI8G9blbgdZiOUvWdaXYjg6CEsKuO86CfLWcIFtpxOXTypkYZCDJFVC7VS5c5/j/ZHghwhdigllc
JmgmGEPFZnKZxf5fvmTroU0XlqA7B/N6ye2T1yLEa42gGHcaoAAR6PGuvWV5VwdCNCvIlHb7qYj9
K01QU7VSHhBqSmbnZUWrl4F7E0UYrpbUxU7U0PpQBFdcn1Rjrhkgl2jMeIuaARQwlhISajYpIHpa
HzGuRg45cTJ3I7QSyTqPIQe587opPpKtysr32XkNeZORQVF3i7Ac4vQ6uhe4cXKs6+wGNjrFHsjW
58nRM1X08CFKN3dNTcM5IJuzIUeviBF1Zf6ziUvcRnpGfQTbj/Ut6ILbWPT83vdcPntJOZsrjzUP
gz2CSUN7pVP5cVE2eregzsx72JbzImEU8QoCBFka7MGjtOYIq7+hcK1buY3tg+xwKJ+SJHppFCvf
IKzlbF3Emw9KuzlTt4J8LrsLJBknnG5Hq71KT+0GoDa/h2Ag3g6ewyFF3g5fcz692z2QV6GIl22a
yLEfOt30GdQd5p4fOR+HeqL/ZPs0/OPyaav/j+3JBdnaBj9y7ySDfaOGGa59a1ucziSuVYdPE8L6
q+yq/rqYIZRUPYy190KmDtHQm1sdPkl4yFSW+zp3Xhc++JkzfvGray0UkgMbtLeS8JU44kuyUZca
s+37dkVdchy4Nzu2+lvVGH23V0Yb3fHpO1db8XWMt/d91CbqxeBWFwh63BaTb8V3vKcgSfnHVTIb
ORnpI7KgbdRMsR2scZUpdjSkn1JNg78tOitDUqFPxRrVrfWhc1FuazcPTe+e+qQr9v7gi8vSeFUW
IVLe4YqoYvsvkfFiT7bCdXE5JMe6kN8ofUmpSsprJg1ApayWEdAJyHzSxGgAyeG1KepqYeqYgddw
U+KsmlR1BE1RnfV0J4CQQZhyxJcB06GC57IXclP1pRXmhsvMPwe6SsH2e/8cxWUHEeDhqSuKQ+66
2Q1h1PxGvWlM09tfi1GkQzbPMBXsVQMs82IiN6BAfnlOCNy03oka8hhbpJxBJwQiBz2xrIpFNG6g
azFtFhv9A2Q6Dbu67cV62SrVa5lrhoewcX4NmYMUOjkDWOSeIDZy+LTJ/B+wuw6VbON0bHTlntLV
fL7pGde+kih3L4LqYMneP5R289JHQIZSI+JA4ZBNmNKe8KO2RpYuDpN5HN2oSBkCQxy1AHYh7wPU
5w5Qa8CtM2HyTjbXTLXqTPUa8LR9kNL+VWhXlKCMFxnKg9MEyb2JpuTeC697bOsDRFc7Adwh7JkX
AhWeyHXW9IiZAbHW2xMo1aPiuhSDUNGItN7nQuuexfVXt/Lde+nE3mOlHu20axNAGfC3DzzLl3k4
hJW7r608X5NvHebeva6FtQnL3trSkCZQOTsiXeqnRwtkywBfp8Wm6Dp+s1zQA7dd00KKAUOjcPgt
KtH4Q6c2DU+tjZNDVIc3IPaode1EFgoLaUzXB5JFj3GGyg6RNTwBu+sfY19VkGiSaWauqlg0J2Cb
xgMf64ORls0J/CZA+Jj6wkJjasiv9cexnJf81/Riy9i9zFCKkEIKpAsR1w+RMbsIjS7PW/7eE3E6
YqJbGxkoZlCQilng8tAlnxrCfLhte0ezAcQQGllvKA2NnstYfhMq8B4CfeRylER1AOrk1GjVF8ez
unFFXa7HQ8XF2rdks0VREmbIiJwksly6AauTsYMGmERp5D+2xta/BRpHDFmyPFrTAEBLIOP/uNEw
sSMk0eMpxa0QgYMSwvcrxaP+nBV1f6be0iw20Orlu1hmKIgEJDA309/AH+BgIhrnNOiGeobbaSXf
EpjA3IodVA1Ke+sgwINzFUtB56mNc0PjeXkbYYq6NNXiswG/Q1duqT5QGMk+zzXdXzWguIRs3AlR
OEJVgYEuDaSezbrpIcH31MxQd78gXnwZqx1EDwGg0+gLmtC4+S0kt5MNr1S6TsrYPOCEHz3jchde
gEW+Ui1zw6GvicwJuLvC6QDerQSw09g9BTn4T8vRabfKtaCEq212ZgCXnl/ovR+YKOHug54/mp6J
i3AECgUwpk/facKDMinUluJ92/iguZOasidCcB0ls7pbxE7vPdfARa+U1Qlc5iMD7LMIGDwszRR3
PugxdSkVGXFtjFc55z0SLmVxKn3xsWntGDxdi/GTT6aXqN7zgW8HzgXVaOohdbzpIapaBY4aDBcb
tDvwidC4kMWtjVAq8l9+i03WlXUs/B9l7nWXtsi7CxsnXKdoXCcIsLs1qI/zEdln3eDNnF9APwtM
fTKhRF0AoVNHaKLxkpNAXgqkzCW0PGc/usW9ifudH0yQeIiN5rnHaQGCk8lwJBtQ4pBEtpEazqZy
m0Lo9CJbAwJJVgzd7KADCD+QDou3ocTpe4RaY52N9RUILID/uj5dtZaXHhgPEVacnpZwB4UpUDlX
P7jKunyKgNCw0gCgcWSHyUcspwIdCrLL2VDcUGszbJoqYpth8vALDsbE2eK9P6zrwkWdn2HnxzQz
nCcn98UmLOIUEYbafXISYd5V/0IDckgA7N5KQC+2dV/hBR+A9U/DdZPMyfCd0t1II3R9nBH2ttU+
LqbMqUHNm0KH94i72I74Q6mJJHhx53FT+i95IORDYmYJAASoeYKCeKNpQ95fSzL3AVzw6xd6SZGd
59F0iANoNjEx4BJThdARQtRbTng0Ua9NzR+O1dhHgA6CrRWAr9XsDXmHpCnei0Vmrk0xfEfctgQM
RY537trD3XNyC+SP6bXlgXVAXeCwzpmb7fyGZUAjiIHvwfIeHgMjfMjqia1dO3gJvKzXIPafvu2x
17wCRUJvGnwPcc/0KYzlCXrCfJODD2ejRVlukW6mqOlvEHZAJRyvOWAqsCWGVZ6kgfqBPuHHzAiz
10kBYuRFrrywOEvvjfDkKjJxZgahCapWcvtcVMz60LTQ8jiH+NAd26tPyyT5csHDbpUNXgXdB7Gl
Z2rgq98sDZE81k9YejjSs3WiJ+bymP08rb1r6V7tXm6gVcr3pvCTqyoyeaUeNbjpopRE9mLL9Kw1
1ECxuk6+RzJqvBRDNuCcC3RWS19Cqb9wJEtZ1yiFs3gX3so80+ldFZ6o8UcAh47UhUYz+ObZbI+1
R7hMogo5PFUC59NuTF5bVr5QWWmD4zbE7iS0V6ci3Muu5ycqSaWG7FVoBWsfNaFbsuXalyZQm2od
bbd+IfvYWEOwGbBJpjchj2WnZZPK7zcVC9onp+Ao8hwgQAh9WONLBIT1Oc6LaZXpIaqQg4fcAH1o
4yQKaQ1Q7ACaMeqGejaQ2yAKS7LtYotZnp4LVGGAKfOPIxmz0U3PlT3dccbx9jS52KlnMzwujRql
zIjLdWtUzvcbkHA4Z5mg4JWBIDEvgxp8N2ioOpp6+O7/9n2D7z7Z8dc8tCucBNDSVJZ0b7408/2y
dlkSu9Z25KhspooRMfW4weTFAUi28UKmDw0oky7kUfrZYbYDU7VBxr7eLK9a/GEhYSymEsLMeP0a
RprZK2aj8Kdj5mmAQrWNxMDw/mI2vGQ7aJD1Yhqy8bszxvXRGaHzFPKhOyyVglRkCLnf9wkKkNMs
TdAK9N5XzJWHZAzC4l/b0ITvZSmgAH0AFSbNtmMt7Mv0dByJmMevEGMERh8kHq6HZ68lcVfgXXOE
Drp1ilRgnaiHu5Zb70pEVsHGVR/I5oJPot45+JOdffo8xoeGwMaaCjEBKWdbhD+81Vxr+ak6s8xL
6IJL8JOEZRxexyrYIh7oPEA1CH8mVK1JdZtZbKtV2gBCilPTkzDN8mD1EzJ6gPFDDTVqgDeMPWtX
o7L2SGmH0M/4eZ4lNVQa08z/9vuQqaDZTa8PNpU3HlE/w/DtybKH/FuP2ttd5+dFtm0BWimRob9w
LSRNatKJb6VH6JcB6kguoSX6NZOAdpJP6kFkbTXZCD7jtfmf66o6kJuhBpsl1Yuknt1e0pYf54oQ
GuJRdJzLR2iIA/px1owGWPVfznot7QTs7Qq8uCulQ9xuOuWPDMm1SnnFlUzUZEXlb1nreGsaApyX
PVJvKNMPvmRPCgvCVmBq8nRyhz6y+fPWvwj6kJMa2fDS+EUf/vKx03B21b8atwFDj+cgzxWEPyPo
Kl6mqeAvUwV4vjA8daChB40qaNSoeEtDHtYhwEYjorlAg7w4BpOPw9BCPRwj8lBVDq3I8MadGvHz
Ov6ZpuW6wBvqTfXlsBNpmh7xy1UvIU9fyAEEKLiDmVVws/Or04Mjd0myUDKFGgGMpp3itLVkVMY8
AxJJhsbWt8fonDRFhFIYG2DCZRyFoCRvur9o0jAqvNup+3lc0LqkSPP1yJwVcJzgaXbU8IhqxHId
JWn6S5lvHI+yvzw80FZFWIFw0jEEINVB9Ky4DaQADihbuqAlqeDnIDAKiWdrirIQDaTuqc4LR6oo
NZw9jagRVNi1jG0Nz6ZhxAZw3qNWaE2JH97jdN4GNi4R/84bkW1xG/DgXfJGYxyIPQi0UWzTG825
C9Xz9EfKHJUHPTifMrDcD+0g1ygfNBEwqyG9on1I3xzxCAgRyjtnRXoedIrdV2m1Zo3Mjp0eWmbh
7bkIEvCkIx8fF45zjbLmRiOTvzmx6e8TKaebJexoU1q8fBtb/+IZwvg79+uD8nPve1HH4xpBUmMX
QJ0a+4HvsgS98WFEqR4eoXE8HnyER1fV5KB+kIyeQvERw3FiykL4QMHJ3cQ89TdO17WPQJF2j5WJ
O0KO0raMN9vGQLZAp04/NJ3cjyw0zqXZI5rlfyt58g2Ck8lr0sY9Ei91ssPbJX6NFfLAChCaq5O1
2dcISU3g0ONXzQ1/ygDnWpNbmk7dhvsonqbZJBgPvTBOTurbG67iO+7l/AwWRH4GABhRCJfg2mQQ
aVwdtA+4LfBInefJPwQxdIrLEhRvAqhwKXkOZAoJ1HQw4ytIkwz7L9vit8Y2xaNbAOTssza/QDfT
+lKWiO3T0MnZxyHNLs5MOy/DKLTkHidHtSnHun0q2TigZkGxI7OM5ikYUNQb2t9pDtyAzZMcRAjS
OFG5VzdDHCqOii0YSvsXJ7S6k+gBeqVh1BnBfcjcNY3i2ulf4gpUBQqVaUh09S+jFafrDg+dw3vW
2eEu/tj+ZG6pxytQ6cUgk9iiZmk6QdEJ5ZEo3EQ4AZgvA8J3/rTNg7BdRVB0vVBTulV1QSigX0eg
a9yQjeEffJl0swydnHvH3DKOZCcPmvw0RGnOGxR0Q+g2Y1/yWPYg3xZcajvV4IP7NEHDMCtB4glx
thE40rZM1iJ38quIO3Nj8ER9y6IIeUkn/NtzIeSH29rPIBaI1uVFd5tk/H2wq5dJvwSJhY3pXiHL
HJLkU7El2zIBZusjnlL5ebYztpXpwI/g1eAn5bRAHVN3HjeRebKYCwi0SjU1B1y0SVRaNPLzks+r
hwol2WGVPtAam4t0q0u810UD6gmAHL43wOTsJJAZBxoKJPH78E00ZnUwmFHsUrOLv0tX7JIhKr6C
6mJ6APEv7lXaXjjqRUxGdY3VtK+dhD9WIcCHlYfkIjM6/mikLn90wBtwnHJH4vb7j416uCl3ELB6
pJXMtXE3LBiKOWS5aWsBieOk5Q+acOUHzk0InIED7tkC7d2OA654BnGjOJWQht1bUpb3THhsnfO8
3zCUAa7pg8Hx8FHWGTK8HhTHKrPDeWXy8crTI8jNpJtAy4wpUhjLRJ9twQmHmhwSJCMvmm/xa0I9
cJRt/MRuN11miWuXsvpUh6HYIYMivlad/eY2pvuXWymcqH3rbayDd9c0rmvotaU4rmlXJ+RvtSyb
jV+1zbbVJHCpLsbjLALHSNZYUFnRTWf34cexonlyNU0n2wOAfCPHZQlNzn7OCLX1LIm+BEbwd2r0
+dOoYn4aO1yM/EA2P8am3Y2BV34DJUhxEMGoZVdt+03V32m+t1BHib3AgxX37Yuow7vXqeaHgn7A
WtZqn+ROi8Ib9csFx+VDOmbNncg0Y2n+mkIXMbi6ZnvbGXwEz2PoSiRB7j/QOCrZq2km/QaUnkfZ
1NFNeX0XboLpoBogkOfR1AKaOeVZiz9NPD7wdqovxaS+mkyGT+2Y5+cCetxrw7T4tfHVL4qGUOPI
DH+mJiJZS8AkTq12UyKBig8egH8tBByS+i91W60NRz086YvTVD7ToCz79Dg41pe24PaXKTXAMd+b
8e/hW+vEze+kY78rKFl8RcI2wvNt8i9956QPbavUvoaS3j3q8GlxGZvfhx6APL0IFSAHBTmKH/g8
inXVC/duhRHq9nIT6dvSgFit7TcoWfJRha7asX6kxu9j65RDcbsIwi5YkQ2FRjGiplV1bAb/3Q/U
7zW400CRsNjIOQkzyP0q77zY83Jg4BrnYF6osvqRJoaC/VR1CVgY+AOOTg/ccgLC1eegQeGC42Sa
qI+11QZZ0i9d7ZirEoBe3Dyi7JZUUheTKeMAmEZ0y2qJ7A7zwq99a/+y7IL9VuvcL4yvUcfBzg5W
aESEmuau2hRg8Ck7GY5o7mQ33fyDCTVnJRIt4KamNEMz8U3QpxB9TKR5C3UjI2M6cwT4Aqew3RW5
geYQgT0X2UTyI9vcpEgaR6nj4vuMtbNz6kT4nw79vhhQSRfYEndiOVyrrkfA2EUFGlgY+LHI4ydE
Ut5Ny2TNoEntgUpkrazKABnvHx/eI0TOECbcd04GguVQ/k1vaafDz6oyVJrSG5waCe1PoMPc+IGG
PWgjH5lprWhEqyoIeuxRx/FxVZmBxtVAAAFcy7G/Rxm4ty+5zI8jEkorz3WaJ2oUMjProgK2omNp
O9uG+pB4qXknB2TVs6Op8AR0UWKYrrPJSdetmb4vSKfk76SE6LxpR5oMTlPAfeiWmh5wHrs1Q+2r
9Qb+XvWUtTbuux5Lf0VDvEahAGrzWPsa4RyBV1P6aEZQLgIfXGkiUN5CelwPY6Th1nid2+v5S0lK
j5n+0lZ+tk1zELBBnB4YCvricpouE9CDjrm1LscwRClX/hfrcNbEL5tfJzflV/y58ysiCN0udBXu
oNo2++Yx++L51aPfcGgc4kGBEkwk0MrCeyyjckL21QRF8h+bI8t0Xwfibvqq3Q8IKn+zW5BCdl70
00J939qOmH0Bg7R1FWUDUkiriX6WvnGqQKW7jto2eDAqhusEa+JbaBr4jqlj0qfxFg8cW66hhgL1
I3cECxZu3E9ZgdhpWN5rPSAL5LNqMGZLVOpWrFxDUYA9Wb+VaU9/JxbIA2TkDi9gzo53Ab5c69Ce
suHKvRzswIXV7VpjyI6NMQ24G9gvKmYAp5cmR1SiH1C/Eb/O0ZTYAWOIcFBeOzNhIgIarXg4/XuM
/8hT6AAo4yaefXZ1gFQ1Jcqx8na0zybY0bIgtB5KPfJw7S035EPeiY9joad+OPjqIjxjltXDZPb5
sU1RJ+YZuIZWdbFl5gi2KD2sOlT5UI8alo44XxVtv7ZkVVx5aIHrW9UowHX96YCIUr7hgbC+QHby
47CNQCuyzEYo/94m3fSj6+t+NXiW9cjjxH7M5ChuI5gHFpOl7VXlPCPQNR7a1Hcv3LWiL1W2q5hv
fokHGX8psl2jB5BPVU9j/6Vp8pNrSP/RUa35RRnFPDJ71/ySO+mH0Z85Q1ryZUIVRAH0VG0ZX8up
9G7ugPgLk+Jb30fdg897BHr15FAkBcheYnuHquKfZue7G8AsjTtqun8xT0zfHdvQUahBXMjuVvKX
7IOPdhWg6m8YgwEPMiTP9IeWi9x4Ath8Y0bM/DIJL6QRijdxc9FzfzxpTo9MnF+/MITAzmry9/3o
8XXr4wAkgEN7ZYe6bttX1eXTqQQbMKbG6dVuJQftgdMAV48hEh5S9q/KjMeTzKVai1ROr6aBK4vP
hdhbjYELHlQ3UF8FhNCJxgp/H6cSItRQotDzH8atGb2kePtBuad+s2JZXJaGAe/xYYiCiLdWRHiI
/m87blQxXhbQKqQXFgJwPaqJlYX43D8vscW2vMXUCGJjLx/XNvhA3upAa06Y9Y8B/I3bLu7qB0jU
G8+RU7zQkSuqhmLNXDe9gsC6BsBbuCuaMCPjJxRl2ZOLz/XEQlTsh/oMB730bRJaj60CprBFqPIy
dM57w1Fyf0lq3GhRDjLt0ro0oM9HLTkVp2ISbF5AS2sLRyCj6edHKj12e1Ml5xN1lwPSh+fuh24l
A7imU/Z+jFr8HfDBeMyGMovw37J46C9FgkRXFtkJCpOYOFR6GIyNQLULYhY068Z+h3Rr9J0mE57k
F3tiOBytc5VAS8yD+pVOEVDTE8elqhH1zRVunwMytyuaCVtIPdlxEm1pWPStB4yhgYoqm43rwe6T
gzD79Lnw8+hq5+yKMrr0OUBW8DmUrbeK8bo8ks1RUXtWQn5HMmDjNJH/NASAL+Y9BAuMKrC+uVlY
7zz8L/Y0RCk+ClbFBLyGnbyCsziGiolfnWMWHFxeBDcWuMzDY6WvtsAxQuBYG5cGFa1fhGHamzgB
O79lWN4l9loPgITYn3tprhiIb6S3GSoHego0TY7pkLxm4DheJ9n/MHceTW5rWZ7/Ki+0HlTDm4l+
tQDoTWYynTK1Qcik4L3Hp58fLlUvJXVV9XTMZjYMXgOQBEDg3HP+Zk5PDUJ7xy5Q9Q3M+ubeQAbU
Sw0j/myY2t7SC/27n/WbWq2KL9NiJZtXowwFWutRXRaAE/GSaLKy743+7l299B2N0sWFsRuk/rsZ
FHmcuKOMW3bf2LV5AxgkhqZJug3Kcn/x5wXEM5eVcZjN+dIphERF4KS7ap7RB1jYLD43skRJ9VtB
ZJEcp9lOE6Ks71QXpcD2jG9/Gy5kGDEj1zLfu8o5/LX9dW+62mx/G7ViEwIfRTLvHcYrKRTFikyr
NwLCex2Yjf4cjOX6Hdor3lVIzFzniqYUdu0O7EXv4Q8GfYZo0Y2GSH4wSePfDUq/t7v4OOhF+dxZ
c7PzgzTcDravv9iO5VWjaXw2g7ZbEXcEpxkJ2Utg1bWLBFGwMcnQrZolOyUyUuLFzuJ9WIX9/j11
1S6iAmJQ9L03l7kpKY39e5eYJnY51Mr3OmP5Ryl74XWUEdZzeLlYrm9BcTAgghlu6ATVtjESmfhn
aTtJXd9i5apv8eFsr017mS4GCinLdy0eRq7os8Qm0aSoLOzM4Odd2Imc7bmdfRETxQeKPbSNqe5J
u35836nozzU9Pxhz8HDdp+jrpxgti+GWpEj2KSxJXgAa+tbpxBG94RsPRtuNW+KAdD/2U3Gh/uO4
ShXV3+T2oHRG9ZVMXQftLjduNfRKDxIKOnDJ5P7JyupPwbIzFnanIZurF/9W2gjtEqFaMtt2tWvJ
kb+rnvwkvS2mcP/NQd6QnnNDUNXuoCFSeW2LIaB8lTfNjrGr0umh5TfcW23on4uReNmSZvkVRaXU
k3IrOxv2ND6EKIyK/kkFHhI2mb5DAUx5JQQolJwQtDZv64akubi/d8uT4HrXF22EaT5FIf+090fE
9WlQJI5y7BX7utm1zyzMTWnI/qmsl5hAknpPaMYJVTelsNBVWhmTqVdkk5zWC6WC4yak5ea5Ng5g
Tp6EoJyY7+dpdJJCWJsLvuj95d0OQPT91nzvG+s4BC+aPtn+FhFELzPaRr4zyyK9IZTED85CoIXz
RPD317thCjwTjt7pt/4qVYubIkUdYRkU89PSDxRXvDUsxJkco78O1PoorTPdVDyw7MlN5BunXkvV
3EuqVgU7V6nb0aic+9pSWMWk8uo6WiIrtyqMvOEexWiKbu79ZEFdpHHtKUd9Xdh1uJY+C2mXYSlG
iJdrc0Qs9you99uwmGNpRgP9wSnWvYQdN8//Y7iIyqIwYt1Ikg1KXEEdSrLAGIq+bNGnFe+iIO2w
QXK4IpctxGQxIJp5IXkW4jKnpNKAy4iBTorzVWxHGhQS9qx36e3UmvaprDIZVFH5Vc8G5T7odPk+
kVEZtWPL2opmENbmJYRjtIyJFw109gYHmXQFUEe5lx20vPsQnd1Qn+tTG6KRSqE0W0rfoke8+L7O
Aj60pqeAEpuCDqaMrpUfl/1R8onzxDu8HZdgUMVE0kGR2BOd9jLnqqX23jYV9YuilsDORNlGxfcH
flyxG7Cs3uOTBpQFPDCuOhR13l9E31/Twhh8gz4q1RolvtmTO4ocwivt3UNNvBN9NYZUcgzKQHQJ
5zXhwSaadmuZu7m3H9775bIFTw4ER5KzAK3MeboZsKl8HoEsKPLgP9pI7NyP5AunpTtTYXwSI6Ex
tjRLaN1be7T7tVQCjYp8adjXC78Yz5kTDFH9YVIbe6Onmryqxtp4GPJBujVDaytasL6Mh1/nhxYO
v2K+GAxq0ydKca7zxUbL/GTZv2i9z7fmJNpkfYHVzZKRz52uHF0Ag1+ZK29FX6bLyHgso7oOx8Dt
VMBUiAcpbi+rtMXQ+4s5QKT6EQYWxqHNc50CUDz9SOeJOPWn9jUrAJ8Z0dJlqhi/hqwzkJ+Ewjx6
qC26MoBqir2pIw4fGHEfsqL6td0OYbnnLl27rWIy/j7f7yMCbE0yd9qSHWiUIDoHOkJAS2tMOU/u
kqxJHThyIp1Qmb51l8Zw/OcMUU7RJyY7bTau5HFs16JvtJVzAUzvrm15vBX2Ewcov4ygLAj2pOdO
rsCqjlyIoilPyHyn5uTDLWU0TEcTWbchPEyZDoB2assfCvM1YoiE/ad3vflM3P76AHycg4jcb+hi
EeMtg0ZWyafeV9MtyFUy82OMGPvQIMu+vBMvPrDoa9+Yy+M2GsLz++C/nPvPpthOMW7CLskAyDjE
7l0J2SWSm10ZKWS5EIA8DXJeb5KyDO87HaxW5uT1S1hjWzK26pu+sIGqDEdkEMj7ubGVrR426sEZ
bERk5Om16m1cuFFyRjlRax6junqSgyT6Erd4jGm5U90Vfl+d0liqV2LAJ3Io5Gx61TB62DSaWcBu
idv3LW1dkbFYJGtWN3J1kIzFvlkOsk952d62VtAEGIc8wZTFPSfPvzWq3H5sHDNehX7R3NV6q2zH
UZIPrAdQkgulQ5A5FBTjXEVHOJSP8QAbUm8wAA+idtiXAVZT5cJWixKZF0OreErBZRN94iVtHtuc
+wh8H8pwXXtBVDpY19FUo4YVEYDniNOsSfL+o/0+PhsmiDAzGc/yAFrGUrirVOow4oZp5ludktZL
rJb3UzH6lxKNZC5o+1V0v89qkX58UfX6XppT/2JG000YV/LXGq28W1OTnTvDe/D9OnhGKKk6qw5r
XbH6V8gNrCjOGHt50IZVKg/zsR3ktxD+54PuT6RcGmfcxpLcPpmSA183yb7+kwmZqS9GqTI5dPJ8
pym1Yd8OpDLy3kf1YGmKAW2Y5FOaOR8lOcYUzx+ntUwED1tZNh6yPrPO6MvfN7OlP8xWbjyYVX+n
yVyPpVCKkjHq2mGKG+J8YyeNi5ZcCH6MF12Jw5Na+zaCuKO++m1ANMUUMbk3OqASoo2+R3EINACj
lYlaMqSa0UrCjTPk+WNLHf0YqOTxksTKHisz0x9ixRNjoieLVVS+nTg9iT5JDqe1mtUhJT7mv29+
3dtkag8zdhdalz0qcdc/RPGauDE59WGzQVps2mfLgp6LLTmJftEEksAtNxthCMO/6d1qyeqNjdqv
uE92HvY8+kmRwJ1fR6wlJXhtN7Z2ASRW7USf2G4SaUJryRiKduoU0cEA1S12I7rCcRHCw7ZhVc45
YLBK8pHwK0Goq35BRSBML1MLerNjmfhNy5Gv64evlty1Xj4BZAl0QEtz5CubIFTqp1lLPktgpL6V
TXMk/dm/mGOVrZHMqk/UG1ukBuI732TBOesKYNQqaV/RekvRYHk1ZCfeTSWVM9GMmnATk9V77ptW
B5gKfy1epqGO+TJEVgr4cDLOttEGnpgPzVRd/NbmGwk62QWk/zfRX5e4jcZqLm8UJWaxn4/AZJq5
3+N18eOdsfQhj9jvUQX870aNZZ7Yi2zo57RSEWlZ8llNjidGHI8o5/2VBYMlHyLT9t4evrRwME+i
p4sB+uRmGZyyttBcp0zbu8Jq9SOrGnMVJ2b35dWy/OZLK2f2ipWOSihagMpNIZOLYb1xAKfW0hMi
l/Y2VVtg2nNLojK2j/nU3k7kyO/EixFm+p2dVCvFakvy9f/o51+mEa4O4e69jxRyhe5rr3t9rZ7L
dHoVtL40DT7GhWlcVGqKt46koKK70PqcoSshkffqIetn42OqvopuPWusXaqaw1o0l60zKzUvrMLq
2wrm/k9bW3z/g1MN9SlR51ejVJqn1Oo3oLWr17GMsUxIenUjpU75OuTtEXGEAJlqHbx7HaA/sfTH
jdJ6lkblWmwOtZlULZtXsd39tDk4+iPCC8HjrDRExSQOCslCs0ROtsmkBa927Rz11JAfmkwtb/Ko
gpG89PedVqwazR8PkjXoL80X0ZtZU3ZwSACsRDPyLSgATqXdzFzXKKmgKSYymjhq2ue4nJDk5VB7
xCz2OZvm7XsuU8yoLXlrzBOMB0V3q8Iu0YlU70yUgo5gez5alb6QIeK+PNp6/bHJ9fqSG019EV0+
XdXSNVul78L4AcbUQU6whqk4OkYIi0G8TWefm7bSvP7UJyb+1L6+Fb1GltS2Z09WcTSa2S10CBXO
bKpfw24lD1P0NdYq24uouN8EyCOd/AxCgNxkxmujIKjf1erXwrcm16HodzGztgUo1IRbyFfSY2t6
2HzVgIWN+AJaLmAFCJwoTVvjc4aI4hQFxksik8+JKeQB0Ai3naNkT6oc3aOIV35xbBTv/dCZ7vKi
Mo+JiQylGOBqCQHefrbGtIZttvCHiFEvcctREBPSRH21dMt+4IvU+4g/5SZueumlVbrrHjK/MT2/
z6YzDtAIyPpVDSe2vrG4826B4UOcN7A4204lRUUzK1N8ZZa2EVAuvLYnqqhbbWlfo0D8zQCkjzDz
usqGv+XP8+0gZ+kt3CmFCJIywvsAUIn0NvY7xa3T/seAnpTzbboM/LaFGAh8i4GyVhCgo/IgdmVH
rbKq0ZzYp6ryNEmS+aqAoV+hekNCiqLNRx2UjRZ11ms3lPU2HopoG2W29dpP5ASxbnuuEUg+1K0j
r0S/Xo0vZesH902VpzeQD0y3Lid4aZI07GRNl3YQ3iZvsCvlUbIc9az7yato+a0xPsjAoZYh8VJq
zonDL99KraY85ojuu0Xs4ArGQ3Lfqfa03B3Hs9JbztG0gbgvraveJJQBDKngNVybv87TDWk4Y3H6
sZnm9mYcIn0XLTwVGTLPi8Il7GZ1P5zUpUkZzG8dZCbwaoXc74OwXrqBWDRrUlXVTjTHwb6EplVv
cGnrt5lg0ghMP4qrHkv34dhnylBsowL6oYnmKOgzlhp+ecxl8EAy6bn7Ae4V8v9WcWZpruxZSuu7
rvKbG+7B5Rr0ZvpomPjBmtrsf2pi6Ww5QJPdetqmZdncpRMpUCiAECN7v77LHLs8DWXSrGZtir74
pkV8E82vkq38iL2DJtbulqMwBfClilABHcJxeX8J4mo6lQb4u2Lk+I4jhHoz5epd3pqazaU3pDVF
57x1FbWTLq066nvfgUHqACz4qJqg0O1a+xKj8puBpkE1XX/sUOdfq3gsnGopyE6dOjvrOMysRyct
cndcxGO/j8govzl1WLiqZGKMHgLAGkvpOQ186RnuX38oUi4i0cS5Bi3DIdY2oploHdrvUVdtyJuk
niqnw1py7Og1luzPWRX7d3HvzHdWnH/TVD1+jdu2Wlvk2HY8NWhSJbL6LP6ociHjZj/rntjaGUrb
RSVsOHdW3j2O1o/5ba2127FM5I3YXJHT24qHzkM+1CqiKRTNzPuJhON92Pf6fY+xjNQ35km0qqCA
JjMjEi2aUseM0dZtHlh9uBdbjYOFnrluc1v4xz6I152V1CJxPjWWft35iFtDnVUbNQyRitPnl3ge
pk9ylBueaRb9CQVB+T79R/+09Nt/9S/zfdufPo2g3b2xnX7M7/gnp3gjHQjW69XYt/iS6Taa29og
Pcc8RbzQ0MNjvpwT3PnuKfvPd11dTc8lEdfSWyCSdDv59vW8jVN/o+T8hw3UYz52tpxAQFPBAMjK
9JzHaLCq2kdVqf1T3EUQkpZmVPpgv9DMwfmbZu1AB/gXG3Wav+g5s2uxkdGZBU+R8p9tRMnDfPAV
a5fbk7TtjRD9qziTbvsq0LyBB+Cn0lI30Rh3byifPpXdmH3s4gjRhSRJz1kRzcc41eNNk6jRkzNW
katR6H9LtNTtSklaG3lIiUSyDNSreTHa3jwB7oKUBsXEm9TUPDlBXVUrMSwvbUm2gPIDuIt01dw4
5Lfu53qATwrA84s+jWsZ2AmKtslNDRLxtZawpuqyYbwrjTzdaZoxgrFvlJuhGFTX8eOLneb1bWZp
wR5Fe2VXkEm9RRk7XIWlqb4kClZS8tR8HxQKvFZWfJ1iNvRVtXugxMUdgiSyq3RoEU1NYIeelY7e
zL0JE6qlmVho4FUd5hZDfzHUurig+ycb3SVK0v6iYcJ6l/sBS6+ltfTHMnY6WtUSpJk7XbbrR5h6
9WOjtzvEY6q7a9cMvlsC0rUXg6GNPx8gK2slRnUrZyEpB9/FoAnv5fGbGMCstWYH2dFv/T0qou1z
qOTDrpFia9F2weRoaGBDtPPnHF9bFEIU/8DCQr/XWRGLfmfOcDcYgxS8op7sAVmg3NOOj9d8kyzr
8jGT5x/Nsu2vzWu2KrSp1C2TDRt1m3EYVprh+4dUnpRTrLbOOlFH6aE1iUT0SoGnn6krU0MwsXT4
o+l1/cmxcY5QwuIN++nCbWxWzqGuIXGhKB+lXtLuF6rLSfQXXTl9mjrzo5PrxsZqhmw1pQ6Ln9j8
1OHdgF2Zn7Dm753NgIvJkfC3RvidP5Em29OD0wa6q0uyej/GMnbvuYOCt9r2RwWtL0gly9t2kVue
MujlbSp1bl/4r6Jm9V7C+gmjLUYSWW5XEFY7TzTfZ/9WIRPNbJmsqfHPk3+qsKlNhe5k3HiC7SYI
bWWPqvJSQScpLjXSaoT3eOW/ieGgGDo82RfqW77MsZc5g5JhOGyOiUdWRpvdMDSds3ipWryBpcQa
16yt/XMs1wyLt51iNXsEs+9+6ru+bfXhnqx8sv99ZwS0OjSHPPDEvtNyGs59vJYW/X4NoR2cVas3
IdovXuYWJ/faDiEyaM5V4F/0V3a0LqI4v3mfOoRY+ZR5bO7FzsQGmUY210qNciP61EYniZohJQ+/
34T7uBwC/lQ+cRArTUurnB+kQTGip9Icrd7Hf9oIJWbDK+xGhxvYacTXjX8s5TC70x3dcKGW9F9M
pTxrqF48SyaFlwmZrJ1ed9qTUSZ3YkILrdO1uXHf+XmGcI3tS6um/x4ojbpWtcTejLVKmS+WMXg2
54MMSO0gmkao257ixN/LakrcMoq1p1HOk7No+vxlHpXxQtoHqizWWislysPXOfAbF0Uo88bSBhQY
I+XGhzP2OtSluWlVOduKZtIPVEmIfGQfe9LrwcULJUiK5nqoxWHVc8hSZMf8fTTHxqKXYeve7Cwm
RKLNdzcUtPrGSYG3nAcpthW+5ZmJAqZ/6RMvilWlt0GcTJtwdHz3fUBsQWibHFiB3ot+v80Nt6vz
adOz4rkxDeMAcUQ5jEtLdIl3c4ZTUVasRCPKxvYmInF6I5pDFkv7knqQ6L/O+GuQI6Nu8FFEyv2v
PvFOTOZel6ycHGH59z7xLm2wc5X4IiusAXLXRJx1K5CUso+0sUtaDhimlbuO6URnAb68DsBYVfeU
Hy8LqdJYiRF2k6wNPQZS66B58uGP//j7f/7H1/F/B2/FXUFpvcibv/8n7a9FOdWokbS/Nf/+iGh9
kYlt/prz6xZ/374VN5+zt+bfTjpHX+uiKb63v89avs1fe+bTf3y71ef28y+Ndd5G7XTp3urp/q3p
0lZ8C37HMvP/dvCPN7GXx6l8+/PD16LL8dS4fwuiIv/wY2j/7c8PiqqJA3U9Tsv+fwwuP/PPD4e3
unmb/ssGb5+b9s8Pkvo3WQE45ziEi5qjW5bx4Y/h7ceQauiOgwm7KauqptnOhz/yom7DPz/ozt9U
U8F329FURbUd2fzwR1N0P4YUzIYNW9FtiOGa4Xz4x0//5RS+n9I/8i67K3CNb/78YH/4gxLxcqKX
X8aaUndsmQe6rrHo4+vxOeXXz/dRHjBZ+V9dF7YGUfzgFvmbwmVtoAsNiLoIPD91XExC3J8OzY/P
/+8+T9FhwAMn0jV0IX/9vGRslLga/Z5//mlWvw3y7dw/T+q3EbcOY/hvPkyx/smvU5BpsRxFAWyr
//ZplllXkkKFFkB9i6PCc4AC7W2cYWFe525vvlU8bjsVh5KHxnezvDikubIxQZXKwdYC9v7vf7uh
cEJ/PdqGLBsqawlDVSzZ4tT9crTVgJuPFCPTClX9oSY138Z8NcCx5KpLdfD8/KvRaKuKRdvUnBQH
3t5Sz5aHu7rNn5HHOSfzl0hSO7c07b2Sy641aYcopqyRRJfKMG80YofaMZHTN79MQX5C3Rr0nnqs
RufCQhXO7nPSgwHtH5vuu4KcQ4WacqWpHiIWXo48vQYaQH7TGqwP1Not+i+apnhhh1OtKytwvaJw
HTTPHfAsn0QmWiHomeEP0K5if5Gc7VeBshSwONz2Xu06L0Qfvh22TYxMDFcViCcXvRw3L0q3aC1v
+Q0hW04yCSbbjU3qMuh+pEW9Jvz3fDMjicVnxRKGg9/MOPNKY9HaS1cZKamp61ax0q5CwDzISYKU
ZI3Lj3J4npTjN1za6yL3VOS3LGuHcXtfFK4R3i7FmBgy8SS5SPJ4TnRrd4Vr1RjjVUQlyrPBfZhT
5UZhTHG0hfuvg/lZGZUL68+r5ckNUX9NnG8ReLOKygr5IKN6ng0qcBy/ABGR9lNEomROHA9dHVeb
012Ll2s3pKuOtFsMtsCelLXBEbeT52gmgELaj/BMsj+VUDVy/nlt8cxv9uG3VjxR8AjgIaAGb/q4
HyfWdoWr8NOlIXLNsfWcBmm9xnTLHsLiBC+NkLPm6M0qP4VgdDAgT4Nu91GUlcp1gMzjN7Uv3Kr8
NBnfShvxYVsjXyyvA07F8hUweXGHCLq+r7nlMLuyijVU361yTOyQZXWjFKyfvinRUNKaAAastFNt
RJz4uTPXy+wH60TvgPKpXoYGS9hPiOB8S+dT0XwaopPTE9xdZMetYXb6yYyRj4YiK1KZ1W3Z8RwE
Qk7NsJ/JckzqysIlFoam6wy3mnSjFp8Mzl7OeUK/eDU3z9L8SUmpAuVciYAUlOBN4bST6W3jhwaf
vZjz0oSZZ2qcToVLFe0SZ3K8tAIxqGFOxRiYdm+Zt5yHCNRXvywxu/smv5X4R5r+PZeEj7NZt0Qa
mEHGmoIQQLg2s2qtzQrBvk7ZkD/KyAUHlx6kxBoa69q3k2OBlSMsKaf0d0ZiYCaZrapMcm0OtOzc
L79Qid9CzjJrMw+1SpKcEgnbYFvK6U7HkIjsFSuDDVVxr+Q/W6v8niBdGWDr4cB6E/WWMuavEL+h
/QijaisNEsLjoPL6N6TYjOrbyImVw8CLuPh8LhsO5aJklKHw1mOdksM6pqxJ/t9fF1Z5gybjWvbr
Vawj72DYz9zR1lhePJXS+FWpISB32bmtxyet0FdZoiO3plMvZdequjUitOOwEyM9CU9/NoCo8H2X
UVkp1yV//Np6HUqAdlyepaF5vfoGRchL0k9RoHp1Oa40bVr11bOijF7Z1Zu0+FaUEHA5oi0IcGW9
PJvG8UKFkiKeh9HjJgz4UsObilaoNWRenfUe/KdVxFkKG5AQ1TZmoRdM9baJSGwpimdwXSLy7fH9
OjO5hIG9lysFRwkuJLyRMi6v3kSFiCOUd+T+gf4pVrSUoF2zektqTrN+76uf4uQzyEqvLKpNmttf
8lpH4t+8mQFClNzw/NIGmPAphXsWvqQFQvOse5drd/mj8j+QUQFhfebWfKXl6aQU3O3UjOuUbLbC
DcxMdjXXsBQ/T7LbNAr/asM1+C+mFWRwfFDG52p8rvkTAX5x1ewNZAS3vH3Ml9WHzmsW6Rfu4ywu
loySV4+mW437cPTXqRSsiwRv1SD3YlBfTT7zo3gsoq5BIs2V6pbcwC0OWRunUkHKy6GLKhS0RkvG
803bNFGwqdPxa91Ig2up6iY10wO4z8S10+bFMaVVRy7bajhbFicFYkY0ZTuVUBy+sxtlb1AatzgQ
UFZAwogDk1n3BV4/nXpfxxye4bYwl2qPAYCKmm+wXu5BiKd7Qzvv2sDcq0O6w0aV2xuZHUPxlgdQ
jsXjcubIzLvmoSu4Jxpc8EnhFvDQMT7cj5i3yxLaIFLgTrXzWho4RrT6qVsyMHqyXNrB9n8eP//L
uPfnsPf/Jcr+/zB+VlX5p0Dpv8TPD/3n9Mvn+tvPEbTY5BpBa/LfDM0idiZKNVRTMwnyrgG0Iv9N
15fA1ZZNQ7ENg9D6R/xsL0OybZgiQEY266/w2dL/RlMzTdjrxKDG/yh4Vn6J59g5TpEG30yzdUeh
isLv/Dl6ln2DvHlBmoRrEWgTzqDiRQHbtIhFZfl6siGsRMpOIc6IdaylHeNGSGYl2ADtTady3KnQ
9S0WBM1NF6Qf1SzZlej3nDvffqE6WOwyzZfP/TQRdaQdYr7dJF/mRhu5aY9upKEuoSCRhUpfqG1Y
aiwL1+Ex0ZGGJuUe3RmD5FB+5vmf2TYebWZUS/tK+mSpGdjRHJFEqdY2Mia7F7+DKN3BG1DgFUOM
NfPHPAFyVtzllt3uCkRGgi4vqUT1ygGRZM1DULBaaZARF3SIBWyau0XGSnzv6zHpSh40yayo+1D4
m2YWtTrVmD0hK2kuApPipQiUlZR3IQlAJz6qvhwfOxVgCFbVKKlppQWssw02ldXWxxiZ6qPVY1kg
xxrcWURu73+6+P7JCkVbrs6fonSTlZrJpaOrumZoCmut386qXeMD0FNdXEf26LsNtRHUt+W11dnK
EwqJoB4K37RfZpOFOjbflTdii7b1x+Loz8A/xj58asp5gHKEWNJ9jCjupTBG+WIg0LyeME9bL7lL
v9KDh8hBswqJuPCAIaXpTaGPxpUx3ttxI+3nnFu72TiYFiImE8n2eAd/I9O0/gtKv5taBh1ZJPrB
xihB99Cu57nS2XtQBoiQ191gbVpZe07GCYEzyqb+vrS0tZQvpnvQVgT2N7N6Y51IPmXcvNMufnMb
d51+l+Clrmadf9ePQLHwfpHWA77Bbq9F+Z2hdE9kRvVbZ4SPvUggzeDS8TpMAyj2qv6pwizxarrb
xQrUYU196JK1ovjlFiJst5Yh5m3VxnDctNbwep10fqYZGM1msFCxQI5g3JjDUxta3QHXmHyHVscK
93J9leqtdVEq9FwchL0eqiD6UlIR2MpZoXjmVLRbrnvtgLY/bkTa4B9ZwjRSGyGxBnuCGBj3Ilxn
cAcdSYPlYeU1eFuslFLTEf3gQIeL4GxTWfjf6HBbW8XmjGoQK8/9OIZ3dXFQiqA7dTb5ZlMrX7SM
ijGy4q+aPQSryO9iig1T6MXGEN6cqaBjM1MBe9lUtdm5g9MMV+D2GOPfHMQs8GqrekX4bNw7TZCt
0N63D2EYESHWauasxgZgBGHSlE7NjdWxCjKDUEXT4jG1fO2mktT2NKlIXztJdaRACtTY6D/XC313
1FFUoPxbruqxP0cpBi7ouWWo2xwRGfk+Z5K9xVUdJS2W4xu0cBLXcCJ/kyxnR27ttzlJNcDl5k4B
bzj6FUrRcOVwesqLi4xKHzc/5DYXaPnQ9lCjoaqtE3uabkMkMwEp9Y9p7Z+jJOzWWuYAskQlp42z
VSKpwX1QdeNOHTTNi7poerEKzN+i2L/AqLJWYqeqrDSEhY65TZS228sY0Xl80wuiW1RYF3tXGGEv
kJCezYR9CeaepRbIC1IhR8r1qKM0dx4VIoqq99f9WMi34sXsCA4LZdECmf1iTVU7/gRExHPa5Maa
y+YRbFW28SG47BADBPdaYyLdl05008+ztAl9C8vcsF7nXAWvTSt5Uekcr+zmbIy3ph1FN6EJZCTQ
/JM6DG+mr5nuYNUdhTHYEUY+BPwrquiQjHPq5rZpfNS08CGOt4M2h5dakhRu8L68tXpdYyUSx2AB
pDA92qUJDr/oSP+G66LM4Bfo48lZXpIC2VwFH1BSjA5G370VHPkDu6W073UKQYJMXfccTdVgPcbi
jFtCWpytsi/Oo2803jyiVCaQr/JCKJAcaMVZsBp0DYJFpWf3jjTcz2m/GxKqVfwkBc1CQ1pFesTa
cbF5FjJleUmO37FwgYb8ZUi1cU5Q9j6jcG6cK0RoyA2PQw7WeRzMBxWhyisMS26h8knfpdDiQVUs
Cjn6yGHnWM9wWlV/pXZzfNcXs3qwyda2EHaO9fLisxrf6E36ORSykF0V85RMgk3SEIF2VQNkajkg
Y5q5SFgMx1Yb+s2/f2Lo9hKD/PrIIAur4d1DLGIYjqr9lkZDusgOJtD0GBaCIFl4az1gvXWAIr9n
WHW2H0bpSWhOaovQcWz6H3lUZgssuVmlqiGfnapE6piyUMHtN52Ndb748kRa8r3KY3tXqqp/A3+N
HAZg79W4SBr6rb6yTNYOcZGX3pTbElYek3Q2Eaxj3WrK68Fsu03ZJM2hw6FsiJE1gpXVH1TJHrd1
VKtrI1TGra+XJ0tT1bNfplyVfWh6pWYb3tTVL6hRem1SGJd9mKX1Ll3KkLUWhQ/8nzC7iefIlfX6
gBWKfUDfyT6MKWLBvqTeguqRKbACFa9R6IO9kJhb5D3rlfZVKhPEvnLfOXLxeyaSOVhKBxSoghmP
oCyLvAD08KMZmM19NGRuanztSoiPlaRFdzx2nqBtom4Wa7CFnOhllAuKDU5seAg6/x+uzmu3bmTb
ol9EgLFIvu6cgyRLtl8Iq20z5yqmr7+DVB80cF8KW+cAaksiq2qtNeeY+kqv7QyvY5HuTLfL3szx
3qZRAjKBGoRERXsXTSJ5hBo1ttP/RfgWXY12kPCSbP3okta6UgW+KOKu0jXPbnJ18v5dk3VyBrVo
7iB40p/JM3VoA/HN9Fp5s2u7PToZ3zER4Sf/hmA7pSjEtVDdUjNKzgUR9hcg2NW6wfcNnd88C+E9
FvpRrDrKrLJ3V92I5DWbL22dIGsYbRC4o3gkntxX7yZhAMqtnUsQx5jWTYbThmG3hyEos53Gna5Q
fXKKc15vQBvZ1Wmws7SF5210N073+okK03oLPbCika16SnYRXLqu/90FXXQDlnLPC5mueruyH4hH
PegWiXYmdIvRUWhdJ6T6m7AtC/TH6bPG1u+mNQIXyzoO2OSEOTi4HULvhQI5gOCqxrWnu1s3LbRj
OICujJL0zdLSFEZ8so7GUZ4Tf86+6McjTLQQEBXjjHGOWKDvjTxuMs5a7u153urDJHX/NIaE5hmy
4Kd1jPgezqBT2D6QTdAJ7uuZz0rkUHp15mWqj4kE2x4mur6XTmS9SbW3a8GcaXKHU6yqCLdc324z
ru73saoIKnWbjJr1tSmD4bWtSE0OSM/a5I2kT9fSbcg0lxo/15zbOFjuOnXE8DA94vCmaISSPWGF
1UbjIyoz/+hOCZtBTp1sZ31MvZo5r/pUvaDWJ+8n82++5U1vTdlQdQM624uAmT9OtZDkP19y10WA
blflMZsa781P1rlqBkRuyTnHvHoTCcFoU/chRrP/qXzszsAhGDFz83rUHRO0mil1kzwGBzNf5iYr
uJouPlqRaP51pBigf9zLo0DlsAu6QG01g4KlKFJ4fGVm7Us4vbfRmLythtl0Iwb85QVM1dgsON7j
wj8EwRBhJa5NGhS1uZVzskWYDuWwSlT9I88dRPld3l7TlrlvU5QC4JqeXrjvpZecHURnmIxv2du2
IqmAaav4AjcjxgmKzLuyB7GdejO66I7RQi0NqnHLuCQ/T/pEeKkvg00vSKCDdlPezKBbawbBMK0n
vg0BfI7cDMNn1tVHf3S1TYn6a60ToPTsdPLSXO00yZwpr9W4n6nwPrTStc5Oirazayr+neU0Xcts
2KYz3MdMmLmNwUSvTWmIJ7jhCp+dSWK1q1UdrzV0k3fCxt6l749ruD8E1RASsgMfSuPITGs6hnr7
LYinW9tVf3FhlYfG9/V1PhAnB0AuXQe+XQBoT/+qPNPXYZ9ns6X8WSJ9e6Lp2zsGPPhwOjYNPT7U
UgDjnSz292me9VSPpn0hSaGnkz/+k0gQOEX1ExsA2soRu1zqJaBUNDqd6FrKjScm5yCm6eaBmOIX
wXvVF+9midfWjHiFzdHDQCB7wQQ/Zt/K2s8o1t3df5qCLulWXYrZVG8rtam9EJ11GPW7NGl/hmb1
HEaFSKvw+mtCViSIbvLk6tZFHjwvbX8ZOEgeQUCGtKRApw/tkLVsYDQ3tPzdCHGrxINpXckbFxuN
vt4ne8gq7e059fOzdNV8/dG3Nd4RJ+uAQtfO4O+WB0vuqsh2TsZMXxr7DM3e8suCf3iAx6mffe5X
aCzENQlsmMpKAS3vnPtQKfdS+t2rLAz/3LYDI15+Rj8bT5UTmqdmXrrAkvynrHJrz/mLAkPKgbjO
C1gi++RP+iyFJyizRKvVUVWUamVM0dJdDaIN5tY8WCUR7xz9Df9SILXYpR3Ff9105l3l5IuJ5o8V
gX0iugHb+KJirEfhgUCPySeIYujFdeRvOl1VZ8rPjfAxS5FK0WMBEM6GI22bltNwieelATWk4NHd
itq2d3nimhs/6X/GPQdDRWFx7XL/u08b39f3faSBrpXIyim8KBRom5tphpJqFny0uvFoNN1bZ31k
XEvPfdGyaNpmuWwfxL7bu3So5BruTSXYws0xvng4fXaMGjNzpfXteIxwtJ+XZfQy6ryovxdDfO56
SJoJbKwK4EOxsidV7wcRUrkyRT9mYybjua99IJC74EkRLfcET9ELTjzzsix9QRSgLeqH1pjYeMXQ
rgx8lEi7RbXOhhESlh43Bfv6PmsQ/W6GOCNKrjP2MKsgqMfu+0jf6RA2tCLJ6bzqnUGKxziSMOJQ
N05zxzCqtI0Fw2JfjKK9mkRryL69kjf4NraAUCKQOFia7aOl+Tr94Vhuu6LEPhAhFESJH3TtxIFU
ulfN0z6qNoIqZNkW8Qi1LteYMZDkpihSZ/KwtMd2A+8erdhs611u4Sii9kVZ4recStx2mpW/FlWL
hBOdpZRgsdykPciqNV8INdtHUZ18y8v+3jQp2J2mrzZLxTE67JcpJ/UEMPdcjxWdafIHvO4fPc3V
Ldp7ZSx+1NGPLMBMZ/bhsMWrEH4T4w2Z282t3OIJdaO+WmX5I9P0XTYfZ5by81c5bkODfAfi3gvU
GxBSCF6eoQTjr9T0KshXYlckY8Qjm/IYmGILU8x7R3nwgFSDEHa/XGWN0hiuJmSwCBjjiSmDuug2
HFeDq8OBtnj8pGOS5l1/xB6VMI7qitdSM5AB018D7kpOVkjcmWvJ9ux5ln2w3RSlzJBdQVvkV32U
nynKlj26ynrlIC/dRnhFz1ZT2FvAu/TRSofRR1aPNQOjCIKQ2Xx4qQx2ywbXVDVBvGyfS5KMU+J8
dEBqT+GQETociJXtlO5Jui0pdpBwVg1l4Yocd3XLkjpfq4I4kwX7Q8CSu1LYWr82zuWbl0W2zqyI
c466fFp5MmrpenNLhyCg46IEVbaedMeC2rrKwyi8a6a40BqymQhy203jML1Kv0qvXMt/W63qkeIg
KMPW7xEgwgY/hJ46+PVnSxTVlSC28lpwo9t8fftW5NTguTAeOiIF2lOk/lQysw5ZipOw1AsOFGYS
0yXQ3fac5Uwbm6g7aglv7pz3WtRuf3GSg9NxLVwWu+LICr3pOpRlvhEKyyI3PdAYWiovpGs5m6YQ
LYa6+KUTvXa2ZdJu4iF1vrY0E2/KWkoSfUksYAbCJrCLRj26tTgwlWHrr5k2qI0ciQLKE+NXN0wt
u+r/6GRM6qge2F4reEi0Jt3/JTxqHVRqvD3phlbnT2kkM6wO63MztuVGaAxxmzmkpZqX5RNpF8k2
LpkHkopn7zJFh4TZ9OyTDs2tavk/HCLB7hCI3aNXIBzLjfhqebyjXkdOt+tyhWh5WcvEvZHSN9wK
Ed/17xmkxu9y0nWApH5Pi+MNXqnxkLAGntRN+kqTo79hGvLxxfKozPiedg74vJbRn153R5VP1RWy
MfMSv7wl3MruetsUd66l57YZTg1a4etiQbG6oN/ICDzH6OoPH5jPvh3zTxUV3R+TCvXkifqfuGYe
4xEVprXRG+wq4wG6/6HldrXRTC1FjqD7VxuLNiEjORIJvnmTSW/fZOa3fOah1bpmniComMfQ+Ry7
gAqqdNi/rYy3FLI0Ta45tWzOxnM4lbALDmrtzNcNo8rEdcK7s6uyYqQsaPrLmLj7vpyaZ9cY6SPv
61OVDcZTafF44Ek00AkgGh4IlmtSeWVgQIer9Dmh/J6JVMn3r/mnkAmXCnI+XYfgBAXwkll8Gp0J
dEB9AXZto2Zq8IpUKWa8U4eIWx/DfWh3f+3eci9WLxD4GcTL/4eCFm4JKYSTCVKIv4212bFoVhRk
JoGeFYKGIUnEbVmyIOkO+Jb/1qVWr4uadtGXO4GjXZS8MdHY2pfl7jZl6gbizDgwqce9nhHTuogw
M/NDjRAx5RjT4OzBkM6ZJsuiOSBUuhi8P0fffuptsFPzEqAVcKOm4Q+pSjEnFlzSrGiP9VRCReoD
68o7cUBdf9N6qcMNaYtrNNlzC9Mk3w3kNjiVeUxqhC5GJ0vbuRFFJGJobdyIMgBsWGLN3Di6tsbA
+X2QPpI/38wv84Uf3bKOYzOIk0c56fkuZYqxcjstLlZRKwNSm0fm8k2f3PXe+9sHhn5SrdlsM2sa
t4givJe2cTHuT7gzpmQ4Qc0544F+kcMYPmmadXR+MocrYRT/8Kxf8187Jd3r3dfVT8E7tXFDptVe
m3bGKjftQ1EFlBOGdS0s54/ZYUQei8a6mtPDq9vBWRtNvK5CqnehR/KW1d60ppnv7aoSIQgHN1fQ
ZGzQL2AtWf5S5GZ8ny9/BxLVy11UMfMxKzO7BiRorEyf1kUAdWbtaBNhWdr4NupmSa0NrcdprIsr
Z3p7X9/s2DfnW15EJMr4wx1U+lPJU+iAodEzxQy9qJELVB9BVufX2r6WQatd7cH3Qe0NH5VpWKdi
XhIE5lAJzTdtsoOzNnokOCckPlIiFycKomscad1Np4N8NayXoaFCopiqL2S215fCbNIzRDVEJok4
TylCVtfqCEkNCALKuOJHDceKVdnxLYD3ojnpI0gbXglN5AwM+FK2hDHG/gfFWHcJkANfIM7bRJhk
RIqUxb6SKv0WZ1H4HHbOlFwj2fS/tXiY73WD3GvcaEmnSGu8zF7/YjJLd9i+3MzWjnE84kAKFF1b
CNCwIaW4xfOicRGoffIVjabejSW/wqVaGmAmnvWhaaj1qnJHQzfammXSXeLGf/qJ15/7KezPnlYe
Wyy6dxOAas+jfSrm6IplCcMUpMSAlaAB+btbfqi+18QuqNWf1Pd/GYDp9qYRjZc5qokfoap3jSqt
p2n3zXoiL4sciPw0+lHz8PI6oL1aTN+csL+7YfYqafA+LDNtd4E59ZswSvwD+up/EHYk99ot3eOU
6N/6PAwfThNOADyBWHLvbpl/sS3RdlHXEpPkFUusuk7GBYkYSTiRtm2XRO0oYvrQ9CSFKxtHps6z
1EXSetcU6YFOeKpTMfwmTv1XKnKcMRWKCBzCVIPCerckTjhTP3JnGV6cuKLJZ/Asc2Ld9bhOXlyu
/isLgDtTBu53CZyVY2tZv6Yc1J/eFeRqpjaP9ogmQVCiuXFeX9sqXRU9XYaVhiD6gOchXQ/V3TNa
f++hnYeYZ/9x66G46H60cwrKXLcKo+/MLl9TjdEhyue95/jpFvXzuLIAFhwTR+6asgvOE1aQbe3x
oBFgAn55XjAmnbJcfSAqi488xOUrTuZgyxvcoW1LrP3o1A/C6pzzshSK0krEpvjisMQVUS0dncVt
7Yt6NQnGVPi06vMyWPla+n2XB/nXYbccewUyzVOng+So1LmomvQyFB0zQKUf+kD71NrS2vU5mX4m
wNMNc6P4Mthpz/Y+wKcWpPsNc/hgXyfhxcbdHxrFNw5z99dRMEq7eDRb9mEkNnaptO9ksnDnx/Cy
8wT1dVU670Y63Jjrpc8R4/bZJy6l08H42OpQIfXaWDziax/40ZmurlmuvE6P92Xjwn3z1KW3KnXB
SKRtbJOKFbFQe4vjZkOsKX9GlaoDW67kBh6EYNWAakxxGb3YeD3ANxEB4sgkvDue224cM9M2Hd0U
WNXVdB016+ARSXBdlqwDaxq70Tm3k+baBaF8sXWiUyw/6jdNxT6hhU5/yxW/IYBRXM6q1D3Xms8z
4XnPJEB5rWS3563xnn4uyfeVyvoC2SzkGjfI/iZlaaLTK1Blzb/QaA5upNmpzgxsTnXCZbMpCU/8
CuEYGOavW/pF4B1tPLIejw+aGn3ahgWltUHpe27ZI89uYc1pspgTqk42s6BOO4JvnkePlb1uPPnh
jLm+80ksO4Mu7c9BKcOaeLttrzgzCQCLXJ2tcd4fl0/+vEnCpRs2PV4YDI3czbu+8U+emmgiOlG/
XRJASRJjnDbWjL801VxM0fwKCRXZL1WvLnwX+EpHmyaomS42MvEvoTEHXGby309RLOpjLdJznOBT
QUPKPf0rp0pZPyU+GSwb4MGURhg2nr/9lNbagfkuolgi9PIVtrL2YiYEUnlxi4Ejtv7oLa1QLCb+
q2aU91Dr0p8W9sSg5agYBqHf1dAgcQxUfKqwt1wLTZ6b0XqJNPcSac2Av6UMuIhRNjQjvSkAHvXa
cKpXjGfZMSv8twQ0MRUVNw8OcLFNEV29CCaDbeXQ4kvPVZrJ18aOBW1HJfYh8+JXvV8NXhSBZS6d
z97cee1In98GsWSmA/oHXq3tMtIthGaSvofKbckz1krfPWYRSQbzbGoqSLTIPFqu9GTjqwOJbSTr
iR8INMb8KRIWn4zyb2uCYTJmvPY0L/E8cmq65I6LKN/H1WCdhkRYpyCaxtPwUnpSs9ZSJAgUQ3o9
5hzHukbwXe/twdUpZhr7kUS09yeflorhlikNba4WQ4TPUdncCf0erB6lpv/kjjweah8DxkI7LDvn
T4Z2e7985dJzbaPEBVaAkzvO0uLgI956iGK6+G6dHFPPzhnEsQA/x0MSo0OTREASIdNeZYu51K/o
ZY4gOnVndN6ICjZ3id2WW07n5Fo1jn6h3f3qRA67BnQUa5DpD3M6iJRiBpgaM5o8ew8dkd4yi5t/
pHMdtflq+Z+4kL+ho3AE+oAg2AYlkLXcLbRL4cc7V7QwQeMguNh2lRz00H6xliiFdk5VWBZHNWSX
KsPfsVG0oA2T+CFIUTiQgZoM1cVO0vqyfJopBlVEbgPzv+jiZW50WT5lU4QpXJifgyaao7INkFLJ
cFs2H/rQsMEQw+1KM/OvWtP7HMeknc1fGfQi1i4M8002b/dSN0XO5YjTowztYtMwmz7riWlXUJL4
aKeRt5oB15txbp9lc1TYsojFJmQooE/Bez/OMUaG1kXbvuk5uY1vZjuFZ6PJ/VeYrs1ep24AFF+l
mLtQ6bpK5pes9m2UHE6O5m1kciEkOIl5cSZnoA+QfOKmnIdXsX22Ats69z6K7762jpHW8g90sR6s
M4l8N5FIw5eLO5AG8uwrBhvLmHRZlpiedPwcGzp3y76xLBVEiWOqmtfIV9z1ivEJijp7N+iljB34
4kQ2Ox+zeD+rnG485StZpOV++el9T1Rbi+n2ehKGh0q5MMCRRo1G5z5EMCuEuydZpL07VeVe0jAc
jF2sh/rW60L/q3u4tBDZMYnzMM8c8BW9haHG7AgsdhsMycY1quq8LNz22MOrLNhGXfq3bMP6/N/S
dgMhyKJ7qXWmYETI9S/LYnnaGwmULgrP3ng62rYbQXdmLUJZyRgZ6aFffRbBcIhrkiBgs1s7h3fy
bQ4wyugDvnh2vPa0fGVHoi9QeSfdNtAkTuRCuierSd2T62vWLh+q7/qcXOfZQ/K1NEO+V4b2U2+i
n7YWNL8kJGcGoMNMSe63hAYw+zexng4mhOMUn+FWVqP9rF0KHhF12rPjOAuRgaO8dvQfTo5Wwm3D
6JKhcNQTATo+LGL+aRYEJErTDE24m28rVTnHcdYkLAvKMHhpjMhayzmyQ+pMrRFNyKyZLzQwb/hx
822sIxdpCet6GwO7Pdmx/YwBzDL0Nk7ZBM98+bQsfQ2lW6M4CfxTPLDThEab3BqT2aDfjRClNGbe
0xjdoqjvX3RPD3CPM8WtXGnuy55ph1+78TMz7Hg/lI2F9mT8t/mLzRVbQu7l6B304jhW2fG/w6VG
YXfIQCjF35aLUpgV4lGn5cMJm+oM02c4LCMiO/9TeMQCa4Zl7sOxR8ltyPDEIdWc7Ugd6YUEtw4u
5dgZKKS8RieLPvHvaaMlxyBBc1pUWL7cHD7UMmAqnTIH88MoV+9qjQSqZBXP9R+YZMahUcFQrGiC
Q6017W5Ksg2qvuZ3rD6lkwUnP2PgX9CPWxPKYZ2RVVtkKqYfcY1ibOzG+LGMhiuYfWHxywqD4jUX
E/1159X1CObgv0l311Teb6eevFua54qovnh8mtBkNwrEg2r76ZQ44awq49Y0WFdcet65GULuH81Y
6OuEa/nma8onklewb+2JnjGFQABDrdSnaDvi8ScV3UpO0l213giuC5Q5FQQvKpJjerYLfHLBU6ap
YIIuq2r7H1XQ8unhc1uiAz55Gw9isGQTxeVij8FrnOtpjDZ91ulHkb4tAWwfO1N+LshZu5vH1r4W
n7QZ8KzV09wQrI9522bPJg8+RStpcfTMokrlc/pTT1b13HRikv0r6Wq6XIW4K8DRK3PuQ6QqFFfP
+PjvyeEXP570Em3dyumT/DtdB26kwznSJ2522dh9qNynQS94MDLmeXuUMy8ujTRweCRolqkwt8Xv
ZXJIVmpAilfCLzts83ORg9ZJo7I9QrtD6GWO3bERkbm2Zdte3ZquceYS3RDT5dlSafdvekVQxiRs
3nV+FYMxOK/tCK5Yj7WDx8htH6Va+XUbMI0xOBgMXTa5Xv5o+qHbOlrFaDly24uV5cifw3K4wzi5
oe9Ln4at/iFiUJ3oLaVPX9W0p4ja3aZAHPj23stgyeKbXyFWMhH2pKM+wSkjTtw3SRIHJZOdB/Rs
7Wyz5kJardEJypWd63+xpLSbCmsuGYi2STK63/3plflhxV54VnMj38lqpEmCCTgNqROBT4zP5k+e
qrM11DF/7ZvHYNbsLAsQzfycxIj0ACY/Wx0ehM2864NWx3aa0h4skJttGs0ju8iR/blUbnfuXOo3
ONf9CrNUdZ3mbCVjXlxV7CKvKI51SkKdEZj9Ge3su9/1Ai4yez1oHE7aZRFNU2xsjVvZFgXwnJbb
NA+9AyAS20jRQ9N+kaDZTqjhFRDvWbNXI/89BXO6TpL2u05O5FBZKnptVREhk0nrvWz06llp6CuN
rGwPddrx0hXBLE6Ks3jTCyqIwEkpZ1JNX9c0nb81WdSdJ7a+1QSZoEPEcFyu0MtTC5xqTSqwmLY4
wLQDjoPGWodeuilpMZxCIz062OKPWU9VI2sMFosalHt8u2lT5i2It1bs5dNZzNVDE5j+xa95R+jA
7EeZE76SZQ5KVISKs0hDkNcDeLIhFQVVIwBNzWd/0ZB+GSlmBC0+hNJq34t3mOMkuBnjszUGploV
VMxFHjYFbboHWU33Fp8cLhvpbbOgGx9InmCV1SjlwBocrGpU3CYj+mKuNWybjlFS5ILrDXNm4Xpj
jhWh82jvylTr11WtWxdpdtp6nK0WXpqCR6kolLZeUE4nmff214OWTEyO2wDJf2KyxZrzJYmYVJPB
T/SiXEdtlOOqV7SQ1YuaHlo5itM4C3mSkMYtCAbvStBaerdmuiXundEfQFyVnkaw0nRSQVO9FiZW
5yHDz5CBH3wBd0HCMHg62dgRoco2ENCx4n6JVOU28hRi+/nHV7b/sCFQ7EHqaEd94vItJ46XxEDH
IlXi7DPlqZfGAdAhG4FxoZTsY7F86T0ySQiuOCBStVdCL+Rr1UFoyywzg/DVGEibaPea0HyK0kl2
6IzUrKoktnAZnuc1kwon0F5V6Hj3rIzY5kxOz2UE6UpQLpxNcJfniaSv3vqxN74HNu0Lk93Rk1a3
DjT/g1mdfGCNxveP0va1z4ISAtCa4L7wd8CZCAxV1x9TTkRhhcpnyVUIm/BAhrHx7OtOvTCPxDTU
rJXU+7do8vbCBJ+hOunRzQrEo1F5Tj4J97CqsKctxFfnLWVsYFMMf/0klOD1V8g5qsinE3Xy6muu
tbbqpNgqadY8wqr445jyN+2R1TIeaWPXe+Az40rwL/DvP/RfC8gCQnjKMCKzflsKR21nBsZ9WVLB
d86LTq1rPfo9zbGVcWWJlwr3F3/pfCWnFmqiiZGG+sT7FgtuanpjQGyqzQMC8/bDmNGvqFC/yZJN
yJ2cm0Yis1Zjkq815b5kks50PQybtFZg5uYoCnzkyVqq9uco9PwANr76phv+Sx9k02fva49S9zDS
wgFa/o2NpfgmRnnRAxNh9ExkDfnDvNAYPVg+fUeUoOaWEqPewoUurnhD73aQtXelowmtsWER8zqu
p7w3N4tQDelSwdhhbBBXmN+6wgSwqNvq5jryMIyoAQHIjN8DQ70iE7U31oCivaTHQAVbZNynD5Zh
l9t25mbBCNm7kU0qd8P5XzU5eh0N7bqPpEoAoxRjLj8sICtHw48INbYgMgxaWbJBcjMnrszfAJQQ
25pQdyyQvfskHwv+eVLvdA+1Xu0VV2IJ+xfJDO3kaRApSIAhZUQ+IPaEz7LbUmC5O7YLeRpkgjY1
jCJ0KkP9rMzqd0dzurFF9IqdM1v3Qc10w7Tys19ILi1I0o41ndijEvkPA2Xv2iFAe4dEynsiIM/P
mdR+VbEtTkG++OyAWGp5/tckx5l9yo5OBTeetZi9VXEn7JPoW/+dHsF7RpjoPWnQ2zspC+yzDzeA
JDkaRfkaUILgT5wBL7rA/jFG0dsA2f2peQFWWCgxhW8choxfPPEXjb2vei9Zpa4ebl1TcbjGMdPv
0oN9+lUT8FQiaFcZXYnI6L+DICiPCK7Vw6lbZkL1VB1GJV91S2r7Za90BNoMT4sI7UMNoBsmN5TI
yX5aQYxFNU20HZw1DmjE0i9jND1plVSvBJPs/hs9+9yiMdQlgDMQHn69hqXpiL0+IrFDRAcM23M+
RqRr3cosI+9SjCldQjP+XWAc2xSBQLKUZskOesgxVn27WV7lstLuCSHDx2gWukWR+phfnoMzBjGX
/fFvIfXgXjdacGcsla07lVm75X+rGBAi3DCvZuWJewX7MUFdwDgh899cZk9casv8GwOgad2LzP2R
1O9e/RzVg0Np+hVZRO3ocVVdqiF9MUbtp698gdYqN9/RIm9iSX5hRnbNOUy0u+cV6czuHy/6vAAc
zQ9jbL3yH8PYN6Yezrac2i9MphzLdMeOPl8fRApfXHH2rofBdR6OX676KLVOy+LMPpraGe09UJtL
QVeFATULk07tmkXp+xy4Vg5jtU/m38yQVyD9OwpnF4wZqHAW3R9O+IeHk0WffReaurOiS6Tfyogw
njwk1sdiJLDlFljBDJ/atY1d6NHp2Q8GRzqQ79p5LEsy2tci09UBcI4huzmEjBYERP/4Q1mQvYmK
jM9CVeZexWZ09t0RzvoUBauCbYDr8WzuUfmwJ72jOS5NnYQgALzDCmYllnYMU0N9jDx5sWclqWQE
Xwdje3TnC2S9DMXSujjYfAsyp0xwUSzLJ62HfwNF1EHMsHcavSGI1tfHy7JwaobrIUMus5StDEz+
rWKtgf546Ekq8dajodtxabkOXTFdaefpU4iOKrCfFi0WAPM0q6Y5IJQ28OtICBlYgRHQ2hgfpWuK
e2RkK6vm2sWN+jpLwYHdW/9kvhzOy5Im1r+f8vlTUbv0Ra1u62oo/NaofW2FYgpA4k5Vuf+QvGgP
STDamTrq1U95WSTTow4lx9PtEpIpJ3rMiEc2Wh06QPXY8JdpE80um/uV/sMWI4OcUjt1YpguJEz+
uyxf6uU/bT+25wrbEV7+siHA3B6f+kB5Ttv8t2hG4HqD258NFQ0Ht6sOdRZOPAsUUGNrtvlq+boy
XpEYtKfKA7i3GsDMMtfNVhEgElAy0oovYijyeeDBEeJCg4qHMt0VoW/AQZLuuZsXVE7uObEoQfOp
J32csLmTZU53f0nCQ/F5D2keb4RAkDiFhrnP/JrqZJ6M6VZq3SxBOoc3MmZvTQQad1GN4y3CkAqY
831KJGC30pQHx+neMRo6B2G64Pdsujxg6RwRb2Ql0++5qwf7vC1/ZY2RrG03rD4Kn8mvrDz7Uth4
VOI+RNrsjOXebhkOL3OIZc7T2s2T+tPaC1Uzcoj6gV9i2p9aNDcS+UFA3lWcUzrXjDXnSb4+L0v3
P4bbuB+HGHNekaAY+d/SdAEiuhHLuw23Z7cMGHoHdW1gclNm7mC+ognRzlCrEMaJovyeFlGwLxZG
ojTDamtXIRm3xXAieZnZMje007KUiAJPyiz2KKWZKspim4U9Q5g5bGVeBlvpF4kI/WIONHOs5lpL
Ehptw4hwKice0ky+zCrbJr0VYahvSdtc2aGD54vH1e9q7+gl9Inn3ujSFl0+YRnB5ivtZPv/Xl2F
anPNoBYVte2H10V1tCxgh/+GVWgjts7SF+Am08G0eMGmnsCTzFO/+gylAE3lV/RX76FGozgu8lWV
NuIFWlV3qLr571tLwM6RTpVk+hZYCdjP/90Ho2Q6ULUbx+UoyizsjkFcTdumsT+DyIlBbSIsAJf4
6en2tev99KQIg9w0fmFu+tki4SmmWs68jXdUYSurgarv9E21iY2cKPncgbqqJ9Ep7H3rAOHIQh6F
SdoS0t6FfYGCjdCcdTw4+sZuzOlIS+RJT0neNCWSHSIEUC1zCIZwoFJqHk68Pcou9Tujd1xhqnj5
P8LOa8lxZNmyXwQzBDReqTWZsjrrBVYSWgQ08PWzAlm3a84ZszsvYSS7ujsrCQTC3fdeW4MOjPez
xvzFL/DRjJ1/mYLfpaUjQ9Tc6M0I7ZF7hA4/T+DlgRNXmJHQe4SbyDXfZr0zvi8v0ljfZEVQcMha
AghaTKZjH1ogJYySKo/0ZUhsI6iJkVAtyxmvTWSBkVGnSouRJEb3lNBGQBiymEK8O259GJ3pxLQ4
JaXWxrvqsU+Tm5x+KkK8sI42UxNk+9nLvec2d7e0YcvD5E7xxkmrcP9ZupsC+/zS6C+CuTiVqL5Q
GHXDJVGygWXBC0k3e5x2JtMUUTj9MQ8GvqSW4y2+VaXL8Sl+M55QWsU9lKKhw0ZFTan+N9kI1inz
wH+KQhtezajeTcl6cX0t1iqrxShZ0Qpu8R2vPVtjGNnkpnt+SpIZaqq6cZZ7pqiZXTt13KzcsgrP
tlqWV4PKxA0zme2aGQ28P9ThWs/d+DBLX8e/lVRXkbi48cxoOpXlj0XAOLI5KwAKncHpK2Hc/XpC
V77yrXLATQB8bVnG0Aw3VpX6m3IkoaX0+pLydfJugwi8V29M365H6dvJ87LAhUJr7KbU5XW/MUpm
zvS0Z3kyZ+tQKxH3soQlFo7U9W8VUXzdOm2s4jzoen+b/l0ykZ2HEG5BG/1AX5FTNvLz3AMw32vP
I2fGYrB0t8pcO/k93YuUTirExlw/Ys45RG2arROUGGiN6FItixFVAbAV1MnQiGmp6OQld5E+Pjop
/Kss05/0r51DY8vgCR+e9oS3+vAkZYU6Ez/MdVD5QGlo5cccDdpx6UfHl0D4wdWQsCWklyJ6x0Sz
GmMrXTkzuSFzIjG+EZu7N4dxVDJ6+t9L80INLFLpTYdQl8XOxijCbCsq/FMDFJcjE1oAmt+xYPvr
ZMNvX/fF1sUA/Nl+wGhAFcPf21KC9WXR6VGOPzmo6S+1ws8ig7RuE3m8hxICiTd47oXP9WsN+Pei
FW8EXwzHoJMXhgnRJVEzr2UJ1NuYSgh7YUy0d0nCA0jt4TAUc7blXKe2AfuHGdqPyvLROTeZfK20
8ibNoXp23cRfDcgXkO+aHsM8R2xrunKaM7mnkmpolSxdPw0OaWJG5qHSzW+D1OwnD+H5VYXiLe9S
frKzLsLfhaiJJs16E/dha77JNOct7Ku9a2KXUYlRKnpmEVe2QCzqqNtNyDL5JU7j9xEwOv+Lqla1
oPfCuEcc3Y69IiyjnTVB0F3FA48zvSYzoOlfCz04FYnl3pd3UjbKK1NjnnPc7fJdtijTHu3c0+0W
0x5kPFPkuGxgkiRhfMJPjIRKnV2HuZmObKGHCPn4PqjL73PaTBPslrbfeRWqYSh4IKKJVGVrRj8U
qM+myfB2ywljOXOUcc2oEL15mNjj2eM5c8hcn91mYhueayjnmtU7q3n03DX/gLY6edmUQLG7xdfD
/IROxqrLLNIkUhdjK/j4UQzmWpSmh72rj396IQZOdR/kfXywMyflv1iZay3Ef0LNABmJV9DL0eOL
0H7R7PLZ7YLgw0R9wa8apAmuzMey0Jb1sSKFb50XH2pPNfc1/1lqnoVR1KpviWp6yN9k6uSHRV3W
al9zo9VAZXbRqqmD/MX0jX8KFwnV2GMMsGos13jkCdX2ZiaDlWYmQKVGODCeDE+0z6LrjLiJLNNf
c9I557I1w+eh7EMYHH39rSndpz5L3+0osw7pNI/PBeUsRZJ6TCopkGEa9W6oOOVmXLM2df8TtbR9
EFp8b+2iOERJ4G/syiSG0wGnZf7GP+F89Hgfd07Wi0Ni5icLJvoTtuYfVtgWRyqZ+ax1evrQlQsv
z0laKREvP5bPXC89jxw6DmXhM/aIbDM7jQ3afy3UN106lZuM+LCXrAzqSxm7v/S5ZR5Km7Bj6M1U
KevpqFGRGwRdXA3mLdd2HGGltMa4c2VTXai9q8s8T6gm/X7cmRHTgtILQyr8urnm3gtBXM2jU2rh
2KSXVUEA4yIttnYQE5D8r3lOGhYx2SWP1i3XrzzOcroGVjo9osLgGNJzWSJ5TU/SNTzU1ORXGylc
pL9Ddy/yrE0r+mHtiwbfezxdlq1WOEF6wZ53QXQO3qlp6+3yedoRuQuqokvhJ9ZRrq2DifMBx+MA
ANSk4d/IAFySsYyt3ZDIrfn+RI7/0LaZpqmhZJHCxfW66Rd63uunICJr1BShAF5A9xXclUMjIy1p
+ZcMFVIHOTdeKLFtaG6vlinT3ygr3QJI4LsZWjZVGi5FYq4Pz8ywxU4b/Afjx3L/GaMlBhJiPhEG
3lRXu2U0EKuBQgQPiTFCrqz1QbqPuILxiDXgp2kvHoB3oHSlENrNMUTg3OHB+8loNPV8Y031+Alm
JGFX7oeOhEOidCa8dUTDpEbGCBdGRpHQdv0DvfX5OQzJZCmSWb7Poxpbn9d7F8of59KRAWrQ/1bL
4nUoW6Y8s0F4Ys4f/AwwNmOkLyDTTcy97avQZH+dYuhUbpsQ4jnQ9lrHWprtyeiBRUvnxdfQ/NQz
DoN+0G0OrGxPxWCnJb+QMtpoiWEdcdYc85Ie2arx38ImBsvWmlCQXCd7I02I831eolqly7VF6JBs
epXuRqDhdHajlugNE17JpLQxkVLJZEFsnUjt+/BTuE1LjRcEGSKr0oI55u0HdA7jKIqXuK+KFzTj
2togaHvTtobxMqVmTywt4Pimk78WfHdPig15NHRHF2A3MLn0yTC/xsKIj1EfnEqzjfeh3/3EHOXE
e8GjRVa4nqTeyksy+b+E4JKwlYpkWXLnKYOnQuyagXoZW5DYDK5GSKw6o2UdOWRGXtw/7WfAF8N9
khWQVif9vU78B8qW7FhyQQGn8n/V6Jh3uiK0eNxkxwLueBpqTJtynolLX90V1PTo5MCFNzdjeaQg
FECQNfCIqjJcCzNe8LWmXepeGBsTc8FOaln2njcBQhUomZCW/Uc4Eo6ZwebzmNqaAyzoZbEyqwfd
371VBqfqQJBY8zel0DHkNzau5FQ0wRtUZO04/VHQIaNzjWPbZ4T0BdMbmuV+7yeEywUqgI7jNnS2
BFfH4tXplZiQ7IIfTtS9lFQf575wLzbH67VhVjdYpMkzwiY27kqzdihsfyzZbEkr67PANY3bzfqH
gTe6xh7yV4HfbGhEcI4kzzy3acq9ICl1V0YOwnMsT0cDnsa1xqPTys5xNx4WUMPo/S1IDeT8OVAe
AB5dce6GEsRTO/0Oyimwt1ZMYCoPfMrvOYZTJy2xdyzXOMVKB5alCZo0q8k3uYPUp9ZxNVRqKWRF
BUUTGsJHY6KPU6YHbMQZgykKmhYg+8mWJaNeofcIjn17h+3HPtHqtk/UWeY2r1JCxJeiyU1sZH/e
L+S8xilD0HBaXgkK5OO0UG9G57lvyGRl2Klv2jrtN8x8dbotKO5n33mqC/OXqLGwSi2YjqUTzKSr
w8GpUAXYjfkwQISsApg0u0XisyzMRuXaTvRoS6ttnWTTfGliEM8I/jRv7cLy2GADNK4toStuezHt
74uNmhNreu3x5p0MzXpQ6aBjRenH9dyEt8BJqHfMDj6dMx4Sq3WfgmGyj3SRa04Zu76S4MEq583v
cIiZMpYOyimA4RJ1ZW2vm8b+boiw2g9hLnuAYtObnnfMtZUOE0NZdf58FexaU5oXXQ1wJ7X4foLF
DEnoGvJH5WzNbNxXoeDn4CflmIyCZ+UzmNnF6DNQjZRsJ1rvvdMnOIiWkRNYFPFEcy/dOo79mymr
XBHeUL341pDepWcfvSp8SG3obrl6mOsRDjyr1rlDc3/LFI7tr/OavVvTOf9spZtVPR5pkObnkuaj
m5XWm++uqnKVV3Zy0bryH9d1h2dfLU1in+IZrkvonCVx9fd+IO8gmphDEs6DR+rfJXI63LB1j0TL
za3z3yVDMbWSIXIcDYj6dVl6TPuXiETBO1ys13DQQpyBifkEl/YB8MHZNSOytFr1Inua4Sc0UI8x
QiDuG7r2jHKQLkjArA4XyvUvdXyBhGtN9lND1H5Ef1Q81yRdrHrXGbchLqyzydGcibs1HTs04ssP
XwVpxzCZJZmneafn4lc0+5iTGNRCQowADSpLnMC+cZGIGWha4Mh/bntwmUOTF1z1WNV8TFXbQTY1
o2q3eepa85K2NkHLjuMfPo/e+shZpJX6mmcWiWkKCBJFjKOmLDox9uLprR7hdoHzpzQcbpa41Y5l
bjqbklkp5ShvcRy3p1l0LhtHYx9KIybNRVEBhNU/Y8DRhqS5goh8d6ZZnP4ubeOJU56oUaJbXEn4
ytE8iOENXFm4Tfr+HXf9hIJH/wcp7oDg3ctgwifBrRZNz2y0+sUoyDujoqqZ5XnBrmf49zFRLOp+
55KSLoGcVjX92RQlSYqm9018DZSFeVmcbvIIHyjXYxRD48zAhO2R5a/0jIDerAedKGVxiVDe7bK4
ZMpudfHWQdT+MlCjckhJyKBPh5Uxwx3KWpTwduOnpGAkVXwbqmhNJ3QfxS75PdB2aKRmCGbUK2aH
sDDrwGU7Fdo+VWbaTKu0k8hHD/lh2BECmDCXWVSDBHwzS0unIrpaziYn5AClIOeALoqeTRSG8EMx
LOnCe9imP3DgLDEgcnk3HJ7maeMz/cWMY0c3Ty3LK1G+Nk2ImcD3r+yfFA1QWR8lP8eBwyJsnQJe
RWf0iNbosS7vitQwrsyQcDWRMugsPmW14MZHxcTBfi3T4OeAI+xV2cJeIR45IcohLYrMk6m1xWvf
TuvJ6+z3LK4fsoIXCy+YxK44xPplz5tYF9Xd2C9N5zDu6ltZPKQ64dKJOjIBSQ+OKelqFQPWx5KZ
5iK1dBdYT0p7wmIsUzMLWsVMlZ8wd8cbWj6Q2xwEnmmfVAfqoJun3MfLMqbyJe2h2hilPmzdJYOK
5jgR8KM34bybwfYDR/riN5VcefGsXf8Myhxgw+xUVrdaYqmaaACRY+aA+Vv/rdSs8lm38uomiXIj
JJbWgK7TywqD8NA3XId1iMbfbgp5ahVEJjAsWiKFPR3ypPjmJEH+zaqP01Cl+8FI7BUFX8wDyfUP
tWPhZaZlj/iKb/pQW9MNAq996DrzVqaNCwEe7yoeC7ZsiKoEDBplTonrev6KSeX3fsItzdkBSZnq
7CSdAS6KORk3PIqvEDEYcgMk7JPmqjRZzrqq6SoFeL7JaR+erH58lrRMYvrjLIzHIojurbgAT9Tl
CmZqrCYaVatEAzLspGFx99RS6rp5bfKfc4v+tChztHoV1neQS/lT7QpiwPa2GinkEQDgtMC/Qx06
oZfwx9tYw8YNE3zFiBd4DsHhijbSxcnuNSPdhyn9UoyhMW3SOJrWHMGsTZXPJqqP+Dyrii9hl9FS
j6CRVP7pftuhsM6T/1OoOsBUi6eMz6MvFQOkCretNlTgxtgJLv+jbhg+KjJveOaQarj0uBd9w2ej
tHHQXRN82IwYgQJ51aC+4EKdX6F+cQ+0tnXW1PNnWRhWkaaGG7DeenFLm5jW/AUYYH6Jtfkt7/pu
bxK7tS5tBjZ3o7WJR/Kn5qWbjfjMNg3C1xDa2R6rV8BGf+Sci7Vh7jEgAhZEymURKftKfKH3mvTf
oBSM8Mn5gjMwCrdcqTLbmcNsnxAyAOCLo1Ubie9dW3z9PTvzJVdApWVJcpxkrn8OA56Sf5e6MeaN
Q22UIl1bpCHRQCHlRXgzcmS0l9oqwD14vnihMYDqhis6dyAajQ4aGewiYqxPcV88d2oKtyxcp9ml
qZMbxxTnYasBqRY56WO0dmZG2CARVj4QW9nfiqkG688Fz1Muk8dlODxaBCxxToQpJu4dp/Vbj5Dd
W1TOZCbRtA7Ln5/+AQzm4hhSvVsKCVZrVnp2tGKGxRxl707I6SNSptRS06yLkzjIWV3CGQqQUBJt
9UZn/Izhuxy+DEVC9qJ6SPL9dHsuukdsQLn1STjF6D6+SRAsO2voM3JYYZKgU4nxLhU1k9MgLld9
5m3D0fEOgOL++GYGOgpHQFSQH3EPWgrEE9bxgAGVYz8mMdrEWR2+UE0fJ89CV2eOGM37frrmUvsZ
pklxEg5Ui4qTlxMWaBAiszoBBuytHq8xKCk/ym8lWU5IrwZ1NhJD+Ej3rSugwWX0npGgIZwcsav2
fgOrEfpbxwT1xbbJccjd8Eqi8BajXHJNtXy48wMM9xmD9q4lFW21fDaig/mU89EIQuv/L79i0aKj
oJGrUPksufrr1VKzpXS0SUpnqedrRn/3pJnEk6zSsv8Qjd3B4mFaKvG+nwdUAGMv7qmAPRRhj7wF
NWGneh7LK5Ha99Ly01ee+vQ0Z+DEacIxf/ar/NaZhHNyEgl3WgK1YRV3ebvlDADMVxrypc/nn5be
ZSu6SUjt1HDSG+MbzkX9qaM625KCmQGkxvVu2EMJu3zULqLCILrIGs0q4WDrDVuvMvnO4j49izDb
GTGaTNt1mS+g3+ZckkP+GfwvgzHOZKbSGPlb/oEtwrqTYFDrfYxzFQ/4dYaWjKoD6JCvHGEQUnaS
RMDNrLf9Dce6uWGP8tZzDBp4tdRCsse0lnsJ7HAXwKGVZ7s6wt1m0hdcdwag7VDlpi9LpkLTHT34
AXvK3Ms2Tm52pgyrMkYaGgK2tIEU+Rj/n5YlS+xj0nfjeZOnwMTYqvqr64UrFM6IoJk6nqklvXPJ
0WybGHgvl5RmOfxH3rOnKFSzOcwbocT0plp8rpNDStgswrQi22Mv55lrI0I/fn7Ym+PnYWg5BpFH
P5571a5SU/VJRHjEIDF9vmLgE201vn6HhNFVogaefx0Ysw/GmrB5kgy8glH28tfQm2499XZwWRBx
OLDClYfy4LA8uTKP4DhjCDCGpmPCl2Ke2yIYbstiVb1+REHwHPtFvZ5EaDF+G8LLsugjze8+5cJR
kzr0IuHZUbMqSy21V3en1DiEamjsh41+8lyQRSsX6ciG/hH+tz6cz2Nru8y064lsJkmz1AABr89o
NZ3KSwxAEmxs7Hy4jwAzYaAhz/6YSHfjT2N0dtUCmgznfqM1LtzF+NVsoVcaXTPz61UvUfIINVA2
iIVBlpKpuhwJtgGxjMFzWZMxT/TGBmQWGoZ//+Hyiky9fPd5jI1G48C/1SLRwcg5Yto4+016T9u6
3dPxoM01jFZ2pqNJmB+k6o2pbGy2WoYyhc0laUlbFWqJliBELsj52MMtuaUmThdiiMHhhBLMqxnB
dpAYYR36Z2+MHUizQVL0otWhsZlrZv+z63fbz7F/HmhnQXWphACRaX1DjlTvDKzN/P1ZRBdj7+vD
dOcU0Y9kECPRvUoOnYC5w0AgSyZ3iKccKMmXNsoRU81j+mXoY6pk5SEuOBDbCXCAdvEWJ2F0/nyo
j3H0mJRZfFkyDDWXSDnGJbyzfTnFT/MeeR+WMa3q5nOZZDO0qvDJ1ap4v7gZXUWWWl4tDkdtgF6O
aenAoMg5eSCMPxcLyzKWqQAtAH9V09T/LGgTgOnO4lWZDD+fb8tDbnncaXO9xlrvnIQbE7+c1M2p
5G5d3sUKqTCHBrxWDoCp6qwsSp5CmVIclEV2JYfDos4m61rdXZrzewS4ceg1w94Jg570xPn8AQqg
p0veTvfQvyMUk2sDes3WUtHWn5HVNrysE0SP1X8JIuRkcokw2Nr8nZPKEmioHzlfe6CHR9+evkRL
V6Km77jDbWztDXjIW+mAhx5c0yTBKrEekIAjRiglHU0XejQTwGPLsY2eu5h3FV+5pdxO5WiWn0uv
LE9oAaozFyw7KGfZDXzj6bIsdT3Ph7Gtb+xbBIwiYa+H0j0TqcfMhO7MZnk7yE7b6lTeK8/CB2ke
U8FDouzyGrW3zMqThhJMgT8BpCdVe0Ydyp0CaOlkJCC1QoBLyMtZ4dp+5zyvmTZKmGFIaWqyCGV6
KkWkupVN+NzEjYKkEbnuxSMcrKnazRMCR+nLdJcwCn7trdrhnBTlp96m4Y+I3iTtgbszo0whMFbd
rezV3cabFZz/3x7/8kqvEZTNE56ijzyDBF+Y6Xjm4TaeB6VacuyCrM/Ix36hZzz3m3sC7ACZRY7N
HzPiU4NBZE+K78gkTSp2FHihGo4gbhnsZ/y+Dsu70DWfxrAiMhvS0rVTM+aoMpszhMLNYkMrremP
Ky0piju7bYtG2vwahs9hXAFm9ukHHlIZodyDW7apU8/Y902P+9g7ob13nmVCPzDLyh88suVGVsnX
tOQXvyklMzDTY3PlINc9yxJRxvQCM6C/ZrE5vpQ9AQwFLaOD3tE71QTyNqz88iGE2zJpmRvoVUF+
zemfLoOO5Sg4q/Ogn2CUwPVixEEJbhLdzOS+Fx0DEGsWm6BdI2EdVkOuolXBFVpH4E/HUvX0Z1Xa
qyLmhHVHX/sdO2gegB5XZOtMPXUD8nRxcMRyt2h4WiuaLh5hwC4V12zIZhc2RntrWnhQsAe1XdFN
ggh7gs+mL107tluXovdOhG9+F3TqMG3bybZxgwfPy+RLUcvxUHpQdao42kW+Pd/JZ6zBJzJ8gxwc
3enQsJB3sqqMXIes2dxLVRPV8LB5uIGIIHNdv/kMdjdz3rxVtib4b3d2sJoJYyyhgGZOhYkegvG2
qqz5ElutfRbGlyFlFizUZbCoDBa9wUjKThTH8qjpZCv0DDB3soXnDBPSuaYDwhxX7Hpst0xC2tdm
cotnP4oBfUY63oymPTWJgB/PWRBgnxczzdLsz9nKMmDpVVBC4eAbZgoA91DtdAutbjlW5VT9VMP4
8qIF2K6W1jS7w+jRS58deCAVw6ugsDig806Kxj0Wmo8VRgQUWhTY4m5rTDT15K3sa+sDLb27GqgW
b+ha20PbozWJs6xnzmg6P7v4Azj66yyUDx0d9MMVkNjSErnPpOzSXG4aJhtEz5HEOJ1Mxg+0n/q+
IpEVPt2s3/3aKiEhNuQQqk4Tsr/4s+eU2WG1il3b24UjcciRlZ3m2Y9RxDhsThZ+VrDPChG3iLlc
3S5Q6s2vBDwguVdyzkotBUCh0zQdm9mDF2Sl0NpKQ2B6X7hz4ErluUurXeq298+DGwCLZAcXhe60
GyJRYiaHNFahSZfF6iYK7nAsGGhJebCRMe8YPTyB3xiPuBCA8YVZdURO+DVibn6nkSu3nNz0g7Bo
a5HXwTkRwolYj0ze18ucLywlShvp7UWr/SappYQ86NdP9hS5GzJJxo0NVTd0RPcl4DiykOwy1YFb
XuWqDSddEJcVM1Gq1f6wQCqMyNdWQzAASVKnI26OnYyHjDhHapalhGH0aR9rI33KBpdOZKQJDrme
Zq4ijQZxqlNy0m0i3sgGlFW1jFGmuEUYNPbWgOTRRRUvaEg34VMOW+HhOhz86bO6nCgj+xTNM1l7
4H2UNA2m2RzgaYa1Yub29MredvZAoKypl72XKbKSJ60ZNkAMvJeQ9gHeR9dd28o/vYCRliV2P+Iw
ZrKX9l/gAHsHKNcDE1AuxpuTH8tSNfJT60N6uAqWwX1IhU8cQ5MRvpUAvq2jbUc04zZ2Uu+9cpwP
O2vmbeISciWLdLhBfO7V5Mq7qGmSWSMVa7wZMRvd48PIed2xeu2+LFbV+Cu/lkTTOgRgDiYRPpEF
zQ/uItL6wYCKwczturwqUwnzb7DXuiZ4mszufMT6BP2t04uBZnqDJxoe376zodE2jLn0Nq/uuu4/
2oRQdlpRhB6r52ZdETnjh/O8c8gH3uouFiyfztrjfRgCNDrlUJ3GBTxZmfWHGnnc5kGIW9/2/qYa
VjZ0srWrGpD4sBv2VcSrC55pWbyxGw7UT9FK66KflR46u8/nfeTkp/+dn+38ZwgdgQv8Lm3Dwv5h
G4KS4b9i2hITve8wCX87FRTEZNNld1z6r3kwk/FFjYFB3AVJvgxLSdVAf4K+hKLFO3Gctre+IX/m
sHBOvp61PO2iZwMxyG0UMDMHy+EadlDM+2zh16YxblPn2ajBiurUdRjwMpDq/kA2To0TcVIL0xGG
Ri5EaISY5XlZNCDsG7eso/USfjE3OZnBakMl+7cI+usS0sF0qOEMR8LFwiJoOLYwjJq0TVGCLjBL
/Z9GjRNnsEEnF/bkfpxR/We1+9CtY+to+gmqM07LMdYY/7NFGoP8ZlD10lFznIvEf3viq2rX8Lw2
fOnZttD7/LjcEEK8/O/fiv3/MM3Rdrkm1b0lbMvl+/nPcJPZ6y3NABK9NSvE6pnbb1H8t4RpsxRy
sHdhwEQUIMOfzwRkUG6dITgtf8Rvou6u/q0sA1SXp2G8bhvNfs3aBp5pP2a7Xr1t2WYOSa+Jz39q
uoN3CYmkWunK4mVNmn6Fbf8cm8xfN4uyOAwSlDbolaCjqw+XIJPlQyTz/36INW1l2KAZzaDmhqPW
RpRdNU/LXP7vZ8vm2qoddvnMrPsa5zmj++UP//1zy2fLH14+Ixm9+v+kAxrckP9Fkbd92xemoDvp
C90zDHWf/F9hjJYRd5wPzXCvAezdpzZIo2XxJIfqyCapaXmQJ+OIYAZgVuThCTax6iz2LD34EjfD
8Kw+iMwQvoJnkPURGDX4qxjBXdwQXDuZ80MgGYIpDMSy0xFpu5m8OhOG4iKPfszqDqhRKRwHj+zp
pTPDOfXXPHNo+MsPG+hTrGqHBmFDWTnWAJYce86PhZX9oBc9PRt63Kw93IYXvu8ImkH/7IdBC6TS
0p4j3CHQJJeaOdQA/kujPC1nhEINNs04B94S6ZCL6hRBNSwpg/H9uKqqRa5i/lPmFqPypgP+2dkG
Q2nFSINx4W/0iYbSELTjLS9PtGCA1UwMuBDKeGQ6TF/iMMrudedCDAW3ueWUMNMNLSXILRTtKXBt
Y+qsmx4W2M/xSq10dbdypC2OsWOQncZRDLiNu/WGmGiQ2JhPQi0hLnjoaDY7BPEhxcEbym5f+/Ag
nHx2CNGFlRKmTrfBllrBdNv2s+5iv8V9JzTHugtPpLeew8wYNf2dpkOMZjszDvxP+/uM3fDo6eL3
jENzj+dNQ7IcT3eDZ2ug/A8xBBmoVfq4zyX9KdqJw77CkMWgNa7A4aE1q2xuDj+HcysVSMwtYm0H
zypdmYpI3M0ZtLxO94/gj/dI8cJz20abRB0QTKU2j1Ox90C47EcZjLu56OurIFvSEGK6SVfm+yL6
XmiSEJHSbu7gRwhtpJVwb6IrKTtrM2m6X1AMf5hFFa9i6KVH0467O2giRr7oPRtLQKI1hXwEToBf
yfwyVXqy91TfEIgWLchKSH/dp8a3sixbqC5MyisJ2bZKianoakaPplXqp7Jq7eewnJc5cQBVUbtG
fF9owmVJbK+821Chj47ZaJcORdcl8YeMAp/jbjQiZE/ygciPgZg8OSAKn9qGLiwCe+YgASXKoBfz
fhA1cLKUHnwTxoy37O7Yhu3w0kVKkRC478z/d9ItwguNmBnAOzeATwGxRDRovjVtOCOJja6Y5HUT
dPuuKn/OOT1E738wPenvz0c3SENw0tGUPCFbqRGykVVJIbjyME6cmYGPh2lsTrXiVS3LIpvAhf7h
z5azc8YsuUhiaU+14RDYiQXOvAu+m8fAtk6w0Xstg9+MSx9O7czMGyq6EQ6/hmiMXx0ft61WeMba
bkNz7/FXX7Hv5xCys49U6VtyBEH7WfjyB62dYb3AlFqHAI8Yj+UWUWJJBgk0aOTNyYr5m3VzKNx3
ZEiRNkiYZdeY8rI8OZfFdfrxWDLPAIUVnP4uErxIVJbTYel8ZW7a7wWiYEPpDogowTKW0HDWnA9F
suso29vMkHeAC+MmjOtpL2iYrgMk92sU+RHhzzR5gw7Oshspg6vdEDRj5DEcegunyykafg5paTxb
/WvZIzgGLGZcRSReLEJ7VmiWJFcPk0VQkNnGH0g/aS395pZB/9wL6DVI8a48xVhK/GlDbrYENSQW
ARja77Ym3+fvIiPxVurmtHN6gTHu3wXZtwn+zyuwMwWVuZ097yPRMXYffEvzN54B8AN/FREtaT2Y
B50p68yQExH66GUol+G3vidR0+0M1GSnZZltHgZDQh0wVviMY6WxiT03osLUGeo2mI1rthVqWNhm
6m0/E35lYbfc4MovSmxGIw7UckJQF3v3SZoHvBLyUjalv2qosQ+dE3jPoMRWU5L78C6SM7sS/Wal
+WDobJ4V16+AZnts4H9QhJj9iWjA4SQ9hEP41w86Ygm2YJjY+NVvURJ9yS2/2/cKaGQpr37HFJJ6
zPgYOv/dykEtVRHtWZSI+SWh7bgH06G/dnH1ZCbT1p6075CDSRSdXkM/7PYhEVYM0OOzbU/m0WD/
rpVCS1MIdydaDVznZ18QM5BElUU3Yg42ArcauKCxjXnQEXhKUkRMP3SOd7UKmBGuIP8BLYmDPS8D
t1zV08Vlj4AR2lz/QsIy3UKTIor9HO2rYHitYwuXSsNjvde1+ujVhriQEYKQMMXPUwzin0wEPyYm
WUjjyRvSCjNBnk4nSMu8q5fm0zpoB2gLtdWeyxIen84Gvi20xlu1cDPneQA4z8ZLEFgNqrRw7y1p
ig+n65iEOwdifGFtwyDexUxrHhCR0cajuNqAMhwYy2UetsHYfuosPKSOJc6WBE3fCmy+YfGBKGxK
18SKvC+T4toakt0yOLY7+aWK0MHMaVFfWn5ZG5qNf0YwRhuzCTM4rMq7NXTiIyzFV1lAw6chf2lz
Gmx+Ou9x+24g9kfHpXIcqxYOdsgNq4f+I5jpA0KQgupW4yZpRY4NZ2ATIW5qvew3y9Kn7XtgErW6
KcvXxU+nuY67K0vxAyWWe3RIR8XyO91lkZuXOLM4n4oUNtyAtcCLcehPwQjxbyD7QgJfW2OcHTcu
7fY1AzHnxJkq3tiak+2HxphActjZ2YLg7pPpdx9iC1w7k7NdqGhHg1AtYR2jQduAGUsMM/mkF1Yq
QipMsqOthIozM/31oB7RC1+ZftfIGNT7EhdItxf/VOYa3QoDlcUZC/jyzHay7kNZQ1Mus2PA8MYO
m/wxTZjPdANI2TBn32WLH29hT/l0iuWIAs+cIvvhDe7PpmUEJY3pq6+btwRjMtia/kQeBzdCnz7g
agf/h7PzWo4b27Ltr5yod5yG2QA2Ovr0Q3rHTFqZekFQEgXvPb7+jg3qlqrU3dU3boQCQWSSKTIT
Zq+15hzzkPfE25rpvKNFUx4KOuDrGHL2Q5GF8ylp81s2zuNxNs3gPKpNSN1p6nN+WbzGeiUfHc8x
9gaBiEf8bpuf3Mymr75ChMae62IfqBOw2qNK2+sIz2Dt769czeQcVYmABcSCXTHI3x0nGS++6qtU
Zs603di42Em91rijh1VfZ1TzmyJFL7+ImTNAdAf6+QrcvhceIJCyI0o6jtEodznrSiseyPge4WYs
JaFMIV4lJMQuMw1Lj77VdEF3QcvUvKtwC9Z2TMqfbT/0BLVvbCDTO9St4VrTsOXJuQguUp/2GTj+
j5pFyHMeFclLE+bfYFQSCkTIR527PmaZJt/iP6Pnr8QxpYNjErnUx4z+6Ep2wUmzp+FIVjidB+V4
Z9nubpzR0h8m39A2tJH3URMqShd5ViuJMSFz2+xBS4EEZcGIkqhIDgunChECbETTXGFGjNa6N+hX
oX/GeMAgwCxsFHLXGKSCEu82aFmwOoyQXmfGK1pvgWNnWLoufYMZHm3wQ0IfY2fD/SRkL+ppSzH/
aGyihWA8KCgCs+S0DL5qyHbWNStzVkhoZxIHgriodCwyxH6ksbQ/RIb/GGb+sVEj1yif55pJq3Xn
5UFy8IL8E5paaxcTCLkvrfkJIgjc+zi01yPjm7SiL90oeE/uWLvJo1hZMH16IXWF6ZkhH2QJZBeO
GwEuGb+8vStV356hHRD3XHu14NsgdpwOupPYl8yp7+3MNg+66icOaKtPLqY7YRr9uBq1TxZn7M6r
7S9LoqHeoiSMYF5qKk8k0cgQQNEaUHU08Uo3+hSiVf0w0126tHEWo/cjyWysRnvfT/res0d5FxcW
CFj6Dlv02ktqXQPHZDATUGiEG21S4mW6Pv8O/iyBDfsQun30qam6EwOzaKsloj90jTau82yGNTI6
Ore0PALwbm4KtzMomdET2k239UvD2GddduYK5t6JonpjwEDJguBgndU4P7JefI9zS1yqPqFMN/sn
fMo0oihxttVQWi8SPdZEdXgRmadvY6v7GhGXuzbArnG3gpNpFnQN8YntmkIv7gKbG6apgVuJAu9Q
KHZRoZMtjSLtIjxgTAjgonXGqOqcT0O8sdIuv1hw4xFDAkhYNhjwNl1oCE4CBpxpQniQwoXC5sHm
03cNseJiBn1T3CwHkZFvE0bITG3fMq94hAW/662621WIVraabKptV/IfebMxEcNecJRikrqUin8b
Wyi1dT84Ep8UgbJ4wbELqouOMf8ZLPIZFpcR9/Oh1nP9RFN0PpGXlfavFlLCw+CAIquKMX5CytW/
MbsjlIJcogP2DfKKlC3f9saXHpnrUzag48e3luX2p1A84wu8B8GxWfQNxPxh2bFidBdM4fq8fLVR
QKBGjuY7jVboRvQS1Ljfz2fT7dB5B9ZzBGrljuyhCVhO0h/azOkYAvvplgYmIhMMCpnTP9kTvagC
iBqQ5+5LDdJlLWtgDUMUpk9xhTNKn/J+vWaqFt91apM0hOXFcdOghteDFTcv7ZB6PRiisbK/xLPg
96JJf+kbs9svbWW3B7ntaOBAhbJOtCqxI4ytaOfLGSWnXszbZBb2tVdcfHd0iNUg62pH/bCpS6e5
NDZXXHWYLHMpktZi/ODyZrmfq94MOZ7gh9rKSIQBA8NEgJuwVZsAz9ne0u0vjLTpz49Yb+c+adbB
FCXuaiKAEAWJycAgCRLuUjTvE0bdG4mWHmpnxtAltvOT3pBWZWdV9STc6KtJ9t0h63vrYnf9S6KR
HsTv2PJDnscU2vkyFJ75EAU5YdeoeXWQsw8+zgMya+9t24t3g8WwVrcJk+AKXTxbcyA3UWk+agpb
FbckoDWtuMOEYpzbMHZVbtu+C6F4ZGp0w9r9A2+wt2vUYJbBQryZ23lcv1tiXeWLDVHSjcTVbzp+
4EKfo74QNiVw+G0Ko+LyaB40h4WwJrPm0iMoVG7QZUP0yLSrwgApkVIULpvAIl4rsNYcwlrfMkGa
zeE+aDEYL2sP7lYBoz9UXnOVwVFmU9L65+5JNoX0TlDeEWhHRXlXSQQcvRt5W9pK5OZEiekfM5UQ
oOoMvPAsix1Rv45Oq4iHmkGELgCEk65Kk+Wr1LvnDyzvtTzD6IyVINCSYZ2zMGBgi/kuY0G/wpdi
7TqTGT1BcbQjZYTGLU8fdCj5B4o72AM1mW5gB75Vqsm6rDQ0xd+t5vksRFidukw/k/g+3dLOA8zv
mc+ziylLjYOXwbAhSP2KS3LZl3loH+Ex1yz5rEvEpBVSmk3vkPnjJrF+BJCN0hRv8uwoQ7WbfE7c
8vewGJNLYdXRRyGj0xsC7PZayopioQZ3LQULLUuLdnPmQ12wm4/LPSXXoAuzspKPgsHgLJszNMvk
BE+hfETS5GLCJNAxP/d10t5J9wP2EvsY1nOdcTqO9yRMk9OQ4nLiBuefDLPP14OByesn8tQskhZ9
n3MfCpvi0J6HdzFDEqMp01Q22LLohCbJWG0p50VMALsaZvuxGI9QHW9LgdYW5edkDoFF1mO3JzTp
rmVhkSkdlq6qT0n67wR2coHJ2R0syanBK5AYfc+CNXhZWMx1ghiwh/tMPBcpL0NDhUBbKt/WJPXu
jC6R90VBgqNDjucGiUK6QdlEq8zD2B9xQ/BV1KRtOB1AZ0qMPfTJZjurfiL0Mo8/rxmPnnwh+pJ5
TEp7f1kMgGdETVKXdx0CH9wDsoDMXOsb0wtQ5SLjx7jW5Ha0LZECkwrI4R9ZjpJ+gLnrLVHf+Rrt
tLYceLPb8V6CbNyG/GJ8Wr9Hw/ilMtqJohB7PG6a17YhYYdDOCZVj59tHFO/jrKntSQTbRu2Dd46
SMilNn5youxYhqN7jL7TtPHPNrxO6JhwMqFofY09QnSkpLHVDTp/ELASJBbznev1XyurO4ZK9ZIb
zgprf3mKEyvdBeI71IP6MhZ5rm2rTAsfWj35Ug9cRAfuSKvZNYKrjbGnAh6VSCc6iznm2mb1oP+n
W24xB8brYwDsySfOtRr0hm6HD02uPHgMgndJmhwdXyM3BGRsVZLZ22Z9sWkd3raKXMY6n+s9lX+/
mbX41E02AZTR+IVfxdxRm249MZKBMoTNnV4XksDmbE+CaAGuq8XkrLfkUkStWIVHR52vQveaPTkW
LLGWZizdwVMC7AvpUUP24zmu6FJEyQR3WgeYETc3CQ6N1VGXXkbWPBe9pi0R+VlEKczPDiHkwEEw
VaTa7s95ISjpDouNQ1AOH1k8z+vKhmCHtaLfynctImOqO9jKL3YTTHeWOXzyvZAuTTWbW6nSbYuu
e9LMNj2Ycxcdq8A/L0UQqczfvGLQjkat6xtmHqSWE9ydTon2OUQCBlKed0qgjNR5uTlEUBY19Mua
FndWLssZaWoj9yRz3Vd+7++rBL0obLKXxqQ3gpvz+yS15qNddB/pqNIMse15N6vWom/NtwLRyNFM
WAtYCt6L0Wo+eYWBXzlkds9I1NtHaAeuyybnE5yhe5Aaka3DuLJuY6Ob4HJAUqU6E+XBmN5g3MQn
La2sK3X5GmdQcQfGxtgWI6dahnhgFZRDT+ubJYVe6btJkWsHDU+Mx1R4XYdKW+7AYbSVPCkxgzup
6eMBQHdxSUNhbYdJoE9VKKgaFcBe6t6HxGqHO23OD5HJyooAGMLo6z6Dr2Akj1kmKBSDkMgaHY9z
ioNmR6fVoZJ+dBtgZZo1kQEx1vbTgYS/x8DHLMnbTxxTRod7Ap+M54X4Swe3exDFaIX4KjfPo9sN
1yV3mEn3Ee+/gViu1/cUCsweTD7opM+esfwxyccmGce5s3bDUjmSUUBURnm0ouQZyluwrXe000Kk
e0q1l199L0N/lmflfeoUd5I8GiUpIn7UdOE76Ya18ROTCq+Ih4dAZi8SQ/wun/lgRyXtrNvudVGe
oYPa+zqDGRW6AzSdJCENXjEtj/ZkopxcezFUBCXs30rTe9b7UOwjKBWYRBDtM9zBkeRjnivAnRMk
jnDztECE26VFSjzWXp+oQGz0PBOYVSRoxdr1hBDrQHNRizoAJlAjc8caUM8sGxQx9SEBefKzHbN8
pTs1EUw+GvfaJTZxYIh1SOuZpMP4MfV0+9PEkRNTXm764YceDaA2MdcZgzwkpeIUS8nggbAfnbCM
E0PlY4fLYj0ULGO9FibXsqli4kjLHvHxomswvZS8mcBlZqrHrNFrLcEHVA+7dDwtnQx7NsYDRvV2
hT96BOfTU+Q6OS4DpjQLVxQxNBEQTbyfckZQXFjvxihrbnQl7b0Qxj1OQPjAUl5La/Surow0PtHP
ugRvbNNCQo4vxJ2tmV+0BKNKnmU+uClNPBEvts4BPG+QXeA1qBSgUhW2iSpx+9F/tnp9stcileVu
0ofg6hEzsMtzCNNd8ITYmIWVrT0kNtKaLJg/KJLg3goS/hAlFIzjFywH0Co8Lbk0rP933uTnF+kP
wBhE/5DEYCr7jFNj9giP51OsdmlW/F4qfwtITf+0fDX2Z32RJ6gRCfSvkWs7NCvYk8eGFcmN8NQU
TOZcnUmw6Z9oyvMu54zpkAIN5LySWD36EVrzDm9fk8ICsFpzuAyce6cydrc2AtheePq+c02/JvfS
d5nM6Z/qKczO7R+bGY8n53Ba4sJK8Ea9W0atHAmENmkeDTvrAylT1j3hq85jHaerBm3jbBX1VTZ+
dV2+ag171RW4oz34ixUiLBGuEEPYO98RJeSOMXG3tUcDXIC1opL3mz1RMz4nFQOUPyyNM/ZxIlyz
ew8M8MEkwGw0BXQW6OndsbDInpSGg5BoojcXhUOyH6PhecD+d1o2zUDiRyLGDzmgkl2g3AXLJnTo
21Zpij5FPeYp8H3M0jSMY/ra6sKxXD0Mpf717Owqc3rKaCps9E8iiHfCh7iPS51CgAXeepFGLyLp
CT4TFS2mXPziNoqPXqL+EU8aVEHeYb2jhdhlySahHCfexo+jw+LTrFTjHkkaOb9WUmxg9v4w5LZt
KvcsUa8sOAX/e1hld2Havtbp0GA6qmwQu7l3nTz0cJ09nFrdsjmgsRKhVgnXHAjDesFMBqIwds4A
J2TZ7TgC62buT3kpCWBdSp9+jcvePiXGRfRJdopK3xLoY5i1thHKDlMt+35ujDGBSTSl4GOYUY3q
Pe8Xd6SB23CwTXevCXfq+NDpvAuPVaSdHgavDR8FlhCGeLOkvGtfBRkL+7Eh8RPgoLthvAKBTxnj
aVFl17r7zEe9NYh+vsV5Wz0yPP+eN4nY19xHTgwMtkXQYkMa+WtTEmw2sZfm4F1aSVgKRc4Gp8Z0
8hpQeV01QPSPNIYIS0hPbUQ4y1N8W0k4bkY6mlvuXv3JCJt0v9hIQhztLLaT48iKiC4DE+Mi0ol4
6L3TuAzO0ljjFDQaIpxkdCnUxunKrQPJ8Wgr4W6g0E2dQcwty3v8OvSa9Vig67IgEoXKQukH6PIK
4g9LtC0NtP87utRrPe6G87tDLLMMOuAJ91UV40GRz//ddMdRRzHc5dLDUihqEuHG+d4dIuscmfqt
kZHcgC8lRk4HolwrjdYME2ODWFauF1bSggghZ5tJSoomKTQzWxK445ZnAJTacTSHPjuoMc5SkXbq
8kBxy3075GXo9w2nZRNnznBy5uGxAvP0pyEYC0dvjSUMFY9aX2hK8RdbdOaMIvw0ZHVLtoVpr1GB
zFh5NXHtvWzc+ci9t6UNyAzWIdMUjrxdUGJGahQuG6kFQ2S1SU233whsIZz25d5Va8I5hzDvWPTq
VqU1fMB06+8gaJ4cIw3updrAqQO+Ecz6IZ9p4aX4Xzek6MhbnDjNmtk27szRcm8dNF/LpV0APj3c
Ri3Kh8XuLEHMMvVc7M+BO+wTZ3p0zFxc4my2d/xG4codMW9mmvkYUJGdvWRg444uM+GPS9TH4kS1
AVKT9Fl5Wxsh64HaYRW6QXwhfMrap6H1NMGX71eT+oAHtfFHxDWwGLItyQx0jJmYLa4cQ3VZ6sEc
GBeBe0ckcErmWDv6KZhjxcTtGTzcmsr3mKi7+S63OBeZfuSPiP3CQ54N+doPnY+9WT9As6/JKLiY
zMvOi7OcBHf4GR2plrLwP0WaNHZzhRDSDXClY1X0JYBPUHm2mqUuG0Pwu+aFZLwyox81lV1yAahE
FhKS91tKbZIhUla4/riCynY7BRXhwX2E122YfWPvG8P9wlv7GSMt5PQtVdMVGmYdwDew2nbAabBs
EMxw/RoHnLkdd4otowWcMylR6ImL5hxPBUnImmVhXLC888A082yRMsUMe7ukLv8UOwYypsXmz9Ha
X4T3rLGcjV/Qxw05QbiBOzOYA5F+AiLERMZGMkQNpHSWLfRsH1lV4te/+9wbdqXynwESGmjKFIex
sYh846pBd0zieCQoROtSZ2uayCjdqmzvAmw3pHOQkOv0gmgKyaUGMg1dQFcSzUhX+YXESHeXlVA3
1qJDiN/CK8pJVkzDrykyFtAbkXMdish8l7OFFZq2pMG0XA1WcDCU0UHT9pEVPabu3N8GYdOQGswX
k5Ly0jscGIVvBjcO25fWrz7VgTAeHdvMIeboDuhhvPIt2oi1DCJrb8/5t2niaO1jJG0ro0JLPFXK
y1UHe0Pj2rAYp9NOJ4VP5yxdFiJRGIyXIJQYpwdTbGavw9rNaHo7l7iRZnBlSHTdEoN4P0JC0nPa
Q6Ko54PvRrtSIO5fNo66Rtl1/sHoUDhkTaj+yIxvm6NmyxTOuzQAbI5+FB6XPT6kh1iAG1uo+JGp
SHJ0StoZy0ObctKnWlfeG1rn3ySRT6gUkVTTLi+JXlyzgBpp62JJMWP6Aqp5Cw41O5Ck+bCQZlpz
IlNbL7Yu6Ipr1SGUDcoYuDiU8boHcA9NMQTGwuRiVusJgWri7FbWOaD/f1gQOJbq6I7GeP57VaGw
/4vGzTIdYVmQInR4mobzV40bEjB+3bpK9yVmwIFZwMElgmjdkbXQTWVznwr9Wx7Uz6yze3KeA/6O
GVDSJpQpidVVdUb9NJ2aguD3rqejXPUAz1I94cTGTREmYj2M9NupYPwdFSZvqaAs80PsKhzqjjEe
rYF1l8spunLQMGNGB0WOIGmjSRjM9G7wpwd9ekriQ6HsIomnM3cNHZK9ydc9jS41gPLZgLFoth4z
H1CNXJb/l7fJ++VtciAe0MG2PQBm0vB+FV/GrQ6q2qY000kgWsEC3fRKprdsMrv/8dWyyzJzIpfv
xGWVLEI1rVg2TmG2XJL6h7hV/eomLG92L8SBxg5Xdz3C68RMgBtEqaZ9eQqPW5QcjohOmNuTzxAj
qqkyKOcNmJ8gRziWaUMNWYqbNYPM7m7SEal5JHJslwqxUQaQS2xo8eeWNVOvnZomPjOrsp/hPOO+
pc3N4evRwGOB0i6tb83113//zpn6rypKR7cM3VZvnulwNf9VTSyoL007zvq9QI+KxHC6OmpTUixe
Z4dLBrYCfbc8UbjuZ69huehobnNaNq2RtO9fLbvijydSOdPfoEe9MbB6v+eKoyrFUkE6y/KQ+CNv
/Ofu8hViM3szFlmzXnaXzaxepIkPOqPxk01eirOOgjE6L5tUMD8B8sotVXniRwVo/rn5+Zhxa0zs
o8tTRpxiDDCQnlh688hZod0gWbgbQ1Fflt0IBqWLGDo9ZRaIxuWxZeO1mTyORvk79J2VE9MvTxuN
o54pnXHpGtQw9K1wPpBWUG01LwoYK1z8BiiCXWMesnA+LhHDy0NLzvCyqWtI4G5ifPzl8RBa93sc
sWkQcgjJEz3HH48tP7r8xBzXrCPpIG8XJHGIcvwkvBQRXoe2flQS7OWx5dmfu9ixsG0v++9f/vL8
srtsshnS8fLV++tUQ3FM9XRNHRjfSTJAVXejnjc6foA1A0YGZWozmTSgNsuXganUQSmz8179zM/v
MRWf/Ocursxjb9NWDWqVVqP4CB0jrgtgL2a6vg4gVO26XO4alr4p6kMfK21azOOFXsx4MZDBr+HZ
kbKiHvv5xM/dWD0R2mYPM9JMT7Emw6uZ1lezyLnp1uEtRxTEvT1lcWu01KW26NWUQK/es0kDtdzT
ovlAfGZ0nBWb+z2zVH217FI85IALJal7zjcu8tX9RMMMHSPVY+5BDUA83KA2nWLwJ2oztSmliN+G
O0CVZ5Dy4hAAwDgvQy7bY9GuCIUi3PgH51qhJtz6QWxtUvIP7zOV00BKJIQZJeNeHqMX1t/+/nrh
/HpDcgyPTHbbtQ2XJbztmn+9IRnwmww7o3gz0vo+A9z0XbvNgAWfWOAG7xoBrM0+FT8nvVIMLBvY
nIAjM+zmZB+Z/oZQuR/PlH2FIYqMxHjHLJyeVuLkBwpalAmTbtwPTWncg+Sfb7r5tOyY+PPvhiLc
Gqq5vWwaNcEKVKv6f9wdcA6vIosTvEqeR+mkb6GFKBBnvhLgMWUNW8+5EtD1Y1OGKH1bWIDLQzDP
fzxuIWuj68tMJyudm6OIfYu1jPaQifmDpltATWGfU6gsWWGj+ZhVXexVKV/6KaEBf/95WP/N5yEE
AiXpCkuyRPjl85hEGzOdse19xGLzmklpPgQDxsEEjkqK5uZheSgEDnTO7frjz4fiwjcO0YhyMlE/
1Ogu4AlW/tzdGVP2SqGwTC19jrjjODcnM8+SkaxqnqgyMXabGO71qhEsF//0FHfoZkcUw7i3syHe
VuCamN0Dp1yFOVlwXu1t//4dEMpYUeCRJkHm279+U4Io/rkmflXPsTxp/PIOeAk3Ll3WYp8D66zT
b3oPR2rZVCJNVGTi9GN/edBNQsIi0GatJNXFjhlAiChOT18QObp7dOnw45bdqNCO4NCJBWM9rfsM
21UyYRFEjDKzZSuXB5xxwKwd7FRFiKi6JrlweeJP37M8+Kfn/czzgd/lcttaebSvUKztRdYOn9Ms
wfgSWi+pMO2ze/+/vFXqrfjlrYJXZggD/Z5uisVZ9CfHhG9PieH1jr3nDhkfqfzSJ1ASJETr6bcg
rI0ChDZvTGdjYY3zGolEzngSvgprfgAA3OJcjQWvC+cVP80r60AWdTkjWi+1MP46JTHKY7AZR8IR
ODfsq1Qba4ptFhXx1RypN5sRIX9rF0oEpZ41HsJIzn/6TvUKHonaNkv2G9EnL2EYO8cwG1IClHlo
2RjIFlZ//+5ItZb+87vjmoZOv8F0PZ1UWeJV/3ppK1t0yn3gowNv83j788a83Gwn9tehRsOdzy2Y
ySvnfr58TxiGGdOG/rMe28jOXQy/wfQ74XGoXeK5fyaUFrJsFDeXZddGGLYRYZntl93SqCUwDFS8
y65RTvNVvRAmxf55eagNXpcXwy/y379YGg9/fjEQcj9ejFiw+cpU9WF5nZGMYDWu9dujyQw3klHz
HAHL3w8e1cRY9c2zrneIAyvjY1I5A2KJ6VrYTv20fGvXyGSV1BWp3Opbgxgj8WQGSGLVC2VYthD1
Kb20elb0QMarwdy/v1BuegfH9PL75XtliTo3TEfjuOzO40RuvN75m2XX0HoQDvif3l/J0lzziQn4
8pzOzHn/95+69+vlgyuH6xqW0F0LK51u/fKpq//OHcegIo4ph4ssEZwsm1iJpxst+txSGtCjQnOM
WDNB3Es6/GOJDPZaNNgmOJjgKzlt8dKHPqV1HX+ShIudML8661ybDx5cYMcE7I54mbzxRcSwfNU7
DVNdEirMGDVe4qdP6CX627KB+TPcGGeKdW6kEPDVEyw7+1utNm1Tfo3cahPhSj1WKv6q5rC6DpU4
ebT/QFDzUGkWEYtvEe9d9RgxSfldpHkQTdzhkuhMlIUSiP7crZANbrq4LNeVsv+++/U0LMHLrqG+
0pvP7VztecdiatCq/DD1NvJooyk3bTk/EdhSXPqiEld0R1QTrV9/pCCsEU/RE0xHIr8q0X9EVLxX
KPbPNHvkrmM8tG9q0sz6HNmiq9KOPbWReUiTSlZAjqOBnMQIDc8qMkmdn728pWEAVudEus+PTR4h
cF8Ojn/7Ov578Fbcv5/8zX/+B/tfi3IC1Y+U4K+7/3kXfa1R5X9v/0P92B/f9v/1Xc9Fxr9fX+gv
r8t//+PX27y2r3/Z2eZM8aeH7q2eHt+aLm2X34E/RH3n/+uT/3hbXuV5Kt/+9dvXostb9WpBVOS/
/XhK3VVNlhn/9ueX//Hc9TXjx1ZFk0ev/3jNv/3j8FbPb0FBb+/1159/e23af/1meP90TAffrxSu
Lmyc4r/9Y3hbnrH/ySlnsYjk3OPKKyjqqQDb8F+/CfufZMZ4Bs5zyzRNR12KmwKZME+Z/7Qd6Vgu
rwdLz/KM3/7v7/mXz/Pn5/sPkML3RZS3DX8Xntm/XPW55rOUlZ6Lj9DTHcFa/69Xfdec0tF0uCJZ
g6Y96Nl3P+pK1B3gI4cgP/h59SmwKiTdDJyOZZqS5jYMj0j5rDvdt3dRkKHHaRpoSCOtha4w6bgn
5SacgfbjEPvahkXM2NyqL+ROEjVB7Mp7boRHqyz1wLR5WaDfoIW9zUO4CifdfgSgk7BatcYTipFb
CGguKGXxwXWSr5wydGKww/fFDQmN/ZTW9Zeq7Kd1NCUwSNJ7BNBIU4vA2PlhaW6cvN5pQdh/EC2R
QnYxEi+YgZIyh/J+hLbCIBIlZyxHkEixYa6nul2NajbphG4K5DmKabIWMNVld6yUuLSeak+sy+5o
R95OpY2dR1xtt8yL3sYkmrC9FTZ8iAD0lkEBtRjc2o4MH7uCSy4Y23pj+GqX1luRBB+Bl/UfQ5X2
6jvK3/e97su7ZE5R8ahpmQTSw2qrOjVR9YqQ1gRSErTrgk6A1jV74vKIbKP2uWUFN5d4nYyB/kIi
Bu5PqIZFHh80+C66LMQ9t792PSICkX0UrQnUCtbZnEw7ij6LtwQfCcNJ+tPRi+C/JhvGe8agTDSo
9McNMVFOUcyrDMtfPMnq4BpzexSIQhgkJcCDkm+MPgds5Ul6Af5J+MQEZ5K58G6QhyaEX8Utbdxo
ZojGyU252QXTA0VwyPQ0KQC8Ds428tAajzSeV8jbJDAjcuIzicLUpAttWs7bTB480NuvEE3bNaQp
hQboUMtWUUw2jYVbMpuSHR9jvSOLQ2xTZ0SI38QdAWVV8hIbj+AdBzgW9da1kOtl9DMw7unP2uiE
5yAAoOnOObYWEY7bvi9OcaqhgkEg34yleRMWq/7W7tZMWJydbBz07kTRIMMwsAHkLZl+YE8P1oiv
Eb4RQR+R3RxDb9xacUqqWjliJ+tdAzJ2TiVBdxhdTTXfQgE3rWm/52PZc8sUM0YUfIRWN0KqlyX2
CBXAXrROSmFc6MyVEL0Z/shMEQmGQwQ3Sol4U7t9SkyMCntWNXLkTxgs4HE0tIaFFQ7XHc5lcXSQ
1KzJb6u2C5q8qzJg4XUGdq5EWIIaFLEYgGQcW7of7SRF/Ws4pawMEvOz4/bE/oYoCf1pDUPC2msl
dsrKUhxAK7lljOJm5FNHGAJKyT48p+2g7QjN+RiS6XWsZ+5REyRjBiWmvbJG+0VmFSlBzQjGnTIG
ep2XHKUxf/SC6VX0zKO0ZIYY0ju/I2DgatNcVcozWahvVizx0IY4bMAYblCnfSHGMDiPw33e6vN9
h68A0hujuKbgbwPYG9doGCItfkCSFb8aQ36aNYcZRFaRsaTLD11kHcumLD8IIIir2CIKREvtAgF9
cD8Fo05A+4pcY/JHTAgkbeZqDzLNP9dWf2TZO3+zs/lReHn2xchTRN75weqjCpJ5R0/fyUmlyIEi
BTmloN8cBclIcBNNTEJ59ru0oq8i3UAkfipDPHRTV97Z6EUxfiCIrJtkCwW+hj1HII+sUCNQaxWI
NZArMi9cTbN78eJEJ4QHiMaktdY6HXCVRmN7ytthC+XPhSkZEFljNQ9OA0Eqqo03AMAfOuLfdxH4
/pNTADaG9ndMP1m1ViFgR3xbGqqG70gb676P3UDOJWmy68JT14RYotFhvQTjZ/42VFf6XhtebeuE
JZ2aOfmAZEBNR0Z7PUi93yXtRS/SuyJD+T7J/i4uUU+pnhDYs+IlRF3IyMbbEghwk4QkI1z+PvnT
k2vTNCKn6ZCk/SGrcR7V8psYo2jDeOATw40DCoqn2DMey04xK/SVz4IegQQcjU4vViFwq76OHh3/
sSoHcTDLHP5T3mGwKZgX22H9rEOWXPWjNC5pgMmn1SNzYwzk2hqYQllqMZYpTtzb1mZRYh72Puk5
U8PEwy/NeMmftG41VQWEEqazuCQ/+8jpV5M54cU8OPPEoUfq98YzjFdJ5bNioTqsiDKwuGbscx1D
qczInWqY+GUdTsk2egT2Mq71ypq4DCa7IycoIUZzdNIQz/F2pYeUxeBUm/FGCzh8q30wcjE2Poqu
KMlHbGe8uMZrM8lXdKnnXFQBFr1Ww76TfW1UFVPGgY3zm8K982qkknR81mXRwC2S9TroUE9ib6s3
cK3GlRdW9305amg7XcRgwxcU2b6KXFAhjN19ycLiLDJxP4h+jQfW3mhNNB+JpXwLUwQHevLNMjK8
SPSJEdnQA8tGegj2+BGpxA5s5lNsazNCmOx71XrfijH6YqYmoC4vOJZ53myS1n915+rOJqB5gwwN
MrXmX0UoGNFo0C29sv6IVAM9gd2e0s8yEt+cNiXJ27mLCt4iybV6YyYN4cseJFTXHtYz5ifseeVD
r8MDNGIO8B5ixpY19nGsu2htOxo3iNDkAHbcfUsqzbFNun5F9M9Jc1pWSP2JIpjkYgOLd8byXlII
ZNkJY9uG4J2vpl1/Um6RtXS7idaS9qaL8N4fLbynVfLUSERD0HWwQ2VHg7OVwrptLgPzR2CH3uiQ
lexrL3NJUAogiA/RrPTCtYT328VomWNvZebtARlrjlqQAfKsDy6zqDnc6AUSg9jSWSvwOxVVvrHr
6gPvxK3zaCUz0f+ad4O5Mqz0Qz7Qn7WkF67MzMb7MqHtT23rbfSgeCCfQ4CTM9/Xh1dDB5vjOSyf
2vZ7WhH+Vhv2U61XJxdRztaw/GlF82VlTPkndMP3ll7C1hyIn3XCD0iS43UR6vMTXpKNqLtPWdP6
qxCJBIHixQCXFz2j3yLQmivwTGOPpGdskxc/HJONVobNXuKRS5v6e1taJpxndLCssdZNgRSkAcTs
kBTe1+bataJyLdtp+j/snceS7EaWbX+lfgA0KAcc0wBCpY7MvCliAksJrbV/fS/w8lXzVld1PQ7b
ugek0ZgiMhCA+/Fz9l57r5FiBX3EC+ycyXoqWZTIz3OO02zukxHxkLCe+3ToLyY4l2NbpReWJGxL
YCSkrNp3OYNBj7aQj/XjrOMaWWIk1Y3RfuE1nnaO/sVYGoI6Hspdm1mYCEhCpQtbAdBg4scO2O7C
sj/n63fTAf5gOKER1+bbqngNKchmE7B6qDe+Q1byxgSXsDFKpkYl2cQu4X1BWCL1m2tXP6CdIWIh
e3fj2LxpiuZsKUks80yi6PSZQbIG0aaHGH+ZzE3zY8tjJ2rtvRHivmtHbIyl8yhjKCqDwXGSJELQ
mnr/CVjpMy16QpYMFsC2a37g3CWwWRmUetaOmaroXzJbJKh70iOKymdhpQ8hAsFyPHRud6sp8zuT
utxrro/ekBvXIkrN0QPF0IKZVIhPPGz3IyXN7ELrCyPwCjLwWpleOFAK9ZmWOL2+a9JLbMT2hKaK
9C61MLsyP5NOfD2pYQ0+Kd69yJVgMOatXqbfQx9E3YAmJPYr5TSHlgIpN2SOkK3Fd1SIu7b2bi0K
7niSC4lm0Zuny2Fna+pUZs6d5mk7IKDbeT1Sw2vw69YExZEaZxxtdoJGxiUBAxPMKfKwSuEpNOz+
JLokqC3vA6AlzWVStHuwUToR7OgWktIh8teYVSDA6hP88Sktl4Gn8t5VDOAJWVrUFhbaldmDPxo/
ZZ06MWK/jgWaOWSgyc42L3Wzh4fgesluifvbiLKyYm9BWDKMeMacotwWOondS6p+1IV5nRWC9x/q
CLj2VkV+RDRFAEMrHig3rS9l+Bbx58UI7VJqe1uNxob29rSBFLYfk0cyqdzd5IXH1EPROtfhqfLU
eQw5NjXlG8Ks97lJHl27pZmNV4daCItLF/NhFvqZVfK0VI1EVVpAb5TURqEjjnovz4PbJdhFz2Vq
zaRbI8wYR8Hu1HrvdJnTgIWb+j0MsNy3VIle5Y92fR1OANxLZmVJzVY62vEQ8M3f+JquMFhMWL1J
+iFlva1ZCTiY3evs89s0NC5cF/8Vp+UjPiys1mb6PsGL9rFaZrxxMg+M5S03yDlCWfVgr7TiTBsD
VLqBgUfosLQ0flChoPflN09kyPrpwgYaEcgYV86ubYYfE/TcHTC2Q4Fq0B/R1WzDx3bBsJN0+N0d
1CNpehsREuKnrryfx25fWLBVkvoG/YzPThFUE3ln7JuS+dAW3zIkExXdTIviLVV0m0dZcpZwxE0Y
kjuqx0JuBoulzcK6sCdX6inLurt46d8t+qE++PPHSsXY20zvR7vAiV3NbkETVhpdTt44CQQJCOY9
g3YHHMOAMq3HrNzcaPaCNm2CgNKxHN4s7pBwXHtmiqUeoBkjoGg9CGQ3C4KToJ1JmMoxFU1dg2Re
i5xDZwkk4FQwVjcNPBcSkmsBcZE4gdAHPzAGoxf1GwALX6UZ2U+T4ZXABuFLZtet0uY9vhrwH+FM
uszvxWvL5GidkDiqPSXEwiZO1R5UNO3jGoKM7vKc9xIfHK5F+usQFMxFfFfYSYb+pp/x9OFJZrrl
xEG95P3OYN3nLwOnFl7LEsxZWvXXxWrcLkGvEI5TYKomBXPhtCWBm8ftD7tPKPIyZD1Z5FKwrII1
k4BUE1WDXwrN71OwCqpp78VAPYo9pEXwgbzrNXRHa2MkGPRU3/uG433GJUJW0P8BI9X6ULaohgUx
Q8aMM1E35k8jiZ8nyelkSNlrSxddKs80GsVYvSMlpNCmPsZvYp/NxSugUuoOZ+jyrsWwSeUX4x/x
6heNzLuh4biVD8e0NrGCSxhTM6X/rl1GbvTi2UpYPwTJdeuS7xGagu4lANOTbGyj/A6jnr3aljsx
LpRqxbbIYJ1nMbKXQlu+q7zwGyfW/bya9hFmG98iesOXZnp2U2vd5+o3o0xQC1YLNtb6qCMeYeHt
RsbDhPo06KnrZrADTRlbU+DPjCGQp2QB4B/x48o9l7bb+mTtVI8T3eMNA+0M+T5hc4Azki2isZAt
qmMuI+CahCvbmKMQfzUDmawG+Vit/2VD80epcTlwXmGLHWAFXXoKVTSZDBMUMu9hZOFCMU/DRpfH
UMFZYe9BbBV+6611MgpOz81cvXA+PLjNgAGw8gaOfZEOsf4R3z9HhXlVFSEoc2Y6FT26z00vFrzF
NhJ3VX8ODqCOER1cX1rtxkm6K64C7mWkrSnGAspZ9ln30ZkGezeHbg0Y7SMkEwDkHrdkAwgb48dH
U5jxnkMxFXK7XMxpcSFH7Zmclt7Hq3TtGiyynZdf1GJ+IvXi2stTYFHAFiAcW89De4J1RMlkLHHQ
lTN3OJY10sSpJOz2hb8ZwBK6MQqBBbdUT3c5dKsj5n2ASGMKlF/uKm1pNmGdRTs1v88DzECcdMRN
NeNlG7eHsTR8J9EF1FuYGx25FIWcMD7F2ZrhjO5uHD8chz5EOXK/RWrcAa0zd325Fnbx2YWKQjcD
KVpcOztTb1b4/LftiHqHtodVTo/3qa49MvGvD+gdMygJSuv38ZRbIFt6kIMCEF+t9G0HxxtI1alu
df0yFLg1Zln4ZlQie5zKDiRoZl/kQrtQlnGueElQqmxBYc3HaEzGzgvXWPBaRcfIkbo/V71YK/Y6
uIpmot1HRq9kXmFWMZTpp+yoe2STAlmmRXzu0LI5uGqHge5bqg99NOdtlnfZfeSNW1t8NFoz7fuU
Q4CjF+yJZNPDncDaPIaPkowLDv/Jq4XAvABfQvKnkzCINHxzhviaqIbDZ0NoreXuyMyhNuY6EFqf
bsuOMMDwikYS7EgC+jYTjVIST/tgWkOFIpOg8NlLtq2ZvxEkkvFBtkdd4xgq6UpjkgfAVuXe22Jw
L5n5k7EIQXdR0Ynhr0wN75kjGMV3cezznKzHgRRtvMh7M9bbALdHHWByvsowFbthA+Zs1J4Mk0w0
zWDw3K2oz+Vq8uLPxnDIrBi+hon4FXioD1YfIp7HZBXzqG+TaYIxUfFx9CyXYxI9pGRkZOhFUfIt
PtWIEOXOm+IiiOPpLSJxu+k5Q1iJ/DF0vONWVZzoUbDqE+8YT9Rb15pbQ4wPcuzEvkGljwXI11mX
/UKn2ShK7RP8WLgd8nvFLAqlpkZ7zoPor+JkR6L17JvqTjZtD+uphBPqfuJyAmuAGGXux7Uco2U5
MepyR8zgKOxu6fxyepo6fVNSZS2LRveW6SndGsLTh0ESYKk2S0EQTqtP3yT5+B6HKNI2Dlbq7BeX
pqI94pd0iXGykHRice7rAxy4ncYdEkhr7mgvhUTbsfGyAUufCv8RTcALLpMk6Irl3DfWM/ctF6Rw
lY+EyccksiKsjYsyjHBSeN3LsNqU6C75kVcEGRXdXHIzVsA8U9181XFTs7bNIGqp5qzwKSsAkavo
mSBQiuF7TqCK251zZgc1sbQL36KuhiGb34Ye53c0tYRtA5Kr+yreJBRAcgHEOjkCO1wZp+yZw1s3
gv+gub2YA6c91YxboxUvVVQ+l+HMDkFBKUFPIWm3Xk2N4oNy2vaJ+IA7ot14srll+BjoBXmBvbzh
iAN1a71PvR4OVSQVM0XKsLpD4ul9kzcHjLw3hq1bDMeJPEnKZ7VLNXcJFoT3QTrlVwOx41usNR9T
GhNZpK/gJ2CTQjaZb+riAw+eDo3QJ+TZ3szQAWuSUf2w1MxtTB2yEqh+/1fqVJJXH01y5ulDJ8lX
vnZgGjP7DKG0Ba39rNX84hQAApS+MEAwRR02xbY/JNwwJuvj7G0RcgHgR+0faG4UbhqnoiGlOAB7
sJP7agfgjA25gbKduEAvWeuDojRf3MV66PtyE7Hx4Z/m+asGfMCxfF6EBmjIGcEaWiXVg0touPWR
9eYM3LGWLI41E1wYtStCOnGnh3Ch4VPYBSmc0YVuj5zhdKvYgsLdhLL91lN0W0PNe4A771d9w75F
LVHK+WNuXVrQ0gsILFpHKOU7plSbfHmRBaG49TLRBFYL/qTHQhmPKUkuCJA47ZMSkt1ZWXQCCbBn
rlRvvCrqfNwzYuNbP82O1RB4PQBz0XPxU5QZpLhAaiM/We4SZhnAZzXdj0x6xj3uM1lqBP40EKdG
DKIBrXlMS8rvkXdutvniFkS8QBexavfQO94JFAmRTaPi+TG0J8/jKVesZsrlw6pBa/lwEq6WqL2q
Vak26NYrhiVQT9zuSaXzfaTVn0nqtb4LFDfrmFvVEtOPqJMHAhYeVG1cdFH2kLpct0loaOxweIz2
1wDl0ct4srOKvNSiGFmvlxut4uRvt+MnachbcuIsfzHbt9h61ma9WQ+eb45TXCqzesZLxh7WjW9T
hjJVM6vjKKlcJ2BMA12n1vyqJbL7msDQdHWR2GVygmK0LSIv2cvMCKKsn/0pUbi+sxYpcvma1rxb
N9a/19aBTcN0k54iQWvTZoyAd4rzaCiQX3tveoHPeeyz+7AhplZkrx21E9J6WiZWQWw7FTJjFHdr
Y2Dxy15+zkVV3y0THy+81Q/YjfmGIxsr+vxVAUOhrdO/hTkDPpurHkZQRAobcW3HRQMTSg6WZd8Y
Tf8ownudKgaAAndqT2dkI0PUBMn4Xch1LcCDtPEcceXETHpql41QWPG2c/gajI/HyYgvsio5N4Xa
ZUPNtmetuV9NwTodvi7EQ/puA65haaIyqG7h5NE9jllVKSiDMbFMv87lu8zVwXZoU5K3RZQ83URf
S2hvL/ZBCTBQ8MSznYqYBOlZVu3IF9R0Pmhq5XsnD4lpgJ4xetho27Nl5DbBpNklQNSUs7jJfdqb
8PZn8k1rsRPK+tSZKNMFBIGezuHFJI1+JxAY8dnZDR3MExgYQky7zvBbhZ4J/BaFRbEEgKUeND19
i+LoVlpOGvQL+yT+blw25Bklhm/Y5Y9q4APuRPFNfgGrRs1XTdABvp5fgwVDXlrzoS3jdECF89V7
60MxsaHqqXaN7/Wtd+74aE1WYVKCtDZz6OrGBzqZz4zC734+PxaWAc4ejRsxM2jKz7woSsZOE/5a
1/qB4sSgIkNM6Bm7NOaunjvKoi47pd53GyVf2SJwNsXmndUk70udgd1zH4Yof62KgXTCjtecy+FI
bTGsDQnpMkjutCrkSQN67lH39DFXGZRV0ETrIVl7q1K8Idw+UFlzFigtv/FWRDY7F7E1kJ4Tx7nt
UjfIgP34REL2613IArZ+WExCN4y1X2EnvsA8tIDvjITpOdR2OSDsYYEPMZFDq7T2woACHTeRt4HO
zX0tScjQY+16ks0V1KjXBHcf5lEA6EmbYBCwbqYc4FOeYyfg49jKvgriUWPz8eKtW7L5ewj6GhKM
g1o8YF+qthry0Dnnczdm/TxVHZEGBqFBBJP7rdHMWDfrgIfnFbcgQy+J7W49wJHSGFSK9xZr6eKb
RnFfiAVnkEGx6T6unoeeQMRN1fcgDDT9TZ+TbKO7JIuEOdcZrCoGv+oh7rKDSlmx6obNCGvsxaBH
b33O/+EeJknwnUMzh/lMRr6zxNRQMOLW/0gcATeH5J4UACRtYi5OGXpf+fQ4apn/++PK1NqEDlMO
gdsVDzBrD04cAkwUpz4eWzyeWbyzuu7AgF7D3A0YdKRzTgdqI5Rn0MBkBDZN2meV87zMdkVud7sG
i/PQI9wHPjr3HMah8xmeMMB9cN6Jq+zovQqkMT7g1WfwL1vwwFxI4F7b0MtP9SD3y3BXlazy5Br+
gMZysmPnU8/Ch6RvoDNV2H1ixhsVf3zSaWpbxtGWEM3It12OyJkWvTnWCEwoMT4IRtd8FWlvaVfv
XJ1wzG7sjy68YoqNmnOTJDlUn4eNgP+LYQSjcd8NAGXC8WOYHV9n7rAr5fI8j5ytk6PeMENjl+Q0
lVr7dEpOYe9d2jDCzNbNNqWtH1otfcS3sUmMemuW2gedioMa09uJQ0ufZG2grOYK+mEBM6LzqLFN
Z9zNVLeBSG7hw6ATsONLNXrXSUs83hjeqlpeli3bYTbf4BQBWWu+YpiglULodAYLgT1s2xb2F14d
Ym11Ir2N11yCIYYm6FOjvg4J0Tyx90RMxU2m6P3oXUJc+cJTHHNodMt7mbfaXmTOwYA1u+GQx2fM
mbk0aw6MeaL2+BnpvW96DfmhV4wEhnfWDa2r95a5VGCL9EHhwUWxTktiUO7ZGLdaX98aZqs4LzAP
1UBi0rRe04pxYe6dXO7stH8d9aeJ8/1GG+pb1fIw2sp5s2qyETwNSp+d3+E5cy5inXaH7c48nVRq
qTnIANfYxiAo0ije0WJQyHGb8hxQ7bvqQvPG1h9iDRckjwx6LsAMkK1oWPbkUFBP2zJ9YG790kYL
LgckJQeCn+7REVxpWoUfrGCh7JaIIRC0DURjv6+5ujOy+CbOY412oYp7jspiHgMA+S9tSz51knF2
7Jr32aNYUfRBAtcLt0WY99t+BaLmSckJwwoZVIJOqswfuoSpgfyMAzn8GSKXdk23TH4isIux4jWx
lVKqGBOWWv1WRMNRI48EvcZ8n0b1Ra1omjULqr1IP4PkoxorHWYTTWRvQmpOElPeOjWwssK/QjLB
12EYbDiDHTvPfk5TOviWRuTHHPG/s+SVe+VHkne4XUwy03XODzZcA2IrK2gztlsH00CtbobA/RwH
DCIhw9po7LKiVoFrYYWrBpzlFo8jYkJm/w06Y8LRxyhvt8X4nUxruRsyuWrssmcPh0SbtuWuoO+y
yWp1gPQAEbMrA2fSOjq7NgYWdpCsalHwzE8wn0jC1hNW7L74aU36S+K7fy6Y+0WH9/+nz9t/Vat2
rfsfoL0zhGGid/vX8rtjl3/9rfr+2/XbL5q9P37up+xOs3+zdEn3RseqYQrHsv+uu+NL0gKZ77nM
laQNNx9J3B/CO2H/ZhvS0D3pWa6H7p+f+kN4x5eoqfil/JAuHCi2f0V4t6pq/1NrTUCCTgSHa1kO
en2h81t/Vd211qARwhoxUafmnMQzXM4gWtu1Q/3vHG7/5KVQF2JvW10rjm6twQ1/Er0PptaTh81L
TVoOA9wgSYXO7+LZd9FS7c2kuEyqdN9O/YU3R09pYz/kPQjNWduqnKQitzlMUfvpNfpXZixYJpdn
ZWuHxlJHaPuXbp3e1RrAn666dTTt/k8f7N3PC/JnfSL64/96oQwsN+YqnqTmdVb73p/+elUX05zk
jDZlM/aQk8g7nRGMMEJNgNrv87Lxh2K5sm/rJP2wsR6y7/p5ltxZKrmfzMumzp/12rqiELhJqR7k
Gcu/Ri80OloD2i2t1+Dw0ain4D/iFd0403LItQvbqu/hcQ0cBMdtijUHw0tPhAFYGkiIi+/oC4Kx
+DyVDTwBvbADt44vJyOh6wmJI0/vmkWjNe2cl9BEoRbfL4V3GY3yMs7wRM/C3Lo10GWjQR3PNOq6
nhaayznDV8vL/VxjQzcYg5le4/e59RWXOHI6Pb6EQv7grdodG5ZYRa7LErMrDdWt2RB9nlUrctes
EBm6b+6CTyeExMCNdnJyiOYuOVngHJCbdxeZru3hkr6iTwlaAKuwasjhzFywydGxL2N2GwMEB5q+
MS03hgNdLe4uxjE8TYjKytCG9KiMI3rsjc1pASALrvD0DrfCySi1gwecNDPjG+ozyvXqtlzqg1FJ
PIqCU4rDOQlezx7F3+VIbvvShW+ZXh96GD7YCh+RSWAaCM1t1Z1HPXa5gvqXZL5cuSy16T35m3vD
m5GfzltaKvsiggBdmA+Fp27SPA8GoT2uQoyw6O/ICbsxiEKCQbJX+cRf42BAjLZT7bzJOT7VUXXf
dBSRxrEkzi01k7s64x3Rd2RLqKL70IPO7Ey3SUzgNnSaAxzkM+2rq4zs7MkmcAykC8naVEqTWq6b
6XWyxHXB3srkllozHeTGiZiCxow9ibUrN/XQ6sw8jedlJDN7dEKL/o16F3H8EDnOfWZPIFmKloE5
HEOGX8kPubQ3oQVRqCi5YVleImIiKRo8fd5LyGWbeFKGD+oy8VXX70U4GDt8j7Rl0jrcJ9BR/DAF
OJubVbVDqOZrRbYWC6Y4Omm1a0MYZygvXpcu+qjEJ9qdbybosN2nB0wA9t5Wz80SxtxKk+mPzfJK
0PjB4Dy3SVJoPEk27xwn93ySIbYkVDP4TqDrNo0R70j7KDYauhe28Oe+FJccG8/F2BD4FtWQk2Bi
z6DAGhg1yV5PuSFmOo96r51yWd24i3MOI4/6hC5jRgmMQENy9Mo5dVXZZT2FL1XMldCn+sWxmwMe
sceKT7ov8mtbNyKKGh7zUsqHDh1KG6IGMuuPGHmI6l7Rtt5hdLgFoHnJ1H9bEUCzoPmaiTQX2aGq
xTHSS7pV4m2us6c29k4yTp4ihorjQIQX0JVIdi+rlLmoKJNIoqFFFh4AWp5CO/zOTe17bNRW4hAf
6uRpUfJeuNkdRNE3xy4lzsormn56TkRDJt96e0AE614qEjw1M/kgMuCiM+RXOzWHuRZvrg0OZLWn
m/A6sju9rz+XFhGqa57Coj0YkX7UM/cSSAiqx/wZdVMusCeM2ZMmXbgHyBVs7Qx5/kF6xpHp9T5S
NvSz4dpUEMtD49jx/KmxQbMExqNGBSLC7BKc2JHjEylnzYEkzLthue0nRnbawH2HopeQuuhYIXju
V/EwAEJESHuQvZfeRLbX1L+wsEMgy4JG+QaAHI2/VRrdBdO1uw5ZU6OyO7uL7x2nPWqOdlUkFNJN
390UpAKQx0nSTAouS52Bc2yXsAWGqhGKHv0Yq+hCMs+aGlasOj5pXvrcvecW+r5+xi2akyCTG8OF
22b7yBJYAwhXUm28UV6/tcKMUrWYfFI194mCfqZmBNeJc2oHCeqVyX3bIGEKHUIyUck5HMrQ4rwt
pn71120W/xsrPVOw2//rOu/prU8+3sq/+bg+fjVX8GN/uCvM35he2R651GjS8fZR/PzhruArNvZc
ADzCcXH2/73Gs43fPNqFeB5cxzHwu/1njff7l3RT8v3ScK21/PsL5gpb/6V2wVohPBsfhwRbgSBc
d9fK7E+1S19rCNdni11UJ/1oOCU2h/O3NWzN7RnSHiAJufODTo/GO9zuivre47zNWYXnGxERtQma
T4uhgeY1G9k+ls2TVT+J5Uc8/dDVDZrMoW+CdO/BUU7nPTk4i0Sl/yHdGyAlbngv/gj5+r8jyb+z
A+l8dP/6Rn14w13zt7vkq22/fncFXSfN8IW74pe7dv0dfxxOhPPber9a0jItjiGOjvXn522r8SVb
x+AD5AwH5upD+n+eIPc3A6czfl+X20mXgp/542hiO7+5glva5bzDwUR3zL9y26Io+uW+FViOYALr
MEXgkRiu/EdPta0NVpyUI/P4qqRlVE03QLmeeV16AcWVS9OL4YAiB0YggqiY3tXxcF0sSerXI1oj
t6U1ks7NNXZFtbOd/NIxlkeleRGNyx5JIWmmxBc2WzZA6CkcQFRi3sDJw3lb5eci13W42+P1zHJM
Jz8gMRMkBWc2xB3p55Cax8mzn2RcIbKw3c1gyiEIKRfttrr1YvXkGRQulb08GEuAyDkLViSFb8/R
e1/Xey/WgVapz1xHjIyLFyOG5b7z6l9F5mnbSOU3YTqX/tphDoWpoRtONMapENxs48SluQF2fc7m
KgjNzzZ29c3sVuQZh1FAvAFMGav1p0V+zFb3kJeqCrTJImqBbiHDWXKV0xwV1IwoyDFDyGluf5eY
9VMxfFZS7MjevWYwY1EkNy95XZw9kkHzFhNkeNEjBttMaXhBwOXOiDWw5X32Dp/jk5DckwijrwJB
0nbCKIAx0qfADh2+SQ3zN3Fgo/iSIWoeoPG4h6IfnnYLcfuOnLYM4Vl1nnD+T3Sz4kj77vrkMw7l
Y2MNDuM5/Nw9OSo6b7l0PJhX+FqXqWSg3pt+bttaMBJ6bTeYmzVbg4cxwSCCPx+g3rqa6ZiEMy3y
CqRwESHT6F1IAE5Cnxfhs+lE764tTpIoka6gR5w5kBWL+H1S7lHJFC9maPl6hrOaQBCxmZLvLoRF
oAomZ+bWQsmCXjZHz6me1dR5vim4LXCyoKTlMD2cxg40eoO9VIcdwpiyRiLCSaropptxUFyQuviq
554bpumrYzWKoJdoqLQSl4uSJCxH100Wl9tJ95DiZxlDjVj57gRXzMhL8i+q5L0P43hrxxglpJbX
W2WdatPtt/Pq/EFTC+e7aTYdTfn1ruTo+iVcKm48+7RkCRDgTvxh9eVnvx4YUuDAN6EzHu3U6nfl
zPQpA+HsjITGLtd9B1rR7Vo7yGJnJie3aDflqssvUihNSAtUx/djzGHGTFCFxZfM1gugWBpB0Qwz
x7aIdjjXuMQIsr2KMi0hMiG/d7zi1DnYY3S8AuFFHmXvpplvo9nexyueY653DK8APFA7xoO7w0h7
8uLortVr5q+MpPKJYL5YESUL2Q+7XnnXY9Dxjgb3AXKzs6pH5Jck3lpmeBGX3gGU5CZP2ztXn8EL
Z9PTvLg7s8nOf1qJ/0kHYd1j/9RoYXf3AL3YJoBX00B68A97sFPqlR0NbrSXOTeFW4n9kjoH0iIs
btb8ZyH3i132z+0K41eYECvn+mqWdIRt8qqAGX7d8UfU1ZoWh9HelRUxpN4dDJFHi8tqN87NkHyo
CaKGnt2mbnVKsu7lv3+vv6Me/sub9VzdEdIQJu/415cvSZKoKmFG+yrL3ktG337E+QL7zV5jefZ/
fhZwhbwwx10M+x8e23//J/yaAvrzAhDJK/R136BXtpZEfyp5bEvYRSMMICDjeG2bBaw05wir1l9A
tFdh9m8uuPy1xPr99VyTGks3TB391z+Cr0rgRe3I+ren3eMwOij2QGb7mpWEhhaulrJd5RRHOyMM
MBbTk9sZpxKjYGPGF4M8Q0Pfi768rJ6GBqOGFDCNGLWNT7LCmG1mB6tGLws2GaIdS1FO+3zB6qBY
6srBOpULQ1o1ucfGTt87WJxRfa5U9C4Qu8G3SCZfeHKLlfk85xrpY5ZxhU2IAeTKJaiLH9gxrkIi
YDar1qmxvMcCQhArBZwxm49wm5A9y7QSgYgZ3jE4d5v2Je0Q7trK6vb1YJyKRQRty0mX0Ujutck+
h9y2qRb1hCDsMZLmU7bIR1YarxePSwPwO2nlDS3OxTcy99iFCgUUDyKqtoqlnQ5o/rP/+H8147+p
Genr/unRWS3qv3jILzjYXL8tX7/UiL//zB81ovubZ2IIwzlO4jGHHJ215o8a0fuNswTeTs+zaR+v
Ndrfq0TX+I1IZE+6Ele5bqEN/nuV6Oq/Sfw3zKQcywBh5Nl/pUq03H+oEtdfb9MhtzjdSCzp/wiO
KOemJw9PqsASzSfPiApUMlk+ZrLrTlVTMHh0vDp99tvGRiRD8lAJ2snPl+nZwppYmvZ1W1LitbCr
ZVecESzuiQjcNZZx22TYW5KIxgmGJzEq+j2gV7axfU9yGTT1mtzUgQ6sWm6KPL/BVvqdefldGJVn
p9nnYXqawuymcdxHM2IypfUXocBabaY3CKijjaA2dCD6pfVAMFX8HXpLDgYI13PE3j90ffazwNXg
kqKg7l+q5gPiU+89RtZ8Dz//Qpm4UdukusJvB+EdtLIKfWFiN9CuBVmw0cpfNbCNkKEx+gnaQy01
H2b6EYUtmNPmFLvhDPd8LOBeJhZoxcogIa6gyWBIYmCN3BUY7GN6UiOhYWW01NdyJRMRmsX8qow9
dNa9gOrqClRQy3PhelsdxDrK6fnFrW30InQVJ3uG5+J2VA6op8uav3qyqRqjLzM3AseJvsd2es5E
m2BUL+8nZtazICcA5B+dHQdBQwEuSJTFU2lMdO6yBEWoJMNtIk+mAIEIjnP+IeZwuTI9fbly2vua
SfxBtgi7mtag0uYSujGU9UVlhE9JV+OYSnhmW5aXU2iUB9EXP1SeUZmn6qWyxKfpQKXG5HXn5ESZ
TTmKZltmh7QHJtJ7+KLDtS9qf5pciaCZi7PZYnzIhwfNUD+SFi9y1fMvOlfooS+7tdCIvfRGmNVV
zBxzFuOjyrRAKaLlTR3NbDo/Ew3SBHETX4FZb/1mHccM5XCfJMlHvVRX8HMDAypU5Dzbo9ZgVYw+
2rq68hTCfYXSIxrsTcY4u6CTGX1OOMYtfP1mZiJRi0WKxnhGXGY3/ojTFhPDdjTpIRqLLQjXQqOi
VuE/KdeXSQcCfUmi+37ukfrBXNs4g1EGOYDK1E3QDVbiIB0VZLMWtPoSxNPyYY1giEddv7OMUA9c
+8KdSaAF91mQgCuqIBqNG8cbR9y/49OCXoRupZlsSS6+Rtep7zAbVBtTa5mQMpAn1ZOclViIbWjo
3QY2PFvK1DgPc1ePNO94K6mNgtqtiqOimvGJj3APCLp2TqTf95HjHnNiYESDaHwhjsEW4XM1YqZT
ehethuEn1FNknXmPpC6tpitv2UZhQ/3J99Tlx6CPt8g/zlC+zUCLW1wPUMb3hAtv69x40azinK5C
aZj72Crs6ALJFzqOt9Dg5zMvM9F5VltFdYL6mva6lgz3Ea4z9ANoq/hnTixtN6hVlMVemg897DWW
Fntkhk6b8aqGvXoxVafRVniL2mW6tFN5kPqMaUqHuoDV4dLKkn4rjOI89NG3G5ZbN+pvBeIAe4g+
PMX7KkIeYzHJB81loAMyrPZLUhvAQPCJKN2+K1FLbkTHyZWMYW+DPQH+vebHJUFOXVQXW44B6LjH
+D/YO5PluJFsTb9Kv4CnYR42bdYxcw4OQUrcwIKiAjMc8/T09/NQVrXIzJI67W66zboWZZlJiREA
HO7n/OcfjsTWm5v4Og4bH72Tf+xxaliYiEWWmMo/DX2L8y2BEQuO8n2LMwd8I+1QiZ7e1GZnm6zu
mvf4oaxCB46i+F6ggo7C6aAH+hUW+Z5OiZhOAWTVJDj6+Equ84b7RYTwY2y5xzAm87APkwWJANWq
dPFwlhATLeJxF9DAmgUc0QpDeIYg46WeZhILYiqkNNGzBSfEZZ6XOysIVoNxIAU3RjjBddRm8X0s
jmmNXntqZ3ZK9a5p2StxJxrbPU4yUfGFuhUdbGkeurj8GleUW+dD9x9VJ/9nE/T/DkCrvs6/nXP+
73C4AfT8z4DW/yreZV1/cLThz/8Juf7herQ4IK6WD7ZJifKvukT/g2G6pqoSl9IF9BSY9l/glfEH
PYlyuXGZejsfMFeAWhN3BX6RwmJVCfQPMFf9L6Ar6JerGxaAK7Z4GmEZHzsQXLZEi6UIEh9xParY
sSJAxYH9pLWVERuF3vQTJ3ch2Y5Q6zd1hs19c+mKHurULLaY5La7pDHWQHWX1GUSEXN5ndTw9Uh4
Q1uaMYNQlUIYXpFlVl5pQ7fxeTlca/AYEuMfZ+ZDuSTwMF6PNYp4ErRu4gQ76HCuvI2PQwSczv5b
rsEE7es3NbGs7OdeTPeEyvVb3OWYmOKaxixiV6N9kJqV7ihdgoGDJCvQIEl71O6FVr7j//8qLIN8
PcY4KgNqqL9VkryMBNlccg9D39zIyFIRpMxCK+ilHio0rK4hIIHWOYSoz0PyHZrbAiscdpGQXNgS
ak6fCecmrax1bnBg12JgWGe05dIwZLvltg8rB8JLCilzHXjjFhH6W4oEdGsJHPdHb3rIindN9sm1
idx/kEO99ge0EbojroiX2QbZISs17ZYEhXiT65jYYKRMDu47JprFcrZCdIdhR6gQViURzmjp0F7V
unWla+audkc8REgFX2dWtW6D5pJ7gvpxIDgnds3n2HuqGxX0zu1apHa+dbH8rmJNPviz3OsHPa5P
QSpeiqGziFLt8Aebxm7ZxPapQ6o8JhPZF74Ylkk3xsuK+QK8w2HnExy6S+ZOh78F9xGC0eWMYvOH
4fU/2o/+OzvNzxvN//x/iPQD5PyrDempq9PmDK0vj/E32fwPOEDYbzUfAHb1K/7VPOkA7LpnaRzn
ugli/r8Bdpf9hj6IqYznGKZmOfzoz13KYDKk3DTh/tjsHabCT/6E2PmRTk46BHzb/cd71KfOCZvu
s3cscZX0Yob52UN21OoEBTlUPqhL6QInl22onGENs3rsHDxgJzt9defx2aGKorgk//zKtOFLG0Zw
NwbmfVq6Fz/dzd+jZOdvZKvN0rCYSODk8HHTZMefWsNlyumTUuS0Pd6Uon9Gv4dDkTnc/PrDLAVD
/QRT/flpnAce0w81tvj4aZWP52A76Fx/qKMJ7RjIhiGaMtLFkqZZFU0JMwHpFXIWDHWQCEWhdR/3
lnKVGp+tARVWa1uHKoqeCPO5iFHbzDUpdilwd08SCpKp/DQ3+qqpGC5PEJQjJNHmS2MnOxIhvIWr
1WAqpoP0KejWXlET9N2Rp23mKIjZzjI7uTT64ZvdU6rHd3hAoAM05W/sSNVl/vU2YGrPYaUzxfx8
UvUZEgaIKBuZVwxMQlcggkxOdXsXyPYHCvMfkclPuNyPW64roMy0ACfPyOFPuFwVEXvYjyw5KtUW
KJpyzxQL3F/KZUt8z2IYv/36ISu04/PVAYG6tgkDj3rg85Ii46zj2OcTtbi88Ruxi5Jiz9mL/X4T
PGE8s4QgvUpKZgXYiu4sC4feOMruyhz9mZn2N5HR3ORatU/s+KpLh4eqvolCuRlD/H6ydbMjZqmi
Tg5/EzmgfzTEtNWt+vDF2R9+hjAZIkx9GvNY7M6+jbzhORfxOxu/8mMB8Mde8CoIjQs5mLukoqCI
etojGj8c/yt7ow/yR4n6Hx/d338htSlBTHR8NZT+8IWCKpdaX2fhBmHqExvFsMAQK67EZVvk70UB
M9elLq6n8dkYx03eTdeigxlXiYe6E0+/fqyfZ4PnuwN7EpybxWQjQvn4ZeQ0xqEFu2rtVOXBNQQO
IDTNhX4zVSSKu7hbjggqkKwqzQihH9uu3aSpT4hSAoziDDcdg+mgvbb0TdtVeF7m2Rv4/Rc4ToyG
ePGDjEM9G4YL1IaP0sV6z8VKa2EiyEtOSTU9m6FkHB7oKC0LXuM5a+js6vexwYNDRm/6QASraL9A
gusXpHhircUco/NuOzc9ZRzwQ9E+yM54FYXzbGDYKrRbCJGkyOBDuLH9fIG/3aILo2BN4jtl5FS8
lAz3SZ6LTp3bPzu1vW0j+4vXOWsAaWD1IItWv77N6i5+2hoA6UxyLwzLN3378w5JpA+exKZYk+j+
2omGeOQESNewmVYaLLeRmq7VxPSbXUL/BKf/eLo46UGMQnugfWZbuh0zRrwaBTaAq2SuD51iwhAw
eG/icDD4pPFg1BvlZD5wZ359yWe88NM1Y0Rr00HYsDN0hXf+/N6RYV1WBZzAzTTaGaHteOYzDFuT
yYJ90VxhcNPd2MQ/X+g2OQHNE9NwyXDjSA5hswwsnUwPyYhnTuR1SVWPmUc6MSCGYZYoRMBgK7/L
ziFZON0Q+cT0ie6fVBzYTql2B8xOdIs+tOtuvkpCHNemtpYrv5+ebR3qaVcwT/j1Jeuf3MvVXgND
2QDMxZbWYd9Rm+hP23LU1INBTmC4wZeZErzJnzRccKze2uTIWUrTvXDa+ourcxYiJmI+rgVvvdhW
oGgLY7Yv1GRNOJ2/jOv6ERHDI6PsMiAHocNKcGGl+b62EEXTVU8pmXOCKKqZf0MoiUzfrXeEQL5V
qXubD+14YXr4XJFY3IKWYWku0SQO8Q4DlFu/TaGHSYIya3EpLO1ZNLDl4XE6bnejzSAATpzSkFSX
1RC/1yCRaRYgfm7r88wp+ObXzENTpI0rUziQIUuCJvz4K9ZrbJ9uBsDonjJwIjzHmAb6NsjdgCNj
OfBA+wQKzKhBzR0z86Fvzdss5FriHn0u+c1PMMjWgWWPF7SW7bIqZLoevfkShdDRHBNnXRmMLiei
l7EPxV6Uv5ob5s4QhLehULjU9BolHC4Seb93m+y1I89QC4O9oeQ+qX2TdMZlvRBBKTdMm8mz9edl
8RA1Zroay8zfjCOHAmgsUJIPls37UgM71yBl2WQyBYo44EScrxMGYlHlojQW1s61RsSWPYkR+Ckh
6LV3XRKnKwdGrOk431qI1ZMdcsql2lvq0P+UHlnAGootRv7sGzs7ta5SBFmUatkyccz7X69MdcZ9
fBcpcg2H4gxc/69zTEvDkT3D0QuDFqxxkLI6pC9DojCZ4rNFfMmCEyQJUs+oV/7pJ7PtwL3HEldN
9ZQp7s9vBKwtHhps4LWNywMg8b3Zddfw8BigI9ti6HHRuUDxAyfFrz/4PJr8eM1AEOy1tm/atu65
qoT66V3kvw6tMECmxGAXoKEqfrcLTmlS3rq1tEAOiTYkr3DZaN2NZVf3HTyYLmfU6EQjCt+ZmZpo
Doa01mU7T8jj9nAx3g1jfv71N/0EcahdwzeZ3+i4FdiKWPapcAzMUe95bdx1I9mY/BR1UBkgiHaw
vuKbhIFdsEk7JgzzVYhOaemGolgEnbjNbNJ1cJei9qK0DzRn5/bORdYUj+qMhR2OQhcvRkxz4aJ7
4rsxVPctrj6Gyvzz5WMv+xtqkQR/iJCRji2xyFh6TUpGKZfeDEh5poqpQ+5figRfm/lsxpX9Zqb/
12KW68dV2aRfwSb5c//UsAIqvIdJA7VKtNZy0SScE0gtqRp+P9T/67vAuiAvwHIxT2bg9elul3Ho
Sb+fQSxH442N7EqRCKBqPBIOu65tCztN3ASH4Dfr8a/188eP/XQ0aHOGa0Uy+bgOBBA8GnBcM8r2
no4p26/XE1Sxv7zufBbNLYQvtfg/lxu63o5NXev+OsT3dqjbr8J+UA43VoHnYOdd4MaOW5EqO2ZU
q33y1U+7lT2Qr2tAH4p0triggvNdVfwZAY4cFvrXOCPmppYvCAIwK6kf8dNA10BO6UIjL3Ph1KwW
O7vuDXZk3PvirRnqz2GHnWNk2l9ngYcOnpMl5hWI73GPytd+PaNyiBFJupiHOnLCFkN/rHxvpGKE
dTKG1i7dyqGFeG5Ep7C07kOYaXPobdzOvBgjmV10bbEPITg7U3VvZIj2pCBmHXOFrdudUofUibng
C/nWNrEbPKQQ7GqVr8F80pGdZ7iyqJIx3QcTzkBJ04u173Im2kRgywhgqLfy9zZ5i2ugdlpqlHM6
Rl+2vjTtNeYI2zL0N71nwW8uQMaqjtLRHoo7gpO9pYe0lpujFKszhpVFXJEvNFzFbVas0w5UXHUl
YPFR0z+NBW9hXRevuUWdOzFEADl7ydLpmcEsVSs0gGWGxXLHK5Ii90Drn7zh4PBuOcggHX3dKX5E
fJNZfqkyhytQtw5Aj9PPp9uVCTwHQltKxlk49ZB1SCyhPzzg8b+fAo7Mviz9zWyrxrVhIsvE46pm
MNQNxd5Rin8vTzZEh5XzOK5yO3zDchcLaAvvt0pc9VPGjelirAPXWpx9iTuA1aoghhctwr71xaU9
UyYEg3WDpBE7koyzoBmnXUDe0mr0NJWGus9S8onL4WYw8tfcxy40bh6rzpGLYjbuyhIV44MInuMG
A6jQhuc/WCuv9J+inDtXOgGPgOHVhnBlpkj9pquoPCCrp+skq/aFX1p4db8RPTRBGex4ft6rgaE3
HEQeRGOU+9hCdxqPW78dCSu3jcdUioewLPcev3Y1+N1b54RrN0WKMM54mmC9v3Tziyljo9TS13yU
zUqREpVq9Zyv4ws4SSNaZsMCmHb9aidUGHihY2vFCPwO/3Lg58G9rTxjp8qJNmHXr+0O1XFBXqrI
UWO7l5YeDsuSlwJJTndwME/vavZ1MkAhyETsHl6VYylSYtKcRjflqN83mRq/MMtKhPWc2f5lkFJy
9U71BfDmibr4hoBAGi1x2QufkqaFWWJT9YyFaS+bIn0PnfhUuom/LfPpkvidReNZ0MP0kBraYRtJ
KF2d/nuhj99wullReO9iHUIN7E6xqKP2e2WQydlAJ3Thaq6syr4wJo6sPsJmm8C4afC0hc1gr0CJ
jOGBALpQTJlsqI5OexMN1ZdEle/IfHk5SfSDASMejHYmZVMxPKMASandfbXTYYHiU1+kMx5AUxLc
BMlwE4jkvTGfEFrgeRAmb+h4+OSp2XTMntfQUa/ctLobR0+xSd/bJmh3dGy3QOTxcsyoswXeeKSM
warDjBN+J6VdqQHlTVvHHVboZp9Lq/xCrPgVTU6+agfA6XlcNDiMLhSrViNpbVnTHxtze9P5e8ec
H/NuwOjb3rtOj4xeYLtqkR4M3IBMLsW5ldTU2aiRQrshnoAWBTgEIIyMbfvLmZfoRu1lHBQXwi4e
ReM+hdJ+biGqmkYG0ubezAy1G61ZC4cHFCJ/qgUy68SH1CTneJvO9pWwFEhTWQxPqCFoVW5yzyYW
Ck7CmUZK7sqq7Ip9Lipc79PZ3MZKwujdtQmmRz78Cj02nlsjOBLcem2SCL+MjyAmfGmtDdcgtHsz
my65jzuih79KvQ3pNQ9OnPsbpFfaSrTxo13JtdPx6thzcuuWJnes8qvLDv+RFdq7lVb6z1iQE3U4
vORttnRa3gmELtEizzkyGQRgqJdFbxa6JHhbIZ7RIRUtqP4Sv66+sO4xO+2XncNEFZFUvIhqZM1Y
M9VlCF9x5XoWblgeGwXxj4+jT/QY/L7VMGa3yip3mLKrUbpHzKZ5XHGkRkIVvj3ZfRNtIX3huozK
fAeiwqAf9uNkQqLMRX5s8DrS0eQ4BKThKM1raem8hTAfaO4YUGG+ssBtXksf3SxKmRp9IwF23mEj
zWC11bcNHOcKgbKU8lGTM3p31SXFQAK87K/R6G5KP79kTHGLhQDSeUy7Q4K5N4pYPOrFY6OiMrWs
+4rJ4GM3WCefuXCcNbxPePKbdrM1sATvbB2JIn7MTK7fws5YIt7e4TXy7mfxO9M8WjnboBMU9UU6
qCvrsrVvOLTcwRN25yX7EFuP4w+wNw5Vj4JL4dp+kjxg2nLsUm4a3OI3u8REEU/ZlCIbknPhgYJO
OuYMYv5NreOYf1PqGGD/5D+hCuZ/H6v8IjBnhH6kcA0oB8PS20Auf8hS7VmmNGFzdsSrwP6WGVDw
4sjdOvqRwfh4kbvuC5Az9oQnem+U8mTILma0u+eiG9l6T+ScdwQLfYZFkpMFxWs1jIBUA05Madrz
D030luXuRadFuPbssXJ/FNLcSkGPoKyitebLXDnfMcLkrlFE9yT5gYmzzZH1e4O0De9YxbontvXa
KvqvcYQflauWu54Uj4Xv8JsrcsfFCob+7Yhtp+eOr3Zhw7wRbE0eA9AB+w6vSGhnHyAy/qYsVyrt
T10j6WY+mmZQDQYo/qcOypJmTuCK9Nf5RIHXnORID0Vgc7tQLszawNlhjIAN1A7LkciDIIT+m1jp
ykrY7HosKCzN/ZKg1FpqxF+PRQK2D8Fm0C0oXuY+mYt76JL3Rjxbi75TFg6Ttv51MWz+FQLzDT4G
qTciSoXKfFwgyUyqQJ9H/rrSSN3q5TWsdckrq0LEk32T1F/KutrjETstc725Muq9ETrQLqmB6Zoo
hzAGHYvhGGjsPHOb7RUskw7zBYEbWzVEcCseWSfcC0OTj7asHkk0JGyoWvWmuMST9nflvZp1fX4s
rHOd6buDcATN08crqiLfjAPg3PU8wbSBEf1YmQ3JVjXG6qAku07fpk30BSXAoppHJLes7ZVmRM+T
jTU6SSbsjLkkIyR8SpJU3zpmfDLjWvsN5vm3X9MzkcMj9obeqB7MT/23O/AhDFnddRyWe2xYsC8H
0XNILzHyI9uWSzQLxHb1rvz6kf/dB/PETWzdPAoa+/OybckLj/3ZpYkIp4VfpISp5slz0qeX1ugd
QsJi5hwJChlWf3o8/Eds/28aL3Q+0Cl0Pt2GG/HxmjGOEkmftO66H5G30FCjPXQu5g7MEWMx6erF
b5b3Z4b6GTtQ9HAlcGPKeUZBfrrLMkLgn5mNu84q9uvC55/6PtzFmRTAfdFXtP2LUGfzOm8/XeY/
OUn+Y/D1/4fcv6EEe7x5/5l0sznW8vvfDbbVX/tzru38QWHCS6whAcNKCzr2v8g3wv3DgXXj+2qm
yqQa595/z7Ud4w96e5cfAumd59f/nms7uvoRRhnASWdR2T8iBX8+XS0biIS8br6jdzbQ+LR5quR3
BGoYZhHqAOtSx+hldvxlGrYvQlJyEXfiLzp8hk23ZRun/e6VW7JFC3YmkiWB5SCYwv5Q8dbsnLPB
K+TGs+OFVmfXUV7uS41Ov4vGIwqzNbaz5Tq0QLSrCXr8WI4by+qSZe9pm9kJEe/i7tt9n6zyHofs
E17w1+6o0VD6+Y0w+WumW+1NGXkL0yEdoPaf/Jo2MJ8oweKxv1DI+Ug6bq5ZL50vLwyDyZtuAsBD
ECVGYlp4ybwZSfxotQo1F/xjPZWv+oRbgvptMdzMpv7N/PzHtPYnqFLdZsc4k7w1nh2v8cdto6hj
M8NvyUSxzzUoFYHpkRISlNTpgQOx1A9KgqundmlGJEW7OAO0VXGyAoorpUhR9yLxubmxC3bvy+JS
q4yXwufOMiKYcJBYqzGaW4m1Wds3LV70m9Cn783L8IAT0XWk/h4zKhBaH/5nTuQzJlK4hXt3ddUN
qyHi8dsedyTHOez8LUuRfcvmFydwn/oqOiXY4XKCH3TMtQYABHyYVrOkBWrDQ4AbH11eWq5jka1T
uzik9h66N01IMkOlHPGL9MHfsZSYcahocPwOh5U+0xjltLELYnfmTRGI27ocUUKFxo1uv9Yy31OW
0ux43tFXsU4p9ZPRciFW7iDt7vIrX7TT1miBmeFHjt5zWlJ9CR9CUceDnWOyL/gHq8DycKgGXAIW
6YU5OsOu8fKXrsNHPUu4ltqh6E2hUeuFg0LMyl5pIGCbD/NlUMmHFm3vCvfNr4PtvXYyvJGGvFPA
ic29iRrx3Sy8p6JTiRDyCUyVO2nxZGb89ZYa4fbAq9wfz81wWrQv1B9uRAGVKhJI76J500v3acRs
SUTx/vxW6VH+WnnIOQX9d1PsdSc5aVXwJEuCzBzgJqxDOyyEcXBF/o5UJzxhjZnhqciHFdDVUMRd
EzaxKC1WmVrXRS33oGf9kp7Np7VfFdnwZk+0fFPMQdZ4+m625MlpmGqlWniaClKUOvMA5qctulQ1
X7jTe/VLY9KGuCGFdskkNQ0e8iZ9PZOQvTpYwi9QDsNct5Dxl8nWIRJwa/GlP1V6es0YekXk2gMG
IV9EgL9Dziwk107qAkRMLNm5rmxD7dRjtzFYBEZrAeJSPC5O9E7QLdruMQsNRD1oLGHHyE1TJ1dZ
jLJwssd9ii9zCdUOfxb6sq4fbqqQAlqt/R51HBbf2OWNeD2aRC1E+vF8dSPknZ+Ogf2P9/pnVdln
kROvOwMJAGiEILRTmOF8fN0tITBWUOlDTZpcuAMSgSIsjr5HZg2pZ4dRGohynX0aTZtJ03bGoBno
bwfM0AtvLyVtNeamR/BfHNdqesFI2cUGM+64c3elTfLBftAMLoosswuouLzd2nUNsWOV9KZK+lyb
qWK96d9bi4/Uam+v/hThbRcZ1f0iQknQxUzz/OBbjmfhUEe8H+VMylif3431wkSZ2JF204cjNr46
Frz5MYJxsxCms2LGe+mk+bFIMWxPx++u0JEDGE9GVOE/R6z81OL11Xo9yI4aten9LlBIgasVzxhH
LOZZFggPk+PM9xJEWS8KN75QH2OAyROS926p661dHcmTM757Hg06aQpcvdN3v2kvde0TbH9+VqZr
6mDphs5Z9wm257bRncQeViylccDq9ahuUyt0DPbI7Ha9wxBlu07qr5mFo12Z5GiqZ2ORygm59Pik
/rQ/85BGE5sYFJcXvoaJc228xgNuh5lrHHBpWVFTfhdueqRFXOvCOoYFt7yPLVx6U+6WXkPFmNz7
Jq2OprQOhs+PUzb2uCreRtG6C6q9vJRH3caMIBXRo+1mRyZNknltfmyZO2u1+zXDsn5BdDfmnGxL
2NXjJI1lsQwDABSOOzfgBkKgC5aJdTEU3FIjYAzDZPHQ4J6Jmcoe0cje8LjS80/mWN7bRbOfTeNa
Jnm0bhNFa8M2eXAwu8ERHUfjFHPwnH45ZBUWUt+P7GshMrrKbja2xZhKRPyxbnD2xjRdOGAgBFlv
Z6XXxn4eD9OE1izAx9NhiL+JqkMTqu58jmucWcnGmlgIhW28uQNLPkkMoi016MKGH+BrqZwXrK5b
p2X6tc7S21+/ye4nXsd5dVgWi4NBI+zE8+r5qfrWOhGHotJAk10O6CK+rmxvnw+gATP3yOnkm2ey
vrXJx2iHEJC+Gjfnl06ypkOOXIb7CMf1A7ZhR5lq1+cf6njUwq/hYTny0HpAa5p7raXyqP5kVzC4
gBB3FBkfASHSAF/ehgnj7bTLjmVrHeLJOMSDvzdrdy/xIEI+0OwTnQABDcsvelWetfoCEjO+HvcT
M2KBug0v8KiyTSRqinmo1uPAJ7X9IUUYRkxCxQtbQP43nvl7eMEjG12l8bgrzH6htfGFa4CzSl/D
O29KLgZUlIXBqJJgQJyv+L8e3vaiaHDEqcXmvAkIs8Snv9tFbGsOG97E5qe3+uHXD0klsv7cL58f
EqGozJ6pr1245B+326kQDVeiKH+4aK9F0GE/r99CEdrjTHpsXHksad2XLTaHWJuGGOqyHmPjKm+y
EG9hNqrSzI5qZ1Z/Xp9LyE8anoJVVm3NTNkYDN5bQEM5CyoW5Q4HSJIdw3K+DmMB+eClkfqDH3T8
kNfSyZGFn5+BCNKvshof1LNSG34YZbyQ9kMZ2Hsa82unb8hrxUWAuytj/hZ8q0Pq24dO7Z6tbu3b
ADfrZFr003aq2pvYqXeGZrEFqTOlS3cCkTYDbBxG2DCkWhr82qLih0Ny8NjNdJu3nDSlFRlVELwy
9uypGb4XDZhYDh8bwcuykuw0geDpFnEPPR0miwiZVtRNtMZsnAQ3Lf2KRGpJC3Glnl9TOHu1YbsS
Fx6rw0vM0w5Q+C9GyXZOUrpctUZ/nXn2AT8qubyvehbgr586ZjF/89g9n1IKAYPl0SJ/fOzcwHDw
daEvNUvu55bIryp/beZyb5GtSuNyqCNA3F5Iqrn8umTy55QH25ove7O4DjqcrqNybwbeTUJ2uxK1
j7iqLauqPQTxheFnp9LIy7Ub2xd61z5Ss2CSnYfTVmJBH0aXUmuPSVVcCyfbc85TgfkPCRgItYx0
/GaRUUZVJOcuSVI7FXV4skb4cL2xCMeeTRPMAqA6CiApyITsFdeq96nnuas2GlRMlrLoyxE9mCQD
+Z18mpIw3gYoDDTiXZc/6jJ8KNLR3xpNeSfc7L4NrZSlcWeCdS2sCykSjWEUmK86SSCI5KusGNKd
hvaBKSPjwql7xX7hOvYtJvNUrJbPXSiHmkGun64du2XaauMSziSMAQvlfUtRsfS6pzmmXCWKC5l1
eBBt+K0TL6Nj787E0Fp6vPWcWXiT5yvpYC6e0hut8kTlVBTjdRF0zuXkD/YCT6j1MKpykYGDo4lD
1G1ru9hTZ7DVE2UFkeX6XFEHPd2EWaSXVTl+E4VAPRfK9aSZ+IRwKV6Ei0dTh9vARUMnzFZbWBTN
HGWlGsPz21rV/FSS3w1RUJuDpzN5QnrRycypM899RZnLnd271+nESTPBLcF6EXfuhgHMXNJpGTu1
bNRKqlSVORqsOdYeia+vzkiN7HUJSULmuFPi1RFCIEE2zCqS5qkP3cukC290kexSUeKYRXOGh5n0
0tcwSF/JITy1o+pCMv2yTqMXXX3nMWy+5ER0dUmxbaf4m2iJTrRoifyYQiqe9OugSV7jng9Sbci5
0yYYhu8+0fI57nY6+RP0aUEA5wp+CcqyNQDt1zSYSVuI7pI6PzkxY57e0y+NInmgDyPOR7XyWqTf
pC0rZTadeXcmgZ2/kozsp7F5cxLmE0ORD6uk5koMayDspk542nCBB6Jf8/y1hlZlwZ1S1b0aKJEk
Qrchbor4vaK3c7hrivyRkWhZcUsRdmDp1Z2qNjlJdXs0/UvS5i/K2OS8Hs4U35LBsnIxc8N533n5
66Dq+tilqVGPxhzy58ogHtmO0o5Wd7hqW5d8RIyZ1rF9FVrha8ETjyXD/i63H4YueWlrrnlQD7u1
5kU26SQdpq/n9aZa7zGRj+OEF4r6Y6p3m0yykR2mQ7AZozR+hc76xNn7ZGTcGRsTguIhthLM1T3E
0KwSG9N0DNWjB4jIyzFWGSQwIXEhoPFsy2dX0w0iYUIOceetb/STGTS7MOEvVjn9q9pd3JY/r/rv
yNL3BUFn4aQumqiVMnauTAyd1wUOKGb6LH289DBtqGn5z1vE7JJZQ9rL66gucGTWPhGENtQcaqPZ
PSK/oYDzw1MR+kxnp/ga0pTqD7nWNE4fWyLOea7+Ux9nr17OfxUJPzeRtMrpW9k0z3ov90Iy+hvc
FxlexUXzRX1cZs37wTUVsa9f0jY/QTBBMzBhuyd4UUg3Og386pB51UIaswEpY9wljPhLgQ2cAMJZ
eCHRBqMm4JMPd06p/qXlP2e8w7wYJ28ST/jOX5IqUaLuYcoWJB4HuHhUGFBF21+Rep070+F8+T6r
3B05i4jKuEpS8qcxNdZzlhkpeszw1NNVqnSFCKXot2iQ7nyriOCdPKQ572Kmg5nkMxIF9kFUka9l
LPcdkwV7urSafN/glpSRs+X6ijUP7FTZK7Vi1bIUdbH34uwkSl5G0L2dm9lMzks+id/BKk7ncK+7
2UGBOK1O4FdUaC+w01EcC9/FrtPcR+QEjSWhyGkBCmf04mQ7012mvqphcviHffOO9bj6do1CXjwI
wIrBLzA5X7+T2kgfH9TDysu8W2fmsUtB922aJDETAQGhekJfx03yau2bdM2bodGMdbwyfRHu+sBf
+VZdXLWDvXRKhRrwSAO1SavFIZ01QN9NgoPPee+I9fR16Bil9aW18w1ubxf7T2pNTpwRasU0BcEz
Nq7kiwG4Jn013uwB/ovaKc4P2dBnGEpOuPl1zfBZ43CuFH2bKtEG9TTOUqKfRxaFWdbBrEFb6DHV
hmmXrtKK/DScO1JJ3Ipfbs5Ht9LzkOL7mueolpm7bu1h9ghN4aXspLutgu65DtN86dttvCYaDzsI
cDqTXEDBMm3nlEO+2k4RUONvLkAZjX2udZX0EbolaZTKIfhj0TNDYC8I46ToMeZrJ0Gf3TSkEBka
kXjUuRm9mMiazZjWT9V4T3oWxvQzvWA4eEQ8NwZLSwENqhqVjrYm/GqlKtEg9/eBdkw6Ddm7xnLq
Rog15jw+qYIycxLcTxP8bOmWeY2Fg8LbW53rxlknSIhFujdJBA+QJ2rTTaISE/Rh8JeWQ0F4bmQK
6kWFz1R2e29XwBJlQeKjJ7mT9Nw6Veq5E1b9dGxwWUHD/yVxtbJgQHDUmgem6M9Bin/7kNcb4kqP
MzYMKzuhuPF0jp7eIqyurR41D1NWhrdro0EpOrqvEca8OIADqXq3bovvbBqDAtIjzUl30WcaxDP9
UVlQirDemGZ3yrbZiJPW7IAXk3j5BX0J5lSOgY+r6yMXVV9/aLFPA/y2NG8fuSW4krAOCh6Ygv5R
mM8KdTljNjrJl0u9e+fN5KocPvbccngebDwmTERJcgHE9ChkyrslyoAqDz9gz5WXfpEBocZciqyS
Q2HfGC2j7/FK3SS3Rc6eO/uecEu7jtgE8vdzx9KSTdG7FwEmjcsRJ9u11VOWRmNL9p8P4hvaO9Vm
4rlznPR8o3pItRrwez3EIebt3U04FYdQBl8r766hxlmWpWoN8Og3IgGk7LQEYerDDfFJT9IjvGlw
xLuTPlU8SDwbjnGbbhu3uFMdAn7FFzAeFk0lN+rfh9HDNRYYdwDTyQoaXdUx9Oltab/I3H7JICFA
mbIhEBb23jfrx0hzVhVxlXBGiTOT9f0ZtxCqWwliVg0ZiWjeSu0AleU6pY+n2lWNtYm1rcJXzq3p
2D/1I0MDPOfBErB+CGX2HWwU6lkh9xZNmzx3iKqNjW19PfXWljCcq4Fllzlsvj2Hzvm9SCxI/NXw
Gx3H2dP744DAdhhmMs5UgmusYj6+1kzPQ+DzxFgqsPZcZGYTLtQWMZ4KOwYPeq9HJtDUtOe5TG8N
N17v3BKndOd1xo8aeSDzlNSkq7Kh5jfi7Pq8l8qX+L/YO4/l2JEsTT8R0qDFNgCEDga12sAoLqG1
xtP357hZ01XZ3ZXWi1mM2WzKsnjJEIDD/Zzzq5KzbsEWLlWNfSJqW33AoH9Kf3R+SYP14OaYA4pT
Q2zQeTedS9gHrq11+8nR38UB+u/3MaSb/80+hsGIIcSb+N/IfwGPS23IU6ymeGdR/qXJ9xBZW11U
ywaHqSWO+3X430TB48DHbontqbTiPYGEKKprcbSKpooAn3EDOUR9GGyKflHYY5p0Ky7UjAef7hiH
BnogXcFtHYZPNeNygYc4sbPFW1a1Mi9UdlJiucV8FJXoCgIJLZnhG3V/cULqzSwPHsmBo5fETHxc
eBuctJ6NSv4KBR+WblKDh7zBZ8VLnPo+M/PbyAj8FG32tOCR09BfzHbwWCR0cygIHINJaynIFUQo
J51xNWeYWbRSzto0llBON8lnqEt0oQX2iwJVy0zjNCTq+/qPkg2SURV0cpyts5zhzRFuxdfi0Ijc
qcl2pclopjYGjvCJQ5895gYt3rCWOHpsYuKTFrs+hCIXtOxjhnY/haJHaIjYJUQGvzexghJoDvNO
HOdrQR72vF2bsQNbCTPh8mDLzOyDhT4WNouXO81x7dVyunZXj1p/nAtI6xIWgAzrNugD/cnKbGaR
GF3Ui7VDjsGohpoaEMnZ1BpoWBmyBKyqerCm6ZLolHU9fAbMr0N0GNAuMC4OZwAzs8WsyFaVk3hY
RG0s2gYn2kbY7qhUGGE0XMr8U5zkov821Om2oE2aHAqLtZFZ+Yjisy0dLydgogTgYaOQKnsHOQwT
V+ChXdxkB4c6MhMlYJgCxyniVpcW2SlmzgS00LEmN34SE6dYkdEt4B74KnvRJKrAOCuUZmKshudG
90Zq25kJBO0aCsrZSe4YPO2Z0Y9YHoo3EBXGqodbFtzbcQcIoi+YIDCyhnAXYqKMLcrj2qWvDahz
XxnVSe+1vVgAdoZWPy6fiLJuKaqTHxb9TdK64lnAg3EvVm808DaBOj7lw/4/X0fJ9bNpNm+Bbe9D
R3TM3BNtYT3x2MBK+CVsIHusQqrh0ZjOMBUeNZ7L3x0yv2rRyrFKXpl6LAJOWkGsoa5uizC7Fa8l
ulNy4YGVDLeozaum1SQeCvuYJqiCTQUB1hyNQ2VKxLCxP4lasWOSAxHwWhbFJVuid/Cp20wScxau
nyg7o6SC5CeqUdui2CSxXt9mDmoj4Ucqa9MFC6ovuBr0ToTURAjg+lmooMp6J5MKSKAY12LtkiR5
2C6a/S3aUfHWSCHaTSwuVZ/WwviTbAUBE8s5w9NJ41xlmxQ7RWXyi2003OJbDIeerz437WshC39T
/jpng1q7prWDkAj3Mzy1ZgI5EPn7Gwtet2NzapYtGz6Xb+4hmafRLhdzGzFcSKjh9bq7CQguyXso
4danw6zeDpu9aKoL7nMgxh13jH75i6w4C/wupSkV12iciZqb1XdRWZP66GxK9tC4jq5wFy8Z3UcI
Nyhlwyrm4hOHu4dSxd6lle+b2EB0EgbxfsXGRU9FhMOZI1GgEWvjpOTqm95TTom2rFKa05JFFwE0
inZIsssPiwjT9VL2kMB8oxt267ddGhoYYY+lauMDhcAvPWh4PPiu8tI+OMU9QYA84GKgUijZFecu
zDft8FJ02GnMVrV11qdBqvB9YuogRhbrrcQ3kFlLIsNWx3yPXq4EalgDIdka/v35tY6U/+W8xqpa
htUBzmeD9v115Nw34qca5axc0MaLrde05vt2yndivrCMhHbVuvIkR3sUfE7W3MHl3Gtzv7VJPVyn
LOvIQGx74jY1eXINQjLCLL8Qsuky/XHyv1PhGP/dmYttiw3pzxA677+cuTlghhzms4LWiOccbcrq
ixgrfANDkQAK6y+rl9yCGEYsN3AYPU+PgsXRWPqeiCuikdYJJvmdJHoKGya/x0ZIHTjdOIPWGY04
X9fNXPwktCWUKPNNhTYG3nR/Msm+rgtrb9b5WexK6/nVOclZUumvYtVe9iSBeF2hXMXjJqW511j1
FVN+LNNs41FsAWtzvnqQ5rWFTaZ2WLuv9TFLNOsIZeTOcaRfBEtkfzdyFkDCv9x1xcClRtUJojEV
2si/YIWxno1L3/Kod6r+ZDTItaCm9CWNioCEgiB7dfI3vPdoiBJqMgbipkDcTLXYl9HgrdiP4GhU
YbeVRZc1qw+zKT0M4fIkNYAx+UimYoKYYO0HJAGbCqTBBBdbeyYBLwiciAIUB7ZvgRvEPbhtO7Xl
JgmGfa3MgBep+gQCSfZGiuYFn1vs56iU7Zbi998/B9p/aUd1A44i1oTC95D2Wiy5f8LHlrFvYpx4
FKT2c3bQDHz5JbZYnNv6kq0RCMPlWHoMUmwEuBQPlTXd/Z7nitGYMhd7JoRncUTQe/WuHUQMGizf
sc29zCxEFnnYlU0C3QKFpI7PgJs3HEYrT2AMDRxs9YemG26WGEVoLyrAKKNIIQk6gK+6CJBcncCP
QY/+ZjEo/wU4FlsA33h1TwLs/wvqFMuNoZSzI7s2Qh1Fqh/BQBnslBjb4TZUUBQNFtCL4dy2PQ4V
Q3SPSIMnjUBgdzGjbZinf3M3UH/9dYHymSAKUlfLwqlD/isk0nNo2n1GMPWAFTU6w7X8EBN1WyNU
G2vltZATBKSco3Qt89Y59WSGVye8Hyo0/zg9W2LMWs7mozbXt3jqbYZRP4uJiBh2Lqp5Le3zYlOc
FRrHb02ArRpXgf+7Ws7iH+SOXlgsbrJEBxmhMvc3EDdc/PlsI3IyP9cibK1iVmLTIKlHJrFeUEmP
onZCQvXuiIGj2HzED+wedyA1IEJ31S+t5ZsJlykrOaFjPXjsOg4MlG0XR4KyPDLKIvb8fcqL89Rv
jbmhjxV9ESKID5ALRhbs0eIriXpr3aHiuD904IQ4W/weua5lTF/wuXMNf6n1LVc8RVRhbbkNSeYk
ljL+QRb7TkAfaA6T80FMpSX0UZYtf6zUoUwi06Z0CC9B47bQLQiYpTGSO0qkayGwIsUZ3xLYLCkV
GGidciKvllBtc5+o0WvfSIdqCNzCmZARtxyvJJzFgS/aMlPcqHV4iS/gWVBZkjkj0kc+hAQtmWKM
No+c6P2kvZsmHs76XulMa1NEsbfOVFUof32gM0oWiAZwohjxWq7oYYj9/cG74ccw0nNED9Bpy7Un
Gld4K66LJhLAQ6bBO47akxjnpylzlDa9IHz+KdTxXrV1WOSU92LOqsvZrsjqm4oZtYB71gpn1tJf
eqz/HlaPpP/lAa62ZpdzoXR3jKIfXZB4RUDqVKi44q61rThP6iC4RNWIq2BYb6uF6dbawOaL+t7L
DPIX0Rspgi1WzxmExMMQ/UmDs+gHUOHQcJCrCBvtb+Bo/a/qTF1AkrKuKMKXAesW4fb6z5sik1Jh
sk7IpNgHkwTPT474gLcXVbpoTkQbILAXI6WpGY9CYK6SAGxI2mMWFec5S28j1slUFHCEirNAsvru
ow6dO4PB8ySm9+KRqhXgP2FrKoAjAVqIcbJ4VgQwJZrkSib6cSPgUIEx6Qpx1hNumRPGQl4n36Gy
ktcX6vwsqX6JlTOCU/XLgxjcmlr0I4BT8QnsVn2E0Sm20/W5LXhQebbFy/387rvN6LNvcI2PYDCL
eTUmMQnoUDBgho7/+KYt8tzv4u4jTbAFSoGHgrYg5HNSPMTXe9ZEYQCOC84irinn9T/C+Sop4dsc
N++kXGMxOonJQPEuVnGuQ9ALaWKJJT2urbPoVYIYLVdvSetCr9YemIIkhdngBPX9aFDprHdeFVWb
WT04QNSbOqMnff7FBJjyXeAEot8Xj7itVbcte+ecQbHC8qwQXMGxTN7F5hRGxDLBu1w3KXHX+oJB
aGz5Wn2p6/5RMeM9Mr27wZqxvadbQraaryvCoj1kUT8o/eDRNzzKY/X7qq6t5bolznEFzyrV8HjO
3q1qpDZKHtJW7FgCF5RsbHCLNN4wtLK5fqzn9CZ1qkOLV3TCoyqK6XUzzkE0MRg656KEYnJG55Ie
MK/aOw/AdSAtIBOiR1bz5MPGIl/0ynjGvq9QoiKgRCvKHnjwCipK1xKtl/jy2KrreHK44qsE1sAZ
LUi+CN+vusYuJtp2yw7fYT3zT6dWaq+ScOz9DUbXTFd4MIrQggzSu+LaJZIAJNjWuE7i2Flpx8qs
XOMSyPNPTiRffIUXRCOZJNIvZTAY8SI6QpTLiVW8i2eCePn7xnkQZav4cELPYZElxfwzOTEUfraB
Z8QjokFJNCfZqwrlqxr5boI80AHSVfO50cOHlTCctjl6CqaruGLylTLxvXBQwh/v9LvFFZ6wdZhJ
9+JDj531hC6M0Y7xptvyOz4nACwWB6QRA7eV+r2YMsjjJsrlr/8sgiwbJWwgff2egRihtXEu4uNn
WJu563U1UMLBstiuXReMsLPQTWMk/gjVeqVZp0ty6XRsRlbEEDxF4C2pnd3pZL7GY+ADxFO0U1vJ
BgLL7H2xpVM9nQoxbFlXlAKYvtB5CGBWIFidOPVW5LJDCqrIyaGqaWCEF4hokgU7Iug1wruLmii4
9Gft6UytuyPLu7GOookWB4KAicTvyxU1ARX9wnk7Jo9NgMRcEEITpmLqpLsrGLoeCGIxC3gRWf++
KAJ/HaaNTLhAWCuzehdTibVnD7vkXRy1hZjNz/EOtWHaTlhaR1juKjS04snBJ0HP+8s8LE9US36S
d1elASrtoAvzoqJvEy+cNLwp+Vgxe7U4uwRybU5FByse9azYK8SFW02n105zHUH0mnrUVP5qZXFP
Kmlm9YOtfzNF+sDTZBsOzunbMGqcWgVIVyzafrAcT81xa1QEk35Mhs9p4oU7HW4Ez/ZUmI8VL1jO
PIAV+JJpMihjbaDD5FOS/OoNo4zmlU/WOUGBhSJbrJhFJFbEs2Pf5SsjXEC01RB9T8imK15SnOwt
xZG4lilPX57qj4pk79de4P+LRP5GJCKK8P9ZJLKLP5uPrPto/tn5UPzJnwIR4w9Ns3BltSgjDDRf
GuS2fyQL/YF1DMRUEwGJpcqWjHbkT+NDzfyD0YOtIUQi4VTGaOz/CETEP8k2eUQMJ3CiJ+Pmf2PP
irndv7YUpqXp+J6LD/g7JEOwsP6pwyNbMkqMqvyhgYoOy6F6zO+VVxap07kItSvP9L/TY36M3OWs
7Pt6U+7GXbq3Ts5p/mWch+/uwCF6UzxmB+mafSffiof/2eMCtfZrfO7I0vtofdktDrNb+85edatD
uNd957Qchu9o3FjqpnbDI77hd/XR/Ihu9Z94X16Ms/rhRF6fASdv1OfmsTu3R2nb+s4Vufq28PCt
P6TP6l11Hv3gLjlgq3qvuqqf3c5+fceOXrLrPuZ+vNdD19kW1/JufBohVsF3uFvO9m4698/dob6X
rtqXetTdaDvuurO5S2+Mbb0LvG6f+vLR2sIQ+EluyyOf8kY7WfvgOb+XnI3zZYPUoF0gGt4N9z2l
FzUrHlatZx/rI6kuDumkV2dr7IGupmt9rJzbz/4SH3NeNryJbuejc0VWdh7OfIcf1S+2wWHZxEci
xX3jVFytDUnd2+yBHfRQ7viAbus+5q7l5351lo/aOfLY3LfRDb3XsdimPp2N123yHey/AJcQP3qF
xXFUts6WdmvfX4K7JkGEcAreLVw5dPw/vOku4sA3NsEWV+7WrTqm3h6R7QW/H13qbBN+ZspJK9zx
BEvJNd1iO500Ptd0FuGKrv3WPcyFp1HKmxvjdTnn+/iuOtU7TEOSA3mMnukmfC8Ep1yW5BAdrG2+
L3fhST0Wj+27dJNf7Fve4cXZImyWfdpJJDxc9nQX70zPutf2NUyx79BxpReCKK/jzv6ZL023GV6c
eyDVF+3UPTRX26TE2mHDR7y6wwc1NtJevom3ik8JsCM0dtt/2McZhz7Xc0w/PylX6YH1SRRAVFzj
fE+C06a88PcetnebcGueMmaWW+QORHh41RuF8aa+G25jcE0c72+4aHnhmt60jyAiyZ6CwmMbgdTn
+Cu61XnYjjCQNvmn4U1evSO4O3HDy23ubnS3vE+2MJG21j773naPiNvNZ7WAf3AZ8fk8vpe+sL/y
AxcTXB/fYxfP+XhXv+eX5VRsuyuE8hClCy/xnbCMZHc6TJBIlKsAn/HgSEnr3jT9VjFfe9h9Tvcj
qbD1HNz2TkYuuE2Ttp+0S7e5/Wq3ljtNfrEHiAcrom1wocnezQ/GU46LIjB+fuJn2AxkoNiZ2371
HkYTT5kPR2HfUFWQ846dM4r98GQQ0m5AlKDQZKqtfEhQVqBdJH6cYZSvaZgSbeJb+ZXGN+13WnII
VG+GfPxmKw99AENKOTkf4VsJnT3eLhSVJFPZ/ZYxc+JTruDpcM1mRu+boPPip4SxNNYRKmJg3Ial
X3Bgw021vMe67Of1JpE9vDqaFxyRDRhbEH5Ojm+fSVE+mV6kbwMQI8Diz5HPhO2S42YxDmknkLf2
bXKnTe6P9zjRgR96OJ9pyt5Z8EaB+r/poLJDKlFe5pzDv3wnvgq7whRnieAriLOtttUe+mWfR7cT
dMHhqPrpM1Znypt+stRL8VTnB9RJL/GCbTFsgT0ME7nZjDv50tim+26ZOyvetM+EI5vmc4fXgPzC
CLLcw6+TO1eOmQx4cuEtr70DyQYs0EUm4nzg4TY/kFJo78eH8cF65p64BYvjprsXdhEQHM1Nc+zu
Uu/BwrPP7TdLgW5+O4/fkU1HdkdO2fjSvsh3MrY5W+hBvbRNNt2OmfGeiJ7iSbq179v9t+MRcJjL
HjBNdUHsYF1kqXf71/rag7gjCgjGixLeF1vtiivVZGyKd4xP+pxoWka6DIbdckAa9cW0f0eFi7XK
IfYyl3t6T/Cwbwaza10SrwanfOR1XjM3uossA73DFhaJQgTBsfF78AXnYn7mUIxiL/FJw+IA47Hb
hJ1bmC8aUy10gebgK7Vfzpss3tiXkVhotgdWh0VwwjMWE/kbnY7ZbdT8Er/Kxatybbp3JYR+wYI+
t5SN2NJUX0bz5FyN9NQfc+esyzuv9lHzXI3eGyb3afD98StvfWg0G8XFcgkv/pdw+R4uStZRo6le
yD7jk1dhu+yNbgZQabEvYaAS3vXbLlGx80cuEcfyLRs+A5IvPDQXu3hmdrJFjPMiEStxKXovfQgS
F0IcVhnFTho3ybE/YPrh1p/2PeQXDIS8jnw0TGA26if/Q9zqcT4HV+iMXv0JNn3grbiplWv6RE7B
+KFH3FcHk81Zf48O/WfFU3bqP7Xbca+fDB27BGiFm/S2PNu1V78iH1H2ptd76lZAma6mbK0J+zc3
0jfyHhOUgPpcIk0m2rNWqxhXoQ1m3YaN8c6urg5JfAwW8s/2nfFCcHH43R+ChnGTS5pMkR/ZEAgu
hoN1jI4sMlYzqVWkNoDt7WPvw0YFuFHKrWlvR/MYdLdyecS5aOq8b7lxZX33f6Xk/X/J1tui/vuf
q9mHX81n/PHPpSwt/D9qWVX7g1JUdhwsvJlbrJkBf2a72n/YCmNp/sUSQmcxK/9H0ADlqoNkA3WN
pSuAiyAM/0jJVP9ggoa9KGWsxj+TFfu/CBrQcOj8l1KWeFebQpbxuALxROaz/AWs6LuebOKgrl3L
wbNT7Vy9VzlAbOXU2GXtdVl06pkj8KynFVOVo9Ykw97Ii92w9AsyC2neSiK1I+cwNvOJlMeq+YbT
GrPnwvzMFFhKEOcRfjKViGLzxZ4TxLZJWOxNW7mmYwveHd+bqQTf9Yxj765Wh+kQV/uCwPcNQkKm
CQSlM5UxH5yEcG67yPZFHoD2dIvktl1DwAxnbpS+L1OG9mvBDtq0J1cKg19GlzwZ8kBdF+T73BJU
T0UkQCJwyBOQNWORd+RW3wRTWm8aZf4eOfzduiK6G4Pzeye38IzrgsVVecjwZKLTH9LHrJAX3wx1
gx9VFV1sAaksUA92EqDeYk+1jUpBN2KddGTwbrmXSI/aApcQi2SZTPqKwEKSo0WESuabLA17X4qm
PevHTxdnF7cS4Z650sCk+IUb7LWRLGs/q0SoLWYTY/UdMclMqNN7E9ikx5ysJ1PGLUZtdFOdHdhE
rxzC+NqOsxT7wVL/wkZWImueDaEbsp1cHM12PDpV8uJMz1Ks3LQhQdccaqnwm62z9CPAtQsjU1jr
NRKuUlh9dml2XGowUShkP/mA6E7PCYgEYyCOKbixmxE6MzcoN5vKzRaNif8DNOd+0+stwaYVu51i
Yj1UOYhjCLVhQ663dP6fNdO2TXOOwhH2YI0SJHJa9PTUUo3VIO7t8CqKh9JXc1yY6DS6AhL2Um60
NueCxy21W3DpR4V4xB5voPlSDT+k/pAZHj33wnGdq3XQrHCjt8wchqJ1lbHO/VZaPmReYY4cVEBB
eohhKc7qeFPlOao1/i7Mkt1iLG9JMnQYuDDAHQrlRsR3xuZZlvR3qZO+Ry3ad9icspTpd3CnweJD
BQqG73hIDfgvaRxGbpXjIlm3GCJpBmZd9qXDZG8ToO9zuHw9TaJVmx9SuTzP8LPcqbUTtNbBBh+5
Gzsez2YR3hUGx5VivxpjxP1Vc2pwTApG/SFqmp6wL5J4UDOCJg8/hQIHoYdLSpDVZv3KzHzuG5lY
PWXYNUp3Q3/90CjWoVN/ujD/NNP5WmQGbVeALAi9jPQBL3A3huOMkVL0Ykbj3TwdDXRkodHeW0r1
1YTBLhRdT0J0XxVvp+hJR0HHxTvNRX3f1fGhH855APKXLzVftmhUr5XNSxMrj6FpHtKgr8lqNalA
M/W1bsJ7brWrvllm9akmFY+GHcOF6qQvzY5fEX1Dagckak99aDB0HIJ3W8cMDWFx5ConCaGW17WL
V/Yl5k/1+FG22qGb+9s4UQ5ag18cNVpnNh9gs1+GPryN+PcTXks0D1sSbmi3VakeHAK6qiDUcIg7
mkKWpMk9ng3SXTMOnLipdVLl9Blet9uYNLNRBrgMqYlCX53e8pruBhH7JlN7UN4p/dybS0HMUdu9
xkn24tgAnSlUaHOqBDn3Ic7MYNP24GRxlDJIv2sUDcNnFaxwctRDY4Au5CxDN5qml0afbwYZ+lgv
h894P1YUaNrnhGKaJDY41hF8U5PiySyT7wX2a5d89XmFm6h+cfL0hkk1YZJoNeO68eRm4Rej6L5f
GLVnrbF3Ukqbno1f7azHoixeUOjhxjWNV91VaHIUquHKNCAjWjYjx0FDPZnE+Fztw1bZMS6kLcIH
AEfBI5Tq0yjzpTIjw7Sp0y5Bnd4RW3FAb/mtNaUGNZ8JIv79eGbkrIIqDFwc2CpoNtIpdBLgAWV4
VuzsMzajxlPGMPZlLCG7xrqb7M9Q/JBh8Gvr1K+Bqr3MUytYTOFF1nArmDrjbEn0sOIz2PHko8e+
GTviM+dOuRvs+mSEMYPyuNVwyMjua0umGzM92QjflSSd2Y5JWVUC18wyazPlGoNJvUFG9jUvWk4p
jOvnMKrQ75aXAbqZC3VNFF4S84akfpkXq+cJnvimqNpi9anWpfdmeXGkS5ZN30Foko+s+RIDEGlR
DlYNFdUpzA884yCitTXhFYTI2YTOZkt5yYfE72BAxWWMenH+GPVZ8fSIMAk2ZlhYmA9iIu5i5Nah
X3FeopTE9QnTAk8LPKMNT5VlPxo4MW/KpPhOheFWUPZE/VQ98iObnbmjtawZKpFRHW0CTWk2fcGB
a4uUK3lExJqQvrs4r0On/UBN9fGTZKqBwHez5Bmj2bu6xxcT3tfzYMxXwmyMbSHcr00Lq6tEeh7M
bsY/jaZyDJHdV2PkdrG6WxZw1g76BmZJ8VvNsN5vTbsjEvAbkoxSwaeJsDDzYKjd8fT6iWoyw0o5
2zRmXHilEsjY95Dq2SDUfHqyluCgJoGHsyglsC4I+UOpEHM3gvf1h4Qlv5WU6TYpuC0y7vcoBjFA
GTDiMxP48kn9GrfV5GaO9a4q9YMyZE8TZK/FIUm7HFSb/PrjVGD52GOtjmiGrX7MYteeiTwMOAX1
uDah/yQk5Yb2SVZGgni0xZfCuHCtGKnAIEPhVQZVDOl2dhWw+3Byunqo0J0s55bsFrY3qfB0PzUm
ZTsPtPEVbu5dZBOfil0jNoX4C6g/VjvtZat6meCvYkfDwD0zYQxZ94Vk6J4af2U26ZJ4g26nZFG2
YZdrviMFn7JU8QBPCk0wlYFVlPYe2JxovwCPgjTR+Iq1Qia37Glpc9/iqehCv5vhHQ8nuURkGTnK
R4l+vg7nfVQJ6CvEVwFckxMzAM/DNVVvMMqZsmYzl7GEkHMSNNZsJ8kFMYCRqrkaNOdNQjjjUPSQ
2kscGhFZ3CehvJVk7ZV6KBVO3YpfDNlRUQZqPojerr0YblQXfmSz5XLi9Th507mqJCksDue4I2rN
SdMvUoYJaqxvUFyg7wi7L5wmFmDGTaBIkzczcdDb4BfH/mGy8ZBVJAYTSzZv46G9qZf8yCreRCYj
V1x2tk0ecebUzgzRAk94pWmkU9JkvloT4yQ3lWfJMMwDciBcQfFtBuemioYdeqPPyODmC3tM3q2b
xkMVVDsKguFA8MP9nFVb5CzlxghleroFu6AkOCG5ar2aPHpEj81DtxAbNWTNGzNhHBR/0jC+Lk3w
PIU5HqTG1UoqxOfToyEWl5RlrTsb0buF3cBgaVtpIlrQQh1AVX2oCpn84sn4Rlfrlx3z5zwy6UQL
P6kcCdSEgjXhtgBrZftcMw9zSuppIc2IPAJQSpspALQrhXtmfuGK+hzF2c6pmHgFBI0qBkpzs6ru
ML15rHJazzEmprdWmkuX5R8kGAsnBbwfbHwWBviUUMvZs6J4QCGR3tJAsfxqFNmp/VxP5ldjRAwv
wwZLsRAXfF3x2zxZLlE8flQyn7kZuxunBX0jsaQk3F56nOrlfpkZsEYLXkxxPUA3MvKfJKgunZVl
W9Wo5w1KVDkaGnxno2elR3gnpd27FbBdcvh6GEVjhtuo7ADITjdIwRKMgxGHLwkqF7wcdczGR/Zc
cg58kNotAaaBm7aBUPijgosqGWZZAvVxBDObyZZ2lUh2o3SZNpmZVbt2Kr+SJaB+UQ5m8z0Hqe3J
MwVAh5GrOSv4BVVWvh3roti3A56sXZVpHqqT1C2EgbmM+8uuDLXFm53qzklkhP19Wnhq0hT7OXxL
qizwbY3ZaCuxcbTjEu5bdfY6Cu2dEgePAXU8SWWtBEUzPsGbyS+1AdqfFBU1IcbSztQc4xlKqanE
YpulZI50j7gUVlPIyM1UyDtUmGWP2oVoT2HPI38ZE7QaJe9aNmeGzxAN/SA/y+VCPmWufRdVuXdG
hsmmtJcSCJQIPugVUxVxnRbRQxr9jxIblDaSCpsJzZlZp/qLObpjC/OmMdUGO051gu4ftGDHWnqQ
fMw2fWPm/0ul+IKgyQpkvhi1U6Jx4YpyDFwN/NMx3SGvfnWE46W4SmJdML8Fsaq75JLshnkhBqFa
ZJDvcTc3FkK8oug3sI4Cv/IN4fVYG81+XCgFKoxryRwnQk6iO1QS+aa0jDfZHG3fKHDBTKP3imTM
zZzhPTGNycPcKo+LjNWH2c42/hOUddarPGpEtarNDHer3Q2qEh1VGHJxk/pqspQ3YTS2bnKfjihs
CYC9M/WUWD+5IHcvr1zUY9qhKWa0Qg1zKQl2cKWxNUzdd4tefS4iy8O3IvGIOLwiblI9rG07N1FL
1lfC3JcsQfoeRJtBaeMiZkETY0mbRz2b3uQWqrA566ANYc+BIroPBeuxCJbKhuLb3ipZv68jSNZL
pOGFDCUryUFAyNG0jqOtX5u+fAgm6xRZZXkI1flhlsts1yVg4rOC0wDWICfVwohSr7G9zKb6ow+R
lHWDdM8YIrlYUDjTpS5OyMPOOD7S6gU/jmpZx3IenyM7mzcGuivoBizMEe9MOGIhMM/YLJtc53Wj
3IB8ZbMn4xZ86MPaVydKCREVaLK6yGWF8SZrXokZKQU/bNAxDnnu2ZhMtEFulmqwlw0Dclv7FDnv
dgQRnyKi8JeORinf9wZImcz0O+dRc4du8eppUb0a9+VdqdsweiP5lrHkfZAZW2p83auVbVPH9k7J
tQo5XCZhT1XZ5AGOFymxVT+x6eNRoR8bkkAG/Fy9QEdQVgE12EW/t1J2l9RoH4tccZh4mxW6vvJn
7jGaGlSHuSa+Inpc4I9tjGSYKhqs2mpxFWcgNCSSnkN1W8UGdgUydcuMKRVcFTEZrE+jjS1ln6WQ
62wnhDbezBuF5oeetscEji0psObvYrF4FiRU/90seYR9ISqQsbmpp3J0W7satkVevuYWnSV+jbOP
3SODhOEJfh8YTp5ReeYYiEeJ7qZ8LkuhZzJU7ZTSUrv4r6ruttT00qONxdTJMl+bSd8V/C1Ooxzp
Ebp1Tkt30Lgy8hIOboZmQbcqDXn6YO1jRgZE7zJHdcqj1FF06lNxN6XKr7FHh1PNjJVpTdMAGh1C
N4JyQ9Sadt+cWvTDKjLexnrNp+oH7zgFdKqc/QrvNB29DyZdJf57CXIsx3zLCnh4s3HM62dCiF/N
IchPTTaCHBjlTVJN2b4c8BLIKqENlFD2ZNEHZVlZoN9OVQYMaRV8JYaKvmd8CnSNGjtTWy/sQW9l
63EdSnQYyGZ1XPi1SRPTNdK+6KuHqdcw7yr8PLGeMKSP/GwBqsszKCKoydG8KzbG0twIs1KPS5fc
qVg0WsvZksu90Na58C0I7B2G0O8D4MC+wWSwcZ0KHnQ22owHrG6vdu2zhoWOq2U9OoPxGDnpL/Qh
Em2HRKsrk43cRgwpRHiC5oQfsn0eSE9xq5fOSSJOJedJSbuvWcG7Y+H5x7x/2DZR+972JKQ5I/6r
kVdLDGHkUgmFFRqLDOszA89q3g9R+XTH2csjrwQvvZrToCpf8px9QpUGj5Hl7xRXLl2TWBQU8exp
465WeKabPkWqVOJozfa1tDQuSmW62I3J7n9QdybLjStblv2V/AG8Qt9MRTQkRVIi1WsCUxMXfQ8H
4Pj6XIhMq8qsQZnlsEY3bkghUiDg7uecvdd2LIutIGetEk39ITxMoBX28aruXcIJ4k+va/zZ1m9u
U34anflhFNdxNd84pDu7Oel/57x/0Uq5GYeyF8TkvQHXnibnn6wa3x3OhHeFkVPCdE+psB8qYmRG
Xf2eC5A32yszJf3RZYpkh/GWQYyOrjOCXIv53hitHzPROSmpz6s0biIj9bPhKJ/X8b7p1F2LD/ku
RwNJV8iMvGZ4co38DfssFLTt+2RVf/em9q6yvqMqIwRIRSvjCZfphkj2y8whRocaQPFj7l0wSbtG
KenGlnUVGHmLltU80O7c8swgF6T4gAnEGHd9zu2wyDUgq6tNsVDCOhEx5NiMZT5O2FidOazzEdsw
0QBsnf7UdK9dNkbNOnbBqhman3HDczYkGS1ZPzLpUi2gSXOaN9LUgBuQPI6i/1roRbxzVBF2a/eU
l8m3OtqfrWU8zEyw2kGgD2vmwVdZ7xSqvbslb5vIavStwSqBFP3AlObpmhKd6Wnxk1FayMR9Wmft
yWsSZzdN1LuKm/mkRnS7RVg9ngwmgOrq3rt54Mb6zzQMn13BPtoDhECmTAVfCtgJkuZajXoXeVBy
1O008aX4HrAb+OiZxsDsWpoDxgkzjZ8MRgVzHk77xNXt5v4Axf0yNJFKd3KdV582f9huX7cU9TuO
+1CXAjlTu0/VOnI7B47oAh1OE1ZEzizRCt7qcwoiTDs2/5n5HCz2em9GEYiniUCE6iUdAHiPPexB
2qXMioZ3hcb+XbsZLvq5+ejd/MORX+s4vwsrIP6dJ6ki4ibL0k2mJu7m1H5uVAa9G99kUWw6gvpI
vwzbJkKAMCtqj7qq5ylPGX431Vc3TEdcfrSRG3aolA9DMtjUF+ObbHRsuBpL8KTvZ201iAlQlp1G
4L2XiH08E6wBQ6a9s4hAKuvlHebh5ua0aTOpD63mjQfHGHW/wWdqFd5xNQbKtI2BQ5H/MZrY92Jq
bCM3doPBWVkqTneXqO3D2I9nrRKGL+DSjFZGwhPDUacaSYo3kTEYxbgrshNeXRnaIv2VXvYqiFNj
x3adXc/etpXw6cFq1JjG9LwEQLAVMRlk+rq0kQUrTtP0kaLwwI2L+UhyCzZYDhzQ/FnCJ6YF3ThC
I7Ov5RZSoMVGMK+bn6QE+CBr8ZsvNI1Q2xJN2Re4xlr102zsF6cRAkfpEPCIsMTrBXX2UnHmcLOH
knyHeS7OamyYQTa5fdAXy8WIif0aYu25crejXhNfyS6yditYAbkU1q5ZmZ8Mb7aa3JaCPoveaeqO
a84TgDqDJLFdM6OKnSemxi5nKKoFst/7NCTGxJSKsncHJeFkdFGdpNvFWd4xO1eZLrrrrtTkm50B
I81qgaq/AIyQiSokKCYnycp8aAVMW7IFm2DK07eyBaYUm1+l19NUYsGC5Jl/4CT9SgypBcuqvCD9
Z3EjgmwXuw5K3hWtupbmgVjqj6ZSryT4cF62LcboWyBiXYMmNYxX2hWda4rjKiwSxHJC6BFg37UO
I/pMG/NINBmnUyt7qlvzW5IGs7O6CW7FBMXVmRQWpbVGittbpZ8a3n60rT9GAsC8GMp0p1fUim7q
7HRS7Pb5Aq6/nTg6o3OkC5I2vnSoZGptsrfIauKAkg6Qgdr7xcC1j+MObYTym3VJVG8wuHmkC6Dn
CHzc2fY9t3wcvfE7Y7LWMdRKS/qHMq0d+gpNv2uFXQWTKt9kYfdhOSLFtuY5MMuNDCMVErSpJC2t
PepVxZS3+8CPcS7m2YziuHI5lWt3Nr0dnz4rMAq7+Y2Vr754zIAHdStTm6I8aTl2fUf3RRLrDJTM
hflMpt/17pqFxnkAuet7a/y7rkSyKOt0SIu3setKjkALnW6P0sroCcGa01NNl57yEj2HrqDIdWQX
QHjW7ixSZ1g/NNAgdSQFXck6S5udaIvnXAGhoSAim+3XArowM7YKXXJm7rLaHinc8yUk3LrIjOrI
urIA+92sTouOj84wWk6EXf4To+xR44+BGYHapy84r2iG9cY/Szx+a7EKgh+2mtGsuKkTVnzVZZ9J
bUtFvozuwK5jtrTpzeSoy9HBvM4dvxTBeSw1PUMoklA4l1BcEYkhdt5AqwR/LNLe/k636BGanr3s
uhJZ1CCursEkK/6bKLwhd/R2CKr0WC8cxAeNAsLNLZKPkZZlGiEdfXu39kt91BVsruBpg6n/8Vr5
4S5t7iutg8Z3k6Xmuhq5JhiKxpoPU7MJK5zqwtL8j94Wiq/Gn7LmgD7g+YRYIP5wftPa0YIcnGKw
TYavtZ2oLSrxjDH3T7HOe0w+H55TWRg+JiQUJt2VxTWCqariUyGuUswfbVele9lL57is057ME/QN
qaYdbe/LqYhDS83pPp+dE4S1T+g6CWULYZadPSqRVXLIcr3smDk8hZpTQctUqgUlVxU0JuaGwT1q
xngSlfOUlvc1i3avcrXqGcgMp/LObzlMyaIy7loy1/l0PjA0QRWpi4Hhpsd+q+v3Zjw/F2v6x/My
jcJl2JAbPHS9zRDHqtzvHA9fOMzqGzviHBQQ1YK1Vh+rtt8r64rKXcm/YnY1YEPkKBt0tvVVo6Ez
uEjkwL3thNEpUS37iyPTHzFQCjcTrzJZ3tWxm4XgyYQdU5cIOBMlokrGPzM/tLF3amtQSSOVMN0K
HQ5hrt+8gnHG0lmoPAr8dsOPreBgJQannGyaPE2BtxPJWpFEU3JWVFkT0Gn3QVpO52W1X5MOZF9M
9e4NnhqsCSY5B4TnLja4sywOtt1AmqAolBHn+kgPcLV9TXc/Y71468SUXdq2f81TdU/0rg3myDXu
OGl8FJb2x2zYQzh7sROzvzm0sMtNIS3ZfqnIOkKq0gfhVKSijm5Up1RhosJwSc8KSiYddrXKdkR3
0e40g9Hos51X5PduOWC1dguKOqNNgsRdeRC68rdy3U/yXtqa1qEOwrNajZNhcKGsQpAeWU6fTRcM
E1260Wz+aJVz1y0JjeUOy9TVcWw8isRqn6hT70YhRQD96kaK7XdjgP1iBBEiyf1Ja+OQutbZ9EI8
NZNPohWn02ybMAIXHt7z3uRZghxl1HSyhm7KP5O+5MivWl24CLMM1Tx5sAvD10342pBvgoVjYtBu
PS99kVVga+R1u2Z7IFJB3jrNi9KxXY+N2YZErtf3qoM6feTxdVc97HSTlmBxbeLaQVQrZVGGjWqd
rFXeCE2tIurVEuOWZelkxAg7zFN6XHi9uXiSSprIK/Z9Oy9DMY6/mQduVLNmhJelfbYQf91lJRIo
OSwnhE3G3YSN7phOyRhNcXNZ4vWSqMKjHpxGiOlEuN0tTryC30q+3XqZ/cpRPmZkSGmK18Gyhs6H
lPNpMwHsbAPgiZIG1ZIzp5ngE2VylpwX2dDzlfHnOJySunZPrIx3kzWPEaXDASkEccZ8WH4561Og
endJm/Bx2y9a3vpeP2S3luSY3YyAtXki0yz155bRYr/M8NcTppcJCuB4PENSXugmpBr0+1KhnWKZ
9S7v4aPOudgTY1HQcreMPbYLlzKUbqzAxnTfLPq1yCYIJ6JcmOHVGMasYQ680Uv8FLIHk3ryLGv9
nLWz+jjNAkCHXqxcY/FCmb+yBgAnESjqGlbztbUi1ev4DHnCmGGRDuTqoc5kyxdG/VUq5gClx7dj
MwtWYadBYryWLnmTZi/uHWUuIvC70FDZztyKLrBtr4eiyV9rfbB3CfGagekg8ZpLUrTA4X+2tjuf
2OCJk9kEIkKijSw7B7Bg9mkTnMCIu8VU1KMp9rrPusKbVqgcdHAcRmUFuQUXHDK3OT8muXXfWjqa
nNJ+w3obJo4RLWvqwG8CXttU9hy4pvT8VRAWpluScELSjJzSwPE0FBHYD84BNMSSZKeP3RSlK6gf
ft9/SHphp2mGSGScUEetetG8gaqzGynlx5pvr3qUgx4fgrYg/tG7Jb4zevHe1rVfp+r65GCa2qH0
efW6mWVSbS9TXD+y7r0jk2KHdBkI2jO4zS1uV7Oe2oGPwli7fxxdxxGGH35W56+xlvt67dKd9BCD
JA3qeX6mH1NqA4HbBr2O2u5Vo3ytBHPKwdZ+9I6Wu92pD2bfvRacf30yu/aKWLF7LO6JuIaURKzB
IWaN32ig/RZWbr/ve5AYHSyJQLFwvnUj29nkvNYuK64SKy+NSibpBFj1DuVgXgwnYGKl37heeYjH
4zAuBieQOH+qHO2k2spDV3p/XFnJA0m7GQKK/j0rZ7Alys7K4vLYqvupomyJ1ahMabYOy3yM7fGa
NsOx1SmbFk2rD+NsRxXh4Xeqq2W+7DcMRtcd8kaswaKwczpKqe9kW1+nJUt2nAYJJGwwQmrF8OFg
bfdTkCdwR8/WWLZnjl2/1qsWz+MxNp2D2/Zvo81sx2Kvv8sK74LtPg080+I05TRAeOIv3XZZKGbi
dbwZMeuSfbej91u41T+ZpVB4dOtToxhhaS1voloYgfNUWVsKS89y488qqXrMv5Rs/QNSZz0Ilm1/
MoGWVuZjo9rE/xrzI6ylTRBEcHJVrt8pdarb0GhZk+Gxm3P2oULrSSBjZC3dfntoYx7atNjpoEUZ
htZJWHLuApaxZqfJqH7iDopRr02Jb/fufU8LIq61r6of150hmvZOfUPJRbRtFCeIK5eeS7RNK0WC
RUNhDpbm6RH6RhvusWYRNW0wG84g/ORzcSs3rsxQFhSb9qVS2Xj0eowjTw2nzsSZkaJacTXti6MR
w/dV0pbYL7pk+CqZ7TtkbPSsgN0W7a0nOdnupVP7BfFAMP23sI13rWn9EUp+PeU0NAc0MKv0nWLa
Dyo1SZEQMiKYWp5WYzHoNvfPXWO5O5UZ+U5fcvOubWdzb8U3GAS3pCcpXKg4LoD3nPWmIXUS21Mj
LlNiIuGxn5xG3c/9/N7MNRue7v2WfbFnm96v8YpAz8r8JZZP0Lf/UTklunH+MBkMf5Muu5Z9AzkK
AboBcZLbR5znSRv3LExnNT+xS040dhf4r/guqbGzVyttObgWS8Asnxn/JU/Er8zRz0mP72i9mIxN
oqV2JeTqO9ozHaMTrZiWu0zIhbGO3h2VV9Wam4PTjMfcItltsioZjhSIea/9cYaUuHO9u4K/UTgd
xTZ13BLky3is5q2Vq4wGVmrDwaaLXYOC52TYWCwl2RAqiV+wFOIOVVE9hGWi9MQNVEXgmJQVmyop
laI9dymrsrE8mQwq8+QH+N1nq8qEpmkdk8k3HCBlOncELtfHrKBKXARehCnrblYOmKou/xheXX2b
1XpzaqH+Wo04OGX9MbBHX0vOkpyc5/pENuuSLGowDskjc4Rmn1F1cOs6FKBD276OmXEwgW3pFbev
VOwlVOf62Ccy/4I6cF1qCnZ87A7lKob8jnzKgI4dM/31Eedn7anJPYySb6Rqvo7X98gYgv1Npn+y
xTpkmtNfNnlZbHzGBeaQZqWcWsT05bbLW+1om1V2Bp/MahoNdqH6G2E7sSXFRktnZ1h5frPWJeJ6
1t+sqVVCL8f5WzQrwO68OMQ8gUs8FGTVkz070l7rZU/jZUXBTkvEcSYtSLxCp3dY+vTyxJcWU88y
63W9JVJFd64rrPWOqYw8c+A6KyGUI2TELrBnsB4tc9rDrumN6eJO9WNp241Pu0nerxkdO0UvvobN
nJua8W8WG/8IvXvdVrK82UupaqFmZDoylfIbCYDo4LQ6HL5oaIdFhzx7XiU2ksEIkCLMwuU39cqz
O9PClmr35TRMgDLVlXuXYkHq/Rp1qw1YbxIfwxZpIOO8vgA4g+dsRbQkfmpdDZrCZiTnih0jjDva
qLgbaCrsUiO+9+wulNr0hVhpm+kyxROodkDrtEGlgdtCqsOFIKJ4XlmuwBZdBljaqxL3p64ZJHOu
PmCqzzqRQ8NCAF6BW0DnXl3KtnOj3q7PBIa/QCHYo0PkJk8MznOc6GaJx0nrX0w2AcBT0kCnk9ya
pPuQ1kM9T+ZObVDbcd6EeVafOs5ga2vs9ZYGsNcuq1/NND1b1Hnkm3SnTrJkp70TujbM83niKJcp
3cnFJxD3Loh9tjYMI7RhC9mJXU4D18IzkipLdlw8L+zqTj+62QpfahsUZNtEYNMHJtrO06Bzlp1F
BdFP8q5W+ltXIHgRtHdcFXyMkzpXkYz7UnHO5qwe0G4F6uCcByM+sLvIe3CO6DuQLMWIhbLCDHW7
dSmuHY5vErlJ3qS/k9j34lrmxbmi5aioaIGWwr0WfMxdQmcESrOA230XxyZ1dPK8FJHkCIACRfBT
FEnEpGt+IQTVDqP5k7djj1y0YHQlExQnDHJm8aLj1ff05Xd7k7FdhbZTPJat9maY8ZN0k2eJipQN
99Cm67VJ0ud09F4m0z3ZEpykyt5Qp88lEZhS7M01vZmZfFm09NUo45dqsJ7Iz3TM5S2B91lmeJFq
+xSPZKHbh2UlCVrDJO/1F1kY9+uAuQxxjJIwlXCoJ3p7n4riUd22FJ03Og+ab1RfPa7ydji5dBaU
Htp64u3TuHhXbD2ADhUQcsCc4s6y5weqfxJS6au1L7FTfOvVZgfrmWMohsGkhecv6yhZ05TTjClu
jbG3cqaZ3sSemTYEEgypApFefzaWJBp7Os8Yq6YUmz2kuJXzro78kQbQgcr/vVfy62KKp5VtaVsQ
GEh22s4xprAtv/My/mRP+ccu2HRnU7zaWfKAQIShg1MjHGruTTrYRcLDavCEdOp6XFp5HkjibYvm
vu5mCPEHy0vvXHPYCRRyi3fmFGf33zNhs4nxrrTiYnZJMLVpoJjAm3AbLcu4S11Eftlw0lmOYVmB
jzHqs5soJyq2AoZ1aYpPGLFHu0/fgHSRL7qepgX3Srf84zj6d29r5wH2kZUZTxyt+/W+NZZ9ovIv
k+beI2jIasw/1qbUVKzT4uZ0ppe32VVuSiOP/G6mb3e4S5T6PBTjfdL6pfo+YZ7phgLWgml/xCDW
0xYaxXgxzPmGYOarot4rclTHbXFbP9a1/lM37YNIwyWhK9DPhOrw2poauEkeWiP1RlIHjZe8ygQ5
Qj7dstY7Vm12hfsSrWYZdZtyJglJ/GyR3Q63RoMnGB+6UZzX1jnZ4xRantwn+nyIF2OHcAu8bBfE
w9XhEDVi2TNEj85kPaZ0Muuqj7JtLP2lNt6FnTBQJ78rMTC0evqFB5/bR7MD1RK03rQ3RvzgZ0c6
6euTZbgBXPl9J6enXNMfh055IaD4sjD54OtvriXfXIowhY9xWaYXTz56srs00njTeCC3BxCt2oOA
32jrRVjG00135Ftd1I+L/R9fJzJiio9ihEGjdx/WgzCTq1fXOOiAyufz61Bkl6kgj80TWN+G3axv
XEXn1GvDE3q8W1qvL+UYXyXjisG8KJIJFMJfSHovSqG+qXlg2uKsJuqjWiOQL7cxjX0ql+wmU968
nC7ouC4ZkyxDDOHUK0/CSG9p713U0v3YlhFoqQwztLvt3S9QJ9qMCBWYTKwkRG/7GkECju/a73P7
mPTF62xVR4LKhAtba3wZ/lk9RCZyl/BocA4uZ8KEHwdtOqOtd4dHEs8oYs5z1vg9XafCXlYkO7Qc
+nDJJPgDJqdF/riI/NYp8vhX1Jdnr8AuH1NNXDrhfvT0zNx2OEB6uJiMINNH/NJr6GiG7wp525a5
7VuZbT0zAXoxpumlQxpSzhZgvOTWwdxjcHOz1exmoxhLpuS17d/nbL5oNivjmL0xQX4UkwMfMXuF
uXQ2u99SiEuabjkp8rE2lL+/2DCkNwOWsdYw/1Uu2/vxtus50afkVFbPT4CHjkS2vRK3/UhAbRmn
JyP/SiXmQeld0iF7NfLkUg2s0bwUCcF+bttB015WOBWxbbxZi7iMqfK0fQDbzwevdFamyDaSG0qi
e3RoL7OxvHVZdlrY6OIxfzdk8rrYaI3Z9T4z2/6wrPlpu6O0yT0vzo9sy0eK5ttYmQ+mTG4uCnuv
qjgFTreN+RmXqI64+TL4CTl9aideroYrbqrLawn7sn0Nvse+67+gdKBdzl5ltr6VzXrdfqnVzB4p
30hRigy5Xhk5PudCPKHQ/fi76ajOh67PHGEZDKevSENB6zsfXZbewMRZhniUoiGTeTk6evzUz3qU
uhgP6VzT/SMJI1CV7jNdBdrkXyOfwsorObmnz9tbqIpy746nSYs/tieKa3XRhPY2TfNzKSLSSC+6
Ju/b7goe5mnuzW8ng+miTU/MBm6EcO9FrIYS/dTf20adXra7N7EW0nuQL9DBdU3l3mvHJzQ97+s6
3XJFfUNS89FYnF6d6rErzQ/kGtGSWyF3JhtEQSRN/KLDCql4QLd9cjYrskC2PDA6YvkMDHV6FmN2
s5I/E0uyaSSvpmIdXRV7Ef+Mweff7bUukmehjpe5r85aY+6qLImWrvg2jeKzf3PX/hqHcR6/wEoC
q/3AQffJXBTARcMlm3l1S7wwPAT8UZ0ZbA2tRJ5dnx13elL1/F3wyCmmferlg/AmCHvLjXK3YdCW
glblGLK9rb8fo4caFK5fYKAsQ1nL6/MFL379+z5t/ahMz8mq/qZdcqOBwDnvc/st7LF+ZwW+mvbR
c5MLQ/ynJSFz1yze9VR9q7gp+sVG7S1eRhFjGFkBSpNx4ZfD8GI6+gMU0Eu3DRgLMr0XV72v0hCB
+97t+RcOZyzDRjVSh8RLUb6+mEn6sm1eur5VWSQ91t9jO/xoVeJP1E82FRXDo+TVqIihYAVNDOU2
LHU4oDVrnDuuFufbIaqa9ex4dmgo6rkzRWB5yT6vsyjnTOpQseeWICtOeUZYQYx2c8/4g1iINfQ2
DklacaosrtvOTibn3suHn1S0uyZzotlOXjUF0ZSimQ+x1ZOoVp0NZ3OyjM3jXL/PufYryOJAFMWy
2D4vZv1t9ctrZTh/hnl6qMqHRfFudpxGqo2J25yec53VtnBPreFGZqMRfUlnKrlZYKJsYn5j29k7
XfkuZLNfu+Ug3fkIKumuIh0RwTn+M81r967qOwstLzzXLuIidCxRPJqnqeIfIHVyaul3lr7zJfLK
LJasDSawNXFay/rRSLbWlw0JVzsnzXgi+ap3RIQ++0FlkLeUYUqCwy670EDdl7E4YfY5Lc4UjDSq
R/U+Iw0uTi0Eqr8tHHg1m26l9cZTnz10WWhyHh7Qprh2cjKT7n5MJoTQc9CrMGp1eUgRy6i0JaVN
7SdfkyQ7zQ1YBWW8bPI/QPHM5uNnDS6RpVeopfAuln7f/WGGyvHS8ueEIwxaTxUjbJepxwW9RYvC
s8FFu13n7USJLFH1khO69mODa0aHW8Pk7mhBZU84c7jWd+4NN1tkN5HLK2YDJK9t5FmsaQzCp/ah
rItHFxEi/jCGOSuqzpR3kjBKQCexM22ERNNPwl2k56xIYnppxunJUJBF5oPfesMmaCYA0civScly
w8sV75VUKj4MfFxKFpEKep7SmohKFGIPzkeWOKin4UjQ2lps74851EeL3oRtaZGkgdZgSPK8X+e0
HVyTPGEA7UY6y9mk/skH97SpK0cnyr2zbiHNsdPDuOC6ZkiJToNWQrzzeBKJDwiU7V3y950AWAHx
ocs7JqGLP01XsVEFnGXPJBjOHLcXbybBJwJ8s3YlqiEXoSbT182tXtEZS+aQn7qzw2LSQyO2DxnU
IqQHR0Op96m2nieat/HgHjBJLSA9wYbpjhmOEktQQWcmTge/10t/eGjzKXAz6fexJH6gvo/j7cFV
du3iHhMr7ndg741iOjSV+oBB7LjO1cHo0miQna9ZEk5AeSASgRSTUKDeQ2EaFB0QAhvZ4RCYax72
Or4cA6cSZA/116UGt3iAJn6leGTn/jWQuKIU4D5F6uoZgStvrnnergB/2s7L26dQJSbN/94fJakp
Q3xzneVVKYbI8dSzR/5GEyyqd4RyENJVgONXEgw6p3tQYBFV/0edbqVaeoVW9JHHtxwp09SYR0fo
b8tD7CyPKPs/YhrmVFktnCThho4Kv4I7kGzGflie0ZKd3KR6nFAXtASKFu0bIdqHPB+i7S4oVeXM
epNjEfqZbVo1lo4ux5RXBPIMqSl5tsmovVlHpL/d3x5HzqLxjtuGN6LBTCQhIlD5ST4jX0MJ57iP
eu7CtL+55BHeUeWeE42db9Yf1CG7OG6xy7vlJ1Y9BsvyqPGum2FHph0j5ooK3fJ7rC2E0J68qdjj
8MBz+9DF8xMDk0etUFgC1bPVzohUoYRs2HVWJwPHznY07RIaHGuI2/g8W1a4fZkdnXwM9+AItjXs
L5XDalolocSBIWdoMAOFAv+fVVoU93yM9RxOowmnYN+aBDVtm8EJfFglE7oc6WWx1wgdddAT2xxL
b88OFBCfF+CT2lxCuIeDEvaEUkl/++uVi604ccSjeWGWPrEYbJJzW35vmgqInHt8wdG2ES5ZcZVT
9SgH87Q0Vrh46b1Cvy+90hE4SvMhmRALNkj4B/dSmc4+19qHLDcedLeP1NiL8vSpZYJrgJZLQhx0
wUjDShluMwBESTVotZFU1sheu4/WSK4t217WH4rUAsaZ0EGT1MHuoVaSqOdLYCt0rqrtzOQvsbRm
eC6n3sc55U8IQ4289welj+JlCozKPtkMxufKpLs1B7pSgMVHwbqkUO2C1ZvxTMs9dHMf295rm/PB
ccADi8wAUvGpWMgMcJ4Y6cP7KI7CRCnyvd1UbucdOwTRunVwl+os0ywykaPk0v6Tl4dZZTi36IFa
t3ttMcK/1aE5PiWUMkVpvHetej9maaRoH3GcHsy5DlqLPp5+ktwqNUWii8PZmr4qSzkPgglQDw/c
BvNyUAvjET5foJsWwDdWGDGF/MNqP4+Y1lh2nLja1EwHp/KiqnMP22Ua/8kvpRIoDhdP3yidd38v
Oa81mLAiGcrRW/RFzkkBpgVvUioIiHMvouNwx73yKfg7A+75gqWSBnUY9xCPJg4B/DcHdqrPS+g2
H6URh3bjHhYlueqm8TAQhuim0zVTxKnDc0iHbMfaygTBDDMTNkb8oqwoMVLpL2mzRyVDECmWPAFI
I2nDbWGexLRPsz01JNeku/+7Vqt86J4aVXT3ajK9aM0HIkVD2/69GjInVKepQUykJ6vlDp6ySHHs
w5jMe9dFoZSJ0JzU+3J0LkVdErsxvbSM4Yq1JkRTHApKZUz6bNf6fRpDHJm9KNYQ20CxxxMeQsm/
lIzG0SqehmwK02H9Hfue76voyGRv251cDNnmsXlY2/I8t8oVWvfZMBHSolwZ+vS0Ttx0tR4wu96j
GLvTkvZeH971mVHVNERbmkuVfjvUdZAHSjUGN3lft3WIfjqikwRgh0ORg3Qjq/bSqo/ldeVMUpTP
SasxVDQfVMUIEEAdnd6N2ma61E55hDWwJw4uijO8agQEwQa477r+AWn3Q1ye+6YBJlzD+KiOVbI8
tQVFD4ngS+YderM8oJcFSwysxdgAUcTj4OsskVaofAwLmlR9dfeSNEGLI7e7nkbZHOSK8XsoUW2Z
nflb6rkRoTBq8rZDqkLSmvXY5/WElj9+MXQF3X5rDOF9vMCjN9aWAfHfkAU09f9zMMj/R9QPzwEb
7YCX+3+RP+riqxD/dhjKr/p3+F9+9tVIoLPZv11F/fvV/FcmyP/+cf/BuIPu8S/LBu1h6M4G//g/
iDsIuf+CWG0YBGDgpNa2vK7/5ILo1r88MB2cBSy+YmsG7+4/uSB8yYEl4qo6mbyAM2zzf8IFMc3/
zjBXdA3yiK25xv9Fc7eATjpIwY0ziVP33XG4KA/KHp0WQ29QQBR9/K95cS924HByDFEs79mzn7jX
tIf4Sj8rjIP6jJ5xHwdYzYIc+Fh2RKXvD8f8VHyVBwZtBv4l5q8HMxL3eYDxMbSBjWGl83XQeSiR
DkVAFMdO8GeMIFHrY6iBCNVFyz1agF237+45k+2UYLo3/p2681qyW8uu7K8o9I4b8CaipQd4HJee
ZPIFQaaB9x5frwGyWnWrQqpW9VN3sIqXmXnyHLi99tprrzmmm0ZCiJTMlcIs7KPNAyMfqCdGS8DW
tyf4SANO7VNyUlzJLW5DkKGVuULYjVq/9TW/uiW3Gfqkr4CvU13huqBdgHt0Ka5G2N3kk3EHk+S2
XVNXj1R3P5W3LJrDFibbEJS+6rE5fjJPzUN8L9zKp+Jk3dBsh91pDHsPkyvOk55VT7hqAaSBiOWo
wbLzmt5h/BljmshC9yW+n9g8Xn9WpzFC+uvlvK3iD/ZH5A1u7IMZRkoI2i2DbBZ/6g7X1W9D/ddh
kMWEvAO8NPr0Q9VuosH3xPv4sp6yoAkKUGiUhMMpQDvtL34X7Z4S9OfJlYI+1F8RwrgYXkFlU07F
BYW2bwRFJAXLfR3O/NbyWD2k/h5YD3Q/D5Hppw/01DpFwJSk2kVAY4pD16dLJ64Tg1ZKT/nJ9JVP
6VTcF+/ym/V9hF3XBOTp9vTsJM7iYgXuoN47DZfFh5oegRWzZ68I6OTwKzcNp4vxEN9tF4KtK/r0
4DrsmLv6Xf4oXqr3/UsHxB9d/UzDrs0OXX8TXepJN+VmXYeoeGpfENBE66foIzCKsFjlTbL79DwH
cpgHWoSa3gO04udX9aq5ZRDTTTa5rWpnT8Y9iSufZjlZoDjs/Rf37OS6mpsH9JV+Bbp+ks/LVyGq
3A2YU+Wa3vhGZwZ/xFB9rM5KNLH8R+3mmDf1UbrnSQxiL/NLr2OciHzvfTpjaXif/WT88Mr8wYg2
iC82GrxA8LO74im/5hf5VF70K2WGx/xqMAL6CxzAU31Sz8P5TxHr/rdRw7/Q5X/fZPU4/Nu/Sqr4
tw4Ofx3rfwfrX4yskBXFpODh6dedMdg4Q4DFsotFJGk2J9e7u9+7JtWZxDXcyTEu6QV1FoNsdRe+
K7hPaH99yiX8M/MX+wuuAv7mVfZ77dTA0pDkOXEwu6zF3DYAqxVO5wloGVu3PiJEXjG6q/vdDPQA
/ZJn2IKd+wAGGM6DR0P0Ynfh6B+jmx+ApuMIiQozv60HCOsi8xRzhXvf5Bkkz3YKW/w+ncroeMMh
RIzviA41fR/ymJNyt2k+5M/k9evZDCYPubtzfAur9B+jq9gD8MWGr0WHPPhR5Y3AoIVWSOLHx+QR
1CxO9nhzWp+jA9Y4ur9PBH2wO7saRMnUNd3SBdfl5RG/dTWdxaHN8cvE2ckONBtOhnz0xkUj+ig+
3uic+ch/mx/5M+/PdWVD0ok9Ni6C0d+5nrjceBl/dIdweOL9uNyYowr35QuCX6/jkLbPAxcKIdvZ
fqIHSZ5i6Akvw7kLyc8C2tK4cqxCHD0iUXXoz3cWAjQc9QDFj2v5dDpDlXDwVwtG7i3eyHwterO7
OZq9OezRcvS/r9lkW9zMxE946EvvGNGQom3qnPbiaAwWPNAZOwK3t/FwbbYlt+FDas4BIal2YbvB
jd04Ok7niPGjP523MPP5JT4oDrhAvIL+Hx49+H1cvDrav8GhO21cDuyyfNSUPoEwiIP2kkbDqTse
VFcPhLvjThsuTWOBxQNrelQ5gtLrnScaOzkHbODt2vlEK2+j3bJT7/hMaA1cC0TQHHTJv46LPHLw
9Jnx9LCcIBS37KrzwHI4oXweAz3Uw5FwgrwIPqtw1tzpLNwv4RBuPMfHZ6lMT8cYSaDsodjjY2C+
+RSxuEForTHvitif5tPIRhl5xyMB4/5E2+PxJDuKLfKIIVDhA/qA9lCXgOlAVQJuuX/bv6VR4+mb
mwZd2ISH8sc3iFGIfz01wNOw5MkTCSfdTyuiY9CXGbOU14MlFBjFx5Oa3Sj+nGZfCHs/jEGVWtEQ
psExHABuMHbp63F2wvRG/GRZ5VqEASGkKPSmXimNX2KPbbeAHV4emeOKQe6Eo1dzRVFm8hFgU1yZ
a7l5XNGAIfVgviwP6o3SGve6cqVr5R7XGwkZj10RMm+7vJtduAt3hDWOQ3D3e46jDiCG26KT8RqW
TgzIkSeA7QGPbRx+m68YyHi/RRMjISYWKRzVfNl5FhDIkw2YV+1NZ/iKD1tg4t/aO5vb/hCChrDW
8DuT13zhCSBdkTkTLNqcnHsD9YHrrfCkGL7MnSojJl6H+SaM3drFioLzRKFEIDA9y21cZiGn5CKP
PhfWBTb7K7aJv57w1ZeIWHQ2OMdo3RzpCEMQfgNGqqMwcQKw5hT6C+iUxUNzzTXtHNrDXFidHlq6
lMu4EUkaAtnizZcUyCZdgjaNnY/pe3M7LjW93BxoyWUgevLz1rPIJcwgf47JDdq7KgBG6KYuMi2y
hf2861cMKR+2jzU0vMEfPcOj+Bb2IZGDoR4HEi+zbhZkj4NO61H0DfCxONG7mvtSyJcgdKtTcUpO
TVBuF1yc0rv13F3ZDvkA3go00QrAIDpVQNdZ9VL65IIhx+ILNtxdSLE8YKhCEXKCDs2upHM2TgVu
QrrQ+nBX7IxXkVa4ObkQxTCnJ5kBNeAKJFZ0yBx//NEW3wVoyFlgOa2Hx6/detwgf7tOt/VyoHRN
d/R2zwpGzwQ925r2wNsDGCKdiiOwCgA7QlgBXkeuUThi1J61W/xMx83IP8Qn46XTX7beo95Nxpn6
FZjTwCQH0ticc0hf4MwWV9O1PP15JphE4zmOmheuLw8KLJa7ifSpPsv3C/iL1s5e1EiOyrPyXX03
n9X7LODy8Nr8KeFw9Nfsw7r1Z/2+CvBOBktOa51Nhz3tnQ/UErw+pKHcT05VYHgGsDtb85IA73XO
E86xk/BtCDj8G9MVB8s1+w0oswNoOOAbYKMH+351xh/1DyQY4+YVl+yCcN5wJl8JFh/TbO4/yx21
C2GnZJH1nY7klF/7Jj/RoajxnPCP5pkXuzTfcHsxKffVEi0NFE+02lzDJjoSSOvXfbN4w8HPf6jr
WfiuXbEtdYXhEocQn+3kWaE1OKLmtAep3zi1m7/Sfem+rdzE+G1xF3/1fqS/gkJv0xXKSOQYDXDO
4EdtPMTIKlueXUBW9uYuADYxYrGhdDCoEsY4Dgc0e9N6TrJIXiy6ViD7kkSfs7PhyDR+DoTVsQOd
BAeAw5HfqiiLUGXcqL+un5vfezEfR6qMvMBeyRs7PoEtBhtWEsf46yhsK0jMUHiQfd2nW4vDGD0c
4DHieC8fy9uWBKoP2pOh3zA1tYS1mGe6hSZdXQ2Pp52wnvi5V7k64wHxhC/xmpbYwJzDjePZdX6M
jsJEy8EDr96dlk9vaUQ+sKmZz8T96+HeT7vz8pkHCR9yXC5usz3a5P58yMYU3To0vhKjdHtGawXW
lin7OCgCik3TEucEIIWARDOIcxwCFgfMOwwb5kWD+L/Z2DgR3ydw2PDIPAwYYF77sosJCPObeZwH
F538Oag9dCr+5NJXx5nAznCPdJA9Puegzpp+99wQ/K2oDNag5/DB5ATHK5l+nfVO4wQw4zjxHD13
EdeLSWnxhi+7T/8bQdlk7qXuHQABdoAn8y7HwnEM6F0mnB9XGTINQZm04DLDF/scyBgFv+WDcm9h
biFxsfkFDphEygeffcpumDkccxxqC1+2f0Amd2E0k4ghn/pgjcAMs3B4AlnFP86/VZlF+58M1P6a
fh/f/xNE3qS5rdqaVrqSpJJpIrqqWREzr3vv5CkecIaNOaRWHJmZ3OCD2blyZhaxLHmJaQURkB0d
pjrNPtLc3U3C8v7It9ZIOuYF+NlHiiWxCCYztfe7+CW+xtf+Yt31kezN0RJILM0sMlaKxK5EUo3t
Dovd4Uv5vHlJOEYxOTLQFyK2SPRnhRnCdruW/nzuw5r/o6Q6Jo3reNajIyJOvvkEQ4RpK/Xnr+vX
1b7Ht8yrguFlt+u74Zo/DR/HNCA9H/MbZg5u4QFdAZBPiHkwzqv9NjO4K+aDI1RZNlovpn7iPLOd
yuOMhAX6iE3bHVNHRgjG5MfJIduPPLYkjQ3zXn8WiIYSVHD9UyLxZeELuZSgncPAV/hEJprwmFJ2
9yDhW1wsNqBZv8LR4yNyl91a0rVjUloZb4tLmOA1R44WP6z+kd1ocObJmm35y+4eucFRd5C91h8I
ZMeFYC4NhED3G3f/dTopyafsdIQp7gjQGg99vddE+6lWHgad4W43rMFnIjqcSTJpIjn95rjRsrId
fP2JUycM0ETpzV+Eh52Bpnirp5yyKIk0Zu05ZGIONuIlTVJBzjor85E+MfnTHMz66MgjLbcmQzxy
bFYLnINiE7XHO+u+vYpf84eqDTORVA+gOsP7CCJoQRLHqUjCWuSaZHeG27vHM3nAo5G0iOftnPgv
eH87U0S3JrkbyOiHVXdgTR8BJOwZ7y1BqifEcMn4MQPw7kgRKYnDamdLDgWIr9Iqeio94BcQl6Xr
yoWbIqZWYklL1DhSupa0rIxakrpWuRyLEoPxmP+KXMSxS/yGBd794iLk9vJwDirCTE02Zjr/eLTi
RPPfjNa/s3xYmklu9KaTrmRh3kFn9EcOCsFZiFTPblmx9+7n5xhkDFUw0VEb7VDcRJK20RWelYjF
pVdh1XBEETzFyFrJ/Rm2hf0lY+mMLp9EGgQum+Ch5PYR9Si/CKXQ4IF8Y7uNR6NgFBzZj8JKgryO
qVShJjSe1SMbgIHKn5ExgWMxWVzzoJ2lkJ1I0qkEX4DsA4B3aZy0wRk+9p/VyxyO5yIoXuCMrmEW
bHdtaJFegYKYz4+I6R3hi+r2fG8M49fUR/B0VqOCSb15MV+TqxxJN3beEakzq99RvuFJlJ/3R+3x
yCXnk3GtjDCJ6Em7lOf9FvuDr95pgdLcm7z6mKGZX7jVzF489+tRPfKP5O2Y0z5xMHd+vJb2G9kI
kylQJVvjARBPxyL9/TPn94/Z/nhtTKbOmteumOEkb4i003I5ngDu/9W8HdWDlWX5HGEJJrkLkx2t
xz6+9ltItPdgTX6lPsNDSsgXI2i6R/Ti4N6peLI25qaw2ql57GYW9L/S7zOaTpa5lAxuO0t30zMf
VfbDWXC2FGrkgPWvm7mYUzNB1sTmGo8PFnZ8bnndfqI7BKBaMwUxLrzGTz0KRtQR2HgOklCkrkIn
qiO7/Q1bCeZLnRXjcqzFzzhrMG5A2VBmgVnhb8FEYXZgsVAxK34m1E+RQnodcalm3UjJJrWtCG18
2IXiYxdiTPVsvNJtz+OXfTtGJgulSKBee6zUj0TAZDqMH1mgMUUy51A4sNz01L4kLAj/8TCStP9u
0jucVf406QGR1ooyNY1r/CHdqSc63rmwx7LpRXzcnwD+y1dsh91jPWhyAY8VmuTXtP0tVJnHV/QJ
T9o9TbpB/LC/4a96t3wCNvWVkFTZM09su/jpXUz9+EjC4/vkVD/h/X6WAuW0fzbUN2lpdnZPpsoJ
7y9CRWuPF+pQrAaoMIHCNwNqIX4fbnclKbt+T4P9y36ivucOEbmnV5waIm12qS4DlZrrKzkmD5Ur
3gryht3zoFNF8r38iujkQjLHulAmJYz9iSJnx8VmGy6yHkDiLG908XVR56vn7mzdoSM7CgOUfWpi
CZu4NzQOERUs74gyeWD9XzgTXbO3vhmaz/F/HYZGb0279aCIx19A8b9+9dxU/O/vX/I3vzH8+68f
Jx+N+2P88TdfkAJmI+aVH/32+DFM5e93/8sr/6c//JePX+/yfzAdkg7v2f9+t+aSfbyl40c9jB9Z
/eetmV+/93tbxvpDV0Cis1kj6nSRmjrh/zeu3fpDNdiNsVSVBhOLbZY/4dqNP9go0iisWrop65LB
3PC/ce3GH+zVmJgOSbKIMl01/pltGesYHb9LuNH7v/0r1qW6hIcRLACTz8HC9+9SxkmEyCv2pBEt
Akx30jdQgobiqzKq7AYVoIn6YAFF6W9s6XmqSIeChjo/1XoKreyieuyOSm5OIW8HyYVV+wZKIcdi
0hZbw4pQ3hqFgqVELnV202ysNZpBDVABoQ9NfmZljU8MO8JVwvSusnBUVMpnunZn6Rh5FDFdpGNx
mcnPBHxxcU3fFXfN9BMAua+rJtMhORcauJ31VLSUv3dtuQpdTYefuDBXADSgB9DPJJrrk0IuHnLa
FfTSIK0bVdOv59l8TKrm04xVFnE73KIZ30/cM0EfAGMbdmQEY6wuQKcFBALis2bQbFnIsByOLiXd
AM1QaAhgzWZgWx1THLNU77ZuwKO0QCQkNeu9dRIE9hZM8eg/lBbgz0rOLgrAE9sCumzHu4X3Qx6z
ShJC+HsXyGvrdasEp0xW6XeUPEYOz/9favMMnT+Pvb/78t//68H359/49//ZKP7/aOdVEiVGn4Xp
1z8YzD/aMf1R/s0w/s9f+z2WTfEPGYSfrlmKKLGZe/iB/R7LhvWHpagMbgYmrmBsnP7nFqsi/mEe
UDSL8aXJunIEgL+MZX6k0RmAqTM/YJdW1P6ZsfzbWeGvg/k/133ykWH+aQocLCwN5g72BC6pnaMM
NEWtZnHCujKqW5L/dk1fl4FVNppWUM+vuC3DFRIep2q5dGsbjXC4xQwsSlF1zqQ0r5KUnIdqfe3h
XTmmjJfPkwIcMcgnUHDAN2ap+oyr/RmWxbd0X55HKa8ddMnuLg419GdwacmAucCgpLcmTugjwee4
z1MfRf1tWigvWwba87amWGfUB1RvAJg609Lf65e9xQdTott1Lz+B1SDSzi7xvH0vR4l+qRQdufSM
Eh6mlATGVDdBVIy4+yENgcL8mEj9t3TQ39ZRfd3E7GOix2mTp87OZPlrPu/hhE3UNJo/y05YbWXD
YAHAJCpA4y6njwu2A2Sl9GntOArAHvYwd6jjjMJDc//YlGDmk4UFsNZ/DMry2G7saKP1OUETNyE9
HN4wHfazm0XdLktHGmSRby5yqvtbN99EKW1ts6LGlmXJOyID6uttptgChKBi30mb8FCV4a3XFdBg
rcRqCNL1g4mtsV3oN0sowLwWSiCIRvpSWLtjZdZrD6LBi2U2QdBZ1ogFPcRz1C9MnIu2bWOzVB9D
0Adk8+L4bNBU7yuWPFOsSBqseYydDewpWy+pNmbYfBWBOFfUd4jLd3vSa++riYAwV97StTND2VJZ
2CeUBVdFCK0YlBvgBHQe4r019DRHyiPIi5Jwbv5Suh3XponlLlQL88BTFTomqgfciW7/X6P1n4pt
/7PA9V9HwP8H0w/5HwYs+6P+26zjePnvQKX8YWoMYgt9NaGPrhDSmN+BSvzDMFTt+JEpa6KhyCqp
xV+aQST5D5UGjSNSkVjIsopzy18ilY5HjILhuahZOk0c4LL+mUglk8r8bd4hQ1XR4GxJtJ4cgVQ+
ukX+FLLyKk77hk4hRUu2s5bP9HZkKnX91Nxvajy85vTk015WKLe81OXbhGIvr8xwVnMropXxuSum
PaqlBrw5Lq6d02DbbWur+oL5WnLV6mQ6o8AEZzBV11Wk3zFe0Wcn1vXXXwOFc1whywu4BOt69FsK
/OO0iQuCmnj/KAqrASY/srilK9kadu2SyK12MZf5W7KmUvDrq1/fL2jnskcTszNt6otzX2mvFmEY
gICkn9VFKFyuwbfFXG7LXjr5sOcnq5aQhc8xZud7pbMIldeXdC/w5jucj9MGN9/YWtkNKPoroNXE
NWcs2yFwGOc8zthamk34R5nZnMWibM/TyE5bCpgZ893sbMzJa9xbQxBXcn5NxbY54SoemMdXS0zx
fxV1cv9hVz2tacACtnrlqBlshUoCi9SvyG4M0OdmPpUY2kqlOxY/tlbLTkplnNpZ3mimaUaaWTGG
FLNlvQCbOgmb+jjWMlv91QROXbvAXBnpzivutQ0Y3dim1km0jK9Nn6ZRkq2YjQlx/NwNid/qO101
Wo9G3szxr9nY0+h9CXfoJwAtH1o8dohJEKPlFMCU+U2rU28gY7NV7qADpgUSaWv9HC1ZcQwhwZKQ
btesyz/bLQkb8le/0hHZb9Ylybgbwoo+o8WOBJjd8rpv4Dmk5L3o9M+mwY+kBtRe1G+ZhhYu72T2
37AYsesYhOpkJrOLAQcFky4BjAt/ylxVK7Jge+k78kt9h+1XjFXAVF+du6lZTrNOi0sF0jGNuwrF
fzudhDR9RXTw3FeQ6tdmKCM4Q5Haxe8x4ioY7QN6ZxR2pdaHzVrgvk5PqmY+ZEotnzNBcOdEejI2
7Nh7EuEtbZVgK9MrOMmrplMBlUe0PbQBsSZW7+bC8CcmyD2RPGg7I55eo3we5vLcaasQyrOG0n/W
rr/+EizrVd4otvXJKLpbDeaBUhC8YJjlFR5yNcoh2dwiy4J2jyIa8DIKnCU/i8dfzb4+DvDxfK0f
m1MLncNdtYFq69yUNgjmL7qaxX7ZJu9aD3plrKqfNT1eIMWdpeAmit2mn4xEZGqZVGrkTeuh5T/N
hfIpoy4EDaYk4L1plkXl3IjQMWE7sJdfJ2zxCxso883dE5bdnfZS53liQ+7zpbp7yRDTMa+LXaRw
VlgCnDVRPfQ3C/urK51UgpZeV1zSu04UT2hJaZYROzqRFBzjOjD1wFW5sArqejfV+yXQNP19j1sD
FSgeb1myUF5mBwjlrianbIa36mEY/42jxu4jWfjOqj6zUsbQk8UKJk57MEul5oqjHF8kCUZQNgCM
mK2KJuaGQlBBG+ha695gyTsrCVZaUkZ9tYvhK87saCwzjiEV2LtsnWGLA+m+7M8TLm8LGKprJ0zT
nTr1EszqBb8ebfA0g81YrX6u5f40dTKEKZFSKazxrD5NyR5Ik9gGOipZcehRzxisnMy5cWB8tc5s
CNScWxBBqcWdFFscxrN2vRey+aB512xlyPXrokqP9MWDXjOa7yP0d1eYZFvMY5NW+AFUkzB2fp4D
xdtLQgF+Bs4wIukw2Slr8tzyzdWkFUEyIJ2Cr3HVyuDjRcQoQxbBqMCTtIaCXo5JaxutPDndllhO
LVPjLcs4LCT9c1V7y9UxD8cOwKA1u9YCk35unlk2gRNOQlFHB1imQLe5QOd+SxlIg6yL4Tuqk0kX
vYNWrKad6paFjBKwLMJV6iJDjR/Spb5KGf3Vstl+q0xh9kS1A2Eo3SN3p/eczpEiXYOi6ACCwER2
yyr5qesAZSdV1k9+jXASmBuao0KpkMj3/OCqpC0WFNn8tEsWhyPeymSgSUTVLchTCSImlEyNjt9M
QWrtLDDPZhllVtEfQDUJIcVUfCsUg6IeGAVoTtTyqvWuL0ra37I1dQ2susD+QK7qZrP2jZn9gKKA
XKagHd8pktbAEVMJH8N9rH4WUNmmeElhp5rUC/syHHN1i3SiIr2L2fw5lfu55RnNKkj4WUGDxigC
piu0PWoU5cnEfABTVrYZNFLnchxPGJtf0jr+ovYyoVIH7GPD3D3FVe1DQJCeBgmLTVPdCaNgG9Yd
XC7XWvDN6SfOX/SLadkjgDQ62XQUqwVvogPCxAjOFiG2LinGo5KUPVYZk1RhTGfUdPAMDHYi2Y4F
MhYDwwMKA7Q6UdgR4VGDvrYsjjRRYBPbF6XDconJdEH4BXYKZFyf0yeuVD32ShP8pAze1WkWcn/B
XMfXAcPpCl5vxZZ1XNz7dtnZ0ZG687SCVkKx+Iggd8UYTgEGq07iRQWXDrJiCJalSaKhEjD57Hqv
KvCCaIruLje69wZDPVeBWzWqbzEgAqgBwxzUGXZDk8gzs2vctW29aqscIOfWr7lSHIu2xyJFJJWX
ax3WgG3cmTWUN+rLs2pKs5PIxoi+pCi/askc4OWEW2f1Lo7r5G1zXblWnrATps6Wbcqd4ula4ioQ
9EEypk2QAwR0DctuEMT7W4IoqmuxvWJJHEgYe9l5Un2ZjUz28+qulaHtJZN4SwSe+t3q4OoUe3GX
l6pX9bv5kL5VzUhThzjpGI6YdYBManeGIb8k0lggJ4Qh2htv3TzRKg8krJk7aMxWkqCZxwvezDwJ
E5LJTLfHajmSsbdqrRQ/E9W3LGmRd8XtMx3vmDMZPwy5ZMO+1uuz3mKZYv7Q2uSatzLLI2PffE2f
TdtaJxyO1bT0rAUwx0j2ZgzQQ1c5fxDyafNHo3uZivE+Havdl3OTnRFRfmkN7uxcrF/FgalB3hV2
6q2NDfBs6rwi/1Dk7L6vVMUBtNcGFXMd+1n9h9UmYD5ZEYkWAloqp86c7RAm4j33iHVsGlMjgumR
vLXbRNOWWpYBRPwRhp1YRsN2R/ajXVRNvFcGK38AGjzb+67P/mbShdMCh0nnikq/QjeBktFxZ2bV
N2MHlTcNJazDqmdOqp/HYmK05keBCjYU5BpVElk6w8NBH7T/tPb+Za1wfmYwv6ZlVvjq0tG7JzQP
aqyY17wWDCfVxC9NtTxVsZhgTqT+bCopCTR8q9QxXTyjUnAjgtmTQx2K4F+f+tWkUwHjnaFsC39l
5YErU3Xmica9cKbDzOwesOR56LvsK1hZtrDi7+3A/N+kG2ArzdM7VQI82n4vVrYstkXwyLBNexGx
UW2UWy+Tz6CsPqljhmBR6xy9SaDYTpY7d2Dm8YthggBi3tTzwTZh78bEp0AV9QMtk+8RBU42Lvr9
Isv1Sh6aVBiG7XKgdHU09NNPae/JjSV2Xuncifs8eZDyjN9YyuVqKOyDY2QHARK4YMt6l+Duc26X
Zp+ysKAbZxz8JOegm71kr01k7lHm67KybtGT7SUj+D5MVQbMtr0n9sh38TTemmQpvTbG+F3p1I90
06yopbDoCLn6ANeGxgoVkzRLhsqVj88dmF174gHA62DXH5QOCpFgMoeMU3KFfeNmpt4d2YWrFebj
MKXXiqX83qR6pPmDJMgPS9KdQEptfhvHxIL+y2HI8yBWEPpi6g5T/J7LbOHEKw1u2/QzxasTa7po
yBvlZE1tc64SRN51172UGQ1JRXWBlwJotzdUOzWzR7Uo6G49wNOFkWWeKi92qitx2Ke0dpkzP0xN
gelgzWgNXqtbve1BLHbkFHX9tk+LSTeVhpEwrQngLFQ1hb5PVgllakLLrN4vbd+zKFEcq2/RKnMw
ARTFn5UwlieB1qJiwt8d8FDD0siRJwud1dhh9JftdHf2gGiw2bvJ8Zqjs8T+WAe/rLRFBGHDOq/r
mzkBeV2ylkVcNQVkBUiK9yuFOPYyexYHtTB+G2h6dtKGExbbxxX0klMYOn1U80BzfqzBVcIP2aCS
sw74VA9Deen2/X4bC9RX9WM2iNI1HRYN+mcRTnPbP1lAOkZN2N4T/X5iqi1Q1Lwhk6dD6EgWhoau
I7FI0MB1iz1taEnrHJKFYQIkpTa5OpbcXkGh9S+YAFdAo+rhe4fEVG9r6ZqlFK5nEWlTz6L1trG8
ulgIkZK1/GyHiv78eNFvgAr1W/7rrxHufAlNwqmU7XUylfL26y9AwYcfwCFgk6TtBlhE9tUKdj4I
U1GQwx4zUvyj2vyhqAArzPIjN5pdUYni+5zg5z5VNe23eXep9eVrUqVBCwm/GeiamseqvVu17z30
Q58VLhbegk7Wl8X3/TayNs6Lz1XQWJXpy0/oe7QNKwEwluc8Q22KtkzFEao5vOukVIMb2IHpyGvJ
TRGeOkbeIJdojW+6uKIO0GiBUtVz2e762YwHxvM0+ik5QleWezDM4Ml5DPI5+0aCcZ3KFIjSEj9n
BZ4D8hJDh1O1QDY8aWy1B4jcK1GNZn+tkCPOv4gtOu2kEar+ggK+3wDvLc1KSow+pZByt2+MSMIV
WzJm5Hjbdd3Yr9RlAS8ngFiDBkJMhpFBORASHGBG0WxnFmMktAWCSEicKPz2oC162qUkSXW7ygrl
BlNxq+ro4p1UwAnbnfFLaCoukSb3L8tI2kQhEA65CgVdlB9FdGMUHYeTWUyO3KmElG3KvHZEHj12
oycQq2vi11dBZHanpNjRlGNuLQtfdm7G4a1luj6P8P08QTEwH3s1a4aPqKHLEbThmxI/6NlVHxCp
1dOBxrTHFag2zF4QchsdgqlWca7w7secvVPwDkODqGwdk+w8afCaamX43hd3xcYO/VR1QZaQagyC
WuN2RqPOZq1nqaAJzCoLH4U3zV2bGeBghzB+0uizMVQwN7VwyQvyYaFSkAdZSQlUiykjV3pIzLo+
OLMk/qy1Rrp0MWR6CdsVZ8F/ISgSi07NaWErVxfft8PRa2365LxhdQljUCzscnkfJM14sNDiCeoS
qPpMD2GnRjjM4K45kMAKFX3Lg3guqEBYXfFCHp8ycmb2gJMVSSO8mElCnBzj1uYNpbR4KqUoMAqW
XU6t3xtK5+7z41wuy8Nq4N0kLqy14k6joQ6OLxJ43vw2dc3JJA2tGqoSaXqpzPylZjvMXhKgIdW+
eVrPBZnG4m5rxNeybcYIBsEEvYylTQqmkCOieclKyOQtytDDbpyNwfjeph39Pw3pLuxGSxlOi/VD
y3hp1xJwzbZ0t5nCP7pAOm5kCRWLKmOMyP3Viu+5tNBn16wnM6UvVOnlz1xKv+8mc3bzc8iO1ELC
Rjn/ieCen8sGIRfCmBTrlyJvnnEMeNWk+DJZ/SOejKdUQE6F1QzSIJxI9u3NHBHAoMNPYGzZkkod
MJuQfO/oiT0Fs0iQT1brDLGJxro7FxWNqA0tmrg1SJd5tuiPmFq6f7TiusFWiwQsrdmuE6xA4Mpe
KnV/rdeeJlAR8nez75Aptdl4KPbsXq+uk5Lv/tCT2O0xJSCczmByWz1ZGn3Xm442a1q7Ly3wM1vo
yL7znfodRjaH48UJjIxhO5ucPy6DciYxRZMRryckkyjd5yXqCvGFJ0SQEQmq0DWU8aXuAfeymQTm
KSwzDIWLPX/A+U5kKQ4hXxPrpy2OD1dTICTqk6XqFAKdMm9ohs1xVIJVTZeMgkPbQlltVy9TD9us
6S7H0xk31RdG04e2YgWVbsQBHl1tUoBZMnKUfD4fhzDP41tO41ZL63GsSmsgC/9B3Xns2K1safpV
CjXnBW2QHNRke5PeSxNCqZToXdBzVK/Rr9dP0h91Lu5J8WrnRiXQQPckcU5KootYEbHW+k0HuwHb
T77OT9ssriM8OUMkClBe2ySt/1xalGPKxrpqs+TSj/OfURBOX0C+yr68T+gHNP1w4yrggpHoP+Ya
gBbbavDCTqpF1/fHkDyudLQrjh/lyqHOp7fpOih/GIWBSi6c+pVVqz+8zlgmjd2hnkQJFbsCTO6q
bEePxwBinWIroFaXdVkd0AWkydEhx/J9kNYTW8LWrGxv1xnyruvFfdr36nPRYXJvyuraNyt57Sml
hOxPE2ZyPzSjblcHnK01/1Yd7BuKFJcaNcxlairl3uxtuGmhhlJSDojEZ7TzzExR7zdevMCskYef
dEMKzXgUVgt2D7HSNnXzqyFUnk1kWxdCbdSNKFt/g+scTjstg4nX78hFF74BXzsNsvbSQyG17fRH
D4E3CoyKtTTEUOxwJ71S63jYJewqrv8FQTHKEWVxHNyfMTJ5WpSb6KF/T9TSuLYQhKIe+w2h+3Bn
o783cnRp9PAgg+SqchuycIT1dLzbIw41rhQAQ432DmHTVYne3jbU0fminKvEeNjAMk/wlhF711Qe
ZAKQxmt2qqms+kL7qmMstEKe5EHJqS5n1XNrNHtEAklhHIoRnq8drUl/o9butJqWowe1Rx+gTLoW
KWR/0NUrEcL1ynXohhn2V4jVIHLGUVlSHEOpjq594F100Fx3rqy/pM6+NC3IL2N9l0aYm8UDfJzJ
cD12+zXTYUeLYdj4CDkMBsCmASk1JKOhOePdJmVxmegj/J6EskDQ7LSWwnuV1HfYpVDMUPqjTkjg
2ID09EiuHTnWfTMAO+yUEdf4GxstTxYjdp72iBg6RbsfftweKi9F6utL08RwYDT+HcK8dzk+0riG
NIhD+dSrtCYDoSc1Z2GnyQZ5dZgcfZhtyc/fVOuuKEudJGO8ViQ2qbw/oN2B97Q1NDUn5dmwiB7j
2vg+dUbHPrzCweinoVRI1ur3FGTXPgOCc5+6YhP/igzmY6pCpsgmz+GB5kRlguIakGHv9UuSdrlr
UVmvcxt15K58c7RH8mKOuuJbJIdthVZCaAmA/ApLIVLNdpPjtaPokCEgCbmkVUUfcSZoULTwnxXX
fMlgLjod0FnbuDfH7tXBW9PBlNn0YGSm6lFY/aWNguyLET+ZJRKHUgR3o4eJATLQl0igcvhhhVxM
zeqVEsJN0wC4iXLbWG9Iyh01n2QlMiUQPhNiP8IGKNxSrk/aK7vETr0GYSKRdqpU72YsSgZThfoW
a49d27928rHRuu6ICwJnyChfI9/h2R5upqb7hgnCy+Cgexrht1aqGH/GuxZREqdkp6u99thE8ujX
GTvOUBORhnKPdsxXJZUNswqNxgaYytjcRYOtk0WhO6pRhkX8YaklDqdykdxlHehjP3a3rlqUi0HB
vtquL8aqO1RFVS6TQRfbUU2PIsqftTHgMCG9a1n6u4pyBVZBLA1DGF+1OgqQY/UmVfemjdI92hXP
SuUjleFi1YEGhG0h31Sb+kMS7XxgMItQcfKN2/c3I66ssWVnO29s2iUiMwiX5bBrA7j/hv61aYb7
NomDdevkrJVQOp34Wo+TKS9TYW2J7NVx2j0oHw5Y6GXiqpaHXKa+7Sxl2Tbu/WQAWUfiiASMvkQy
eZ+GItwoVv8YoomilimSqTX6SXpca4ey6/ZtpaCD5+87xGXXcYWAdorq4MJMEUBi5U4pHsVI8XQx
i74i8rso0VdmKXGfre37RFHQthfWvcQRMJL02htE+hZN4x9lr+4ixQDQhMaTbjcBXpx4G3Uyuaeg
dTfiFtwEGXytafdvwxA1IvW+dPy3MnJgS1SI4cbNS2aaNSAgG8NdbB+WnpQ7fGG0FcIW6r5HLdfO
DCD2QYMIjUARJ8q+CoczXpSj19SP1ynSFevCD75qPvj8hCY7zb/kgAfvTtO/1ZohAQvVKFII57s+
Mq1ChdwCC9XR7N2FOqCZ0VbPXTMV2gNxkWrNtq46snskUCgO6osGAlcdUncvaBhY/fg2oj/i2qum
gLmXQj9As/K6bfVH6pB1p9FPUEV9M6LdKypEkcya6oDbYWqZpFhNhkKjsNc30B2j9NiFPVrsvrZ3
M7W+Vb1NYBrf6yyt90Lrc3phhKZfU5fB9aTNqErb3lHHEB71pvCn3oUwU5BQd2QPZUHLsBjDDqgl
0VwnTbQ3B3ZCPTAliozeS5Z55XMHIUONf7k5sEb7WsehOP0qE8Pc4aaYbTuswPA910diNPmSYHO2
sQq090raD0dchIoWbcDqRnNDc9UOqOSZyQB3TZMkMjQGFrqRozZV1dB/VOrIjUH/BMkZCGAp8K1W
uUXDECJHmT0GhRNdoO/egJ2wOKua6PeP0QUq97jKjGm38BR6cGrokdQO8PIj8koud2C4sQ0o3ejK
K9JxnXH6puBuYIZBi+EuQsttYaBedo8F00989+7E0O1QpjdvaizIqPwUgPQ8ujn4bFckqka9Hb1g
01RW/2qFBYXSWNIyt5BmjZXpkWtImaQsFDH8a3rnPAj+EBusn+xF5GbIjyNcmFN9tlqqYpVbHNnm
j1qLUJjMS+rrjsbsbGu5U6PB3AQRWuSV0zx3OBEcEL2juxkEj1KlwpniX3rJ2cBfj7j87BrRRy9j
hfcYMmB3CIgUt5rCgliZqCwMZnnUBMW4pKEpbiSRszK7N23w5BVKvtA0EY9n4pb9saq9fYKJzkWd
UQm2dE6HjsJTaslLpadQLlwbAoTfvQW6e9nWVo1RXoVzql7e4Lpn0R/lBwpdpNdAiXQ/MRcNVicc
RKj965NWOS7YydZ0kW82neIQODk6JhyoF7oY+8vKxo4MXWrE3R1kygwUUR2dNlzI2WCyWVnZdkAC
aEQaBi0wiIpWYcgQeMERqlkFCmSaLDbuiwL4Y4NA5sZLHzOFotKowV+g0B84MeT2AWWMzsRfuqcZ
w47/1SlSUN9ajmU1XlWXHgAhPIF7TsNj35G+QJHzESoHMkkFoL8RppQ45g3AFf3kAQMWaJp9jZ0N
bMwiGa6MzJcrMgqLWYEZJwpl6cWoOggMj8RL6m3GDGPxogPDZOaSjUet3GXb589NUeJ+xvTsW7xT
DavWMZIkA5aWNOlmxmxdndHtLN+hcM6Jpxj76qKQJmspzq02Vf9FJ8viCbQQeVbRfUPNzZRJsE2m
ldcuLJu6q3UZimu6281Dl/T3Q6vQqLVutZ68O/Soh1r2gIOxRq8p0WEg1+K1LCnMdp0Blz7MEW0d
mDJhuXfIQehZUVmU+Ail0oYgAbSA9VnG9aHQQD9kts0Ru6YYmA/1FiPhC0PTuoMrsT3tRW6tdTU+
mtUIuywqAjwsnXKb5+Z1MoTRsRT2bSnUbjOOAb49enJvgcc4FEiMo+NE1mLFQ7VDFIqOPO3TIKys
lfaIvlZ0wC4Uclqy8muPllKc9Qc6tM+IRnmUhodXOVbyIk8eKnSC6G3060ZxvAUt1qPWGF/aJOHo
VKRbayxhnel+DLC1X6s4QwadDxFLQb7HJrHDA5X+i2vQnrR/hpU+pdaoaum5uZGuGA4Rmmc+qFkc
V/oVsqlwZygBLQy7IIGDjILvmNXCCsrxtvOSCI2EWDV2Leu+ECgeYsio0a0tCQJKC9Aua5DAuSUP
pITdmszp1Q9p8P36IcNE32kaugdODrfIpkcX4k19TDuFutAIeSvCCbkSKaLZfozaHRZfv35gKkXj
DM/6Qatwf6HaicUfivcZPnm9Gh3NXkZHOyyoFfz6/xQ6gt5Ehzrt6Xb2GnR1ziOLKDShq3SANKKC
/nNno/0cTx7ltsG2IQm3hW/2nJ3DEg6vnmyl16PE1Sjd0qGlBTFngVhfWjdIg6pwL4m+m3pE5dzS
SmS/8y+hd6krl3FsQBwe9ARV/bgCuJcjajWofb1K29I6lCq8mdw3t1oVtAdj+pHr2A7++iHUFSeA
faUiIuUZ2njwVGTZ2uygIo56SCyT6iFm7kcMf+WW6inpraAYcFDofhxMZsw60ZyGPNGbZNLLbWZR
XTJD8aRI7T4ZQFJ20/0i6oyiBuRT9BOkAKqZQW20QCX5tiy0C9G4Yu1qOZyq0Fv1qXpTyIEjIEkI
gJb0IqAbpcrhRprhZnRYo2owB6OPkWweyFs8vzCQTaqHzgSzMjriyRYdlKsg5OOXE5rJppk/5Acd
2TF4JWBwaKmIGCcRDuNgxMmNscrCKQOZWfk61n4PXLK/oxuz05ThXjPYhRB3POK3Bj2rbzOyHcRv
kcMa+7JkKRPfVBhucLkLxwAkZTwlmGLi17JhMf1BSQXWV+NLKmQ/XIWMnlYWjOncW3qa/ubktHG6
ZLxR8+hGQ7nNCAzKR3QchjS/bujtsChM/gzK9yoM9oldg2LX3S8e/QR61WG98QcVIVzjzVFoKFlq
/Ng3zrNL399RXrsq4TSFR3CZO8i09rQ8lIOmIFlkQETt+Z52GP00OPWmsXvLqfFR7VGJj3z8A5Pm
V4kG2rddPOFERhTQn1qkKcI97nijIMyHgebkRdDcJVmwjRz6iBadE0pQ/dpH1DLJd40PZr+OOfkm
noextXbdu+MLp13cCr73GOXg85lSSwxxhEIecdUM441hxMBnkkfIe0Ea3xqckhZGJZ5UBUOmDAua
PiMaxkgenC7CRTFtj32W7eyme6k18dS56r0VhnS+3FUd/MwRzpNEDiW4fdaAqXHdyzpzv/kaPQdL
cY7lBUiep8opD2ke8QYcWde6S/YS2C9pCQU8NHKxM5X49QohsWMcg9USDg2gnE1pyK8Nl5Q8Gqy1
5QcOVLMd8A7MzZJlnobtrsQQKSFDw7UNCR0jXRU9bjGDMx2JE2BaPTKVjfFkI+FHH9tA5dWw1l0z
AEu+DJ0OT9F7tTV/Rr2/H7DpQzEYl0HJF6kCOhIlgqhTCeir5/icVBUPDtFwg493s9QcBIpbcIky
R4s1TC1kfJWjbcLao/PDZ7ejTc3gaMLgXSJCzFCHVVJSeJlMisuC0P+fw2P/P0Ls26ojjAmAehqw
f/kt+TZ8+48jvkPJ//7v/1UBQ/z2H3fhm//jPYb/Xxf6CxmLcPM/cLKxdMOyXMtWjX9B+OHs/MMR
puYKnOYMpjuY2X8CY03jH8JSLZ1SE43xCU/7L2Asf2QIlStOGFbLcZ3/kUra7xpp9G1d0ifHdW2h
C1Ciqvo7KnZwsQDTM1U+CpZzq4THYopVgetWruKPjJh0jCRwlA/X777bHxWbeLf3NKBfN3ZdTegO
RAXDmZDE7+G4wtV03Icp7gbKoQtYFyjCOwOy+mWwCV34zUBIFmxLa6WryoWSoY7EDl36JZTpyaSe
xh1LrDF5m1rbDkR/ZVYHsxcbPUi/RjQeApxqMx3Vc1BwSdRgAlUvGxW0Sx+sbTHSFnvVUmuLCzmQ
Oes2TeKHvHgNHKjKnFXNHOPqVDxEQ3vZauWFYmtblTQx7vO9yMRKdQFX0tIxIvGlq+RXG0l0031Q
axV3h1KVpNTdys+ii8AstmqVXLkwigYz/NYGI5Gba9/LxrhupfPAqXqNy+qX0K+P5CqT+dBi5A4m
dX3EQ0WLFnvwDKppMVC2HmJET2V/1wpgDllbuJgNOlcY8z0UdGbcod9ON6xquW+7EoNjpdvH0rnu
XKBz9hBAk69R+9DxhAB3lEYXIFGWaPduGoGOKR5EkY56LLwSwNHuElLKMlO972nRIWA0VQs4PGQd
+B8lelMzu15qNiptSXWtuwmH6654AZ8P6jn+mizxwaWrUVbYcif9k9or+BFCDu+1R8y0brCpsTke
L2y6YZS6xBV2qMdCXoRKfcgk3W8abraB+0RYipV8VLJ+XxRiRVH7QnNgBCOWnXhXlK1AYy4S0ZxR
NNA0Amw+P3XVVgXMN5PgcGc0tbLCSK/XFNqXnQUYaKX21jGwqo1bDusytG7NLv4poKrjDMNq+tAK
/0gDa21OjdHEvgpbiKxYNeOlsS1qexOWCtabw/OI2bnP90hqvnNebAPF2unsvmjJLir/R6AhcxCa
O/xob5GPXZg6RwfP3Q8liME0T64Ce99UHYwVi/98TbGRCwImWIRnBiW7wQr4cg3oLlqqPjI29IBJ
yqmT1zEGBljb5hEOve11Vdb7jNSq13BKaFogqYZ1oYCXkY5HI6G8SYBLJom1jQEyA136ajtQ4xPr
oqw6+sFIZgTs9r9QoY2V0vBs2MqLLyCIDyPy4rZu7fB3x/ct2rkCPX/dvgA4du0b/TXV5HvX91ZJ
ohwRR70Z2+sgzHeGqz+2Eo3fOlkOXnoDfGrdB+ZVrMsNnj8YbX43beY+1g8+zsMygBrvxqtyArNq
9cZI0r2TNQei4SIYvcOZ5eqP00EzXNZoCAyGsGbToY2lBD4gKioP7kMh3IdITda2v66HArVU+TJq
yVvespRp/TUWZOuiji7rDoV8md957TbHFdSz+utoKLeyjC5Cx12rOVD0KEd2XL8sOCJ1WXEjPOXB
pEATJvZFMZb7xuDzqxndzfBe0XoYBuXe6q2tabeXeBXuBwu1GBtdp7LBi0usPVZvKv4YbyFxR4RH
9nD0gq+xc12IHGN4eQB5sqKp9Qp4olePTZXv+r55UYMI4HH3JEmyisbg+XoS3XQtKuhFgJ7cId8a
PotrjzyKqm/Q1l2WnPCVfhqO4qZtcR0fuktgCsu+EBeZiu0cSyVAPKD41SUtpOvUaJCUaRepTStD
jjjpojAY3NCsvUxd1L0wc1nWWrosgb97DfMUO5ygfKK3fe11xS6P3zCWoclKg6i3sZP8PpkeIv4K
hQuMcTXpJSuXcBewpm0XNZ5QhcHW5Sk3H8+F6UjwbysDZHBNY7907V/apu93rsgW0EWpfD0KP4Hp
9EJzG36StfUHwDYm3T+l2hgGUjEdsLOIsajQ2LS9m8JGmyAqtrVCn3EyRZpmUA+cxYr3hWQ9bDdq
fcC6/Qr4KkDSfAdGBK1cuZGmufOEubRdc6fJ5xada3iqfd48Vw6iaIbxWHrh9ynAdBYDny1MipbG
ubtv7GJvG8/Sdf863P1G63wvufi7hMSvc4NuqBxbsD7UDYy/ft++zUQvbRGPtId1EwtF6xZoMWhR
WFyyg/FBwerjr6798YYmkGJC0JykZX+/YatIQymoPj6aGCdaab7BvH1l1MjfgAQBgO/Z3XFooYFI
OA7sCX387HZyI+gBay0Oj7aXrT9+pOl49ttEgGM0vTmEag38vuHMGEWGFfu20bXdIyLz5CcljXxM
dFl88MvblRQ+WkcsCwS70wR9R9vcRToKENl9B3kQ0W46xNFq5FFr5Vna9jICeeooLsn3uoa45kPX
A8YX4NWWB+ULKc9NlPnHkhWcyvY+d5tLvUWJAl32OkcRzpLP5ugfqQEss1B/NCPJzrwkDadRMjTP
2MJiLeEeJugL5esLGNikTP5bCrylndD3AzZMUARGaxlZzreKk4ku+usq4pYcBxOAc/mI5OhAN6z0
MfzFBRLVjQxTE2940vi7i9IrvvipcWvyl0BisdvoykOlYpthBMciwbD74wGY5tjf5FPbNTgWm46B
/LCqgXbRpkB9x+jC7gIWUcD3F4qxk525xbHnrzH+v0DxO0kE/H+Q5UeF7d2XnuQO/ilOcPUt/fFf
/3mDiV+FfNr7pObXP/krobHtfzhoysAihmPm6O8SGgHxmGY3qYlqCM3QJ7byPxMaAxEB2MumDVl5
kmR2Gcwqb+rgv/4TrWj+PukH2QzqAyp/9ItPPueX//3/7xem34PyL0YyJjf2jJGsRfQmxbQFtkg/
L90G9bSSJBcm6v7dt7j5a369v8Hvs+7vG8xmmxBJ08ceN9CU9KnBuHXCsnzu0tM7vZvIdY4GQeSS
sieQBRaqLzFdjEax/fjqp77M9ELvrh5zyEL5JxdrkJrXhekeQ6O8cvTxzOV/3xb//i6zhXkYkPKm
vyFAeu1617vRgdF45XCB6/vmcy8wHdXfvUDQRRWwDsC1Ui2PfVGskx4D1K45c/lTAzsJVry7POCE
0hz7FOXeMUTLqPPQKLPArH7u4WcJNvoOSmfq09Gs4GTr2/m+xDXAyUV55ga/b5D/+v5ivgvR0Rja
3LMw4hZUq8rnOIzxeOR1auMij7Vw+fGLTIn536vu3/eZJ+x6r3WOZBR6UyxVCvSch1/asd46dEB9
ePmko8mZgDj1TtPv3w2JrcsGHIZnrmv2XriYNFj6IN42CZqkOv7xZtrUw5nvp03j/KcXmwV25Qew
NEDzryug5lTQdgl6Y7EOAuWyza+q/LKJnA22SrainwmZEzNOzOI970ZZpQV39LuWop7sL4EInlmm
tGli/el1ZuGeyCTDfwLUTUmLoTaVfe8WWzNTN40JuyzN7kuv3lmW3EtZ//h4apx6n9kS4EVN70mP
VpavZW9RUl6EaXnu1H3ibWaxHyeKC0ucpbGmnWfhxdJV3hn18BPropjF/WgWotLVyAJRXbWcvpth
i8dStx813z9zi1MfZhb8gREokTaE9Pg0dQ9TbZd34sy0PXFpaxb2I9TDsVMDa+3a9WWRtM+FX39u
elqzSG+xwrH8xOfSKRBuN42gdI5+fGYdOfXgs9gWIPA9fEn6tRkgR+46gBQ+uY9as0geKdWo+bRs
kGZvHMI1Vrvdx1N8usQfosqahSxFlVDVFcdaNx22l44TId5vK9VPilLofXWJcfnxfU59nen371Y+
9FxatQDaB1xn+JJm7oWwzPXHlz71CrMo1UXagG8JKV/5DVLpiPuzGkCYZWVL6s3H9zj1+LNwDWLo
7H3jc4+IlN5rm2RV6Eb1yTk/i1hYomgttBWlCa+/A260lql8+fjBZ4Wef21v1ixUlaweS2PozbXd
sb0pz0qOQp9xayjlTWY9yYqWbbmJIWTbqnJ0yvBzsfbLw+TdeCfQPP0mbPp1WFpHMwGwDGbz41c6
sb6ZszBOR9EoHCipWRcQqwuaUvitXiWd+/bx9U+MNbJgv01Vmltum6sdqAwE2aBWtVvLaL597tqz
SEaHLChF2IM4MJ1xaUUjcvfpeObDTB/gD7E8Ka69j7FKdjk8hBZV9xFHixIYG1A7N6er78ovzN5b
jgSrj9/jRMyZ07d7N7yp2WujGzEGUkuvmry5ik1qxL24K8vmzA55aphnYa1FhknvTiI2og9iHYoB
oyxUwZ6TPnE+F9WTgMv7txByUPQYWO26M5zvoATu08Q9s0NOk+VPYzELaZlb5RDT/1zrAhmOttc2
ELaXlmne2j0saKk+fDwQpybrLLzbUQsNrc37tdeg3FvpdxV4lI8vPe24f3gFY7YTx5hOKQ2klrUw
SR8GbK+AEBvUyzVKlRXd/RRfOPvcCqtN4/qn283COvGA5EgfHTyd6gr0VMjEW929FWAkADwALhqv
ajksBCBEEw917L8z4X9u7zZmIR/50sP+TQ4wPOOXTCRHLQ3P7E4nBsiYRbzvQJBypjkWZ0qychH6
w2+RJvfHY3QiDo1ZyHsO6iCQFhgj4YCQ0CQ2nij+TnamUdR+/fgmJ+ayMb3au2AHT5ZiNMccG2PE
/bN8nVkvSppuFUiK/ZifCcYTq9e8EOorMU6tGhGDv+wubwCuh/qFJsKvCmSeNKjRGUriM2vLqUGZ
BX4EJqdUjLpfJ0X9kqLsBD0l/EtF62Ql+dS1Z5GflGMAGWlatwY4ung97scwPlc2PjXes3APWl3J
1JJttW3ta+lbR+HlIFUx5lLPzNdfulF/iMN/05MCwouiVMYtUqiDFY03Q9+BYWoXwDG/tdGdayRf
WhXFjxc1pPfLopAF9dL0JVBrCPsdSDCITin8esXLjznJ5/R3ys7CcrhfKAGu2i4eijqqNvWdIoHp
JPLMqnvi28+b7yWQG9OpU5rkXvZgsR2NQXJmiTiVf86lAfsoh7/np5xodOXRVn9aiFi1KJZbT3r+
NcYuhfWdhenjkDux9uqzVcPMelFXFchEHYC8B0Qzz18nBaRcYaUfaKRDDzy/9J6YVZPG2fsAD+gG
qI0+4XmUZ1dV9rXESWVE2VmBW8bYwdhadNElXtVqnayFDpU3GNcJDkzZRocr8PE7nxq86ffvlhk/
tgoFgYd+nUZBMUEZaNTm6ZnV5dTFZ6cJjtemY7kghBtpg0Kq0firwdF/7slny0kH6TT2jZCuuQ7D
V/jZtzIbbj937dlyEuhl0JUqY9Ob7YNu29tOKHcfX1qbxvdPoT5bTVBNNdC2iv4a99Je1d4rm242
hL9Gfhpj5liOC25tAcUcnnoKz2l9q2j3Hz/AiVk+SX2+H3EAr5UdmBUkBdN9xJUd/3gj22hudwv+
ctM5uKtBjBbacCaqTsxzbXbEaLWhqC1yOXyDhzvYgQ/ShVbjyb07qmeAQCfm2a9237tJLJNUL0KU
SNboW7mb2JfBoRu7c8v/qatPL/bu6rZay8jxCJE6UF2qbKShg5KFn9sVf02T91ePQZIXUQn53ByL
Lx1QyS+lm4a7zw32LLwjgX6SA7tibdUDbPVwhZoyFKEXBaCgA3+cmXd2RTs10LNorw2tAWloWWtT
Qcs/qIDH9uBBSFfgiH1uufqVcL/7WhVaiaoc+VpGb4GtzC6RIHn4+FOdGuZZzCt6xFqPittaC6s7
te5eU7AEn7v0LOQLB1NnrQYE1gXBVsN7Wlb16lOXVmfRLCyP7pTCUyPpCJahaB67z1bA1Fnk4hzt
28WYQ4SAbLU247FftJby4+MHP3HyVGen/xhMtohzkBtmj51VXa4s8TSlGlPG1lhyXURnjoYnpqU6
C18Pgoze6gb7RJe8CUzGXafEjL3bjmV5Zok7MXXU+VYOYFNG/ThRGvIvYzTutNg+E8CnLj39/t2E
H8aoV5HJYQuN6psqyp5Ryjx3uDo1BLOATVSwWdnIwiYU7eAbrzmqlELaV0N0WeWcG/GK7i67bitA
REX3nfCmHNAe8cnI3ziBAc4485IntkR1tpUbWDgPUUdUj+Fw76vRpdCqlVo764+n2qlvOItsOyid
1i6UAbpaujMzcV+ZxebjS//axf6wm88hr2ZaCIclSV+HKDqA8diA24LGUS5Mr1uPVXKQ9fQJ1eSJ
o7uZR8uUw+TA7yM3uNRQuuaTmuN4Zkj//KaWO1sN2lqBb4UC2RqS9aE1vDvfFauP3/TUpadJ9G4i
BiPdM2mpaHCM7TPpykHU5pmn/nOEWu5sKcgT1QF3X8Dg8o1vFTNLiZTXoNPW8M/PQY3+PMWQAf79
8UVIOdYOwVhain47ekjwdxpk1MB8/Nznme777vP4Y4RWlFroa6voj72j3o5Aaj536WlE3l16CGWB
XBzT1/Y59nP0UNaDLYpPjutsEYjQXoRZA9ttyMNLR9N3aNCeOeqe+uazsBa1E+ZqyqW1TH8Jzf4e
/hCGgP807vgf5vzWL2+Id98lDFwz1i1Cr9dDjLMoR9tQOz/+5qcefbZjo3qDG/kAFSUPh+/IK33J
E/vFbqu3jy9/YsbPwV6uK8Kqj+lsSK+5NWLwmoKGgKYFXxxRrz++x4mAdWYBm6iameleDpWmxNpN
IKAQKWdWvT/XpixnFrACYZ8R3eNhrUaJ8YqQ6jKTGDNNtoksCpbpnIuqE8PgzKJWl0OiVDkVb6VN
n8wEGWR9xILjXO3+1HtMt303gzyYdupIpXutUrEoaue+G++6NF3p6t4Z3O3nxmEWvrZa9YMNx3ON
0cxd3IOhzt2Xz116Fru+aFooHRSLjSC5SFztJsnKM5f+c5ZoObPYRXBkQE2Ep+aUsLCG5JsCtaGx
0OVWL4SGL3w57oo033/8IqfiYbZDy9quqiCOxnUYFf0qSoZ+3zRWCCmxNPZWF51DW556q1lYJ5UP
t8qWLKWZAY+7SYetgTzOIupldVk4FVx/q3MR0+y+aklpnVliT7ydPduV+wG1e9sn486E9t1pnYsR
W4paN7ZmK7596gPas2A3U2Q76ykNQEgGPRJ34yHMnnrl90b3vn98ixOxOMfEIRVu98Kl1e74bbCw
qBdB9UOiiErFxzeYnvXfj1KWPQv2qlbQumW9RZRtAydx46gp3PUtIs5Q1RJEoKozK+OpN5mFvZHo
nggyPhY6XRdDCxXOhZJXM7k/9yKziO8SMXb4dnBmTxDVeekndWClAAxLswDGSlmcuc+JFd6ehT9H
jspDVRwZhthGrSkwx0eUxpNPFVWsycPp/eKom12mGgXDUYdBhe1YACLcKjnmnHl6+8Rwz2J+KHI4
Pw79d9eMbpIuPaR1dAFbaD807aYZwjML2anBnoV8rcL8Lju6DrqKD6TmbKYjcRpaZybticvPAXMZ
srLamLOT97WSL8oIKXsnwg6m8jTjU9mlJWax3eRSJOEQUV/PY3Rg6ruWmuri46l6YgpN5j7vB9m2
YxjnQcYG66Xe0e0UsUmz4kwL69TFZwHdqJ7pg9RmDwmqHzkENw5pg/bJJ58FsYm2muK5JFNqgNSQ
N2aPU+L48Vc50XawxCyCq8gxhgT5vLVp51cSFSO9fkrzQ4QSiiqvx3Jjjc23s4WzU3NoFscQq7N8
EKxHRtz/kFq3Ue38SycQNP/4dU5E2kT/fD/IeqQnGD/xNpXToroY/6zSZ5+GuJPIN5oJH9/kxCY3
B8DVTYPu3RBiGp7GT6rrH6LYxUtAXZZVan5yzGexjB5J3QYxE0ovw472pDtuDS3IPnf1OQgO1Zeh
ai2WU8spj6rT3KLTdQYkcuLjzEFwmFxIDrKU9qMKAXk9Q+JAuQqg+ZRqu/r4+5+YRNYskquKAiNm
S8Aq1GHnRHIlcnVpwhb63OVnsdypUTmkNnNUV4tl6TYH220XcFjPbDanPtAsmkXSAptpOQCOSo1g
oDpcWqGslrnvr2qz3338DqduMovqGsWA3gBhsZYNoNyiWPld+qRhkhfQXv/4FieWvDmzz08CCyUn
RqEU0evUy3Hj8swcOjXAsygGXuqE6Bb266wCZJS3u56BThzlzBH81JPPtmMtzoY8tzt6KI36JcQc
C5zOJ598FrZCtL2NgjHnX3PcuFm0KSwMRjHN+NQ3n6PecqxaGmfI6JspBh4LoXFs7eTMo5/4KnPY
myJzEMOhxfZe4vjRBsjH+48fP/aJVXmOePPSSjMxVBvXOV4yS7ucdLQRYzIRNlkVwxDsfEU7MytP
TJ1fJMR3eW4+KHZduMhGphYmexESmQ7iEor/yctPt313+bLI0ToKWPo7sy+uSits91gS7MI27M4s
zScid458C0YUqkyA4esoFgc+22MxGSihzk3t9fnj4Tg10rNNmNxGKQPbITVkJFSZoSYrz3yfU5ee
RW4f0Of/P5ydWY+cOtu1/9CDZGPGU4qaekx35pygTNuAGWwDxvDr31X70yd12KGQSjmJSmoDtm+P
616X0sj3j5jtk1gPsJ72NgbOtbIXYRsBNIbLE3RQCalHX3T3ceBvVPoiW/L/q1h974+4df8HX6jO
0/3lzDR8BqdiZ4i//98sZpU3Lq4U4TX+yufOAsV+Aeklvpp9C5sw+L0nOazygZDiHXzDIl4OB66d
oToqXIIBrYdcxyeN7lFvXPGsVMJSNFe7jXThETzDZ6BNRhOllb+le10rerH4hgxAqp6gfmMm9c+R
G3gbt1402Y1KXgnNpQgOCZ2ddTz0DZM77zw3u6/IyRnMRsWsLWSXQjg3M4GGQtXsefWPDr4j+f6+
oPCpADllwv0KRAVYzMpovm0SWSrjQPNqZMVqs5/jH1IFL/0sPtwUnks53EihHsAOS+5H1T+MxoOD
4NbyeK2JF5FfWT0OglqoXxrxIIGT8WXw6fpbr7XuIvIdUzRBZnF0T3LnU+SwX1i4FokIx/fXy197
9UX052FPnLabJQAxsFcFOwqWh8W4leu3Vvof8U//V8CcrRc9KkaRuj7MGU9JJLbSllaG9KXiza0y
QrMaDWqRwvEat+ZzBIkC4MSHutLxbVvnpTQNptiqhdZY7uexL8AvY4X7vipr4dy2Kl7K05AUXzSd
q+Sekuafamzhxzwhdzn2J57e1MJLTVobl50nfC33QsEVbpicXVvdpnjwlwo04Bx86gq8vWHeodG4
oizVt+uvvda6ly71Zkkwm5EWVnWo+LhKQFc9ivKXlb+l7rZGmksn/MtpobuI2trhBVUihvMpLqTd
yU2t8wvqQBG9v1xjx0WJ00kQ1Fq49pavmLIOWR4XcB8nacniOxw3w/KgedXYYPBwOPv1Y8D1ue9B
GKEfY/xVLPodnFUPxmcf4sFLJTh0TXuH20mV0V89LBP8wvlGQL/G2UDUwKcPfDHIqfZ5/O56Ha6E
n7sYPDINnDaqEIkpDbxKRlwf4PLYZYfrpa9NDe5i7FAFRzp/gIwLArOmECJjpDmBu4l8xTIKTkhR
VEhLgv3E7vrzVoZCdzGYYNkAyyWcU+9nokEzjb4jiftsvPaf68WvdLilqm3i0o+aSIC6VAcAoSv+
5DdQ0Newha4AY7n+kJUWWUrZPCLU1OvGByEUstC+mB+1v3UFslI/Sw0bhy2NCSPUjwHSZ3CxAR4u
BnvRbTPF0t5AeUwJEc3IqnScDn7AZZMoKIhvW8X8R8RWs0oXHUovXLEPQG5yyvxylbLRV9fqZjGa
tEU2h2CbIYcwN+/M0O9CbWDEvHUSvdasi6GEdmFoPfiHInQHWD7y+HcW1lt7r7XCF1FcIpWVRhrv
TgZ+DmJ5Cpi/sbpb6/OLCNYZ7QQTyAbvWPlDzR8thYelupjEhHWUXu/yKwnN/r/Dx5uR3KtUP9RG
BntuBIwTi4+AbR/cMcTgaD4OmX2i2vsBwxGY0uyAALnt1H4paxOza6HYKWEz4NNnYGROoKF8GJt4
Y1u/UnNLZZtRbilHuKbAZtJ9rOHsSQAZ87A/cbaEQWtPuOz631RbUQSGsAJ9SvbB+6oo/mFtASct
0OEIjpOvt81lD/KXKXCpbPNmWI3VHdI7cdzqI+nBP4sy2g9F8xRhccwa+Tj4fbkxfq/046XGDU7L
ggcZsHaEk6cus8eyuDG8yeWRb+oK3t4wTlMzuphf0PtewLoc1Mb2QGKlfl2vqrXmWIQ42htGmICy
7G1mPjkzOcMb6zS71ZMiW4G+9ohFoOfGn1x4zPj7MMy+DrObhq2GLd2U6Dl+uf4VK+MgWQQ8EvGk
nSCDgJu3SGXlHsmk7isV7q8Xv9bEiyl6BByi7Mox2A8h5XujxQsM7W+7r/GW0jQOpPBgWlRPkHeP
VMP4x2Vbmvq/14sXLzfpxEfWxoAXdwEChbntfGHYPQMvtOW78feawU33nz00BPjRmy9ObJMddkHY
wGCwvWmVB8uaP4vuBz+oeWF8WFO2D9nsXEiDr9fbc61aLr+/iavcEVkwQ3y/B0XKTzp4biTTkD9w
ouuNHvP3Eci7+PC8fQLc2qsOlFUkmN9VALL0h6z037lzl7b1q6vrm7o9DD7/fEogh2ny2OjjpDQD
6uKxd3bWyHZjFF2rpUXchgNxxWhQS2DCeS/QNlQHdyqAic9redNs5i2VatnYRTloRvCcsRWSsUj1
gV+Yf6r/cFtDLwI3ok5jrIAFiKOiR78SwLSEaYy+dFPxS7UaQaJuW9cm2AP5frSut4OF8YnMYmMy
XllieEulmlMgCx4pAoguASqfdnTiAqVwRM7273qi3+ZwfKoQFIIAS0KDGJntbb7x7EsA/3cK9ZZK
Ns7zoS8vITJ5YG1YmOgxW34dmuAHC7KnRli+0csuWp+/PWgR5tahYddO+EbPAYb2Gbss2mZw8fhs
56/M+UR7QBWut9baJy2iniKZpOgrfQElDfVu7rAU0EUPQDMH7R3mf/0OdgpbZ2d/n/Qg7PszNP2o
J2N86Xkwnp8/jJlungG4lntgAb8Twm8TqcKm7c/HYFa1xHdgQ1PXzmsVhnvh1DdlL3pLoRu1kOog
QIO9jdkzEmt3WS9P11tiZda4GJi9HR07RVqszIdgD4PDRwPGAeovva3oRcQTXJgC5YpGHuq5Pc3U
93aycra60EqrLgVrrXV7F87BcCebc0CPQFm39WtbREcxVRt1s/aIy4zyZm7yJ/DWjS6C/b+SgdAc
Dc5Xiv5iS65hx3u9llaG9qVkjV4SqLMG66WA848WuYi7CBkUeirojQ9YRLVpQ+u4Es3QBLba1fAH
xXVHOf0ECS/+eds3LMI5b+EWkntwymp7adJ5cupHMI0ymIPiKOv6I1b6aXj5/U1byJZaJMejLSic
6A8ZTmafYUnn/7it9EXsZoPxxoGiMwHI2+xI/VD77XRj/S/m7myyuQUXOtiLNoOj7/xsixyguNvS
KbxwEcDSbZq24NiFuu0IrgMRDQxdfLMRAmvVvohh6zkh0TnGTvjrFjQtrZzB+Sw8frhe8Su9fylN
UxKgp7ZAmnqMBFbJy9TC34HW3vF68Suvv5SlBaWoMc2g7jHXUNBquNmNwTTvr5e+9vKLFbfrtlBm
S/RJBUc1wGy8IVVa6VM7ZVveUWuPWASvbPAEMB8whrbkIY+mZ5WRO/h0b3zBWv1cHvsmqkTNw0n7
l37PcvUcdxX52Isxf3+9ftZKv/z+pvQSCYrgBaNrzmz82QrnHFXsthkxWARs6VRYEcGgfd/rod1V
hQuuhQRf5bYXX4RsaGXIPYZq8WHuhMlWALEUzF+vF76yylqK0HRbmd62aFIGOFAip/4OV2IfpiA6
z9j4+MH0WozktQSMbaOR1/rQIoYd3bhh4eAgKXPtuS3ruygcjg68qa9/z0orLyVp1Vg4I6vwPbDn
KDB59eQQDmbYePm10hdz8Gi5BjINR85BANG4B2ga8nez29p5qUfzKgCFG7hY72Pu8VQJ/tuPnds6
/9KarbRBPgcWZwnZBMIUXDCzqdnYEKw06NKaDQ76w//rQUNcH5wsfI0G91iDAX69QdeKX4RtBXK3
k7l4c236R+pID+5g6negM/fGal8Er+JMGr9Cdrffz+e4ADGIbt6x/Hut+ZdNjL+IXd8B+BfSeewz
mX3U0/i+9Ry4q5OjkeoFmw5gkKKXbHoZ0KcuQVeAxJfQNsAGxAfOFJmQhvwWUuGMg5ylW79DIB57
jcGr9RCuGQhYWHaCwV71Mu1L710xgihxvebXOvtiLreu4kEE3coeruog6YmwBzUNYMDbSl+MA1Fs
g6JpoI8RA0AS8N+0+PzrRa90maW8LVcCB2UzisaK75jBejMo2mNZmw2t80q9LBVuNITusgBiYe93
5BEM189hJrdm2LWyF5M48aRohhDXQmBYiwesjLOdLwBCvF4xK1uIpaoth5lQDgdo3ChG4gzveiiP
4xO6/u+yCLf8cNcq//L7m2m24X7tI9ENtdOCSpH7ACLbGPcgUGzzjfZdq6TL728eYQmsN9iIBpAZ
/wXQPaiBI8i81+torfDFcACqWdQWPQrPoz4tenYfiXZjEF6rmsVgIIuBc/hwe7hDKVgA3mRUFUkF
TjHU8lmOy+rrX7D2mEXcTjZTmdvhMfDs5VCQtpDg03Lc0Q5ZC9cfsXJi8qfOjf4PGBNQNFx0077W
vwJnfPZU2ILEWIE0FgB87frvrj9o5VuWOjUeg9ZXdRicSWaa1yn/GZbgI+nAu7H8xYRehRK3HBk+
hA7AAKngHEh1Rv/aWF2tdKalVs3zMqe+UDj3oxFjwqbxSbX0+21Vs1iMA4abTT3AF/suEI9z7qZq
AF2URbfNu0thWsn8GvhAvHqsXDDJZ2BU4fYPj6VoQ4e50oeW+jTVQl47AT+5B7C52ukgePan7hya
Iu2NBkazim8br5eObSUF6Gps0cZzw+5bAEmCCgjM642w9hGLkCauZxxM6R5msfFhjMMzcGIHQ/i/
c30db5m1rYXBIqTnqpuBtsInyELdi6C+A/XnMWrCraSmtfIXk7FLAS3xPBy3O8Y+2jJ8X8Thi52G
G7cwS+madbSGLweqyYzTe5hhpzhC/OemFlgK1nzPkQoGYDgmro6BAg62og80fGpjdVeMv64/YyWM
l6I1Sj249IwYUUOQpqHZng8OzF03huu1whdxzLys4SYE8suPy2Y3udE+xOHhRv9cK/zS4G+mSpor
G2UNOo7O8hcfBNPQ2M/XK2Wl67uXR74pGmcBHkiwlxs+7u2CODh3fmRSHhcfKclPjcg3NBsrfXMp
WxOihsYEiiQcmLuf4yYtgZuq9bwx3a99xSKAkVGQG61h8kxaivPIPK/PMO4HmbWEcyTDIRYcPbut
lePawxZh3CtlZNajqfvKemnHgxB8t6E79FOsQFGbg8Qf/Da93j5rTb+IaScgDRBHqLdaqNdO8Ecn
2jqmX/mOpXTMabpRiQwxx3DaPXOSTsi1SQD13teuexq2fUNXvmEpH4s5VvLFiMOCIZePyKJ+mvMt
veXaN1x+f9N9HcDNXAH84z5Q4vPFf6uW8r2qzMPceLg0czb619oXLKK78Uylqb6sVUcnhZj/fsIk
dFMDLyVkgdNi6xpibZQRGFnVvQ4SZxq2cvvW6ufyQW/qpyqzkMQMLw5IsjM7Z66+eJzcZ/3v8LZl
/L8Ou2+eIAJi5vKyvyRtfWaws01MWcwbA9+lfv+y8V7anpGIARmJU5o9EuFT06m0bj5pp3+esw2h
9Mqw9O/V7Ju3x4hNQMFh3l7GwQ9/mo8Ul65DuGVyt1b8InoNrbxRw1t6jwzOOHGR34DRW+xMV2ws
TVcesNSLVREbGG89EB14+IorvQMDn3Cu+LfrnXOl/pd6scGYIG87F+NqDEZ1LbM94MpggDf9KRqC
2yJg6YiWx8bYAPwCyKCQudn0ICQHt8XtUinWu4Xm7kTx/gQq8nmYnjvbb5yYrYwJS2EYyXPNIoaq
r5vyGBcOfCzZ5g3eStwupWFeNIimLy7jmlD6hfXGvA8GGj25SGk+RjDZ32W6U7fNzWSxWXaMoNB1
o5ZKULdzXp8aaBrreOtK47IL+0sQL13OtOFDTaFkwYqobF8J8qTvbNBk5yqXWToZC6a3r7Nnd+g2
V6pr0oqlYqyLHdhVesTbQ9mtyZRUQAk2DVgQnzz+ayphMCq+Y3GTSNdsLADXQmUR6lCDziJiGpvE
nrwHPvcpGosHNYtnjO0bgRL/tSLZUko2+7G2iqGdal+dNO8uYPrvU+Puo6H42dTYRxAQf4CaRF+8
Hv9/7+NsKTAzipKYWHzUEIRPsCO+L1u7MW/8vYezpbTMrzKX6AEyfNMLQ5KuQV5yrwBqH/IMLOJy
oCmqU/247UMWEzhuQLgPODMEFMb/DYdxm4bAH91YS5fB+c0kMgPh2NQ5NK82i/aK8adsvA3GwpZC
M22503gKN/lSGfcuGDKyo169dY281ryLwO+dQACvqr19Bw8D4NI8H95wcZ/n+9tq3f2zYnIY6wvC
Ow8OHmOUqHBMjBO2GwG39vKLZTjJpxlbZwhYSKW8x9aBCz3ytm5LrmYX1t/bNm2jCdZCA6qmMbBx
MLhXwyE/rKCuV8zfB4v/QC87GpRF0eGKuvL0DwZf14SI6Ny04lQ2+W03UcBV/PkJBJfUdVxh2T0B
PTlCdpXktNAbfX5lLFoKyPyC6ygnSNJpu/gILPcjjeYOxvZIe0J0HZxaF3fSyeUPz+Nb2RYrLb50
Rau7ztTKVd7egxTfh4rWs1tx9vd1FIsWISwNdXD4jGvlABboOqefeFG3STbNG0P32qtffn8zRIi6
4rR2cfvLChgRRxrk7oE0tx0+YNXxZ+mBJdaMIZBNQch3AQApYbDlDb/WUxchTBVO0oWgUImqPu1j
/uB3derIIlGgWW30pbVnLCK5VqMQfITUpy6xg/aKGBiu+pMQ7qNjyFZS51oLLwJ64oGKbRSi85D+
2dTDcWhAG66zrZ3WSgsvtWNNJcKJUxLsEcDNk9fwYa+RWrcxYKyVvohl6nYD8y1F6W6vkbVhnlql
X68PRmtlL/bQc2NLCX96QD/ryd5VGZNJ5npbq/uVeX7pbqb8nJUM1It9oH/C9eVAsgconVPs4PIb
78XBNv6z/ysLOItS0MFHlfkeDj5OZWzeHa5Xz0rHWarEsH+u1dxW3p7ihU+TP4Wfw2LSD05g44+3
PWIRv7F0aqFx4bYfM8APGGsfw9G9ywt501aFLS3NZAAuapOpS4CFJ/Bj02EznfnfRLr/ru7ZUiuW
yaipcCOJeyrTPBjYmbmkPtSor8SJzedaskNWx4dQBEnVeN9L0nz0LDBguXMMTXkMdLTXNbnNVYCF
iyDvsZ4RdMAKOWPGJllRkQPD7jiNDB9vi8T/qMtMx/tMC28/DHGxLwNVQsxzo64YKIw/e7JQVug4
QulN3aUxAfEazua2bcGk719u6mxL6zO3z9sJ/5BwOdP+33VHxbPXIt46UlkZToLLKP9mqmvbQcQA
huNIpSf3+cQ+x3IrV3St6EWcA51qY/9y8kqz7N2l6DDa8khaK/ry+5u3jnnckF5heuhtnEayfOSe
vG2ns9SVYesZOP4Y4RConU9dhSSRUX6B/cSkv3Cpho1+uTLOLs3O2q4e1Kx6nKJME+jnj4M9x0if
zodiP06frnedtUpaTNScd3EAm3dsQPMw+Ob7A/9KqmDaykhZK34RvVObEcexJVTFhN3XA6mSoqk2
Xn1lvbpUlDlkrKWo80vYDs/xJOiuy5DnLSVL5i4627H6DQ5oe4SUrkmv19ZKiyzNz5pa+Qy6FQ/u
7qP3taKc1DsrWzUlceWGD3FZ93miRN29u/68lYlqqTzr68yUynAc40T8uYq1l3R5+8FATnS9/L+f
44Ab/2eI6IABalpgJkd2Pvlg+3wkqZYhPKhjDUOIvRqt7ySNnrt2J5rG2cL/rXSLpTStneq4K2Ai
sveDRicDeh2oodFt/u5wqv/zq0iB3HzApzBcucHnVvdiR2m2lQ279uqLiZ0NGrAZnrG90qZMmgBv
PdJmy4NzrUEWa3NoHpwChlkIR8IeYKb9TOPm7FTYwYwBEguY2kM/siXXWetdi9iHT73N4v7yKZM+
554Ec2vaFRk9Xe9cazW1iH1rG69xLjTSvoKfqGg9+4qrWr4hHliJ/qWWLIj9KJZlF8GJimPm6C8N
0RSz8iG5q0CLD4PSUUkRO7RP4f0SvLNDHemN49WVT1sqzUjX2qyKcPYEOw0fKCjPiR8y2nRbaQyX
+PvLCmxpqEawmfG7AvERlNAgWTb8hPv5zq/pCwab/U3Ns9SczXHXkzCrwj2Ttfth8H35bCNhb0uy
ZkuYKDbFXDgFOlcY5LuOR3PSSRptbC/X6v/y+5up3ZW9O3KO+kFLl+mUszvJc3Nj4YsIDwInrqIJ
hdO4VAfi1N/7edo6wVmhbLAlMxR7PkcbB6VrzFVZP+/4PD9j4/FCavISdrjWLvhvJ1N3qqpeeiTx
swJ3b9KBE4zuSeLjOEADkSdy5+fQyK/X+8LKsOMtRgKkbyqZQy6wbwd9+DfzWPfnMlPkMNZThynO
nClyFjdCd631FgNDN8KKpeCVv0cm+wTJfPTtklF2/UtWyl7q0mxLp0qQGDlGbQb8HQfPpkipJ+lG
Ta1EJrvU4Jue1wmZC+KgpgjX30yWPeaBm3YyeqYNvW3zvtSmkQ4pcZPBHGBtVuwcqwoYVjVbZ6xr
H7CY8gNSx63tMCoPTplGJX1HZ/PeStGn2q3LG1vhMuO8qSXYRXDPdbDnKc17xtyjm4mN212G4fzv
g+NSn8bjaCbc4Gze8SIrdkXkySpxWEAhtCPkXmgYtvQj0amT8+Y8QTYK2yZvOpdWyYM7qOkEblV0
VznT/LHwQnHiM+lgrxPO75DonacFD909D0zwsZXd14nM+th1ffE8T7a/5yND/nlhzH3PouC5cuP2
RZQwuyx5RBMPWPtnv8shd4o9Mt2FIqoefSPrL56uyyONcv7cDgZzVF+4uz6q7RH3dO2jk1XzHdTK
Mg1s2b1oK3Au3ZRAOeDy9H42M8zFcKhfjg8D3ho2Tchmiara7tpANJ9pNzdPHHSGRHQxdukmRFpd
wrEAzncRdwE+FST/0rSXrEoW1AJUTiQhJ14IG1aQILPvWTG098IH+TUMO+e58goHLqG9OY1ZD6h7
EOs7v+xEUrj6H0qgJR0m8TNrcLU4ltZJbeeQPdRM4ihL6u+ko34Gzjx/mWEjtpey07s4n/WZ+XpO
Yjo7cZorWe2oGp97KuuzEzf0oaR0OugeqBzliOIddeNuH0Mok7oj8nw1C0vsbv0zQBfP1gW7B9lm
5a41Y5lY3t7FfkOPUxTMB4Krp2/eKIcjU0GbmEqWu76BqldfyL9kDsizhZoBJ+jkvkSqdupObZji
5PadWzrvfevBjdPwH3kof2hRtg/WF2bnNmY+hvHU7AMb8ZPvR1OqpsytkrHuAbIdsMPMiN8Atxlm
J6WowbWu6FK3M+U+si1PfDPJJlWzrg5VOf1Dpzl+59bYnMLkacaJRuyCuM3kAxysxHMNV0DEZ+2f
dajcHfEJXh8nVEnfTVAxxkgIYrRy0jyP9NENBpl6bTsnwkeON5MdrtyHPE/tXH6aPRAxv6nCtM9N
Y2Waj+yF+lMPPVsZAaEHCveOVfYo53mwiXZ7dT8PTTbhoKUNkrw1HFaZYkhJV1QHObUa9GasTg7S
RGzfhIVAVpVp+yjJnQK7IMguxCestmb+MPtBH90Lp8n5OzEJPaasJai2aCoCNwlH0c93ZdjEJo2i
Yuo/irnqLTITWRF36VwTQh6kTwu0PwTYR5K7LkmF6qsMdQxb/Z2QocvSahRNfahojwsKzgv1M+q4
SuzAYOLpjqr+jCOA0h4qBPYHTvtyPBivKvVeTGNT341inr+hDqPHZh6iGjZqk8sTwBzdxy6vvPLe
aEpoYtxIvZtYlX2WcIp5RngNOvFyUEWSboI9hM/H8iPIV3OcemQIwat1A0r3fVfrr3SMy8+ALjan
ptSU7QwddJTMchhh7zG67llUOfDkBqDy6RB7dCAnnkkXg1LclrjegU+XDyQo9Uy0Nzwb83dI0dJh
wrWO2G6yzlgjzTVnl9saVx8lcxtvl7lBF+8nnGE9Aw4yvsN9L+2SeghsDuB22MmnAktYcRzasdI7
7meGJg5kFDVs1YGkSWOmmHhvy7gUqSjHVhwGb+DysfJkzA5F1gksRmdZ0RR8Dv3RLXu3PgSzT8dU
I5K6MzZfPEpq20bdp1JX03zgY+PHT14bZ+1nf+7CYg+BQNVBxQFj4jIRGvC/OxvRqTkj19791mZ+
NH7wAuairqGwldmHqg60eMxz0eHzmejGNoFNe/crwxHJ+IGXswofOHOgBq1iE31EomsWPqo4K/jO
axXwpLLyx+aZCVm42Nkyw586HMKD3TzjVut+6MfgoYyMyAaQqVhrHoNGRvIz2HBdn8B/ZJqrpETa
eOwkfTA09vMUkqg5xxPIhYhANc5WQu1F2/6BDMFkcNahIpGVJ4GUN3nqMQM472I6tsGYBHPY8ueO
YKJvEvxf4sq/Vw1rv6nR4B4uCTWw7BiKxDTpFAZ3Ff1QZTlzU15gu7x35pqKC6SN+DAIZCFDf6x4
mBZZ631WoauegtwVcPLD9cVPd+oYO81Z7uuXkns92XcZ1/POU06JGcYOyJkb+0o+9mFE43SiRcXT
DvbiVdJB/IhTS0rIMws9jEp5qOSY6K4ZdBoVAcvTqocp2JF1FkY7EEc0NhEDrbs9paZvEuK2Eu7q
pkJhts7aEIZtHTodVJBjeNfKWRePWo7sy6iDyUdL+26XTBg0slPNZU6PFzPjMi2H3OqfZdHJ4STL
eW4SU+B1HoLctOS7bYnUuyZzcwcXxjh7fodgFcVZI0Ghf2kA1ep2up+EnyIHJgoTxw+GL7kINHnq
G0CZj5Hnxp+6kpAIEWyZkwhr/fe5mgw7laMbghkyTOR+CkGRTC0LR43r0GbCcoLEebjzHDecdn7o
9vw8V9XAXue+r23C66GQSTtkw3gO+Ny7J4aVHKqmZVP3mEnbIIt55m17BNJ9yBMeyCpMhAOfz3tV
xRPdc9nW9JXI3kKexcvOP4DH2PJd5dioejd5jRR7GYgyPPs2xCSu1DRCT1AqLs8SNoXZhyyOybAn
gnnDayiRnJNgLI9h/dMOqvoQz0FFdhYHfhEs46xpa0wCl+tGHK4NIwZrL6oRQzlup/wsB20yH6j0
kwGsjep55IAtYW1nevnCqG9/tD7mlxT264OfkkHPr57vhQ7m01iKr0Pc49qdYEfL0qLJx8cs73Nv
F0e9rXCe6bJpx8goAZUyyIo82CaOJ5XkIoPfRxw7/3gZ/D/gOOOj0yV6Qly8g8UTadHHwtrpnhi8
gesX2GMO3UmRLv5SBIS6n8vIgSnKTiimx2/RAAkOuBGQlmb30TzXdbEHa0YPj2Up/fpgyg5XZTHG
bPekBRhscJLM6fjSXMCbz8wvW7YTnHMLS7JJlQeB3NBwSjGbUDmmlzMJODaqsYCmY1KZVilAsmG5
q8Zu9H9hmlPZISy1w++wCo/rJIPjAoWqqK3Lr77X6scxawDnzoK6jn5U8ajlMUAOQ/sK3VM+HzLb
K/c0R0Gmk6CJiH6ZqEaOIRuRErzHsR3SEiPLyLDzHdlFSJRHCsTryFVIsV3pYHImcy+rU82jBtrR
aPDUZZWI1UQho+l3jdv/+Z7VIYQdjGhYk/h5WXh3rDBUDjtt9dQj9AlGk2eL/O/gIRYVfwlqt/JT
ibzBIZlh4l/jGDYYZTpEmhWPThmHw85x8QePJARC4DT7PfIqvV7S4n3QjvSjLrBCOgrQ9egxlkzV
T3UDI9qk1h7nO2B1aAfMgfFHeNp1dQisOJ0G58i07cGqZKU7JVE5ZsGuh1YKglsSxTOkpRe3v0es
dTrzta5k1z0g00Fl59JVLP8StlHAIBXL+jodPGAJYTHj2OqI4V86PGlmHUlkKwzghWJT0Te/pddP
0S4eJhzDtbNwZDLQnpK7KcsJ5iEzqfabxzHXHKoBbEY8vqvGtMvGqEqV4i7gIbMzqjIhsfW6k5sB
ZXIA+KUgSYa+E36c4hxXFIHTtNkXVmAiPOP0bCqBlx6n+fs4I8dnx4G3CXYGUdk/REHosSScedEd
zOA55g5LBazrBiGD5pwB8KcObsac6kRzOendiLuQ+AOWGTP/4bGuxNjs0x79v6llruAENkb5rqpH
EWJVw0w5HcOhc4qzGY2bP/ojzS42T1jfvhRFz6djhtX2eHK1DOQzbOEEe4guWYwn7EN4c4pDTWAr
69eD+CXDqiWf3T7SxccSWbDx49wMuGXbIX+4Nt88LavyNBe4MYUPvsOmYysAn/3Zl6yqD0XfDu2r
qeGAdiiwGmY7Zwp0d6+sbEoMB7xjWL2GXQDMfA6G+niIeej40DuCw/nYEUyNO8omUR5NBNv9cx0G
tbpHNAv7fsrFQHYZwR0LukWDy+bQV7W/o3Gnh1RH8M09FCwroVGOseM7xHSCD+sou5FcrP3K/NwO
NIwTbgpN9jyEdu85m/Xs8aTyBVaqcjS2+zL4kcwSLBPq4nXuTBy/tuE8xHtpuUexl9TW2+nW6z4G
wo2GX7OKCgoVkcqwEGvaYTgx//84upLlSHEo+EWKEKvgCtS+urz7QtjtbsQisQiBxNdPMqeZ6Bm7
q5CQ3svMl1lGOoOPhFJHEhZ2uQfSTiotWmX0syhgjnZqYTGpU2eS5kwVH4dtyOL+XiytJEk00Xh+
b92Sh/txCTo4pXfcG/8ixUU7yB3AlXGJa8CpqatY9MTLYJR7wyGwzXLDg1/fxrk7pk4zuIBUIZ7y
6wuJdUsOxNEdT3GmtjwTflBIqArHKrx4UG3FKO9LNW9iHI7TXQf4zocAU+P+NoCVbfOTLzNOx8yL
pG8TTy4FSb2c0DKDs5j00HHUY9Qlqm+NeetYjbXLS+EGWwxLVmIHEMAGJ1xx2nmHxxWcSX+7kXml
B/52LlD3OlEF4Xq7ECG+FqLieCsQstSmql69W3wPBEG8cRcKx/h3zd3Ah4Ies2Lm5MZD7e5nqKJV
9V3raWg0ht8mF+Pb8OKnYTZM0s7odxddpzSETVwKlVHRblg5ue65iRT14wSFkOxsqvCbo00xTNMi
EkScdR7FcjTW/0ClVvQo2/q65L8CszQkm+NOme2EkK9iL6WrDlNV8zCJLG6OzyA2Q/wZ88FVD81L
yR6yZeiiBR3RYMWdM2WMVnTHUHQ0qZJB0KZozqM9VoHdBt3nE+Ru7nKPhWjnAxow6px8hD/ll5iM
/SNCDc/Tjgkk+DrKepi2n7ypvxHlOXCknha9cV0IelMfHilIs2v7+Tl0pHY3oZJxk7VqnBLmSo9d
eM6bPPOZGCX+uHfZxZElCZOicet3vGhNnYwNl3cb4PbeBGZoYDXdS3W2nEG804WE/8AnHG+iD7wN
7sQhiIoUpojTp3WJ+sA9j1uvwQF8Y3qAjA8CmpkmcwunrtFWQ7sNPVPUWch6wtN4FlAK49axw9XR
3qR2EwKq+kTImbki0XQOBRy0WTF4z/0Et6iE1AMv0tF4a0JCBN+r6s+gBxede4H7PiUyd56qKO+g
2gncf6WrwiLR7gwsyg169z74HTMbbcB0Jt2E1FhYFfZ1gK8vgwFyyQYtBx8UrgQk1qKfcnv46W5C
v/RKVJ+Am54EPB+RRFGwdHB9kqH25WdOqHsL6nBKkJLhv5NyHCpErfo9ukk7+7gWdFltSrzdRUKR
xQBcJGiCm+dXoUgDJeFKQEQ3ojbobISuPdD0iHNhedV+F6QLGoomszOp92imm2Lbowk5475Xu5jn
5u+oxm+gZuXen9pq0zPabSI6vsZ9cBtVk28rWMIdZYk0rqqpHNS8yFFJ8qIc8BhDyxLK4VefoRxm
N0+OC+AxqDrkAc3pAFN17oXqtkwuaEAS1TB15rVXpd2cA30w/QfagbuRNDqsG/ClWIx9dpbmmYd2
RKvt83vIAYXVrhLFp8GuOwIH0lGqhqbMIr9UD68MxCu4YuFugHxqhWSPgPzQYRKp5vU1p+i9RcPo
zlHdkooes8ck6cfCSW1s3QOMXoomYUAOHsY6bZtQWAFkbeWwbxjXzBmmoYIHlma4kjY3mMltvWct
J/4LTrNLBon0sxBSxAQtYffsaFl6SC6LPhHXSJNaTALaNZcjbxZXssOnHgeEqGCIynWUIREOfVbM
22vj5ehqjH4rjOiyuPbztB5gGH9sRzu+ly3mLbMSSRJ5ujaa6bzULDOjDzi/B+4VIwkm1PMmL5pn
gvtiP4kaYScIQoDVV4thdDP986K8B5o6HXkUPJkWHJrkFM1Sq16EbE+0EScaLh+F1yNh1kUKfaXK
Ywi0aSHuX1PoPsXG3A2seB5j86CM34bcHP0AzVKVw4Lemdrnqm8uqPFe/dzeCsk/8xHiCQ+1QPl/
1anRfzTz+KxN8L3+MKnaKLUyfqCaaZ5w3h1ZgCZgceePJoB/Ke67NgvtAGu3ZtjN8PNNW4Rq9Aqd
HhmrzBNinUvk4RG4kD2VEWUHU/kx/GeC4NOLBMDcIRhNRvJuV7fOCSaKbx4vnkvkPCeRJG8VjQ+t
Cn7bqHOgJJjaTMWLTRGPrRI5OchhAEFuxuJcek0Bigv1ZNTO+3rEm9Zpdi7tckF7+IRKB1BKzlOf
e4d4zrOwIaheEJbi5eVmdJxfZss3dId/SlMiFUTpxO34BXjoRx6R4+JgeTGX+G9sQddyb088moZl
8wUc8QQQ9o063olYsEZSvfACfDHuPeQJlE+AjnAlhvu8pv863qWIDMjTYSB3qixPAaFfCxrvjVqe
0TJcAE585GH8o8vxy6PitQroK+APuH1H72MJ/JaM3r4OVvFSdW+n7iVWZkq9sAFLmbMBiRQOZj98
sZERcAfDy7Rs2t08ki9YLntJXHXONvTdYm/IlPheefIF2K9qQBGFLEt4bKx+q+GaZk62+eCLZKno
a+ta+K/0GOLqDi18oTHwHt6XaNy0tb/F+f/SNvFJC74RLcjYuCIHwLW4V6q94Pmu04gSAW6gceiS
PGmjIYXWy0uM3zpbA6cgOS8Kp8fwKTieSBP2x2rm+1z1z8Ei9gEAXlwwcZgY26pUMXVcgmJrdbuZ
nPG7g20xZTOOD2RlIA6JmjlIJmTF+I3/7KC8xilyKRB/1QHfynX3Drz/i3kt33gj/S799QbynH0h
+zf0SGHSW71t8bsoGBonYrBBXXai09n63GEbeZJga8jsJ0U3vyDE7mSgm67ADlQLwosiZDHNEdup
vKz2AW+eB1W/IOl2SCHbl4nbNN8OggZ1CHV62IU7Q/orc0tMiNr8WBbOk1L6M4q8d2hrjjIqX70Y
1Moac0YM2/mo9/mcn4u+rBMeiVNdiKxgYtfOxXbm5R+YVG1Cz9kACD3F8ViBYShx9HldGuRyL3Lz
QMxFlAIuy3gbZW6HJi9A+zyXzldJ+z6RIkQPAGVV0qL4SuDQUwHnmduMdurVkVWN47rh2bAEH7gE
HoE3bYGqiqSANu1g7HIriuAX8M0OLvsHbqJrbPW/uHI+h7I8mlJdfWNurF2WhHF0MEJuB4RnRHR6
ngKJP+N7MptrVdCzZu2vUTyDkUNW4JICRji9134BS3KxBfV8QzzeMwnlrmzkW7eEx6pasiZGEOXA
EGo6k6TiuIiDIXyj7bgnYXyGL8TLGs5bITUZM5UnB7l31IOrEJXhv96p9iUhe7cp9gBEzy3hL8LV
x9hWWei2z4sXbhvQviDtNkaxJ4TZ/mHxiDcPtHcLij0x1Ls7uBsTy/m2aKYoRYjyvzZeDn23PDV8
clPca49aiysp+iu1w56tnu56qSHvJwd3QE+Lw+wR+mYLTOZShlGVzD79rJ35jq7yI5+KZ3/JN+jU
9mUlPtp+yRgpUeviZjCd/wJY5YIyakyqavo7YL9HM0lL3zwb3r1LWxybot1qVh+aim2KqDu6qDVr
dzzMET30sXfRLk4P7sY5cFaxdd0yC9x2t9RI6yHzHSLst6pWAOXp2XU6yOIlWvUW8cq4hBDIqh0k
wnXj00zyEpgIUFLIbv3Uw+m7rhpUywdYpm/QoV16ATiyCvTHSM3TUHjfc1d3iTUz8C16pIiTMmWz
c4DRi6CGPKZ5wArgo8UBaeLxMJEh84cc77+8sxEblUn7YHw6BTUmDOjCK5y+0b4x+QkTURmg8L0s
2LMt2I6p/KvX8424YkrU0J9JP12KoTlS37nFJr5ioOm62OF73bFKuqk7THwjl2ZHRoAsvXuMRu9V
ViNQFuIcmrZ6hgzpYmfeJIF0EdvrUKSZgfPrHfcgY/nmGe9zjMic1DS485bj+i3fYla8ofS/xriV
jPGyyp2uuVu89FC9SqAqQac20TTtaxRi6xxXlJUoRBCzIW9BMf6W0fiFFXlGoQOj03GLxLLfuQVA
MYvp1lG9z73maRbxbtH+foHrGHw/U9vKM8Jl/pg+Sg3z4X2DFyNu/ZNrC5XOGiJ4ZHK/BHNOsyKi
t2lk38IrDgPP6w2UdnsMSe15Hn22IZY+In7CgDltWhCMaPOwWnL4sS7/XH/WCkzVT/bkMv8f3KSR
d4hHiYiBu3WdvajEvWVyDzeThwIywsflrW/JRXerzQMVB8QZJvDG9BI7lF0WUGiMtH1xWfUXmWDw
QAzPrABo5vrdG4vDExzJwyQmSIMrEBphJnIJ4umVhPZVMfkP7krXPiKffgx+BxeEaKqfQMr9EJlr
PXSnYumPoTtsA1k8pqb9a735obj44a15YQK+N0H5/v9GF2W3W/LwODnhdZzYrZ6x2Ry/uM+hG+5g
WsxTVyxv4KcBP7TFrgfylQELx+WHVcVk60khwhb7dRer+tq7xSEI8jzpqfuFMYftTPMwWWR8CYdp
SFpgcUEMnL7mRcbr9h0HwIUE7s8s2Wkkzo9UzWE9wbSpvuI8DhKAMjeqozch4TyQg4sO8dxihG+q
MTp7S5DIpk0DzR+co8SO1zNe1zX+onHDwzjrcFOHzNmVyC9ljptQW7cJtvVbzI1NICbaj3Z6hUEM
dmGN6Pm6cQFSgvIHMpD0LdIo6h4sSEWGp9Kgb5qR9oPu7AHb05Pt+zAVYbfBw6A4FuMvoiqcHI1z
dXCxjJqyDPT2nUh2rAqrEwjLCpQg6LXg1XziKInHMPxTj8GZVMF4EOgqMaZ9BOu4UUNLk8V3I+h4
nPgSDcsLeOJ/2pen9XFJFexoWX+T2Y0Rltaf1DhHW+Pk3zPCYFNnpt8amEedSO2Ld94X4ke3y2sB
ZASL0aMwZChiyTeAU+8b5TgixmHyjqeNjhq0YF2W26l11LGNcrGrO6g0AboexYRVc2L2UhNu997s
hFFaTkr+kLJD4P0043mMcQDqtWu3cvR5IpX4KoKApYR05xAZURbPJI/cGP54ItpZb/lcD6BQ2L89
I7gxuupzFPboVYDTxy58ljx8HRCRnboGxQUogBj3afwxQlMwdcCgKqw69+TFVubiS5xYuC/KDhw/
406zMbV/8OayXptRkVS0TzFyQLY2YPOfBeq6KJ1ITP/CQy/ceqGUQB/hvutPMk+YxdsHa0yCWW3C
9qjusR0gOU5AcLobgOHkVvFJf83RnKcgH8Amlg1wly6EfNOv0L0mrtb2o2CsyibJou3oAltzglhc
aAu0ebGt4ySQGtqMxBBxFNDnIOKwi547XW8wv4vhqV6X7XkysoqTAS9iNsGs+dUYy7zMijLMAlib
LkkTl2i1SSSiOJmXqrjWc9uio6HVzpeWvKuynbcjauSD1zAICoBkoQXyWbGtYeoPh5io38QLZrQq
uyDVq/GqrwhM7QvqbWQ49X7Qgijj4HWg2PXFDOOdns5pCa+ZIA0MHSCt8P2+fSWV1Qu4DhPJpCzG
6AHtBrz8kQohM6TxLkd8rg56EWG9tB9MeLZ574GLbr0Zqg3YQwRp7xfuFxycqy5pTJh/NdhxZ/RU
6pSLKDgoeEiD3giXtyJ0pmOjQAjFVQXmwR0vlg70iU914V6qWRawW0S+S5F0gRo+eeUX8lyJXpGN
GMfiWILE3gQFCoapn3CA+DK/OrwcdCKmqNuuMcLRh1TGCzMGlUuZNZivja5+PYlNVXn+HXWR16RN
bsNDjXW+Iflh2MyKuj0ss1r9qK3nHbXuwxfYsFQXA0r4kgcSdcIck2PQ13yLnV9nfUyjnYf4m4RV
eCMqF+MnXh2EIMsF27gzd4/Ah3laxnZKizDCLxjretv3UJMkK/++BXpst4jlIZ/t5Iafo6LyKWic
6gigZrDb3B1atDtmulVMR7u+CEaddAtQXdt4xfuiCWOJk+t4N45dtxfK10AzoBOahYmAZFbjYfRE
NWc9ACbYdjDglQJNFdyoXnSjbCoAF/LzMtkAoVOm2cYWrevimTDx8cYnoa6ilNR4TzHkWR9LN+rS
EHqVfdSGGUDFCvBCv6eD3gT9fJh9mRpDAeQgYBalVN9mdR2AFRHuG5qFPsWHKpI6ck6lJnufxRvP
sCc/Xhxsi+gdETOvjNbvotUo0ABUD+C04AtyR3F5hd9SnTQKgXieBrATRXBJ6nr80cD+OB37tb6a
UqC9Ip2b8UHq+U2J2EllRKrUQC9DInoBK7XrRHzWYVmlvDQ3PYOQp5X557HlIoKhTGhPd1jfK3Fo
dxny8lzhDDV1flEtqglL6hQ5QW6mY822bmcPofQ+m8qFm2exGzu6taF3duHjDP7mGvrypyTtwQh/
m7fyJgeonIqGPRFuzuE4BAl8yat97jdpVAN0YIuzm73CS3jTDFtEAEAS44JA023N0C10aPRWJZcT
aBQTSm6geKkzcPeoLvtMerJNWI2rQRbeW5svf9dvPc101w3zD4WLV6dxK2OfZnE0Yw8hVmuUu0Xp
PVHOZnbtjjv+EX7aOCtHAUoDsrmlB5klln8NpS8VTuisofAGWHoBOoTiejJ/ZhL1iVX6rcaWwVxk
ex8hUGtFP6YKNiUmBHPkrGEmusAFPSMAfcRBamXRJm5BLtMUXENrtoy4u6ZGsJMT4Yhkt260KH6C
F+invygPv6yHcMOWUSAqABl7b7t+9piYnexDLHvpHRrXuxKGLsFygEGmrboUTrRnD5tMQc8UBdWl
w9PekYjJrRvRI6ZEAbYK9Zji5bYU/Kygrc0rdMyt74TJ7NbRBcv8UsKOY4C7XqIRNo+okG6/TDly
BMf4PuMngyZ+XorgpfC8K4voI5fVuedj5pegFaFVgwLB7ID53QmeulfIhBCMsqvoBE+j7Uj5tyvI
nZc54gjNcf1GE4Mnl4g/al/fVO98ei7Zahq/QmcH6JhDdtNMWcgddMI0bXRdZQxoi58POzjbJ9KY
d6BcBahmaAk7f4ci97Y+UXfs7lFY77u8v/pl/QsvfwiclswZ1NMYLjTRUA3AfPwXFrvZEJfvoDd2
bVXuqQ+h2aSLraTVseYmRf+81/mT8Yv3dpU+UEL/MCd6+LOf0WFIZNm9rUsFMkxn0ORkftRljvjj
leTqFvLkuO7dZzlFh+T88UFRrP9BAlc1McDWCDwA6fZQWYIS6lBwsSXB5XCG/Dobc7MHA4bLmfU2
zaHYERR3hKfSLv/CR3wSsG1yyBth/KAppBMGADLS3LyfGRCcJ720wAlACba5nJ7WzyHD4QLVzKaL
mhs6pXtPse9gL1XHCMBUAQgEcP0/Fn4PY1RlLlhdeHSlldanAnKEOiZpodQzYVGOskktOyPhBuxS
c8R2BzUybZ1R33CZp8OE5j4GsAroDQU62cXtD3Ki8fuBYiai8tIhlteuFP884z6cRqd+bDJeye81
apBYiWMXGCefDr2b/2lHsMKmP0r3ayTV3R/0vqZ0Xy/fPpsPyLnHc8Q0JJTCQ/BBEJPCRmdLnWif
h+jYor57jiOxh5kZ8sGQp10ETbo+hXV/lLPJFu4J6EOdr0Euu25ejc5y3Fet+J1080p6cdP5GiHq
tHu0rH///wrwYtt6SEQMqUa3VxyHud6VNvrE4XXCyNJPVGg0DkRjozWVTsaqSaKo/oXGpjsFjql2
SxXuja8/INbS51IR+0tcXkxHoDKiT7qxhMIl970Gb50SWx069khNrj+ExBNtShwxTgw9BchyUB0T
KMFBEFRoIH/9sVpOKH7iG5168RaZIjxEnS3/5pBEZoGanLs74RihjIx4zSc+g1fSW8g3YpzQNr77
HpXAsCH3dMKQI+HTMe+0QJ9UF/VNN6NFPQjKs57B0FQ9bIIs2v2Ex3W+wCqB4qG4KEX9cAgvC8jT
C9R+y1aqyDuogcu0M16UOEqBjwdztZtdifkLzgOojCr/2KPp+7ROOKTOskwHq/NqE0elOkQl72e0
Q/o7ANe9p3Qol30r8uLB8+lFgovMdFEznQQeAWK3Rg2BM542XEEIbBv/OHpteKiW+r113BxjtEv7
xoGqIjYO93GVv0dD90pbTC7Kqd66iJFMrO/ceaXrJGqqPunjuU5B5vtQE7ROAu9vmoByLxJW9iE6
OSH3Df7GM4JKb+PM6WYcvX4Xm8VLXQ8a3SJw//ZId0+8CcAHDvLgIBePYPuZ+h7LhQJYhc1VoY24
jDJ6qTznrAOoPyOY0AMR2M7u4CQePmFiqvakPPJ3DJYZWKIge9OSFpdsLZ+nXvGtnlB4Qyqrwh/Y
KEC/3IxPoTeMn4Ou4hSSwVUPCm64UeofkOSvnMqrHsUKJU1xSq3/zhj9irsJNEuogWB33bCDkQe6
Lrf/mMEHQlAcvWB/spMRY3n0y+Bu7Lx3pMBTmCHEmHcRmw4BoW8RK3QiIag8KR/INVNappCVnFQV
PBehaPZWo3Rt47DDoTU1GdhIGNj3+F+p6H8bqhgurmXc9TLIHwULPsDe6WxWzUrnEe8g6nbZcRxB
SRgu354zAeeF3GHG/oIoEW1yeRIz7jjpYlzbhMXRDMgk7LSD23MBuNMDm04XQ2XqNgZfGs1bYf0l
mYzXYu7D0lc/bG5onhGiS4tv2OU2qQYjsxkQTJtA+QUSvVZPyphqOxYG2jbVxhhTjdBn2fHRsaDB
BW5Fwph/Xqz7DOqsT+Db81W4mBlfnUzR6wTbMvCOhJefUPg+uSL84aPsoG530gB2FcCO0HMudgGG
j9hUK/ufkrt/BqafZTMSUGxoSfDKhJkfd/Aym6MP7vXXurRNOvoxFkBCnmXl7Jzh6UBSiuxsZHEA
XGag28Je6DQC5LJGTdoB1w00W/WZ5ajHeT19OGjI2LrrQY5fp3y6o3B9qUD3QtyoPgQG0SFWWO5w
Nr/GQ/EJW+Ea6snow1lHkhbUDm5lj067XCCxnZKyHl6g3awBdq0BrRRMdCELjqlbwz4gQpHHygKG
EFEIPLI5NrY8UTltLe8PGNx41P3yFBCJsdN58KHGkuFZxc5fWMYNSa68GN5LkD43AAgzttZLo5cD
9TT7gVt3Y3yQaDyPsW4a0CzsQLGsHTUCihJWLlEyN6Jzk3lYzANINP9wIssvXVFfZxySrVcXSRTr
Ec1rm+L8PNUuv7aghjHHFAYQiheXYBnfWbMcVAMSuBPNn8CrdjLGk6xqHCPhTD98ayfIxSPwa2x5
zwujs9ZnwZaiv0xWM/g5qrwE0O3BdTDD4ZNj6HsR0L9u745QNhl7VkO17/zo7PJ6t1DoexdVnJug
eEgn/HGmftdEGt58zAzYXAyHOHnDiX6RUbSLUd2oWByUIph09Z+4ms0WkWYTdg1Ag2mAuLDPm/3I
QPAVGsJRxePMLdgdcz+veKRfbokDv+uWTIjuKe/1pgsg+IkdSCVmDw9rZST1dDQkZNAN6Xyzug0X
uX1bJGguA4EXjjBXJ20ZPIqIUfSwHuY0SgkIaTJ/Ief5QcbndQH5KHhR4vxF/a0AbkYucAhZAbYo
QvPLQnW0GBiopHOCi+8zpNxbuH+mdVjsVrPgcYn3uvF+wpxC/TmjnJ0bFKXzZ2va97htr5GmqA9o
81Z3y1c8grIAp6ESBp+Zzoz3wDTYXpg4ayVFGcxSxHUClXsMPdv34C2l/Z5wsePEwQXinyuEBfjw
kYntk+gpNOVnoaB7x0rLcmvE37H2ryNDahV+fQuQZV6wNmZbdihTNSoQG59RwhUIH4frUwrBbrb+
36uxRRBWSAzP0xJ217AS9qHxxT+aagL20hcpokmzZgL2OkFkjsNmiIdtEVbnQsxboqHNsXPGRwt5
RLV3kOJGMVDjuc4T9YFERi+FveZ1hUMeH9Ml5rR+eLwqWU6GjbIfyA5vXAOqF9t5Ch4NAh8WVwL+
gTE2ns3iye0CY+AmeKv9+YDAOkgLil81vOMrR6j+nVpu5zUrCl5Q86h+CtNkg4iuuo6w14cUn4LK
PI1Wj5ByOOawE/ADH121fTIa7T7/wr+5Pmp3R4HhANfiMRQv1xBRyXFbb1hVXjxg6U5T/4CcBgrk
mOcaRZhOobiMbhL6ipdOhaGLtggcPCjGz1EHD415iApPZhiBv4MScsI8mRy+x4AKzjmE+oFqKUEa
uz9l8w/o0seaxVzPwJ5iDKKO4JEVUBUzetCODmAphQSfumwHuXVkfQ0WC1Euit9F5Jjubr4MFb+B
ds8UtyR+IaSumwF7dR1qVcGHoG/LkOOeG9K849t5FifAy8n6FmBA44GbfBcqcF2cjsmg4w6nh0jG
YEyjZX6aCrqtDYGIRAGN7/bYG9QXe4gtszaAmBjsYyOrm6qry+SHD4q/CLCMaZwdeN8zhsWymNG7
K8m+qKZdVTfbhYHBRYQb8eq771YPZmZgkhiLxo2Pe2rJ2kgDzIN8b5uTpssqQjLp63voN++Qih+C
YTjjQUAvvYZKo6LqMR3ALLKZcHuorKa7SGOI0344sAVJBMQYFA0b8CQIxkN7woLbUD6KZt7Mc5wt
TncPmp2O1de6iYhTbmrgxYUHjHb4KNcMIO4mRk9/V78PKmHItlBQe+MLlrGCwiWnZ1o7GYN3oWHD
E3LkVs/bTvw/AFgAbolBCQNcw9Gunkr1Rr3oPqnhGk4SYw/+mYbuaYY2GLLo9v9Xz/Gjn9gZX9Yd
0BjYLoVmwkxH99XhCHLhd79aVjUueUiFV84+xjrfMVhv+DiYMf+9HzvY1U+9/far6VYHet/Y9yZG
ATLDnB0brUS1CKJC2ovA6yYm3JNOPMKEhu9h9hgSKP3b5eajwnCHMavx7dHEpA3gRdOqjd/zZIFl
meP626gcofhvobS3B9OJfQt7yD7ALF6XcnSTIr/I+bpACMPXUTa0getGwlTeo/bKA37pcSbiVtfs
tVB2j6ojoWOeKIw1QrRzbEN6mox/YyExqR+plxX9g8E5lr5yg3vN84xMOqmt2guNEgHxwzBKAhz1
PU7LWeDjAuBHSZsfFJsTny8bqVbhlH3J19Z6pM7L/y/c6uA5BPUHwysv/CdqEElfiG2EQwppa/9f
TRFgWALSZIJSXEBOFEM3jkliHF66NP8gCgLoBH1cHaNmL1KUy/seUJ7tt+sPVWMNbWx8aq23qY17
wVfoUHdh4fRgdzPWaaWWIOW4OyNeufg3jyd0Bwqq9vmwFhtlBSTUAQSCTA4Lo4jATlv456SYRPvI
527bu+I4knq3HuiUf/WFj5mB33WdcDJe1jVBdmnKAI2HpkQv7GXYuevxsS5x0Jp9uXw7QNbXv5eF
6EjWH/GRQmCCfKO42ca4U0y/XU8UPGEJoVmNkekW8WdS1OeyHzedRaybfOM4Zmf45a3HdinKazXy
V3xdpigYYTix/sfcmS23raRb+lVO1HVjN5BAYjhxqi5IcJZEarTkG4QmY55nPH1/8K4+5c2yrD6+
6oiKXRZtESSATGT+/1rfqsRyCMOj32pr5og0rRcqFkrJAwI1Ho1Q+Wg7HvqulH1LjhSmX9a2s/Md
a+mU1noiJ0cM9jqqLBfREzsy3UUGtOPbtOjClvPjMpqie9lbeAxSpgBA0Qsz1y8TyuPspraDZd7O
82sBcLKNyrdy0g6VhZyKVqR3oyLTZg6JuLGYQylWbKoRT2b9EGfeMY5IEm4Hdz7xOX0gJ81X8weI
jcLllhettmRmlPzfVD2a2XSjF+EuoqPKq/Pl5uGLmNOdR06FMnGexyYYRWPQU4rRF9hmDvxLBOyU
a/Il5OzL3BI3BpvEJuooaGUXE2du4iYPklcUgLQXkgVrhCTf46Vf8xHapHIpIbJlRCw9Yr/QWSo6
J/LYUHuUXDLz6KDjXBaZt+8LZ2DtDVE2pW24wHKiU/CtKABlyXOY9M/EFtzbtfONuQ/zmGLEy2hq
jhFc0yWOLzIsTQaz4QFyak2aT5pnUw2Um7yLAhAqNTW7+f6JredWeI9CNe/KBuPHfALp3LiJ16nb
jEZaMr9hELDFZZt1V808VkTE14Y+XYmE8srELk4aSbOcypFBNqvv5hl4/nviNO/VLnuvvD57VRP1
ZOUDHR7jKw4G9gnVbafF7mR1N3k/HsGgnHJDvJqdtjeVmrtCJ7ZFydpD0vbYaoa3+Tahf/stltMz
dFXObWC/dJl63WUGtTtJbdvKbwFE5mttysit0dkxRY5yPd+NNHKvkfpfdGn2FEfTU2hUrAyKI5jy
FUWFNSdx5yv9SqYOwmDtySzFFS6Ni8qJblUZX1pmc6fQ+jboiyAgU+7ivMM/XITXmueMh4IYvDX+
z31TlI9+pD/0sfjqG/qNTFgIhNLZqAKUZ2pogSuMninHKa+9rjylvXE1mfWFxdKA/QRQ5FJwkO47
xzeymlWcYh+y05oVfjKybRXpW9Z6XxHTXbBdiRYYGCyAY3JWjNKtjRM2RvO4b3JzWOhJcRzMbjNZ
9bGgMECij7hGnIcAzXmn8kE+CwVtuCfpssKZssCe9KypYb2o8pG6TtFcIcbSF76Rf2VqvxNw+1dc
jsfaGkt6DOKxFvo9C/iTKeVNb+cvfj4Cs0mydTpZK77ySqUoK0zrLgr0o5nb69oOV53N8rYXX0tV
MsMwm/EEpZZbJG8VGmXEP7XuaoJ4rL6hDARVfxqSb52KUKOsPecAqmX+gAkWKBMzbhY2E75QWjWy
tvuVxqZhaKKVYpX1RTJkzwUnI66bmxz3V9Oj/EOneZpHsGXStum7cpmU+peeFUMRs62ZJ6J5AqZp
t/BSRk4v+3ypG8qrXsyuK9qOcZk8FwgKqr75GsohX4Zp/XWQ4QuVnYwnt6QB0bp1LV+zDFFKY2My
qgxtU5vePa6QBzr/69ygs60yq8ohe8z7EhZGrSy0Md/nlXPNFI9pqWa+VZybZoouWZw9mIX37Ps2
jhdl2tt2hxBZ3lJbOQxJ8lijCsqSbKs31gGmBB+dj+JRN1fHcG+rTy19q+AhDpy1p8b3eYKeC6lo
tAQcgncv2YXqhCtqYoFRiOBG05mkoGHdEvWFcLxBf2BETGxTF6+wAj02jaBXGN2OyfRuh93ajKZx
qwRdv8YuhVgHdWG5mOyiJJqNJ3wUsNVVatvbNdCyGV+thXffP5pqrm4mPNHrpsav5Glk+srOD5fI
mFMa/O0N5Lj4RCEDVTQOLAgDWb91qPBs8caGN1YSIgUr37E283UAOX3hly9LafpvemWl+xr5A23s
aVoPJVI0s1CPJoDki9gbEY6POroxX3YL0WftIrHZ5DqRFuN7xtWo5XG4USPzfdCbdSfLl7Kwb7Rw
2JWRvPGCVm4iirorROxpuBARs69vmmA+h8QE/A0jzi5tdZ02vrKUsgu/YaN0EAd72eX/Ms0W969n
0NJzRL70i81rMfXUisxq4ZfKxZQG1xiDN0MS74qSXmB6JYzq/ffgIGdkF1lOTV3IEHhHmNp7ujNs
U4TTfwK9+IisccZuStQmNbnivDvE7hmiovLw1DsW670av/z6G3wAINPPQC1+SM5QF6ENnRAMaibt
dmFeFYznmQszM2F+fZiPKCpnhBYsnTrNswGS96At6Y9cqmnyCcDjg7c+TxyycBFhf52/AZUbvMu+
gG5SW+5vffDz0KHGqHMrT8DmJiguFjZMT230fg9bcx42lE8qiJ4Ie7nS1He1sI856sffYw6JMypL
OtGdKtvUWNkE4G7iIWgWZqN9xmLS5lvwJzwpccZjmRDpRWHHoIvTim6QU4mCFWZnwUoIRllmK1wn
2RfFSEWHilWw3+2bqccaafbApkEdp5gVCxQKv3mZ5pvjBz5M2RlhXo/QL5AQIMwrCoycCBw+ITPP
3+pn3/ZsmGt6PgaeFRMGW1ZpQ/XLG2/DXgwXAsFitP71nfbBaBdno71py4gqGuDK1L7N2H1QTMUa
oN7pysOvD/AB5kacDfVxjCjbBRMUO2Pu4Tyxf6EO4BcvavA2j/aEssOvjzSf9Z+dr7PRXmZseoj8
hDPpey9Fnz5plf0ZMfEDstR5IlGbWdCHA96bTVyf30xUjk1E0HAmsJoUbk3H8ddf4oOLfp5IFAIo
kRHyi1WgZF8N3KCyLHaV330Sm/LBOdLmCfmHOxaa/KiTc0X6JC5BaI/gVrr2N3Fm30G8P7w5JJZ6
iLHsrb4v7OZzFPTysyS8jz752dgfJ03DeDy7QCzlBWlr42p+Yvwe40+bD/rDJ0euN6S6JAikJv/D
hTpbfamLzPw9yLF2NpC7sbW0dpifqIUWXGlQiIGVFp/MEh+dl7MBHBR629M944bx+sMcZMDe9PrX
9+JHN/3Z0G2HSfVCE5K+RuB4YFR070yXQkOPUbCUGPax+Pz6SB+sB7SzoWs3eVkoEN1XPKDTy6gK
cxr4HcJS9owLOhC4KenWnX59sA+mvPNkolZqJrEAAdw2OIFkr2hPfansDFULl/NO7tcH+eCynOcT
ocNQHVMt5CrRrXJpIcFvyaP6vUniPJeo8zEpTSThwjx0HhQQYZk/XQaO3P3eZ59P3A+jIR1CTIIW
aYp52C+VsDsaOC1+/dYfTG/n0USdCbvAsvnkthauVVRx+PdulKj+vQXfeThRVeSRKec4bOimwxKo
kL8Lkly4v/7wH13Ts3FsjxpBlh5J2hFl7NVcCNLKyVz/+s0/GALnWURSOiYGP0joSd/mBYVxT3r7
SkXCstCLDH0+VrUYvaSpDf6f3+d/vw7/6b/npz+fjfU//oufX/MCtb8fNGc//mPznl89p+/1f82/
9d//6h9//ZFf+uebus/N819+WBH61JAj/l6NN+81CpLvh+Pw87/8f/3L/3j//i53Y/H+97+95m3W
zO/mh3n2t3/+1e7t73/TNbBTP5zU+Qj//Ov5K/z9b7dF9dwk43/Qnn3O3uqf/O77c938/W+aZv5h
WLqtohhyIBzMxPT+/c+/0f5wNFBAvGbYwpiXRRmI3WD+pT8MU6j8EuojXVNn6G+dt/NfmX/owjJ5
H91QHUPMaRf/9yz85SL866L8R9Zi0gizpp7f+GfrmBlV9NfhF3twtvRYp1GuWItcp80+ayHwFhi0
UXz0mMiZlXatRfq9yo8/nKl/foofj/rTZRoHPQNCRmrboG6Gh96bNim/mptqzakdtfuSo2qT4Q5R
/NJXn8XPfZ/Z/22xxvHOFiKtxMVHhYHcP3pFfWpucvTl6Gw22KEPogIngrfRqDUXd8fm977i+bTG
hn/oFUfZpWOHX0Ueot7ARChdz5s2yIsP4CU2WmJ/crgPr+PZiqWW2PgUu3J2ks5RaICAk6hj+kfP
t91A1Kd+lEjwHksLfZ//8Ovv+OF5neeuH+buEpcF9t7C2fUierFj04U2tkd0BWmDUnWwEqF08/xL
GH6Wx/7RjXM2KVJ3CyF5tc6uSMQz3rpVbchDqMoN25VFnqqHShkPmic/O6s/XZRw45ytd5xQM2gt
Y2ceWuiRXritswcbyDd2C+pTrEpMbYuqqGNkRK2P/dO4HvxHCJBfWz06+R1+m8pwfc/4ZOB8eJnP
VklJ0mlVb4z2rqalG1uPdmG6pfdQC2sdZNNB620X45M7FPGpzI3PTsN8PX82fs5WTKKbxmBquLnK
8aj1WN/s9F4NnEOS6K4CVqj6Vs8GNS3CHUIpNmN0mYbtSjQpn9xpH0xT58sokharRtcnexdH2oYY
FTfCZ6HBmjHZ0bE8pGmkbURi05HM1jEf65PjzsP1J9/8fGWV+5SiHT0K9kj2YAqggC/q69am8et1
h7E5olhBKzdjoyS1Zuc+pe/js4AFCHEqR4cJRvvkFHxwK/7bMqzMNEdPhNyZXON5DsOKCEXPheLk
1ox5AqE+u9zzZf3Zlz6buxIUQYqofItel3WsCu+gl8xbbXzyIhYA2LDnOazr5WnKo8+mknkE/+yY
Z/NXPJVaaFedhaXJ2rD2ccvMBtDjPKdGewhKHOfMKfror+Yz60TJoeJMK4b85Ox+3x797PhnU5ka
YmA1yYjdAVm6N5FqSw94p3wT3ObSvsNIiDTCco2gOilyPFjBdJCfFhM+mNbOkyerGKOWNowSd6Dj
kvoA3vM0jy0LYVnC9UUcCh3pk1Xxh1/1bFKzCkNaTZ+Yu9ID4DMGjzowP+aRhnan4XaRecga/0EQ
PpEPB3MWnFK4+ew8fzSQzyYwc0LXP2l9szNQk3TqqeFyy8rfhjWc7lgwvE55YBxKyPSfj52Pzu/Z
/IXlVclVa2p2sVAXRe+4ujog+DI2Dl4kY/A23iQWpFN8NoB+fjNb5wmVqq/hLVb9EffUTc9yBiCx
23MoKHhUh188hCFdKA6VPi2mGfcCxMTwPkty+PmUZZ2HVaY5klhRi2E3cSOVnbMRrQofZQofwrF4
+WRe/OgbWgzjH578Ifgrh6CL4fsKbsK4iHJ6oXtiAe/mlEid+XHaXKTdoc3upF6j+6tWvz70z+dB
1r9/PfJIgzeuCzPaz/qL0hAuKWAHgk65Xeiq8nPLGPr1oT4YKUhq/3osQ0+7GgJztM92BWyupK7u
lSbYDmF7mgEwMQadKjlJjXsWwc/k753dJ0f++RRsnQde4jATKaY8b2ca+SmjeoaffDFPCXgoaToV
B2M6dPI6y28+OeBHF3R+/YcLamCthv2Yersy2zDrSIzNhWT5wiVFX3MTdCPUtZsAXjEmzK1lfdZ8
+PAcn81GkaFj2ioLD1LZNiofHcd/sRXVnc/xPP0h8QFldTPal8DLFpUnYeuon1zfn08LlnM2F83R
7p2cBROaV77M25DMBrOpdycguDPR/JCzymsq/ZNp4aM792wWUrRA0LVEu5RB85z3VxpbgLE6+jhZ
5ps2iD9dJn5w+3zHwP9wNSuQot1otDxNq30ts1c6Xm4qvPtM0zYs2ZdGAf67P7af7uh+3i2xrPOU
zcQk2zg0YmWnRv0mT2P0IMoyB36jofyxipM6u/iw6DQxdp0hvUD2/8md+/MninUewdlJdbTLxrZ3
xWNxG76Dt+gHiDQL70t16c0wnN97dBGt89chojtwOzJwmjvFNjZ2vmmqcCc7DSXWeGhV7prSOhDw
5lYKKs3h08POA+HfVyaWfTYJaSMRRjl2axbfu6ketnZJvwmlbRiwwmb/PH1LIwBWnsL2ctr7wWdf
96Pjnq2IhqmuMl13tF3nNQcFcZjX39jO6KZBPLOXDiFLW2+0jh5nQ0aofUZr/OzYH92/Z7NRrvaJ
3SSh2OWjCsNE3dvyDigbLsn63gbV2ePdLhqg/kHyyWPlg72sZc+n4Ychg/7AL6Vd5rsRXsCxvUqO
zRfoHNkDS97Pzun31uTPruXZjIM/bYq7zo93tHcWIjt4mBXEXaaCUYoXklvVHtqVjcWYqivi8VPt
yKUTgpJHVqJSEBt2mE4GvEEZWi08X64jYIhO41VamqvrAOjLJ4Nqvrl+9kHP5yq9L8uYPuOunddk
TIMWkOuKB4InvgagYvLOgxX3NURd/30zgBg3DcVmZH5uPt3yfLDbtc7DRDVwKD6RE2JnIOe3Gsft
jXBrNR6miC5CHGa7EFbdlG22zZ9DAs6/f/3/Ua3yMnyt8jr/1vy1OvnXAuc/7vKU/53/k7+UN///
qGeSWPrDLfBv1cz7qvXb5/HHKub33/izhqlI/Q/V0h0Bz0pX1T8LIn8WMRVp/2E4UjVsKYRjOGKu
JP6ziglX7Q/VBjTIr1hSM9j7/3cZU9HlH/CtwGTwsnRoUzj/kzqmMKy/Pl5Nw+LtpS41EJtsZCz9
bO4AjC5aPaWRNFWGvjaQsl4Zwa0Bzvj4r/8UAIqvLO3m+yuTJwZJ04eX/PLPl76/Dt6lhgLKy4V3
/a/f/f6ylRTtVZH9+TJ+nhF/+o8vff9H33/HHNipe9bpX2/5/U+O47Twt89fbsTYXenmEYPSIjQP
EyTqewPuNXvf9MGwigtfxFT1tDreZoqlr1owopCB+juViv2ywq7FqsWbMU7OMHPPU9xZmr5tVTru
XV4g+B0uvVAN7shKuDegSu7GqL5s2tq5ghK+7RQbMxVg9qBW69VgN1htNL86ApRf9A40ME1Jllkf
JntfwaMCxHXXJQZEEXyxK1Y46abOhbaFRvMikmDa4fvZwn9pt31so9JqOhwdPgT6ArLWwDMFmyIi
62rSZsb3XqHMs1ITChyOjL7BgHJWSV51F5WNeLu2SVPJomQ6RJ61M+uy2tGO7Ba+UntIm2Hr50Zx
X9e2umg6qkOgj1CiVZ2/I/c1WKF6RKzKB1tP0jro8AIWWmQ/2FoJizLzj5al7Co6dashaRYWdqYl
/EXbVSoAvWH4XecOCE+Kg0OZawn6czH5Ky9xnIPvmI9NoJ5k2I1ukpJM0erDTu9wDXcZwJhSa8yr
8BsQULhHtmYeZgr0bqJ20xZ6t69Gn4S6NiEZ3gEfZVQmxYcIjECys6S4j0R6UUBW5ONEOwX3xw4z
d0tWz56gSC79JNd4aPPl5BBrUBGmAzZYv0+S0HJ5Y9vtciz7Xh1kqzRRuETFUaszV9Lsuekqnqp4
C9cd8M5tUUBa9J3IQTs+3mlqNN1hhtu3wkkhzUKVU7m6DXiytSN1lNnBhKguRXKIJUoptGEDViRZ
NaOfPfQku7Pw6rALUOVfpYhHb2tVCQ++FlxaIgaiFyenpE0d2k1GtBqzajmaPpQOyyRcwbHkoSri
6qpWR/XWUtadoDlBwl+57xAN3wHLlivHhxvOhHQHfw+4k9l7m4jGt6v0uE6yDIiLpIhwXU+7RKbR
dVvgZvSIkF0j3m32Sg+5DbWQcaM1mBdNdgJUzacBS5QoN01oIzbv4lNIPsexx1xFgvzXaKwCcITY
HSJfr9a0Wq1VZUABqTq4fWGsF9shLvQlV7W9knqzbNqHtG5vGz2964KMFnbF9cB2fZuJMN0GDigL
GWPid7rqJZ767jIAwu3nGxl6d2VKcaDB5raDBcZpMiwQVE1/bxUZt52P9aQETwtAOgVVNvPUnEgX
K6tRjKUwVHEHMHQpo6T+0hMY4Ha10y8tlYhS0Sbxw9B3xSEsZu5+oFwFqV+eAnSt+0ydDaSKnxzb
yrwJOfxV5QQ73MjaptFN3NsTlYzClPquT8qLqTbqDX50e+VZyn2pIBENkYjiPLG/Vak2jy2xdLoG
JT6RX2iYWzXxwO8NeyvX+m03HqKyvRzTor4d4vtabeIrdSL5jgH61mtBfT+EzA2GsVH1MjjYnnLQ
yGF5hWT6MvYxoUmhgt+FgD9LyvAqnKp6JV+LYEreowyoX6CMxa3SIsvE4Upfok6A5ybeN7DYFO9L
XJN1y+3rNO1+GuD3yUTdxGVlLpXaOjVx+g0nfrAJKqzLdlFtsTVzvcyemMReyQ9d6V8CPuDq1dpl
buNeGT3/ugiYjAKig3bR2Ln+EAtqaiaOgdkvh8GIYo/dW4uOrZhhBU8yLCw4IRLdOiTLXTjG5obO
r7qekvquUvV0H6Qd5mjfV3eFjecEdTUhrbEAUx9ZJ+CiUJ6KldVOhzlrZYMlHx6OgVylsAnC0Myt
L9TrIY2nnZWwESNU4S6wyfQAT24vrWDt2P5GGBr1m0j11qK0brtmfgsATCt0Kg0CXhs1YzBoLlI+
f+kAAikjBUpoPu6EYe/VTBgbCHP3etCWG0XwKCgx32Mij7jS07Ie02Yp4Ie1CwJFsRrpyYgfIGoh
sDbt4fufxqp9xdcNuJ44CR4U/aoR9iND1NzXwQ6sYXbVE1V7mFIqd/koufGiYhNFKb4J62hzi+zh
adh1Ge0hdhv71oZHKoONZ9XhhkhLifFMy5Yyltoy6ELotrr6YLWDuFUVfWPI8hunOj76JRgDzdfi
LdJr0B75pWiM1yQ24k0wzEyuoTYxieHXbmZwSd0p8UU5TnLVBCb2MO848wcVs1vFsOnu4nBgnmPY
4g+ikosH7clQ8nsqkCxU03LHDXyttTgnTZ2wNFtXXQtE+aIH1bVyFDvZ9gVWni7QJ7dQoWLn6gre
/WWfqsU2LLLbBkeDW/X9G5Da9zo227va95B3K2sE8isybOLriugJLVXHw8io9Tumi7rTV6b+aEDF
X/uVOMQN8UNjwX84ZzcNRoXQ1BGmTBHWn9Fce225KmSp7fW0wVoM+d/ErjkVeUmdBLtJMkbYUll4
dFNXrVoJx3IcZhuWsqvhQqqltQ8cA6p4320MtbK/lAorB2MqXqGNQOttY3VNGsytaEyLlGPw642B
UzYr15kDQJz1Tai2xKanXbK0qMxTg1c3vjl1RziyewF8WPWCgxMDtSt6+4t5tA3jXrGVe5BXACfI
8sAHM1HTxs2dlUm4Raw5kJ80QMgI6TxTmYxV8cV2rGEBQR/6b64SHCkBG0xY9Bdhgm1BOMotZdZv
bEe0jZHaPTNgc4H2b+fFwDX74kupYrUEknsV0TXYarGRIdLFSKZr9W7EOj4UDHPke4+MDcm8BLl5
gF7eFED8/WCXFGYLjBnIDNu6Q+THF52w8Utp061fdMz08KyIUcbzNUfcRaazkZaKY+bNqoIvlU7Z
yJFKtyVEaZWRZ4WUGtNFYOEo9sB/pd2qaoaLpF7aniBiRHL8ysxrvGGYCGz9hqjyHtdEsQl86Ick
ouCuZ4kQx/bJrHTpYvQjGIwytqzS52jSyO5p4tD1AtgjmljZ0IUyVcnWg9BwD8ZPU9c9VLK7n91q
dW9gfPO7Q590j9VRocm+jJTRWmPiIB4C52CD/3ECxcDzP1oaUAKScoJpJF+EGcyme2T4fV/jfxbJ
Fp/1qwzB+IQRvihYhHNa1EvYe5ABjOZ+ImyOI4p9bWLfK6Lrsis3dfjulO0FuTDXE/DZbdxC/JyE
cYPdyeBseIfMxIsupa1gYkbxpw37gR1lbwFtLPrxYCY+YMMa2fsEVXcK86/K5DxQQQPlgL9/2HW2
Zy1znQJ4jowpseP3NEvFhdWZz6C2t71J4QJYBP/xy5cOuAiosLeW3AVXUTDWDTw8FpkdgLsaUS+X
SX0yoJVRbhleRfvUp/VTYAHhyFiIosW9hZ1wp7b5exv5CehNOCWxXyzLNsaXr11FVdctK7uFx9Bd
aIrEC1E8AFWhvKgbWzvotrqmgxwjM4nlpnequOOUBi5ir1QqxGhSfbLi1TcgUvq+47tTIW7aOh8X
xLHdRnFDpoZmHMiYqxeF0i7siqJs22fbHqQHDn4iXeiNugS2dUy6KNLCKvbXQVO8pgYxJPF04ymG
A0Zs2NVt3K5SrwEYMfoXmCkeVbWrF13Xk0cOXznMilsmbxtQIWYJUlzuLWIcbaO6mwaOV2gGzkhS
FSoiN1Dct13+bEakFlhmhrdMVphjjJSnu0MeTO+B9ySMwmt6gOOyvexl+kq+QLAIakIWQsgdi2Fh
z7B3Y8SE4Ih4X4VYccLBQ/BWT08jLudFlCm2OwpR7a02vFFGxblNgnaE7S8B2ip64wJoUR/s3CKE
uAaxH2Hl6kxn3zhgL4uYWyYgohCDg8BhPmZHAD03VeiQHaQIFvYOAX6lGlE+dImnFPdpqm/akBhg
ECObSaZcM8HOZsp5ftfs7Jrw3UjCJy9trgcPYpQqYRmRFXFFKGF7h8nXN5SGlriZuk3QXgcVqK5a
4VvlaUs9BSuRNkf+9eYm6a7IPlvkFa7SHuPrqmkxPunDBT7bJ2ThOMn1CkZjgG8TJY2+7k1lJVhI
kcfQt4csAkk6MY3Q3hs2tW+Zi9Ry1mUS3zRpD39GDVSUrlBCVAGqyRjfcei2+Abju8q0DaBxZIjC
/ey4mmW31kINL7K26kaH2DqNwWAk5FIiEDRNS+XuSlWcauJrNoXmEqoxC1PunDgZeldAHF+FZQyC
65uiCH1pKgWdxVRZ9sMIdhs+tWeVPV7PiaSCKX0uUqZa306vAlIpdMcNsbAv7bFZxpr/FMSQO8hA
aoEznGwbjDZJqjA4AAq0AHyZwrW9BtIgjCeCQ0RyMu3gtumYpVKTzrXCXYVHbJFif3P7rFkPxKwv
MrC1rKs49WFlPAtRHyYSo1LTeZQjYhLDBKEG4HYGUWTjBRGkOhTQ9JvMCDMYYc00Cb460lLB8BV4
h3mSOc0aSvG9X83ykzIjVpOs5MF78iPu8CyZNrE+uFDU1Cv6r66VdOSKatyxNvkDiYqXLDfrhUNx
QYWQSvBAlK50aGp9JQSWoxysqlo8tL7VrobW2mZBZUAoGOHxfikCAjK9Ege8gRUa9FJhE4ehI0gg
X+pgN0CFelQgfkSWjJYC2PZqtla2wc2b8RBO2LgKlWAi0P1NW/nr1IGjy95l4dNEhYKFTDZHW1n7
Yjn24Dby0rwXke0S4LBHg8OsyCpxYWvMKVl961h9Q+k/PcCqXoMRgQ3YY7bNv8Zq8qgH1XufAhNg
BsJG3RH2WPknTa9R1XPRDxDgjtQu34XUHtIqsmbiiE2ftr4INQXHexcvJy1mVpnS0wgmjlCX/joy
NeROjJMq9e21r8/+j6i7DEkZMIf8OfA0gJMYSJZmWRx3HohLmNJ1uurM4iXwoGHAoAGq6SuvsFNH
lgbQRcvpKhn7JQP6mw3REPWzvMHHe1TmL0RCDyslqWJrti6qyacE4JuHdPYceZVzAULKdym4AAoZ
vcxdKxG+apGbG63kFuhHZ2Umgs/gDw+lcqP6bfDoX1LlMgh229qI6ufAjQ1BtABTTaLHNWtaUZd9
MhvwYnXB48pKhkezqi4VckP85jCM88oe0zVjhmw9zphFoJ9RMmWz7X6rwR4QuEL7uaZanxBB2Ilv
ZZpx7/fVc+9dd3PoTN4kJbd1SX/BuddztPyGExmkf61lM8vY2oBbUMct3A54u6Ezi2rnCS1YlmQI
LZLmakrC0ySabZGU+O+Gh4lSxaAb8GwjFIzgfLy269wMT+NQtHd6ZX4tHODuYpS4v0fcwlU8uUPv
HPUKMKJGHQA6GTysglRJQkrHZfWgebwQ1PEDSa8E8OhQbpRkvIEfAghluuoqttm9314mEIVZ2NKg
GJ2MSanrIS1WyVWA43HhT4lwM5MFRZG/6oKoMrJmWYOCRls3cXPbV+Mr4Uoz5ExfBylZIUBPDkFR
IGzqxi+cs50+CuJ0pCAjt4X/oY4pRZ2XwYEirbOyEXoTLmf2RUH4uUxmKlWeniw9u/A8+7VWqIRW
q2FsxIIP/FClw7S2BfGkmMtMbkjW/jBYMbMDPJgr6lYMwWRlZwnrhz7fDkO4yf04h9JQnsZkrC8I
PXtmCjmqmTaxEjjFhIcv2iy4lGxV6QkJ4DrjioKxscKB/NUEfQll0FtzL++tOH7T2d6Sgju4Vu3s
mrSql42ciRNslyu/CQl6I8SMcVr4gqyKmvlSd25IM30O6pvEK6ydn1QHvgrrkrF+lQJZTsCICpzo
zasaTJ6Jc9UI8dRbwZsWYckacc0CpE8Wcey86ehCF+yFWQxH44tK3oWMy0teoFCq9JtYNQh1HlhB
GEO3STtFZdTp5LjCUtUsEUCXadFj4c4Vsr4Piuk4w7lWfcqKWDAQc+AfgU79o/Ks1CX+YefTZsKK
XAFpKHtW3HH9jacewbAX2tC/AIraGbZ5ObPZFI1k1iTIt9lA6y0nbrcCrpZBWwsA3jKg/LusCEN3
YsqRTfngEcEF/nrkK6sGjNSCVKh8yt4KPyBer9IWxLothxgYh4iyraq9NYN9cioqaekYk50xqncw
+kknKLs3URQP+iRu60BPWIeadyJNFymAIQap8moQzGAYASvUyLkc1PFLmXztBDUOu/uSK+OCAJE7
HJct1qgavkbRrWRY3dlcn+Wos3zpPP3owKlJbLFXxuQ6i8oXBdB4DVzMTMq7tHfJFXwiOM0lMYBo
YfYR6gwIVIcv9kDYMNL1mW4/bCofiFJGeLAV3+bJzLTu4pucZ4ld1ydqM490G95jQtg0Vu9Btq86
mNVDuWURsYip83XFtCYHKQNF0cp1ozy1vbioYMJFLHgJECcS3Vk6TsQOjQKbx3TvdIRFDMpTMCYP
IhieurGe4akJ+eYWrAeH+VvxIBayoOaBwEzcvY0TuLIsVG/DOPxWiuHWmO8VBDRMtcynY2hf+6mz
hYJtaxdqaQDGLClL2TX0NPLiJH22+DiECkx5g1Q3oCqhWq7NeD7TXf3aWs0D6ZbraQruhyK8itNm
7aSF5/pqQjBB+qZkyWXMk2lRacWLnLytRiyyAkTJ6vRpF9sFAJVropaapTWChqVPA2YJl6wd8uSd
gvYUjtWu1cwbvxdshil1hEHxRoLa/6HuzJbjRrYs+yv1A7iNeXismGcGZ5EvMJKSHDPggGP8+loI
ZVYO91aV1UObdedDGBmkUqEIwN3POXvvBUkdItn+KWUms8pajUBZ5zuAZyabQfQGjpYTW1Xpq87v
nksCXIYPQMsER/z0c5qvVR3YS00QoDaW59Gsr5TXmMalfZfAUl36vXMJq+ChHe0fOpz5dQn62vd2
SlBNdYl59XVtT0gfSZDWm0dlRm9S6mtbaTNCkHuPyckp1oiISM1q0ybeqynm5lv6CbE1XXS+1i6n
sflR6RwtOOaxXREkv3rICIErspbbLy+JSgZcBb9yq/X4rbXavjgpYTAtMq4RJS7J+e43fUbxGa3L
zccGvPAG8goo0bFLg7UQHufCTn70vFH0FoKIT5SkpNKQrIIZGLiy+CS9m3hhoNa8zRXR94xqZpY3
L8+hyCcz9z13MuvU5zHRQmVprBNiZWqrDxjK+5eOYxjorh16ma+BRXWVpXDvxoUr0LWUJxXa/XIc
1XH69Ijuho3dbpQ7FitfZO8iIgbONIMT6fTX1DfvA1J24Abk0ybwyk/2WYAVn1Fh3HVRTUaI9tD0
+nMGLNsXwaVKsUs5XvrpJuZj6TIAM6QiDaF/V2754NHHpk6Ac1TDDL9FlGowIOiVETUDmGjW25Em
5yoaOxWk1JIskmWUTeGjLP1vqeMTgWdE7JMKP1ZjBW8aCklk1z4fthnz77APht2fmNg3CyACBrWl
/qMw6RjrFeAEhsZ462G2b8ke2flFdGd/YWeFJ6YGuC+RkqvKIau7yaeV6gey5PTw1SwMIoY5z5st
FzfBeZ+WH5yRcwAgJXWKovWRQQnxz8UVhd8rnhlCXgJys+voy/4u0no6WK+ukvgXJPllFpQYFDY7
v87AolbDyjSZTxBNoFZEovebyRIbVYe7xk/jRR0DckPGfYSy+2Zm7qtHODoh72saTI+xTfve9916
HQ4QShoE6B6VT9/G+8hKmyWstkXoDQrZCWN48S6jniAs9vqujx+Spr6LIqYfcf3NJNi7mbhNrPCF
VJEc3nH1RSHzHA9BD46Cd04G9BUHSepPA4KKtoC9sX3rm9bRZxap8UCh8SqKwd5rRfzk6lJfdDpd
AQjfH2llG6fmgVkYMQ6B+pG1oVrHpF3QoOEWhPkDZkoJNiZdNfEONX+L88OnoJty/ALzGdClKT/F
gOMimAu92tlxQY5QOX5lvaOtJ3/tVuJYVM6wT7UMvJKdH8sy9Ba2TW3tlWO77C04mBF7IUqyZh3J
H+XA5sKoT5HBLonO7qlnnLkprPsJgyLW1VAzkFcQT7hu/BY+KuE05GhgmNDVcHCpMtbYrs9gzEFF
QOIJazNiRkOrfurT54EZ30Kn28IUrayXcVNrBxoqTF8yu90msp7D2NOtNSrnoXZDsaL4jqmxSYUp
kya7S4LmAI2dtT6YNknUtptu5NTZuw9Dy58NChN+QGEw1UuuAdnWpyZP5TGMW6T2Rba1BjtewW9o
rYaVdvKnD+G+q8B9YwYhZ6IdDUCA42QsqSVQ6wrwEBgRKtMzN0G1IeJR7icjFttiMuTS99LvhrCo
dkxy3gkN2laqOkltSi8UvmBfJDpO4X4ATbJOk6AIMUO5of1KJItNQrAmwjXbTL2s3KeoMyZmny19
YVkQ+yMJ1ycVz1tKT/0MvUTbKEVwvmaRfzoSbVJ14CXhABQSkhDKnrHaj2bzWSXBMbfsYO1VMOAn
Baw45s3k6F+uqsjgPs3ouhVD8ZZx1N7ZNFF7I+dI/kJUxbQaB28g49GY4NpUJAvbLy3g3UdsyGVC
djzC0XxrdTZXyuS4HKkpeKtYf7aqsTwVGn3ZlGQWOo0cXyfGNNlERd3k/rAB/60oVaXORTh+g2Nv
3AnN8tHJu/3KkVeTU3u6rHoSPKeEWV4wwOLw+CgCh/EmBxvj4GgmHKNx1hgW1oa6grloqW+CsPxq
a/3Ogd0Gd4RyzanqnnUZNE3afvNiP1m6OvqGOamO4Dz6kbjdbZOosNQcumtdNMcofVWFa734MMpy
izh2L9iZUoKGdxDr2hZTrDDt3yQew4Ueg6hIibdKaa+mQ7gzLedTMTPfpeSm9drQL00/MQC66Z+p
W138TPYMYg18RgmdRGKH38q6D7ZCHkZwB/RUn6Oie8yCxtqmRXLf94n/MOaFWNEJneVNL1pf9Adf
VN+QTkNdyN+zXPV7M0pIDQ0Ti+UJX0mzCawhLJeVJAM9pWO7cZgerJB/kG0XDfGK0pnwLcP+Sjpi
j+g/uX67k8QqU/WH4boUlK+tTqi5ihh482nzVdqw5OpkGZZorRIvXUWNtWmJul2j5M2Wepm/cVMD
H8mTYQnZO9UYd1jHqSjHY93pG68Q8f3Q+Z9UyGQ1+n28nGxSRUEWQPPN58CzQP/yE3rUMknaHcNF
ek2NSwC5pFgOyPEdFWJly7FXrsVtMXSyWEwTEVuuMZPbxBjtDE+lxMMyGbbaST/kw/whWXZ+Z7kh
ibgxu7selKswE1A5amOVGbwoAPKsn4l+bW2lP0jQa1aUbElvGZZtY4tVNTCjqMeQjgk8l1RE5MOF
xSFi6qDllbHU58RMPMqEvYMpqXX3hyIvcY9WIiADn3uV2Jow7IwlScnrTLG2leCrNqMOhkTaerIq
wYP1Oke9oGlJtEm1kyTs2eSjTPMYDUVW2quIIBaqXfxQQznGZ+R7NL3jgeV7mmi9xsxQvV0/Aket
qyK/6K2PuqGim6FFJSglvfrSHauk2b9XZXd27eiHXaTvwn2mXubNC8BJjj4+hjCkLcV+na3pqW6l
k1xmA2OSaofcm14ob9aArdSe48eTL9jl0jb+aAywuQOeQAvbQxiQXS+RxXCWP2u0MJd+nJM1z2Wj
UKyAdrgrTb88G+NTo+mfSqARTGjEbYZqeBgT+zkw4884KfcM+SWlZqzTz9YpJrUUPfyI49AsEQaI
h7Q4w7x/QQF+B8v2idqVX0fr3VIcLKah15dVW52QcwDFsZ8JdoyXmg0th2CwTVnHitl2D32H69C3
4ktbWiuSdZejkUOtjp76scfAw2sjug3Gpt2x+tAWAW7PHTUuzao9q6yzNwVBYJpHZHLkZ0dbR4Xj
5smTM8J4NYlWX1i6WCVprJHpatVP1dCqpUiKZskmOJB9pz61dj7o5wTn5cbPMAIO3EjXWI2SCRxu
+mBj6f6sGUHmOJQ6oHAguAMKoIU+gpdL+LSR6gTMM7RgObZFf81SKq9qlozk5cGKvedBaT+0+d6P
GDdADAp27uAVW8qgOUV5705e/1KZ8q7rHlob6UVaLT1DpSu/RSMUEcayrrSKjXASR9ucXpRvvMge
8XUcrKDL9lyQRbTSbYRJmt5cA5O9N0nMOxalaSdSH8Ev0ZCxNYdQx8V94VjBV5lX/bqlyb+S0WAd
AtdOFx4pqIuKoFNOEByDeVNXaZGdMkySXSC4AFzRXDpAx8v5ahwGhD0ps4I7mk/pHLxKUHF45zAQ
3PcTwgpL0Z0lf9tfpBM1aZ4QJ13q5Z2n6m9TKb/RbaVCmc/JZRkcJ609hgnJhpaQDeuL56zyEkSW
YRdfMo7vJwRKuDaCY6GF2j7Ox3da8ej6ZXgYTSsmCbJlUBwWHaoGOnDrqCuAXka2dYrsyD7Fytyl
GjiBFpEAZ3He4TiGE+d2Mecbt3oMAvq9je+9M3QON5jXxVuddmdt3pDTglmaT8oMzebIhCoZ7iIA
gkdgEfKcGmG5KOBjb7TxAPzCfZxHUoTR8cZIhM3ce9XAsb+ccuvcT9pH5ib+R4X5lBTfXj+WCRH4
ykueWYBFpOt38OpeNSvhYh4if+01ZU7obfGW+Ki9SAp67U1DP8OABcVk1fEraXgPgaFx7Cvi8b2h
V5245lZSkh4do77keuo+optN1kTqvWrpYO1HR3wo8FtLVxXBY9TzM44S+V0+SGcbB24KwCRZ+nmZ
LbWqLY7B/MDIEsTZ/FVOaDAsBDLvnKKOzhmerGWaJ8XKRvfVL/pW9puuI/i46ux2hyyNtX3Mo6sv
J4RiNcJLihi/3t2exIcT0eIzo7PrcKRrgtT/9dt4uqcVZ33QIPMfvv1eO/+yVfcE5rXj+fb87SEz
tIbufUQUIkn4ne6Nj7eHXDFWmspHmwDMR6kp9lMnjXfu/K0TFSazQD6Y208n24Y4o2kaOXLNT+wj
zadXp1dPdPoPN0dQ0kA8ZSa1M0h9pGnDoM9R8Ug+cjbss0kU34eueQGIHH1MirDQwavibzaTgCUB
4eVznDCS8gxHf6D4AXAV2fk1z/xmo5lecB5FFGxzmy2nqcdxX8VzeByg9yO4CEZOWnrR2iIhuLlP
jrevbg99FcN1lhmIOH74x/P/6nfdFMYKi3S2Mi1iYTmqe4jgU/8l7os7rTTjez+q1YvRk+zGs4bR
VdemdR5vv9N3XEsjJRf7p+W9+J2ebjOD/sXtp4lBpnLdFD3tXX6qRXMjPu7yy+2nUid7s2TYmOPt
f0Tr8esP9UZrnwcbJXkXjf6LJFNub48Z0oz5r08ZvrClNu329q1hW4LOoQ3Qef5p4WlXyLH2NU08
+wVZzfzXoh6arnrm3t/+f11qt0d0PPGvV0xBVm8RfTKVm/82z7ILQJ9O+esVl6gdSar3/bOyhu6X
Cv1/JcP+/ygywnCQ9f+f38MY/kliff74+ij/7fHfH/4ssr79md+DIqx/OIFv8Q4a7IrO7P36PSiC
n5i+a+g0Zf4qsTbNf5iGB5PQ15GiIO79Q2HNjwz6E6Yf2OhYbI6G/xuBdfBXgxh4UN1C5W3bpmNy
dvsneXXVOVXouig6JndYW3m0gdbxlKLHSLJ0nhrQtpcrEZXMg8jRzr4H8i0P+Crq7iLxZDakfY64
Ch5xq0fZqctYb5IP8qppVV4i/EJDcG4sTmFtsy1ToODEVAbiwTHEFgzjah7O9qG/NHFiR0G0nflu
HGlWms+sT2eonY6HcshQbqE8zM0fAB3PNJX2o6GhZ2tOmbVDg74qGQZ0/Y5Ec4ZMzapt7+OMczDb
rFf9LOENIyHlRVMYkiqVggbDuNQ7COoGFJMEUC4Lt3x1XPNHKhr63XQkSYHVbZgw4lhlxHpigvev
KCk2uZ5/WqZ6SzkDZUCU6zrBPKEfDWiZTJn3RE+CcekPg+5tQuJqg2H5p4vr+sur8eeMjVtO3R8W
jtsH5hJ5YfmeZ5JmYv7dyqFs1RkMJY8x9a4mPhDiGEJ8wiNIqAdak8EJIdFhy0Gt2tbha5ycCHKe
aFqildoJ97tgi2dyp/fX1np2wp1rRa94ctDP9j81f/ifPD/eX00/v71gQk9MyyURJfi7eW3KuqKS
ldMe9f5Zs0/edIUChKP+0mB4AS9HrvSal5fa7wKdVjzHjwOIiSwo2XGxnKl9gzmRLo8Qrb8o/RVy
RU0acQY2PEaVqFXaYxNydDcRaquP0n6WDTjye+jQDhn5GaifnMuRdwqN48JEeaaeEkYTwCaT4Dns
T/ZwCu13wi9w8Hyvejo34SUTHyJ7ZIa7yOVpvibEjzyNCQ/FqjL3FfpDOzwbQbhi5IpifeaeK6gN
34rgyw13WX2JDTblU1w9e4Qza903Uc+9zUtK/mBg7SoxPmQFQprhqiTUMGZsdOYhbcMVmC04NBkC
XqKY4pXX/6TQKoznpAKqIciLJX2DRX1VmWohfG3lPsXJyq4uVNrw0ZqnwEZXRJuostUCLeQqasF7
s/90VGk6waYWgccI+zfJ93Y89MFzOgQLA4mNotk29vXVk8ZetwBAjQTHU/dmErFZR49Te+3ji659
CSdaCdAhdl/QHkP1PtRrDV+n2zRLz5nnatc2ScCedltwW3dlOT0oOmdDufPIHbCg6rbxii7cUdFV
wGnBEU8myxIBQ5p0S/qlW/KIEVflWw1cbqpgM1JETeG4smgPcSKqmbcC5aPryOytQDXqGDTPXMqg
xTzQ/7/lGbp8oDX9Wf7dNPSXSKT/0n30/6C1yJi9dP/1vrf/+jEnJP1l15v/xG/WIsPCP+TNHiEr
sFySjfAp/WYtMm22PYs9j20RW4xusidxwr2lILn/IH+FH3mBZ7mW6bP1/h6QxP9QZwdlPfd029BJ
CPx9T/5t2fwVS/WvA5Juy+Qfy6hj27qnu7oR2IQwBbZr/c2GmdhZFMROU6/nafx9ZPvnYLTTE/Di
QweHbh047QMdv++Zm3qkKqjiUk+mviHLecGpdzrR8uJUnmXeydFZtoZUPkofsXmSVzXa6szZ/OnN
/Rfr/i1G8C8v2DCoOHWgu4bjm57JMeLPhsbATV03Hux0nVKnHJyKyfHoxsfI1l8MWVcLn8oTL+IK
KCRwrNhxN5jtL6nAJBAmjo2HR/sfvJXz50RVNIqymKO0eA+xZOluYHB64Yiie39LDRimKkj7ronW
ZDOzs05qbqHtpW/cOVNxN0IaftPmCBC0kHEuZh54DW6a02bb+Nsh8a/TuLUts32DMXastHpc0/Kd
NlmUHRsOs+xkWrcER/Tx37+VpvlPr9vjBXu26fKfGczWtr+8lbmWtlPFEuYN5nYiBfyuHRMG7UMs
3zjSr3s3e7K1Tq1dr0yWwu6z+1l7WBhlsXX7iVxtP6c9lbVPGBnzp9b8iSjw5A4gxnptOvZ1822M
KY//+5dNdtg/veF0ZzyuXO4O3+W9//tF28qgygG3rRSX76ImmOH0x4MobLUfO3f/x1Mj6t+TPj+4
Zoja6Pa9tKaQdAWmyX/8ojY09skn6QzBibSY/kC2gtI4HCu2ql9f3Z67fasqWiRBVHozyHE43n7Q
ZrOZc7qTmhVfGZzU2JIOWhgz5Jgfbk9bCEvWomMS2elvKtSn+wZyzb3qgbt6dn7faHW6zCw4z7sA
4JlV180R4V2wybnY74OUBlUwlfF7wWQj8NutH0nj2zgxfwvMwQDzmccHBJ7N1g84E8WTeaJoMrcw
rcCSFl0HmPg/v9eNpLm3B+OnVLmxczytvTQx4NQCvPyqEVXhrAaaIq6eeuDiAII3CVcIQmlvLfxS
nm7PIajFtCLdw2hE3Sl09e50+4rFrjuVQ5gfTDbOQAdWiyLYDg6gh/C2BgazQ9haxyFBGyE6xDuk
ZpsHfAYmIniGjetaIHv79WxXFwXQJ7T2TUeUZZ6UayP3GGQnQxIfbw8k19jrOsQqPzWRebRT2/jT
Q+do4ihG6Kp1c5eqSgA4z1+tWKI00pP6XTef4sjQvqli6neW6srN7WkDrZXyO/k66pa+S6wfiUr1
VTup4gXNuL4RWUf7S3eLF202ik1OMgIi41t6beHSaLp6XzuucQ1r65QJJg+1GcgtTcfmUbC+n6sm
eejyWj3enspzZB9hKtvj7Vujr5P9zAghbqBbwPoeHkKzGB4YPbQL15c+fpz5uTx37gTpPrfvovmp
JOIf0M+nhdsfqLPYZTQ0iX2Rxs81vsJTp0NMHuRkn/Oh//Wdyix1sEYiBnx4cHTTp/KIGqk8VkRD
r2qOZq7gLyaqTF31PLDPmj7RcbXRNNiaDxSyjda3b4WON/D2lcac5UT7F2C6jNfaLO72hlEeMzFV
FbICvhS9BgVmFLsk05p8QeMF7LgJu3VRDvThDIFgw0uq7khASHcMQ7qBaa0ob7yaWy+KtEOX2OQ8
OjI6ZPG7mg2JOmeUGmmIuGPo3WxtOrYQCeDCLUNZW6DNqw3jZsa6GKIwfqgUSypaSyIQSMhonYfc
CU6Cnua9wXjQ6EvcowHDRT4UsRqDPjxU9jzDSQrnPBgvvRF7FwwL7kUwTdnTHvtSvkq2XYKrrReJ
eHaKSF86ka7WmaugAO+KhJQiGg3tMnYRw7g23bMxMTEp3b40RvC23sD5VPiNecYo8mAj04qHqrzk
YN1XjEtTOnlRuCkYdq6YkqAk6r1x3w3duneMZ81pNknbjG+jz7gNtf8y87XmFDrSOdXzvF83uQVS
K0kuNTs+ykArvBQOQewKFN2xCru7HDPXKfF8zAN2c8Vpqu10yyWpPwycx6ByzTsJsxQnEQTnaTag
qBgOQe/3dK0wKnjhysyF9YCFxXgYGC6XjSZXhg5QaSgNbIGVfUqd4CHhXnthAl2wBnQXAdHomrCi
rprhkE7XxnRIikIUmfRpusIxALHUCyi8A0KkDJcOLEpLswESpiq1jhJzF5GMT9876taj2Z18vKGr
uM9h3RrVQHNqRhLbP8ok02nAVyeL4HZh9s1d7ZGdm9sRbxu8XMCpJniMkNJG2dY+7PJorTseeq64
TPfBNHwFuTSuqN3eAmTGO7MB5rJwcQJHbdzvhKgoXrrB648OVVwBDmJcjbGJKBS3xr0HK2K0cxt7
Mw/cBEsu1QxLDguhgcL3NUR22SST81SzIuGdGOmL6nc9gvQXfUzxG3nxmjxL/KXRfHmkk3tIO2OD
las5V13enP204XpOPOzLtvkpx4Beul8HO6y9uAeS7tPW+vbiutaVWyN+uj0UwtwxnyPlfzxpGy+s
GGVVZnb2VJOd5dQjtmpM+xVZ4/SU+O7BH9K1YzT9YzYM50wgEYxI+1pyZGSSPzmzaCM2d/gJHjS8
YAaKonu3B76TG6ewCPSTrbW7iP29J4pB8XlHnTiXGDmZW52DRBqX0KTGKu3BP+eJm629oCHJOOyc
XRk22tno9R3M588JVuI6bLLyXCIOwkPTf4U1en5LT09GEb7VZI1ucPgbRxr6FdKYK5yd+r7D6CVV
Fx4it/Po2k6lg3RqjLdZq+dMlvq5kb6SjImmKXSOpgiaVeaUUIIbPbo08wP43xS2VTxtNHu8G0vP
ZaUcLlOMiEvSB94klt1AdEU4knrZCIcZEV9mR9HTCAoiFPVGQ3l+D3UtGlfGEGqIVKOES5bOc50x
K+bfhFkAETn5OiRf1+MpK9VX5phvUUaKB3A4O2Miw5Ax7OydXbnV0rSuFmOEVcWAcV+mQOngyEQP
vtN+DmY1cZKxcM5tC1nFJ86t9bH0H/Uqc88J6tO+Qd5lJjJYlKYFDJ5JIaC1loo5RzQRee1VtR4l
r5UClin5Wyxr8LdG3J7QSuPHISxyUJWHgiRM10XXGw8hh4lWpd/TyIjPne+sYqCf/SLlxHz0qPEr
V/OOraHuHUMhWEw1nGBk/JzKyf8Zl5q6hsMJF0rcxuO3yPO65eBHREYlLWjHDThjgwwPa2B7Mcbx
mPYIO6chKulPDeKQswRPbsF8ScYT/KoOCqfMIINJ9QVtIt9E9SuwtYtMyE4zLNclud84uUxjZ0FR
JAYmu7YSR6OsT4wEuLMqAIcIcIAk6MXOIFZ1lVs9zQpmkCfFDVHkIUsQl1kgS8BydmSelO28jH6m
HTVZEAQLThlFxKKVKDwEavsCzQn50Jlchwg9QTrG99lI6wdJNnDBKmMQw9wG4eddj/zngN9MbJCK
P6XW6B/aCG7KaEBRm3yrOQdD+FPIAI1447XHNjJeC4QpG2dsH+KKcwU6pgvFSXGMhsymaSLCTUSj
bpF5HUNu4sMxjiEcWmoFyEPLM7WFFbTWWhqyWRMl1afI0brqfRSNc7SSMqDlac/APPpJoTm3VxKv
eArC4DBGA8NJo0GK7k0/hdalxxow17EqydKJ0w47yhRY7OLh0rE8dy8ij9TYpnqQt3s28jfGULZ7
1eHMVFVQrIz5JmDSZa65vB2jwtwVa2zho/xC3VWwVcfhCuZvxoFhIXXNPBTzIbLtjkXPyRXCHrzt
LjrOZW2d5gHnx4rrrzz7nVIHPOrpEj0seowh9E+15u3TwU13t2OFms8WMQDBLHP0E5BXHIF9GB8i
BiOcwv3LQFmNk0nz7wSmgrBIP4Yo+vS3uQwcZFlMKojaBGUOQehQ0f8FSyiwN+tOd+oMiIBkvz6N
tRzZYMNTFnT1rmwEjGiXnrDU8nZ1WysNF8E62aeQTPrJOIKeHxZlnUFv19r8/MeDkZTDohhmBNyo
7x3RVRvdgAgfYfpDhQKNzVGutXA7bqA0sOYhcJ4vqzoaOQ73H83Yuydy3Z9IS4l3lt6U+8Ebr6Bq
tXt86IHn9Q/FWIJONU132/cTepCpewqhqS16Eb375UDivFeXlyE39TUZGtNyoNt+7T37PQ79nfQq
YkXn9bdvByR+UZDFGzwiZ+yzNArTs1NRzek+GahxiooS6S57t3WncVC0R3ryNTZvEAbixdbiL8TE
ztYHFbvyiGlaInj6VgWaXCejDkgLI59uV/xTKE5dZvelpvdM843msZwNJokR3QPDOvomF348o0Vb
rX6rahVvWTMM1OUXA7zovkqS19t2lLcd+jKJX00N0jpYlnMHfT0497Lv4A4n7ram0U2ND34yn57F
ULjIVl5JuVbPv91jtuvdh+C/V6J3p43suviSNSRR4Is7j/XUrLOiOEzKMw95/mb2jkC3YX9YwjmS
l6QOIoGd6wUioeyQHH0m0dxpnnhvxxxKU4CCLmKn4KPHs9dHfaGh6uaSUfANdk6ZErYe2WKj63n5
II3q22gKH6vxw9RWA6dPuzh1qUyI/4CCHTV9eeeMJ6//gTxheneS4JCY4jS1jv4Wou3cKFhbO0k0
AwhaRvX0SaJrrPgspgrgb+OqL4Z75ZeH+uYoErs9NWHankrHHtHtcXQJ0iTCn9yK8mwaCylp/jIm
COsuI4qMM4Kn5CuOEHuLIsrH5xHB2Ry6faojpvXicZv6DpIfvUKZHWgKSeZcCGqDG5Fs6v70/aY6
DFPYgaj2G26YHjCw5cidN2HJiE1vWzBAthoXqbyvvWhxW0FEY8EltO/k84Zcna7wF1HZadsyYpzh
j13BR+LOaR7+3i7VIzVvTP8me/KRPkoPRXAbMaPG4datzXLKTn6YHTmM1UvSGvxz7CkPGWjvr4jx
UKuykZhR0cSjiGZNRjFHJ6IA7JjUNJBAuyMoc+xqOXnuVdSFexaOjHEZtNScfjZuOgJt17ieaA1Z
wjyOUfWBkLV4Ek59EYNomFrFGB0RqEA41LawTa1rFnD3mJLmMRkaTOLdel+orDy2Zg4rUtIyJ69A
rDrPyXaxOrAsGQ+NE3CmzjDES7hvJlv7fa95sKyLvtyXnYxOUZuv4qbHoh30IHFL11vbeYM7oKrT
k/X+69IXZu5ec2UharSidJU2dXRXW7FxkMKwCKIOHBzmz03uGNBxs59IGsv97V5UWYFLByHBQBLG
IUjih9sKWKaMTeISaZRrTqhGjQnsp6rztYj8F03oQNo0rzkqX+wszfLOU4yTVKbzelib4zob/ffS
7A54aC2cYrp1trTo0GmFuARFrxZW0x4q1L6EaejhHelAUgoCF7TIvXaq0g+y+o44078PM+Rhbvuz
jurqwRQSZuZQi6WsBXkG6eAQJFK2BxPTUB3i/tWSdNijKRk2Vk8XSG9kupbzeVCDIzx2uKJuD0YU
O5s0LJHKlfX4kIR+Aich9je5DV8xVngZgL+qY2a5+iZJUe/cGjk1b25oFwczzZ6Yq0x4st2JxJgx
r1d2zfxQT0CDWLp25rJ4jDPR7FyCIR77cO4k5H29qUlAO5apjhU3ZXnOJ2taD1bP9Wgm3jlFUwWl
Kz6iPdDOokFznmPujFauNjazW79AHzgWL5181Iw+3ChBJTDZ5qwOrtSyCcJwO/bi0a3qbF8V0zkz
hbgHRKNdjbqZNrk0PyZDfZlo4j6NSW0Lcizv89S6LwcPh4fQkrUxhdWjlP2+UsJdelqZ73yriJ6U
QP7nobi+HQhC+M/sAqwquOlFj1fEmf/9Yz2ChUgigg5zIzikQt3dNiubtthBBuPV7FzzObS+DyGi
iDEYqjdL5od4ZIilZzSXk04dazVmp7JyX8eqAWSUefy/kSSFTof2BzHatvIAyWHHtDcVRugeDu+q
8PRhjQMZueUkn+rGlXutGjtWZsUagyDwcL3dLVNCPAMyv3Kvp92uqbAF6VHsrRkOo++fl0rPK380
pXOpspyCJbWfylHmT45nLFUg96PGSfLXnVnVRyk0eQ6fUsNZuEU+nDE8+4jBXLUF7WHijgm2hsZK
zHE6PlR+ad0Pc9CPnJaqzPQ75UQHU5h0zWa5Ndca/2cDvbVWscB4nB/sgkUk79x1aCoO4mPx0dLq
Yv+3yx04afsx06r+ULPUjE571eOTBsj77KJgYsbYFdsg8sxNqyAjWsSJbIOu1I/js5J6vCUM0kLK
h/qHOJ04C5Z2RK+kTQnoU0zje+U1JIwSKuKHaYwb2OTNZOgKPz2MDYwW+YpJGz1plVw6vc6OxSja
UxUbqzhmdl5WcvsfRJ3XktvI2myfqCLgzS0d6JtsI43mBjGSZmAKtmAKwNP/C9SOcy42o2fHTKhF
gmXyy1yZVbN/7nHkXMKiORRmrm5ZapQXwyp3SBb45JLaeqw1letVdLXYLhmpWMsIDxXFsgdViH85
KHORBDeg0VKWjmOzIKexWcDp7A3RKY7qHJassjfu3E25zxLoWg93npfSCuMm5naiF5oB0q73pv7e
+8o7lUpi6fU7cdFhnu4CTcOLKKr5YKA3gx/wwTpkIvaesAIs8AlxRsm6cZSW/CWpRH94MwXONJ8e
WjNf4I/xLTIaIsbLKr1JBVmzFAyG/b9j4Tfn0hCS4ktAIljHfpV286PO0L5ope3PORHnoG4cjoBx
cmj0NH/6FeMItyq2eZobxAC6c9Bo9yI7DJHeUo6f4WiwKGTjVdsGzya7W0bMZ0dAFGpz5ahnarAV
ymQ8DEHJFQCvLQreeFdGQGHkWqnOnHzibMud+0Qj+NXuSzgSad1G3Fjnt9eLm/Xzmx1+5/0yCDIB
DHPNdL5a6wX5dUselhjtFaB9zhsEkAkCO6118XLCJJ/sRUJfty1K6+RV7qHtNOHvILEjABYfa73n
neACgKNUUklfY1ckqOOVhxbu0s7Dt7UtU4vM6xw4VC2bpHaLxQKgJepzbMQPumr921AyoSaEyCFl
8bYc8+x7qUbznjjYM2bmVk1jYDGqVXBKTM4HGfV70Z/DXeAxK7eTvTNoAvtWlzwMvzsQkdU3gfKZ
Fmb7vmZZalVl7/VUfuvqMWCez7o1p/O9sRZ1bHnaear95GKnxTczd0jeBgTHBs753aYuQndHZ0sk
Ovv7/z80GRl+8sZyf/UcIzjEzvq7oZYPe7wX1WA9B2e1Ace+v01Mczgl9mBuJsqKt/CPEOqcsDq3
NRXJWOFfFxY70ZvBSUasWBjK2uxX5ZoP7tXOw/dLdUiZOW0nIrn3mudSuVGSkqsOiv67gEoYmFN3
JWCYs07j/x96x7iWmsuL3Wl8BKsE7Pm6PEzAqYgIKO9aEj+MzLV11/XRS5zOeC889d8yo4yJpa0Q
ESD2bY0h/xo4kKJ8JQik5LVAG2Qfdtk1Wx0S3eo81z0jq+4ZNdTn3vDXGmdKH3TTFRTKqrsTq5IA
ds+cIhvjyANguGnsQUaJLtsdDwnBNEYw53RqiwjbbMVOT9/2IG6LUzfRYql+HyM30GnxxJFsHA0n
6U8Vm91g9B823sCoSv6r4o5Kp9mgsLVg2t9jPUYloYsc+FQ0O7l9SQ6Zscv9PPhYPOIdRoEIkoHy
vvnFuR+aBoZB/JPfM8DTqK6BEYyHJZDmnZQlNg2PPOKkjG9Eo9yLq9EYQ2BKE2TSvePleRQnUuMh
xSxSxC6gLuPvJa6CG5GZU1p9LgadwqEern4WO1e68AokRfBctPSS+p6MZ0mo5L6IkoPlGrzwVcBE
aWYnNinenTIZH4rq8TprDLOq0LHi5QHt65hpeIuyAIWNkSZ/1+ObTnEfd8Kp/n2n87fkpgk6RQzr
HAwjYBZk/8xDOkaVJ775i+2d6HQlyGkUl5j61Y0i6hJNXKwirwh+qqx84L2GZ9Aap2rg2jXAhNiO
5BY5XBO8QYPu0P+XmYkPUVFt17CouCLuDOn4EDlkf1yYbWdazvCKDBO2XiN3Tk9XyEgafgEUo80d
kavsWljAKot8ebMXnDzwJ/OzV/doJOC1NklWpvd+qN/s2TkkJnwLM9GkX+Dd1Ya9B/bo77TtRmlL
llhaAHSttsKMrNv6iFu0hYLgltsun6CP+Kaxz+aJ3ZcF6ThQar3hUH7yZiVPo+6/hcO4vLf+tEvm
Irh2MzXnw+eEB25TYZM6TZLopFVk6piWGN1UPW8z8FGMf7K/6I2gODzziohpTX2xHSi+WqJ+mWIO
Nk0suf0lxQXkF8XavtinlMXScey40b+qxi3UoVTsRpbdQzoiaWq7GhFxOBJmjVr2Tbna7T1mh5ob
+iVx1DuRo+CETdDgbZb/eLRD7uvRl3u0w7UC3TNvHjLMTpU+2mcekuxBZXM0JmtcuRmqYE82rAid
69TPBv1AunvDOEb4L5jJMYhe7IJlyt9CiRpeuUlxmJYKviIT3HzMgydpoAtUlans1Ze74On1w1RG
5ToAy8xKQ5Uq6Fce++7et8wQE7rkt16uc57YBdGthRIsl9ICZ4eHfJqX+DHVf06UU33HD0gmuDGJ
9YfZyTDAHUhlms8G4Kdo5x3SPqF0zv3XclAMfrNrx613KZM1jeoTOJ+T7wIO4a5JcBfmPuppJk8u
hfPFaIVHwxt/aJMLGuD3Z8+x+IOUKitCEHxa07daNM21bMtg203k4KtCHVXc1bshHDDU49s/h83X
IGgeUjwQB8/TWUTjaPaWd84H3I1/Dbtwz0s8nNI6sfmmJT6RkASZmsTonttsSBwAMqtfcw6CF4uI
ziEUUyHW38zrzJNpu0T2tbwmPYUKfpmfczKMxmT/O9bp02ogr9ZV8N5zSST+3i9XKmoA4riagJ6y
L12vorGem0sIPg8IhPMol8gwx3vYFN9aJCxuKhlAwakCK9eq1XcojZO4O333O4XhcB7HfsWQ6OS9
8haoWK08KM80t26V9Uc81ZGPlvtSHcyBGZzjCVZpV1/qDHyUsrD/j06I6aGaNn4ykU9MXcwuCrQL
8emTJYBIZm3rHxxl+0j/xtFiCDZvjcA2AUQUf6tJDwfbtQjK9kQb/EI3+5bel6cabHhG+Aw2yGH9
+5Bz9cz7er9g8rpODichzHuJ7xr/CLKrmazVs0EN3uCGV3urL8pjyRz9bBZGCM4my48jcNtNGY/z
Qyx+jE1vgYFapXA229TcKlVaW1WONghhyuxrv4ovySiesZ8gk9OVC3tn1FtchsseMUTeenJ6pAa7
S96vmLzWGledipCa00dLPKkj40xkCwOFbxzfKiaJQEiJS0DbJNGDxbXRpDOh+1qcb0hW9gBInllw
1s4AY30GWJGmiXNx+07svbV5ymg8cj0kt1RR/RgrEhBthkfDKNnuWYWuhp6zN8uq3ny7sd61DHHk
O8O2xVfOml8krOmM2mRjjRcrJFbU1XWNCrIWGCX+eKu9/q+pS0E9KPE9nJx25/ksgxB51FHE3bmq
m+meKxyZOa0RjVP/2zuAATZlv0rAnXN6nUUwsrOUv24e+eQhxHfGOf8ywvkN0c384SkttmRIJ96Z
8KqqXF959/09BQMaM6ALbyCJv7uFycET6iDUJLc9L+Xg7F1XcRBRZrk3EQLLuZTXuRwNkvr6gz+k
3fXDLAh+WAZwT4t0najnc9fJg+1z7S9TTvYJiKPXDVAlub0NZJNGTZXxN/BTeSW3EYL4jMpAqlNt
ZCCGTZCj8STGnZEnC1OBYMB2oRVbwIcZOM2P1KtVtKBp7YK8tqMCJu0eIa97z+IbW9eK82g+siyH
ZWs1+TvsEf+cBa04LrrTtBXn6VMyygWRtzyr2Di87kwqJ3VcJ5rd2bJcUHije89m41tFz8vXUpoH
h2QH7TH1SNHh+KTE3j4qSPJbyQ3z8Tq1FJN70LR7XKQ1G9vQksYxM4BykRrFaWFL2KzM73FWhBtt
+afSteMPWQ7RLJ954nwflNJ32cMLdeKie4M+8tb0JfSv0Urvac1SSQ3m+nSGsKBjIFLxZJMUdsS7
Y2GGhctmHZLMeRYdfAZ8FiFFYWrcJlzaIntIbD6I9KrrKXxLzcJispPoiOkpeTj5Y0xAGeRq+Gnl
Sb6D8NOdS8urf4AfpAfm3TVG9ZT9yXOb5iyLbNmlgiIW6qFirkj+Xy6S3AMHqHIvY8Ipxmcmx6im
7h+gD4ey+ezXPwf0nn3uZMieGy9kV4J8uDkOeA3dBAUutap4s+Eus+cwTp+HYDmHU54fC18hZcQs
M0jkys+g+o6IAwC/NhbnS8A7wFAB9ZVvRbZyCRtORvjYQGTVjXtUXUtgOECQixtFt+Q4/40weRX1
d88ey1OcJw9nHpcjWdU4mPVJ5OnfOqkJJ/VsF7b526ozcUhEat3W5shbYIXnMR65W6SzuGm0fWJh
dNYVOXnbsCW3ydgAV7enIvLg8msUXDbbZJgi3hhYC6slZ+Bj2jtjZRxqQo6XWXYgr3r8ML3XTySb
yj2jhJRVscI34i23ya15nmKNPo9QA+osTnemzPPLolDNue2Sm7J2jWoojWjmq2qt4W5ofzd1McEV
Ums0guTHBWb1u+iDbqvwcB5kY+TXlNKSc5fp/4jJ6PfBhkmdQu+F3Qib0g9/BTisPpJ0gdyWTnsn
HbZ2JcNPqNzw4lx/OfsOgEnbmPWv6CXItXGS7ZDgLTQXjFRE84Z9C9tr8xovdYZPSSNEFpFDLqUk
pWJN9+aTA2V0K1shD67qyoOFBrjx6SlmH+vgfw0AWkVCZQQzWn0qK9IC2q8rfh9JgG6d6/fjM8jI
S5rB2fCH33M8mx9V6HMvkuM7g77wTThAckXe0B5feuIi7WS6+uV4hx4GjBYtCvbPPF6CwsKdQn6Y
ytbFJwDNlOo+GQZ6gN0+az7tWCkBxJzRGwoCkLvJUz8qkyefZMOpgVr9YBt9tDFzykoT1cjXQx+L
i9zoAQiGZEJ0n4uu/2MT03RNqPBse4O5a6E1b4yxQV8yudRn42BFRYDc5NpwXIqQBwRYURXhwlWH
AOHpoIZi2hCo9u6vkU7XVwJKHUPc3unPZVy0bzhTsE0NC307VvA79fGz0HWxK/2SjbXySgLr66gV
w95/4FqCy7K+YGSUx1zXt9fDtfxxLk3rUMOyr62qayimjKKddRdu62zdsUTzo10AlHpWWUPbH7+g
OYmDs8zeuUNHrDaSUcFk97cxq7lYMDivT73qrd3sMHv0II99JKMs7ysEBtEUK+dkucE58Jt56xcK
mJEY1NV3nOJSd4i/fjcy5BAb8q0uYgWuLAaG4lbHbRgRFm8YvOrxQ3YdZhhOKVUeMjoykWctP9i9
ZEu34v9SdnksTKV2L/lDgEpenxEIQBY1cDNo8o1X0wkH8r29w3MgCIDjsGWkeM0aOtwsIYw9zCju
AlxkCSgHkAEw0VuF9m7cQk59nhmXzjF/2kW/sycihZDlq1MJvfqc6hVpNDigUGR+SOOlOEIXu+pW
dGT3uunkVJl9aBY8ipNhpmgoqfdd+cnH4g7lwUBSiQoKBp4WlNc6dL90JQAYjnAiwt76nSBs6E1S
AY3zGX4qOyECLg3joANfbH3bgHur7fleeqBrhyzp93nePoIO4AhCRnekFWYmtqDDc1d214C45K11
609i3pgGW8ikm2wdp5fcbAZIszJ+Nos5XhHELwWLyQXun7wERutv48pdbt0M1nMo5TO2g0uFV/JQ
5sMBZOHTnILvGucG6dk0OXvYNxj3eywiQQqqKbfUwcmnEj3MJnPuY7ks++rdgqC+5aOBsVkOxYPR
RR8RbnQih6f/glWB32JwTo4PAtDshjzSdVvvXRkaEO/anvcq+WvwuCj5vZvvp7I+2F4TmY57rlAz
b+6EuYRhf30y/ZkYNwjbbfNdTFXOmSCt73n7YYyTfNf+dFwQSg8Y0wBX+EUCY9edgAACKQz7ixPr
8AibcTmGLQNet7egw6zPYjjAXgvdip1qPWB7sYa+JzPr3Pc60vQ7/JHMmZCV+zbkfTb5w0mlYDir
hGojy7ua3uLcRxtgSe3Ja7xw+i7bSuJJ8nbsti56D3tC6938dc8AWW3TxAt2yPQJ666uOssah0hU
Lai2lM9QOHZ496T6hsvb+HP9tIcB1qnDF0jh/PjzK4WI/MfW0szKjjz46bXuxihPfDzWI1sYA/Nu
Xx0RaQheE63fNUFSX4wch8PrCOi66EblAI8gXLptbZr3lwZrmzEwHFvTnmUv3mlZn7a8wAiRN89e
LdPe++t1Bewc/q7eKPXVjCFBhYpRop803yeAPLWdpo+5Ww3gDCw5wbkffcXZI0H+tAjN7SyNqDwJ
4136sU0QaB+uSrGTM57FW0/c3DO5KY2wIsVgPgeukDkTvrVQviblVM/ssBXoltUopjgmRHbG9jP3
6Lqyh9ZvtP8pHqdXDPk2A3c4FLU88mjPV8d2MZzk8tEgZQN5IgBdcxYE+/2bM0Vyf70w1wj2ruAN
2rZdTDlnFYgbdqn2qsBS2xQ/9YX7wcHr4HZz+NC1GVlmCwUdLMfuZZPw3Di7dFUiHnVizFsXdx4t
xBUu5nWkmvM8Xwj5ToDI8UDN63HAAw+zzYuR70az2v3wLHoyfU7hsvVihDizKDCwsc/+jayMjW/e
ln4TU3lr/XY7zup9YINvQGoFoxa39zLXvEHO+I9bjAgTJBzPWAnjSwhaDUxxzPOWXRdZVY/Kjb+L
1LZunHwhgAbtrxiv7iGx6nQ3GwO6CMv/FhAFfqW2HRGlTeYZro23nJ4BHXBtgAzUnIvSNyObaGG2
JOrCv15FnV/9WgzmbtP60loFR7l6wGdJEFi5dBBoeoZdE8wGY4h0U6R5fBxSY3pYNd7mQGrQCc94
cWISvMW0rYQltlL4zpGpoHEfMr6NL83JkqjOwqzCQ97a/wE/gkw1GfsAy8U+heN2LSZ4QVPcNqvj
tT+7Wf0BeMqkYcOefg9QtyJ8O2hnc8/cAfSaQ2zOAZBgMeBa1pds9XqJtnk3uWJiwAcohckn+V6i
EwRjdcefp6llJD+wBMN86JFdT0Ghl6dPgD4E6JQ4TvB9duaUwVbdHf4qOt+9NfFvs0q8m6NYHKz1
ZbCdGuJzmH7myRiAfotheVgy39gm3/PXi5A+RmwC/0njp29p7a0Rx0ofX8bFDGl04zg6POEcobBj
NJA/1nU0UyaiEvUgSEIBfmfXWHIOKLyDAbg0K1MYsKsZf6BTP+0AhaxJP1KXo3km9thswcB5Q3rs
h2rcZYgNpgCn6qFebMPeTmH7DPQmmHYY2bPqjwJpJKobjXVioptg8csoMRi2T8pF2wnqL6ZnE5W3
7tGeiZA0RWv9XQCAyVQQHyevKY+QpZNNMrb+92H+jtHupwAjjyPHcp5UAjOoVIO/N6hovBU9zuV5
avi9ci7JbPNfnY1Do2Iks2cC7UWjY0UWxi4sfa7zLOmiQDKeIgDJZTRajr8vp2o+Ly3at9mUBEfC
ltF8S3nHyOr4kC6HT1nhGp10Rb8B+vlxQW1gIQqrK4kA5JJwKflKePo2mu5zIBZJtN889QJYNEtx
HeUY5jC2pDR299p8M0hQdjHTnMV33zy3hGBi9tNJwOsmLQvLsxkhlC6OnZwzeBU21RroeMQMPzll
mhFeHrkCImz8WngZhkX5p4yrAd9ZiKS+ZcR3YArYdFSaXdzZ+QF5Qnwh6cKukbANYsO9pPEkr4sr
C8ioVAUNU65/NW7gX0dW9+06l9k3/vivzoa/deuGO8ZccGNdOd04SezyvEfkGNz9694NJi++tfM8
URfq/tNIOGZp7Hg/lmoBcZ23uKzc+GGFBCbd4h+/4khpejUsw8x6Y9pJznMJQSICju8G9mGgOPqj
T9z/FtqePhyMSDgJnP9K+RWHS38lIg3pyIKXwZQoH1d1KQ+st/BWFF66T7jCHYp1eS5SLybT82/Q
BXybjT0PUPgW51xyl4CTTQ3HBb+Pl0SGMoBboHPvWSspoBHeZ7BQaOjycOAl74szSZqRWq3UP1hC
uVjR558MDxYMFYJlBf7NwQyn4Ahl9PM1EHba4jhycrBkW98hG0SdJ5De1VSd8iAwt3KFyg4x00MF
GmbHHk4XS2lT1NvG86lLlsdkOdObh31piyXYj7j7TPumlea7wMjWsq+mXDcszLs/hnZ1b5KCfwOy
JJ5ZDey3dGkRRXWn3qDyo7qIYJA0QCwAyqduq3hUl+W8pA0CaxA/yXV9yUWaO2C65S4UhfeuSxQW
7kyfoMS8S2oB/evmeB+Sgb57gWttXxacAh/VPU0rB5Ze7l4qEOZZ3s93/sedJ9Akh8GTj6UYTy/j
+tyri7vCPMq5z/YhN/b+z2V09Dp99T5Hpy7BruD1G3uGh8mUQyrMSGLYIKP2SUbFzGvhN32WZkbZ
1yHFkjMF9T0LwiWy6wAW2UgZVRwQ/g15D4nLrg9qt5AdYTp7TjyHSp4Eyd3QlL+UCVkHapL9y5+7
V8CSIbPF3TDBjKH/CD7TyXTeQo0NgT8j57LreMesGt9ipYNracouErMCxy0LvXcMcJqgQubH6yac
SXiMYv7iE6ovJSAZ5WiXA0BuHOaBXXhcSEgschVn5RC+ebY4lnOCJ6IiJVHkCO5FSmxaSe5KYWDe
Xi9Y9vyD14CG9+OabL7dT9kF0xk2m0mfWy5HixMe9Zi2b/gLUmLs4d+tk4n3SkLPnRd9FmPXHQXU
k1n3eNFSw/rCR05jjdf+Y6CT7HMrEJ+M441TWALYcvoR0IETlPuyn+itgn9R2d1Pd5rlu9MN9haO
CE0uiz+yYvjirNaXKgE7Q19WcyqbdsshPPn4s/2Wby8DMl2Xinqj1Z5hMrgSyTB+WCRk934xSMR9
DtaJWOpN12EI1q5BUcV6eTeW5G4rIz5XQWvSVcG619OJCYRP7XE/uee+GN3zTM3C0Ur2aRJGzupJ
63GIva6VupZRlmFJT+ygPL5+qlpZHSttBPuhsTDKTC16SjU038EDIM3IvkU/5Vy7jKdQheoaetm3
2RBBJCbUR1xf/bZx0VJUO/Q3kur9zeYhu6yyW5P0/9INNh/secBU8P9eEs82LvBps4OfgRJ76QzQ
uJv2z4+vf8YqoTcgt5+zaIqdg2nh8Wqlk4RZmqCa715PsUkp3WOpu7894+cozewf7SnnYjU11ZEt
uobttdz8Y/29oW9Nx0PDJJ15cr3Iy58bmwTFdikb/lrNxGrK6oOtRuGKtkbfO9Mq4Z/H3mY2G4zd
blQDEdbQLUGK1pg0BO1vW1YtnwB+Q0lrkY63JFzijW57yYREMvCzcbZkQ/FV0MD2KHK6KwZGEv/L
vHBMiL/P4Sd+FK+FCeCOc5Rao33J1xeSOB2RQBgUFWz6Y7XqsyHHk9O8mlEzCJ0HzHi/KfwIzmGc
7K3Y4hKcdj8aMACgarhgUVkm6Pe6ZjnnmZerYpXHDG+wL2NoHsI5Hb44XECMsqa/SD9t8lJ9+jN6
VAo7+TFnZfdmO5jZ9A6rON0DZWw8dNeYjzE3d+6MgbkLLJ8j1JTf7STI76+fhATf7Gk7OAXDzac0
7ZnGcr45XhzJOeGri1Lj81njkxXuebB9RhFBzY4rQuYzZCyvnRAmWU9e3ESz/xgrIYFlBmaSPNPo
5574krLJmoD0uTDduZKLlVOM+FSEETPoZGvbqbpVuvtKuPDN+UTUdEQGFxhCRNLLn72f3JjuHcak
7h4DCeZLZg+/hpDvVWY1DOdj821cKAnKRjM88Pyl96Fo07s1+aC9kvdxENmpQLP40EWSXbSARzzl
1G60Fp73bs3EdgXGvsbwkr29rqI2LIJEhXI3BDgC0/X06ixeeS5FQNvkktyA5onDH++aUZGk8kKf
+i0dNj99hhdB2STHhsTcNluXAjtMfyqbArCsxK0vx+q9zI0B23z3TugnPZkZAKnatfESTBGwB/eZ
MSU7BTljgKaApYbvdjoSIg4fhWP12xnDzW5W9ak1Yz693K2u2Lyj1cz+AX7yCSkleJqAn3cvjbWP
c+M8UX24KSrJ9UGoeO+nwH9f4aYlSPUDdzFfCerhlWLGKbr3vkoBA9NmtanaoTuYEOW3r+sJeGoO
Cw5+A0RGFzSWSK4pcLKA08bNTyj7CCaOCJy6ji8zj4tgsvHaMsH36mHF8caFlqzk35l4DFfuoHww
fxb7P5uaGzLg6YqYQB/aKvVKb8Dg1Ca07IEiQ5pIQixmmem7D4LB+2lNfBXtYH90YGuGmeyE5432
tbfx8Y7kbXv7S5JEiUxZBlcnGAPioRd7VOLCDGSlebPCk/k6+j638jG/mrOlSWLC1BWMd8mbzDc3
8OSbZBp65ML0syksJuChnomar5GuzCSESd8psX1Xf3Z5x9T/woWBTgEKEveveFcTBMc4ESxzCHa7
PNZ1NBFu5D/j/tsiATMeWj014wexKpzU2XRbqFeMWpp5cqayVE2y6Y9Ok7D2h+G2NFQcQqWz+svA
vY84pXlOCCMylKfoIynK5NJ1JjGTlfvV9jO0kxgzBt5RvQnbpr8FzdLf4vVFNbibXamZnet8DHZp
72J77hq5n51457i1f369WOtP0lwIvU1MmTZunX35o4ezeHDoHU6LHby1/pim879UYWcwGCAfLiEQ
3Bd7gQzjvGUO9ldWuv4DELu355AXcreGIibq5NPprPrMtZcrCoY3OjDWR3XVmoOyOFSLBVUQUWnX
p+vBL6GXsQigYcYdTXwYocWtz8GeQ8QHJZk1+9n0v9xWl4RijQ9E6Wk7+zh5eHJiEcwcJ2g/KxVU
S7NMMeNhYAsT33xOHctNOOvl2GcBBJLZhJib2fu6bTrm4Z3AxMmNb/WNhHH11ef0I7nJYjzRE6l9
7eny46tONnShVcIJgfsyJOEJ4F+HE/93YVgk6KyFKACrWk5vCCmiR1EfaJ1uHtAgj0tXzJd0PZR6
amtwMN6WtZOfhFt9GW7Xn5Am2yNp9fkyAVCxyW++U6bwLjQzvpfXtFK9d8L8oN+VrY/CXi4mIRV8
iFQq4BI8/FmL0l+14/YP4gm/uqVJL4hyydZwxjCKUyLnRdb9iBvxtJiPfpOG/w8bj3/nxvnWYS7e
Vo1xGjPfeEcfANizkHgZyO5pTE0sEv18KDjA3bKFXDP7x3IqZb4ebhAVUdR/Tco6pFS0p20nIhxA
zp7kkTzWTvzus66ZxK2sWZFsneBWR6MxxCShe+J5q53spbv1uV1HgQuC3lncv6o+L7EjDKwXhNz3
CCMETPGwHhMNezB3iSO+Tv+vT03KUe1k2DlRn8/z+zzREJbSmG55okC4GD+LqSbiOcgHVmSicfWU
7Fyrso8xS96Wb93yw3NZ7DxTfOOtqA+vZ2fpL8YCzM70KXoLGAJMqvoPz25z6G0ffyldR3rxxuuS
iWNQj8sFZe9XZhf1sXGBspeyi+/z6FTbQWM3MYouO3GYBLAFOgtHYn9I4Bk/BzzeE2dMjQTNZXsF
cdl1+jHAtgJnwRQsrBkljUq9g339ncd4vPsJq1Vp7TyzGj+9WWocbYhwrukN2Ce4MzqDRx24yvvH
vK7Af1xBGM1/FZWNSbO2mKIbPhp36v9nDh3lsfaktqPW+pAS5CXk0vxgsFCdzLis944l00M1pVU0
E/jd2oMznw0tfwpRlITrUoqaRAijivhq4HANcnCzb3rpiKutSP851cCqq0Nru8SwMLqhxjZGS+ku
tPFGeRL9qywIobYBm3s7xoCNtzS88sVWlCNZTtVvmrTor/7MN1tMBI4kg6woGbU4dqs5UDW54BBR
pWejYShF7jFAwvmUbmLdmYr8JfHhFjjeIs65mAdX5sKLvrAkbBB4EO/JYg4P7s5AzNjAVS1xVIrS
IEjdkP+kRDQmJnGzTdo6Okwmuwl0xs5Njqo4V9qq3gk+083gd+m5XVfcIdCXvAwmIiO44cMpy2/z
I4gVIwiR5Rd4URmtAfoSNCPhWYpP6VrMyUl33B4LrBRAn0NWCh+7QpxKtcpinEr7ctgbOfDy1wzu
9WIZcCRsnxIUL/m31Y3zHs6h/V518suhu7eZPUb5/fhupdTEmGwIWSXl8U+oye0k3yXhfLquEYSY
U0Yk6Lifdi5SuUMFyGcZZ90nvXzOUuuDLimAV52fH2yObVdpYvlujDmJshkeSVcY34ygcyPtj0TP
UMXvwg/R1mrxETQZnPVVPTUsUcGRm+DSm/8OWbFnKKb/Eph9d3asNo1aRyYsEvuEfCPiTG9YkTSN
u7HOq8yOEwk3x1uILRbb0fgcC0FwCMeHEdHY9E81PjWBo7fK88o3XbqesxkZbLJd7PMB5+1Qaufs
tnVOOwsjt30jwW4JJLPb66X2wv/9ZLp8WYn0X4u+N8jX8xl2hYmrhH8y3X48TCXmm9wZ+guaFNpw
bowfopNAgFX9g4gI29pvOgwwhTr8FzlHJju1SMF5s3XFCHwQNbmDIODYPhQuLpaODlW8tt17Izpj
Y6rfc9slt4rd6ZY32NO5oGysLu7fXcZdu8mBQsJXmAzlusDYpBkhcO5euquxGNabz4hvVqgEvczp
7RwB5pXsqUtNOoggIsd9z8OJW2Lnv75eEIH/9xMqGUEivkjOqvO+zsYZM/StJWkgi7mQn/CHfNEs
PZ3jufg/7s5kuXEm6bJPhLLAjNhynilqljawlJSJGQjMw9P3AbOqv/rNuhe97UXSRJFSShQY4eF+
77k/90mNbTQ/mZlZpFByBOrmm8hwkA3FzM9oDN5CYDx7s6+wvc5HCQJ2nWXlJ8W2LYn4q0aOqJ6b
fimnfE80ozlYM7sjGkmPKXgX7mb7/tXQWBSsEDFOL8/33/uuBLvfeJWrs0vxs02NfgH7/BpkRgYp
m2aV3WDItWECm8SVbsTQu28yrna+RbfYLBrr2NsYIEgrQlDOmji43aUYe3NTAC5Z/l02XX4ckCFB
fa3BqDkBsJpm5DWXjQtkNP0mOpr/TIftj2mKOkABDaERfEl9g9hXrBTUffPkNbMe75pM9Ij/WZE7
OWG9RBoO8VHtMG0xiMqcE3lv7k4J9WsiYr4uB/8mDO8kOW9v4kbE+8wFfiRrcgISJGH4yNgwaS9I
C3cUw1tGNmQkut4zZHz9A4s7I2z4BElbttvKCr79Og7XDvof2HBG+VRR160DBrsAHsh+EppWU0gz
i/r769dWu0V0hKKiab4zRgOKStb0p/4JqhIiBDiPN9z8ySHwVLX5t3hgHuaLbo/x6uVuXfQsCpXA
G9sN0F4Lazq15ejIcqMgWO3ybtzf/bbAKHZjL31MpCy+9RgSAardxnk8pEWqReWIetdJmfe0Qdht
QHtAiAxzyGBIoFhA/IKzFmkRlPCkBUU5Ahwy7u7j7vuUdp6u2wmHM5cp9XzTjSu0l+oQ4QpA4uLf
MFt2J1OmZ5R7eLHQb4JY74EyKuyqZp+57H7RxtNT53kCKbzlssG3MvtlMC7puwyN2HxkHiiwqnhW
UPfhWZVf92d4M0kGXelCCFqIFZjrdPBYzvmR9iaDpUMngYjDDqIXbrnX0dMu9zd1Aa1pMSa2uSMC
lvHyQKxg3nzaEDkPSWME27IbLEAqnQYiwuuvvjn8+4aLJV/3zYhUEPiDK0qwJqkcgQ2O9hpOizzd
3eRJ4ooOERH32QCXRURybK+U/4ax76PLyvJVGIjL6EhsbZSVOKEs59LOQJl+vmm9J9+osr/IigaJ
wnzWDNH+u2sdD9TxrgoxxSvAsGVKZAiDVfCSyn7lB/J2rD20Y/kGx/tHrovuxSig/Mp5rHq/ceeP
OAWvTeHlB69JZ+3WbL/tWbfIKzO2tOucw/1GhCYCE3N8BFxHw3v2isOp+9W3NV0PjcJ5oetWv8lj
DHSzZVKv02U2gvmtENUhXWAC3o3+c4Ou8TRKcq1dTOl/79HV3MTKoo0B0uPF7lpM/wXqVrfOjU2O
4Y2IRWGeRW+7e8vRD4ZGu6B35I8jJ5wNSZvvYsv8ZKBsvvkaiU5JDRALcePv+0i0zJtL6dXjvtGz
YO3maY5Am1Fp4twwsWFgogXktEwFUg1kkm16V1vC43QmgN9VbzUbJN3pCoQa+cZ5/BEqYHk40hg/
+wFYbSu9DPz1Tq2/tyrsaZEsSckqmVXYrBnbCM39HGuKTT32dQYMKU2lyCHSMMuf4hZ5KZEBX+6s
uvZFwbyVFa62/E3CtbpgFvMcCQY299WgKBsub9HAhU20mXMGipNGTP94f5Tvp1/u49J29CCgWQXE
z6ibsMoh3mVJWbnM89adIvdnZPh77kM929g6xpTAnvpbZxbPNoIfFVvqnBBPv/bqCFFC7RrXIjn1
3hfebiyerv2OD+0qBhSSSSfHz3bHOxK7h4mywTCHfZfwhvFCs1yJ4ZqiAz47wHQXSogU6k7lHO4K
KoQf1Ntzqx6IhEsHh/LBSUMcWkBoV/a8VXkEkcDjZkjR8rjaB5EcsciN/o5AM/oD1sC8TXQCTkoq
zp7OZLPGUpAnIw14N1gHvvOe0piB346rGvviLHF3YhgOenq1UYccgtp7bBxaGr4kLsAyRbu7S1Tr
Yfx021oevH4gKCIxjZ1Wk5RdZ+M+ITMbf1dlb2Kb5nBre58l0+C+sevXMePw4DOD3ilfoQCfQiLa
u2DvGgqB/2xdQoIWbVTC3yDrCehbuFk2Wz3b0zRTtxqPzI12SDq4I4xt0w7NgAyKnvcP8ilmbvDX
TJ3ECKs60lRqN6nGAFQr1G96snLlCt50ceQnW6BPn/SPzIVbs2siOOnXE7pK4BDLPibsURYYouqJ
4t4HCVQOREUCza7lGx27BjFzvav6wkUSObjHcb653zUT6r7Bokvs4ePaSwgacIZi/QYmQb9VldWu
XeR0JBEJOg2BfJK0WKji7FPb21c3jOQtMRp5KzjpSZ9jkpTQVcNJM2+Zp9Ajm0guoskz1oRPABHm
lI/eyiD5c76K7ACPzDgm7jZF+o8RKEt3YqR5SRydAWkjN8mI7Cj6xWTCg5hNb2POXyjPpnw36P7I
e4r4SqKbzDPKvDdiOkAPoDlYiHE4uq0ktLBqN+O8NlTZ5OE1QXtpcPpdiMzHmqO09OSTzjcOSArd
MtiYs7b6Lpdr9GKRTUl2uOvllWshYET4E1lOxMx45EVrxekuHx8CiszQkUj9w5TkFo6SiIqBvxY1
Pa/GesSxm66SCOAWU634JIbqhBFm5Sg1vosifhbCNo+4a5ZCIUBG4oi0AqKeL5lr6EO8IVRRv2j1
mG2kYuzdmmo7xq6+bnxZ3Xw/Y1nCVBc1j0xfl7hM5SOkIPKFMS8B4+cbH1Utxg36x48ADT4WAW7o
2s6L8lw2Zr2wl1V0DVpLPGoGPgPTquBtCYEJGwHP1vMZG+p0WhVKL/bw3jjmNKCWd+V24GASdkfd
uPytaOiVvYetmF0xFs6HeNsErvduaMl6SFi3we+cU/83IwamQP6EbVGEz7mwFm419kcDOQdtGA8u
0wBtyy1xD7ECHNvE7K/oWBIaqwWZPpELlluGA0j7eF/ZjDzvUlFe38dgCoOtSqAq656xKDOc1/fi
W9rwUdycaCbO3Ok51MZ1UVT6weoCl6Nhbtws5uHE8pUwTnqDcb2GI4gRysaGgr7zI1ZE1jlt3Z67
1I73KiAqWifm8XlIrs5U4OszsvpFaKLZDwxC0aBO9YuHSvhgo1ZcONKuXnSVf7qCXc8kMOYuf1+a
ng5WbGTLTurwlGTFwkSojwy8rlaBROxgYTRfDZLGpW0TtIHrdw4Sr0mJtzG3+IiL6LwwLpSQ8QLC
uRuPWLca71U2+7wsRSxKmKREWunRgyQ7e5umknHX0NgoTuNHpNUQr1RoMn912g3HNGaMdbbrpLKP
GfUZMgjDQfsRgmMuS1y0aRI/jGa+rwLDnDXI2pYagS4r9k/QR8tYTzNok5ZYpiSGlYK0w0VpFLh8
0nrRciE8DLwZboMDhhR+ZLu+dxgwMKIlNErsAEW0i2vmLbU7r4eJHy5d2q0jkwgkxs4vpkyYTTL0
zeWucPUjlo18L/WEvoQXWUsHhfZqmNeK+w0/X3CiYKURrkKNems6jcxHzdkmkDOK4aC3rudVOfPi
Gheep+g4Tj2XeWP567wlW8lgWBtk2BAa5SwcjMDH0I7koZdvBYPiy/0mrMUHBAVMovP7jcwNbVuB
CE1G2zl3M23BiDn/lhGnVgO6GU0Euo8iY2NL82KWFehj9UA//lJkVXmp594vQQ36xZNEteAXLqFw
Ifij6d9d/M/J9oqbRZL6ns1+ASDm0/A9feMZqBtMJxlOMee3ky5j8HdhAdDJjPWrqW5DZlFKQ6x9
pUG0KtL6HTIYbXU8wMHCaAlSccuZf+RHL4hDSEiaWnLRA/N3MKqWEigrsL5wAwgxiSm07tXe/cbU
xLCrho4DM1KlGU9Q3ofipGktvLLO6Fvm2W3o0+tkV8UcJJve7p+KXP/bMGb5gRG8qjxpgGpDfimB
lx0DjVK3y4L9P6MLLomDkiiw0jF+AxUBfI7W/SWq4+29eBYzSGOQCDhNcD0EDqxtJEUrVI8uf3t9
eJTmsuFc9NW56c4Plf6RmOaP36g/eZJfWqUH53pAiIeIdXxPwYHgLKRm0fozkr90lbYuVeCISkYr
B8YtAQGcNpyq96xOGMs2YhtS/K+oGuKrPohtYFbmYypM8xETlFxpFKS0cgaw/ZJeYE2fS5CABoaI
GU4+d0ptMlf2RknwRjNlw0qIsN31ERYGLhD5hIW7v5n2uFR/72XyKbHwUJsZrmxRzXcTRe49NqbV
/QumXHqXflTn+4OhzuQnE+WvOC19kICoZ2UWohpvCm9Ghg0z2WiCPV6kxnVKml+D0rsOsQODo39/
6HtQziQdyfsnY5+4eiNSH37ie4e4wELghrk8wIRoFqVMxFbHQbQtCY2BJ1Hsepdjsyewo/VM1RaO
SYr0lIXmjl6/1ffJRUOjemlqtzI4bVJNaG4FbSgmzeqfh32hv9ttpO+sySsZJ4RpeskjzlKFQEB3
/w73zwWRMxKhO+PzMs9oV2xq5VLTgWbg3BpQwpaELAp0maf7/ftNnKqrGZJmkwj1Nd6BdJFR0eat
dqjTrMeWco5WFGy/+1Xfzyfjdr6pPO8dYkWAbK5Jdyjrz/cTia0kxxJ/+vfN31NKqjd/Odr//4aP
wE3/v0PYz7/SX330PxjsNl/wl8Fu2v+SuuNh9DUc3QA7AZ/7L4LdNP7luAjThM5WrhtgpP/NX9fk
v4C126ZkRfQMY/7ofwPYKXr+NT/3/4G6Pn/1fxHDPd00Hd0kvgJkuKc7wiHW5L/J28GIZSuAdbgI
Ge8tsW4Vz5qXdjszH8zlSIrmM42L7logmL4/GCWElQ0VhqN5SvTPDZgAhkY2GJTE1qrlPw8k8/NC
9r6DCZmRU7S4jHFAk4OA5cMUFIgHJ97Ddv8uKtROdUlNeL+bkoVE71MvL1D/nGcnREGqZcN7iFB3
j0WfcNs6ufzX3+r/wHQ3vPmP8z9fEE/YjrB1V5gcHRjI/88XpODEbpraNGBc0V7CO9G5S4tFxUx7
RUsTFsl8k5LcvaF5eStRLi3aDiAxHv3+0Dcxiw8OXtCLeyayb4WpOvqe8W+wvyR/pdlaWhyUDTQb
VYP9OunTTyvRXmKHUFYnF09jU58KVy48hlD0h+NFWhUNfEN5a1Hap/i9DGWbcDinPTa8eYfTOdEj
BI1NQmSbMj0xPUPGZTqUH6ils2FdVvE6qmgYGkCSpYakUyCgpXemLVomJT5WHHYDsi6BsPrLNOVc
qGFKsW0EgeDN63VMEuoqavDow86dJg9bbwL1byzbZwya06qOzpyL1gBKEJ9jeDwpTuFQ3xb03lP0
ceMqjgh4Cy38i/zic3GiF9qX24h64bbHSjeKEyAxpqrEuo6h169xoGoYTZAA4InfpiqPV7nPNsgP
WdtUW2HjIdzSgh+Ggzwbhct6VCdDWO8W+RMzrQsLSUsLTMPEYEf+1fG1bzSsS4rdX3FyxZgAVAaP
LgJ9uIApoRhciTZqQn9k2JMhS6sfxiYnkS5Bnlzoq9bUNnmSvprMGpnHI0+mC5nnbIxOTIi6iPJD
QBsapxagwLFt90y/n1SKmpeY2Z0H6uOEBgcxiE9IhyJPWU+Q/tEAmMjvnuk47jcTiYU2OfGa5T3l
YvEmdk78PQrPCO4rDI+TTVmHLnjV+/hrDcJuPUy6gDHADkgIjMh06GB220j56Igmwo01UgmULJZs
+fQbvBBfs26utT4aGPrx/+VWki/9xnh0R+1q4xSFep2CgvbVuBut8GJmsC2UxRnNedTL0VtOsf7q
ZvQF/PQU96a5xFzMr6iYBJikfarqUQa+uZekti3SwD4bLmpY1KfDFuhItBxRIqCuCyQLyFGheMbl
1XH5dczqq7L6QPa6J5Job5no2m3zqnkiubl9ea6LRK2UJsncksyOyX1d547VfZSDXE4zpnb0IC3B
6437MaYlFaOcnWizCLJGkc1XcE1O4PARzKCgUoA19NpEEaQPa1rpP6lZZysr1hQubf8BvNK+D+Qj
9g0IRw0wXpLgyAkOUGaXP26GLqPso2nvmeVzB+sGbtKRFuZJn9UYniRARjRcRhNvdBOhDR6Jnjg5
eYavdoMdTR6pHb2k9DE89K+LLkEOYaNUEoW6OT0wUXQcUUMObYvfLj3SnnaWA6zhgZWY+JUEkRXI
3dagQLD5xrYdRGsqfjo0pTgUdHTXlo3JxuBINQj6k9qlNRnjurQDfZRqy9grMJ0TDoPhzttpLXkV
oQVb2I7OOGGfUGdfOfbC5wQizY+NMReNJa3lZ+Y21QpX5UTf2Kct0HTMQMAC2hVQxJYzssgWQ2l8
Z606Gr74Q6Q6BXUrzlXUPvUd1igIAwfs0tZORLzd+/uM0A+PDCl/6aUpD5XRf3cqQ1Vm2rccP+6i
6vNoWXi6C19fza6oLEBqSEbWsW4Dho2k6+z0LkfCaspjMQhzfkH+86iTm8Zq0gC13J8sc4SmiyES
E+2RAuVNahOn0wU0I9OyOFHFFyd7/sixYmsNlgeanVl/FPbIgXGWuTHikRtfueRgWV8VjaqNhEXU
ac+IL9mnAlVdR3OqrvePAhpqNescMhVDX98/9c+Na5Gc2WjOlt5/QEpOcPGiqDlP/hxuZxjPoma5
b7NyQEXMXYMeKd7uEOLifBeo30tBM3EVerm5VEVpPBcoYs5tpL7u96rYne3hOWYvqT83HW7pZvCB
2cRhsOki8YWIy1v2uczXY4GpWXfN/HD/6J+7up7lBzwb1or+Lq41pOR0xCq6LwYab42REuZ/XiCw
PFOBgLqo7d9eGHwmWWe9up6BmqPOEKiSnLFyEuKvRCqrHXQgYuYjUDY9wOMxBDQTF84yczxEsI18
R61V/Klbko5uI66DHyOCdAH70nsahF1sDNIdjmPu5CdREFge9nq/RSDWYqJVZDS3ifyx28tAc/1P
04vvOiz616wICcX0A3WIB3+f1ml7AGio0MQjKs5DiaHV/J7qyiVwg7jOxBNiZ2XmvhtnVgxy3Efy
u38Hia+dbPAYqi1fsrEznkOf6asfq+IJ5Ryhyo01nQOwxZvENXDUBSGmHC2C4li2azka7lMj6aVE
xAp8MslaDbC7PDW8sBqWn8MXsdULncPQz+jGb6hmH2GAJnuRkhQVxto3sS7fFZ2UWx7h+2x6Vzum
zWgdDDdwYArhmSx0AcTAZexqQeTbsDvgGYich6TBil3Hxa9uRD+d+hN09oSLmd6fj+/SMdbaQBtd
Y27oRkH9zR+TI4tu1DcVcbR2K1xZEvv4JhoyQFmBhe70UtgK9ggOA7enrVfwQqEdmqUztnawTPpG
6QR5gtBU1nZcrOdMA/XZZIH30KObQESXcUrU4MA6amYNpMb0mJEhvwo+PYIvH1AlhRvbCI3LNNcq
GHv/hAjkV0IqArTe0mBmCA8YitNhpD1C70w/aGPK8cZNcRE6Ji7oyDqkBRCLpO3fslr7qM04SxdE
zqkDPRCC75J4q1KSFygIH0P0yKXpnIukeOn7XD0HCjwmCzm2y4tSzGyQJmHd/mN76Qsx5GJRtBpo
DTkTX1jKXMPpj+F3UDfatXAiTIK9IjnP9a2d06lX1Ud4SarZQBYckARWjF385BLmGM3CDJv8EEFE
H2Qx7QskOvzoBircrVNBcdWLkjNnaZEuPfXXXoBQ1cEt+cgwJ0TlFyyKT5FtJ7s2/fEgzGJBqt9T
8jFm5F60NHpjgp8BtoYWDy6aVGxqOKUXiB5vpImgHLTLa14648Y3iDjrkYr1o3mtUu8XPSPMnonG
QSAgk1o6+iJuqmFNRjdtYxRp6/I2GFweuqXa56Af8crJ5FGyhUo/Uw9pNrN6suAJKEwA30COmxrO
MhP0kpP92Wvd7Dil/hP6lJjdxp6XxP6BtnF2KDzrHc9MdwA3Gd2a3H8zbNmu7sUzjQn8aPNNl1pn
Walgn1pfSp/ABWDgeW4EiMogjiSC0wj0bu+/KWJ6F5Fv2hgAPKZjk5HuCSo9YeDUrug7CWauNaa+
TomcI6zbozkZ3ROZm/qq7r2PYCyL5YSP8el+E2HZI8ENr3MjzxqiiEvaG/DpnLfY0MyHwM7wmk8Z
2dFThABlaB5wxZV4hGxsZANczMrK+scJg/+oNbdw1BdZV8SnIBspyFisL06svqyQaUvK1/r02Ndh
1kI2invKVs1gXGOW7q2Yb8wynzYxapmVM7KTcAyLd1zQ/dnXoDPVHlMyfNAYWlICCoPwklpu8+Ih
Ha7iKHzHKIdpy6FHQ6kQvNNkgc8aCXt/fxQU7C4y5PjkIbJ90Kvh/f4sLHPWFkE2yTsQspClFPam
Q+R08QlLvkTlBoWlxf/PHcsXzDi5nDvfTs8i6tMzIb7pGeBZEcZnY/7E/bMV/pIePgjPKi3d3pBg
m1JU/+f5jk6n+e/9v88pSKmTvQ5ubn7O34fv3/mfr4l8fUHjVxzvn3L90Th6HniLeB4gNY57VPPN
/a5lph3zghwggFdPyfL+yP05YTy1yEbmr7HM2Pv79Bm/QEWNiur+S6IeRIkTjCeZpCFhgfMvfufO
eTmez/mB5snW/QBARIcvoUt8TE75KTaS/OF+ozUwTWY54L7H3B8HXvOS5XYMy6aA/cm9LjHMZ2/c
lg4KPnI3zzSfumd8+e2LOwd9IenXsWA9RpHjEeZDPrntWbf7PR0oPrB8v8eAwoM4SzH6YyYE/cbd
ruvGJ5R3ScTxaeC/ohJNmzPvlGiVMzr5MoIDkcjdI1QOgk9y/LhESAwuxESuhkLRs01kEy90mX1W
gHTKynwqWuuGWhAfODQDCuAJD4neboYA24gRk1tYL3VbXFy9/hR2cObAjzrPeEdcbq26JrzEPdiI
YFF36IU95/eIPBJOBbG7TOBZcX3/0GCVK4pYLOxK1ntv1hpYCH8WDvqbjqLh0MJYWMAuXwqX9MIp
ifddwUCNSA9tAap/XzIeWbRMK5EuZPsGCN260aVa0jIHJwYOYBHmF9/Uxi1NzGsePXfAxtaxX9tA
uZmkxZN4p0H9p03Jq+/RuLptSYJM17DkWugL62CGogWLuJdP0Btxt2UsCUHT7/0eMQRrdF8ZMPqb
xgFxpD/gbbEXXS8wrh9EUz+y6+xbu39zM/FDR+LLiiDJtxHmbQMhSjME+6Hw1qplPojiCRl8utUa
ElsTZALrcEwOoamjoG+i08gJcBP47bG0s2JVuaBNJ9LttdhgrIjYJUi8YdYl/rqXPvpkh0tD1C9J
mn56JfbNLu4hcMKvTxytW6cB6aqycRa6st+mgiJCo+RtW/zjpUJN7SfTxR1+0kF773zOO5A5Mn/6
9LFHCztc98AollL/MHPxM2EeiB5GXTG99NRBhtUnzIV6W+FPNZLptxEXvxEM/EBoftHrIV1EQOD1
9rfhaswpqdsbWbz4UfURoICeCnPYMHZF8l9mK3Ttj+QNpDtJ+b0IK/PihAgNM483rDUm+8wrWSjz
PlqooZxX1XUP0GphtsMnHrGfIOiBGBnuLhbWNmn1g45mgxyMMd50Vfmbin+hC/fEP7wfdFZsW+5b
0b5PU/1OuAisY3JyA/AtTdLovBNJCQn0yN7joyDjlVUgtx6khr6+E9FjatjNUpCMtaya/DrFxUrm
4itois/JifStKGkSgDxgYO4ExKMqZ8lEjxcDi2iGhZGjptJKb2OjFWq1jkls0R9bug0bmIY4USOG
T3rR2GvdDf9kGn6FIk+WEeyJlWqxRg7lb7pdYB/igsoU/vFaxe6HYE5MslKEspEsA3102BmTdiPb
R1eb8jfoorluRttK93+CNHmPxvahQsC2YmXHpAMS0Q6eQ7pWasQXrA1Vyq9K096uJio0dGcJkpBl
mIRXo3WbNTqBgu2Ud1JWiy8DbMZGoTqtx4PWFM6DGKddaRn8nYQuFqBwz1ylf/SyOmgKjKPhFNU6
tTN/EdV04QorWzam8Ruked9qFa0pbQv8/VsJED5jiXDOnTYEPE0UI+uUqUg3iWuaPIBBbDZh9kGd
+4e4jHJlF/IxBaPtGdZNtUin49he+yGlMZxQ7QDO6SUspyfLI5UqailzOQ4urSQwliOC6bWXtNUW
pOhzFYOu0czmOuXKoAOg4SEnk0rzjfLN5fU2p/jFLEZ/pYpxrtxDmD47Dw0yfR3nZ+Tt57AKLkta
aStQkDsjL4NjOhHzAIiszUh1rDn9jK4KUF4gMSy0Y1RmZLFWDYhpD6G02yJPbSQxA4P64wVtzX5B
vZXWBoV7yeNIKXt+L93yhzVhhhrvZd1id5VX1mgikWw0bBZmBhXBRMR1+Qr7L3zqrWVUWJ/SNvRD
n3uw1SLrSkATV1XEFFcaNcNw/P1VxtFvwpCUYMWmSBlwka2sTOPhCgChwtO+TOEQ+7SNBwOeuQ9B
w8qrBPUW+rKh/8jsDFFRXrzJrj61A9uG1zuvJHo+dZLuY5t5a9lMmJBp1y6HHPx/OIQo7sqEqEjT
2BdBUG4M+WDTyO7c0F3pZo6EyiLfKa3UH3JDaJ1grM8qw3tKmmBp6PazrTQOyHHxOPZGxOyMRmbW
529NjMi0BAwiC4C849QeXMdQr4YP6Qh640GJNWDcdy3WoN34ycKzy2EtB2SXSOYutB4+az6z0Mou
X3HijxaeNtsZKkboGAO46lM2T7LO+pq3PJrOTd0gta579sgpkTukg7y0NctoliXh0glx1GuvsdsF
h15nWERyyhVm0XMSZmAEApLsW3967esnqOZES7ky3+jKWFSIgRZOzfZR6nvcs/bZcjgzjAne/KDo
liNKlnWTUH44VPhTaK00FRn7ljwRSB/wMDv2K6HT2qLyp0WtIf1WiLt8JR5jx3nBqLvKuJQ3Qw5T
ZgRUjp/GWRiWmuaEQsBmbohSpH6eIuuNDq67xe0paOgTVRaYknAHyGd0jhoTzkPD0RiglaxfCpkS
HOIVFitmg2g+W3pNuyPPb9iFuUfv1RV7UM0GroTqU0umL3PK+iUmt73Wmtl2lF6x0aOBVZieHXxB
wbLGXL0nlwQR1kPtjE8NILw11qxbrEheIplFHPF/O21tbsoYjq9eZnKnOe5zlm3GGPxYUxjHoRVP
ogc5kcZ7N44h8IZg5Qq93oRQVZYteSQga8JLhgl9YQFLFKYK14ABCuxSwZvMtFdIEjRCHAheYnhz
3RrS2VS+5Zr8pMmmwQ+Inoe0zjdR61h7Ub2RhkoIdeQOgPcpCxLni44rudZaebQcXnwzTg5+1z+6
DIR3obQXOxvOIBEvfGO6hwv6H4B6daoaLab9pdvhxkSWxnA1WTqchLoyElsY1QUYJ+8FdXvAMdf6
sKE7P/DG82dKQ9z6zIIlvJuy28VK3NIZfpaZRCshOvtqDZteosEZHWGWlVQ8NwXnUxo/nU+2AMPG
vSDlbuvMp/yiDM9tVT+WnVjTA4WrPxy7PJCnGcbdC1ZUVek3hqIv0kByj5sANgFr8tL2WxffUo8K
zmF6QCBKhRbkNgCPxFrLpRMscR68Zhj70Q42m6IdHyL5CXcA9oM5rPrOQmbaRUjVEhKv0ZOULmRf
9vAHeAUMsemZ5FFM2GwuodFx6ZDPLl+akMQhTCj2rMMemh/pAeP2pUH7Lhw+oDeL85S4vwBOfBNj
uUh0XEPTp5ajGh4rY+lE8ZvLEHcJPGtbtCFec6r/yOaCH+vqmjcmcpPQ+eZkEC2dYxFaEFOkNuKe
cRbuYP4oTYtXsF3SJUFRbOpeziKCE9m30HL0klaL/ll1GpTXQgD/TNx9XIkW0T18WL9PLNTY8dkc
iQ31A/OZljZ9aJb6NDTWmSe/E0f96rzqZjKAQmG7TNR4o7Dekd+S7JCZRIu0fMkHqiqsTmQsF/QW
60H+oXecbSLdoPhZstVqBxtr7cHKPzGz6yReOnDNCSS8joG/VR17heCEumIY3vBb4SXsCQVD5JZc
yVFvNRuVQi6uI65+NuyVWQ7mGyNGpknaXC4HbPeOyzRmY9QN0wZH+zMF6F1qWoQJPaDV5LFG6wYT
eBelxDqoO86pPto/zJWkLyQblD2fddUhXKzRTjLKI4AgPuv6kB9VF+0sarJ1brgoi4h3jX4cpxrP
ZRf+hkPU3ERwVL2FAqfW+atH818oAlGjlafS8sM1ISn8Zl+DfK0Q+S0YKDGHd9ageilyEx3UgtF+
hcz9V8q0o6XFUaCZz1PhPCAocuPizgkaXoF30igPIin7JdqjNRaaeNV2Kl+G9A7zRv6iXWEv7JQW
PhK4Gu3xEqOouY/oRC4ExVHCeYDZGVGvJKIsprGZjhU83bjDuJqVEyGHEQSmTPNBHY9YH4gSXJkj
axeu9FVkFMGmT2A7SMJjFwP9Gyp4QD4dReTCMwf44/lp9MFiUVQgdm6jTx8+UlaY0aFIw0POaq75
TXuoFPgFQAjZSkwsHi4y8UhrufiJNGXP6VZh7mZrMLX8T+kl9brz/foFMMPEkF7vAvAmXQw2GKX/
EerDi+wXMC7dAgR4vtZMUW5Tu3lpaPnA7Qv2KMO/IH89K7f01kHcvxRI+RdentWwG63HKOj1s55l
aL4M8g+Cbl1NDGJUKhJGkOIRWs0ttSbUvVDxV1nufgWjfEljjda0nTMJAjlnkmiRaKdRUNeOCYGC
yTOCUJ3WXo1VdYrf454ZHq9RhEIroAGFq3ahZxLoaWT/yvzqdxbhJFDNV20XJhwqx+RcXQoyQwcG
sXRRu651oI+sfBk9R17vrZkpY6txgG7YryYs7EvU0xA1yz9gn5js+GhPupl/FLE1s1RAjZr2el/e
8B5hDJx2yiujjS2m55LEyU2HQ7mNgx9UzuUlRKA3SPNbEWm75CSn9vpXH8e/VDN9TZ2DdXuC5Vh1
8QeHSmtpdJCDHFR3XVrxAplawW5KhZXTy5i05o0z9pdZ6msG2+PKMezZSyPMLaz9X4gFaGiSp2yV
TvS/uDuv5diRLMv+Slu/Iw0OwCHMpuchtGBQBMmgeIHxUkALhwa+vhfilnVmVs+UTb+OWSWLIcgb
JBHux8/Ze+1b2tYLaUHFMYSIVo3F38+XBJFaEQ3dihMN/Mj0lEewHqRuMmzUO4Kb5w8de5hvu8FS
BCOKGnUwPbfZTPGFLV9baT3HwTgTj31Oezpn4okAi6i4Qm+5TIO7MtRfJ9thGF8lW8eafrVo/WxM
fIGeHKK0eYc8iJbL1Q9Zj4xq1DbI29/iLtlAvfRXdcIPwNj1Mx/rU5yN2r6aoKeasbnR2voBEkdK
qCEJkwXrpjcAp44cc9pHjO8mi8EscQQFudMtoKSF6XOJxIFHZ8ELXkcEYFsdge/OCXZe5sBxC8No
a7R86LsCHbOzcX2wZq2rf9Em2CGdBCNvNM+IxNiNEU26uNuXqBf5M8GaZ9m9czndsbPTPpBiOulC
4nDX7Bu3rmwEzVvHFhweMbrjlMNpHqi9rvUvCeMoz+JnwBf4DqsvXbpx/ow5+mIxd9iGTWbt/cp+
M4uaRMgOBZ1ZR2u3nFvfVvhaDc8abR18x3F4H4VM87w0BYXAGFkGmQ2Hvz93FtPZIcclp+8zuztP
U/8D8eWt5UxOYnH/VTndLVDnBLUm9lmP4wmiQ6hGjtVvi4pzXwZZdN0a9n1uU2s4rBR9ZqdL3Y7H
FQpgZnAq37QhJlSsL3gSubJ8HyJeBwLJkWzjWubsXcOntytiFrcOeXb5Ca6cKBt0usvJJBM81DgZ
GN8VPMcVg4IVhzVgKAIgFilnEcRd9d6aoBPkQBiYy888ifROeamGMQe1jOcwiiGoiMYiSCDl7+NB
43VCvad/xpKSuLchKQor8Kr5qvLEaYozDv7dRHipoIdq++h8Wb8RYE75R98zlr7r+6J6NWcdCpup
TUOBQtbt1jpZtmURBytzysk9VP2joFeaJnvUrMAINdS0AuoMxxt+m10lVj6NshUTeTpZORLYzr1L
OlUuyqXZE+ch8/gjSthUHkVQX/DV0z8xAlzZOs2EgInkTS5+OvaKtSwwOEA0I970OeyodCF/VpU9
nFXA7gz4Zh2BfNXKlv1PTq+IAyziRER8IOZlbeN15rBkHHXRfto9fsnA+NVbQb9LlYRwHlmgwltY
XkVff6haRbu0FkcWk3fpy+epBAuKSuToDxzdUwWljnWDnS3jqM6W+Oy62dFp3tG30vjsOWTYGFtp
T61iBA5LJd1kgyrlJgkDHXEELI/MpnvozeHRYdcuvcFxbzKaL8OAKElPSp+E5G5bOHq6ihJBmd9B
UOhSe1PqBKxZYCY9wwv3E4D1MC3AlgbpTV00b95ArJ6ZeTZJJpSxINLXYP/CdUqINtsDoj4m8lBF
iqOWdPWSHle2sMsgfMU+Y0UJCIwS0UAabh0ZQ3bp5mg3KzjkMd0TCb5JRow64Tr7SydvD5xs4yVN
GHdhYn+bm7z3adVHNzH1OkeLmTvYtzsTwBvMTtNZGlb3VDtJQEiSVm2Thjhf1IbxUvX5yQiAioVx
/DjWoll7rlzbzNN2YxVdkjrOtnaZ/orATZEByCZGsi4YoQg60fQQRJO2ZtPj6GkyLtBbxYRtU2h+
vuqk0JirJKfEc24slBmdrF8URxHCv2wiAVaTQa72WE87u1DPprcuMvCSJUmtS5NBHHKgzES6OTzr
LvkEsqP4GzFVU1Ro0Ahx3VFDosbxwi3gzp9Y886aloyPZplssrAhu9sBJm8zxs9SMuF9HMKs8WQe
wOVGakYYoDHXpHT8ll3WKgJmu+YUIIPPOIUtdI/z8WQr4mnQ4S91D+spSA/CbMddgA+oHbuXNlcP
oIn9raYX9bpuvtOeEPCxqxf2wPDT08424ZFw5oH0cohb+ITEuYmRH2UPGbswEotiwl6T+A4hLgZw
7nR0tlPh3hWR/atLQxpVeNA3LZNGapvaeAADyeUdB6S7utrRMCdtVzmk3JcQWsClLNHoPQEkJkNg
SBgM2B4JX3yX3qs0Cpt409scAqf0aMdiL4ep3HIUoNlK7HnTE6rswoVYagx8Ii0Nf9VBezOW1aLm
bHyLsuYYQoXbBYQBUau2pzGhIioGC40Ig3o4rLB2UeaAXnXOpo0LSNfjx7hkScRaCUGQHCQhcXPx
TnvHxN+j/cZuAzalXnYAWVMdYR1p0un24vqkcBt9w6iG0+qRO6ejNdMIW3eX4Ag0ytk/45Al2Xmu
vfXIjyfA8K0s5L6OAaHpqfHTa/qyoAxd0T5JllUrSbOxLW+TuFZ2osVi7hLoiUCwU0CG5gx5UvhZ
LCz8GSM6mQVfAxgyHH/urteqYKGIuUQqEQA0tt6hmvjrmHJ1FWkMkg0DQjtByk5EC0JrrJ98zPvN
NCJYD7nilroYSQ/osnUHuwptsfzKUkJhIrpIDBSJaIl2MJQrl0ABhJBr4E7N1swEajhQerBVvOSW
d9lXa06HeEoYxiN8h/QhKUOTlvOfI/ytzxLCrJcyzE6OxCrd9TE90SGTm9yU3lr0Gn05TXyDG72j
g0h0rONWawEvhiXzXtiK/aopNu5MvzUsiTQoYy10zXHWT+C5nRpATvoZ+RO6PytDOFAfQEsi4SkZ
aaO5usc20W2gPZNEopVbBZ8ux+XPBl6xE6D2WoQBPVD0OvC9C3oLmbLtg9S0+9TEQ0e+TJjoi2b0
7fvO0nfOoEN3UvQ1Yx3epeeUxEZh2QYphrlhpayO7hGGJZYKxIT0H+pdX1fQA3A8gpjAbgyOT5Yo
C1nHF5z00pjWtdnFl6LXT7m7FtrUraN0crf8oaIHqZU7KErMsH2ohnIMy0c4rBvmZeSPMIwCPt+h
yTZeQQmcB7RDpp8oclGdpxbBOSX8e429nCUaBpRspwMdpMJS+ybpBlIQQVFCpLPgJgYfxCmxNhvP
iQ1k39Ftn35HvdcG8okZaB2mDixbYvkciQyqf6vVTrHtdatx6ojqJmuzGDDWFHUybYhKWakQaTcC
s9dp2IOm/VEEpNteDugaJUGZYW6KAk5GuElxBSYwbKO44EQUP4Y+7Owcsv0+05pjjei9rTuxm3KQ
m0xyzlrc5Yu89eut2QDuDkPrLTBdik/D2GTJLxOv/YrC8N40qYtbh6RvU/fmSEM48kBBtUo99S32
1Lz+kKPxZrWv2Gq4uBsEgSYza87vZsZ5KTurUTeWgcGcQIupG/1Onbzpvaa8WgHSIDsS1Zyg97Xz
B+erNIaH0XCXwo7aTWGmj51ZfuQo5jRV7ll+wEHogohWp+UMLnRz1YzJfRs6TB8RR6ydLqf94WGM
p+5LunRYxQ25FFNX9HvDJETNAR4cpOJiajdOGfXbyKZB4srmR1B6euRK7mvSVitEITCii4Us6TxU
4tOf9G4XcSaYh9BuHa65/uIdQHZzibXhIxvSx7z3EhiQNKt1enFZn7prKhsAdpa3563cK5AC5DUy
uyfx0Mvqx1BpKEEGzK3YbVPCbQqfHMV2Rx2o2AQPGPKZ57cdQxQ0JG3kdgw073HoIGvwaai4tg/3
PuJd3H1VFlIWfjEouO/8Io22xTRsk4Icq4ZWY5jcZsZUErlYb4pieh8c9qfKemzYuVLkFKtcUmY4
iMgJDiGpx8t0ekMW1kt7HTr1C0oWaikJ0KaGpc3enWxahsIphc8iC9S0SKfpve3phoz8hCv8UeiL
5bSc2tzdBBkx2EhVHqpOLgFLRKd0MG5a+FyV2RYH8szng70iuiEWEh4GOFJGmGBCqDq7swC/ZNhg
TGu3P2AlNzsULZFK0oNrNq9VHaW3yrEfZ+J8KCjogt4rNlbIwAK8Ul9vHA7xiyLr+x3HUgzqMfO/
kyb9ZjUxGV/GNWu77gAZsrOzThCtowfbUeIXw+hPde0Y7ypXm5DMzI0cCBoow/A0TiuyG9eGorSB
fIvo5KBJMs6csDLoU5f7EcjgwhtkdvQk+yMdXDB9ukY6lqhoGhYrDYftmIvvvF25sMhsF1tyqeUP
BFdCCS0nuTfQS2U+AtcwLc9hpDjN0OAyO9SLdpjvnaRHot5MERwgCA+5GA9FEc0CQ7lrDPpmInuM
XWo+xA7kEJY/yB/wN9ZwKh1kOttxoN6ckj4/27lGCg0NduFqL8plwBMy51+CxVnhsB7JSOibNXO2
JVOUaV2nSMnsEsagZLusNblu0MgzgOE/D/GSX/kH1bB5VgFcL40CLK8KxM7GO4SImNwIYkKTAXEZ
KYmPYVnfE6r4aBCcgXrO+qyZNWBljFbYTbEtD+dMEjhkRsz23ZatwGvf25FDJg5azuWIwxr5SQDZ
EzbJy+h16ZrB3FoaHQMvjlyc4ZEClquJozclIGZ+wahB09W+qNgFXRiDxDg9TOF0E4g5X3VIm3Wm
41tgjLJPTfeXT9vTnk+JY0kw70DrwfajkzWw44UDb6HIJfItCJ3lyGoDGZWI3EqsE01tGzPZE5Tn
AO1bUfmgNKSpYuXEhg/IprRS6DsiCYuFqPR4MXgKJLbpAYvKjbk0L/d2iQoqjggOjDrXo1069MxW
gHsrLyb3ou2f4vbVLAzIW0I2uL2K78Ek505roz081d2UVMatBb63IieSsTK+SCBw6UgriT9V5qLg
NJ+t1pVo8DA9WipbVDHn2Ta4Z5gBeU1Q4DsEqGWsGccsTr80j7gfM5jPliLE9s94LAgI70XgUEN6
b3BAYKtlQ056Y9hmg1yNqvo1Gv0LAs72OPd7I8bYvg/MvemazxEpHGHWcFus2Ga5aCKSe0bj1bS7
LXnO/TopOOPYDU0MXQioJaw1gNeYCmpJjYkNsAZMtxsylTix9/HKIHR2KbR8ol5kFGBUw1YL5Vcl
vQd6og9pHDOJk2Kr8hi7YssoCe8H+mRtdXWh/P/qiLKxyPzfDVFr1X40RRV9pP+G7Tj//virN2r+
0t/WKCH+ME1JM1dHvyylK3nktzVK/oF6yxCcKA3LcqTuYVH6hznK/MPhXul5tqG7wtM94y/eqD8s
LDy255k0BSW+ZPt/4pOiN/o3X9C8DfNPS+oSEywXL/KffEHKCThjIaWaLDoBtUg2jEUACpr5ue6k
ddPl5D8iVgQBs+g6+grJTdyI8g3B8KHTm8eWLWLXBSGBpl55cGAOLK9kxeq+LlBN6LoOWGhwUJJA
7F+UOCMXqlXslk2CvNXdAxCPb+j5eWtZB7+B2CpPf0IUkIfE7CiyDUa2QzvsUt3NNsKN5dkgyJqO
6D2q/UVKHbpx+15snCx3t7ZFZKuveizWYisjGqApiHaUM86da/rmech8dD/wMza5yMW6yhjO40Dx
2OKBqe9DLeftxF5X2EQTzOMArTTzbYT6KCAhlp4VCU/AENTWoNARKWg7usq0MDPveTJhlWjIYJFJ
TgtEjlPhc6AwodYg4aI2+db6nCF365y7wUaZipfnGjmDyepF08n+42XRVc0A1TvVnO2bGGJhpgy8
s7EFrQZ5Y5qcS2l15M3NcMgxZWEwBaAJDUH6AmhLDlmseXb69gXZLtEpfM3RiP1l6MbhDmVzsLMc
Qr6UtWm61j+m9BLxRzxdv1uJiKFNx60vp+w3RaCJcGjyG0PvRSvlEKOWZE0PLk1bklCCYKDikgcV
V0db0E92XN/heOLSSX663ry95tLYPZ4EglzRzMy/J832f+kaABv2tYWNF34XCuRdsKWqxAhfreoB
MYCFIEdr11Z6k/queVsqEreHEtiwAUzMT+JsCezjVGbTExSRZyS/w6YLH4kfcB8qb115obvj0Pue
uB4zYYUqr41p/SijRH+CDwT3sOXCfTPoXpbY/3J7julMrRvCSREMFYm+pl+L9jSnIHUd9R6bgDWz
sP9uMm+6x3K6K21Mc7yFa7quPiGmJRSIOVHecy9GVRn3f1lX/g/mPSH++S3KX86U0rHn/2esZ/3d
ujfZXHWtCQJ0frl0W8MtSuALWFj3oa75Z7XEPdDZ1Ff57BY2FTyAAJ/e9l+/DPRW/+11OMKhAc6L
MYRjz4vcXz2V7oAsEJjk0i8bRIHFLzehH2INzRnGyiUMcA9B7kKXpUwmrlSB/SBwpXQeIz0imsph
eO0Sh1lzqn+OU/QrlsUuk4R7Jdac4eZEZ5JLkLaDTCmMg51Gd0Vdr+3sVhlDgSjKLqgS+dAAiMdi
k91ZGWn0Q2h9B3ZbbuzQWxoZFrykcC4uw5rSMNNDiwgS+n+ZLTHdVIdK9NWhmT/Mo9H5XPidABxe
9hVet9Sl3YmmzeNRldWH62c1TPqtW5O+UowfuugeQwe0B3z64mCm8Jyi+bM/b/aTEx+Gu+u9TLsJ
qbp+en1qNyEC0Oryvbw+cL3PJDrEH6dljJAeyxgcKN2JNoQjxjsTFOaBeqs6XD/786ZhIunyI4LB
GF2lEFnlg+4m3CBKhrbL8IlXic64aLTtmOYHr+kJrIxryvDUt+SaNKsts6KL2TTRBkTDXLJT9GFn
XDdgmJdZD3xSDfw1g6rcJWW/g1+iYHJgMBBOh6bxv26mw62V6BaY4hxdVwaKbJw/XD8jDWrZa0O4
pyGuHyLg8IeosLmKXdddEpJSMz4PmsP1sz8/0JFfG2VGDZjE33kH/dB12/pw/VB43kOcYNIpKwc4
LP4Zu+1J8KE/78uMJkJJbxjtPSSmIGQyweDmgwCTep0WSKJA7sADSsYJQ5BS4cqqmSz71SQOzFdI
UUZhj671laQhCzZsMx2akoh7HxYCNnnfPMzq9PluCWT+AF8IoIcgCQlMAvZOcCXh5Oiop5IRRELH
xRf2e+WDd2OAhU5cevVrhHcDJnbyU1XpzfUnKudfA2JflMDX25sg14BfRyJZkTImYX+7x9FJ7a0R
mGLrz8Ylb7Y1uTAEksWi79qf1JblHrbodpB4UWsk3FhB0HlKG3yb8VYGPmZ4rnfHRTm6uH46zNeU
VzHxMUbNRC81qkMTOupw/YxjJfIP2FtBu+/wGh1GzdD3mvEe61j4FyAzisP1Q08M0e/PUsnAL7Po
pJHpnh/+fCBI8RUVPRbhPnX8NX6Ii8++H06TPMBoxE48IUAIJhgPy76Nd6AwJhT4Kj9089/JCzT+
ZNfblhy2XktqgzewTwUWI2RpQYuABm86Rn10wID0kPDXNZyM61doNbz4hRUmoJ9SYx0jmQ1QGV9G
89vL4ftC4hgWnlfegmXSGBy5U/XSeyiux27jhpesf7RT79nIm9mQdE5a44MG5DvSCxRDsf3kFvM4
V7ISxXlIk2Yi3jWvyTofmQQqui8jIvmcnHSwjHR84/EDnmuACYHpatz8Ci1frRGEcJSfkC3hv2x2
2QDyqCZvTCKDYOhFNSCIWaBBnomtCFAq9s182BldENjsdi7jaZrqKL6G2yDSwNhlAUJRdx/o9Upk
DhesxWGOGTgH8hjJej49+6279ZzpM0dan9QRZ4akv/ciy1g5GdNkZKFLp83vMrJ517097ftOK9bl
Ywf3e+HCNzuPgNHpkrGyayZqSplob+3gJVtKqMks3ZUcaJ6hUKIystt1RKcdI/G8UVJMXQlq9tFN
WIXGzCTSTSS7SdTWrdPoqwCZ9KGd5bnXegR3R7kl5JiM546MHLIdmw0ZBmKVgMBb+4thqigoAntp
zM4X0wVq5KRgYPSOaUNk3epRdUPlN4biZNDnpGmtGSszzKz76t2omQpOjjHuqkpnuMng+62vRnRx
HVIpSz0Ii6KGfeazN5TCf2pgSRyt4ehNe0PSQxom7VkDO72ZquLr+nIBSYpjTUB1kodoOGKPV2Kv
xGRwXg6D55wCYY2ssuaYOjd9PLoVFfprxipNzBlxh+DQBQk5YWhstQnlWsoChj99EdTQJrPZTzvD
fzRqMC2qwPZ58ZuPfOMUZMm70qALqJAc266Q+crMOvuVdtRY78woD2/rdgajhQwMGFwkAOAyfpyC
9mytDweVpclNDqbEiLx4NTfYV36QQe7MTe/Am4UWLZpJuq4ro4H+6AoterFfgfNuM8wtcyRgsm5C
jF9dTq/3mmqnBDFHcWUcr7+r612oWod13TU/VvhhmwbXUdBAro9v0noAfJVQvxInBLqF3IqAzkCP
be9QpeGDDBmVeqDpZU/wWw7gANGBKNYde7/g+qyy4UXkITaTF+lIWOftiyIc5QDT9xPQYJy43Uor
THm8QvvqI2IE84FsNoJfvfAwzNB05iLGAc/22p+w3yWy4rpzq6dr3RcxoVoo3TDwVswNpsp9cXk5
p1nWH+zycJA76aE/SQL1Ka1HXll434SkdTWCX3sFTggmrRuo51IieIpQQq5KUP7DYD+KEllIhSoy
7JsVEwIORQRpyLijTFXewirMNyv04904cgSoO/ukWzCZJ4s0x1LtMJx7C0eDjJsVRXMzAQ9wavJw
fOb2i17DTbBTQcakEHHKkxMfC1D0yIzsZF32SHQrSZuvR/Q0WOGvNtbRy7Cp7Hs49mnc5PeRnm1D
NcTbORCOEbT9U0gcIFoYIf5QyarmLUTcBil+2pfHsgy8or/VG3fNm7U62Inzndb1Ta2ag2IW/K8r
UePvhairO0A9LKFDMWZtdx2H4/FfC9HEHCxyXr5qqdUnKX4kHTuCpU7wnuSx6+6jEpEktPdb3P4A
/Z3iBwf6rDv86CEu9wptRTOHislIf40xZK+Ygu1USI2A/7jkasl73ODpzfVV/4+6H09Fxv/+1/w1
n0XJDJmkmCvl5M9bp+izKurip/mXz9p+F7cf2Xf9z0/623eu//f14eC7WH00H3+7sc5hzyFt/K7G
8zeY39+v4h/P/H998N++r9/laSy//+PfP4s2R/Fx/g6iIv9rL8QQ/xIs81hkH2n0t+7J9St+t0+k
+MOC40JoEZM3IRzxX+0TS/+DStE2XNN1rg9xEfyjfULPxWMWY3qOweBdSpsXUBdtE/7Hv2viD5um
iqTvwHWDndV0/iftEyY6f++fAJgBe6Pb0rMEumrXNP7pcGb6PADUg9xFG5wvrX20Ohk1PgQ7YkZd
zb3Tu6a+k3TrFtcHeNW8uX24HA3DqAevJSTs+oDMybgkBdm4qSzbPTtd9QydgtMCRzmlIm3R1T5o
Gdr2z8qXOMYz7c0WiokPzepd45v+G1pk+Ej9m2Sv25WAB+ARcncSjCB6O+yyEFHSlvQiXjFCv74n
5k/X3uMg9z81QBlJJsOXaCgSHEEw10iRkuRWJz6m/HzT4YN9y2s2X6MktpUaej1lbXLWW+KDE9jh
ld2sRTLm73mEv1TmMI7JO5MwHJxw5XmjtrTKCp6bDtg9EWZ/AG2gNlIz60uuER0vmvhLqviJzoEL
/9ouD1PPVH6qafgzEyNFCfo3i2SItpp8h7eO4tRpU3Z1TyQnMx+OrLbmZyxIvCzgvD8GA4Dpqm8C
2rhQS0THAM6iYvosw4DFoSACt4qyDSlYHT6NuL6n2R/Ryd36re38cqvPalT9N7Qxtr3IDJ8d3Kwb
TCACjuUUniwCuddwd/2Lm08v1+fiSFsLw+8/pFv1S8hy/X0SC5toLrPZdeYQPVRjeytSaWAzGIMD
lgtQrmgGeV2/nRhy28JquUz0p1DGBP5Bc7MLOV/j0atsBFW5bzzoSQ6hz8qsuyEaBkCBEVTxQbO2
kZtmN0aXJHvf9saDXXXT4Xrz+gDsLGs76YZ3aqyYDljvWndAqJt1zizvoY8FumOooo/QH2HH9FV4
Kcza4ajtVq9ypo9k+RrEUP9SRToSA+XUZ7uU9jpPK/+Emp8RKnTOQ6RZJJwoEP6GbOv7puz6FdF6
2TN/W2PhxRYxlbXz0JeF++NrL7zFJyyOnblJhO18tqPz04928NrFGDamYbTPo+tMhPWuCcRNb3vH
NrdTGxtAMWR8QLZBEEnu2jclMtKNpRTuHm0M1j0asEer9rulUcTpS9MHADTcUX10XnWOx9j+7rV0
RdAzbTiSeVIjItyhRXNkyL77dIbgq6/d5K01K3dua2TPRpXnK68qxgfRKRQ7daZuGQVp6BUI90T1
cSiGpt1EcmwelGcSQ1tPxiXtGe7CbzR/edW0r6U5EyecnVNIZix20twTKUS23KiJRYlnGYMiMtli
MIN7BC2zlqA2jtMUmiSHcz5iLOjcNtKam5DguQHrPcsYYRaICvXZZNEBjpL/ElbOLAHP1UGG8xWX
FCZTRsUzdAs9dB+8uRU1nRT5/KNp9oowZJcUHRJDbRvBLI3HOetdFmcmbBL1a2Fd7JK80iSV5kdh
mrei5OyOpfuV7gjNzQZoTdjY8iwVHUlfer/SWDkvfYAXQfVm+gCPOdgKxPTHPO7LI+D/YusppMG+
5YYrs+rVi9Y0P01ght9Zi7whZti4mHJ3j37L+4D/D5cgU/oTcCH8SrLqbm1sCDvTVQWCCPi3VMq0
CS3qpkoq57MuGc85Xv/ROwyRY6nGk4hb64Z3irXyhVDvnhCrbHLsT7q1eIZMvBUMN4s90r9i2xll
+OyW4l1XvX5Du7FZqcqJF/4YBvTcYvekJWXKW8AY36cKu1CId+mBpptzylTz3x4QuXR+f0WsJ9Pv
rzDK4q3p5yCemFfeldWvSGjxm6Afvw5wr+7MoUnebECRhUtErjQxXnp6DbGodZI3rQIahQFjPGkc
HJ7Mctpf70/ISNoS4G5hVuC7DeNw8oIPErrzW92trce8DFxm3cO4EXrAlDstvRsrMN+uDxrzM7Dr
3bhd5CFf5gmKBiheYi4U1Nw/oxN6r42JUbgeXHlXNSE2MqfhP+4fqlbfCIsB/fWmOVQ3CCDbR+kP
ALakd/GIbsYKyVteEkPIGwXyVOlXuPMTtsCyNYq7KEBGjMhzVVsuyP0a+Ojy+hWl46qV7ef2/nqz
N72dRCr9GFeDcW8N5cv17hZ8D/I+S6yvN7O4NRgQ9NmpdZT1Ulyu/1oDangd51yoaZ6JpaIp8d6q
9qUGmXBmLusdLRWkq+v9WVreQxzLn5zWWzHBdYCK1d7JL6ZmY+t5dk+2IMIOkq7OFVIkmFF6+TyE
pP5URrxJvCB5C3Q8MG38pWc2nJ0glPcWHvh9ONTkLBPGg7C/eW8HlMEqGM+vIdjjC5mJ9TlN5DYm
EviiedK6Hb36oRjlUXKsPSTaIEiripJN1CMZTnUNiFA7BBfkvESKIOK487JO20asDTzZ7W8sUdUb
lRH2Ms6UKQre6C2Oo4tNWsWi5ZT+1Oj3GGbjb9wrpGIWXfKcu+iPdegjpz5wzUMxltmWYkh7AGma
LSVM6486s3bMPbofRs57Y4jCD00SmdPCZV9WtP32vsZC2Ja2JImZ0VDid/LSlha8DTRcr9JBn9N1
evChTPna2HX5GboI9mtcGlh/aHYn3Uq59vCOn39iE2GbD7CYnWSO7G5CzPLujvaKtC3tM+znYUg/
lGd30g7NvAXUTuUdffI295BVEfu4VnNUtZnvgijtT71HeKGyBgu0EQ6Bos+zczEaCeefwHkyLStZ
5l0jXtLrzsGf971O2Qc5pn9G0XQo9JkBU2BibEwN2k/YrOmolagO2FANupPLYLSSMyKHOcjZ/can
fgCtUH+rSh4rzv9fRjud0L7XX3BN73KD7zsmw0NepEyAM/1x8jLvl29rz8znml+41F/HLvM/ujj6
GMXYfaAx/cyCDFVVPP0QoTq8kzMAwGswovcc3i8Mnn46lsQv4jnTmJYPqrlhGjmSuqrCZZJMwy/l
6XtpVzS+kENvhUHFZreCaFYzvzNkWK47QhgfDYVWR/ea4iWxmMgZEy8jivRbk1RdxByYAEXg0nrW
KiQ/885a1sajkzGDiUuq3tFq8wsD/lmRWcZna4xgUNkN6BmbqVRjQqomoGifOHV9GEEL7xJk8zdh
GmP2Lj15h9w/XsexrZ3HiaudvSs4B/F00AnnxpZQt99D9ZAFffRFYikiqrKuzqy45bJNFLajXuKY
s5LuBYU5mcxmrNG4R8LKOBFzpyXOlUa1XaFYuz6rStrkWOsmWYbzF7W6Nqz1Npfb602ujyvJXd1e
b6IgVfyeXjpM6rc54bALyoV9rZXdY28zk+QCCra53VWvQ1i9OajB7oNcjmfTiG+vd4f2gAO2jPS1
RV3y6omwxkuQEFDVpreNoq5SlSI5Fr3GW2IE+4BV/msU/qugLL/odocOH3fd8c+nUuyQUloG+j4s
i00/DeEX2d6KwwPxtXAS4DNrbPRKtuljhT0HQTlPIS9mo4P4emt7n5Uu0KcbR8UDwFR6E1jf/Xcz
pP04PzUYQlRNogvPfcUfK0Cbue1A7T71aXlkI1hLAi8uUGriverMakVd6V3ECKzJcxI6KCb7ox+n
+bsenti/0zeYSONOc6lZrnd7ycgO740XNBQYvPIoWP++H7YPYV/Jk/CVc2xzC+rb/G3swf8gGdN5
QBhvnDR4ekv0SyC9AxRxJjKlu6nIjDvNhMhQDwguS80+B7YBqlONFfouo7jw3agdDccCJdiXlzAq
ynUmiI6BHFReBg5eSyMv671nBl+17mSniFphHTXWsPFUXT2hRKHuhTq3wBhcPyGkCB5sfHimL8aD
nyUERU6Ruh8B+NzqFU6w+ZZfGMUx6WwyLZz8xuvosleEQQHSa2+rvm1va7QotzFtsb7GfHe93ytr
ZpJdfV+mEWHavZpwD1b++fqhiAY2KQ34Cp4hYuD7iV8ftCVfUenmQ5U8up0WP5rIg1C9+vfXW0Ja
xO4oy1p5gRFuwOkQ3ZBNw+4/yTuT5caV7Yr+yvsBONA3U/a9RPXSBCGpSuiBTHQJ4Ou9wHvten5h
D+ypa4AgQEpikQAy85y919YFEVeGjIPXrs/zZSYt7RgyDr6CjMfeOCUvVaweNYB3u0loydLpNP/d
lKDwKGwNl5DC3LXSqi8CDf33FNLgynKQ8TmweHbdwCyXmMCVrvL0vYg0IhpbFpZxO6XvuFnf8kRr
r0kx5vejR03+9rKUDgG0EK6oqGp3ICKIxBu8ftFrocsJ/DLBAv/u+MKWCXra+7rtqr1PnWdbhUD9
HGLcdqHeH2/vx0spKas893aNXffvmOxvh/vObnY4yfKNVab+O0z2neEb5bNsAkJA6giepVHjwZhX
aIaezJE+c8ZIqMYXE+jgxrGNnMAKUW0J6Db5H470KTKP/CsHUQ+NOi1apTaxPaFrXSqMoR9tYN0V
SRI8BrEHuaTmTMuMwMWiEWr4yPwoQPvZc8+xJWApO6/XjU8OgKYL9463Xx5rsHAK7zmIAt86VW1+
TmyWIaLNXdIYjeCY1zlDf4m/yk25PbZhUR9DUOu4p4IvAODOW6A56JegTj52gZ+sXZgld4TUTlsF
KNy0NfxIZde9O/a6j6T95kZhsB95bgUxFpOVntvkKBu7sDFrFKQd9PrSp1wYPrjMX/ZKWBmxycq9
JEa0DkC+cMKz5xNssW9dSspBCjMGsm69s6J6BNim7Wn1mY9EMXNLjc/wQ12aRJHz3ps9wbVwTHi5
nJaFg8PedZmOd2mgNlYr/Lveah99VOqrgrby5naTJX38A+uTujeZ6QsTSRShId5PQCv9KrXss9cm
/xB5jdqRdJhuUDPvLUs3vgeWHIta607cm/t9PMKsTFv1HFMIJprbEGcUwyevRilijumBQnjMHqwW
M8/6wyRQVJVulSOGtse3ZsQ/Jo0tMAXz0x60j9sDBGWfODetO8Gik9pPsnYIivzSTGfGPETqQpTI
sPEwaVYxQ5DNpP7gRVjIIyOvtwbyjfuq1NRKqnRPNER+jvx8utP1zEXy4vYrrIUmuogDMdhQzRPx
mVLUP6dZkN+XVUH81VypGqMISgt/6DxAedCZha0TW2fYj0yxr8aOnGnN39ShhrwxU+Or4Yf4SdPe
Pt12FW20skrG58aLwjtCrD5uhzvpTDuf9fEqc9sXm2yR2bhZPoQRbovcHRXhmqa7wqhG58hMsb0z
G6dhgiO90u3+BOmiP+VM00+33T8beXu2GL6mqKAB5NW/UN+Ps11Pv2YgXU4s+s9ESepXfz4UAVk4
hKkREz3vpBdpFZwnJus00XjnOPgQVW1jgWLHUviotZGI3zwo3SvmNMe0rrfH0ZjJXZ8z2ROjGV/N
sgYLYqQ5wQaSQbZ200vjddnF6h1vK5ycFqHWXOk2No99VlqnQOcLVawHPoRiri4aVWzTceICx7B4
7yhUyMhDV4zTzr05H6rmlj1o5mxL+MR0CgoIxCDqcBbh6pkDKTjGmE2ml16gmsras87JD/kL4V7X
wp3nyjiVlvSumEtzLl1AHBrRlS6kJTM61mP4ihSgIYc6bnYyTx3kLJ314ntCLrzQy6Ho+f2F5Tgu
0tCEcpHmL5qfPEKhh3wEdJ1KKLYn6CdFndtLawpIy5t3gwTW7CSNeEU6XLlq00a9kVypKHkovTx0
ffBBSDFK0VJ86PV7mRx0RTyuEWJUT6DM3JlWhQfNj7E1Y4HXNADIMtNWuhY3JHjLhpqggbTd1kgC
qHmzjen+6nDEegR0OjD1LpldVbhbwvJO091in07qU9Qa2cLNcYhGc8OKBPfIHPeDVHxYD1a3w4Uc
Yi7ojL03aca5H+QzSq5TiVzoBDPQPUcErthJTKOuSPFYDXW6ISstOvWddq4FoK/b3p+NLYeSZgtv
KxRdiXQkZ1Nb5dE362id00JbmrT979qpUZeAXmRtmcFdMsRPLHvcM/lpAc4ujy4uZ9qzEpMO+guq
AAJDfYMDHYaIIZhtzRs1RQIZsQV2qsW63s+hM+7U10zFu3BblB3Nayk/8LDhHxPjdEw0r5ULV4Kj
xgYNNYdC10rPmCgAtLSf0rCOdxQA1rYpuZfNb1PM744Aib9HJT1Go5UbwsVhJN13vY1eBzupHuRM
P3GqyF/cjkdM3ZadwRAAN+tqoFS5hE0ZYtwzzS/DOiXCY60Xaz+5Y9uELJc2ocS9jV4lImo7Nfzd
SKIqOZXFXTXJ9gllEK7dHCiBQ+YxjXc33rg+IdiwFmjaFs3ZGGS2gVHgrSo9JXeqH4nbyXEMkeHJ
hC7qTLQepsnth83kIJuNnQInTqqmTU4BYiNrIg0rRrzFNAzN2Zo9fz7X3YbG7XTOkr5bk0meoN5n
97ZJw56VgldlO2N+sd7K6UBc7vTqh9WhyF0akkaANxlX7xIP7bhv9ALuHbwAFN9Fu4NQ2jxrHYlc
fkoEZI7cUotxNmC/bb2ThlxgpZgfbKbIO6Gqjz9cn7gQmWrkDhrWOz2HkKhVNpPwkFbWSI6ZQK8K
aZbPA9Tgjeb1rEz51I5y0GiZ6u1L00/mdztQ9IT58GN5XGKFzB5jsyb7Lvbfaa95lwHQ40tXZEeK
KPJ625M9iEvRR0+Tct1zWnV31kwzqCpqgZX9e1T8fgJbnW3TF9DwPa3Zgy96cSUpWDB+yUIxImg5
Y00KOm36iQZ4T2yGaTTfIDcBJsQbNV+cjt9VBdsIuU7ceNsRIA0TF03/hHannWkfta/mdxLo2auc
rPBC9sNPFE7yWJnBDzF3BlQJ2yiISUfcg4FtCKv2vgvs6t4bVyIxLOy0xUttDRqnd2Mfk45Wp6/x
dRssMTAMnJI5KtPTOvKu23RLzHG/qYv8p3bV+JWW03cgXfVI2Pl3MBBkWidT/2LSOMdvksWn225v
my8p3Y61XXG17K2+cF5LtBrMstTZ9fQGxoBvn9upss9JEv2qQpP/aD9nJbrm+PcTwEbzY9PY69sh
M8bm2ASBswGjp7HcqRvODa/YoJXRrqJ0AyKoJOTiTndhd7koL3XRvIi8rZ/LqB/u3Rx3OKKuZ3TH
0VY5ugYUo2RBX1vZjvT05u62SU2FkjPDYX57gpAluakGzHwCCj9TJKycGoKt+0h17lIp31hVUZec
YuQxJ6i39jYtIkSRYZO+Ton6cYQbnnzKuVFNSo0O3PHkENn31+Z2TJT3xihWmH0pJ8wrb5+srHTx
XriZtY0aNa6nPJHmYsp/JtFRegpSAxGfUe5Ho7V3xBkC9tYceP2Fp16sDB9TbjDv98be0Jd0prSl
wXqK+33WnXIjR4TlKhOUTPacNoa2zTxSS20n1VcTgiPWJNpP3dbGsS1/2wWVCVAM+rIRrB9Bn4Sb
jqymo+mB5a51NK3lXCWYD+UAusgeAplRGXBALQ/A9whreRn5ICkaPWJ2gasZhgHhXNPY9aA8Iuv5
tjv4T1GfmAc6ecmjNLo3ZerJJ+01sTT10T+bvUjvgeOTF6wfw2l4rAcit+quG063jU0tswPjm73m
k5MfbUVhTZlpcCiCyH/oHV+ejBEshCBneml4BKY4XCIwLBqAwFHzUYWfZtMD6Jhc5BYtJCQz/ZCx
0T34GbKGaXDuWArvLEsEnw51iKzzwxct1LytF9TjljBZH8dA4xPTNExAQtm4seGfpnqGfGl0Cstw
PBKwZGIF6tx7DHD1YurhaBamr4497t6nMJEe6YmIwxU3s+NoMsDE8iJSkR8RAzg7yIpU2ILnwkm7
R9I8VtLSKxS3obqnvXGXWlStzSF8dxrLP1tFGhMs0JYvxMOMR1TJ3oJGbvniOtSjXZNltW22KVgn
K1jlt5RARNjTsSSQ+BYz7tH229SGJD5Yod/Qu27nMRZdb3uc9g+1OzSLsLW8VW3m3Dk9pZhNDJ1c
GRmmf7NIol3fq3ztDkF5prwjjqmfdhi48dUDu8t8Ub80Ia1R9Dmvbv8qHPx/uZHWZ7RREsqkWZ6b
ze3x7WidGlsSLNND6dnRuWigDkCryfj5IGdpni0VqWRHK6ujZZKaww4NoLELvACbix7abyKYvWIO
CnyrtTMalyFl4qxK1gC74o0Ae9D77fQZh0O8tgN9xjfOKtpwgmWqlacOTNOuitoNhZGExKJ4LTAu
7ZsS1baOJmBTj/aXXecBshw/eqrqEEOxOtZFTYqdayR3ocOmtqxtDG79aON6abWY+jQmh7u+DVdo
a+xFhI3L3ViGwL4jcncJ9ptydUEIdDDA7MMGBZ8sSIZD2cR5sSCvZN5OjEBYziCU+n1/lLUgCD4f
usfcEgaMpEr/5sJbFFaQ/2hy5MY8emuPkPW91dDgjPneEWgG/lPvacZKVqrblt5KeFF7R1nWvQuz
nEmiDs2tKN6cuAney4nORA7u+ERhunoCuXLq8+lL+EG/i4thoUIoyAFsv5dWDzd+0PQP8K3mqbc2
uPERegXJvE1CIEIe5dHeEFN5bGq/PFKt/iroRe6oEzo2ncOkAQvr37cu+Zn9f26Mbcp69WTjoD7V
EWakPxuQ/RO3uvEkWwLIbeyLh8F0/MNk5ysX+AkJLB5Z6EPtPFIyMA8VC61FJMj0Trsy2KHfKeEf
jZ+NZdS/UaUv2gT6Auosf9MIVX9beUNuG/PkF0DEmIwdUz8I0yKgmQDiPFMwQgez3xduACI+RvyR
awx7bZx9DoK7ujT0cd1QMse+0D5xB7A+MKb4y2qy5amncP4g/eyja0Pzw3e4FtPMIL5h8KbrWOs/
TPCotqnm2a3KX5nXj/jpDXSOcdO+R/QDcPUN4o26oAl1zspfubdFy1gb05ewLeolac4og8Yw34mo
+LT7NPxluPG2a6oGchqcbiNCt2VaunmgxT1sJhYhTyrhvx84afIlrWhpBdEGPWH9OiJd302B6W7i
sao+qBq3+Vh9OjHgTL0BV1FwK3ftuHicMOfuAFKNy8A0sO2mE105kWAdJC43D0h4HTxvkcSt/wqt
wDg6FX4tfZpBdbqHfWEuD2bBQD5EQ3bdGt0AFtwC6AXLoe7oeMl4qr1KO2dEeS9I65HrpmTiadTx
UnhO/5JSW5stfOEqQJm3Rc+7NgqAt2MJL6qzQ2Nf6TPDJTW7NxPsHUVocTSorSHEt52T7mbOSZr4
LjrHG5/dRK3q0dTexikddoKS5Zp2kvbWTPWXPzTOvc4k7t6a3I/bYWb71trle97ZbRYBConWKQw+
pC2Jc8o9qFTt/MuSJkB+2dPzqds+fLFjzPbzb6XvUuzJyM7Wt79JBYTmo9S9u0CG4TW0f3R91veK
2alMeQUaEoBn1VjoUYPdNEtkGuQzE/3ZJY3l5jyx+DrAs/6hVMDtwtSL92LQ5wXxJ7bF7s7OTI1M
hb49KnzSc6CDvw6Fsxc+E70QekfQjpD1PWLRZzu3QTbccqC0vIeBJbeRXaY7TWtx+EFD3dZzMmsm
kgPx3f7BzqH3KIcUIzOytce4+VZxaO+olENVp7T3rlkuBvRMpfes3PCpGJigaWsX+7nEkwwEc2Kx
8OdqefXL7EsG0AlJa1viXh7a8FrGmGXGGa8TNjNc61LWI3VPGOCc4NFuQNCJgbbeR314N0zmCXtz
uHZyeGVhLdq7qB31pbSTj0ogG6zBjoWJaT50mH12eVhpdAXsbhPCDltNFlkgYZLSnKvgIMKX3Pt0
dB5um1TB+GMoDve1Z0aLsbfEpW05+fOhlEdD4slNDU63dLJ+sUym94n3U4VJDt3U+pXZUnvV4lZf
UlhPHlpvyDba3inb6JKnndo2oW+f1FeSTsVBcffSEgoHjX9l0VfufFWRbFgMhO/FRrFFL/Iaeobz
QKCK/RDCaqUnN6W7lC/0gXR5yK8G9BMmtKc4yn5uh/359SYGlTx7NJRaTfHQbx0qRmsmVwkNxvK3
NYuwqZzt0sh4VoazJorPIyon/OWY3RXPN7QrEbSrQdnzMr/H5ZxIfCBDlZ49QiSPjYenAG2V8TKZ
TsoCkbfqTs25KrC96mX8icrVWQ5+UK9B6gaYkU1gEoyxa9S89plMZft8e8TdqVmDz8xZFhT+ciDi
mHAgvb3EhDutKyYN0MxSVuOBvh067adA8oI7GSh2Smk/M0yiLxjolBHHq0YM9IIqPrsoBAsWieZS
B/pAPTfci7yEMM0JsqIOdplMMz3ElbeQlo1atCYERnRD9hj296oN04NhAanVC/M+pnb8mgUb19aA
dtdiuiMM5VfU2e+KOeSBrBG44aZXLwNfe2TMOEX95G1pEpo75iWUdKrOenTuW1T1op89dBE1skZY
/YGJPhpqM+m3dlZ/Tg4QIJtcza6Pjmqkg+YQtUEiF8tM6fmPve0VTMcCloVB/Mw0VRKblFQvTZeF
i7BIiAKPh7csXLVZ5y1JpYyfQl/D32xN8cnvUN9GwiuXDWvMl1oYDqllVgIEDIw4GUX53nZQx7Gk
YAjE8K+ZrQvdM0mhliKNgh++0O7L2GU1W2ZzQReZfQQLjopJ/Ub75xNewk6wSiJhgBAxqMfVvTQq
YljPKvQuaNPGA7hMEB4wZ1eGpx5YSaDxz/L+msybHHmaVxIwPvpMQ+sKIxRgwfpcWsNr4hMcL3eB
hi1j8IwnHa/YtdCwvyiM3RsM1CtsciFhD2Z/H9LD2IauSXcId4kxKRLYqYFdhTtma86PD3okMHgs
K70qHJ9XVmCsI4DfgHTg+5hUfppC1rheZ9sbXqGfwHLejRT7V26QCubB1nNmWQ35oaK89tAq1jp/
d3Xb1fvYupeUnlsmo04ztqtZjsDNpZ1swIVVsLHMx9GW+ka6oVgWmbZRuR5fux29JaC9ZgRiwvb8
M/5FEnny/BoJ4DYTTn1WK1127VM5bGsQSUshXFiIra5Ax3gUfRTEIsuTq8HUILbawy8Z9kAUNLL4
Fq2vQJM79dW1SKsyJICAMNKGJVXy5jpUkiCdnhu8MkexEX4fr0rW9levg2RmBRAxp0nssG+qXVSB
jolrR/BGyPijQgf6lW5GOShxp9uZvArHlmu6CO7qtnt7bZeSKe2QRjMARC+UvGpW4KL7moC/4uyO
DfxFnkVQQdVi/da6GvgOLaSI5eOlFH54sfGWoVPMry6225Pq3Tu6S8M5mdQ5JY/qHBYV98P6exCp
S9qIbl28Wq3J1DKusc/Gr1z7qPpk0dXEc94+kph71V635afe8F33FSteDLzJjgSGVUZzBd0W354w
RkaXOH1p/G48xspUO4op46JuM43eHJvAzctTO9QXldThCdEnOPTsd1+C2giHWqOiW7nzHY80V31T
p+HFt3IifmKijMIqqq5xUSR38Uyq8PXyGjjavo9D7ApVu4W3gqcga0+dGBa93UP6cYkw77KK9K1B
l/wquIThb6OP+nvXD5Bxhnz4VgqEahznm9AYLBtEt9fEo3PQaJ2/n7QwRkv31demwzThjMu4W6B2
IPOUmQ16iuFND+er1Cu3yPHCK8CValn1Vbm1e91ElbgPCms6Qfg96alBIgUwsYNqS3PdOOG3m9nI
8vBghRTzk8F0r1nq03E2m27Rz9nMt2PSJOaU49u6t4mdr5uvTpfm4XatTo5jrpm62bhOuHTN+dIt
4C3ICRhTF7jbku+nD5L7XrFCaas+2I3znaDouQh61pUPDq7KTeS4G1gGdFYfc+SQWhVUH/gGf0We
5n76A4jgoFPfZjFe+igtfjuRt2uTKvzBuQobtIMCPefvebDf04X95ofCh4hhXmuhNxw2hiVVfAJd
yqygTohYpDDqkxmEyS9oxI/B6HRf3Aw/+9JxPwwFS64bneqd8Qwuk1Pbr9nU++Sp+OLFCjUodH7u
P6WQDpfKatVjMlA0B99TPCRU9FbIhIP7SmDmnsCd3w19Vm/QCqhLP8x6F1hp5yjFNu5LXdJkQRNg
VugTNXB5e5Zk8hA0zUivz2n2YdAPx1Cf1K5O5XSyPdvYtqZjnO0x9Ddk/LgXBzHyBsm6dgcruefk
90ty79BX2mWgHlo/rxhEM++xdgA6e6oqn4OSgLEyaQwUxEitTVvPQKwzgqE/NN4DunALIdvys1co
AzM0yWFUXvVaDr+Glq6e7pc/vZtt3DbCQ5bkFN5FQbc58Xck5/C5x9OaT4WhqAjHBc5iEjt84IlO
Kfsfv8oPVjPYv/pK3M9ehe8s017Lyeg+XZNJat3q3rvbI5sVMkaaolEd9uzMe6GWTibyoLfP/L+Y
p+ms9m3GQNC3vflQU1FdtbHfXK3JatbtOOT3Tlclmz5MtIuZDg4xF557dnTqRlo9V6Ftrdlp3EyO
ZY1bKpalSVOoQC7V5fa+HKv8OPB3dxMpo6dEhtpWFU11niz0aCMs5YuMyw7lbzfcpSWLjbiU9n0m
rGTdaVb0kPOfXSlVy8cmJjSyNQ3zybLydmkOWvJSSOiojRuPr5ZdDQvut/F7N6unPJSfH0JOX3oe
Fl+4Z54k9rZvQPbnxq7G34p+rIgF5WUPm+joueCG5EiUxfy5i0XPPAG9KEIpzgdm9eAvB+6U1Dc7
Ytxzv/1tRdYZ/DV6ddN7SlyZfCmuq9TO+o9RozUoRxW82XOcCKbr9tWOIIRmXhA+d8IkQFFow5Ma
qbg3+lg8mn02rGSfBldTx49Fjic4pMLFNhcQ0dCVFEQ6e6xw6FgVJlFBOpEUya5Kw+Qkc5ZKhN0n
x4bBZ0+rPj04iKsPlLyL/ZhEzlGiQtphSnZPtUzVVtIPOtca0QLgcZK7gNvxRvl6dY/iWa6h3Kkr
PX1ioIGJPgQK6xg4t/wJhd1EV0ofnruQlgAFA+0FzL65kOQ2vZm+Jqh39NHHyGkd+cb0CWfuNeEm
8O1qE2ZwL/hlS2IPYkf/0QkBDTF9oD0rmZ9hp5jBwMu/Pv7ApewUzmI4g9Hea8nRCRgZlRUmPywr
jp2rml/E1F4JTjS/Kjt899Bef9aQyBb4BdU7ITZQR/0motqDZqKvO/VSBCgbWyXSZ0cfIPW3gskp
Wo8VN5/mIamTAMrplF4Zdoa1rZAiEMLL6JNnhz7W4mOftvGxS8y/HzltS2239azln2O3R27jF9Xi
z6ub+Uf+6Zk/L6+0EWjyn1f+y59pKNJsJtu4/vUb//zc7XW33RA6NjrpHvxQlsVHWY7REaPF3xvv
Px9hBy3BM7cIJgWDMpFOl7yj/CTG+GjRW77LdaM5Rcre3PbQF7sO7ciiPOb+dDKjuLubkORecizm
UeDd5V2FWSHl3O7S0bsj0ww5sxhiba7kRNvbQT85dYnDWrjUc+zJ4a+YWSxouFSDazWIdUxRG4SS
XjCsEjCa+5nFsAwp3sK17lo4sp1c8652Hn0PKIzXZuugOWGBFpfiWfdKl0BhjCK3XUSE7qWrnKdb
TTfI02YGP4WXwq9fRez7z5ntRZdmgNrbwzzojak5tpbt7lvyUldmLetXAsmSpY4OuzWyYm9Enf4m
eyI5bKJFJ6WTAK24rtwyg8I5Zjqid2kdGDrWZuyMP0W/6GihNxYKOWFiBkilmtYmBmYXZzZSTu7f
tD7fBuTYDfjyFrurR9r90WVIusj7AiXxMp2omjTz66u6p1vjPaOiKhYts8edwWKIhWN77Jv0V4Ro
we6Q58YtRhLHwHmiqTpd+jJgFjyY2Tp04LkaZZEguMovmmUHF3u+7ZtjVO5gRA0r5pr4xyPZLnsv
0daJCda16g3aziJzlpWb7bUIuB9aU6wiNgSXgniOfkzX5lALFJi6OMieAIV4aBDol5dEi7VN53xB
IrxkKnqM8ljnHhiEi54amB5jbabLSuXKuDrUDx4S74s842EtGg5S7zMeIiLt6cVFr5Nblks67a/o
r9pl6c7ZT231RsWJCpoq5aoZ3ANDgw1BasTgJEr8m8QTc/WGCyMX1TLqxTqIk+Y0Gt6bGzbOtoUz
kJkw/RS9k7r01ImMFm8tUUUvyiGXkqE3AipYlLuMKk03xsWxn2RxNPxXkaXi4KCCPdomtksC542F
tFvijpx+QhNNENDNUI9jmxIbAWN5QLc4BzTnMYKC/rBXtnLQvmUEK1hSfYgBfHIv+7fZQp9lz17i
qt/5BKInbtRHNjXtJiK4GvAoeATosGIZU+8lwbdfT4N6tMSj3hjBHR6SaaMcv0VjT79TB0VcdQVk
qWbvRt1HOSkq6I31lIsfQic/PLK5l5Y3uYCiugPa03WGY1R0XfVqW3DuC72yN4YcH5DQGI++Kdaa
2yBX67L3tq79tcbso9Y7yWmmdcvCiwqux4CIAQeWSJd5G/jB2wL6zAMXCNw4ANqr4kkHafY6zNHQ
6EI9miNfthvrS3+soouIUfRYOk1kFED1F6zndehKAl+Uh8SjLbcKgs1OJWgYQzjlfTv5H5E0FBYt
LNZtAYUxLHX9wbWtg3ADgsed9rMCXgyoqHPvbRayJ79k0kCiqren2AKJCFadLmzt2ap1DaF0KDeq
QR4LfmBg0kNlZaJx0jWwXtN+n+CxeY6S6HJ7LjHwG5S1FOeqQqXZtRQYZf1E4Jv2XuWssaTXO1cw
n9pRC1oJnUG2n1jet5mlv+h2yYTLyb8RsE0fZOQyM54zOlXov09at49tmmlkjtrPo/sdoeJnHeZs
Ur4Z/E3MPkyKNT+c/cfYMMJvH+0/KNiWCR6xRV5B+2QecNtYvPi9O37Pk5OmA30f0gm994LkboK1
8R1M2fNQ69lXVBZfQeM7H9HANN8B57bwbX/YFMooDqhpCtjyPFIAEmB3JB4l+nn/z+ZfXvMvP/dP
P3L7FX+eNuqMQKjQPbeejFg8R9GKYkp1SOaNsjuAK3/2b48sECqH2yNzAfWnXWd+XsJxjEFQM5Uf
DyY4fHcsW6Y1+XjoNX+APAXLQxNBvYgrpz60nYQwCJrNXdVEiS/7hzq3yF8MASCMDiEeIqcoNT7a
AIYPoKFx22PnZgvQVB5E2n5nDn94GGeABjzK6uAQWkMK+vyw1IzqcHv0r890jvPfvP6fjv71EIjH
ozAhf4ZePxwmChiHyPfAovNfEh3QFukCbbk96pKY9/PfHPvzEqa9a5Z/cifmz6apY2JwR4l7Okc8
ofeMFUyMRkCtzszG/wuQf9vXA70+RHpaH7Q841XpWDEPitQXnT55UMjSQQPdPpvbgdIg/SOwNsMY
hXtjJsEUowXoJXXilZ4SgYQFZW+rtF7HqsO1wi+//bFpBM8TT3O+V9g659vpIRpS6m+PKuZsB0B8
HfflI9/Aquwza9Ogkw1srhPo4n99SrePypg/qvaqKOQxIFVLLzDmAMJ1nA3FIbKr6TBp2ojyysux
LozjMgyM9uA3HlMOGS7sTAvIcdEUxvvsOjQhRgaQgYu2odtm9vTdXORRu9KKWAXJ/Fg1plonHj2w
JNWDQ+VtSTOgUhrrksQQmCfQEeEJzZsWyAkOu3GHPqM7xJHqwAXbNnmR88PbwTYaw52srl41LWxU
3r+wbmIq7fqvztESGL8gTVLZAeaoimJnSg9Nvi92gx1MnxZZeJNuPEunRoFVQU4ftSwnwjVs3ntC
GByUc989aQX09NPhwZiFA4O7i3SfYMk48641VDMqjUtCZywagqSAuY5PzJ8boC1W3YiANB3fLIPM
4oFgFDFq+qmibr4M4KkxxjkWgOMiPGesKQjlsqLvDoFBG9qfjjFASga5mmludO6KZDgxcUJrnw/Z
TmQgGLo8pnYCGEOzm5XvFPW79HuSfDQTeC52gTujBYU44TcAiD+85wJwb60D8fH74A7r4LZOSoja
SbJG0NesPU29ZHMqOjzoXT7W5xYh/lJ5qfyunYse0PYLChJ6EZJjSkHMs9aLvlhZ8xl7O23p8/v/
B1Di/0dUgA3o4X8mLj78Ft1Xnnz/o/r5Rxv//scSXVn1z6SB+cf/pi76/+bagW9RITH+Agf8B3UR
NgAFTivQDQcii+dYAAX+UBd1S/cgK/r8c/j5P9gA5990SAMwGk2IjFR1Aud/gw2wqaH/F5YapAAd
Hkxg2DC6LZcqt/NfERZGjG85icVGMxNmQBjYrmHvIpFWjfs9pM+l3da/XQsMUCWsGtA2xELiKNON
rsI3S3N0NJncsYKKeQl2T22N1WZTwmaUAI2oAGV8OJch67WLSpV/oUU7ZhpK08Rchj4Bi0GEj/6e
Kcph9C0xp3rK+8AGruvHHlEG+kAsOZVVYux+wptggTyVeeTKV37e7gK9WuF7d3kn9nPTQUktSYhc
JLQpodBvYomlJMh0QR5UQJxZ5E7HJvCzZ/rn+5vPQrq6Wv07R+ex3DiSRdEvygh4syVBglbelTaI
klSCS9hEwn19H/ZiFKOeiB7RIPOZe8/1bStug67arf4Kaj23P3z71pABgdqjUaDUZf5zwjR0nGYg
OzM8Ki1q9rkkWFXoYCdIXBf2df29x3qRRsJmupDMz1b9wFRZHtGjv+TakAQAOdfSVCPiR6RGIUqy
ZTWMHWqHddtZnJ9W0yGmasEjk6shI7NR7yRzT5tSg4JZrYUTllNn1ysjttHJn7J8GmMk5lRN1phH
uSq+5tF4twXz7U4DnHEJwQkXCRkXJb4HXemZyjNbdMlQkJ1Jk74UlmiOlct8U8ISIrAhN/cmsCtT
Udw2CFX2rrn30kqdQ8tQoI6J0suK4dcKX8TcPYu2S4+516/7Ji++nCVzI7PDxYGTWpy0hz3dnB47
j7uGXBIuv9sPMBoMCQ1vust1fSEvxf6qKsa1+Al4gYXvnDX02AJ0VbJM66NIEeirZNPXan3xgcZF
ye0YdeuEOPN0o40gIAjBm1+bPIsIX9agyPG1ZFydNVKZoVnXWFTph/K6OEzlT18vz3Ccu8H2dqy+
gEenn/OwwmWGgN9jU2CcDdOYVdchbatjgBhzE5bcdj1Rd2bRJHRD8oJiCFj6aLQbrzHUg6lvIzUu
XVfwvkLsHDj55xD4NwIjqk5nIKUZ8ZFBiUY8sGEsm6lEEmLnP5bN/2Uy1sPWUbwB7Pqem+kb2+/3
wIzXnwm4sGwN+P4u9OrlTDA3XpepeV9kGNm2988Ry4NdTx9pZV58jWgGxva9T83UDNmxc6fnsFtY
/cnyMVVwvKeWPeIkYXVWCp/C/27OXzH+yZS8TyVcNDd/qvvidXLXi6u8t5yBajn8JUnia7HnB3MM
1kgayPqyJriW1vyweMm33xd/w0w9huzsN8AQpPeG7waUQGg3ANn4v7VW75FjoydIex7+oMu9VK4T
N64Fm8/ZHDymWxqhVoFYzvMJKlj5Vvo99qWhjW7aajqSey+8sgF6czP7VXr1Tzd4bJOIGDTyP4FS
z0wVdFzY1gV7R79nxjw8SfdOJiwu3LQ/QYi9FKDRomlo/rUzORxSzeqkXLFbJg9nCFgn9tsJ7shN
g26b/Zq1sfXqHTv2S5in5thYsXOtxpsEdgESiceOJZgnwLGrlJwjpg7LnkeGWHTLgslEGCfxlOmu
5eDZMCEGKi6mZSOz+UiwsWLzarFA7IdX/NHNtkLivjVsRqWYG3bZGE/p6jN6CWdAfFV9zFWDicmp
AqYU6l01vFOugYVoMueHMHU5hMX8nmKp3QRZyCLOJ7bWtoO/U0GyeJsVtGnmQXE86npHiPdva6wE
uWlsirUzHc1lfZyHcb3gKziykIY6j90eCOXwjUlfT6591e7EDIL5Zprj2zUJlt30/i/xQb+NLKxd
DxELmu5L4S2E21Lpa8ZTGxfvOX5NVF9lJOzxq+rQ/6Jz3yz0MhuztX5Sq+AQa7Kv/jJhsT7VkhES
YoJ3R33PGj8PEK/rMCk8s9pAfEu0LKGH9na0uq8SvAn5JSgixzRBndyMmOC7Zx4Dd99a8nlF3hoH
c/uQKLQEevoMUGCPTvXqpyKJEVto4JLqMBnkZSrjWLhjs9dB69CKWvmh9ohwTosGliwJrXlHKhFv
XHtWIt2tvTvHtzw/lvw9uPusgPUSdE8ok4DFo16RDSoVv2lVVIbmg+CzW2wEkeEym5EoUTU2GnQ8
3SIxxpgjsL+Ov4pZ8b7ryF9NhguLGBNLQvOBJ9QB1CXDeG0T/WyW/Z+A3Gcy++hrshw7s9n+XbKb
M9AqX23y95TnrnuLoWqsck4vurG2JzfCBFE62My6fKf6i2hqPjXkkT+NySnzBCGj1es4tphZybzQ
vvOYh+4nmB2cve7wUw+BICrHdi5NyAJmFtWj74P5KUE1rFokD87SKwK1NP0E1JaCSLhTMCYR0gtS
ZPG7iWB4dieokOAvp03vkV0r8oeJ5SR7em5RYerHGZkr9giiT9yl74gPLSCvz+LAx+JEM5LmTRWY
J78aJoKeb0Gg8M1zLOEdJiUvR/NAIstugS86thBAc2SwM65dIZyvogKfZqwe2uwcKkKV+Q9e5b2b
FpNxFr13wiWFyuySO0stzVd9a1qwvFBKuGLdemn42ysYo5JB/BwgXZwT/I36qxLm9FSZWZzA9ZsH
dKb+BMNVjbSm/3T3gagraAOFDICkhXFRZyByK1+07uhrdzmwtnlYBhPVHbb41fQxggaH1rr1p6H3
qeZOxSSFyQ2S5R3fprNBeJY/EimR3CPpxJeVoTTNg+Bv6s1OtKAk2NmBHdsLYObBK8RhWKrj6iR7
2mTE8WtgbhID0eRaNW+46GXkWOl4WNv8n0RhuwUqHx4dtIvEnKB8yZYvZdWQQEMsDnj3ehiG6PIS
0iMCG5j+OoSxqJEdGR7hP8TcMahq/AfCjcJNWzsIgmI6N7Lj7ZvWS5nRzEO5jCjJtQ8NKK+fCtKu
qA8J5jWZWePE4APzww96uptLC/RuMHgnhOKP3TiPhyoZTjPpcnG3mEfQGGcDwX1U6aS7pAe8qNgE
wHfvsWF/+LrydvhgwcpI59NenBat/njf5bkE6CcD+BgsTRFUDXptzx1LF840GaAVID8m49O4Npl3
mk2uum4KMalXzTOv+Tq1VrnNnNUh88W/tfTeBkVyeUaHJXoifuZFXrgfAOrM92smB6TECQDCoJLM
AzPF1yQDAI2kY+3FQ4aF0rHMvYBosHG9FZBlxbBbwW485uH6LIvPAnw+hmegM1ZKcjOG3Bz0C3SD
oOQZ7Ihd4PgiLSywPJv/FYSGaS/9yVr0S5EHf7MMQUaYgIURBn7+KbCPiCr4CzK72bH54CtpnOe1
1qQ7C6YNDnO7VR6Wwk52jdWJK09z6xRXtuM+1Z7cFZXud+kiPnvXs/ehSImR7QbyZaDD2LgC4hai
yBQUnPg7pxyyP6QwYX9RBY3D0u8704nYLNz88gabvh5Qhp6ZZWasYPd1cq8oCfiGMtJIw4XX7BfB
hmkwsAyvJ2x21oeBRvxJLkz3p8GTSMzLGu2ce0gVp1+jkOl0qF2jsHbrqws+cIOj8NXIiuakNWDy
Bg4LmLT3dby9HQNJN2XAsrWDHY8KgmF4SshwnixlrCCg4iUDImRhx61dHN+CPdFRTu7Lal/oMpKI
bt/Drt0+Yb4Wh8pz/jrh+MGd0m1XyDnbZhH/SCBn6pLV6zlgTCF0cTfaTOohaBmgaBnU8L25MosQ
XNoIMOYkIWAw67Mol4k8L7L4Cku/3GlON/J/7Mc194Dwtspg2G/Fo90NTJ4cY0ugSenTI6gm2TuY
0s4SF3t/+9S7m6sWfI6z833BuWH9mJwBkazNy9hWBLctt8yk0DwG2jLOlk5fexNwZE7xUswqBtZr
PbdmDeGSDyfoiUi+UVaFTJa7xlqJL+mzPJpwqWMvWe/KzLSvaTZNT7q3LxUgxMPgjk8ldtYDofFA
r5KDxVOwy5fa2UJ4dAgO9ceYMdUFiUN6LIa0BvlwMxfBwNkwZ9f0kbglR0xzDsTQ7RLQdQz9rgn0
tO8bCxdcnn4vyuAdLQK9yZweR5df/xo5aworaV9cG5Qw5jQSt5i4Ev2qMUGi9EN6eb8WYXsI+Avh
IG36tp6f+V6+OUVWnL1mfiTPCQV3iz1UMI4/Nl1ZbrFRHwp/LV4sUfp3WU+YJEk+RMz5z///KIJv
bBNH9wbPE71ASmYbatuN6/vCMuk4hwhH0ipZLwuwlU2RMBLKOzS8GRcyA4FnjFLtPYeSOgNgbln1
wtesrb3BP3pgaensgnooo+zWvWSszsLqppMPmzt8DaywCXutRr28ToV+kj4oQNeDdjCOtMKjx/qd
FMfraLuQXpLheQms9ApmvzMHJs6Jfz+mbn7P9x9X08AmKXgFETk9Er1OHhtj0MY1aCBWktsILg/a
eTglc9FuMqKhCCuFve0MKIElOkQgvc6Az9Oc75devDTBMsZcV1wZSXdtpWVd3AKtSDZosgCYKN6j
TRUMz2hEK+G9jTbKw3QNryQHoxgp8AwUQb7sSpNry3aA7bAoHGO1FM8dr5YVHj9wBBySBuemyvO7
qc3o0kYu5cksjkNOysLYN/AUFu9oymkHnwNdCqEotLvWep5ZPo0hXNts2rGnb1EtDr+rEsMjodSE
mgfZHn14srU9Pk/dtMcUGhb2X7D+smAcgQZpjAblaGSi/EDA9ExQxOvUNP9I3SHHkA43YpQdRJ70
MCXdfqAtIQpF9w1EZF5MamKbXddpuoh1mMgdTMncDsRI4AE/bI/ru3BnC79mkV9MXaHE00x+s8QI
Tjg9CYwoSRhzqTf8RI/39OTtmhXv2muLTW0H7V3QGvn7rRZzisLeSnnTa5xS5jH9otWT4Ygh6keg
kIamxhiCJH/LG/dkuOHBNNrhL3ZSNss+YifugQa1KewG8FL9M/HThE7jQKd1MXCwggcid8JLPtFO
7UxS4OwyKX/JBowHFFJ/w75kJZjPOrZvmMOGw+Foo6rfL55VnpkL1Nt8ZLculPM44PblhFBkZ8oG
Cn3/liAG+DBID3Ny4lDRcgFVesvJao1GBDCvYlAe82y6pP9/dVzwf5Wxzrv/f+2Htt4n5cTmnNrU
YVH2at1iI3jZ1S5jWfWqFhcQTg+Q5f9f8XIBDQMnyJ9U0U2Py71Zt82lK+1ri7q0JLfkA6fvSlo4
C7c0qTAn5334yv6PTV05zdv2liQltYCOTiVK2Y6JM7uRcGpGC1fMZmtUS1EfNO8DgwGTvtQ2hxc8
31lk+cYm60L9PAfHgPtwS9+yPKo1yw/C/gc0AcW2gHbpK0OS7OQ9wMF0LuWCwqvNGBwZIJ4zl8mV
zrAqJuRSgvOGK7fcMAkjTSfR1bcmF8DWAEhzm8wug6AmKI6WJouanFRx1J71NmcAesCmqWPjVtNW
yFWfc6bk8G+JGJhZdexAD+EBl/al7tH5BfDst76bEK/pIhUgHpLmYOnTI1j052bU5ac9iHt49jJa
V5BqoSOu5pI5camYjy0p0rOux1xkGONrriTxgXbtfw7V+gh86y4YjDVaKj5aI8GHuUB7f8k66OZN
waZfJhwKZFTQJ1dfLMzCA25Wxg6whwivClx6vcxe/Xvb7Z8cMz0Nq/+IQpehYvnPaR+mCVGavw4f
3q+wFxORK2HsXZ9fSpIaNmMIOhvuOgll9g3HWWcvLoy439QfN4ysVBx4RJQM/vRjAsR/WeT8kItl
2Tsz3KlGqiW2tGHEEtmyjS4kqlNET6g/Yz5GJpt1Pt7ppXxLWKJcRM+2D3wuKHhR09hySiaGvQvS
LDkhGmuvpbfqE8SCQ1KlRnST02wTmCilTrKr5J+gzXVYfKPeyPK6OCeuxtsbhKwPUu7ssF5gnW8D
kwBs+FbymAzkPM5WwcFSpuraOVNKTBdc4tppDkMVdKxvnqRpZhfbSRQsPQJPTGs5y4QI70S2F2eq
m0PZtaDisdtwCQ/jhUvSY0aZuFFT3mLd+VpePMrGlxSw1rPrinvmZN5FBlR4CoQXe2SJ9pOUsAwa
7CZxgLp2abCrfwxQZ49ECI671Fz1ToM+PSwNc9Km/5lNPT5lNjzKrnIPvlruDAMZQsUQ7rtFd+GQ
uu1V9tvSl9nJDB0N0SH7a1CnfUmL+tsmI3FM9HQ10BJFpGir/Wxy9berajfuEFzBxtVnD/Eb5FPX
jQLT+Q7RepM21oh4FP2PTkZiEjDhk2lv3lwA+XnKkxyNV/nQJyYPbHmPaaRnCV79zgZ7UbWYWxMB
8iZrZ4Zct2RhUzkXi4vwKyuct3a95P7MLMxu3cfRabYe+ZcYKv2HuaaTE0V7VIJBFzPkk5MVxmn1
dhawJbaYsIE8P7IGedf2MA3ZIvc85S0T9c47UiQ2J3qSCsz5+Izi8tR4zXcA6PUhyTzcAShnEBnA
k3E7h0AiYz7MMyPZxEhI9jYYe5bdOekXbj6vzvDi1mAKuomo+NV/t3sz34owGR8HZemLpdWxL/0p
WuyOF+pbyR6eHqFqgozyxnQNaCKMxKqsDXYNezmNZB/riFNEY5XGFdm4UWrm2RYw7Vwah85rkz8F
T8vQGFTqqXwcCr5jOMzWmJDkfOenmY0SfpUXHyZOOqKUa7MzKan2C+9mkH2wc5tiBgxzuxQXLhZQ
P5QhtqnRecPR32DF3Qx+3wPlakiMcLq9XpYUmQfFl2GNkrGS725s9WIOSKFwSCLQWcN96vfrYzKk
+9Is53ue4phUE2fLVuXd7d16N/1NclRpYTfZdOy8frLwdu7sY5bin8iOHKERMpXXZ/7eWbGt1zqH
ojtkD04JBUqn1j3ihQJkaBDlZkaoUFHHIRIg2y+JMCSJnQjR6Qg0kyTfFRFXQYnor/WDVMC0fOIw
UVFRSXkmvZ2XGj/Jyjlra8BCoa6RsAOFX7OUYCvfLyIpaVHSvIrW2gWvB9KjVpACiLXoD4gevwdl
NnGR12ejROvIWFlviSfYOf3g7JM53WeNpc8lhrnCtGJd47BdJemkLgDwCMBusA29EVxAAhvPyJEf
VotS6GQIl7Ddu1lQrxLecMWg/TvPCuN+l2xrK2HUlnnjPs+STQFIJUE3wYdpvIiBbx6bAKb9dWyL
BJkpgokSakgUjumPBQimDMHlCQsaGU+giMik2LcG8Zhrpi4jY+14njP24mzv///RNQWPcGiyZRol
lONpjt1V1MeQ4xYIfhpp1GJx5lhxOePmNk28C1ZBvFBPGQ/F8kGSF4GfUBcxfzxBtW36jTb4OjZ4
86wcxQWeBrm5zj3aVzOnVzQ7hrHWDJpTT4QjMq+m65EX60S6xLL3JX3u4hK8qSq8pIHqDrSeeV7c
Z1k5PYJJBTQy9JEysbl7ib/vDUh+gIHNTT7ZAmtesHEqHIkTtaw1tFCf5LsROG5k6/y1Qs61Q3H3
4TYUW0FoudvCA3Ct63re1eX6YIzwI1Ltv5U1Q2eTxUEET8oHhZUEcRl4IG5n1MuWDLMIxQQw0KTf
eEvnbRvALoSVawNO1urt3RxAiOPephgrFkNR9t8EEmOMdex/jDEWc7K2Gjjqvu+bSx167PZtmiX/
do/AhpkMqjz0H9A/ZPrG8s3DFNkFyMr6rLYj1yfQh80cDJmqvbpIwEXd8mSuX13dXoMA6uLMZYc7
3f9duG6Ps9SfTZ2sN70TbxtqxyU1Ab11u6ByxX6ekzbS1YASKkOgtRTGw4SYuHbsMw7u77WovrLS
XM6rzP6M1Hw7qyZXx7CualTWfkKYD4sdaRVPqLftwoUaWVY5hjsmOcgFXvPMoOBDfsK28G9Chq7C
XoSMHWWmsxTYzhBJQwlCEqdK573nrr8KP/0Z27mDQN783v6zJq04msF3z5KRNwB32Jo8BqCSrgIz
80byWe3qPujjmhBYfiVZQ/k4Zav1tfKhLeHICTfYh86iscwYlffdwHLyZRgoSofnFRQ3as4uwnlN
xGaa3wUrh7GVURJR7dL1O0ePkUmiRhQwcqFeTccN+TDFanNRtnjlZOY9ygL5kDE5WJE1rBusupxj
+a1a0OdAOeOxSUqy4Wb/GjKgyaAc7BusgrtwXF///7uE7I7FrQfMVnFJlM3yuAd6lQfdeiyhquxm
fGxLG6r74ia5MIG1m7yNsGuSF8q3h2HtnzsxvkmzRtWaGScyiDwwZ7gNS/doAubkhSJBJKxs40L0
FgODZyX4rc+tQ2/pN0ILIT8vuJxcm4F22+x6n5HTcrsktAnYuXgrF1iHefPiZfK+msXVHclv1cH8
nsEJ2d5IU8yM+7B9cHMPCU+BObG2alJFfb2V6paM1TOr92NyrMII68FoA1KZw/ynkeuHwDbTDK1G
PR9+aknOiAgRQ0Fi+QQT+9s4FMuqTV7KhLzQzvMYI04S9JyXPUCo284eX+5ZuP+sVD9PIUnsZm89
GY375gmH1zRQLSf+cZC5eWn87kFWmhRvoExAU7nwDT284wK9S4Tr72cYAtogtBwHstxPDVWM08Ll
FKPHPeoTG2/1d0K1bE2X4EVNWp35wFszaGNnoKgdVgsEmFOz66uO/sgsyGF3gcyKoF3se/u5IXPQ
TLlpbPHmGliapjXxDqDa3ow+f7UemkXyKHUYcrXqYqIE9r7T+XCBJxaidL0ZplJugHqTlQE8MWH9
LghthOBScG2i+0rIa15JmDkI40j6YgWpB57BNmM9rrCkMkat/riW1BdefQZ60KLSmfYVy8QpHz80
uWw7QzAbzgxrJ++DPv/T2GuFSX84m/zHL8wLKeP1voC/VgJ6ukxdifvHR7TJ+H/WfUy+JeXSOOHZ
LswtwluGNnR5Qw6qzKoqebCV/5laxPY2pDDOkxM7QfCDjPYj1yaGdOEzePa+qHHr2LDxKwSGvpRO
0W1h0DDQZM7KDIZMnGGO5jFzefLz4ixH1vlOF0gooFmcdt5rt3RI36fFx0AWFDsyqbNCXCvKfppE
FfZy3xHmtqUJJw44eAtIaTvTB4c4UzvkmxcGoxTsy7wfoNBt1MQXy/KMbC9WcbJU/uugn9jK0shO
PZj0y580xHvrjWYE1bjZ4Vluuacbymnfg/UV1CDZneKTZfgLIrz7QVSfY4Xj0pE922Pw/Qtd3raH
+ckOPvleGx6YBTXjZikLYtz8wtrbmm+6RzjixnGybcCcwy2cnxySCs5B+4GZPbYw4wUdd7ZJjVtO
VxYQBm0sR28M30QP2TvtaOxGJ7lrMZoAF5lOhqSGz/X9TF7eJm/7PBryW0x66icH/G+xDTTdrw4l
yOqI9cdRtm/2MAkmE5DGM8SXbEJMkrodOoqipHMy6uIixDvdy2MZ8hBK8uanCg53mj+5rQOig/aJ
iO6PcFQfxZJ8FzlkOOjzb4Wnj2WSnrUV/ltEwKPazXdK9WdqybS2Canw8CmOGLaQ89GCc6+wmWXF
jra42gUmOGcWOCHc4u242VWjf2/MNbcmOjaMklfImaSpz+A2UzvBCYEPqoPDAgLQ6zeI6TjPXRGt
C/+OjsmmYxFg1DbJdK2t5VjXVbntbAQQeGoNZlee3KV5bUTsvqOAAKJt0aChwCC30xUThED3T6Kx
IZC0s9o7PZk/YyYxRS/5c73iV7C+OeXY7w3MTWrH6+5Sx+PqWu0vE4c6saN/jaT7MyHiOXKXYhWz
zc+qC8VBswojOtk+u2TesXMA2CYT20VWkBKsBDAVrzzlI5no5tEuluMcUCzKGTVCUwK1CEpiQefh
NlPqXJTrSUcYoFN4W9vifil9u9jJDJhTipyhy9tph2GcZDos7sgXF7QCa39avGLP10qfhMecpfVd
/1IVtDroTZ+YxvAZmGuGDzFDakKBtbf6uHDX8okncFf5J1nM65tD4rlpkr4ayuq+uH0YeAC6TSuJ
qQ07xgiaPdjJVPo+vNVegOChzDQDw7F1ys///yD4DkJ1sveY8KJ8QBDDFmmbNMwqCVXqR0yulo9m
QMCpq/wG0B/LMHduix3/MnfnVjmka67nV5WP+RYnc6wmukvfqxac4eEryi/5oJV7xAQfsjtJf+he
ONZYfB1b5NqmJITw7pYj+T6klXtnJa9j174u2lvus8F9bNAfRe7az1tVtdTSVlCT60pxljoQfP7/
1dLWHA848Xb//4o+3N046fxTy8Hcad+jTUvnOy+Yvm5LAK7/0gahjTR+tvCSeI1HilI/fUBA2diW
7x8zP/yeDf2+WLd/kVknR5FxVBho281pJd2Q1ycCKgBcaP7VEvX4hm/7zBO8PAI0H9/Uuk9uqmoK
fzKw5wnzCIL3h3qpdj78WWJL8IqkcRYiKPJZJ8Rp1r9NrEG6dnpplfPd5tlLJsx0D370a7ArlM0b
p2te1Ct7gf1ctzhii/WfaZoPAbEfyivPJL7w5JS3sWFYPsxMXfGGY4CiqsQBiH7MVfdwOW+2ZOcI
QGqrepTeMHbXTalG4vXSbtqS+mstf5PuZHfSR7SOKy3j813pe0TqxGbNzecxs03x3uwtmGGbbvio
Tag+zcB17prLFiUvXbpzLCtWraxnqdpI8wzKg+o5zOmN6oOFlwK3LVY8ril215QpRcN5sXJCVuXH
WuQHmEgYPQLUTloNu4HIWLr7KhZjAXW17P4wn/wUJQr+FQ/LarCInxqfZqwoD4No8Nn+q+lnWJyH
GYqK/iltnWMwpQevCC9LEyDaHtI/xBKEpiZz0Jb2lmlhe1fa7JwsQtL79Hn2woqw6dLfjln3IfAP
xhyju9oP15Psi2fAj/SA6radIReSl4Blossc/Mq52EqUc63t/CvXBXZqIsudl2NwsgBzIo4h4tWr
IgqdZAtDOrI6wo/T4MsazC/DGog6kyQ+tza2UL1Pg/6F00bvhh04BHwjFtJD5VCnVzMRI4VsCQAG
cjhPHXxVfVaB+tcuMLLmzv+XFiEqZisnWh3pO538+li02ADwDSMEJBgtrd+62r1nzG5sJfpopvQ+
I1mBcqIjinkTgkZ0XecPbwx9iurzTUg8JZqM9UrjFk7EjTZ5Be8jZW2/1ra8KnO6n1bSOsGUfjCQ
+0uxgDah3ZjlcM4DgnlczglZ6oWnaqvsjel35BwYbBboGNwlEPsw7ZwzA1bwJIw8qKfvbHee9m1F
yRbIm2bFm/aGYzk8nPa2Lm2WtlVu7w3dDrGtXJyu0sHzwwAqtCBnZPgBcYAt02Zklt51CypOslc2
awDEMCW4am3rz9lCqc/uWUduBkKuvhuwwUaZAMM73EzyXkU2qN30h9IdHxZk1+x7s/d0bl4aO51O
FsgMDe4ztiwMiLPgDLXs0EYYaPzrBxhcRqM/fIfqV8ApMUbvzhr5E2Z2yax0mh84sLtCDE9UE8+h
SK6rACEgknB56Svcq9l6rH0CD9ko1xEaku7Uz8kTHMImzhjztROemkLZ+6a1xjvGDdlmsfnqDwnf
3JxKQWcmiD8l30K/ZeiP1TuHbYkegkXtIyEOJbrW8bOnHSTdR/1NDzCpeaaoISMLM50hsfQWHsyJ
dDcV9leGogmpMNCc1FaRFO6LG/xg3hURPCyPZG7/2R0cqEldEUtUXlu4w/Twr5btPk1GuEt7VJJs
27AkyuGvoN9h8zo9yeDHTNy71khhU1YgQkQ97K3WPxFpWUKi0M4mXnuIa62POTyAUHbLcSUmEl4R
Id1PYuJPkqPYsor17qDF8HwaLKXt4dkMbwNjxroF+9xNIQI6QEpP/I7nyeQTyzz5wZkM8X6cPmlE
+9lEwTJNPkV8KInLNT6As+uNpUFXuWX6RVfGg0osTu3k12o65ABQe9N+G5uJlAFLvqYlnWj7nFuA
2mT61DREJ09u5Gnw5OkEy7ipN0XF0CotM7gcI4VU4CIxsX11CYf8sJRVRgukv0fyPPdoXph11+Z7
KY2J00uqqK3f4MnsyfpFl2FMCE39FXDok184xMBM5XWZQS2aUJFmpru5v6YxWjYOeeLUNiQ9onJo
fnkVVPtFg/mm4fO1jcuUWBbTupp7fzA/NC7o3eIiYyW4Ma7VvJsn12ODW74CjuoOgwQ2WdO1uVDf
ehHu1JwfAcYj20yo4KGBM+kZTdBAOPPB2rCnL+7twmUNaadRJXNmAQ42VImK0VUMwTtEOanSz8iw
EBKiHba62B9mJx6D5QN2DerEHEms+cZMBpuXdcXjnscFMUqwHV5bGmlnxCCjjlnaPCW/fcqrqe38
1wj0eeW7Gw22+BBVWF0G6b9ImMlrOJ4Lhzk6Crvo9lpMC1Uv5ZKdIoyk2WbVZzJ7Q0FJ0bXPAge0
MaIqiyNl03deCkyUEyf8E/g504aJ6nbW7HIVWlmxPpRjTwhE7eD67g6M05rH0H6t0M9vwmn1GYJc
+A7LbUf0O3bvJ5Kbb4PZ7DSMTMxJsr83LLVvW9b6PNzvmF5UY+h4nnIW82J3sSA4bWRKrM2g8i0r
G7KqgiZj95+S1tuj1E7tVDy1ie/QhKnnQnQfdl0dPW19E8ADqNhAGdlxxRmMgkbTcQ9Zkr1oAhiY
cDxqqyj3ZmNznyxGCgHHP9u960Ta6Idtt87WIcuoV/AhOSK3YxOsiIn0yA2rD9RZxa5ZsB4N4Z0K
7fsy5KMxrRF3pdNygt1+oAXEHZcZLcAxpi0kBp96rfQx6MONlzruKUMIEVVWggRqxCL2/w/egBnB
Ww5hLbEpXQo3jWxwGJld3E824LVO3NhFHRnsyS2I3TNX4t6dBu9jAPCCZWu9H/hi7T0rOS+KdGij
l2olhpb/+r/DVddAaT2UOBGxg9ZpKG9QTnIlI8NHaUgl/8wm52nKMYxJjXXu/x/L7ddq5c9qg4Cq
pRBz7KfyrkRYs22sieyCpWMahi6tPiJuiBhK71wD3YQpbPMUmjMD64B+rAiWnzlcrF2S3RbZNf05
XqXLDfE2QNzroUgUbXP21qd0+Y+5M1uOG8m27K+U1XMjG4ADDuDazXqIeWAwGAzOLzCKojBPjhlf
3wuqSUqrzOzbT21WpiwNZDACgLufc/Ze+xOxQbVuov4aEBMrGoIDMjqmQ1TfTVI/x7RZJqvYR1q6
QSZztFGNqMRul/TrMuNDy+2TG1YndNm3Uz3dNMAQqS2LfembT4FFQGvs4DjNUFGhoFh0mNGd/jWE
qhwM3sJt1JcWVIEGvrwq2DA0CVwjKnbmFBZr7dWymhdkS9zPgoUUOyOVZrCJUkZm5owoTAfv0plk
UCjK3sLfZ17abDMqWo+bVArxwi2N5oafWCa7vIxvBqap3HiYGa3osaoS8l3i4Al51tYyC8T5JRnQ
WmCzJMXFnuMIntcGbKlAK+ZLKrbphAmXIyx1ssBtu4QiR95w9YpUZEOI55IU6xUWe+71ckXD75Sn
eb6Oe/vDpZAeUghF+q1DriivpN/VFXE22hyAPadXB661E52HpooFhyQ6uE0Gc/v+mqYEVjWpWgaF
sYdP09P/zN9E0e9EyWiDU9ceLQvlDKK1QTzkAwr5luMqrbRniz0TL8y+ycnDfEfP9BTAnwNLR5Vs
Wu6H3ulbZZFjVh0HSTNOL8MzwWCcsxUPgGH2dBdEcheTmpUNd5Cg8IB7rKHMhnGPKLmVHiW7w0jY
9ELU7WG6Zw7z4SU5i6aBXlePtHl/zW/Rhb4kMYadmIYIKD1p7ZI05cpB+7a3IXGcC5U5u2pEXeL3
84uH9LqtPv303CBa+om6wu/9wq15Hvx8R4jABQEb80tYLQVNL5pmD00pP5VnPOmBcyBPAcobc5PJ
K0lso+EVhI9FxkE2UQdL+A89jcr5H2fkRGXCWXhRcADogW9l7pTW+D4jsRJmfwO3nI0cECWLsyge
07y7mq3zqdvD05Tgkx+YRVDRcUu2lAFGndzh3LyJbbhx3PfoG70VaWBXIt4OaWkydyxvxk5ZCxZr
qFLpHcGMm6l1P8DGv3jAclZhx1yiJt5Ooa6tkXSXBTKuRJB1ElZXr0aOFTeHpAgqNhfrXSj3I4ex
s5gkQn4ii4KamUBmDjeO7j9QB63aIXr0kFix9dVLqx52NHNvsnziMdDmznSzV0RRL2VJ26Gy9+Ms
vG+R75WN9ekV6ZsJXynnz7Io/dLSq5l5X8vM5/+Pdy2SWcE5v2f6OaqvkaZJxn9w+yFEHuIYqrd2
LHOX1ZT6SpO9ggaLaNCsp7uw0Z7kc5fmXwfMA1XqXUatvJE0BQrV31A8oxFdshDe1uCyb0oQ7wnJ
Uyu3NiZiVgzWd9lc3VTBgO2+OGZ0jFhOKjNFsIAxRncoSpn/WYQXLVrRXskUfMmy8lrFLlMrM3qk
17cdB+uJ3lEUcbjjiEuUzzoaEO2ParwGbRIsnZFUMUO7kJd+ALKLnJ/rOMjJo8RjbDsCk8pq8Vgp
+wsBckzozIEBBJp2X1cMgaPZTeTqxoq8Dh80ti8Xk//mlAwrw87gaeQo5BU99xoydZs5S9yke9fi
EUvHhPP+KuIkWKIYCiOO0s6Mq4vcpWBesXABWazxIBzQZaI+HMtHo6ZWTtKXJHTYltkjnI53EaIW
sAd7C+YNNXE5jQi1m1sDrljqojyu5Km3CIPrKjK1A2zMqyDVbypDHRvf4VAUj5u4zvdFy3QrcGHZ
663aUIs9F9lwa6cG2qYMm7fLRS2Nz1oZ37qJ/oY1hwdopIrI8UovY2/izarNceH03VOUJuecdI+p
1p8gu9ww5F20LIvQOyO4HhlULWmmC8rbhxiczgKbKv1eRAkBNElYjpk3h3hmb+MIwKm5qxR999yK
N+2Q7rjlaC1mK4c28wCN1oSWmX2bfc611dOklJq9BhXcsamxGKEpQ6xm1Xddhai0U7dM/SnOOdYi
SmkI3nKdOgA8OfEibKJ25X6CEH12OnFwBx7VSDe6dV+1736SvwB2S3D73ich4zPlvI+Sl9FGcWAE
x6Y7GsyuKRlMi3rAnF8YVsJFUx37bLXvvxMVG65v4U+fDU+shnC/kX2zN6wbRZgCAujm6pFIkyNz
tTV++tae1jmXbKG2QTvhVau5kUr/0pXvwL4Yn/rIrGZDgCaScwDpjleMacgQXqC5qE4rlhV2CD6B
LHjLDSxwtMDRr7rkXnmTddJZkWotfowIz7P696hV2Eb4OxdMAj2xeclxom9OwppDqMW+KKp3gv0Y
fjNvjqwerZhzIhgoxyiuL2eWID0Ybnt7ZxjqXlYMraaUiIfM2FWGvfFtDS4PUuOWSLQ4RZ9tFd4h
LtJthQSXDEGyQKQ8Aj5gRuuYr33gX1qbJQJU1JOWDO2tlsWnykPymBftbZKNcjP1PtN7dar99t7S
+KQ0u4rWTXVJAv0mEDQFsRtdG1d+JG32Zow2GEb3tckoV2D8vPr6l0LSNLBc+uqllyLmZZOMgxEd
Kvp9fEgsZ3qHahtoS9BCnsy8F+aVQFJ1HYb3CMZMB+rqWo+MIs7mTMnVfJg4eL0++1C7jVwSmopu
DmV0vzkjEP/M0HFcpdYu97PLaEB94Fj9QoALs0Ddex0Br3lBgLrUHJq1155ciBEUY6BAmgbHwGdc
vqUmde7kue8gYno6dAniEouc25xVMTGxCib4OZtO05h3lyYul2baOi5Vg4XoldkNyncOteifDXKJ
EzrBIGeJbBkvjp5dO6MGSJrCWPFTjgB1eVd0XO6UKK5FEpkvZaJhgiQ32jBeU49dJRZdvA8rsZ15
7FgIXo3Gaw5WbG1ofWtrlfstnSjZLEWDtqDX/bUX57teiIB0ZGubJqtKmvUbUQPzkvYYTdWn3tcv
bpM/4nXTYZ3rz5JbdjW2451DmAFIJv3e6oCkktBC1XmRfmdwmE6+iTCYiIi0vJ0a9lqVYuUp0KZb
hn3Nl71XYa8BnLXow8heDBLfvF1SWEm2NFZcDvqDplj9HNQgsa2QFKVfwSxQFCtzpfD2aYl5Dgtj
Y/cc+ohphFhlBKu+qs+yRZ2oEWSwLqPuaBGZtMwshFBahM0/iTdY/sdlKzvsr95aMgyikc4e3nZs
9cAXEPeOa/CHZMuQR+4N6oroAr247d9MUOAHi101yFBwTESL3TFKe6Q3dPGQPva2R0RojHpUIit2
08favo/t9h0RhXGOu8Ze5l6zge4RkbXA1Q49Z9pH+r2E2UDwl/HcJMT2avrONMQbNI1ol0Q5RDU/
XFJ7oOxjkgRcW57SBmzVtJ5YP1aqQvlDh11fl+Vw18rp0QEo7ODNuunTljI5R5Cs4UZTCbidQoPp
LdZ13doXkHJ34Kqhm6nGxWX96dtJzo2LS7Cyl6UL1m2slg1130bW1imdjYds+qcIxU8fjdFBkT0X
zj6HGv0tg8N0WkxRIfdxtCTjkH0p+VYNzTdtlju3rXdILIMYtBBfmjIqkEfg+fLuFu7aopL43upm
uELAPpY9nyD+2gZK26RDIicKYAGMD0BSXXSbSZLPwnKc2Fst1BmYmpLYeD3ZwCOnb+1JG7OvfSZb
gvAlJ3L3w+zErJLupouMbmXmQc7hkR5LZ6LcyrWrIGBqi5H9JUO0Tht9pezmi3CijyIs0VvyU1UJ
x+2QsX3o14xVwmlV+CjoFDwaMjeG0DgDYD73Zs7TaxCpJTK51a2MrOMzn69G0mUUbmIUN0JhtvFK
8LaGPIU6APjaRK9vQPHogrMVsUDYrQVXo4jZJyrOjMzJMlhoNPZ0zoR1572iLPvw8fCg8r93Z/B7
H9x4eIBQhBnDqi5RvUnbpz+VhJuwlnsv1PIttNxPqODHTEvqVa4M0k4mmCWD+eihIl+wiXDecQcO
Ev6OAvQ+SPNkKau0WyX1pdM4IBpdh1rB13dt6q2nMUr3lUndRIRouQrJvD/6NNH0jetX1E25eEK5
KC+2J5BuIe/lMX303B49kl6mN3peldjbo/csHT9JDFELDhCHQi9HBp4cqYupWCWDLHCtaWqllzz/
bVB/y6Ty7o2hnhXC7+RMiFVaM8dEYEJ13HF+IB1nK8kTYw0N5FKnYYEpiF0nnoidwgl4L+6IHSIy
JuQ8gCVCbegpPyYG9YHRkQikFxCl4xDIPSkfw008WA2HFgG2HBsCJ/6chMTajc4u4g9aBLPIOqQk
3sA2KnaDR/8O9r+xaopL0WcXvSML8zvaZf6F7PEHWxn6zviMbFY1qG/YQMkmGgYySwD9WFuBHgmM
0GDQyq2TtWA8RLCs+y1l/D3ZVn2QU4a1hegUJuyKWxneLLSboi0fMtvPVljo2fTdS5ww/UsGHFAQ
IREFw1zgdOirFb2D2wqd/y5mCLPX5oN7PQ5vwsjHRwrfPahl1nCPlLy08i5+ZAe7yZlZxHb3IKBQ
piKD7x5eDXsQLFwN0igBIadD4dYyl0T2QU/AuHgqk5vaCkCh0DILmbQdA/RWbKltty07MRDFZ5Qn
TJM6Nfyw6iD3rGSsm0jfEvPYyfhLXzGy1SmHMGYDyoLqGW2JhJ/bYzy5pRlpRBVM/gaF4+TVJ+Jk
l3qeqOM4/yLLNACRgL61rw33tu8qj6Us3LtDDX9//iOvcSdBYyFC44RNYNU1I/05TDA0E4dbRZLT
LHm1/PK1SaLNGAftlg1Lh4XaOOtknqWPBm4ysug4UdhIukqP9bbMivZ7i6OpCe102hvPkRXiJIKw
NLp2IzyBwEwY4I/jKYJjQAIQaWBW3C9sqyFwvorbJY4sUIndO8HkyApNrz64RX2uDdqGLhEJS2WE
FMpptFGJeA6xo8LeRNoLFO8J7F1GZzx5QJcG/brN33FJwku8kzQkVj393p099bS5HXfptPWwxxw7
3XoCDtpon5PaG28tqLms/B26PZMutoZqpvcJAhAFQq8gC59sTya0nzbIUV57twYcDscMyu9CKhRV
lQFuHxLsM/gzGlUq3pqFtJfUmSVMTcg+KBCnDk8F99jB95lp6ICK16noKwZgptwRHHYu+6Y6qoo+
20CcTK5Hq0wQgyzK8qkxfKJHiIcqkJ2uKgRLywDrpVcGj3bZYZsr6JMluTVvH/GELd5JXrEXv5ZS
Ky+hQ99mUEB/XbYIN9jKcmRsxPm2j2D1RoN2Rt8rPqTI7xX9NK/My31oBsQ2UPZNMtpEVewsp1iM
SOVUCutY8EfTuNNG1I9uiOY4m9O6hgLXk0fcPP6/8lmqPqOiiOnNZa+Wcr5EAXCVdsz3BnkfJxFN
a6tIEm4ogbUK7luXMxwoZHQb1HpBBJJPJU4zW2ddeGHHGNlY02mr19r4AucJHOayNhpBSjhfBhXx
albGSZbOR1lpzVNONo+G/uGMyoZi21pWuVTrJCTptiRn5oRzmvJPq6ondL3pMRzmCG97Kte2k9pI
eKqUlqqDFyLgaRdNu5S9q++FC95f2DwvegaOtaJS5CN4pGRi2BnqW9hbYpcSsGdNE13xuxrn/Ur5
tktcMt2las53iSwLJ3t0dFX/xbP69i4cmNHrzg4A7MTQLPqAQAtErsFWH4fksXp9cnTmoWIcjkgs
KYNLrb8mBhIOyhdcUt4A2b55ZIfDEBSbFikEhCIm4Sebnv5c+1ej5ZnNMW5vACczIDWLmvIOz4SX
aaRnINn1lP6BlEldKISwYo3esV6aSI8PFvPNU+Pmm2oqqsfJa5+8zK+uNhQIbKvRtDLNo0Gh+jin
B8y902mHFlvvsupOq2OaNG2PNjTv94E2o1EjVFCt7+/quFjUwgJxWSbDxlHIDpKof4xAJLhSoLU1
uui2tj5VQNu+cM1dLeRSc0E8c/6GsIvqvmdOiI809Df9ataAbkalDtUU8lg5OmfS5rsO3e5eM4VN
YPKJltYYxwX1RBtDDfiUcFhpiI83DAODdRe25qntXHdnJB1Ci9SEjVA3b3ZEQ8yzo63R0sKo4xDm
tIOUpmFRdCdSp5S97PS6pZ/RU65iZ5ps41KGXUH5ZbzV7jY1IeMmdXzbduZ8GWg+wFW5raPBxZdB
r8cdbTDzcnoo/BiqBJse1pO9lpvYNkOsiek9cd/mzTT/UjcI51zSSrZO/GBA0B1ob6w0R2Ub9naH
aSFY8jmooQyQCffovLo2mruAtAQstYqzwQBTRL+atNXd2A1bc3Io2Fs6Rkklvva2MyxExozeQy+m
KleuPNtU67R27k0CoDx0zsdoBB2Q+8a4Nsm8dauh2Pt6/+TI5qaOOS9oTjkfRZWxKMzkpBWNtyDi
oprBHcYyazD05G1t7oOmPJhkwILujjWEkAthVdzy4+hviN4dbidvWuCSK+FC2BQDpA3E6BvPhqvf
9hp7RyFb/w6ORbITbgPjpldbSbtk5WnSWrBr92vmxPbS1ci7iKoigjmaS3qss09Rx8gCTwMxffzq
9bjGc3QACzOD+gd0Q3BQQg5XuGI5ONacO0nGXdQZx8qGJtPj3dc6ck/UgIakK32cNVP72nepcQVA
cOFV+6uPl32FeoOmGHv2arYtCp8+GZbtmSqApRh3men7zDk5QCbd2hAxw+quR71sVUe8lq9RH9aY
yZJvuQJrYUF1Ig296dYM+zdSKB15DIEKGbLjpiKMT7P2dT9+w7vjLS3geqVjyEMD3HMRVfbW0uj2
GjHoaEgwGLsbuSf8yMJeIvOd10xHONkcv9ATbR14DCvfDPc9XmLiLPQnSymxG4OhvbQ18Ru6qft7
p+eE2iQFfb5C45gbal9loMJ1myiCfbTOhXQ/mwFDfz0RBkMBw95gS/umr0FRkMNyHf3Mfs2aq2+b
KCBEQqPBLz8lA9Gdkrk4k2H34eDmQWqIXHfqYRG1rvbVYba08n0OnokPoBbn66Fqke1bHGoAytdE
RTf2eyicmNsanbo2dHMnqkZtzyhKFnuR5TDTB99c1U30QL+AdckNDpzk/KXb8+l5Jh8aPOfhzvaK
r20yvQVjuOkCD5oRshd9LMN9VzUXnlAE+HDEqtdak8Z2RJ+9iluDLn9Vq4M2/2IFEz3+779X1Yxx
FE5+rSfXXeM74QgFz/P7L4HTMAO1ddTFYEpvaSKF515XO6ObuoPL8eLQNNkNZwEWO5/voqX7YbyZ
ChbdIvd8xkGU82MTaNhDSrnxEEDTrk0E3RrkE/p6dDgGzyEqBqnNb8gWEOLj00lQcTLvz5Z5uW5R
NB0lE/FUWBcBt5G5RrSTGfNxfUisA+fAo8o5GZlT+nVysY9MQ/XcKRR/tExAgtvQpEP3s0DN3uXA
ZtkEz1JYw0r4YbgJtMOAin4Zg5g/9cFsxvHAMmJaTnGC5++F5scXS69O9IJvMHfMd2rWUlKy0wAN
30xdPYJ80DlQREZNi8OznoAUblIISEaMYN02lkyO6DOUih+gS59KLySCEjCQ6WbZsQoheJltuKNn
0G/R8a5oQDKbGN1PkESHhGGFWVjiGLg08N2IhJaWVmWEjH05qZgBcuq8dk6LuUzPvhFS/In5tVn6
OXM4znKPTa4cnsRSZw41Yucw/a2lN8FJ2WA/aqARRczALgm6g0JpsuAsyrg8TDiEhZN36kZCwEps
i0XTnByE4us+0adDY2rjMtGhqkAM2Ix6wwjcnJ40zYDLNaBIrDKshl0Hc20yPVioHD+wD7SIoS6N
QPI54gNE5dUybgPOC2z/0o2hvtfJZK2mHsWKKh+lW2sHt0YCbbWHCBUKM8zo6zh+TZMAL44HdipP
opVKM3uDhmafx80iz/t8S9AOQgkLWUFTt+PGBjBpFc9t33rH8R5Din7nK8O9q2L9I81UiLHXWgtg
JMdYWQeU5tEDKDeJIxNmDUlT4cMQUgfUY01mCscnfbhJOhL0AhUUD4lD+lo9hz/5oc1In3XtWoko
vEYWYuvRxAoSB6Tak+tzlkW3jurB3cIfjLD3A3q23yo9u0tScS5Qpy6ZBm2G1DzqvRivA4e3EE/n
1cR0/4AEciX7OiKhLV+TcauQlRirciLYOQ2xMnkCIp/FGozqlp3binaMR9m7vJHEHrcNt8xqDzqq
76JXxqE21WfAUrlKrLBZDgg9J2KrFvTZjY1wacQ2CDgwiUXbwR10XP2Fh/UrKAl/YdTXZVG29uwy
e2y6+MkMQuBiuuNuxqp2ngDOLZvEeqc3oLC8oo3oyKjSMQZVII66piyf7W9RGyUMlDiSN5XCcBpW
+gFXZF950xfLdIcPX+EJ90N8iS79wo0hsITAN+C47HET0yXegIUaN5CtEdiz3610d5eEo49iQC6b
XCN/JY6fUcIxUUdxSnnBIUSUhCgntn6Mx/DDGoP3qo3Tk0vDbpX0Jb5rmuyK9aDOHrwwsO6x2WjH
UCK9H/QgeRjrvkC2iWspYeeqU+E8EmqK85nUC7MdX2oZ8OCVJSB4q984jdnfy0bscl0Om9YQ1E0q
Fw9+GTAzs4CuzMr/FloORCq6FqgoIcEkWxbc+FbR8mBK4ZNLRlphK9nwO5NDSMCHZNnPMM2fpDHY
u2GM7qqwfJCtlzwHhLXsSE6ctdiYk/UERvmsaEit+hra2f0Al0ShltuOlvSWQrSc3UidS8PunPWx
3KcyVMtJd7Vb4JDwAUA2WMU3QXVAHUMJZVnQlyJyjJYqpei1vlt2CVRaOslIRgi5HD7g5U1oZmdh
VBox9wxKANw4q8wbNjGSVtR7/anUtAOrb75UE0wg1O/DKaccESM2BpsKZG0H7de+HKClD6GDKdgx
V8huB4S7lb2BLhKiYe3ES+rWh7jzLr2VOqdOZ0CXxcmL7n2BZa3tBsF4x2vLbl0KamVl2RAmSmEc
jfEVlbxJzwoOWjpF/AT2niyM4ppk3IWwFQyJlN2yUNU5JW28pOBgYowR9WUan3Gkwab1qdsRUyDc
SY7pDl5KR0qOsaQgYXfRy5PeYY9yHCg3ZtkbX0SsXzjMT4/14M+IjnBtVm29jjxvfAllfV+0DPSN
trGRvwLg0HodVLVhFxvl6P2j69ugH7Vq3Zr5tHYZZTPn6b4KNlGUW8O5DgROZy9V9/G4Ba6BMZvB
4f0oCCqPYK4dfKOTa18pEtFFI+4y36ILQQYsoTiAprTyMYmj/tOtkP+JLDWeelWDVTKH8oztbtxB
CqAdXdsYmv3GOccBBjHaAMV7DFGKRILi0++Ht4LG6FNa6KvAo3c8GEN+Lhqr245dII9WMWWHziRD
qC2K7ka4ZJK37aHPTG8VT/34hnPlQLiUemyQFC/csrePtXDk1nZIzmnbvtrYlRTbNjQt6uF6eEAr
EC0HRuvH3McHR6uNpouFzkSLHWbJvSn3pbz2MqtWyN6ibanIcG60FuBT75zqBDgasj3B9tF2DyR/
g51kP3p1kvq1mtInRxfBY2WVrzWn7asR4iucnzdzwrJiqqB9T8IFj631roaC6QS7xsGX1nD1Pe0F
i0P48J2A+78/hv8KPou7Ih15WOq//Te//yiwhEeMnX7z279tP4vb9+yz/u/5q/71r/7282/5on98
09V78/7Tb9Y5wQfjpf1U4/0nVuDm+8vx8vO//L/9y798fv8uD2P5+etfPxh7N/N3Q7OT/0ToNaGW
fH+Hf3+D8yv84yvnt/DrX7dF+p7/Zff5/X3+h6/8O95X2L+4nmRYaNF+l6B85T/xvvyN7Uoslq4u
HEP3BAzff+J9xS9C2K7hmQxvXcuRfBHNrCb89a/C/EU6jm3qjg3ZVxjQeP/5Gfx0Cf59Sf5CksNd
Admy/vWvhuRFyr9fqv3XX//qmBIEATnsnov1lWXIgEtcfrzfR3kw//P/5Y3cmAxKmM93VK05xbgc
oYdOypYLhj8MFPJ1pBiXqqY9uISHLyFknRi9+ChAw7PSa2sJoWFVOOajm01P/uDOfCUAe5oWfMWH
fiFZp1mUvXkjOgcXTLYNGp4H2U63Yetvg5w2SS44SuUxkxGCo64N9xVSFOoLy8fQ5zmI7/KtYRXn
YKhvNVdncNYcxy49FV60gd0L1RDIDIbA/EKH7KR7/otrVubG6yOe96K5NEN3k+J5cSqddhWzEnuj
ans6aBRDx0SUuPMkjo00dYobrPVAVCbXb47lBJ9rAU0PcR0ifEYqxG4wBquatbIthhkBmYrPZZNU
16RAIbCI0C9c4kG6myZo6n3GWE8h0rV9bQHvP9vIPPvEiIiSMpZwOEgKPCSEwRBbLBouwBQtoc0+
kCxlLTnKiL0aewWBl5CevGqsQ2ziQSytsjkOniBBCmUeKbJjA/zX+JrOHSGvvCAbcHajPnqgPRyw
JKhJFy1F0c7SY2vWZzTbyMofnHxEYBwA9eMw2BFKSVxY/ZlG/a4vqyvlyYs/0FxwU+OhRne7GBgJ
I/NmQ8WRdoVuQupTOgWrwijPoDZfFTRitaSG1bfTOM7094OM6K0XSnod0eOwlcYi2UpZv1sBuh4G
JF8U2mtyz7uj5gH0qE0zORN+pa/NCeJl39KTItJz2IV1AJ04ZgfjPsArFYfrAI3ctgr0bAmFillR
G8cc4f0SdH6WX2rptFcaefWDAXFptmiX1ByymiNSJe5w5qxd5fqbtqT5XSCmJsW4uLWacbpT0hSI
KTxr2YLY+J8vgKfoQ8HD+tb8vOT9vGr+7aHI+N9v/8lPa+b/H4uk84cr5OY9TVgjv/5lX8//qX9c
JOev/PsKiYrxF8fAp6FDQJeGgU/6n0sklf0vli0dyNisjw7g8X8skFDDf/FYVqVje7oQpi6Mf62Q
mm3+4pFVJBxGIbpjmYb3P1kiTfOnFVIzDfLxJLXTb7Dn0p7pcRjS8FmlD0nIwRbZqADuQRkKwByh
vgK3wUS1Jxn9Q3dPRlRfKnlxxAZ3zLIX8SryGBs2Rze7tcUmzO5/2G7+sZj/uHgLdoEf1u5//2Qz
sP2HNbtQbcC4qEl3JfotxhwmE7YIEHlAg2sk8okflN+OkhEtSRsGscHVJgtmK1O7kQnN9ZTJ8bCR
KCVq7DP4aRdVS9f61hxIKuS8O56cJmYgguLa+1S08nxEgsbXodoI3d6SDr740zdj/d7H/JsNqJla
G8prku4M33q00Ya55ngUoXHLIH7TmjWEumxr9lgYInvunTI9D5A5oF9WtYuIoR8/qLjufGvaObq1
LctoYzFcWeTzxUFUNXMqNZB0aXEbW7Bf/WT20idfrGwy6MbHN+XIyBKQMZGQpQSaE06Kdm5/gvsJ
amPASBxm7bsYtVdVR1+y2MA6MSQHjePQ/o8vKI/Af7ye80fzw/X0U6jfIogYoSbw4C1vMybiqtOq
Z1MF2km9kTMN8GLv9Mev93v3D8/OT6/n2n3qjUayiwjIs+W0nD9eexJrHqbNH7+E83N4wL/vUf3n
11B5FXVOZyY7VNFoqFSK0lVtErsEItMX/XIU2qsRlUgz7eg4Bdjli+CNnZVaZ7AohTz0r+kXt4y+
YJ0iIDk7z3eux1S+8kewN96bBv29MZvqJjeds9Z6r8oOHhV/aTTBe5RYm/m7mpMHHajd0zV9h0Vx
l+rdxuiza1ApcdbbZ9Mu5lhctSs8d0cDblzUpTqasiVdDzUK0cGPbl1+JHg2R0o0vJFPYVDvjXLY
uzFC9hrFzFBsErqldek8WLS+jCmjvK/lOSROEMHbdBdZGH6yLny2zfy2S228Ne5KmxOoAoJwo+IW
k9ObUVl31VB+/ZPP/z/fUvNq++Ml5nQT9VleJTvmdFvbMo9Blp1z0AF1lV/SJn7845eZ18J/nyL/
dZWd+XT5w52LkLmoa4sxQWtXSA3QPnjmgpbgnzwY4neeDMf5+fuHKF7bysfSqZGXpeoKm5v2pQVq
A8ekhMg1ogvws4XnuVujhw1l5M4xnPpTNWboEYInmRDIpkWMEcY22E9T8qpxABSeuXGGrFrjWL8t
i+TUWGAjWdCNsSeLYdS2iJdmunm1C93x3ZPxocWclEwAqJzmBnvoWUviZWsEqBbLh8pGKfjHn+fv
vd/5if3h8+zId8QAYfN+fXHPEq1DKuA/2OOWWYGBjvDG4U+eUON3VoF5d/3xtSyysSfD5gn1LClf
bMspNmhBZm0qla2KV4AfknUcT3hzsTAu8mKs7kkhVFtCNvAVevTaEsPGao47aR0kgbX8489A/M6O
8H1J+eFDmPWEUNS4d0vwQHGNoShK7IOjtTdDPa1iZa/Cod/nfVRthlhcmnA8NbI+IjHfFwAHUrgt
YnBuWLpXdY7fwau9Z8jRWF774zS4tL+qI5jAB2bet+XgnglEPdBO2UBT3CGSBOMY+nNWuPn/eFF/
s8MRR5LhZ5ySnW8Rd02ZwG1GGeHVjNWrq4bKC8MoMMMhPv/xJ/h7V/Y3+wmMz95hBB3vKO7cFdw7
gI1t/ZHa+W1WGvGfXCdjfgj/08P/m23EjcBt+r0Z7zhQuxhM821WpfeVwDQcZkAem2YVp9Hb/CzK
tngjY/Mx77QXtnE25n6ARh6vmgYJR2Lf//Eb/7mo/fdy9JtNB8d/QoijiHetgzp6NlRGIXplx1+V
GY5uHmyzln/y9n/n3cvfrLCG7RZGrPVcVad4Arny6OFixnK3rRTWKvhEf/yWfudafq/ff3gYjBHk
Rqd4S/NSYFfqbsgKfenb3sbG8/Mnd6g934r/4VLK36yzTNu8oZR9vLOC+uhUybUbteeIbuaiLZMv
RpBmz3WopVeBUWHV9Bj2KuW2a9l15J0QOoO0I0I2ojCiuB4w7GjYC0tfNb723BTZenBBrw/WcBbS
OeBkWPdugziCQJ683tVD8hWl90Eguo7a9thXjQ+oCP9mLM3LmKODlcM2AHBG0cjJAQ7a/+HsPJYb
R7Yt+kWIgDdTWpAUKcqrNEFIVRK8BxLm69+CRrp8IhnRkzvo200KIJB58py9196IMT1ETvpietnD
oPU67EyKw4JZUE6nXaebPmOQ1mq8ZwCu13aXvJtESBAgdOVnUc/9/NPv9eN3ARreDXRbMlcmf7rD
cMTCXNGn01aGc294z4hEZ3hlFn1l7vwAIW3wYqUH0ignnM9SlCvK7TLf87/8h51VIQaSJ9zdWhBl
xvGwA4x0+QmajkS//rgnC73VeVGk5MyiR9yYBjKQIpMgBFsEb2KI6IKX1GHCiHRDsyFejcdBPFbJ
Q13e1AWS3UFltmk+JNIyzd7juCJ94NNQ8ZIjBaykZKsXhJzGUEoyAnuaxSjJ+PHRyAjryq0+U2OY
J6cdz+gDJgAp/DwDXpIa3HmVtCSU4s/l23Pu409W575y8kaQyeyahKJWrXXnlRHSknR9+eNxyZ65
/aersUWzx5RE7oYaYiQ/Ud9UGbl3HbxUPW9BUanHVuBFzu3bmlEzCykPeiRZM/I0kL+FAPc6YbYY
jCrKH/HsV2Bs9Ep9TGt7mykQxHQJxxXogKUDBgwW50qFpjyHD4rexO8+hJR8qkmyL6sIP1Nnbkcj
cnED4+wgyaGmHiU1EEZIgLHUo6qepZb2WCRkSBBfqHTMDCJ/VyUmjFLxbvY2dG1nuAMp0swbs6VX
VvLXSY76MBTiUfRoFFjmX8pi2OpK8aIYybM+UI3rOIi1WPkKkP7M/EqQ7mEb7xZJCeggpnxLZ2tb
8d4g0lmmDicvfGOV+iplxklfG5mvR0JsksDlGdErNR0sveAJ0OoqkpQ5GZdAe1KsLMmKdivqmAbv
VMGQWYa/NDjrMqdLGCIcCdh5UjTjAVxuNOwBnU3C92ax3b6FXrQuI/WPnOSgdEJamKJlwCHdCKm+
jeME9qm8GpyC8FX/GfT2ZsgU1yGdIK2cnVNxIRpw7RFY6MhhJoyzA3OiB9l0njBDuwQIUs1EyAWg
fo5xf28YzY2wkpuUa2oYiJDPiP55OIZG8KLTQSji+Nhl3WfLt+p4ha3OWqPfnmu1syx5UE2uNZPa
XdlA3wjEzufduPzQnilDv7eJH4tbxXxMMbQxZ9IxobwJpk2i9K1AOFS1+QdElIXURzcNq9bl7ztX
5xsn7wjYrZzmBAjhgPqrLHy3wL5Q1Mozxxi81hBqEH3hRVVR7DRWcWBcuRVdsBVHLbaOrZV/Bp18
r1UjiEkDEKSGhDst8BdbFd1HkxsXZeNEwHV7tHSzIpc+TWO4KYJ84XjSlx3Lz2KYqAMRYvthU4jO
lbnKIpBj0pfCO0ftmBDKm8uXe27vOCmcwJFZmhOz5HiBzVwyIqelr9tHuo6kY8RLkO364vI3navR
zJOKCHEJnQVc8O6o+n8SOLcWX6uaOfKy8DMoyo+2UPZ6qu8Cnn/b7g9kU6ypo9ZGB9Rp2sMa/bGJ
Tffy33OmmpkGLD93TV+3iEcuCq5cQeySAuRHYupmLGSMnK8dos7cXuPkUMphIYKWx3WWjb0u1PQz
IG0OUisS21aRyeK89tieWdmN6Q/48ZqoeqKyTZe5CzaWkyAoNYLp8Bz+t8dkmhz9/PggaoYwbNk4
VBtfXQIFTNRkurYy3o32wfOGp8s/CvOo37coY7rAHxfSJnKgSzGvn6rnhJaY0lEbbAjeIPFVES8b
nMieJ99pnQzMrDDppmXpMWn1PUJvhAVKsRbYNFRVLB0kneXEIcRbANuD/7fOsOR5TbSnNb8sJObY
Kf6WtOt7ci2idevY+1QBsRSKngdSesJht4NJiBnLMf+2kMBt9NQzjQjviJW7LuxdGQ+rWBvc6Q74
irqP8fvPpBrzq6QLcOUIAwYfp5Wp3PqVos+H3voa2YXGCptz7sN7DYmvJDyYLLzAtWHAsQkzNUd1
Qc/0DwNf4OTfE6w+eiVlnLkp0OtZVqp3EnBwphDjc5bBeAjVYGc3yBDi/IHwzDkWjD0JJnNfs3xM
KfU+kcgjkr09skM2+oHdIWjFPgg1RrLtESHZruuDhYizxVBo21biBunMSIYMgb5Rre08vAW16c9q
Bx0xQRVs+ykCROAugf+ahBAwfAxycQ3puPUFJse4XtqM5DYmdbaS65uW7aWw29sMg1QJa2E+befk
ik5b74Eh7tbRjd3Y4umxQhiaofHU5MV9x3wGgdJnMjRwN0juts3kg5TvpQgnXimDQMB+bpSHB6LK
3QBxVpkgJS21Henum7CN76usImFHWRWt8zBtXWwfj0FnHUqqiMZjDlQUNR5xWjd6BDbKIRiBJjpe
Wux90xbvy39JFgGhjonMb6yZYcjlHHXAVpVRFmHVJT1eXdhotjy5WDSSeUcXyllUcdZeOUOfebe/
pwI/XgmnIekLaWHu2kG8SBh5UeTcWKK5shAq0wL8y4lLPdkDPM5KtPBVFmbaSNCt042o5Zg+PPFn
pWXNU7WZmzjWc80B7GkuL7/qZzfak2I6Gixkz0mfu3pUrBq6rK0RPnh99RV7vNVjT9xkCf8vjDdO
3LwWdvUZleBSbaIjkCrnKMKVtFhbavk6ti9NBS7S4UVQWmNtRtE/TUnvhyp/S+L8SaO6sTMHfwVi
l6E2bvq8vpk2VZViEBmVq4X2llgAkLnqDr0+WqaPWtaeL1+oOl3QL/fXOLm/XamZzSDLVN2qtvY9
4ttQfDJFrRDUdLiIhXjiiuB05Fj3JgtaXAcka2XJTdIXoK4o1qbqoMHsvOwYVs9l4ffLIsJINabW
ITHsF7Tg9MYSmgtm/Xn5zz43DTFO9mttaJi6pFLi+pBgBpicukXEEb3j/ShUDBrPhj8sx0AhfwAn
Iv6XCc3ZaYe2t7aVZH8xSF2bUOcN50iLC5fRm9GOCFyQ0sDXm9TnRY486ymSQoxwj+2wC+MjkNq5
Amwr9gi48yzyRx3XSlp8Bc4dupN9X762fr8LPIdIIelKaXLuUvWTWoAIDrXwFRvRQYVKHuO7hRFf
DfYgitZEx/bBMRHtIYceIKeQhuGmJYzTaqRb5DJauEhjlGK9DlbvCzjrPA+2dhy7qOnnNmbSwspn
KT3E0Sjux6gjI27SM0+0ZfaAlnRB28Dd/ZIRMWf8i5X7oUZLsyYEbcaB1wl2l3/P727QL4+hflKL
GFXgOwjGYNd02m2bMuaHevXp0ThbjLKYsMULK4BD1wMDVJIVrZVNHPoAnjRmCPSsgEbgKpzMB5wZ
55iwIwLYhn1fZOs2MsJ5XGH9IOd8PmCvNSPtZpw6K3mdMjxqhIv3x+3xYuA1pM/iHdNBINqcDNrV
YyQ3IAB0oLdEZkoiW4TQLGQS0HVjnvo6ltzK7ePyTTE72u09Dlx5ymMA1NFnyzorqFVr107bfZpZ
r0ZFb9MyjZVVePdCEK4siZ0IxUOqVQtSMXcgX0G2g/Cb/iMH8n3lL6eWVp1d65Qp02Hhl3utntRL
SKGUtB+0zDX09hCI9DnQqmcDsTR4T1wKglgFjmTTyM9mow57tM1p+3X5hz63XUz//Od2UVJwVlKa
ubBE70s536jQFyy1u/aynLm0k2XbzyoZCu6QMSQNODLbR6Ubrnz0mdpPPel/JFHnCZI8WCgHi8et
wb6U9jdaVC0q5I5XmqXn2mX6SancpiiPFASebmm0m7K3lkZYgFcAmYLpyEfF3gXLIVMfC6N4qvzq
UaW/E9vqBNDpkdpbrxCiMY+Si6oDIyVOPC/SG084LNDRUzrBtXrjoYjg8g7tSqCvhTdVXdk0z/y2
+slzJZC6sWfxtxvBUynf0mHelM7VE9qZ+//dNvrx5JCeTlYD+Yeu371phCktiVVHjeOQRgHhHjfy
iLo1eQ5RIcWjulKaaJ3W+U2ciX9ODqUhV9YeddR/eoz1k+cs7zUkTHEVu4Q87hWrvY905TYp9OHK
5yvT9vvLO6qfPG2qOXAUSBkYRjbUL/I8VkbRrrFRr81R+oqY1FgN7pIm9m7RG74Jf/h3+cqU6RJ+
+WZEIf/zhur0Zix0Rbmr9Wi+c6BW2jCuk4KBQKQEq7hpX5DwLpUIwrOlx0+gXx7NKNwofYCNpi+u
3IEzP7dysiG0clrJuS7TN6arOc+NfFNp7aZItEc7S67UrmcOwN877o9HKhbY32qDzbBFzG2YwdNI
lsFSbjHll7L0Xnq6uHI15wYH+kmZReBIW7cd1B7mSitbH+5TKrpkOgkAJxGWvQSQvCrqftvqUrkw
bAJxB3s9CkhdjOtEL4wF9JQFPoGvRobFmoL3XUQlo9xMjjQISWzZUkX+hSTIMpDVNCGxIcdcAzCS
Xa+E6lyC1Q3ZT4nQnE8DTLNsDmGd0tIG208tl3HU40CVdJSxLzb/ghMCs1D9ZJkqxTZmWoj1bKWF
1A1S81LzaQltICXVabChLG+vLbTf/YdfnkD9pLZrRtlIg1RGa931q4RQMtnqbtowKJapjauy1pqP
WuFYqJp3hMY/217LCQjBgzCm8DH7iQxgFZY9ogIoYHAnTUwZml6ssPokYFiNVaFD6Y7T+iYbmb30
BvIF1CtZ16x1hh+IH0H/F/chJkAUwQxI6icejmORk9Bi+a6me88qvHQ/Jc+it56nf3/QvS9yhB4E
RJR54eDsjPp1hxVNRocP5WXVRPluDNVtafD7IxG8D0prPrCvS3JyQN+8C7PgSjvke0f65f59n2l+
PNa6JzAvYAd2zRqlIcZRvHDxS4IDd2bk9aNQzJVn9cvYqRf+0O5aB4FPQo4j+QHWIrSJO8z9x8gR
R6Q7m2QcjpFMb8Os7uze2YnBJGRB/Lct47sd9+NPBUoF73MqBzQOyJyM1sSRzzPPuCLgObOWTcrh
n9XGELRNqZDw6TbFa2HsCwhnl1fJMyuHdrJND6PeQ/mekCfls4XiFbsi2s09lFdHfflvX3Gym3o6
yD6qpdjto3sPz1Tw5re3OaSTLl1c/oZzd+ekFotjW1dgLfMNhn6oIH3TQD5c/ugzq7c2feWP31Ud
VUvzIGi5eg/KkyOF7WyK/pWUgisL6vd29NtDfrJBGq1iymaITzNvTeBMLNt2aTE3ab5K4EOGlrgJ
jREjCokEVt8syTlmVvIGaG0hDeN7bE2uXGahs9BUxvWgta7nk/Zx+erPNS2+FRs/Lr+oYfPVpDe4
nuBQr7X6/QD/pe+6HWPCnUmq56yVyic7mVCDHUK5K9977rE82WV0VOEG0N5smlqtjTr5l+XRXaal
T3KYHG36isJRoauF1a3aD7ehL+2m+YnUyG+hFD8kxbASY6/PSnopV/6iM+0b7WQt95ysq5iYZ24e
OEfFKo+1InaZ8BqyGxOGzzFJMmpW3eLl/Og4ml7+2jP3QT2pYZK2SHXfgq5Kmt0KBMCa4Oa/I0Ru
E7f5GFrKlWXguwv1y1M4KXJ/PuemYaoRDYfMLbnxs5RmK47j3VgEf+SMk7qEq1vv0hZ8GfMRSdkY
PBMJkB4R1RVmpPROT+MjQey7gJmUU0NYtpl9EgT02Nf5tVJquurf/sjpLv14Gn0pt9ANG3isNVAq
jD1bWz+OUnVjDGo6j5MQvJu0ahPt6/Ld1+0zK4t68qtrjWjIoSfAMgu9XU0zvhilRRlK75FSTgnJ
/a1NbzMOElRkBUvn1FKWxuTOi6R1hMwK1Lovu7mR4a3IcRJi+X3AlDFPROUfp9ollk2Ag3HAkDTX
XfggT04qlj0RUg2yD2Q1zr8czeOcJMmvuLbIzjKAwcZKhyAr9gHM1RFspAhuZTOAeyAhdNl4DW75
sh+w9Y5ub+t/1CpZh434wzrxqE49cfhC7JQDKn81VJ4g9NAfi6sV9MiNYurLoiyKeZmQud7kwd/G
c9jhu2oTiiZcDFVxE9BGa3UfqUUB4lf3tiH101RL24Zw9ULeVJDkAkLKUBv3tz3Aotn0ippWtZdI
JVR9Xs0KYL1LlDJNnrzdKkoPadVexJaYEuj9aqL+/cPNAWpVXrYkua08GlE92SeMKdE3J/FzVft7
zRyXAN8WeBtp+gCE1MINeiAbA5exHwLrb5abd5SZIIKKAtSX4a8lIkcXQepvvHS40R37xvYoFmsM
XN0Q1ghS1HY+GkRROLl3b5vBXQB+05EMuklpsI3NxO0CY2EUw62VES4VMYbUbfE6qWl7lBzGxHSR
h3ozFvUf3KzPjqq9FAK8XBEQlezr0UH3qts2qF8wgxKDDEQV70d9443OW1v1qzzqngvedBB9K6nO
nyvsoKRmVY9lRG4AJsq/stETnJvKPnjs4DjU6iE29RhQM6bcVF1qBj0tM6HxybZYz2wjRdqBpmDo
UHxkkwLBzOkz1gygRwIFDJuoSoUJcy1g4frmFHbSTMDqYIst4jgyVECS9B6bHlBHukxJX7YLq4pu
hxA5UmaRmVTWGXwb+bFPtb+ZP4ZAp3RM1Ip1INptbSftgdEEA//YWwY4sRclem6tF6+CxDyLKYOu
ArCIyaDOqM0bS5TrSV2adxi0ZbHHJgQwnvNykVr3wxh92gPzGy1XZ0ncLaOx8efcSeQPLTMkU3bW
WN2I7GH5qf3ErVW4D10jzcJh/LAlsiNycXRyKH0+PpKxMEAZGj5cVZg7iA64aRYEQPr+hP+20k2J
EsKooYiABnHTjtYw6qaptrPLiYwO89FQobBXq1YIiFQt6F57sHeZLb8MIY54jSnN9PfG9OFwt62M
PsTpiysayiQERv89UpUjnXWtsh41p5Hm07uV+8mXV0sIQcnQ1jvnvTPQN9lp+DBqIGAs4I9hQk+7
bTp75aj8mKM2PGWelnCIij8K3QoWRl1CsLXLF/zcG8z7pJhmKbZr6JVAJRYBWdUC0BC+0ZEhXo7S
mUVbS9t6wYFDm1ty9IzzdEa03ErhlNQ6qivnMCSbrHiMVXCEo/KPkJM/idzc20p2k2NsW+J+Wwck
ZFpR+sWh6z3PqjU4GsADIQZ9YhFNM9p0XvCH4dm68Y1khuzszSbxIVezhw5WMvpt74gKZJ6Te1Iq
pbpUOwd5YW98FmLov2UCziRCdXRkHlaqzZvC+ZKH/jFzos1ok3Yvwc2ziMSctinOWlu8lXuJ0RSz
rPeST+3rehUAcIdjEXI9MolLqMy6ecu6MH2zP5Z3ARDpsGyXSoWzt5OPotU2kgiPfaU9GYbxGExN
emKDI9q0OFdVo/wkLOBPKOxDjfZEQ10zzdONGvxrUt0h7CBAzWReCLlGN/BnefEt/jF5QaoLAR4+
uZVExkFIp1GqFuFrH6UE7vjke6tbXUo/Y6AVtMstFkuWerOR79gHPzwZKVmPjG5eRXAKOzm+sXP+
pJQZY4p2o0AC42GknmlJziOop/ctGAYUqfZbHSr6DIcVm48Xw2QNHzAc71ViBOZMXmct11sEwb7o
CueGI+BKC0gKjS1gmlSojUiXNFVawgDsz1IXtxm/s6mTicHksZE7RJ7WjgbfJmQ4gYhk1zC9/f5M
+Fg0BsxDmUY70GvL6V/wJQ9Km23uJooBwS1Y2PTwTzs9HUWILTZlKjO9RmVLmoWZ6YdWYUWO7Jey
lJ8LZXLdCBC7ai1omPXAopkpgdY54B1jnY8Y/xBYI/o3lKsPqLgPhQNRG+MiLXLQ39rD9JHdYLgk
6ABRJKdiLqENmvlSARWVHvIwrYDti+4x8A304X0aGRV+s84SDc9Z+tLUzr1lmI80PN+9ToKrWV8T
Ep85fXwruX8UPB25QYjTMhrcIlpBzFzHRvdnCPqtw7Dmco1z7itOzk7ooXRun8gAjDuwdwaioI3o
j1W2G3QNV85n55qA3y26H9cRelTHETEYCBLzW5zE/4gdvtUS8y6Vyw1BYmtBUIKn1tugAwrhS6vL
13ameju1utpJ1OYdDDUXCgtNHhRNZnz1ms7dOPV/i1FwrEXGNB4tSEMyMup1NrjRX+Iue2mtqJhP
NZGOwrWkYjRatmR8ziTMFQqDRXjYhklrG3N7Tsj15au1z5TH33f/x12edgOdoQGgoFSQv949hjmG
SrX0Dl0dvTYifkrR1wvUgTz/zp0WdM9Tocku8MdK1Cd51P+CQNmOk5bBTg7yaD/gyHvTiu5RrqqN
FSaPveaD/lMAWHb/SNxcdwJE/ZiNDi36SU/Kjhnq9XJUu9tRzTahk4NdZkPFNCdcYQwe+XjFRhbY
gETLiWnMpUcHzIyeiWNaNnsns3cRcUAZ+Tiz3ojvfCMmtUz7S+w7+7nCAqQQHdNPVa9CkzphwTHz
dAfy2WCE2wLuC9J+bo10AyvZmMcmS6BqV+tYb46KoPSdNuN+pHaiN0hU2IpU1psYNLVPpouW+ewS
AakchDvYhfJgaQmJkARI0XG7q9vikySTw/f/G1PtlpLFWJFI3A7z/QxW3NvlH/L7+fzlnPN9Gv/x
Q5ZNmJhSoyZuyGJYgFcbBDnpSrBsnNupn0nEC1Kq1hWokBP/waDTOQBovvLtZ0668smZk22nru2c
byfiApxuO9Oop2ybnHdtpfHrSdYLeMup7Xf5C8+cceWTo2eR0IMMErqkvfypomt1TGU17QKW7C8t
q762Bp15X+WTw2Mv0sSJLR1QW+etmOQvuo46ARc5+TNrkaypVkvY29Ns9LuA7A8s+uT5QsPetTR+
Ll/suaVQnv68H7+tl8ulUpjcXTKGdoH818OA79fmKu8PLPUrtTRmVvVkSV8mFqDL36lNa/kvz5N8
ssY3tpcrBIwnruGVgJzCl3RUiQDMQNwPo6rPOI+5plwfEkV3DYsk5K4TkOhlMl6hUqjduiVyc150
7VOWej1HHDS03UgAX903yJSq6LGtxR6TVco/qVdlMEpzuv/7AI7WrOoKqpL2yQ8GgpaTeOWbzor2
1St83gcd59zlizw37pGnTeDHjaUuEY2vtinomq+ofMTZic+VLAlUZ1awpIQBwkdiu7Hi+R04qNWI
qtVrkvuz337SxSP720oBMqRu4Sdbnmae3PtU/ir9uxJCY9CvgN3NRl5jfMGSvPA4f4R1cmWfO9co
l0/3Ij3uaxtMvpun2KIM0iNE1msLKYw+OIp+NKWTLVjg/uSO9krI/DYalGrJ2ZyWnhJ/qJCV8SyB
+UzuxagzJ4ssXGiMbQxCmJndlOuubj9HiZSlyz/Wd//ktyfypL8HwiwXTON8Vy2bhaWITeoVW4Vp
b5XHzxC+3THFbZATewhQq515PK5Naz/A1F7nAFoQLtUc1S11VzgDh/8EJTxmC3+A9n75LzxTOsgn
jR8yK/M8hjDGHXX2cmq7kpL+vfzRv693snOyvnbggvp0oiInMvgDwyzQW5MfYIcuyV0rub9mRPge
M/3/mwyf63/fCMIxggIlte8OTXtLC4LwUlEfaj9Gq0DQZIemyMlhxmrd0wADSM60COOh/pzQa4w9
ej0+JHGgYR/Yx8En5fVDYhmreMy7Gc/CI/1qMEXAJroQmqRdr80caXsAiGzy6xjpwcpNqLwVfjxJ
O5JW+xoBj9QtAr2a7Fl42RP5tFDZLHrIVX9lGfhuzP920SfLvOWRUj0C7HRzbe/XmG+fdHVY22rx
KKN0ja1Vpx5aO185nsGho190mHkT855/KknarhoWVXAwCe4dSX7LnHXBrFYxj/zfpbCBoYLXw4wC
wnEpT1Zm9VDLK8PU0Yo/y1ZxZa+afqDfruFkj8A/4PGm8vDx5wr1MFp/Oe0e0rGfJdbKDKwrQ6Uz
e5HsnOwL+pgRVuuQuILv5xMs8Ya56N43p0Bi2L4zUxr6nTEik4e2TQhDJm7gvEhXvl395ir8dpkn
K3YWMhZ3SqBvQ0DyuihDdR6V6ZNaSnSthPOXMIPjyOjRp9RIc7HLuxbhFDlKhRbfTQkmpdo/xYSk
zIVWzVRGzJESkWwZANZXX2WRkPsLzBQw1CHGFRhSsrU9PoGsSZgkqg3T+M4v1gC9OJRCEU8b8uD8
pn7GI/pVuZZYJzqpvn6x9W8gjJKygZg8i+I9PLKelM+RiDbSJ8FtJg/8pwtL5wTlW/Y6116bJnlK
hFwulDhfCU05SmlPGz2kjQAdm5gUMtb1pv6ISQnoCRaeDQ2gVdF7j0OrLOlzYhETrhSWh9zs/2ly
u9UkhGxKqDauI5wd49dtEoNdLtToDQHZdoz9vaXpz+wzt4o83kcqdmc7JS4NkSd9Q49D9mAJerze
XJLsP2mNOEAbpZVfN8+j02zMUiPIQB2+NMYAC62v7i2936YTntYhPINvRQqsGEEI6RPltUeExMwf
hmbN+hgR3C14hgopCAlwsleR7bybmeI/jArNpqKQCauFzlAO0+her9UlgXDyIYJijVHV0zj/Ne2i
dtLt4Ngk443rXDGzpSaaQ+KoazWt/3bUZTF5ARjzP6TBem60PJ9FSVIuYjX428XtCs0OsTUVnGOB
FDBGDGkowlVY2YLYf+yScFPoHfFLdv+I8zZ70BWG515nBXNE0+1BBESNa6WzydT+74gacyG1ObSu
pn2tNYWQU/h6ff1sWqXr5QTjdKb/XuultE7M8H3QI2mm9+FDFMJKCuq/Qfw+ASbA9NGq9dlEVeXD
psWzCk0Jvlle07RIF6MjT92L4h7y3KaK/b8Nv/5sLOI7WqqPkWdDNLfgudc2j22ShTRaOEg6bUWG
em+tK7u8selRzAs/eAGXmC+ZAbqdzHkuo2YPqOAaW7nvild9mPhMdbXvM14VcEBilkj+p1laS06M
mMTGcUf7aJ1E2gQV3rRB86QAyyb/l0bo1AURqfhg9lDMU1qcoir3Zefc81AdcRtSMff10Wu6PRnm
7wbZT1qRbXDgrlIv6LZBnUrILiA6s8PcgAWGIRRuA0de1qWzqCtxnP4Tr8OngxhkaQ3EFneSZcxz
ItAji4QVKyk3nSSR+hgw8hh4FaMpQGVMA/C4sXKw0UmFfRPOJ4FhXKBWZGrrlghuIFM5+yQrMWQN
9zh9SIywrKOmKxt4GLeZzFuR5RCjCcH6bHmH6z7Z2TY5L44dvxKP/Tk4VErMVl0m2LNaIn7MwU+A
QcEX7IcJSUEiueV4uASHS9CX00L67dzLlcLvB3qAOP+7gdsjf1kHJMqtUumOWcn9IBSS08JtnAXL
lt9Ag3NimuGVr/u95pGdkyrSS2srglcfkuTTI580/ihDdHf5Ss599Gm9Z+lj30uYmuNUuZPR8vL4
aVc++/eDneyclGqa6XW+Ok3/04qsssy7CxMEw0TDVM21+vrMV3x3XH6cLXBzIB/vUcmNqGDooy9i
4jZDRb0hDF7M8a5EdHcsMN3avZzXxZwo0TcAwEfPbI+SBupc9j+skDQWWclThoTelqBcgIequpAV
8pKxOdPDVUZe7TBnZ/mrBsRPX771Zx4i+6QKVHBxDwCAESQ3BdnJ2vghT5uPkLsHQ4z1vNbx8peo
KWcOiVBXyudzN+ykCvPLIKhkVYpcSRbPperfy327o9yiC6a0z5cv7MwzZU/f/eNHAcDXskcCPeiz
+tYHlpFCF7780VMB9Etl8l2x/PhockNTnxFr6JJbOMMPwRqeNY9eFl/psZy7PSeVj0OMjK4rSegG
pX3wC+XJSIQ7bQgIE69IAs9dwsna4dFA08lGgzktii3oOmj6+mOVW1fq7O/H57dbdLJYaAHOCr2p
AtrmRrRjZ6atVqvr2oc2mtO1V0PAMHKfJ/MQKu2MwuBOKaKdrqO8c6i8YnwVxkCIpGdqzVLz43UQ
KneEpByjIttrwnkemjeiUXSqhwjZhz3zah/MfL2xIcQRwnUj2oqqsSb8ppi2EoYS2JrHWz1vNsYo
bU2VacjoPXQtJyysUPeKpbyA6WUe3ZMtxMtpGC8mxoeiHabdMAfabwN7zq1HkXh34Gafp7/KjhNq
TXOE21y9+Ym1qCrQsungPMv8reyIbyaI4SnWdp+pCqiPFL/SxO/Utb2RFow+RnWp4GRedWbuYEA1
3vBnYU22E4D5zoQDr5OdHuHsrYFYEW2w62tl54xWfis1zquVlv2DQ1wes94HSc2BGbUbp/tvXnvZ
PlmYJZNGpo2P2IWlfxOSS2sx2+TUuPlvL9LJ2szIstHKSg5QgRfbZiStIUykl7qUkv+20Jxij0JD
joQTjYHryO3dYJOGEOiPdQPHN23Wl6/h3DHplHmEKcdXm7jjHunqe9JXS6+0V2lGLF+sjHt4y0+y
3HJyz0uXKFkae8GVRvCZd/gUhuSpBK9IBW0dxVbvVN5hwgtem6i4sgqdkZ7J1skKCk+PeAWIW24D
KppKM/cYPWMZtIYvq2V78HqSbcvgU1NIdWqp3wGrcobx9iRlH6rCECyLsZg5KiswYcjtE4GGTIu7
Kw/PmUbJKa9IcgryngjxdK3YeBZ955J9sGjTYGlM6YuN8h+/5mQxbhG6KG2FGmXonI1Oum5MSzaj
9TTQ9iHR/sqKeWYftk4WZCfQWtSsWeA2hMnEevsxfRX5kRtwoYQ4akTUBs3at9Mr3/c9LfhlhbZO
Vuih0okaKxzfFQpQOb3UZwb2DrTFi8ix1oomPdqR2EqFpi98jR/38ttyZle2ThaUtq9peAZ+4KrV
EM6Durg3JPv43z77ZDWBTeB1eL1ZTWr9r9GSyTCl4lz+7DNDF3os/1tO+KIhkq/j96kxfnRSfeh0
Zvz6aLz2crBoY6Btpve367LHCQZd5/k9/TWOHx2JJJf/hDNtn1PyjzMmjmmaPIicPndxXNx6JKUm
ZLUAtMpWJHJ0MzmKr4npzrxdpwSgVniBU1lJgKs6G2e5SN9QURCj4kx+OSmig1z/t3PFtwn9RzUV
KTxztSgCN2gMAXMx1RctstbLN+1MK1k2p8Xzx6dnHTkmA3sYQzJPI4sF95Bn3YEdXrK8zck5/HLw
n0z1uekWtXpv9Q6G7RjZUh8MWNO7lWyPnwEthaEYFyK3bmP6n5rlXdk+zrwQpzQbzRpqR4l0300l
eU1BdIv25MrKda7Da56sKZLWKRG5Ab4b1rrHuYF8tyCz1mlQrYVov0rqIsfTX2JTeYy9EJ64JN9m
Rf9m2slHiCTD1+1NG6WvGd0BlosbSAkzrwDwnIl8R6DOckw812ibd4Mk9bapD+qoPJURMq5qsGaW
VL/bVrIo8vG+zizy8Jw5OaEg+f2tA9/JoWtfyeay7Cl1Lv/a04/6y5pmnqxpeT+orWazuuQJ2Qql
kT8rgxZtTbm40pU891acLF9DrZigJnmaVPMoV8G/SjPxac2GIDwmhfVw+SrOrjUnC1nKTM1G4OK7
/8fZeew4jkRZ9IsI0ATdVpQ3KaU3GyItvff8+jms2dRoSimgNw0UukoSg2SY9+4910uMg6sWFZnG
FZvg9PBnA9wytiZyZtaEqFafx5IoPak0id7I/9vp4BzL4ZahKXzVwANiR9suVB0b8R+KUCP9bzfq
HMlRtxrBFrYereWU3ile3vuMU2+PA/b3IbxwgjoncXREKxLS2tDN7attX4+PSVB+6Gjy0BJe2R5d
+orz3ZE3VKM2ptG6bfJFFXb7pKCogK82J+7h96u40DYknOj/Tl6mbpG8Mxm3WrW5ickcnLtNos+G
QPvAGb0wI+PNLSb3U0V+ob0K0uoutZqfhvSNWd+H8ZXRvPDU62dbIGzgit6IMkTmT5WuR+SNKkRa
+ug+teyuRkt75Xqn1+gf7+85Z2jynYoSMds6NKpl7WsktcC9giA1oAwF55DVe5c2DHHQDwZ5YKbh
h8vfv/rC4qqfzRwkctphM/kQG6IwckF4jnkzbWdD99nVNiDur6xHF0zJsn42g3TtYFPf6sM1/e2F
TKPNq+dyeSNVc6aUXpCVWScbAqks7bG0wisP0qWrO5tQKk0Vra5yA6H6LWr/Bm4+3nHY8fDxQOLX
yXDF337hi849/FrjkR2dchLPc/+YxSk295t8bIBbetuphakh2vj9hl1YN8+N9J2pKGNFzu660Zp3
tUwfJGKdfv/oS3uGc3Oy4gGGChWFYNqo9t5yOLMLKy3vByNXtzkpy3TQSZDyv5EnktBliUMuptC6
mkiy3pe/dT9JFrGl+wtCHb5LEyC/rERY5YU6iQ2uzNGXJodzG3JeG7ZRqPzK0K/Ah0rWovbaTzmx
962Mvqlod25Ipm9H5lY5rsISaJcfLLrYfZ1W3t+HSrlU6Dm3K/suXPTcpouMIfsuG9vltK3Se3Jo
iOBcp4SJlS7vkaVAsku0iADodKEQMClH0WPnheasNcl38uP6WQTgiMchLk5JDQ/AUjfCCqgU0QRx
BlOcuEy4/TnZBynyb0kq/Llt0ZILLWNlaNY4VzCAOImlNY5EfXFWj0C9TLObu5YG2JyU6mKsB4eE
ywPiqb1CjJlXFzsdqwaiYDiNsrWoonDOEi9mppw9mJ1BnUY8kJ0XLKS236ahQpDau2SAj7O6TTEQ
WK/BYxiKYpeW9lokyU+g2sTN+49WMLyQF/HsUR9E2cFWkxvCw5PPImKP6EI0S6s2135u3Vr5cCJE
IQQwUiw72X1Ihn4JLg/3qrfqVUFBQZrneupYKdk0ijGHX2wAG0Jsn3Mn42b8sItx7UL1El6ybKlo
kVctzztVop+IFM6ULfSNxdQcQWTYhsNd19BpG/L0bvTyp8Crd0lgr2Rui2lY66yUic4jT9kwF0Gm
zFnYWE4StpB6K5aG7C8UYjklxdhXDdDCoj9MdTI54hNKcsTRwaaSdONa+jH3kx/P8J/kull0rd4T
bw2GVUGRPu1yXbCQmlUsM0QaU90E88ISAvmu6ZJjrlpf02Nqp+7ryBDXYfoy6T1GK9q1JMRNZ6AY
ZXMbdhtCX3+KQF5Z7biQonrb6cOuaaSvEBVsY7rdstCqjVw09oyYnB78q7ob9Q6uhbnw08cGHZN8
V7n9drp+F9aLG3c4kU2WAHk3jbJoo1fD3GURzmDYb0Rjb/THwCJqxEYGHQfBIqUTH4bVq1GINyk3
IOPV77+/YBfKAn+Q/38dX9wy6lBGeZQ2kSbZYb200pYhjmeurJ2qVL6p3OG2lAl5//37/jg7/7EE
/xGJ/fWFQUPGFqFU7HDTjkQDQoGFGDdhO6GWpGatawSfdeUPLHOH/jUH0Las9qblQWWJpbUvYUJJ
yEtGJq7PFTQQppVteZeDeet5TmkyC7h5/Tn9wU2Q40SxWGpuqiHfLvQXHXnmsypgSJGGWDewTdTo
xU7SfK3Wxpfptrumx0/QN1fsm5dqd+d8A3eoA0smGnxtBd0NKnlzFuKEYsfRPFVFtZjKPHrCG9SG
2SnHzOdKOGV+H+lLC9jZ4azFnB16esvhjNcs5RzaddKVh+bSR59tZrh/XU/ONwIRXZw6pDaQi65s
BS999Nn2xW0kOcw5haxNcPezbKpyYr+6sqZP29p/PHvnhvhxlOExYHZdW663iqVolWjF53/++HO/
eGEYRRC5MZsTzCFCEqsJMJAZ7pXd64W9z7kJO8R2QHIkHz/QCSId0TtlxB92WkAOZHnIdGORoZH6
/eExpvH+x1CdG7O1mvhYwqq5D1n5SFH7RYbhyPr+UKXe49iY9xmH+yS2tko9PkQolcJGmyta8+qb
7b1UZqvC079h/Z4ELLOFKbcLo/LubE115/gOHwf+ycyS9A98J3v0WaAv63ipVclrDb1vCJH6FaJ5
ixoXKFwIFaR6GO3uk2ZzMAttfTuqrL9tfhhUBP1u9ogXI1u1hKFhReIQ2ciif9aYV2obJ0xFciTu
ieNUWK3ryOncHn9+bD97Wn2SWaCGFLl32xEQpRTIEwzqoS0xrJL53wqHynTu+WvO67QsNVkRgnU6
0OwMCyybShJceWMu7SbPPeKyHER27PE2No1skjo4xamLuZDN7aCMn0WPREhufQl3pLxBn/YcKlq1
bEhq0ViUZ01ikXPEoPvRlNUcbaswnbsKFsO0vXKSvfBOa2czUVK1ZRm0PLh9UT5ZTfeVDemVY9WF
N/rcIE7Cj2pIJjCJJsKknvrb0o3nqet//P4a/MGg/es1OJuOQvJr2ZhxCojcds0K/JV2Zu0Enbpr
VUSqgxu/NJq8iYZoPRjDY0bli/gQCBBFsvBDo5tNAtGsJO3ZCvaBLr6mben0uuRh85payTuLoIN1
VZ3h+JsaLOxIbHdPzNA2E1TJASOLoncoF5vQO+THaeE32mg/tSLy0jzAZ1yldk2Atk2XGJLhF9lV
2UxBgutL6Spydf4Xng/aLChNgJ1TfnyXbPfh9/G5cHA/d6VXPUEirUwdBykVeYIpy3GvvEDt2ya2
/tTp4ppi91I34dyJbplDRKa9xjGgLJaIxl+nKxd+f7IGZEKlJzfYEvylYI8tXxVCKhcer3Nbeq9Z
CR2q3iNFF2gikptbrcLbMmT3JIs7ci79pAH2RVldi8ZzYrTXgQAsKQdLPR6/9KC+cha79DvOJhBf
HlMLuIm3lpNg0ebGCobTn+3j77fxz0T0j8f8nGTWSpmUdejX10WHmBTI/h7KzpG8ikdPa/BcGvcK
x7wSWmoVyx2nmIHWRDFxk1qxI1b9NLDfpRoMS0qsfv9Nf777X79pGou/Jk1OTb6beimLdZK/j3J1
RAETLsYs21LbWwaj+2Cr8VMzdK+Gpxy6Otva7M9dvVzmQfhasDiYXbYK5dLeDC2py1WIvrAq1hWM
RiEN8qyx6xBFLlZhr6zcla70n1d++qVp4w8k8q/fLshM6OWhlFakFOCQrjba4P1otvzlVgVJyJK3
jXzttdKKOcmks6zgeTGtdmFxYAl8Yx2bDQmGpUnmU0oooYYRM/XmcVKsa7t+a8Zi7yUtvUiVZSsd
rX7WWcW7b+t3iv2T1VS7iyS5rYvsvQ3LjcKI1Ya7q30PZ3hK1ypoKoK53e+GfI7OrUB+TQ70aj2N
nWBbDeTgoxEBLHg7ezcr+0ZHDWR72VcIMkVJ02OQyydlxBpaGw+RpoZzZre15tUbz+2PKlg3vHXA
jaxTliVw2MVNwhFjXnKYyyIL8QSlG6SjIxkqaUh2mDSIEqdvPcw6Q39N1ewmlityX2v7qahZKsbW
AOA+5en0QOr7ZD/t+70a1KQ3JDML/xuy7u6mMawb8kQjx9ZV4g7ioNqPUlfMhOoOTIDp9/QQyU07
OGEUv0Z6f/Q5n+PjUu8zVzngbPqA3o2HpO2fMyvYFGn5E0+7da8296lQ2USwUx9H7z2JY972QP2e
ZoGW20GHfqlOmz2uF1XKR1SY/RyEPNfcHbI6eNaYxMH10UUzcDMQdliCHXA0IbBos4FqVQnDV/UY
i0Re9hxHmyRdGdPxsnspPP9QpP6eHhYH+P6m0hogNgj+im4zHcunkpcbZM9VDKVYFvdtEL5Rxfj2
VdugqwK5yASXbI7PqRvcFGXBAtUciO49DYDGZy1SX8tVl7UUIUGFEmAVb4CUVWd8i3J/H4f5o+jJ
ITIl/jJoZdKx+b4IZtqimBouXqARx4g3t5aPsQg+fZQtfpcvDTo2dmF9GBKqIl1dZHZ3mDwM0wSd
S14xMwUO8tBQi/dSNZfsQp5Dv2bcW29RY7OgHmzNart7rYNWW7i5HsBoExsjxL+o5s81LgLfJ7Vb
y5QjgdLkh0SgeZVFyNoahCTCFJ26wTXm4bNil1PgrOZaidDsOdB7mmQ7skYVjZQBdPg4eyFicpVe
ILnzXsuHDQFxPInNvkrLxeTkmxIa6zTeTXNMrJrPhtVDKiJweZbn6WuidfcW3WF/JvXRXmkAPqhJ
uoWwdStb8o3CJtMJRntjQtbHfFhtJx1SoKvehtLBeGUjeGGbdU4QDm366glC6xUdyQhkhLVoq0hd
/D6nXaoGnvOD/aqxJTtmnkzLhPgDqn16i0Hft9xd2bZOpqHVt8xgXhTuT6tnj4JH0g3TZ4I0pCnb
fP7777h0kWeV5pL057zMscwlYf6k8zSYfnplm3qpdH5O7CtDKWVXl0irNnVXg2dsQonoBq1/5vVa
sQs8Eo1zq5f1GnraY6T07Lw868rNuzS+55y+qsiaJIGuuvIiXO6l2NSKOBSSvdGTzkROXi7VkaSL
IBYvYW4+yhVmPbDN+WisErm90tG9VK/44/D6a+FKRReoKLPpykfq3TTNRnWcEbyLwd2SBEG7qnWK
Yo0/pdnRbK1lGUlX6hWXNiHnbnM3YGpNa2nSUtXlgkfNd2zVp/VY++V2yL2SJNhmnfRC3lREs8zM
LrScoPSLVVKU29br9rHfOb1WYiSksMpk8Psj96cN9Y+dyJ/d4V+DUidFJZey6a97EwqXCM1iIeX9
2o6ju1iSH7IB8sDkJk4IhaXhfyhb671TkwdXBnZiKcMDXqdV13ABzMmvXkybsGj0fN5I/eNU+JL6
fGtn+UKxidfEbV8n/q7TTRMuoA4YVVJWbaLo60jB6J2Y7SsypyfJdz/ZYuzCOrrpwDtMNU6vASDj
BuGOxiSZKGURz1UbQoUY5nX30kfVW0K2uG3xU4u8zRatbN8mRkpt038q6I05RAVa1+7mdLj716BN
L/BfgxbA400sTmTrVuoco9dNR20DnbWA8am7r5x89riQXvJWeuN0+sqbh3KibMjTaJPnKzfuwk+Y
ftpfP4GFkLBFfAlwjcyjqqQHL4pXqlJdeVkuTEV/ppG/Ph4+j9JXPbqStkxPSD/ve2FeaXNd6P3+
eT3/+ug0SYImLJGeZRLuiEqIY5NLpy62DiZJV7+PzsUZ52wqxdhYqaPcwP4IYYN0jX9XqtItzFKn
KYeVD1xFt+pnhc2UE0FomUnm8GywCUniCnPW2F/pWF64VnmqTP91rYMvlWM91WPLUNypkIzzqDjq
AFPoqlybXKdL+sfDeO7x5hADGqWbrAWqtLLYBeQVAhxr0Lephvmpm5h9BUKBdlRJ5xz1/e9DfAEK
L5+bvoMszny4LQHxikrjdKlE76D+HERC0G0NEbb2tGJZGcYyTDrYTISOm7SZBt5ZWzmRDr7Re3sZ
KMMbwdkTN3tc6XX8YCXhwiMYYq4GxcZwcceU2XCltHvhpHnuD4deaiVu2gaAN2ugOh3mbDTUcYUi
6/cxuXS7z451vRsWbavUeIUDu0f4X+9JgEFJx5Jr9PLj719yqSZ27saOjLyzFMG3JElIuT3pFnXt
RnBqmnWW4fis2NIVYT33YLCzxX90jWSupdbHNMRGaR67Mr3Bu/SgD9W+ktv3irJh2GV3v/+8SyuK
fDYz0a0u4hC6PHg0wqdkWFFqTwstsBVpjnqKWPaGrChbv5E0ZSdV9o8XqZsQy4SJ+7PtvI52Rv9h
RtLbkBp7y6uORiPthkx78Iw8uYlb6FS6pCxSckqDTrz7njaPpOSk+ypgHG4oxSoiSjXIGFn1kxfJ
W5fmL5Y1PMLAWWRBGc4MN1bgBJXHqUVj59I2Zu3oM1zrfmGYM8+LDyDPvytP3PsQlSbjWZZ3x6Cr
7uu83VhKcBt32ZWZ/NLW7NxhHqiVkoODDdb049Q5+0sux9RnkIBtxwgAx4Zj9BT6InM4+uAxLhdJ
5+88ssV+v2OXJFPyWSEwHgRVMwD469FvyW7oK9TXrrwzNPnBTjHyGZaxlGqdulfz6RUA53zzo5tQ
+rzM//EnnM3XmhLH0TjlKOBsIwrP70IASPE+a+SnVvKeJY53FiwbIOXhPJeCp0AOtrlU/XTDNXfz
PycH1T63juutJg9ZyGOrF/rDtDuM5bFjKbjW/Ln0+VPn46+loG8ktK02k08VRU+TfsTDzJSWw9OV
EVT/tQzw+8/KaGZG0dDKqeZK9UuAH52oOA73c5ZtquXLrIYYcVMZP1MN2Tfia8eKf+4T+NZpJvzr
qoqhU8eGV40DUzftp50u9mjffJj+q+8f6exC2dokiQs9+YidO+LMOsTXGET/fnD59rP5NsL9oIaJ
LoFsCzB7mJDeNadXSFT3j3TxZnxpSIZ1FUrY8UFqyMvsGoD6z9nl/y27fPfZHjAfctOG1S2t8CY6
fJ+ZqKtpEBhmEcVONuCbkSdH/MgaphpPFV3b1C2w8GKZh/GdmEslv/prpsn1X7/mbNIldZ5s3wHF
ca48J9XPyL6mhtkpxbdhYi35IQIk81Ri4pcWynNtff/+2P0bj8EwTI/jXw+AJfxqwLlOddV7CSSG
3CQ2oMtYw7H1aB/cAb+jNPnjB6tsIgyxEujpPNcOZWDv9HYzlgoAIeGU2JXKnHTPYxddQ93+GxLO
jzub2HxOMZ5RK4SXDQeNtCdggEF/5L9Z9DNBOep446U4k0uxgONtZBpuoqUR3ntoVgLwZm7nPhTK
kn9QDeMxlR7AVM46vZqXFnxHYqTDrwo7UrRNgT+VTKA6x5GyEfOJCg7WwDp0WoW99wa0LgZ0XOvS
SlMPjf4xYXBQn68UcWtLP0PuOzkmhaDZqkKeOCb8zKh61uw74CqivwNjd2VH+u9mA2NyNtOOtcDX
Y5O12tjBfaOUm7qhSqzZyiai2e3W1BjlMXjwteyBIbhWv7n0tec2z4CyRihkMGV5Yt9YprzCESAR
KlNRkuqf8qkKBZOS8xtCk958+/3p/PeRH3n92aQrJ/HYmrJPTkFSvxRRt9Us3BhJaNxkWK3hG6/1
sd1qLgUry8AZzS7kyjdfmI6ts+k4x19eBqbgwOuznAii5sBcWaBrddr0jjbWW7Zchy4PbklHmmC0
4K9Ls7yynk7f8o/p4Ny/2YXkmtatlVDNyWC0Fus2Nb9zwz60FvU5k8jh3y/z0vecTcAe4AVF+Eq6
HsriGMulO5+gYlpd3CQJXFjpGrZLWP/e9XIrz+Zbv9fcqB4YUFWrbvtUhnEZo6waTcRTaK7coL/z
VMCxKOhIozmFhgawVF7atdjBs1gQQXdK2vzVAMtB0yeaBxULRDRiOmzyQ+m5S6kTa9PVn+QiOSip
uasnZr/vuytLI3DZ6/TjAH9OU/RXUNUj76u0Qm76oUgq7RbZ4FVO2Wp38wJiqSSVAowTfXbAi7Mw
NU+4mV9rECN9V37DwbVgfhj7XlHrWZdL766cLAovW5SD/1GScQdDyJiFE2KuBhg6sh2ak8u3BSh/
bGCG+FwoO92bjoJKzp6XXq18IPzAQQ7oZG51Y47EuAec99QK6ALKpyps4Upw8sbJED6IAQFSKM+N
fgp1TTuwtOO9q2jLvIxWmZWg/kpum85o97bwN7an7exKfvJzedUZ+QsJx7f9kGHgtS1HgWQXW8Oy
gggpmYI508weEqslzMvVnhIJNJOvuHsEl5vSHj5lN/wGuItfKu8CUAZ2MU9KQTOfWc80frKkexFU
COZZVhz6qHts9fAYyPkqyNWbGt/8kkAVx9R68rokQfJIsgBKs8mmmHpFMimZJSQ66Gn9npL76UgD
cbkh4pG40feEMuKaNcuTMTDanloCfLaVRWWLr4kXZuZRuPA7U15SAshmLsILcnbeABfvTNM6pkPh
0aIgY0eyMcGDaF7EqQkvVAN/0oA9bWH4OU0h0yakrSgMeNIEnm6CUNsmIq2RMfrhHM3hM7kADzoL
S12rLh6ZhDJsOWEeVKtypBSaTyEvgyip57nHRrwMwRBn3atQ4++aopxs0AsnOveZx+XLb+0FfFVY
gal+UuLisfablUHnHdvNj/y/ntfg2FTSt2hDgpD18DuUBsTRdffZN8o+z5oNB/u5bjA0uiGT5FDY
77TvNzleRTka15Buw5mwtc/YTA9K7D1raoAI2jugEXy3JQ730622ZW2eelhsG/Wt07uFrbueMw4d
u52k+B4G8YLpq52FVXrKB7EhmOM7cMtTIBcZcCYThWKWr3verlIqStJFlRffDd+UTK8WCT9IqpQf
M4k+daI75a5diLhf93BYhY8s1fKG5TjIm8ALFr5HikefeXdZCSlMDu4Ny2YIVWaLInaXVmdyOtTz
lVJLd2pY9ZvpZdIkRCEqKyxKBG+cWaP1bI5ysaQFzDGSIxEoDQbBLZNhFrj9Hd8K3nZInUQouzgu
T0XV72w9BNkyFqeeWgZhjihh2W9M3TvXrPcdYnuntBs0KDb5TDgOqrZbWrrYemp4WyEDdPyclyJN
vHtRJKUTw2UtUZlKZlw6htrzhthkNiVNu4ik6LaiUt3YzZ2vss/o41uR90hcxE7qYNI0Fbtu0ezD
0FqkRdUhKaSmHVTKkw/RRdjybrrqUJFmAy6ZCTnSiPAWrckpr0vS1yHahK1Knlca7DUOK2znwLhw
5MMZ7c8mIrjtE4lSWFNstUfVtta9GYe0Y1lUJzzWxNfLK5280EbkkLOF+kkq475J7AUZr7dxO7Ix
jINnvw/vRyt9cieepNS3TugN82EgCsGznlUzWAsiaUKdp6SNnqYhk4v8QaHnoxoFvFsxN217mUv5
fUaXdSSub8bUsFVSaOmqe2o9YBC+S2Gh05/iXJ+JVp4rfsKEmqMWQWQcz2tmYdOPP0O1X2s5PrbG
Su4j1z1g7XedUMlKeM30TEGdxre026xVUqp/No19hk45CTeNjooWMtG68q0P19duFR18ZBxzaMzv
6Mbe1ZwRlgTJxDvF8Jp5n3VvYc2EgkWfbkezaFP+qoUedyYHGCBjskcLbQkPG+JmHq9EHaM+sL19
2ICJj1IAQBMeW4ExMcSahaSYYRloYoSZdiL8m/C68KZM3Ae4qYSBpXkyMxX/NlaKJysuIfBke6Pu
HJiFX0UtNvDE+5mqKSCj44U+wCCS0iFyWoUONPkqUyGdd738rMd4acXt0aqMueg5cXujvmV1nBut
veJebipoh5Xfq4sw+Jk44BOkyaReYkfvCbGw5POAf7ZByxTeW2fhEfRHaydG9jwABVU/f0P/LM1q
INZJry5zTWrw6nQ7V/Jh5SFu7lCHFMW4zYyQYHQNV4toiUfVqPX3ar5kgx0KXHd9t4mot4JGqNnP
jZSKavrrfLKvyrvUMz97P78VkQmVXAGorXdi5jYlGW1WveqK4SVioRESHWcybWcVooqZYGBI+cSG
kUFf97MDBPNhMy05khGShaQHd0WU9/MSKWcnW8soNp0IjtDj9DBDddurPMSRLr/roz2PaKgJWVrJ
sbcrkOJKnr2I2hBcvJE/uF57rLIWyIFQb+IqA47VujSkbcPRWK11XtsijzYR2B65+gosq14YaT0n
hHMJznstq+ZCqVjnreTo+sNrnGgvgQFbXJQ3tdvRya1TJySJu1SqjAhc49GP+tXAVKnlrF80ps20
eWlcIFutNDgE/S0CVXX6RgYHnto3nRnd1bq17NKYFMh6X4mYE03DcwHtli0Ii507/oSp9GG1yUaN
OC3J6n2QkXVf+reYgbpZHwTsvABE95r8Y0OP6Hly2oRRTlOUiW0O7mq07+mSbQtbmiuif7QkY+Fz
lsrD6CPwyqNM74CcIs0R5JyCj8rghvEhUV6cAtFt4mo6PAXqu5LGG3v65Mpmg4TseQa7O3cM01oO
en8g52mt6QR7yoNFOmO1nFg/aqtSc+OQDkM7cZo6U5xCGZCfaFg1KWJMz3CQE3zsxntwdg5/a2Z3
2cPgT2BT/12NWcQxkhCmC9CPboYdiGdUAXOaeijpTcQTZs4qa/WPRhftbNfbofLfNVm4kCPjkEn5
V4ScBIiLQkZpX+WL0gih3vszNOXlGxHPgwCGHgMV93a5xVwQ6AACNLlYpcnwFJjJyoA+XDImotM2
tugnXeipIRDMNYMF1Dsnk9s143BL3B0rG/CunPhMRbXuJrOUV/l3JnTzKSFsEcXJFnHMMs3kY9Ya
jYNUEMB9wmoUeaVN5a/fWa44+VZK3IKIj5ofGC8aiWLkqdp7fNvyPLfxkhRJNR9Tma6vKX1P7RcI
gurXmHnHqsiLFatmiPnHC+KlUXzprZ1RF8nbedYMdxW5QzPZ7z4kZrVlEJRfXmqQqnGAsCrNw3E8
tZS+K1GvM+QQTekREwLovBgMggvMXe+1oZOaDbUG8sBI0lxNhSfJb1dtqa/ZMCkHjR434DQ6q7up
Wpb3GpodzaFDu2RFhZPPzljAA3P9H7mtVzHJgCrHAD9q1z6+hlMl/DvivisnBT00R6f0KBnqURXi
tiYZTm+HzyjriqVXEKqVjfZnxlylRgM0+WZ46CrjSJK1Ojfy2pks0lmunSTgzmbdE4lorbzGcpd2
wn2s0IzEojmk+fBI5SbIiZzLk8KY3BjHsksJh4neNYYzMfS1rhPSlmOjJ1ZobSkwEXToI2b7gm5p
X7BjU4iENVUmrKS4IzX5QerFKiU7g9iFEGp7n93ZDTlSlJddZJZ7iMWrIotXmlHuE09+HyG+2oip
/Dg8iWJ8bvyS/WTkYAXgfXPp7BZ9c4wUUimz9kbViTEqrLICG6YD++w+3CQTBCsUw64zRcaqqcTs
ewhew7AyimJL3NqTnlgvQdvSqGeSZb53VMvG72y865L77ebaU5awzk6tydZKh5nFfC+k6hCG8b0/
hjtfqpZZK766qN3ESZstBeCYxq5eG0v5CVCvNql6R65LDK1t3BpR/YpS7lbXxEElgWFqrmNVOLaV
5S5S2TrktSbPRlsi9g5VIPqwuzDwT1HOYS4cN2T6xn/+r5LyjIUkD2zyIiejxFfgP9VrH5HtZ6S1
BUeFfHQM39sPli/NZFcB6h2Zn8rY3/N/cqwhpjyzSyna1cZ413bmV8FFxJZGW2KInbHkXFAZz/5E
JKws7oLdfGfYORcEXh/M0n9AhS6d+phakqudIAhlW0DHU1qbJlZhio2oUTUJFo5RzxH0fGOjem6K
/NkssbJjDVMR1k6Fw1aUzx5HujDNCsdF/rsaRe3PJeY3VBowgwQvb10dVNH4e61wkXUorczsmjqm
Uq2Q765gSdxFtP0GNUfOKWAJjbUxK6Y1KJT3aGoWgQfQPUT5QTd0I3veQXS+uRncnrkmMWSgEIY0
G+uGYGX3Sc7wC7E4e7a6yAnGcoAtr/Rcb2aKlL6KrkF59GfadLvd5HxRsVgNlF3xgM2llLONXbjk
ryFLNzNvRR7mytLzj3Hwt2rKnSKZHWz5duDPMpr76aEg8uzB9QPS4ORFWNlQ9IpbYxjRBBGoOjOo
VBIssRnb8ZThX5zRkyNQ0ey/JpquPA7ftLH2fsF0T9kVqsxiEri50vAoF9Ym6t1NMGSPaVOxCck/
1Mpkwm+3EeVTE9oeD9RrTz7trAjsU0H3wxSe7+D8cp2UHMNFEyH3l4q7IvTRlQWLJEX7n8QdK6KN
pCQJBhYxLnZeGuZXSwPWN737Lul6HGz8c8K2HmEP7Nq6m3cTcGnghtEcnqnysLRH4zSJHEuOA36X
bXHSmrXNSknpOB70VQUWoG+zdMv2xynrceP1ekkdNH9KbO43a+52pN40GyiK62b+IJRM2cSqDlMG
M7LFKAQZdjZRLiTBUMQlaH+1JUKG5A/6mP6N1kQ04qu1CBAIpPnWzc0bLSuWMVwVT5L0meZLRzXs
nOkxm3515o57HUTCQhHGyzTccujPg6B6k838WRGIeWNjKn0zBzfoQQd0zX4gczzNylVmFB/6ZEGV
WcrczwrNaI0XjsBBnD/xXO/u+rhlpW8+O5UnkOuqvf5h7PJ1mWansjLfrSH/KfPsRQrdct5UpI7A
N5tPf6Nws6cmbncWprgWzRqnoZOdZHtOUaucW6DnKogMoqJnhi/nTqQq3IHK+oplvKeSROVOO2Vl
+ly56n1t6A7aLcrnLFOZ3qxim12raXy3FWBRCDsYIxPzqPU/jVqu3dS+C4rcmhl9dFTthM1fwjBP
j2TTEBzlp/a2Ku3/Ieqslhtn0jB8RaoSteDUzI4dB09UyUwiZmrp6vfp2a3ag/1nQ7LUavjghZU3
Oxi129Yi1+H/NfYvSn/vDr0LhnNjlfnZaZJXe+5paaQvU+8+W6V/rYt0XUnep0k/0gjns16nT/qM
cJPlfemJedbN6RJJufIhaCJ23mJhUFw1RM8VD8PsqHczc1LbXwcy2gldWyl8qcwFFtn6LrScBd4f
dyM3nus+Ww+Od3QpfKmfDe2fHqhvY4T7wjB/x9hazxLt7QS4baHmnWasIIs8hUNwlbED7JLzuPwW
hfaeANrU8unsRtY+D+MQZyh/H4HcVMNg57AqJu2780Z9WWFvZ5bBC2i1caNGu5tdAnb3c5rMk69e
gbqWwub1oCEXdiuHldqc8RG7ZzwU0J/foXJTYi/3s0DqF35rS6nfNOn+FMlH6zBXBkqHVtdv4GZm
qzov3nw7ZgimQylRTNUmZ0AYnOBeVJZztz/NmrwvNB/MLCUFNUQcNx6xKkh2tdmVtLyNSqyzLnmx
XWJsu8fmOS+7K8bKW2MWaxdcp+r9QOF6IwFZKQTzWOFfNZVr1XjggYBhF+XkYxpRJ2sP9y8XS2jw
2+BN5bHofGZNkn6lZfOqwUB05u55UveOy6nCf01RdZpQ70kUW2NGSZQo3GLXjbqdVow7zcf/GqPT
pVkWf9nzr1IhtQuBDLlWpz5Dmv/qRkgeYlOy7p320+kSY00U/6n+4t+1wPIeraZj6VCGEZ5YFoTV
LnNMEVvZlV6E5b/JejTYNZFD62tEW71hYduUguE+44+FuYa8YrELXrobAwSq22lZF+O75oD+VRFO
WpFQ+li/K65HhbR8EWSUWVHdw7apQq5oHLfmXF0KhhaFlyNklD9TG12I2MvNWOuUL2ovR8DVvTWA
8LeIeGuLeqr/KFh3oVsAE8wFy2QfxeKSI/4wy+Qme+ctnrIn17d3QRQMGz3Rh0URz2wkBsZG2aG0
mqekqx4FZNF1ERn7TrP0pUYMsmlabANz35+3hqbl4BPqDnUTJJWKvqM4aNLuMF8pWj6jhXjQyX7o
ubD7tj6CgkP2K+b21HvyGMg2BjBUaou2o5BtQisOs+4ADeGtT7WDwu8gc762aZN1vvdUcdRe6ylY
Tx23oPV/J7DncYuoueUJQLKcq6SbZrHIpCwWQ0jQ7uY9MkAFGEsSA1EE+1YWJ51eZZGqYqmuzAS0
5EmI6dQ3PmVRL4c11OdPaoF2Gjl9lPePlvSAVmYUNEczjU+diJeeVT75llgO3WcSXYve+sjjZKn6
nT01P5RKoXbUzpfWvfaw01y939sAq5E/rGzt1ZV/2FRq602jJhDzd834Tlnn95/GXbT9R/4PVips
6DRScACPSQfzKThO2bxV+3qmkCzRtrHeuCJDtdDBLYgRuQLFfWWFD3yoHV1cl7LHT1htLeS7Fkps
fHLZzE6u+B11Cv1IIHIZIfDZNLUBjVMHz8/SokI4ZYtGVVlLCNhhMp8Fj0UrlUxoyyK8c2BOtEsH
74dvUpfGUOUPD99rEB6sFxVQqIy2NsWG9iy/xac47Q/h8IrRwpF5mfLUdOnVPXPiu+xrCdVDAyZi
PqdLpV0UOcmJvkUfU7gU2kXxvQpibnXPRGuIE+Wn2KPrEdFgh4K6SJqX3KnIBB64MyPZsMl094kw
wlQ/67xTJrq1ulNuBUDulfsyOPl8VJMLE2sYnoPhVINK94IfKm67ymkHtOTzYNrbkE54YzykMVtb
Z3pz259iegntK3+pCNaab1Aqo27UdZD4L9EE9IgNQK8PyL13qNPzj1fWDwVWIKNQr7DxoqWRgqE3
L6VKGGPzm5/wVc25G7l0DykNtuuhDy/5mOzbUmkt5vE17nTyUV0i7Ji8qlc9WCBTmOEmCHgkeg5+
Xd+r6Ue4bE9A5qNRo5pIF2uBDeAnIj4HRBduCnWvhAnoC+5Tc3hWiflgMbuicbp6rr20+vZCmxxY
Mqr7zkLnpZQ+ZD2OH1igpfGmMfR1+wDIttRIXnhbNWy4eoBjE211BIkU8qFlh+N/SNs0OzDES+6n
NAz4OV9Je+H31ESMkTZJwzvd+cC/q4WiqOYW8hyQH0S3ScgJJ8ipDDkOAFgDU7M3jyj8t36rsB7W
XF4A4zbjG2Z1O/VhCSEwSyPEazvAHsotqQOW/qrPXjxTf9S8YvXJDDtkX6UgkNR3if6hWR75DBG/
9/IWphRutWmFRufCIOYjdOo4eTsdiqdGTN2t8Ero82thnWUG5ZNOkrpu2rx4JCRsz+6cPLOwzUSS
v3AKGlDoxoEGobNi+bA66beUkbkqhuE88teD8YumDG+fJwoK9n33WKEpHqByUYh51bEQ9DE/2PG7
EjTj/oeofR3RzPD9O+M8GNn3hNuGAkI0SfXcyrBfNL63lihGMEe96k0tK3VzfIAamX8v3LxwQbUS
jPqglkc1pNfC9YiK5D7R4RpyafVcsyQYR/LGwKzb3Wjpezu+M1ZKIyWK0ld+K0AkpA4GjnuDRSWQ
wqU21xz5SWqF1zC/WU3/w/5Tt9aBQ31lOU/qVdpG5K8opyvNixRCiNoveTOK48I/Fcr5HgLoNpvg
/2Zc2pQrGyOUSE2rrdJ+UNAX4EbpcFaxnqIxM4puL/b8w7zgv57hnG2SssEJ6UhgCvTeFSHQ7Bel
lcVwKOAS34yb6l3ZMnJtJS7S+9/AVngAXBM3lY1xRvbGfsozcGdK/bQkhPn/X7PDjaqGya0y3mpP
42dqeue0d9Q+NuTdmm/99xWr9wnybz0NMwrXEtZ1AwBQLJCjXhRsZOxGtfMbJA+HeZQyrHYvOArH
Jel4xu5puu8eB5DaVoV5pk34x9HP3J16yWmi7VhJbv2395Ekmedfl+ZuEFW0pOOVmoFUvdTcC4xs
o9J7ZoNpbpMQ6XMDqwjcm/D4eUeQC6DmBjEc9iHdxBxxQvn3H7oqfQe4rLIeSjVqCCpBd4QrmYG/
oZmtRjAI/+ioEIpgWIZ+sU6y08A6ESyeSISvM0Q1NUrtjzrQGM8pvv97O/p7xtOPza3qznFgLP8V
W/95cqiDjomS0izBdAQcEwPJfsA2woXUYdy1f9So4/bhReGdW1CDHrrfGabbKvpPkMdLnXunffCx
tRxxIL2wUNXKUCcHJ3x0Nfx+IXT6F12x4SPUnzHt+f3QvDRdSVX+D0BF6O43tftZ8T/wkXp3ai4o
/xCmF1dSWm9qIvIJNed4DzqN+4nZlswZj13qv0qNkCuDvVh4Qbys+zv01kVF6MBjMRjSqAmU3T98
NM+l1usIc9Rs1pwoLdWBRvuoQLWx3ygtHTY7Y262Ybw1SWsqgAlVJZ7V/ItKBcOi6vdvVkXEVOyT
XJFTeeBUmlsMX60z0vgrtREG3avlHkVnbHD3oyrwLSFF849HSoww0qGNKLaQpo2lXHOTgoieLtNV
iTKQSGN/gUdbHZKupvu2+IyTfqVSBc+uV+omCBcq98hGF9J55J3zvQQUresmS7WvNp46LtXJyc9c
an1MNp1KXA6VTImoKglLumML7p5f4OEmHo6b/+ez04O0ZzVaATBAsc2GPxUQgCakg1k1JzjVC9t4
ZXhU4MHHBjzvf++oZhxxKVZhB99QOxBTgsszKxiJOfvlu7wRvqkigzg/4826xT6mHd9EP2xxU1r0
0Bj7AGs+uYD9uFKbUGl6NKXGk7rdyETKjssnZvfklOKuokHDfYokbrP6pqhdyAjjfQ42dUrf2fVX
Na4DMqDS+QPQC1sRRua9CbVV5P3MdKQSoC4euGrbvYwgp4L0yYsPXn6R099Uq8Bz3LSp2fput0pj
e9eX9haXt0Hv8A9UYlbOT5v+GgnPKmGnmBe1g6aUbkayayZkJAeOjfZaUZAYMGr2JnipZbyNeWUR
L4EJpx5KDZ55QV5mNROIYB2+UY+olmheXdRBoo7hILBPDJyaJey1bvDpONPKiqZolWH1YmDsEKIw
QL49ZttSv1f6bxtBBnIvPL0RYISSxK82cUNKYcZHrwLq5YeW/ghbX0lUw/krt0aXJttmSmwiraMT
Pfxjg5WMCNsj7TmPyDZLSBSIUGxopTmF4QTHZrkpFC0oXvqO2HRTe88gmUbzF43WRUk3Opmrk2FA
B7donf/wX4lmZGHjO9iBYeJrlwvjOVeRDugBBWTgdnyXO+/zT+6wR74leeOCSCgsTJ7ETl94naH+
R1lLGFgSic56G0GTl0a2oz+xmSRhp4PdsLzY01FWcJWx9WVSyMqi53tR9jGMSoeJI185LHI9Kr5z
LGJ5uVo3nvmhi48JX6WkSVO2VX/IV5lMrvwDmOjGr9Qxc6go/o7dL+rPG8/96t1DVP7C0du2cbWV
gtTrV1nn6T+uFz2DEdjK1L91prxF1FM9RPAq+2Mq80eUklin0dpN5DrFQkhglVLRoOchwbM9TWgd
gpch7eAeHVzt9cAkP+MXZAHFrvCunT/vGTSeuA/rYzinkH3KrYHm0wZynBrPuaNEQme/oybFzbfQ
o8mIHPWjKrMPY4F2my62QZpT3IywL+lAxXq7f2+iu/J+zEFbSEceE9YFj9boyPVp2lOSBdtushB9
MYm646uDSLR7oeE34b4Ys1f4A42qttpW7GU2cmRquueq4k/M3LBFAxclBajm8O5F9sLz35jl6iSc
ppNSIwsicB8Siap+z5ZjsVwSov4gaU81fr5cywaN1VTpt/SsaWcI4S+Y5veyRKgom85ElaoD2ZiI
YaRfGb6JavwYp7D01/N0ZVb0XvzVtjioFO0BT5GNX0EX7ap9E96s6k1W70kGLTdQg9sZObZPzrHG
cCQSHijsANUu/9CkvxNvPYveanlhZSg3Hme8uAo1WtwqxrIOvH8XEMNSH99m/WcKkQc38xNXVf45
/MNQm0I+h1qDxK6vZqi63Ya/UEuPLztQEvxSDOYBbFcTOmucwg5d21OstA7FiDUiDU1S7XPUHxOA
YjwKBZKo854yzabTw5mPF6YZ2beAemdl9HcN/hmFE73b53ryO6ITTIuDZgWwKIvEMjwIvf7S6RbE
UQkKloUjAuozUdW7yrHZX6p9tqEnYPg6aVmq/8G8J1w5kbIKTxEbvYmyofnTNcWBLsEu8nqyqzy8
Dob8HaxyB+LoUIAzFLhLLYTNbu1V8wXow6cYh0eT6mdf1452WIy4AcGRbnQDOhTO4bTrHhmWVfoU
kVTI4cuHLUZRcN7rTkVBFfdTeowgfbJpZ9vNh+kXe6+19n0BUrmGNtPAKgOBBi870TGmygN9YXvz
Mp+8FvAMJs/IYeXLCRm7Fvyeugu/bIulk9cBUnlVAyDcF/+gSD57hZv5LHrVV2ibZBlkcuVyPl0Q
MPdXgann5xz43QEpoH0ii2trGn9N0QXL1qwvc278BAGUFcTBkZXuafQ6DnQrayC2D11ER9M/mWFi
6BdmV7sbXmiEtstupP6mdcM3VTmKyqTwlav/DWeQjMWMtLioq0MxmVtYWv8QJ26Hk2WUigO6W2Bv
sq/anvZdkK/c0VgyQNeRl5tp0btJWjK16WsTll+UMR/UZMkd+88CBo3aOUsMlQqkXmEMrKJIX/cx
e9GYUDWJvejgGfkHYfMtHyjH0Gka8MrRbNT/2KyqoTIWeZN80oXIV6Gc2GlM2Orlw+kCQsn8bs4S
rV2DkLQ0o0tiFbSya0IibMpQ+10GQ0WlCZPM5dQ2lMrFOkBkCWWH9tiF89KMtSvt/Dd79H49n03C
rm4VK1YzsiNNtEVjoHZHE4L8efoEhAbay5EfskneemQazTT9MN3sTcF460pH9o/SWNuEa78Q4MoN
WvNs2OCgCpQTeodGjYZDpmOe/cQz8PsKplUkjEts5Sb7I1ovRkjbfnQ28dACrZisp04XZ/RAkkWo
o+xhOOO9mZxfNPxRNgyHV99KinUs828vateuG+9do7GOY2phWWWiyRq8jL24GCQHLEGmR1qzhxKJ
9xOG8gTMZn2IkeqkpFMeRpvwpAG/du/dGWMGmnSNqoa7KFlkNbUPbQTdwgjWm7jxjyXd1mLU9/3s
3Ts9sRZa6OZrbSqJLLz62VL+U7n+p44avFGdZeFj9ztxHDENQr9tF6lF4tlP6LGXodcsxdyvky7p
lkL5asmJcm8X5h/ORJ/f9n88VF/rBsQ0th97ICormTmrOqEyXtpJSG2TDN0Nwj2x5BJ/qXwRlvMD
rWGK5r0DjJeTv09XMqaB7cy30YmDY+B7R+EghUimKrTo4GgaAaGZ4whnDEA65r0ZDB+WXd8M/TPo
aAQbjbMT0r14nqfalc3B6+dVWOt/0cxY2yx/UUtahVo4PFd1P6xGdF0XPbM5BJ+DAMV4CmihzYO3
9fPuq7MkAqzGZ5Jy5DTaszPO69HTzmk33l0yN8tG4q8t6u/RRTHFEI48Q9aKXw2h7TRK7gunJFTP
APR5mSmXvVXjr2BbKEm63dazjb+yse6annZLrfHeHLenmIdDUmrNM0WP7Nia4ilvHGMN3uthdvlb
5g/htg4RcMJIqkwnKuauYAckms1A9Ixmt2mmZFWQD6wcX3tNZ+iHhlXuVW3HHYaJGotzyRBTFZor
6ZbG60YlJcN46Lv8V9NAfboO8Atqb5EbHRufCRC9d3N5qNz+Pa5r5IbWtMw3bT6icu2cvTA51/mD
cw9U7EfWVOvEHc8uFD8wYju3R41Xc5i84Jy7NXIpRBHEWpSVqZCMN+U0bCjc6L9APa+oxYi3nEIK
py3fyxiDjIVn0pviijiIrojMiyYhZx0ORHlNfp0Qicxg02YiBf3g7NWRC2hosui0yMtYvYNQXKiz
uCCHSUhPPfLf2QEfyv9PAFGNLkbeeZs/SddbW31zs8ARhY23D5J5q4UBwmZpsS298GwIeRr7bh9g
lamQmhMgHRUcpWF6xhrhTyP6zzaL3i2E8qRPUmL13yTRb3Zj0tvvP0aUnpeyjE5Nbn7YaUEJaXCX
PhHrIsuNvXp8BZrSWqSFyyh8xqkAZTEP/Lt+6MbQX9vheMkJvgeqi9iDnMwYbGxWJF9tYN8bJGyA
GFfatkcWZdVaXYVibfVASspHxTJ+jvXkrc7m9JzY5c23BsoBcxQsumCCfRxae4RTQXN3V5mUf7t0
eCScw7Mv5CYO3IPvZ1/I0rJz+GNH3VYHp83guUYVAKStBsyQJlr6ak8m3xsTd+3YznHq23iXAZGM
Z9wn68YjJ0js+ZwJQEALWYgSyqZB4QnI95wCF88Hgasq3aQitM6Zk6d8Hkj4vvZO5JHWCu+9Yutl
1s6lHtgkxtbFww+VMXaa2ag/6gqsO/fgRxIMWOwdMGD7tKIUrrKcleLrKuDUSo302kXOZiqR2UHW
eBUVhAhdlNCUSJt4pbkO9FxEF6o8+ZlBm9zniav0/YJc/Ky3xjFGZyaVQC+SsT4ZyZwsCSjDNvsY
pvx3tIerlfaPRCS/OWd104TXeNK3JXVvp6Xb7fbhb2n0CN22xbgIJL2h0A8ObK1rR4s5yGixCezb
1YztYtrwXpKhO+FsoG+csAFtl71o35SLt/Ccnzq2I4ojwWGGo6oXxilm8WBEtnHC4KPytb2t1+ew
bPcOe4Dn6x6PFb00I9st8EhQf+koHxZ+WUacnLuqfddm7wkzvEdDjmIqfNCQv6SwOrVYvwCXuadD
/CrJfmSPRgdolDnWP9X+Ygv/aGbAi6CTn1V80br9MvOyrV7HBytv9i4aPgOTzDUNlFQJNMwWd7gi
A7fJBqZCNTNuN+qkNnFcn6b6pP5iLoAocgBdoqqQyC4HO5/iyarKJlpTnkNxVz9GHDe4cpIOSheh
c2o9qas/I7UOqTNIqY+wL5kR5piGG7LPiu9icpolbQ1dAfoAPjbjnu5AbUKrcgIFPJmvk0jfklKc
nXb6gOLBCRwTdcwMUpW7D6u304Uexi49nPElD4znogiKRVDbEC90XOo7b2/K4B6L8SMYtSe6rStM
hO8Rjnnt+I2X0JPNj+dYNSLzwziPn+kgP2GK2pSHqRTy3gHGLkFqcyj7W+hyd/X10LaHUZ2e7eBx
84b2MBHpM6qiWo4UtTd63FwbKe5+XlXobiF5RB+TXh9VYkqZRwUylq145B3ejjbNJD/Wn9QoZ5Vn
74Yy83ljIliV9QiJfbyYnKlJ7f0gmFUvFYMHuM4rEp0vQW+dLfEbeON72DnJxuoZnAGGBXcfiZWZ
e/QWRZiS3sy3ZOpPpEy7kX3Ly+WxDcpnZXGq1/W2LpJDXxiHNrXppZTDcqz7X1hnz5luf3dMQVWm
MavyI/eBZfHqz7UQmxJbUDdpnmtSa6S0n6K8INc26ELjiGAY+hoH5r0RTZRd03xbp84mm+VxKKyb
04FUR++pXfedgw2ReR1T8tZeGMmSiEguQtM6DBalsdCP8bbEA8N3PUZNIpVmWqa11sAS7nMBED+X
pbdqm1bbNDVFS2pRowEUJbKtcQ+VS1IP7k4N+L+FP09Ydhs2KtTptsNrJCEJDLJpzV6v7HUbjk/E
5Ve6Vv/t2naifkbZT3LAitDfBJIamVNby7r0tkYzT/smrr99p3pxrWI3A7vGM+vkV9DWiu45TCx2
VfslHNovGNknhY/VCwhA5kTPLx7v8eB/NWP/ps4WP+0/cAwFi5kRnvr2JpjbG/T6izGaPe6rCD1K
8TOUMcvZCs9e5b4QdjwE+HYVjcU9dfnIOoVO+1sGgGxiKOkLbfCIbD1U5PlEoOHzO4gjQnH7N+gB
cPcpzJCaQnViuPCXpkfoedrSc+yPImjf2DnWfThdjcr7lMqxxg2H3TiQjuAeeTSmKFyqaJke863v
rWIxTg6P3VzbqdixDyxLv4A4YK60Em0XvYw6sOL0O/+B2hWIndMMMkU+50v0m9F3pt4ASYmadqqz
nzFWciDLVRmOwI6XTvJMItbm20AO70MD5HhSkh02uFjd+bII6nniI9HiPQrcvWkn79oIOKxykCzx
m09lYqGjuKX+DY0ZI9PyeejFTWVPlouKAl5/ilCgMbGrGL2xLBNYYczTczqHfyQtwpU72ZtZVj86
QNrCqHdV6d98HeH0SPevnWhvntmza1JkC+3wswOMZgsKakPJJhkKwKLULlcKeY/P9KliueFcxsJ3
s72m0brjnF571nw0YR8SzOa7LKwP9ozqDwLWGDAnM2AcjlN6at8e8doAX6Sv0cbz0LKtZIEkUp/f
zDh/1jQT0khzdACaG83w1yRwQi/fXtqxcVR0ORHPyzLJmTUZvulEpAUgz2A6KaR7I8vvMhqOgqct
2+GraFmnEb2RhdtU5EjZpm7GR+02Byr9u6ip3kpzfAiZH8w8fLPRMHTzYR3qcMagAVkdU33qqOvA
NAw5rT32OMPNn6y+65cNAdRC9KS9eqiBJsxpHYjuw4m7k5zFA1jwGvD4Vs0mjwUWWuAzqAmhjv86
8S4H6oaV07wGjgTFZYzgjKgEdN42Qc7O7MufIc6fcPzd5THBqR1gPl2J8FYjztShk6TjBY0bcgsn
kYpHNU87x+zhOZMuwSfcMsx9CxZkhG/bGN26JCysh/CvizbGsgm0owe/A2+EB033XerLHj0K9Bbh
kS0Buh+StEX3dTBfUfOiPeIbGRIv8KUkuQHAmo9Q97/SLj/b2Mkp014VlxeOjfHR0G7V0HU5CHmD
TEWt77wSdN9bGzcuNeNCH0hTNGevZUM9vOpY4hyk764+v/QjiceMCZIK91QcBk9565YusLNwP7Gt
ZRw5k1sdxxjxyWLqv5x8WmEB+6RV8ybXZ53+T0uQz3261LNy+iB2U34Wwt+X0wzMqZPnHJfjXFFZ
7Hbrt8ZXO7tUyLHKZPrVy2KO9iFC/mSGoQvdkcGP9IIzz93oMx4Eues+50VNp51IyXasdkdouPRh
Ii+TYH6TgCWqJjvjAL0LOaZjh7qy0vxA4BaVq2g1Z6BfJ/Oq+/F5rrWLXWlQz+fzkIgbepf0pNL3
PDafsnF4SRLknKv82S26TZZOlEwYgiRMf2JTv+gehQa+hl54UPmN43S/ajOYqH9aeZkcpNEeOKrN
FYH2QtbiXBQ9vXfzRfHWvDR/qiWWueDxntVoAyDee2CKY4G8lm7YJwSEB27d3A1k06Ccr2LqILcT
l6rOSJfYz8HYHII5vukFeBaBbuOkQ26ovPIItuFutGqJU/rJ3FteoTHr2D1ZBR0rKktiDm80bp5x
fgTOEhwK4UEXSyB1USVNmvGEdeSrG2L1xwovpPFs5e5Fc9k0KRzu4Zss9aF8CgLSGV5MYWdAnBEh
nsi57Zo+HwOEemYhP7QM4NUIRYSK30sTzD0+ROHRoQrRwG5YjLpxhz84AyoQd5g2azqsL3QeH0YM
EcrL5g/AlRxhuXx0oJMbrk0NmZ3PwXNAR2Zy0QBWJsAOKKVpBqUCo/vuxvQMEO1TGNoT9cjXtBPf
SGsSaAG1TWQGbkGVfGewcS0k0F2QdE9T0F9r2W7Y6fZO72eMOFoKuZQ39ZBqWfewm9Qp1sXjH9O8
27oAaJK0X5ZtqcINCBYXU+1VWiLCF85gyAK7vIgAKXrXttmhIXNB7jr3wfRRQGt0shmeyQikQDm9
zxvAitHKDFGYtDOM0rvgvasSQpq2oO08jCozmP+qNV/X4iWSzSPMjEMxRPMSaypIZ6lxsYdQedZS
vEmKbcQkcQZehTcp7gHQirTHKrOK5bqnRzj2bbPUYvtVJQ8V7E1Kpq+UzdZTKb+sScI5lOW2j7Rt
OyWC7kL1pDa0xDcOlewOHXdN0Q29h2nZEq7Eif4ISos3HF8xHAWSkc7A3sFMNnNLKzBci1nqAGtA
+oVT8IcMZmF0clzQed54NfWbAKbDMoa9lxJTDkxTeNUIuZgPLSm7leaZbymLLqrDdln2yT1W9L6w
/e1C856Tk8WsQD1QddXoEEwQCLHHwVTdhXFjtmm5wG5gaVZsxyU7I/Ju17ma3kb8Gxb4gP4x+oHl
MO/8iV3CpjxMxdftFgniX0tFdVecrDoncDYjcOOAEDwtuRWE10Onwof5NUhnAt94A5Bs1Y/z6wRP
1be6D1Sj9kkinoEd0u6dyp1iv/jqyNAw8lnkEbzBtrFuPALq9O3wPJKHFehYiCk4QiWhoxau28xa
tliYgE7fVFX9VKXBX31OTk3HuIXsqFaU04m0p1+b2E9RZK2x+tUL63mCkliGtDgqnfI4Z8qsJfta
NgBd7AAKc/8wEYGa4aGY5fxduGJaSnr+Y6q/2XZfbQYf7H8fp28Vz5pkhQUDvPxKSsjSNKXiuT+E
beHAycOpHnkCoMvIErKZGRQ8G/iGkaACOTXTMhMR5eHRPuUBnmCAzKLc3kcu6QalH9iecPmLVP6Y
Lp02fwx/APq/5w6t4ybvCZZjkDzV1qyDS963RxuUvOHF/2anqdH86NvpVLVwY5pxRFiITa8gBIxK
QUgXgxtrxX1omnRNvPzLfn5Sua1e4Vs8CrahAjBDtpG1jUllDa5WWRAonYW5aAF6SG1JdrmNMTTB
VpX6dhT2cFkj6UDpdl/TCn5RAZOgTWl/J863Dt9gb1iAIkxESMIW5kIdWNq+GPNe0XXXMZ0+y0kx
ZguyM9zZcKVGq5XmZfTdZwfZTstMPxCnPKdOf4OFtuToMZdjGdCWzB5mmWx9R74JKH6Z263bSXs4
k/FBTHpB5muHstarLcQ6p0PUoxrAhAEpYwry8kn/YUv24eha4PrF2XbiCdTyDIDHgk9g2c+FBSIr
15FSHHxAIiWcUHM8O7l2DUwq5W1V/+hz/+EgfkAhiCkQ5J29UB9LwfCWlDlncJRTDUueSD5Zjfrs
H2M5YzufOGdtjN/rPkRFOjH2pmsP8IPHq5YBkw0bOhZ5slFPSFDz7sIyXhhquDWSU3UgVWzgntt7
5MzASzScGWnnm1tDJB/JVAE2CYcv1PaRx+ESjSYJWiPSJUKqCkRliyIE21ctRugUYboMPQ20L4D1
ZU2OnlnmMbata0Q+51ORCRtdHipHf5YevIyw/sUtGa19Dq4yn3jTyRMMsJ0xUcS2zOpO8eDMQYYa
TXgaUS7Qo3YrdZoEUErJP6yvOWwfvhw/Udh9pDWYdnwX7iEQ+1VPkKl301NAHITW07WTDdSL8VI6
zTaV8QWIE7L8eAVSo4appK7w3DrmYwRkuqTlWZP/aCCPUCVYmK55MKqaaYp6ACQsYy0HHfaifKXT
dpBO8o3g9nF2AG9FBoWSQBY39YDNDNExpZoKPOiRE5TC2xK7OW5jRAb0pzbiFaedcQKhtRFeSf9D
XiPL21JvW/hwFrSqRXkqfuQm1bCBnqhsMGWKUEOYSy87NEN9MP3p0GKjkesA+ajqrzOjfy3yNFhg
qE31MiFwbKrqJac4Qf5KHTHuD70VHrqpus5oHypJEV2bKTCEu7FHiQNSBTDP+gVL1sOYRrsErQby
GCr5Wfw6VtZv1sAnNOADe6kPnWI8+3Nxlh5HTjDWyQKjrIZjESCeaJHVGrNlns8vVtE0yH1C6J1m
kApzz+QJq+Ih+XlHzGB01WqOab3UdNqqrtOWjtWASoJ8YyLOEFvJuhk6E5ikBrjLE69DXAMGjyiJ
c6JlZrfUp+E/nL3HcuRIFm37L3f8YAbtwOBOQusIajGBkcwkHFrLr7/La/SMVllp1oPu6q7KIhEI
l+fsvfaGi8tR5jp9epJ5NQ5kkiqYQnjAxiYMBT9eHLJn2/FtYGUuk2nthshRmR+LiLezbft6OsH2
3iZi3BWc7ePO1bdWLMZNPIErMfTyMZ5rKg7+YWA3cJ0SpWtDB7+HZ20WLAMTF3zPztbN6B2N3rhm
DQMPtzBF5ppDKR3fO9Zk1NGx9uUU8ZHz4Ytbpfs26uDSEnzVt/Y+DVpEhHOyiSh8TuokWePT5+zh
dSyTqqrVSa6M4hCqEpK091E6feX5vEMLf2cPGZ3Z6rXIHdy0ZLVSLyP64kG357vQSFcRNc7KqsR6
HDLs4ghmJppHWAuU3BZBYObumiz8ymtx74v5kg/aPeCToynCm9PkD9TkEGVj7HSHYaEhwLkOPqVW
8ixca2IxhVXSgQrXo5vjBm+uG+8NbaTPMaJLLEMdTbqIzzqhn2HFocrSqF/j/qK3W+JHLywI95pw
dqPV7DPXpTrQm5/0pC+jkgTYzY2hSC2vsPeFQyFNivjOKM10P4UjtrxGG9dSds8uRCyCwgmWYUHu
E+1e0LqRAHjWckwhx0T670Av72SLyVNBFiw+W5dADqGBroX5bYwbPGu+U3JQ8d9YQw+pPr6rLyIe
YPwbSMvZ9bZuxjWoR6kbaOeGk3uKpdBmHNJTr7e21X9MDjas3nYPXBX2loejaTYdc6kDqlrU9B3X
QqdAMIwfTZydw0xHHonPT4RhjwSPgk0SVOWi7MD4mIPhLyJMvDYCLtscbhWDFxfFVpBrX7qCvuQw
X9NJ3JoRX2LeveRlPK50MDqTQQFLeg7lHt086hJDtJuFu9QvXvR5wOWaG98F9zKLkBnul+T3zW4J
6gIJds+m3RrWCxznh0g43bLrFEGgxiaBmtqTn6pjq1UUEkpfHr02W+s53iP8vhBh/FM7tOWm1NKj
HD2+4PDq9++NZX/jWvqWlf2ahTxUkXFOKBExL5xBv8IWk7su9d5KExWjnnor4Tl7TWKKSKqbW5f3
bduKpedlm7in0RVaX702U7tAgKt11kM11Gx+o/FhT/2znrqXBFdKbwF1I9gND36MHrNItAcFHHLs
6BxWwQmDCi3ILnnO0nZrNo4FScJ/iLoWzCYRChY1y0L47zIoWVTqz2GYySScyEN1kC6B4O7lEsj6
PsVhtPK5lfn0tblBvjQeHqsWIRIX4sIhPY6lPc4SSeXE8BaBTyw1Osb3JPO+E0VQKAfv04rt+4Gh
ngrn6EYwZfJ8Oznm0RLDPsDzmQTEKfkjJ6rC83/R4Pjk6yOWj7BDHK1npxhY0qyrZrpvCWwh4Tsn
FzjkIsxynUahRE/ZGl8UQICGsdqnTc0Xq1/6cXwm4PKx8ogi8Im+dOg1LazQfVOEJZgkHJPm9OJw
ziTLYg9ObzFC6F9S0HuxzPxODXjTiGuKKfaLodPFadA306oFTtZMVgRZQfvodIaTM6P6m1kp6gn9
K3HA3NWmO/R/LDrOasJQvGjr4k5O3tOkYTHC3qDp4n5ST1ynXDWi5qCjHlkhHt4boUbN1b9X8gwT
eFdCxaznOGexTisZnlUkn23nvIa5s0w8zh9QfvfqHpdQV0Mu1900KzrKGjNjAaKmdodjlXZnxd+Q
vfee1NMtb4xPqzZfxoFjTSceZWmixza3cnLf1JdFFB8ZhPSBZtqvRimuqWk8aMl0qVrjsRDWenLH
lWQsWaN2xAT3xlWZfTmDciynR6EGQWR3Dr2q7MPwDNJa2VXp8RUAr+RV67knGYHjrtK2J808+6oU
JLaklLHAq6NaBJC0R41Mow5DZ5V3KzPFbWMl50R69J7ic13ApJjgpFCvchv7F1b6nTelx9YfzxX4
8uVkOFe9sfFSzM7CGLCKl7QPZsNCQ26UpzmycPWGjz3MLvVyMgqKeCCnU4JPqEihoov6ewDjocIq
QwwElWz3M9XJKZOrWvbdsunYKOzh2nF5dHrzt2ayxVsavWtsKKqfZLcQlyZ4FfoQEBKRBsuEy4zi
ghXt9LsViBWiwr20k/vh+VzuGte/WKN/F1KqTjztYIIsUuUoL81+c+M+FzD4s4FWqRmUiGpgC5E+
9csI9KWYyx1Rn5soLRAwo26O4FXYBtoQALqYMAa8FpFvHbU+vI/Y+DAYIFMYvEcLcYTulc9cOa+2
wTEn0ue9tGtXNfB3WgMbZ57OkFIikEz2lzDczcCG4jLm6ga3eYGGD9hP+xf07R+grN4PbKaDGddM
kTbvWi169CdvLzvnd9Z2f2Fk/4GO6v2AY4a+TOBvkOQbpOmOffDQCPtv6Yv/iv2Gh/eDbRm0uZ2H
WpAxmFZ0uwn5MIazNKnP1RTv3PwlAWXhJhhVqaT/N+3vnzyMf8MK/mBH6pS2q3jg8/hRfKMPBfTj
saXPR0QiSuTsXbUZRlHfxil/5AJyx3nFa1Aip9q1Tq1HMHbHzonXSY7CXDHwCAzaGtac/OXbtP7w
TsQP3HqLlJtwHT/bqSZ4O1Zvbh1uHMKuA0QLPZMD6/PZzsR3wiU9sNqN4q0FM45nihn0UlEdkpGi
pkEZ29QEsNEspT8+12PJsE1/RXbyMIcmhX9OpD3MtaGqnsIRkCAYsk+DkNO/fBLFp/yXFy1+cCtd
2SbJyEVv5xv1zQssGipNjRiqWXMN6tHYJGQP0l347+/V+NN7+wGrRBfhUVnLkp3Qumerbx9UvI9W
y3sUFshGO1ZfyBxN7j1lvf/yP/7SH+jgMq0gVk3ks2tW+Fma0cF2uCUPvvzSW+TCoSOpmww24pjy
3MTJX6bkH2a8+EGsbFxNdzPCSHYWAvqmEt4iqnF7zVb7FyTmn37BT05l4Ygpn0W8M3oLouuIXbP8
3dGR+O/Xpobyv42MHytW3bS4hlWqve6l9+TybpS7WZ2kupb/RMn5H/DPMP6FoPqnT/NjBWuxrejU
FOMdBeMX3NKchCigOfnqvz/NP1mG//Zxfqxi9Qx10cr6eIdz9iAFtjBzojvUFO57rFOT0LI1+Rps
Zo7NrcxXjcFo/CxDOlD1dI2FfgN+RJibREAdRkcd64HhW5ckQvEGREEf9Gfl/mwrA48p5Dx/qM95
h5tD17/Qu6K1IUtaJN1hEvVfPtOfXtmPRbLskg4J58QAyMOvBEA0Zsi1Njp/GQCGejX/8srcH4sc
7fTRDWgz7CykAm4UQw3gw5EI9rvNlIFHVfdd/ZlQGY7ynrn2yRf972/rX+MNSNj6sSrR7uJCG1jx
zk2HrR4HKxmWtx4OAzW2/232uD9WojqEItJYegxgQ7sKv//QCY2o82Tz35/gjy/vx6JjYX4oEMnF
u8QtnkM6r6VrrRU1XHWJELJ8KZvU0AyHhAq4WQe7//69f+Dkuj9WnSzOiOedg3g3Tdp72Uriuyns
B0Z9l3pSLimqGX/7hOJP4+PHAmRTvM9kWCcob+iVopdnd3ILECih+6KczkVo/1aoHyhEIGEtelxW
H5ZcX6vPTjcP6ZhxH2kqHH+W0sunXC8UNcvti7P0cX+LCgNxRSGmb6dTOGFYNvFxFVTKQ2p2bqy9
d3VGJzznSKK6DGYyIUbSpzPSu3spy7PddaseFYTW4vEbggHEVLmEX5Av9GzGmeEhYeGuqyXIRxFp
5OLJ1roHM/beXMvEP5An6DO8ZR/YECybp7zoX6pY7P05/Rh97MC+WPkW3CNvRrU+0JKH6ZnsBxFt
FQKlccx9oZmvNLF2nkSBmibiGJf5oTbtlQbYaSI1iBn2FdpwmRw0UJUvvgcn/60lJPdOVnfsMojB
1CQgs8WwCmpabrUc+bQNFMC5fiJ3Dd2CY3y15vwJyXaryeEfUbmVxKckCR86rXsUYvqWhfggtfbG
tZ4bXZZthTMes6E9WxiaAHxwMqJ6P8K3oLjVe+rGxI23bsRT3envjlIf9M6FLsQpNOrrTMFjgVbo
ZpNDZ9hkR8KZi5ppl/U0hl0ic532IUC51Y/DyqGkDi6y4C7n5GuhDE6VTfcqwXo0/lYByAAd930k
rrULRTEjljPxAPkhiJXQMVPJXl0O7pPlFAfDKx4d2HNdBzkYTZs/pnszrs5FED5g8wLJ33M9xXLi
2nXL73OpJvvfo5yGhZlZv8cRMSkRHXjAFnB0nvoov8rQd5Qi9uwRCBsXBYaakOwevvL/npB/WKTd
H9uo66U47/BY74QlPxRKBjc+w236y3z/94BPlsof+6bJlmn5HftaZSMLdYmOBMl7arwqX8STWFkB
xI3ByF4tlhiqdjeVDhDm3KilLre4Sy90I3cohODyGLsxT0AHwWWxiXTsCzpWs9Ex3Yifo2EZlwtM
wds+Lf+3I5L7Y08eo1gms6zZ853w0S7bWzjLj6KWf9nA/vTqf+yP9BGBbbUFWz6355y10MgEjd3i
f3t658f2aIXlHNu9Tg4GwNWgQfQIizEU0d/uXX9YXv/JGvj6uI/ysPm//8f4/3Q/D0aqM/z8OMEl
DuEn0vOzHaf3tbQetc58DrXp3QcKC4H9JciSt/9pxDo/dsYinFihY4TONvoqBx+aawQPQ1n85dTy
hx3K+bExTmarN5Xkx49VRk5Z019m5CN+T7bnbDBrC7u9/W8f5MdeaE1N2zteFVGelDfpa/eD7j8m
YXX33z9eHUb+5Xj0TyzR/+/7Qb06aw32ehyYcbmyLO8Jdf2wcoHcqXWksrqdUf4td+NPv+zHMtI0
GAY4ThD8gF6SvSGy2B6d1zwQG9OcV5j3NtpU/mVR+cPEcX6sKXpQzXU3JvGOquSDmpM2owCjyl+y
XNQ3/W8v7se0b+EgdnMbx7tmSO89Ma6Vez0PoNRrcv3f340w/zkr/ttv+TH707KTaThyodAbzQCS
TXUxMcpPB6tjQzneToO1Y8lvJ6wAFwCm96kPmwBU6OmQXiURnCjQCir6x0E495WcrsSGb9yM7r3P
M1u+RNdY2XcWVgJ4Dv6blUzHGoZTFUEV9Mvoq6eNubAz+9h4ND5de59o41sUtodu4CJYp/eWNS9n
blZhNe5M9ljLyNtlmKpkLbThi0I1l3xtxJRKx6oGRYsITAAj9aOT3427NDDuoF1UImiUMfCEx5OH
bqJT0k9HNxViNcYxuLkQ66FXPIWU0trBP7hd8OHZxbycuvFFsGHMHfqdMaQaqBX8ma43XqwkeA10
QMV+eJ7t/mDLges5dFS3ikEASip9VgNvAqNK3OaKM1oW5AG4EHq6s1/Vl8HFn6msum6qOFZoWAQe
Qj2/SzXI4tH83DYcw9qc1BrslBvq8jT3owofZfZISuzaH0ttUbgejTJ3WzjY2SjLYnuIWvqadb3X
Mu21Fu51cMe9yfMs9IJzwlSqljW3xmXWJZ9eGXy4cioO5IE8l3SknY5ubCIMEp66Q6Q53yGOMiME
rU2Q3VFxASu9ZqewlwEwsUCEO2LLhwUgxrXbAPOeRgjThXGQkdg1GgyhwYnP4Zj+8gPYNImDDSOq
vyd9fkG502yzwlmr82PiREd1cYGXtUaHe+WQqSAgBNXbw5PCAVXheA21GRUlh0BrhkBq2d3nGKcH
awgvJoRYTvDFxYzg4xY9Blyhr22vv3nYrkYtoEfW4gOcT4RMZHCdaJh1prgpGkVQpl+5qR0i1/+l
TfOvWb0gV/fewwAySes/6lT3MLWjk28N9xjQfEYOcEMSPSGlz94cgx6MEgWHDpIIn9YgwAvXNR57
L7nWeD7pJzdIf3qkIZDE1KvTvBDLQpdAGC00jpVO9abPzWFmA2maWFI29h7M0cJjGYtT4uh3poBq
NXX3lY+oydqEpecvKhvcDgLyayWLDo5X3RCjUW1tI3sgRbRSKPTXqUFoZqTJlwIhabN+UUTBykUK
SkF+9oKzwTWACOh0HUpg5p2J6VofkmeEBECsnEtJhN3S4geFumOv2kb80on8pZlJv64qL6NJpnCm
4/voJnmNKu3OG0rQK+QeegWtsii8oIxCqh6Xu8zE5lJ7dM/d4pSW7dks45MTQPf18C5yBsPTZQYX
0gokQSLmsEbHekGAv/FFHjDroG46GBbd9KEO87t8sp/UW7JphjQyvFbsiBqHeJwP6ArD9N3PzCek
AGd9goAu40NuVvFKDQLYl7TuuJlk828fqnLSIDIbRfwQ9/Om7jUNd0547SzCzYEIHyIrOMuIrpyu
wf3pERqInPciqpNbRPCV5cFge66x6uCTwJoKk/vVl/4ToqFV5HdHDutYppBhTZO/q/zQWLi+iU4l
HcUqaMNvFaQ9jv2mgRycJelnN1aXgIVLTFVClnh90kxxrEy8mNmEkhqRkqvbOna24EHP9fM8EXWA
xbI7KrJwR+kpFsYGIcJbg1ptFZsaaWM2/mJaLFsar1t4eavI6ZAKsnLX6CNaRgh6/1vJboMjM/uN
jwrxlZzvMnq5DraJZV01n3lEbqxrS8rKpLP4KVIB+45y/atUNgh9DKuNnzqPpjkgpdEa0icchGSO
jx44Lhjh7jMN6rM5YxxmsYxYS/U98eQn0zZUO/PTRnXNlA5XI/1wlc6gYst1RJcr1+rXneP+mmmQ
lDrOCIfslaajkyfKd01HCGzrp3R07voZxmAJDkU0DhArxNpGffFtK11MMr7nUlMseslCP4svBeee
vWZjc1vzp+7FkYjc2h6XslsEOLypO2CPfykdC5UWd26BhQnSyXeW2Tffz+4aO1Aa/YNF5qtaELos
/tQ5XMDsnykIh2sPZ3ziCbkKS3EfYGepUmyh4RBDphrMXdWk5xZagaNFd2Ft0A6sO6J+8++mlER0
9LjigoPfJEBHIbq2KWpXYT4bU/lKZvxx1s0L7I1ibTTNmnjHZy0Qa4s1DbUJZtyiCU+ugcA983T4
LT15YKKxrnHDjaYb/e08etueTJBGbBtt+GW43T5Pi6XmyHVkWSjaB0zW5aaOkb/XORi7nmhYU8Pq
61tv9uS/gXgn7GdCVd1G/a6rzT3d5vNkxVsFB6/a9mQ0EkuCaV/N0oLQb79rLpHwZHo7YZYtIBwC
ujMo6hTwaqq+AA0zI3SWaMujodtohrPixxfUIA2UrsPNGtz7gElluTGTgoQIJVoX7EUDGU6zBi9F
MnnbLD6WjLjB96BfyWmBngwPQ4KWcgTkiifEhXCXv9d28KDpIxJCZmU74UYP423pVscojjbthIpD
j5y9rMpbDt4dhTQy2Zrub+oVNzAVqP8BgEPESYiGJrWD//K8i5nRt5sGDMAOYHVCRA6E0VwzwtgW
vNhVEfiL2cvKZYi4aWGTtAUe8SlEE9sP3mkM+FGt1x4Du38fRNcuTUt7Ju6D6kBJTxcd7XIU08ko
YftbhvUkNPkOifPqVHjK1K5eJwkN0gnDDNwBqA65RoU1WwW5eOnr8bVvzAdk11xMEZ41ybD3WXNz
Lf0KYBd2xrSe2/aXNkBUlRgcmtRtln7iHmKTDr5etjNKoh7H4mDfDayAxaAh1qNWBytzqabSNJfp
Um0vCjOdRclx0NJQVfEAMOT+1hqC+4Q3sE/Y7X2jeC+aca9+UGmId5XP53WQj/HgfoAcRWIb9vkm
aNIHIyp+Jbhj1fJkhHhMMzO/uJ24jUV/36N6gJYTMu3x1PdGvuktHUHPCHLXQgHDH20152BQz1BH
BhjKT71VQ36JHgTAnRpbAXkx1lLgducIaysAZ71ERLhFYb7sq7aApDxipWzjh660DVC/PCmNUUg1
pATo1h0RF7sqCT/pJwCVdF60Rn9yJDPJdRMOi+BfkAZiI9HzAy7r7WzKfYczrevQp6CB3bYpmsxY
F4ii9Evgma9iNq+gUz6GMH4qXEplvh6sEik+26w6ZaN2NkZx0lO7XaIZuSKwu+G9fNGq5tUd5Jfo
xBbxyX7MKCY5RgC4n9mltz7Nj2KlvipJIV5UzbdGR2tha96+oo4fuiAQ1HhVJ/wxqVajQZM5dfb0
tu6isizWuYnzfnKsbYOWEVUY0KdafmUge5d1GH2WlOh6Td3sJO4XEqrG6ORw32o0bT2BBgWLRZ4W
c98rAeXGdnUfZ+7nxPqf20Bkhla7RKP36c7GxfTwU/7zGfiCyW/cuUQVK4AkOajpRtYSdRAA05wR
xjqSLhz2VZGO7xkUPE8bH4Yh4UQtARo1zpvnEq6BiO4znMUZER2+4rA/UOzaeFq9Dgt/A9GZpZ1O
o+5GrFLIG/yINAunWHCVeRXSPKI/5XiBpSkecuRLsrU2WRqB7kEMpwZwEDDlfHYQNHz6rmqhpc7A
tvsC1ytNmo3FF+a23gMSjXxleNNJ/VNyRpdlpEralg1oPkjvHb89qRt+QvyFOt3bgY5cDvdyAuXD
ozVrE1GQWsx9kGIeE66yzq7noFgcYBzZ+VGIdKPet1PJcVl21VPp8XpLrPwzAFpB4wanxm5C3VzO
4xoCxLP6yKbTPw9OfTPR0th8Y7Nr7At9eIqgWhHgu2sRa3SsowERu33zRYDvkJl79QyzM70YaYOh
Pz0783RR78J3KK4NYXRw0xrCuPyUgb6Z4Z8Y43TXctIoUntt9vHZyeZDZbDcimqjU7itgQZqM6a1
YHqfQ30VJ/NGnf8D/h7HZuCEkZkQc5O84hUAN060VR/M/Qp+yC/LR3dRSbbVKc1fYT3vNe4tWeU9
Z7NBfotO4bVOxC7XA+rK9iaHxVb16YeTIPTz0vHb6vSH2czuCAtZ91ihF/OgpBooQJNZIbycnaPx
scx21fOm+qRaB2n2yPa5o5BxqcroljMxqSlf28xvcZQTZhjc+y727ZA0sFWqUDOG6V8Sm7AKRrD0
YEmzRagFiBX+DJH6SVV4KCDDRtIIkfGe1ZoYaeFRDR91kHTdYqMJ/0DW185mIy6469m+eMK0wBWI
nD8eJYpGKNvdOS6bZzl474ArWrhEco8HSkcPAFnQxc+kMGqzC9HJzMybn0wHfFvrzu9/u72Um1Gh
A215ZpHdSvBQZjft+hC/kOegj8nZGVGhUDFoGHntbsSk03fgs3sUBwTgHD2D0FBTf0EVuEvT7MEd
I46ruPCo8XScqdSRGbLJJiomLjzjp2RmBnr16lRUsXOK1ZkWjYtWQ4guGCTqFza43Edc6NILd7OP
Cy7fplGNHsd6FF7wXLvWzUrBcWOOQ/FCfrzYOmJE8m0Sj0KA2rtha+eyqo4eI0pz2qNv5dsZ8C/x
KPdNG67byF+Byt0OHScmHDW7zFaGUlZxyz6rp+iQ2s/mXW4HztLQURIZdnoSgbWyyrFeMZlfEaod
klhy0kYm2STiWRdhyyJggDvwmfdDnQIFq09m2T0o1ZYcoC+l/iWoRs6FMYwMa2+b/lEd/BQfv8+Q
PI+c/y2bPc6TOqaAor46Ar9nxs1Dy+TjbAJtD42VVyfPVUV40kBnwDGm3+ZIjltQtgdLr8+NCiX3
kuGBROl3GOynf+K+5/xgT/avuog+fE+g8SsOvegBHIpl54mzy1ahjmC6Wd7VrQkGmOedbG8x92Sd
BPSFkHHpHfUUdz3hHeHgHD+R3oem3Ak/cr/YEnuyyo3ymo/6XdxbF8tha5jVJbP/akNnk3GHHTXz
lpc1YV9Fuaygktj5tMnisF2ltavKH7wuee8bJUD5Ml4biOEJiQIyNH4ImWzsULukBSii1A/W9twf
oggjFOeAN9yAv2cnnjiDJwRhwJYjU8p896k5ysx5dDx4YgVlSCTk81tdJNcQKknUYAwZcKGVOS7g
0YBEMUZrK3MPw1hATorO81B8VIJLvOkGpKvlz6YaC5oTbDGiVYcp6AFK989abDgLiPDZIghTxHrE
MOLkqe5l6i1cy9hmefLP4JkDe2M0Nldixp8a5E1vnkUstgVrvhZYZ7Vp10OxIT4jXXN8votcEjD4
vVQxdrpaGGrzLRyj+9zt77l+nauQe3iQw+uYe25IJDGj4CwPZuy+p8qsMurLUO84wkzdtEnLEABO
H9+EEq3T8bxFTDAt0R+ssPgtalCDlrlJweubQIwLdez2UsALjX8Ze3tfm+PGA8iDsj5dpZN8Rqbz
PRf9NmujmyD5ZOW1Nha6OkMSwOnLLfNr0nUvhld/zbhtSLwb1iCMDghhlyIquKCG42qIiqNRhild
RflYEIOUAYhz1P7Ms0fZ/Fq25Sk1vb36Ky31X8U4Iw0eN41lrg2GT+1m16YkoBLo5Wh579HkHKYs
2kVeCq0FZWFffRhm8ujW5q889W59DDkr675HX27K1jzm/M7YaF8924MArdCNbE2hhUlCd5SdrgJf
XcxkRMbz78lDbN4iZUYztawH76EmXDLlvp2yfljZfBUI2tRI+MLVhLG6777J+XkME/IcJ/8pzPoH
wpq5DhoVt/geebM60PT9Q9dgFwQi6/oZ/BSr/Uo9TIlR9ZRkDvwJHJXoA7290bpfacf26TsIr8Hp
f3EIhPBGFEaADZmLT1btImXqxUWLcfRW2OseiIE9nR2Zv1s6BISs+igpXYeoFGwLv7en678sdUXu
upyBrx0sc7hmaafsr5sGHBI7zXwmhgf5U2g91CMi78b4HolG1izOqyBDiHbwrrjsr+as6B/es5GT
bkTyGopE+VwOCM1wIe6ympLY2D8mqKgXZundZFishpprkBSIF834BZfNlb7/TrfCZ5KvnuxYJT5l
LcJVXrhwah8QZL91CndH8gt2B+/F4eBh1pNyelJL0MQWOyedE+qFTneCi3Gjj7Yx6hE6ZbXOwMVa
PoQ60R11shfz0tiaZfokpUqQaw5qjTI5GHC1ZRzK15xr9KxNz6nWvMfs43P77AnvYHRgy0bmWpI3
j5Fm/Y5T4UNuiQ9tMarQanlTjyVYoXyVTc0ASXxjEbUOwV5Kw8VOU4XRXhfea0MkHhI3giwn95mz
wgW3TrwgW3KTVgWLHOXjovAYGNBdOc7ZeH4XBItny6FznzURvTAfFHgJpbNES9sI8zMoMCy1BGEj
Orjg/1+ZIxGMKQi6ZoDOjsAZy54mcKtjmzD4ljPiPFs/PkHWX3Slt6vrb3MIrmyGuykMCbXy36es
3+Rx9E62zaXiBJNnzR0WXRy18WOn1SvpOlv2ZFw56Vm9fYeAdfX3Qbyt0iynqfVtJvkJ/+mDRIM/
mJdYOOvO+z278Lcjd+VzFuticMvqnKS2UfXXIH+h6f4IDeHD4BAdyuvU5J8chLNGpc/BeWHBzNlk
mvZDvSq/xPKLY2sCpGYyYgaOypKlKLFY/WoTCbxSNjWkOVgv6oPD2h1L6B+xSWgkfhwwEmufq9XA
flVWwyWm24DLBKJnedHj9tOUzqbu/Bo0psoNicijBYtQwnFyvf63bULjirxVxYqiO92qGiHmi/xJ
nXMlRwAvYBYr4ni51r1xlbr+OaIC6kTu0kv1G6kkW/WAJoxg9Wl1xczLX4wmOvOcEktXlHpkT5KB
QXpVMQaPI0UA/lHA6YZv1MY/PiX68+DRoBrT1dzH19DSmf2QI3kEyq/OlFzh1AGx/u3Zjx3nw2qq
v6v2rFlgQ8j0cZiq8D3gOBX7LoPNzMFT/Vzl/YI/r/YsPgHCjyNFcihxOCocuZ0NjeXDLneaLN98
MCVSUIaYvYM06xWVN4GxedLKTSSeS8Cm6jIzyP6MnWBh9HIl0/le/e8Z9ldI9Uf923qqnaBa7B3j
NSnGlRpS6ozW0lfw/LVLnp5H8ZwnD7C9LgS1EpiFiwSMKRa1nTvlKx43d0kWLKNXqskbzyVcgyku
bWupHqBjiLXlqC9aQucAkJ1qUmIKAHY19mE8ncvIoO4Cxf0+0sqTesXqERmBIzVUdRgZ6mDPqG4c
sVI/K/a1W0itx+NR4uq+NP3fORG+Pr8qMapVGWg7I/DfQ7xzHidi9a9whAZFZz8abk/tOeDm1z47
drpPZjpO5nSwKo6Q1mdq6vC5LH/htnIZKp8jTm03efWoQcLl4nvpyeQidbVr3/2+o8zXbRR6Riu9
K6ODP6mAlnbv7oPWMYhc1r664aNhQwa9ZK/dGa8qaPvOp4BI74YyGwVabaPrusMtML2GNkYCOlWo
KldqODtOfFILJUF4qkxWJQSHstjornPi1yW2+aqmr+vb+7HN7pmsyeC++XCRWvOScSix8mCniy+8
/Q/8eTWkuLZxl2gbHbdIdWLF2pizfw8w7SGp0ueKcwd6dO7nFoZCezfzU2d3/lKdK/U6u5wcIjAm
sw0icapo6sXRvTq9WE57p1KrDGZ1Y7w71qcqL4xmdG+PQPhZH9Sj8Az/fCLY94H2ORJRmMzV1oid
VyJXuBhAVRDvfQKXiqFpeONzJuVlJIiR749QAtzuauJEZrbiJ0XqXbGQVAE4NXL70jA9RxG1dRyZ
J32i8QFFkZbfSavCNd+M1Uc7vZoogbqcjhlZfq0+EbBdT5seLIpSBO7dBGUSnUqrgqerp0janoLn
p5rUOQ1uS3i3uYrW7A9HfcqADoM4gnZ88vjG+GpRs6x85Og8i2yyTet+q1cFiAlckPfJ/+2G4EOt
Nu7kLOlUUwi7+na+rYi6IeDiEsuM5IiaFwpTnmLonMvDSNtKsMb7BIoxKVS1jfHAG5gdjlUhBKq4
Wyi7RznN+5ZCUJnYR5UIV7L3RVNwqC33oFa5mvKL6Vk3HoP4nxNXqpcCc3uvSQTql0ogmOKnDNNx
Cil9AFwX+XQlE2GtTpFg0PbM86mtT+q4G2sAtYwX9elIymC5zPczJvqFmvt2x60d9lTMlxtifNWz
/8fSeS03jixB9IsQAW9eRU+RFEXZmReE3MB718DX31Pa+zChXRmSALqrq7KyMhtMYEgiio5JQu2S
cQRoubMVpKPkPHQgmCR2sE+jpAP27/dUVOh4+2JrFT3ZebPq3OannKydlFDK1vZ8VlSxAfDsZ4l7
HoLE9VLubeszpMFATrstGuvC/atZHCMZSNvSA/oNJalxXzf9Rh4Fqqs2UgJVHz40BmALKfJoVDc9
SL9kt7TFMy+EiM42CLL30i+v5YCo0RyjxFLz3czyTlHFaL3LBxpuM7ei9uafOFdfcsL6ut2u9Rbg
qHteQn9vqn+yOiRWWvYrLOY75ZTnIh2utsW8SwJITOSFxoaiQnmXxcE7VgBWm32OVNG29zccGT5m
twckz3w8WdX6gCMavbwUR21Qm1lZZ2hTR4dkAa2s9RwXsBitRymB5l9zsXRHD/TQhjQEuDEz7zf7
Bmw3KlwZmcUCFzf6GOJzn4F/DivfcW4mq7X2zT2zrK9D1V/myMD3gyEcAdoN84vZLhqbF4k6sjhk
YTetKKhwXhdDv4lySjNOjzl3LvKO8sEZwqGgSJYzY7IGGmckUUOFAhxh37LDe30IqrXqoAWOGjA4
8/C72hiOrfIwqaz1G0IIKMBY2N72+9YYT677kwKGgcSvNbzHdFA0RjYvned8Nwzydvhuwjh0DMlc
j1WeAWW48V2PhQtX2F3ypf3BIhpSpNoazFK2GsLFSZUwScSJUtkO84btDgEDRCXyrU0Draszhv7E
G0k7LWDbeTTs0yBgoCg5B5n6ykrjUWcHOwGyrqULNjrO4SvJ3Rn9d1TE0Ga06JYU3XxXJZBSg2y5
2SPj4CRUo11oAL1Fc6wi5v5mBq/vTAU8ETrdSn4p5uZp4AoFmVZBR0OE4Dc2AaJ1kAEBdpGyRzKb
IPYgM0bzfYAyV0pSM3vGo1Wgfs8l1El/n03tKWC6tkLe8mmw0NvqOHucCWKPy/FUc2ujUTsykJD9
QdKWmn1Kt4Pumut+xBDEyD9TnfiJNbLIA5iHjI5PM5vfgwXFN4voh80yVWV66w4kPKRMi2LnnnCq
cxjAOPmok/E5QIiClrL1NPZtSyCMKOhFySZj6jdo3yukD7QBkZwhT7uDKYCmFTdcYEgcHHz3I56R
+wpAmiuL0m1K0W6V0be6vBn9Mq/KrhjXhZ46KxjOcF2whWAekBFTUtkgQayIMcZt7qKhsTjtnlgI
Nha1+UO7MPLld4ggFyAsQ+dueypczW8uDvS9mLkKVBnCK6aON2fo16G2fHXmeMwRmktGyCwk/Z9m
yOCX2+t3Rq7uwQU4eZP62QuTqwbBQnMmLKXBZ9bz5O9HWiJ3qpmObpSfBj0H/4kCGKYwuRRdhCU6
0AQ/LvOwRw3wz5AmmxIE0+joJbMmDBdKLhFbVmy3aDcXjXPYzhtGsuanErFAXMSnbSUDml4Alx0h
s0q8YHTnlqQ+hCNumTdke1xQz6r7KtwKLZ802LpSIeW9Sa4RGliIJH8zTl+bA0pnTHEEGL1rXWO9
GJ7M+WEY5lqveWm+RUBaE3ErUUxqMHD0ptvxumd9RnqE/BLbJiqkNQx614z/6ILS0AasV7V3LIac
SSo9YDZ+KeBNWn91a9lEtfbS0Zkx0+C+b5mPFdikdI95kbHDHMYS6/y24AbfOsigtpp2wPSPUfga
zUd+GqfVByM9n4M/XvwCr2nPonsxQ5qAsDN/ZCn2BzDxV8tgu3Cbrb8Y3La4+1B2WF2xdjEZ9KsW
+hYHNQrPxYaGx96Nh8+oR0bA8MnJHY1hf99Ub10S7OKBpoSLAwRi5u9FPq41FbzhIrCTu14Xwdqi
eAvAUQc4+usqxQ50MV47vXhUHZrlWDbG296cTrj38NJB8+IM9hPd9B8ER97lPiaZQz/EvpSl+WJX
zCIvlrn6NXLsw/yv3wyPSusoQmp4oSOiBqwJj/wisyZkyeCDNDHuD/NawoRDnen3LZ4xyC+SENwp
ZrzGUilWkFoPWj/cIUncrDRlEUWWDy8d9xwpu8GxvofUeKtxPB3ZH7L2mgJJY13R5SJzTCwTCSsN
De5YSYlsvTg0fvWiJrdGfLyWeXKDTpnsdP8nQ3OnyekQmEpcoJEkakoE6oyKZhtYcw98baWAgKTg
pnSsuvw+bJuHBe8F+QvL/kBx9U4rDCxqOpwzOdAb5Aks93XCxTkFEISoYr80ZoniRqTvlGfuYOW/
hXa/Q37zTmCzxWZxhyV+HALSM4ZtWunaXYpT42gXGN9rBEnXIPuHYkTF3EdrF1GN17IcH9qobtez
34CXJZeJFFkW7DRoK11laHrM1wGRU+wjsATGZjiJDjG6nBoNpEjGP+na1E3drFJfv7nsT5fBDUxU
h0Nfoh+vmDf0UCHp613gj+OOztdl1OqDH7n7sUTFxxxRImg2UjWY9ge13dZQI+3X4WhnHUfZ0K5s
zX5MQncPPHPOfOYZo2tuLM/RPP0JK0yD7UT0LLBfNfoWfri5zqkgMQlGHkZDStBDdarsFZacbOzc
p71ciY0hTy5B4lkiO4NtYPqEHTQin2yDSkhzyw3T26uQMS7UWMHgU1zvI4exavr2GACVsPgx0UD+
aSAFdQ3MAP3Q+7JaZoKXcQunpY6d535STMB3D5bxlc4WDTWsOFD5cQLEQE2mKe5GAFN76lk8EEZY
HQmWIR6VsaGNfwHt9eQW18mtldkAgrUkWQnGK7LcWjZQQxGlATzKz4PJ2k44ENoYKVmJ8+o0kP8G
H9QEUZM737jlAFOsSsQO7hvSpCEKTzNUBt249JiyyNUDzrzAnOyQvyC4VxgY8g1ZB47XmGwP571R
NiLbNRLqSGxgrYSC6542woMDpBOCwHOdAnVoLo6w6XmJYk57z70bxcktp9tLGePQDpbgUY4RfU3g
dnbgxM8d+8OjVFuliADYU/kv8o84REZrPrJetE9VrjY5Z4pHctW6aycQziau1xMK9Zptc0Lm/qPe
5aeEI7XHODtvPsBA3ivdBkiwBf8QNY0EOAIM9FFn7N4Sb5L+jLwuc2cgZZ1ny7vN9rCRFEGWbmSz
jyRGGH127jgstND5q/X9H169DopvhfG8xTxXpbBbwcQtcaq97QdnJMHW9qxEEHl64FD0ObbDdzfE
Z9XjqTL5tmryrtnK20mMQvHyNYOJRAb58d/OqP5FGQq8yr5Z2M6tCtfbmPJkU3/nG+U+0YEorG4d
tN9zMz2X7Y/lqG8zCIPfgO7ZyQ6RlVVHaHPn8afGetcGFmgZBsO31kQnjt60FTLePeEMpK8YI4ge
h/LTHaCkalr9yJHwVMzJ2mFEaat77ktsAkexzfswO8XcRUL0qq5xKWb9X8JoflwIIBZaCSFcI6TO
uXmTsSmyER2eqJjWyPKhU1UzI+Pq+OASG2YHOg1o9jsXHZiuqDDVb14/4UBsmLg7KoiQKICc58iM
7wH08IiZg2xrpcBmfjFvQGeXTRxCdTL6oz9Bg9UdrafthC4V6Aqi4tfWgFSiyr3XYIz5y1/CSMq3
D5Pyuvd0cF5T36UoRVOOsw+kL1xPdt18Nkg/9GzfCXmBllURpu7Vj+zwnPrmRwF1ClgN3dl0QZUC
PaKG/r7vpEcC/nSHgg0SAVb5qLVImlNHbRiXRWjfjLfL2IMxJgiHN+TXVZu+jNzMuph8gJkJczTd
PyXu8pOXyTO5TyjJi8/h3B0MnLyIVv2VMcV+tTj5drAjJBiLgyJ78ROGmnyk5nwP3+3AtM5tqb+a
/euSVZuMaaXJjcY/Tg6bkJhl2uHV7yZm9Rd99zkGU71uVceQ13ROAsrWrjznhnE17PSQNMx5Wnqx
U8Uqminq/7R40w6+deh6pIRIHTFs+AFJBR6Llj24GboS3bCbbYzwigjuuNmgyTCi9uBiklYuikGF
cf6yDEmtfZiGwZSjhNp0w8pu9ea3etSY/37vh+kzLYx5VzhJ9FGkLGVfdzdwJPF9HJNHOuS30cY6
MjMebUxiKnqdK6bH6ByZ/WYq8FJuzSd0QyDkssPuXGO5EmtPXlNezYnEoqIVZHbe1ugRL2cagOnW
cU3Z+6Yhz9wZ43lpAejw3czaEo8T6vRFfxjpoIQzLAT0cUt9+h6S/sfv1ePcuPjKjMna980bQzkP
wwAbxkZlcFjUyU8Z+zRG/BOjbjw447JmK14oAejzd2ATaCogxrIvO225mzB1qabqbITsQ5hF94gp
IK+U7AIL8pHtIwo10X6ITiFOT7VX/TQU/WMUZHcNaWPXV7fJ6E84uRzLRIM0kuUM8kfA5WMKYosM
xsqrGEf3S/XVd8GX5mD2PDb1l2V5G9eglI1oWW36BgXONOn3dQdYYegjw2/YJTne1WQB3gFigYkE
I6NnyjgaKQqjiMWvtMh8DPXh1OKM6SMQw8OF02PUh9gagUVQX3GgZayTEp0eOj+Abm6C6iCOwJpZ
4x48I4DVdfbVnIu/U8QC4ZSTvUlfAB/3OKCAMDkq4o3P67qolXZBubOT7LmMapRGo02DbFm71Pem
Zq/iGItTtq4xfGpz/qCougUranX/IxDJLVipMHtjZPuDq4UED/LQax57+zBiJVuigqd8HA7T5MTk
CNCCu2OhzARKziCJnR28OLfjnIZhaYfxVb5nwudY11azkYzbJRK6MXk0Yzk1HcrZvMhZM8BnzMZi
M/szHVMH1ZMGv4U9lgVbWs67DsMuTRO7h/6kpxUHb/QyxtqnWdv3RjW8drMFSD8Y78juLFCTHIBh
+EpLuOrlcZthift62NwhiQOTp9yCifzkRmttWwTRcZiDCT9MhoKOjA1M1Z9Rv/0euGC5MmwrDqA2
jTbeE5BVjCCJ6b1OFTMVChARGRgRx4NY/RG4PR2N7kFahDGKk8G3HOQIjd6NaPe63BPQsvha+Nrb
4DIXHpo7DGtPDlJELR1Sx0wfC2PBidQ9m+RLHThehquJn9V/yBpy/iyeUNwsrT1PD3SVJzfeRR14
kWaWZ5JSrOmrY83TDzvzVRFrSwaPfQI93Cmt2loG4HiYVrvJeWy9aFNZ3ZsUncMC57rRwLRvg+78
q9EscDzv1urqbM/aH6sw3x0OfVl7BnHbr/ov5Izv26b5IZ+LuoKiHls2vzpKmpeDIsp9i/HBba3w
8PtIoGY/y9828IVWpO9wmY4VvnjDNNE5aXDvjrXzgDbDkOtfcwdlya9fpCStDP3Y+hYyyWDR3wq+
jT5Fx8nMPoMY2oehjEuOIlZb0xqEKKh52mddtrTxewd+WlbvHTPUVrk9vGMVVe1gAz3LynWURtpU
togaQozh0eYc+IgRY65IPF+YTggUoyNGinaNH/vtm9nVf0q3uWY6Pgm+ngLTgPDjt+sxzCDzZv5z
4xLpoH3ZXKtjYtvW0FIJW+S2sn5PZ+FvRnLSELc6Aw93Jt+uOvsnGvTHuoVwAVRR0aCheTWl2fOS
xi8zLKkgjl7MsQfK66z7xsq/zEh7tIzOe0xjbnLkLvG2SZEvKyzEApkXws+F9GSchy8c4FEEd6Ij
De7v3KieqhSR8mqeHks2BzILT16VXaAQWaslVVfY9c2mj/CbUGZ7r0eko0wmI9Oa11srytj2ebts
RjBYtE4RRazolvbaqVqwTK/rAqWnGat6YORCH9+7QZ/XcEaLnUG1FZLkYtdl7X1//Kdm86+Ry7yN
w8yJhH0/y66gnhu3gh4NHfgwztrHFIwIPS32IWxLPLv4cbzUNoKCwwV1VujJPjxjzR9eiqVey9or
4/xqWpwmNhJ9zDUW+zhUF1rWP/oE+lJ5K2y4V0r5mwqrdt4nes5V+FDU/R8/RnF5gEc5mtWP0vQr
cj2PE6U05fPFLcd9M1r0lNLqlhKVW90FdgaGai1kkn1jXjUUT7aDFLPVPaR9MG0QsiMMEajypTmh
0HYuTWjtuU+fqtpYproy4knnaEE9a2z3adptoYduIY1uLAeFJit8omJIzGnbJ5/NYJ8hq5+GAPMO
Mj4Ivbep6KiAqz/BpMW3rIQDz3HX5z6qweqc98H9oHPak6V1jXlioay6ed6G7rhd9Pwt0oaL7Iyu
n9a65awXc771tvYiLy4bdqDY09ryWI/j+xLBY7e0saU1ZDJRbbQ4u8Z7p+4uXulvmUDjLfqPBt6H
z5aS8N+G+bfbGF8Vc/qwLphbsHv9Nc1YFCAzTpY8Z5AiFBGR+nUlZR+a93Sgp7UEwaaiTZrV5ynA
W4pyqDPD/q4okYXAlVbHW5j091HLH5fSXuVDdJAI2y7OTzvkF5PIyCTfWhtR/0rPfeqsh+ktgY9Y
kLDgBLJKa4hKc/Yj7yQvaCS3afF2My8mb1wk1YlJsN+wL/8taApLH5aTk52k99bjuhZANIoAiOIM
lrCFNharyqJozqoKmS6hhjV3C2gL8WNtsWuazn6YB5sEmP/naht0wNBAWXc8Ig6Q2qVnaH/oqHMB
Rh1wqjHgl+A7X8M7HmLAfBnbSzmEaSagCR140dEVHcoOFnqoPmefURWOULl4Lrr0DXr3gGxz5n0P
PP2uZEhJebg1z6hVgdEkVnkWHDTO3TMF107uFkUmVd+Kl0kcjKFqnUlv8zGBdOGG8J/DAUyErn3t
nIIk+PP/Ty03JERRCL6hBvuvO/+WxpjAu6VzZ3epDZFMv/WIyIU8wyCH4pzXn1OrdgrZ23YQ7WX3
VWn+RxUs4GX1JsQhweqGD9Od/xYmszmlYFU+9Xu87gSCcJoNXBJQ8DpbZ1r7M3mUTHp6JI1Gn72w
dmOvfVeIp7Umos4hHOYYB+6leIcd854TF+Uw9+HyWYk6tBpqq3pGFFafI0ClSRBB6Vvgl23FZEKF
hW9CXZ10zp+wABX1Y/XjNEG+ysnAYCPsJnwifXfhFBmar3HhHB7F3wRsHCHGFyjjqxxkdSL0QFd/
oG0GHztc4a3AiEuGLsPYr20bMhg3UoXdtqmWe1UVuw6fbOW275re/CsIID3JQlKw9ZCj+FJ6/tz3
JdJCGRiOlpd/+pp+XTm+jW7IoE+Av0ET7eyA6RyUQN/jUqF4aZx/1w3S2AzhAv3k/m1wtWNpBNdK
HGPtaEDbyzzKymG2gVKXG0v8CoGfkn45e5F/bqdgXXcqBpRRG91zXqKkR01P/RE2V9Rd7EDbTHwG
5eRrjni3ak/KGHh4kIKang4SQhN3dlMc0Nw4ZlOI4s+8aQwgZ+nx8IYe+atNk3fsiM+iaMexrkAb
l/mj6YqvsStOYNfIg+fxJ/0wRilQPEz8TRkkDxIL0sG4jZN+Kj11b7KcCzrJNj7dfhltkRWm7Aw+
E2UdsMi6kJylhKEwyeFbO4B1zdqtqV1HGm/UFXe6If2cKnutFntTD94mbqe/zYBXKWMMdEllrA6h
Vqdo74OwPI+R8dIghMH5+SKVVieKqli2AGR0BvZbkhl2gfa7m7MGU1rJQn+/kwJTByESG1F4SDVr
L0+gMNS+S4ptOHdbvS5+/LF7Yhx2swzWgdOHEbVhY5E09aazDaPs2vK5vEj96311GwDUk9H4ZGuN
bfpvpHCKgvQaGrBrMegIE5PtVjwuDeSK0H6GnnUKiWi5S4vOGp8HhEME5WncDH9JKEHGTVJcm72l
+elVhxDjE5aNqQCldRAPB5erw5cKs4RfHCgOuafmB3DBJjRHDzlFohPO1MXSMnVD72tgSehTUAmJ
E88ZkyaPYxBD8nqXmZazI7WdjAGKNwttqGhLWVr/baq5XdH6pqRzbsOSb6vG0+6c1HgYqAzSIDmm
VfftLO2fhry2YMSchUqJm3TvQQo9QC6htSbauhky+cTwOD2nw3T2E7WP2ZYF4BorGDr6BtW1Y1un
95jlHQq/eg+dRj8kZIdTGR4SObla+zA6CAoU/rawkvlO8s9l0D7KgfXtlLipzR3ol/oXUp+iL/yY
mRqNJRa5otgEFa+nZj0kNWMqqMskUFWTYjw2aXso+2qft/GzXaORDKKlk5QzV/dAXIdyVCXuqx69
WugdB2YIUXX+i0zcytSGB5xSAedSdKYGel2VCRAAQcjQ52PmBFePq8wG7UHK9mEMDzFFV6mpdzYk
pJ4M83ca2Kmsygk3b84CKaxbrYNyZdxopRysyUeHJ0NuBl74YPyRjcWQ8crocniKCwyeyHzKAsbw
6HXqdnnwfOt9rMNLGi33Db7hjEVi8yGKpSw5q3Z2VR4+KMQyU8xNsrQFSPHpdCAvVMEOZdNM9BbC
GOqdx0gR23nm//HQuynfFHtUfKZxfO8ZU4xp2GMatAPHjEb1FtXVxfPzfzJ+TKp+qLt+DQCPazdr
ecrJOQBIEYqA6ame28LjpiUbqRXdort5UKFYBTn9lHZB7DWrobfE4waK4E6qOLtGdRx4r2mMde0n
e8kidNBo6tnAzn4qokQgEyfUf4VTXgS+z8zoUZoQZeKs5PlhckVOGL1iULKTJz6WzHNYKZ8b1wBC
Ia3KK5MKjGFm73L8xqn2KIwwQYszdj3bkQi4opOzLsb2gO7dVhZV1lAczMVrp7Kj6/dnrqISDCXN
t9K3UBBfZNeOOo1MmOJxvYjDuiishuiSI57UEq8gzq+kNoL7AVK+vDljeDSKr5bUMcDDwC/Nj0Rp
e7tmtjSBLZpY+Rt4r8pQ7wRpR8+AsRkmlxPOOL4f+9Wr5UqFKtYJbrUPTXfjqC/fhhwIqoa+4bKV
Al5v/SeGKE+CB9SWve3C9oi4KBju9CUFu4lLsTLh22qL8RkSbAUNkHy+hH4tFae8MNS1J8PLPxns
3kmfiIljpIeqPSFfXlePpnOZUxwJM5w0pw/mz9oIdqXB0GVIu9wHyGk764OB3K2caz2vIQ/HWKBB
FswoSTvfdxMUQcuND0+yNsx76Zt23EJhqzIIu9fs9EnoBNYM4ZJ7j/L2zqckb9t6K/16SZFhR+CL
hRwrt5Up842kpkar/zCveId69z4q8YmF9SXMty4abn00X1wL6LzAwr774bPLcxq9dk+Jy8Qv09hi
Scc7AYpuhln9g7HxDzB55dbqJnBLatnAq9D+JBa0hXatVTJAigaamcaFdiQi/swwQMgq82NOgpSz
cQamd/5bcEKG5aCWmyLQu158OQo70ir6o0BgFFGxC7VTCHZo0mbwxf1WsW8ita8dmsdK3WtJcUlK
iLQSKRXpQBDnh9iuPv0lfm3Ja+ei2uaIIrtqQRQqZhTDxKqDRIZ7YxZfpZeeuiTc2may0bHBrtMY
yki4RzcczGA6ymFrVP6LVWFZEPb2Tx45ewn1Ro8vNTO8dwZLoMqbbytjVmUaX92MyVzT/cqqARMn
9RLoDwI29EaMOivtLYkM8sCMJUK/l14iGY5kKB0HRJuady7HfpWq+3KxP7ShOMNCOLkKwkQ5rksd
5WeaTmUONy1zHxil+kVbWgDgQlT6e+4E/smvDvsiqNiAhfvkN0AJYuHzh0BW19ZLzO2eIyZiUSAm
019Ae5a4pnfpbQjWcmOg1f1+kQ0wDKsYazkRNp+aDCBjRPrAvlO8JCRpcFSilzRaHbN66jV7bUpU
CHu1kxzVb/ONeAQ0o7MOsv7i6MVNVjVtcySFG3IatWdBElOUF6xabdkt3ggvdXoz5+lf7C4X6Guf
TOw89XCEbMs/cIQ0I0qHBOGQOyE12mgD3DrsC46F08wBaUIok/aYhfdAZ/80DCmBO270sb+P0+nC
DnFZ51L9lCzNjJzamZcPyxauHgboIHq+HR/lZ/CQ5EsCx7Idx3u5VRGAvTQVKyM5MuO9WrwMLdnG
OYZT95sWSjXlNfmNY2RCYlj1gISMQv0iBBkDlkQXOev5FCZ4HoRaE/EQL3ARbCawkLzBKisPesfC
y0QMAOevmQFG2uGCzAKgxxiW2zuL1hQ7ViLQL6+3QgWeTHMEgLUqDhG3ecxmRBOobwx0yru2eZIT
QutEhQR/CpJkM/iXGoDlMLdsgNUIVE1BiZCVhMrq8XcJxAzmcTKEeJ+kPoYxzBSj0QwPubbe5DWm
hhY49zmevIOEX3209vKE0a7cR5F3mvLxY2oBvTg+5d49RgjfmuO0YtzgSfcm7EvonwTqIpESGqp8
4V2Skp1DeAvZKUueHSWnmaiC5LP5freW0Mb69SNtL8URBGT+OSdGH+SvZaHyRRYJX3QqZCfvf2Ox
Aac9M/SDFWIoIJ8fKJ0RCIPKiJo5Dub5jkkCkwALSczyukfbz3Z0L/+GuvcQ85IkdwhnZJxDdG1w
qIn/yrHvdD+yJtq82uvEPn5RK98cvSF02yjFMNAFAXXAhT41nuOluLlG/SGJ+2iZRxfPlybNto5K
8XrhkUlhJ4/SJH/Og/4NhLgXr+ugx05NKiB6N9jPXVD6PvDFIFvP2ZXKrM7IVuwk2nRB+yy3yJ40
OtKAXVlJX1/7aOuAycwIzx0bRo6+waXqPqIOlTRFyIIa6uNu/WZaPW4H3qoaGXCkZQvN5S6gYOAq
qA9ftd6+as0EYxqZfpA1cOD2NNHmDGj7SwbEpsWvC1wE5mBAAJGnyLMVfpMK1GaUmoKRGrkDXY1u
nWsgojIVK2mke1W9tStYNTx1sp2AfFF6752br53Q+ywpMKro9ym3dPLwg6BWHN7awLullnXWFohu
vHNM+wg1fniM7FZFaUB72rcsGHgjuy/kH9AHIiH1qDaedGltmUN29iS7J0mbG/NgR+Mln2IeH9Gb
lBBvOr/k4lh2iH5fCVsN8MxvsQmgZNHcqOnhzWKkIMuHnvOETiE/ytJ0KzWSfA5eqGyHfQs8Tg2D
9vWjaZTPra92OnucmYISkL9loqNiXs+CsgpN4iFdGH2U+EbzxEtQG7GpE8s2hByrbZ3+xbfVXjoj
fY498xSfaVpdJZKHwxFBemjx8qY12B9KbUx7OuEeFv11gUUWSyBqq21jvVk9kiEkEaw2+dDS01dl
vFaDTrv7nxS0wvMpy/ha0m8xynxrkJHX1XCR7wOge9ZLAZ5oUTe4JDO6Xh+lGkGYdq+6luqhOg7U
ALrX389Veha2KoU0eBviU0dcGhi5Zb4AaI4FQ/vu3HFTJLwjWYbARLYRBkWpwqseZG8mnBV+XYXN
68i+6+hAyWLiU7gKI2xgsoIwJW8998ZRADC2M5Nc2V3FR2od+1pzlDJA+R0bxkGDrGBO4EhpCnM0
ia9u9koRP1QTKpD1Accy2W6h3jOXqS4y2dZ3DOc37ZNseGjNLRr2HY8UJauPFBLyHUMBu5l3XeDZ
8acDUXUA55MDqWBwic9ZNh8pfhJNrO8njr6JK5GDyC/1tTAMGw2TpTHdQFE2iXmk2W+lyfnUv6ZJ
82CSTclfB9aL6xjPhZ9dTXBvKIBIJ7pWfSI1zZzmvWr8oylInzZqcgm+1T/AIDxlFFly9Dp9+60X
GvQZxP055yYAoG6JZagFsAeXeXwQQjCA/iy3VGgj8vk6kzRTlktFI493shPzJls0BdbUSTcbKoeO
IwZo8V7KOUKwzFjJ6pW4Q6J/k1VazuWlBpkbeM5y9gqztGYKzo2qj3IKHvJwvKSYaaxdeoXwJJNV
CQpiToAnUDzWsntZPKwC3L+/tcD6EtisLeBq28BmA8a9xEmUz+a3tCROGXT6c2YVCMGwnpenqfvS
FMLGnSog5ZA2sYq7afjQYxG2SCjl6JUrnE9ggZ06HrBsXVpFcoKYfvnSog2iSw3DO85M7xdJ+Vnh
sNzaDLpxorY1eVDKSEu5IHvINLgcpxGnpI2LS2LSAIAY5ADG8NLEErx66CP2fzvMTA2iDN0hvJPC
XU5k7onq3MTZGRUaqvAQieBtOQNOfQ+Lu5Mw9P9fCXoadFT18h7cmY6kyfOqf5MBf5NV3OvhO8K3
MliRII0/dM9MewksyNoosfiZovYq+SXHGVgJJYEU6Sn+BjpKRX56tNzkIdbmX3JvaU0vUNr3imRw
Uf2XO6mLHiP7QvmVUzPKChjJf2i7PjcMiGYxxkwadXeOBY3EHT2NpFBr39wh/wAxvzhx8P27COIR
HE+DoRv3y6puMYtKp2ZvRu5TYgJtWUhSocmOpiAtOyP4JztqaRm+k4VmBPcCvnpp+TG7eG60ILWs
0RC5oY3ZIzAi6z7lBOD2C3YpC1TufWu2j/CEPGt5dEkdmSbeyhKPfSQsGgRI5YSUjFGKuTD2L/Ln
YF/ZUjy4QJ9II72QQ21tUPsSFF7wGQleJUWUHFmCd+HitBtIzwSOFpRFSmYBk2UcGzrJKiCBzDV4
nnJiclbRLmR0Fl+XFu0++hkeZLdEFHsH74pfJwQK0IQo18+1hmetqt9GLX9qshYJwMT4dGb3M/NQ
B+td/VvuuQTL0knvu7FGQ6ov1pSJ906RXClgsb1dtj51VhIbZ0Zpv1C7BPsyb4Xbv5T1sp/s9GjY
3hNy4JcgD4tt1KOHNqL7tR7LGs8oepGVCfyrTfGxb8qfZYR8wARYL1Sxk2p0c6MlSSID8yBUbQD0
zVRBG6CmAfZrcgvguLDy7S9khTcNeAePcEX+rdDoEsKg5M8sSsl/ZhmwcTivLxUDRoLcJ+0cUPAY
9+DFaGxs0a1BXLLbTg2mp7XufxVDiEKIT5HX5kid5bslXR6TKZtXUWicbdgDGttGzpA2Z/I/q5A/
gs+lzRvT8Nf1OL1EBtxgUo6NKp17wbEluYeSfWHc76onPqPDbr2WEfqa5yUX0CwFEhHJTjIidhzq
Jnt/6s/BOMPK8xFXoO1JEK8cc4vIy4qMQa6qXmyQRqkPmjXuevwLV9KxkkKMFouscRJQwbNd4zUs
zKOP81kP9CM9GLMxt179JsxCaT5Rx0mnAU3mtZG7v3MuwXft5q/+BxNw/xrfvMqLCZPX7rq91AVy
ufC2D79T/+kMWZkjDFmVB1n8jsVDTzgsFKlM1ozMkAbrcZl+l7o0oWo0jThvyIDJr+StO65EzgZ5
emEQr/RpXJXe91yFO0bjt/JwOV105V6ZxPeZiO9/5AlTxUDQw5uRqT/Xxb6aKYSRplrl5XtpBTUz
+0CiWt7bZPrJMRrtBOQClWpteqxpbEh6xGkZJDQu6boS0RI+b4KOWgTxxY7VQ8r0cV7PNFBkAI6H
M7oLg91oxmW0xONqW2IwrLfDverc/vd28noDsUWux+76J7nGvnZ+QqvC3hSTrahJThHqaXf+VL6g
TX2t4/BH+dwvTGLggLdjtwexihkyyBrceKz72K+/otyk8kmLo/I1HS/aCoqPfZMK1WuiU52Y+DQm
8zoqGWYe5vsaKM+1x48i/B9n57HcuLKl61fp6HEjLrzp6LgDUhSNKEN5aYKQqiR4lzAJ4On7S53B
rcNblCL2SFHaWwSYZuXKtX5DobtCLSSbEQkR6S3K5h95rGHqM6Cc1AbYnrSFLhdOlV1MAOTwqb5M
ZmqdHlAZ1AkDP15BND9Id76zkt9JhELjcGG6jw7nrSJBonMKVgtkIRQdwqwNtdUP541ouoMaek1v
z4A84KDMoPevviwuHEQaVJtL1TQ4UqKwROBJfvXoCme4d9BN8RuHaqx2r5a6WnekQrUYECklfxaj
f9NxZSh8nHAUEzutowc1IOqxIWXKgDOGz7UlHDmnpl1MF2m20YlnAvPuoDnj7djMl+oI++p9eq+k
ccSQIij36nzvqOCrWVPxhwbAdsCKajCRFqReSOeDOxJrTq1JqgwCyCTnsopCo5ncoli2pbYEzDJQ
3FYDbz8BTW+S0dbiNmsYYpeAVgkbVMNVQ7Ocxr1ljbid8XEEnLsm17Cch43LX5sUOSqyc5JAFmZn
IPGOuOngpGqLpkmIViqULMBHggtYFc9bDJcWvAzYZLV6I9NHaQcqQoEP5LAfoghQAtJW9AyvLZDn
RvJmefmlqNy3TrdvsP0m8fJespTZYiQ4fM9bnXs+GYHRtVfpRDuiHHYGZ4DqRlSjABRNnStTvfFu
uuhTLT3DxbhY9WMHF2KAjYIK5QEGw7qS/evk59fS4RJGTh0n/e+GtCYIU+vMpf2p5KbmPuaSL/MH
lQ+rGQpDDwRk9qSYnvRBKd4jftogX4XhsURgIpcHyuTXiFWSP2X2Q9xQGNPSF8ynPu1BFfuneY05
2/WIjzE3frwvkiJ/7euS6/V8nwBfZvE4d8PgX7kyfHIB1Yw0y+xwPAyCqM/MEEAiwOUtPQMqglPC
LBktJWv5aPTJM2CMbo4aBsd6c/r2xVNJKBF7rkm+JqrE8YgqmxdB8vQjQy6bFJGNyXqwRPxa9B5A
Ug9Wr10/9DmL01dQp/rG1aIb32Ih6op+xUofOUMiT/utAQoJEgMen5Zfoa92gbwS8SAKFqkgrGZa
dG5BqtiocQgy4NVVamJqJjnVEYIKUT1tOeiQOz+PMwpziJ4EAMMSuFZUQgJVRYfS9Jxm9TsJF7WY
sN6AENlNiBVZNGG8YFpiOYp3FQGSEl+Yruq5fiuNFCq0W63Hsti3XBPtVktAeSZ3VTjc0i0nZ282
SFZ9Ks3vtDDnteJbAY0cF0p3RterB+GwYmZS6SIPD6LEN1L3DVwG4iIjC46fxhLZ97hQkiND+Ssa
zF9JyhZyMmGxXbsbt54A3UI5GlIqAMjIsbOhgKMr+dsF3ItAK9I/dObKlfC51IKgGBfY56wzjnUl
b1qm6Ys3+QAOP/WBjlogkE9y9TJhxooztTnxqN0lEn3kRCueAILCWZ1WOdq0fI+zmRFqiRaKwDuN
YtOyIdsoe0bT/LydxbXh2Tc6tcXI8vcORyikIRaX370Xk7NWB0lgOR91XyBNJnoOCJSQoI1WqbuS
bb5LmGU6jcsJcFhNg7VxKe5pRs+Jn3QPvcJ2UWTvAwNoSrHHAvxpnCHchAJ6uqWKJHoKdAzdnzAE
hexOwYU5+4AOktu+He6KDH/vuWwY+0J/kt18P2Q9V3gismwRGqSrky+Fy1XHJ8cAYHpP4ULgND2F
aOSS0NlKlpI6daRKUns6CrsgBXyfWfCjip2TZ8lZVMlbNU5+1FxY7fAC1PsuE81BrzNEjaiG9QBP
2hz5KjQlhnn6CHPvmabhFk2ZGweonS2q577HQ5HxCur2BonLp1Fi7WxV8drSYedi/H4mOkKqUdO3
BUy4mXT2l0fihsIJnsIBQvZaMl3bQ0m9DBBsS5XL9ZpNYzzZJTgqZncbNsGLz0EfDlG8yinBoX9z
kUsqgYh7dYChAS9sJ2ZSySBETnI+mvql0J0bH82pHLpy72cXPgTSuMEry8FgDCv0/qoN6edkqJn7
LbLQcPgdaqBj09x7kEWVBKCB9CW3lWnZlR04fe1WlDDJxk5qiDtNHA9tcYUqP2C1cs/1clOAHdO7
YDNDAcTi+9l1uI9OUUupXPu0k+qqLn3KeALiW1wdbCgD4L6yvVk3L5njQwXimVVsHiqyajfHyjVE
WrNO9ddG0ClW88jRXkH3KD6ivnTO1H+uUDhchE2S/WuVCgcJUqUOlwRpDMSEHD1jh9ITH96cJHsK
PBvxJESKc6cDf+0VwEi7lygjtRDWnQQ1nHE3FoEMGNR6Tcn9Hm3pd80G7WbUBkKqxa6HEBH704UW
Tbuxb9ewoN9qfFBqqrCDOWp0NT2EglBjDGgb+ohFjRa0A73xt35vX4vSXDqDkVBkgexsdMgyla9G
EN6NIVwjy0EtB2Bf1pMBa3sVtid6SdnMwVr4N22PW3qVr30yCsy/n0WgwwDxLuIarODQBLdjH324
XAUQEwWLAQIgruhqQalDeKfw6NBE7LwMLZpSNW1jcPzThyOQ9Mgh04sMihGHMEov3L0K2S80nCBv
MdPjcDEyNnxVvdl+tEdn7zXlesiShaFBD5XMY3qq0NcZgmSbttRDuc3udKU34tRAuqGil9QiexpI
YhJnRjU+mAQPlapVsIbUoZnAg1JnKi19TTp3KUlpIW67If5VDsDDZsQcwrR7nuDRRE2+q+1uk1jT
dtTKizEQuzhPVgMtUrQ8fE4orDxpaTXwiAagyv1WUp6AyK60NJwclDut/uYtRDolNp0LT7OehjG9
xvt7NeXh16vGGgAESh9KZa0QIOqrd7X39Th6V8R/MpqAv1Y6BH4ebbQQoCEWBEpVwEH6opu0M9Gn
58mESwi0piFzGQQkz+ZipTR8RSPvDb268XN/bU7zpodA6pBCGB02IdTFoYBU8GEzG2ZUblyreO+L
2yyotzP/xyiBcrZIhCQwoBxSXFV8bjjORSX3FKsDwyDn4m9UtxTm9Y0bdDAK232h+siKz2/bSl/B
odYTx9dW1aNem12USfLsdz3eJLeGka+KRiwZpMGNd6rzGMnhF6+mLDf4YSk1Xn5LRhjTF51opcDG
VMIVS7WsfIp23jxfITV4p/lU6bqWW6j+BSAzSf8KQX0CiaducM4D1A9iWweErOLKR+WgBdelH0bg
wB35yGV/1rufqsDgEpe+ZP/RRaul/llJLkB5c4eEGlhm+CBT4d2qZUZ/h9y0ZgD4MWHl4dvFRYq8
Rcx4KakI27tQ8oNKUQSps2fEZ1xCAbT/37IEQs9TdefetpGupaez8BJkIscakQp3VdI+Ajv4KqF9
NdzwEphWoOY2nJVLN1JiJ9GH0sCg1bU1AfCoJTbD2+06NGs4CKhkrAbKy19DD3KBO0uMTBMwxYPG
PXPSQpzlAcSjiaDp+rmSHGKI1aeoxTh6WITSfUA5DJjXzLEy0U7iQmBeGRSB57l7SLkmMWxWS7OQ
2yiw0zMmUXP9m0qKh8CjaZrNqwAZiWqQ97NhXHhorCPqMATuB0T+PdNzrpomEW/XpoBYGksulMcz
OhJ6py/Hwvhw3OZS6e0rmSW1DZRYb0I8GJ3pgtP3XX1OQYQx6NOob4qUz8VMIjWPzmcbwMUN061N
p1MF3jSJ7z3RU7S4gvVCKtsjPlDplyMQtawe75XanlFMBxM6snqWRUtcNT6vvOClpFxLeQJWEJg4
/1nvh21lyI1Sv4jy27Isz9Re7Yxxp1SAUvQiXfQkmW6l/FIDKwptcWjjbsUAUsFsSf2CmxSFlQYF
Di+b7toWErPajdmYHBzMUEs7PVf6Hl+blW+HDvuBavABB7V14k1btsYUkwnJuAUHITHFSn6ldLHU
MdxUhCuEjQAwArwrNwgYnJlgrBWzwq4PTZw9UcX8WhoS7o5vmltlS0UBET0bYyU5L1DW0BBVSvPp
Sql11NalA/Ud6jQPwA6Ti0FPekNN6KahxowS8EoNkc2BoFRWVHhtRuOdXIr6EFboHXgt6BTqb3So
U0B53Es4jK8JEmpKys2om7Ur5QXYaVVRp2QRc91ChpmQ5UTxIyyiVQuZwuujpVrdKceVwogqKUql
rKKGuSzd1dfcoa6E2CA21vHlTLhQw57B1lfysWqTa2N/1VD0VVolWYdvo6u/mdmrDfs9LosrpY2u
EhOlT6Q0gXVUKxuWUm9mVwVbG039cwLZwvOJ10Z0mTQeVRuFhde4nbZ3VItTbTxzw/DKZN7USaTe
Vo0/F1c1WoJOT4IG5Vy1q0Z/zJW93wCTLYA2kfW0jQDxuLr5VFOet2DGKWlVG0p2jsVxOXnIprlr
GioFJdTSdrnihVD+wr2GwbLLJKm4ZuD0aQfQrxIKb3WRP86RfakWOPysbcLr5VKcV1G70XFg1Xxm
JYouvcy9jJz2DIO7J+njNDBAizOxv352W3nfZtqiN9s3agxE0Ku4EKojlnBw+CDiVcVALT9ZZHee
668F7vLcTVBGC1mEjo0dY5I+8Fr7IPQ+8yw+V9OJUPVWSQ95Zv8Qy4ICrVTGY+chuaDaMamNj7GN
fEuTwZFWuleItmDSeqDoRl0PTKv1NPYao+FgYGheB3RezKxWqKuBZhpLm2Mv9oo9MPqHuv0Elfgm
QjPdFG26U0PSGSwiR/iPPSgCIYE9hwO4GcqyMTdOGQt6tZ2kDpSgUNoHEdpgRn2eDR3fts03E7TD
wMQcSCuJ1v1wbRrtV7KcpE1IbW88lLLeDgFX4y65VhlaOmB6nOA/Hto5HivxDvfjVU8Dlq48yDV0
mm2q6iNSSph2AaVT/gbgXbmkpazN2co+Oiz46G0huWCtXTc6+GieWV7wW476Ruu8A3MzpgCCrWxl
healJUHVdjRgOKezvWFqr7LCiNk20JnHZw3MOn4ywtlYg32Lttx130coKJXJu1liETYG9l5nnGSt
3TiDWRI0ofxbl4OZbUd/ei0zY4fh9rmLyGaKeJT6fy2/3zWKmq5qk7iHmGN1XVVmTBc83coJdf4+
YQt3XECast1Y3rBxkLpSh1Vv4x1lp2bMEawBs4c41ZWACGSrrLKXGAgQibw9HWHAVmimjX26qpK4
XRDZCLg3c5WgBOQjs9J+qtPN0lql8b+toGSnESdro+krkaFwQHwQaX6jpcDakDh1yng7G7JazX0P
K7MByM+hTnX1Qeneu0PzUIju2URcaQJWDaLhnlj9jqPWzhWwmJIILIWN90CSoWdAPlWh3ey1WLDA
flXatOovVfNQIJSJPjjdelxvwtndNLMNG6oFz4L9wiIkFNRZtDfj5lCS5evo6Y2dh86JD+dYx2im
HPJ93MSvo8w2KguNkGbuEFuyNNrRqdzkRGGdUaAFc5lEqpIksGPURiATadc9xlHwMovyah7ivePK
jbSyc+XlOPswRQuLRyoKbOT5iyiyzuCtUrBX9ww8MWb4l5mNrMD4gO0f9H0NvjNPapELLF1nkxRc
6pDCbiMQ3uxluiaXSlgtJWp1mHwulRZ9A8nXlOEVmI4VtbubpMXYIs64XlkiuqycucVyPDqzdbJa
y2yogk5AA0FPcac/02f6pjVEGnK/vjZWDod7CNGnwc01tsZw3dVGfZN4UXKG9C8k/MQ495H15SJ0
6yfyvvEl/DbrDAc8QM9oK+d59RQzOxPJCacNUikYeKRIblhzdBkiJwydF1ElBJrv/TzdOPihUHQB
hgYOvERCvkDtn9Y7mRTeDpOe865BtVIOoFSlDuond5fgX5Ovd4cZfaqaRZeZIZo8SXQOkOWyyuBF
FiKHsJdDa4fattEa/zx3owu7Gd6VonVEnoDKPQdguAZ2gLRkfHBxgfd4SIlJNyZCyEWFgY6hSn4W
Y37UElCUcY9T+7R+cBbT5PhJp/C5dbq1Y0QHwaVmjpR+cA4GekTHvbLSDzPw37MZGwSmBKqQP2Mh
A4N5oScz8bWfHgzH46rG6+m2fKaUUMI/GB4nN4Y3ZiA5UVOcz9z01bWrGz2uF1BaVzU4hgmplCCz
frltfodcNvsh1WNKJ2RhBghCPAfqtY6ezFJvVeVJa7Jzo/kYgdQHpsI6cUQor7KgoDTjEkUjR+yg
aV86QY+M6jC/mIFxpxspirjaRVXPjyYHDBYgl0EZYPwETjhEhqHGgtB0h4PloZSesYZpiMfcrNIP
HwkE+iqOt6hLZ6OSBsN39KWpGzuktd5AStMisHpKb8OGgtoOqZeNK8a9g22KYP2PrXZIc07WMH6R
eISyKylIUG+hy4i2TqbtPM4urXpHAo/itnSJrLTXo8BcRRIeiwCaFSQjVhaTc+vq7duEQFjAONOd
3dc15kZ20RAvpusxw8Yp43WGetgwNmgKANpME/Myn7q9bLhKQ+t7TWphonZY3cCT3duthYDjcJO7
1bgIaguSi1x2hdFTxhphf8fWzvBo4fbYjS4Mn/6v73awoyMu2wxQiBl0HEcXJZfCSSmMkhhNXL3A
yawN3YOMpYSkoq3WGhATDBGdaVF0YUXdtsRDyYMntLIsGwyh0/Z0PsxPG431daGXl1Wbol3mkUza
QbbtFM5BqVRpHtCIEoiQhZTRPDxLOX1oZo8cFul3wYKXIa0vzWvugDzjMFtAR+xmyG3uFGMg65Z7
br8fop4Q1yo/86l/HmmEZ0TGIcRwytS7hUd6FbFuLOVvwFngImeugq1pgMJXNUK9N57H6EmNfenr
r5oAzIcBTlshCSfJ4dS+M2rEcZSNcWOFFzOa9xb2AjVa+GWM+ocyBnab4M2Hh7L0ZXSjFhqaJxOB
GJysmNgBpd9wFeCjWjD2DeY1rNtbU0e/UcQ7Hy6rDrTeCvRnW+iPlU1DLDdQE4zycpG7zTqwKTLx
nT59GYagej9V3gqI8Ubk4FRFYFMat+RtaNpLB+D+AknMdZOlu9bwl0q3cGqowKC2z+iUcEQMVzzD
x8UUqT/zqCWgbbwo6MokRbzDSmmDdOmdWmUDOku28h7IskMm9OhMaMG7MRE/A/+yInNXq1e5okkz
uHNi61mkGOlWvfmg7KQHvVu7HHjso3U7YCdsd1+hsh+tK8w3d/2oHTguVq0WXaufSGJASwrNe6NC
DyE37acw8S8RTMiQ7UOjhJbAee5114Wv3Q2etm5t7SwtjWvXh1Hj9mtNZBe51Z9XA4UySk2fFYqp
3sB9TjNf3FF/iEbvZmz8mXI+HT7qudwyxbknyULyZrhNhugXsBwu8LgMt6xPEx0pD1fZqs3X+iTr
pVDKd3WXfKQoJTt8BdTFwJ4NDejfsT83nfYNZT3JRdrXFkLoE6UWWixY/yhDq8ALVgUcZ3KDaJ+D
3zKNhoANf48sJnzD7pe+WnuPVBbNmLh+VO9UDwkbbMoXvnCpsVZUS4saVy2XzV124SF00RwcqM9g
+grX8DcIelpn8zhtIn3YIzUcLc0KDRZr9AH0lOb97Mg7J2KNAbO1k+e20R9C3ND6sb5uaJNtiyiC
TErJS0eKCZIdbmjAwQpUNKyC8hVCJ1YO8kQC1OXKNPHR7NVfOIjjXsR1vKdQ4Qp6J4PhPrYdVKTB
iIDjQ1+ZlLNVg1EJblMXfTaswcAhgWBxqVKCbpNVXTQO4loM6xTFgE6S4SmOut00uHfqk1JlRoyi
733C+QZXrd6A+riJAhqWUO428O4f8dSJFsbkvkBd72GrBtdGzdVwKH5leLxQVwj1pQXJrsnUBcZI
b6vS/hgyiUg40KAhoMY41r9FTOcrqEfkRgJisGTidVPcg1iIFkEUgUZD3s9iYROydoHn3cXT9Ik6
0q98RK3Ey8W2JneRQ/2C89ZFIhAtqJIZolS/m3Atph4akbY1NkqOk9xFUfGazOVFx7Oszl/GGqxW
OwTewRG+VbuwJs/CSQ2QtYPSrYVtRWq5r7bjv4aetWvDrAWR2RRoIX+NC7n7REM6zGxonz5IlVmP
bsOE+3ka7wNbvIQ1VGNgYhCS6Zx4QlsB4Q+4BlOIkiPkR6V0btgWtiVBfzt2Jh1yMsjUBQ1gV/3D
VIE+cwrrZfIp3OGHrRKoToOZrFZ5LToFBy/3QdW+h0P3Wx+oEsNe1Rdi8O6GjM5xJNfCIg5ZZvwc
juVWBK7kitDvesfzlwnUkYUTmL9MjUq86cbtai78LWDWZ+XDjg3cTiTZPS6R901oXuQjiFVVvrI6
7zyml0M3NuaiVq8HFFNjNzXPCwx6Um4QCBkm0MkwcwsVIg9ebEQONcvoBRFHtjmmT4O4NAfnPjPr
rTFYwPzC5h10f6Y8lMHzIIIYCSpNDEOVFW9JkdzadRWuAgc7KXDuW6x8wC9gG2QJooaqpnpNDN+N
wZTwAyKzfa4IfAttjB+raHjQi/kgdG1lFuHNf2V63YlJuuHaHuAyOTE1WRPRbmSVsFian5O5vU2w
7pyKElEHubEgQA7cBiPL5dJXr1S/oLGmPbEPNZmffIx1ZYj8FydW+8go2exZLIZjZxvNKy4La3LX
pm1BZvSvwhpcLBmCV4+7kuwzN/GW0CwJqwVZXkoSKJzXZyo4cZt70RIjXYoexBmmjosE0Bgif9nZ
ABNzIb0BkRI/euUCmrP6xl1QlhYNuTcnd56V2zg0J5ZFI4lVSYJdFM5Qxgin269cwJDOECw1B0jV
PBLYKMekuB7AJ0tpL87PpQET3wp3c4O9eJoioh77L0gn5xdNaSJqUWZMQHobIxRn+dhopslGVgOd
1GLjhvWTPjmfea1um6DPiGbl1qDEVGYBxaEueg66+qkpy8MwtJTbN64zv4kKCqqyS7dM1ITJmvmH
T2OiOsO+9DIZcK4X/i875pdq04RRcmWLdp9XFCHdaeM3VN5nvT8bHOfZkoj42mb36jnaK5dn9I0n
+pFlkt4JR15ze2KF5NGDchItchrMjujvAx05X6e+AI8FrCQJfmfVsKJXcR6R/03Gm6aVP1j1njAb
No9WR1Z7o00TTVs7lF9hLE9nMTpIyFxaD//5H//n//7Pr/G/o4/q5l8L7T+oNdwADO2wyD71AGWp
/Ov/+WhHJj1wv+YBbjVwgQ01CGRz8l65ufuTpbV9YoUfPYI7QzLr2phtjKRTdbXuxcOlYxbu0laU
Zyt/1wUABi+rl72d3AFa23eOX21Z0O96xl1KKy/jQc8QwdI+HXsG05Bo+Biw/QOn/DWDq0KE9L2v
Am5MgUBsxSe5anelI55io7qOnZyqvNE86j1HSJZ316VOpZFrVr0oOuchKSbMlWdOy2Kp9ZRROs8/
S/PmrJPDwxy1T5ET31gF7Y/SCUAHOtXBay1ImUjA2z5ewpg8eKgodJSPITlN0nm1R//Nz+l6ifox
pmLrZXI3mNF9VWHx692Fc3otcNtY+q51Hxfuts7BdmiQNdWa4xZBpyqeYI/j8/n9NNsnbKXtI99y
CXHJwcM02dA50VdFaD2Flnyd7e4yZSfoOeXmvKiwKPNgq6T0SBdpUzmcfT7oBUoyHQbQjTVSem+S
K62yIGsiKet3e5HLD6t34cHCHGs8yeSi6xe1fQRmvkLvBHzqwvO6R1sED17i3PVecdD6/peJr8+M
fpwhYWG6bvAJT+bRLKyOxLHdZxQUUOn8oKGDu057Wxr+b8HdEg8Rdv/3g3LCNtw8GhNuhbgvyEKj
hZcuSr1IwV40XKMRV0dj+arEVHfpD8H6+6edmAHzyNpdFI4QFUj9tevlOGiIM+lQyoqn/iLomh/C
xalnqF3+x262RrcMhMc3Uq4OA8hR1eVBLxiqQfTDdjZORIyvFfbHM2wXzmVKyWrTGcND4vp3LULL
XvCkioDT9AwSwhTXmMZlZUxpBp0p+uOGuEby/PtxNJVH+d9OzKMvWVqhLh1dzzZh3V7SVlv61vR7
DIB26aGJDjM7v+qWqdWj01vliM2HKmFgc7ncoauBq6PEFdYei/ssn4G5hwCpAXWfjb73g4e7cWJl
2SoU/jFGDg3bYgLcvK7p4CruQu7U6zSBr6UYQ7TAKoQKoOCAMAy7fjdn9c4TqCADY+2oryrMPvop
CyUw//2gGdaJQVO//+ONsiIcbQP9i/UUyStbuXIBClSpzWT0l75FnwdkAyQgYPj0xPiHIgp9/2zz
1Iox//3Z8zD2MtOkt04QnQsQ7cDWjE4vKGQvsu8VwBcrJqoJgNsVM4xBwa9ADQ1Y7ArOg6IzqIEU
UM15My+4bR3qvlBpFAMO78/v3/PkrBn//p7Y2iNeHnTeOhS3JtQbe3gx4TyO04UB7pI3JqmicP0F
S64sshIqIZUiV4RQlC2CW/5DYDo5W2rp/zFbTdtF2KBicWuhC79QDbCkzOCs55R40OyhgKO6zXUZ
3Qw0KAq73ibBrtK6/fcjcSIntY6yjspoZGUZibYGbHcmAw0BIhrMOGczOxyfCYqnXIu/f9ap72od
pQdpHeAvA5p4rQOV4F87ZyAfba9a9zMtwnMxuHtWJLdGWoK5d65Ist8/+USwtI7Cf50B83GTDB9h
zAEUdjSGpKnjRCaw6fj+Eeqj/hKqrKOYr2FI2xYJ8VjoeHpiEKsX3fWA+ohy0GND/nC6n9hg1lFE
NDBnMURTa3gRtOdQzWXr3MrM/uHTT32Jo2BWj7Mu3aZjnPA8oKPBvbGeuYvqFE3E5F75TvjD2XJq
3R0FqaSsHQFeXKM/m156eMfILttF5vBZxNPGbkNAgG6wk/Tkv5+eU887CkygX0u0jtSRDFQo8afz
DGnQlMrPZNKaVA4yk4yfepo//3DJHUWYGJeeOPJ5YMMS6yMUslRvZ+S+k0HR+eEhp1bDUfCwTA0L
r5nVQCOG6+GYnheoZRRKovf7YTuxccyjBVG6oXAjFR5QbQXq1qx7VP1qZ1pXRv72/SPUR/1l45hH
K8HTMG6YXYJCRy2BvqYiDQbO8p99+NG0Z7lMkQ4Iw7Uy3XDpbXcFEfWfffbRDPfxbDRt48E5EfqF
L/DS7QtH+2G9npjZr4zoj2OBJptmungsrv0I/BZuREjrbEyMYr5/9xPzahyFfa22+kxMjEuJBAW+
L65quk1XzkxrwdDgjX//mBPx5Ov4/eNbeK30OV3mcD0JdDs69zms5JbK+uVIvw1yy085j3kiCzPU
C/zxoLCccA5JaBPKQu4MCZ4bGww78hpAL8OzGeWPupGvvdR4rRL9oLzVFFpldEP/i1aeKJuQeUbr
10DOy8BrNh+j8zKp0EOG5kQPUS6l00G8Rpq0Cpp7lEd+1V2wH9rhh9V0YsKNo/MDmHhsRqkRrlsX
LmCmI1cTTwfX6a+/nwpTLcu/7LOvJP+PIYLknGu9PTEXGijVwnhQtFkpm/gsn60QiwTrQ5kn+BiL
yBjgelVBswMS+omw13KsvZ2OQnVqCLAWgbdIZ/hYyk/QGrlUWRRHvn/NUyvmKODkda5NjUZr2ikg
HYHUocIj6/OubD6kj35AEXg/nEAn4s5XkvLHeDS65dtxPoTrxKApaMXp+5DY/2z3GkdhBwSPmC0E
OiGypPuhdm/NWAPcnP6Qvp5a7UeRxwcADH0bky2Uy1B60MnW6nwVYo3BgfOQcQRMuvX4/YScWpdH
R0zo5o7e9kxIU6E+LNplK5ND4cgfMo6v8tZfluVXsfSPaUiMmKaGdIM18lDQtE0YqP3kQVee5VK5
TPUwFr2koMSM/QL3+Ec/H2+FkhyoTe2yQ+y7UBzBVhRomeVduywL51lRpSt0333Tu7S0oDh3wP2P
CgcnMwt9AcV2Uy5ecrjS/PaHHXZiQelH2W2s60OFpFmwnoPoPMTCrcJY6B9Ngn4U3soe41Vn0oK1
i2h5VPVbTxVfMyycfjgnT2w7/Sj6uL0raK9FxE8ap6BqJgAhNG0x5UiWObV8dEQ/v/8qp65eulpo
f0z4lE5JXI9MuO2XL3Y2XZdZC9ss3iM5KZeekT8lSWude18euBAXUApP6My3N8pJKwWWU6Qe4ndx
vHJwCug66+77Fzs1BGpa/3ivLkI+KG4Y42mkNQxaXKm5uviXKt6hMpn9/jGnVslRuhN5nePkhRes
CQmvhmXcBBjyfP/RarL+tpWOos7Y2FqFcRfJztwevCS9anTvOR3i3xBsf5i9E9FAP4o8maYXEmUJ
vIX84lFmBu1ZhInaEdjd99/hqxnyty9xFG+MxKjqZGQXmTGCj5a3lXj+2YbS30KLVYmo0TP2ATTN
o79KBWR8v9GfZq259nT64VO30YX2WaJMktZZhWfMJBYe9VhNuIc66q8RnIZETMaGOhW3G6jFlJNw
vYMpChM3kdAC8hL6x2xeOC0dMTcrcG/J3ipI7kWGLTBGclliruY2Wg95mhCgHMVv1cgW8AOoyRro
7+ONqtQAlfvV9+Py9/uLHxwlbHKyRdgnFhGAuGU1410JeR7Jo/raLLzDxNGsDQZY9/D1++f9faL9
4CiYhWMa9eT8wVoZquimfQ1k/anztOiHgPP3teoHRxENJl5toMOJHD+46hrOaOMEH7XRPURN98NO
O1Fu8AP17D92tIfIgxmZsYfLbretS+9aUXtN+HQVtiCK1q3Y5/QgqPnk9yq9m+Cqanb7Q459agjV
7/94vB61I5QQw4NpCEsGjcS0srZzbvxQeTz18Ufxqh8jgVfK5K1TP//VoTGidOCUyP73C+Dk6B0F
qi4IkJ2tTfj+sXmFZlyAOSw7RhFalAnXCIIEXqkS72HLpQbScHV+EcQ4RND2/uEdVOT6/4OBHxxF
tET4Xo2GDoS3FJWdkio+CHP9RenotSPKBRJ3mjaukYMYDJjw/rU5FAokZG6/f4G/J1pElX+fwhxU
2Kg1NGqVlVXrQiI27WBTggV0TWfkALbxcfLGn1LSU5v8KPaBVxKiS0d33XLpUBKwlI+V94U3b2M4
VuJ2NOrn77/Z348h3z+KJ1lvxnaPEwuwsmeEVWiN22fff/KJor3vH4UOsy5B4NacanGabYCZ7ZTG
KSZGJWxFAL4GMSXLy+sR9ENOxzeZ8KQStfekBEALhjZHH9/0Wm/LBdtYlH3PpGMAj+iW+cPaPrF1
/KPg03uxabd24qwxpIcJoX+m2KtEwfxDTntqbI/iDs7rba5VhoN6ItPWjOGdFsDN/354T+1L/yis
gDXjOIdathYIPU+xsVNfAmznBjQaMqjYCsVgM9PR2gZgqyeJ6wA95DMb2YYftuXfMyXfV9/7j8A2
x2alIx3jrN1e5HAW7LOaqavxapshkKfW+MM159Q0HUWgMnO0oqtNZ50MmN1WZc9igMzeet0PX+TU
RB2FFxMcVUrdFjG1AEtbkgRloPn9NJ1696PIUQrT7gzUodaoMV0qKzsrxREuzYrxh3VwahKOYkVS
paBlW81bz330Du0N3QjsNHBXjJj9eNRuvv8eX/WHv4Rg7yhQ1LM2pxlc+bVtuNnGEcAm6CFd2QVC
yIBO6bABgLSwSgtDnHBiB9kHfWxfh0iiO0iVXWkQGc10GcwIlX//TiemzTsKML6sUz9yOl5Jz56C
mnZ1Mcw/rLlTn30UGhDbG0LMxf21js8bQsxvNUzr719bbf+/jeRRWAg6ULxJFeLeQMbYdAKUg1nd
D1ZwGwf53ffPOLHsvKPgkGtF1Acl3cgSalqRI+Ko7s9W5f6QU50aHvX7P7Z+4WXepLvkND71EtPH
BQbc1A/Taqpt97cBsv79w2sM1CM0lKH1A+YCW6hsCxFQmSAyo76UuS7ivc7Aqpo+MQUaQWRDS6j/
l7Hz2o1cybbtr1z0O/uSwaADTp+H9F42pVK9ENoqFb23wa+/g9r79OktlLlAIVGplDKTLhix1pxj
QiBQLAVS13pOnGo/pPghHf0Yjt7Fm4z73rYP7pwrqJE1/5sj+bO98GncsLC6Dm3Kxd2ywOoBlOte
/fzrA/izk+TTuFHnjjtlMW/Nevw6s77UvA/woUoMLb/+iJ+09V3n09ARBkkO2Z7PmBIdu32xy6hj
r8M4+j7V1bgc8vZlNOp+if0VJAoZoAAWTSSOAnIv9I5+hSCkWv36y/zkhLU/DS9+jwuD7gjXMsth
xopVGjoXC9zir9/emLfpB+eU/WmsGN2yBdE+8v452sh5fUYIObfKcWFUkNkdS7+dYMXmep8sE6l+
M/X/yVG0P40iFTLsYeobdxtU5jpwTbzcCOYGuc3T/Nuvt+xDYPCjLfs0nES6JopKKG9rgS+gc7fF
po/MKG5p1wFqtuYsKnIvZIT3oWzydT7VB1PDwTInaJleeut7YO27+gvRsq+wnpFKaWSUJW/VnIKo
4biA6YXuSbkEBOfhIe5Iq0yq28wU38PGuOe+MEAMc1/GFAQ+BAykRuNGdOILdvpL3uNIYfWLa/3d
KfUKGyCR10Z5N8SQXfts++u9MB/GH+2ET+Odk5ollgvwKfFIrxIAAmbC/ORWCLirhKyi/MVEuvjr
z/rZrdCeh4P/GPzsrnPJ0QBKww7GjmfVt13XXATu525qVnTHbjwdSM00NjTy6TeBwuiX5Ck8Ux7I
Z4tznqc7Oyp+N3352Vn2abw0YzvMDMcLdtjdN/YQvRjsbC8dV4CHXn+9zT/7iE8jXdFpXhcYIeYd
zyPxS4vOZENsgmImT8XrX3/GvPt+dAw/DXkqy6wSZWywI9e4Ib+nui3Ldvfr9/7Z+fFpqKvAF3PD
IuSZGIR6IdAPGpRKjJgIugSXvG32OGhE8ps72E/2lvVpMButSaFfj4OdXxvrytc4MADkkGkeI5Nc
719v0s8+5NOI5nkub+Y0ILwMAiyz/in1Zl4GGKekkL+5Rczj1A8OifVp/MrRJrZDmrDbDBSynglD
0XeCpQ66eaF8bFxYaH+9NR8dxx991LyZ/3FRkb45on2niSSc4LHsw00AUyeIwA5qg9j5sGV7yP70
he7xgFzokRFJFEOl0gy16qMSFxmRyvg0wgIMCYsSOJWGtf/Nl7Pnc/BH3+7T+NJAdi6qLAl3vj/e
lGp40ksG3AJzd2aulRM/zbEDpH/n+Eq5QGiX3c3gmbiotmUVvAmnW1pmsFdCHQrY5YTyrdQ4XFIs
aFoG/UZqVCOrSVz90t+PjvNFt4g0reY8qvkVwWxajMFpsPkJIdfPNYMOiucrsIo/dNW9G2m3S0br
ttQTKO9a9mWUcAQHwVK5r4JzMIoUtyfGXh/xOSN/0a0A6UKVpDa1sIboUXnus2FieVNAq2YDe6y0
24Yu/0Lo/UMIzL3RCpBWStxBpyB1En9XU5ACo0VPlWO9S6GQvZKh5BrfjdCCfmvcuKK7dJF1CuL0
JjDLc6HMwwCclzwubhnQESpAv927JeRB6+NvVl7sZvBcmDr7wpEvtZt8MVAVdpr1ksYF6NPAuFX6
+OCRYuEO08Et/GfuT7uSgXZpFf3RtrQ1sX0S8T7WeOKrZ82NTMM3T5W7ecAyya0gz6Fd9EZxzHGs
NyD2oD6N2HKrbDPipIqj6alXkMs4ZN3cVcKixkTdxL3Z7/XBB94F18pXL7GOpXP2C+Ek+NoT24S/
ICCXtUi2cUCOR+cdApRTJQ50q2TuneKyrtP7zvXPMvK3NE7l2rKqnWagKgZPScO32fp+f8Zg2y5c
bGK2I/6Yef+oL6D8pXiVjNwlg03TjnNmgIdXqvNICxWyIC1BTxeaRVfWt04S+Mevz3wMBz8+8z+r
iOOo14XvYqDFr3YjguYutPANzCdwQZrFNIRvIio3ZWhcWXx6VvWc9WQclxWhBOTfmDhCIJ708uw6
+OgM1ZIKHU7PojMRfKl9Vmg7U1rHLJCvxqhOxTxlmaNRAMfhZ2+3RU3OqaPyLyN2lqLxISEwdUmj
CV8iyM0Ey3gLjWHkNOsqn0wMK/3oFky9cTNJB8uyCz7TWRkovYs0uAma+imMSOmwO7AvWbTzEzda
EEF5inm7pqJQM0cSweG7MZlPNQaQo0Ji7O0hZU1pVxwcHa02uUDbllVHAWS8mnvSNCTwXa9hqPpm
dy4IAeHMqancdTjd6ULOjSN7IH0L3Oc7NtazQ+oOiFsJz8u6hNF0KiyfCHSwakut1qytTEoWzq17
3wX63hEtewG0CrhPFFEtZEQqIBED/uQHO8LGvmJI2thTeaqJozChE+SpOBWwHmInGyiVmHtjdjPk
zVrk/k0yBK8dQSwxRJI8jPylURtL4jVeExOMutBvdDityUSuvFJihQblaT427dzvtyL7e1Orh4H9
anAQ6zq5zG1Ua8YKAWuWaGugsl1do9vGNblSjtFefLi8SzGJTQH/BA4QYEE2ej4Hsqh5i1Mv3pj4
jRtUy2NtZhvBIoPf3KVtsg5Sddd4zLOsyX4k8o2r/yHSqLemDs7Wjqb9CmLGQ1t373MZX7juZQqs
24ij2ZHNVM20tly76+BbhXMyCw6ACi7ToPp9HJob3TG+zfGyNu67pMtPOLLx03JzcQCgZl1AgUO/
t0gQwPu3xPoClSAsYf5lxG8kZA6gk7GG5tr1wgJDi+neD51DaGhqUdnWI7zGL6LDjiN9yK8ThgZc
ToR9uH+0czgogj3AEFV7tTMAwt74JCp5DtESLRoNHjBONESp/o1OAEqtYYrkOnjo8ug+l+57ZhXH
oW3/CId061URHlWNKOK6co9lZ7xnA47kpmlf0O/DVsvUc86dM2Vibnsx6+g8vszI7qTDdl9b/c6w
qhsrlgTB9NqLHDR6ZaO4pYC5dZrxrffHteYGvxlTfjIXsz5NnzNzaHEZonBRscniwg23jmHuk3C0
F4M3PVc+QQmZ/M2t+2cfNg9r/zGtqFIryIhTRVYbWNtxdCgdtGdttNUiPIL/8X8zd/3ZZOzT/LhV
Wd9ZoUK8FkVPgeMceqTOadC9+dPvlIvmT0Zi69P8OGhrz8iDFCkYCMplVIaXKLbvfVga3Lyq86Cy
BzsJiOAY7G7RxjUlsRonEybtMc3OIjbPZDX80VXyzkFPgejlkHv2zrTZFzKmfmiRlBcGO8cDYYAs
+jLpzS6qrXfbai8N3n1cLvtY178kZvnQOGikfn2LmadQP5pafZqau2PYG4aBJjdI4odODi+G4R6D
UfvNyuUnb//ZbNfmbk4neUDh1mnPQhp/1DDwJaf9r7/9TxYt8tMs3O2ahq5oSK+9cHaRl/dA2WX3
u0nxz778p0kxmQgjKerenFAQXyYB7ol8PdaZ4VCem3CeGrerIfSPrC1986YGCz450cE079HM/3r7
5iXLD46OnL/Zf1w/3aiMwsqcEDB2sph0EodQYYBT+z4y4XGZJ0Z9dAZMtfv1x/1EBkRB7u+fl7a5
aZPPGu5CrQeH/Icf3GgDKXniAhHOTsMFaDCepFqyLYrbeV/MZmc/wMEcbWPmQBhVFh1T3sEOX+PU
PIU+Pf8ZvFHjV6XcU+ByR7nvRUywm6H+s/7wf/9mqms+THZvRalqBIHtp6f//Vhk/Puv+W/+/Tt/
/4v/3r4Xl9fsvfn8S3/7G973r89dvbavf3uyztuoVXfde63u35subf/H9jf/5v/vi//n/eNdHlX5
/q9/vDFhwAt7/x5ERf6Pv17af/vXP8Rclv23rXB+/79enDfgX/94YB9wJf75Vv/+/ffXpv3XP6T4
pwntQ+rCNYVuGrM7ZHifXzGtfzpUJAzX9CzPs3WPw5wXdRvykvNP0/AM07HwckphzG3Dpug+XuL9
DN12UeR5UpcCscD/bPftn+fqn4fix/ZHIZx5VP7fk9oRtmdbtj1/CcOTjuN+Gnoym2manvli2bCo
mypzX03usUuLZFObKENaTYXnHJ0LJPTmLKs0eDBzMtES40y8n/3g2aZ2iid0417PXL6FhhUbkoB1
gCRE7Ej3iVANUKJdtQl82hQ+EXpPopBvfRK7lxB7zJOXkFNQAQlLEsO/t8eYYYo0ZkQldw3AVpjc
HjmyIrSe5FR2ezvhpv3xVB+6cEO4bLSKku4m9RrzqTSI9m4yWR2S2DafVEY2n1Woy8eLGix9RzOG
OajJJs8zbh4ZwpdlJo2nIor6G2ssvrhBbTxluiyPCtnQ8uMBVU1BEN6EECcGwD5goH5ioCnWhTYY
23aM9ScAolDfWJYeRAoEZDb350lNqqmnLqPfqSdPszexDK17TUzTNWhPhWN6F9eZXqMoSO+EWZxh
Xg1PJZg0gpxhA/31VCXwX7oJbhDqDTwaAET1qd22foErkeNwQ1rHkz1/r0lCM/vYbq/GgdyCa4Rn
o+PtRap0HIT7UIFHvW1ZwD5Z3qth2dm19kp5H2PTsutUPGE5Akc3RSe87LRLxKA/laoqwJgCXf7Y
zlpr461oOrkmeWK4KRvjeWwTnVL1NOyC2FVPVQoqQ9JVPn5st5LiaYis6QbhHnB+YQh43LAcoJ2f
imT46kojvHbeQwmK+MkKzODerYzdx7M29uKVZiN7I+rvuVVB/sSiwj2VFlPhbiIny+6hFegh65pm
furAL9ADbZpTm/PViFf/aSRhfpvWabMm9TZ7Il7aW4PYFZtosFIocFsvBi6cW8E0Q6qmK5wz8pqt
TVIGzkbFrbpOvquoEQ/mSm/tbepb6mqa2DyVMCBZz7/hpkz8NdsG1m1ZGOaz8Srxp2+9WubrzLaG
q1SmpMGemauPp1lK3oFdRQg0R2JCSsvqrnEVdnuCsYh+ZCJ1LWELHtLajP98anvFVdJo3vT6rMPG
T3Mlw8A5qY78ka6FqCnkUF4EmOCPZ1ORwxpsjJNeOtDq2+aamqO4q4i9jaqgudaNBTQdVtq2tt7c
Os+vTfnk6I33AAoEoE2pHgiiyq5ejWk+C6fbP5/FzauR+e3ZMlY11thrDrZnYZKod/x4mo2ZQ0SZ
i0AhdpJr+cGB0VjjK5JpesOJri3Z9Vs7d91VVhfx1QYPvvd83Msfr4pMNKfWGR8c0gxtnRMjKFPz
xmm58WsFp0kysvYxv/35kje2d7WSmy71YGxEzT1rTe0RnPsVgHaL95Fn5RBQIEh1UqHiNLorQm8L
dqtapQaXimPF/iMLI0UIDRdT1A3+o1dwGDKJckC0XXgX2Oa2gC58MmUcIAzx3Ed/Ksq7ks/VytF9
rETiPkrjpRi4ssSkNrHr24+2Ez2Uri0u4fxMUSYhr2McDx8vtgHjUOtxVtEFJXDZsh5LwkDI2e0y
kHXeakzcFJNmHF8wAUG34NnHj1pVrtsaybExVcmjPTEDNvGP74UmkkcVpc46YvtiXWkwyLL+MeVL
Rgnb7jB2upMNrbJL6F1k+oOfht3j0OIH9zN3ONlN/ZBVaQVaDWI1khDOCwy1GyMqwXDUPeqUvAcu
Hz9Grf8FJFrHnKfFZxrLq9K/ltYAT2jsCXwPPXlN+nuTQIlHLRnkNQ/g5UzuY1fK6m4IQeGHa+BW
nM7Ihq5iaeOg3vUDXUu6IcRalTFRh+GYnds0b0jw0Q9IX8yrLLOIioqXfY/uR2RW90TPJ0Q91ltU
2fFh8PTy9PEQpnq0igca7KNlZZRLovzw8T8H02RQWgkpDKo6Kvqjx4//GYzTf/6vKwOx18mK+Pi5
W9nDXkwRfMk0OaWQzYWWAlZKoPckRXTunGHa5530gHv4566M9MPQDeFJSlAx9UorMHyLPG6OcnSu
3WAMtwFxrhEUVkD9Br2QSK4yvQQeNz90lUVjyCWgS7dZtTpBdce0etjXMoi3le4mV1B4X6GY5PuM
xNqt1TY3sXLIRaE0te4SdnPaqvHQR9g4wio3y4XTaC26TR6GQrRHqSx++PG8mjcNCxgWowFCnEEc
coZe+7ksxngB32u8FEGR3FDPfR8qQg+G5NmPde/SE9QORGrokCXrOYN5m62TyO+eu3IzJlm/NFTV
byE8bQcRxzd9lp76mji9NqAbB3y6HBbFKBVECdIq/EFFZ0I1onOddOUuz4rHjx/FMVwqS6SKAI9e
Hv73we1rnfgfI0SQGtU7ISptEzu2TkRFRsIB5YYoSvXXyC79leeZ0VFjcL7Pi/A9BgfyarbNuMj8
Wm2DkSzQCjHwghZgteDump1NaFusI3ASnvTxhlTe7BxxI/AjedJ8wyMLfOwAEoMBpwBJ9Ec1IIwW
ZXPsyoJSmjCTYm9XgqCgcmDARbQt9LRY9TNGyC+sY5oz+EOF0b9U8KBB6EBEV5q+Cod+PIIKsk9e
Eh6RlMDPDCvvmnT3CcdyYbh2dx2muF9KA0yITcJImPvDQpH29bXRKW4BsLU0qX0jXsqeiGWpWnmM
w+Z5qH2PkcwG+6hIzHHYGS9FAVuszlt1cgsPw/XQVZDJmvqmGOS062W8iwqj33A/0m/thhtpS+jR
Iyx9hC70QZ5BNWH1equa2n21KOS5slnrXp+9TgwUs9tA3bRisPdRYoIhU1HxkKu2X+hlZL5x0XVJ
8NoHJnrl0HKXygSZF+V/pCJBmpXsPHg7EXrCJZzdM/XCtTsFj7XXBMtwyhHixwBc67BcDFYzrTV9
5nsOZbSu7bhdidjeBp6lLwrwPciAljFYD4rm8UmrC3JspuIY2NEfqanyjRiclFom5SLDaxoiNFnS
yzbbZs2wynvdWRMKxWvVIdVapkNp+kVgs0ilSO8AJsQO+RdtNxVbm2q5KrXvmET9pdWn91KYX9Mm
+E4W3ZVotGPb2c8AB/Ntk1KAlE52o2rJXkpvGllvtKiDonmXJyizhRgfADK/kfowkHevQHz06dmd
mv7g5plcOODzltrkPg+9pd/Y6XKoDLnRrcHaOAUF92428oNIybdxmM3FynInQaWTTJethho/V2Il
7q3oic+2YHH7TAUw+CCNGhVdBFkuxy4t94MJ17oRr8PAPIAJSL3vMpwkU0CqVxfKcebAxcwxwuSi
zw8f/xu9GHg8yhTyQ5g6xJ6WXMyGiqirGwnpDXJY6W5vLieavgcHyZcfNPohlqTpRMq/dWATHRlC
Nj1OA00LKLaRQmJKQwOFWuqrKo6NO+KInrkTGKuqA3QuY66usGho7rcyPv35kJfPOJuzTRyI4qCa
9q+Hj6dBTrWaUThYxVZSHMYsC3CUp3Ojyt8pA+mgSZw7wa9kb2nTFK9jFV6kO+2yibKlE+A5LwZj
1SskAKP+BqzPJ9Y0/zIJ5FZFDYi+bsnopNBbia5bR8RcHUCed1027HTbOuGz0c5WFQYX8pg66LmB
QAuQ9SvGigw4l5GeEOTXHf0Sqc5jOKULxy7kLigrAFcKYlzv6Lwv0LsFy3V5TPzo0Rw6f+9khK6W
GYVrUMpAhQd6JGZ08AIDWGKsnUUYwaViiCwmcfJbWslo+tOD9A9S0B8RTRZzD+0Jm2gtwqmIXxmL
1t9MkXyjnU6UyqgRrKIucWi9ltJ0Dl4yXBrXr+6dpDla1pGoe9LFK8qWQrPlTRIn3GzafB/EnY8O
wltQ2qrvEu71+7mKwu5lXWErlrJBv1FmWcPWpyfiNIZxki63TUl6IuB1u9/ENQu7bIAuUEwayELM
h/tBctPSuxYk1qCt8OMzAamP6GZo6jV1cAvGeREpHNSM6zDY9dZ/IkGDZFw7uXWb8cD7cvudcmJa
w+Rs9NPAvAwGuhFyRwh1tQl0f7gIK6fVFTqQJE0SSsUUu2tVWcHKFCDgcE6fHQKkb6pGDzeWoZEM
lyLsnRwkNBPiRqcn4TZw3uicGccpm6x1P4N7wkyw0Mrqa+tBBrVnLq3KwTbXnS8P3JviY+2PT1bT
GxtzKkMCIBRCFYdURWOeTMOQ2lnGYxKmJJpPwYttJfQAYC8bkaArM7RyrTuiP5YlUWicNenRjOar
X2nAirWK9eLkA4ki+ahz5Un5TAtE7JV00nwQdU0nDoCoVqgmWrJuOoNQqMa/FKH6ApMz2qkSoB9d
EmsR2Hq2pofV7tyoJ6va5q5E4xqHSU2mREhuOXSRmbrV75lw6dlNkk3e8ePBH3tUMoUOry9g7RtS
LFmWCVvZTj5rsGHoOYvCg1Gm9tkHOrjVVEnMfPLF7fpkr4GBXshu6iAmBBZBIeFLpPnRvs05J0UI
IjE3jGYpkv4SeaLfJU0Rnj4eSFJGEGD60BwlDeq2PQRF1mBD0AlU1lANIwHTNjKxLm0nzHQBaqU9
eNHOkax+EoJRl40rwZkH7kbVXUiyTnthOZDvIatYZznJkAYxku4EVv/KqJDDZEl+n2kEgHFjXnug
aPe+5nBuB9XFUg0AUIjWO4b5ajOI8VEL9YAwrdK55eZ6MSt5Goeu23cEEBGj7P7RVyTYuD5Ll1Cj
od1iQqnG5J5grk1kJ/XByZ0zU8TptqziYwW08GR45rrz2pCSCmnent2cuS8Gm0EnvR5mV2jKakl+
JCDPpCXGIBJbCePtyFnapqDloGxcaAUmu0oViGkCppGj6FdGZucstLkiDG9Y5Fw4287p164YrX3F
pIjICfl9mMdMt7xLjNI7WV5Bsygi16rMqjMdPmbDInhgGRU/TAR3QJB2b8PZvmBO1GwKVpTUMUrR
XrNBiYXDyg1cfHoZh2CVuajtjCzeV6zNF6MRxBugSNNC76lIRKOqlvT66rUcLHvj3MWRbdxYpXwQ
rrCPCPy+wrpKlkaU9xsRhtWROu7ZSBr7llacd2oSsa/8g9Gx8A1ajYngmBxUWZ9KJcpdmBLN1eX2
TDlbpP2U7IsCFC+xnfHaffBVYmONYmZINCehpTFw0azM9FPh+g9TEpZrTbFUY+fH+9jIV03iw1NT
ZXg0TJKD47i8xeAX3ELAb85ZBZC8MSGdTC7RQGE9XMoxZhAv49Vo9fopJAHe1qd11Eh9AURwNbjk
HmMQMzdRMwL3C/uABPVmY4xOddCo7vrupHZtksNgtdJD13r1JdBNwj6QUW48vu2xyW68yvMOTucb
20Jmd3WqSZQP4zklqnWpG8Dc/cDetdQQzpVpv6hQvLYpdT0/tcFcBcN3F3bg2uzLd5d8gH4y5bGK
raWwFNEEFL1K6QA6pEHcpMmm0dGl9qp/tlzb2DmG9WbE3dbMQ0a2PHrJRv02z+C2thkCviAojAuU
33MWD/VlUpzcwrljyv9IXtMffUgzfTCA+ndDcU85bFcRKL0ay0wDNEIce8REs+aKqizsaVCQ3Ie6
NRFCKJS0aabZR0RK3tKaAJdnsa+ttCa6WJX2bYS3SvBo/tfDvU0GFdRmooLosLr3MiiNu0bejjpD
DpWYap04cXZp9ZIrpAniPYbqW3R/67CV/SIObOo4TXjVRLoXGST9etzb5Re3cV8ZdognIy2yiJ3b
Gp7tK8lDftWmT4CBPbQlNzFRFnWOxKfs7Gte+O+GOLKMScnbg/kHJPKatYT5dO4AlrZkfgQ2UiS+
fTADl6hxd9rW67gV2hcwdHT9oq3rxY8NOS2ZGekPRPHVC1h4AmB18z0uxFOf8S1LY0dF1AOuPWvq
epeVRFfsEhTbEbBMpBYGAb9m0hDoyAqjNuIT5xH6Pupa0OmYsDrFVjUPpBjoS71r0NbWjKx05VB6
e921FAoByhB8JU5u2GlEz2iavjMtUuoKW3ydfCtepImB5FcMBY28hQY4l0k9DWOitI9hy3Sz6tJ1
k/XNOq2ApQdVQUGjNRg7zVNpVmRXj9YmiMNrm5AwKXxuTRqD+ToysaBxI+q7EghrCYoN58a7Y+cP
kFYUn6H0+Xsu8BIKiKuSXMVo23gO8MVseCEAHK90z4Dq7Q0h7yCpnbWYPBmSsFGjLF0RXaeR/AY7
KbBwT52/GiQ1KDsFQFpiD/ENQJuVkjbNfKrFmlMuk85gLqCxt4fOO5VTbj9n2n01+U/m1DtbPW2/
BJ4CXCntGL7qtJxIZ9+OgsIqoDHf7F/MMH6bWH4tG4QLE4jqIbGIyFnEvm9stEy3CYdCMmKK7j0g
xwhr7NHSLLGzHP2hckE5Bd64Ibf8a1Na97GWQy43vIcKku2gMdSTXJIsZUyKcDdpa5fe69LlryND
vMc2lXFzOIWhEzEauNHGqBW5Bq5FqntwbExwxDNqZtDzbqNx3i/7yPii4z5cRzaxDsRcLQ2Qhq50
GCRca6ECJmx4+ulyRakgAmdq12EJw1NV37rWAsFbj3JRkwnjVO2L7NDmBiKVqzbioivwm4ZMCBaE
NHcLVVdnBI/MTZE+cuPvliV0hwfdzu9CwygPiUEJqZGkxRq72uhtWP+EzTlG8ZyHXr+i4P+W+ONF
J0YO7p9BqPbQbcCukokTkyRK1ZKFAmlYxC+twjC9hafinEo7O0xOeQCM7O0ZjAh6t6B8BrXYCLvm
LkNQS00bw0Bvs7clYDD6cT1I10nNhj5Sj8BDLwwfSEiDSCQw6+x5G4/tigjDo5eSagfz3DzXfbjX
o8pFxsCIWnsVDsDGeR4lJSTmdcGW8uWDnol+b9c4HqgiEJor+nptawNR7ERFIuRzw/DMWY7crGEA
zjKEHPShO6ZCCdFBZryueuu+r1Lw60ZMW5GpJl3xZBeabfFgR4Mgjy4TS6OA3Jr2xmrSUD77Ir0p
g/p1iD1zN6+kugrNZ1rGd53mvrcITw5+77zVUdsvW9QYaMIrtaRlNFrCXClLTRuwcUD13JKAyp64
TAUk2Gn4zabkfG/z3OWT7tPcDldZknBZlwVBIVO6yQM07YIS5QJMw7Z0E+5donSWwmtepVM/jYLX
W60TBBaEYhkG/crCy7zSFYk3XI3h1ssknk3nNSf3edF7pXUcTHCavn1tCzoHDsXzpUz6uykdyEtu
in1PnBZiGo1a0Q3RlMQCT2N4IWjnUiiOoyqDrZPr38jv85hJ5QCqrZ4j6KBWQ2EIITNZpomfEFkC
TDqRjJEVB209Zq2BanHOGIkKKlEivQ01vDHee6ESxgjk7qQjqpNWNc1T9A2RM5dYrmUA7DttyUqK
PTq1JYIjO99JlVQPkUh3FXq+JFDFiyo6Yl/r1jrDjD5NIQXAinIV1QOrOlKPocxMJnxUddlWDzy5
HaYMaGgBKDRxPYqY87UGvRFbZnB0d73mjuj8dPJC9Ab6YfbI4h2h426sB28TAxoENZmCxC24J7Tw
8b0hnxZd7ZsYAu2C+EByi4oOpiyY4k33UA71A/VmuNpaEh4IXts3sT0iZNTPXUKhIR7GW4K1DfRx
qwqJ7MZ1m3DZdpkNakKLGM87GLsjRRyVV/aOysJ7ENYI9AQn2VRMF9tuINrhYA1ALGx1iDaoZfNx
RSKvIkY9xCYyR9LX2ykkvLFvWWC1yVgc7Sl5k5EDkZ/CkBnY+aYJ+kWKJO6e+WK9j2Tztc71WyfX
tCvpreIyCO+lIsKBy8ZBGScJToSsS9LF8JAX2EIVubNt1FmInVzzIU3lCH49JVNUPROGGi4nzcxW
Va2/D0Ywz2pQe3GKOLA8EHmuLUXNOKeScPGiYt0po6JsT6O1gK8eu4PBiW9uGjm7HmfidhNz1ebu
c/Qa05ZcWLpj7yjhUr2UNQRpcn/yxjsVZhseg5IoGssnzbXySxpmaNcAqJMFNPUnf6wx+4Ry59Pu
WYwsi7v0JZj7ZVXk3zkV0RqQZln+N8RWJO70qvUh+WmDudYoDLE07Ml16KBaDMHZkN5GRi7E4l7c
UxNQK9N3YSEmFr0HdWCeCYM74KQyM/WtTxFGxuEwc3Ix3g3nylIOkU2oGvyG4GaZmEvVVfcWXry1
STYrgSntM2LoY5U1E3N/PDxhQas6rNiexilPrak4r20WQrEquRDJN0FhfU5AsW4Sn2z4vKCRLKiZ
CiLOC6jtSvuWl/KlqNWJ3j31CTs/QtrHQoMHnQsb2XlaW18NJ/6eex3+00Lcq5EgditpTxYftSRf
qbrPHb/ZDXNpD4TdggUt2dERk9eeIEhDkDMxJCthtskSbBQFp/5KNmyH5JPkZlaFmzhBn+SyeEAg
qEdWy+290TkTuKKgGK3n62iXW8Up74HVuZF96MNoV7f9PDktgr1ephhEcgfSgAIBo3lNscJ3cO2R
zh+jnrpPMZ3SiNiCyEMGR8jlKueWt4a6sCCKc9r2lsZoBdYzpQDrMu9I7ZfapLAdhMOqxLl2ihVf
iDGNue1ok3Tur8rAs4+yy51F64c7jykxoCGnZI7UktdgA3xsO/17qjGV9RMRIFbTGSSRFspoD6CS
OHeO/AQBnS6OaS4crlF6xzQgJrYKucTKEwiBI6tGaKrn0zoL9AWehnoV9tU2ls3/o+68kiPHsjS9
ldwAwiAuLoBXB1zSnU6tXmCU0FpjO/00D7OK2th8YMRUZWZ313TazJh1lVmFZQgyGHT4vef8Eiy+
ya8STiXFhGSkLLQJxCmxjezg4I9p6woZq2lZu0qvLmcHCLUruTODwj+sVZ02zDbHt9DV6g1kHTnp
afxcM1BSp8WowRYRAn+QD2hUfs/btmm3OWw70c6ChUWr6KtBd0eZsxgK+NA5rEBfid0KE2pcmoQL
Nxv9uwRvm1PJ67SPLoequBkqMWwl4RaC+k5P44xlFvOv0iH3koLG8lIprlVIwsuqCepV6XR7O3EY
iBFre3pwGaZhgF0gkK4z6/0x5aerdErv6lLX7wj5x8dKVJ5JTapDGpCT02S9WOs6hYZrB+Cpj3Q3
gaM96zZB0Tor9cq0gktSMp1d0vFkJDwN29FQ9n0XWDurUshbl/Nd1lQddmzrPKrS6wRfmoUO1asJ
FO+oWnELq8zc2jLWoG17coKCYxTm+ga8PvTGuTyVrfIUltyw2cxwFiVA+Vi23UKnP2wM5vssq+IN
lXn3WpAVXliZrx2DIG31zh0ZtLzd5/aiV3O5mZT6MMzinKdWwkBferkW0uAL4h/UvPONngmmdaqj
o4yoosdDE1rzTT/h+5uC5AxwsQpsCgUBzC9Bse5mWvsaf0gfJ7piKBlClQxjdKpa/k0SF/o0DRN3
Cg1pkWKO69KgDqWqX3oNUMPOHH9tDM0pTotFr549qH5fgGP72NPm/KDOLLuE1BDfVMV3yVK+ADbV
nglUAIWhQVopT9WcXXWPee6cotYwd2NXvhCK6qzDYLxxlrJMHO7rIJbNqjbD8SacKAYJrEweBLS1
1A9j2lluirtho8hHo6WRXdH7CVcGBVuSt5HI9E0wT7jXCBnwzFjBIWHRokIZ3j7UZ+7iAKhGqRTN
U6n57EBIIzt+ioVxN6BEYfkZR2xwk8Ze5YhVToC4rpT+Vcd9C5pkFLP/pqGkA+3Jl+j1jMLekG01
HEx41dJ2U0H7qpKWF7bM97ZaTC+xAmIVvFHlJU9DpZ6teAg3ubTHlZHJ4egEHWOCGpN0PoZokHRD
27WQd2vNVp6lYzUbhwNOnaXwdInRqQN8S2vLPMLp73RnwM7HJLfqmyHn95T9FJnTpq0mnIGO+m7Z
zUNgstIrIRZb5s5tlGOQ0uB6GYnmZwiH4DBq6VcSU+pVNOXtaI3RylfRfUxl89hV6NcB5u6EUgdA
ec1T0CW3pRUcrGk4TiagpjU5LteDj2i75R0izU9EYV9LytLg6wdt9E8awPaxjbv7WY2LXUAWua0l
xtGqO+NY1wFNdyLbBuQdOCTm39faAiRlt6kW3M0i79ZtKSAhquRWdYZHCmyhf0Q+o7+Ote1ESVoE
S7uNF6Koj+m4gEjjBI8U50lhG2Ck3AFPq1/dJNbzXC2R6fxH2FUeOOZDgY/Mqcmk0Iwb0qnYPtd5
pmJIMnIKXwi/cM3a9DgoLgaKMS94tCAFSSCrquRQmvarn/O6DAn2m2LOaeV1Xi0TKAUw/poyIKGJ
D8VwXhSHmt+lIxQvyKo3jF3l219N3sJ9JdOrbeX0sLcnYFXqSqs3MUoIRw1/6Xjv+AV2F6mvyZei
gqmutmGtjtuCnuuosb9GrrnNbAeXrV955VzvfVmAIoK7ujVYsx0nzkU0sZL2blneCL/Zk5ybPQfO
gM2gZcjv5bbnMtqmuf5cWlTzKD3lOIGiv2TUxG+7ylnhQYAjctTrOh4Mdsso85QQ8LmLiZ6vKGLb
DyQ0GgROYn2a76h8v/Bb3mRFIOdNooRXZQjlWSwaOZpXb7OxQJtf5dEdkcFPkSrPAM/9TRWZxWYW
turZjXWScDFwwzxSVnfJsTK5feubbhAH9hW9bP1a5snW8Vv10OWDeQzFrchqCjfwQgG0Bhf9VPkX
Q1bonEADI3aovg9JPEKrikNk4QvoaizkMwYNK27WuQD+VUFsLr5/SPJR/vyvdozoN6CjdZLRjoSV
GrUq3Wh9YhxMhT7TOhe3jGobaxEjhPQHU8IsZXbWEOGfWCkA1Yfbxgkydum5/mna/38tUj1F7wAj
xVf7Z5XqH4St/0JSVkN1Fgf2PxGztr+dXuv28w8C2F8f9VPSqkjjh6qpqkoNs4lI538LWpdf14Rp
UU9EQo7zU7b6S9Gq2T9wX2lyKRUDGjKXbO1fitblt1TEp44wdMMyVNxVf0XR+p1f/Q9BK2CKhIYW
pilV2zGE+HOmnh/S8CWm3oCIe4sEcwbrz+gnqyfTvrdhH3XtWQ07Li6y2moJWkp/Ne1XDoUqnfTd
hnd+2V/p/m02gXqnn1mASYrM04LMM9NcVdFXoZMHkN/PzBQoZ1ehJYEyxbqGB7IbGphAFOpm3Gqo
K7HHxRlv7Ql/kWl6KXRIxRAY8dlfa2tGzvc5jXunQxizogkqvU6Cc4cMwZi9NKDAirlQL/GOEe1E
t6Gew1KWsRsBkVGPs2sUx61agHLCHCfUQxVFOUS2J6H0+MRRxJ9uPbWfkLiwwljaKrN8hByPg/qY
hp86u4EDv29TktgiIpp7NnOfYvHppvFvbMDMCZUP5TryXI/mW9RrD01q0iTJsbp61xAn7IqWTuNY
CBztTkqRloKsRxsvnBH+eSDTFk71WVWNxsUjFq948aER9Gt0yBdC9Vdl+Vll97K7MiOSLFi+zanz
nNp3I+6HmWEzbk3X0B56jlt/LQnvKOQbNhNXmFBH3N1C3jkxUZdABVO+KoPHRt4M9NUtv2ipn1TA
rnT+6EzvtxryD40GN5/lyiKAdILwj+JP4N91hQhU8UEA503Vfk7Eejstik+KSbVwFxvpcRz3dnuo
R+qwGh6ONHKV4Y0eZoqImOuTzO3lY54+lvYV9c4HrIlgstNqVChiyD5zU6K+yFzTgVBqUYaHK4hJ
hGUOO6/m9kntZuahGbI16JybVRMsEv0YPsM1u2/V9usqvaZQEvVpu4q0U9NVu1kNmdXSDaLQaX4D
h1tVpZdiwadzIhqvjJBXzcLRkg67unlUo4MAlw8V6u6Q1I1xh1REgYOMCORhRg6bTUsZrD7MF934
OTuZGyNTWaNtC1bk7wZMooGBjuoxrj4j4CIqVfjuN49R/tkGn99nzV86lv9rZ+5/wWHwn36i/44W
AwOL0z85lf/2b8Vv/JP/9j9+e80/fruq//Y/8/eo5Lv7O9fB8il+HtHWDyENx3CklPiYVLFEifx0
HUh+h5OZSwC5hiWYof7uOtB+WBzqBuSrTqg4tBuf7tcZraic+AbHN//TDT7SNigs+AvHNOlOf/Qd
GPxFJncB7gZDtVX1z2EnyBmAJhtirKyM5rc6PRiESqpzcVW1471N4zq1v/1ejBUCvX664h6iAzoP
EdOy+E8VKFiiqdeGGFCHh7SHIQca44VjqXMkjQxW1GH276LITqg283U9V5I/YLodIBxzj31Tlg35
UGJeT8Tscn7tCl2lNXE01/bgXMuD2fj5nrl9SQsZbnIHwaS9S/qBEhsNw7M8tD3DUT6X/ioIu3EV
dnRrY9FGn0JiczxPgEaVtpKB9ZjmabkpaPhLlmTFEZlUHlCArJiguJauBhs7rO/TIFPcEtzUK3uP
1/C2nGjsM9QcTMy5zBx5NYbIkpNymugmqt4rJFTe2CRfHd4KA7gTYZ+2LuGaVzYamnJxqDtJ+imI
WfVq09mP3dhvg7rlzKq1W7uq7vsyPvhovV2px0CnxVlmyD11lajmgogbmbyaKEnRIPrcbDX/PLTw
ECTRRLNeE5z9PPS6pNoDTdGxTN9RRBs26Ox0aFVdW//uef9lXfl9U5f2HWX1j4t9mQwQhPDQ8gAi
nVbtP9mipqTJS2k9yyx5mAoocXDP1IuAhtCTEsds6QO3y/RV0JCKBE5yilmma/sT36WkVNwka1sX
zeVDqdjxFgn+Sl1A/O9vap0stwbA/rq3G9wqoXKVCvvYVgarsk5fb9a39+lcLd/waF9Mur4a82ha
dxpyGY7ralj304dTZsQulUdUteSC+CQJjmO3KxoNWJLXKVdzhVJQ2AnCG1VaeyY3ykfbw5XTrutQ
exZCnqa0RsI9J76n20+FcJD6jR4rdY32Db6drppN27TcaW16yEIuuDTiAc2gSpzYuvCzdKdV5E/6
Q8We2l7ESH1yhMamER4nFfIVnKbwhnFMVsYA52sg6/DBxzPCU2HwnVWRYxDm5dtXzdRvFY1HkB5P
Y0XH4rtvju9dVl7kVEuGaguzVL10UciUwmPTNhAYIboU8gysc5jaJ9vnatTtQHFpA34tB+gDdKAv
BEZ90e05bq3Fra0bB7bJCrtaYyJALWEraQHqQ+SvOm8YrUOgiDR3bZQfI/2pF9nSuegU5qsvhOO2
Nv1GttHRDzcFbLZR9CUGCDVj0l6Ioy+80lJeWIk715c8ubpGEVtp8BZEMsTXClLY10Bcev+uqrwN
hj6112W0hNVCUmoIiVcRUTauSp/w93PSVTXtlpbhxhLasI1SxbXQhgrwU99uqr3STBd2ltc7OiAd
esyyx1gjnAEzerMaGboJwgOQy5f3dVe6TNcaPQldv5Wq+tGoJUkXYW0wLpS2pzXdTU8hNcuvT7gn
CXKxwhhIwemLo8cljaEkWZBuiNlSH521HehP8Ev/hzxV7Y9ZHzaKMctwLEOaAvM6ybd/8tsaPbFm
AbFGWX4KYgYQW7EeDWmd1Jb5eiKPQqTKLQdFhwwn/Pp+8/z1geD/5qr/V93TNIsb/Hcn5L8zHV50
+WsTRvVv+yZlJPj9IPDrY3+OApqQP0yHXUhKVZLtZvAS/hwF2NV+cNurhm46Og/t4jP9ta4J8cPU
LIPDlt+3dF1iuv01Cgjjh+STaLZmGCbvMayRf2EOML/Dk393qgPKM6aobGqqzdGu/TlFuyo46xUt
ru/NPsbBQ3yc+YRzzcYuxcIC7fwuzfhNccbGY3BZhSIKPcwb3EVqDuQ9iILy9+uUlXBRKNw2cLXk
xUzUpJI6AZ9/0Ka+oC0ETBdJ7zolNwC15HQLiDIjD+lfzdR54a9R4QcQXdFrniuoTHjbq57TA1qF
1RGd7F4s3Kys5geBCGrt15TaKlq1ByaEE2i7nZLSdj5o0zvq4gnpS3uv1UnvoTBHE0iLbMrtBUBa
J9BlK+qXg2Muu2slyCALZIa/JnH4ml8Sv06pERTXkx1Tnaslr8v/S1imIcduHhuUbJSMFVkTzW7G
wAb4e5khveYnZeiNnVm6sRp6dvqYa0azzYjq2KhNduy5G1dDDaUxzID5sYGRIa5u6MG8y52PUMsj
dy7Ci7mpKk8tHzVHbtTEec3ndyfIX6qm6FEY1RdKKItDz2cprTndWXb6pk3GtT0/Uya4HYksckL/
kFGlGVmcZIjXj6gjHkRY9bRSZxu7mJ/Bud4iAm+bpLrtnPSoqDbFaPhEwJkhsBdWpFeKF7S0rEh1
esKZwhftiw+yJcyV3qGmkGWSrRBlXhsZkvymIu5T0pjm28mXbvu0gIezq7a1l8Wor5q8+FCyqvAi
M3kThgCV9BFSh8VtYPWnsVwsIBFTEdKdcyaUixxEyO2a+M3P4Fyi4ZW/7C3KlswgVFHQKTurtm6s
nt2oS6xd3lxrtEavua4E0lSCcQYT5YQ1sPIPjLA1Yj4B5B6yQC+KcqS1JviulcZfaYi/MoZvrq/k
xO2uiuKqF/1DMRdvgR4Lr5unRy4txk2Hp6/qCwQzWMPxq0Xb3hmpxq541uSI8vNFbfmFJs1fRt1+
SXSUHfTamWr2rtQZ4SZPMd7n799vekbcJtgzVGDPCC58hAJEovDRYat/BP3N9NAtGgmjV96XCHrP
HGsCpzQeqJaDH47LaewdEuWPTlMuEvh4c3ggvIa5M5R3ZHN8KBITelOnL4pOHnXezPQOD7GCZbK5
HBB6rRt636eW1Txuhw9TpvMmV8RDJJABI3SSblmhHgLp7msFCQwiPJpHd0nqdyusNTSV18mHymMn
0NOTdxq5VQBaEZRXyJPYxoPiKJXpQR9vypoKX1LIvnyhHJKJJxLZEyjj2cFtg1YCirKenjK1uCL1
lqwT/TnV0SnhsZe8QOEOMOFtnHzMiMXQ7PpgW9S8Mtqhmg0NyYse70piYZgzCI4AdR6t86Do11GH
Xn00mpPjmMpqtoLGq0p6fPUS1r1eFMYBSqWVI3A7mA1fBEZda002214xRcq/E8MU2s3atMaLZihf
sKTGW5kP006tjItRc7q1aOpwhRnWi+buqRzMrR51qGJQ3AQmA2oykS0tMYIFzqawGjoeg9ALEpqV
yzF/aXxe+IJpw1LvjRjdG9+guGqe6AK9isR0OZvBOs8R9sps8Hw/PXZFGLuxnr1hK7xJlHFVZv4j
GusPQbCUFwlDQRCo71NC8rFAjDDRfHF5BYANCq2GNgdnGr0h4rzIQtx9dXkLd/OshAa9EvMSiHQf
RP01uq0PvTDvNEu79ovgY1avC3wCrklB6yaxK8K+6HwuLThW/BxTk3XIsYc9pNVtoWYIKHVyjzqj
2zUFEiclx4wJRdpFcX7M00lZWTVzV1azI8Z6VBzUjZ8ohZvMGfFTyP2Q0rejgpohyG/riQMVTY8d
63uriTbmpF1PInkOjBmRa3fWej6fqNW1HeVfKCB5lbmS+Ff2W6EDqRXN2LumEr+hsDwKI98bUBVY
LRGnNPEIzZqhGhyzs00e5SyxuSgBwV+WbM/V3N9EVQpLVWhbfcR043T+U0cBkOuTU+qRNLkFAuRA
rL0AqbfrtEPhIeGLXavGJx9P4lbORF9IJ53Wicyuxio+zg6H6mguzz973EpZvG9BFrA9hJgCBKpJ
wsI6K0/cIK05fvhGVv2QbZ85EQo8Wvm1gxzCLU3gTepHYqAzPCsIHIukj7ml4EV9Qp287KgFyVvj
Bx9I0PCiqITUN0ZzVnhT5WG1FLNfJRx6QzA8zKbcG+I64DwuVZ/YryZ+GR3m+Sq191XL7mbVJay/
Wlx2xo0PUGr6+FB5QF1fib58W8BhmNhJy6NmdRgD50djjPewrkF8nhWcBswNRlL3+8BfCYHsJqrz
m5TDaJvoXC3hTWej8NADvvjlBtLVWXFVZX5IQ6TB8HIkpKgnNVv64keaBUba5gublyDHpiHqaBua
5AsheProo+GEn/0qZKFCs4oWUXJB9rwCbrp4okQwIVDh9BUwV2CC+HUMID4FJDXM3CFu862Wgg77
5XMu2wduhhCpZv2U2AFN0MVLcmerrLqWr17znQpQvLTxWiO3qy75hidSeixYpHvxYSJhPkgE1E0m
68U0o3p1Zj0Xqo5Zb+Gy/MQh68BGkGQXqldOZnUQpf/YKsifepxRW1utNZb5FvtIa66r7h4fSoWM
B3zXzPnykVusQCfI+DSK0RM1p1VKPq+XWqanaYqBKvGuLNDP9hELcLprK+to0G7oTXpaLmcxrkud
91swbySuhz7g5ZwPZkUiTTBZ76rG05WY1JzDPR0VGzGuFFDL2iC/TNH9jF/6/wA3/ithiQzRqoSG
+Wfrw+1rHvxhZ/j7x/xCEJ0fUCcmESNSAtCZSzrJz7XBsn9YpsbIbqu6Lv6YW6L9AJoBRFSlphom
ARJ/XxsM7QcDPvOo7YAkSovMy7+wNmjmH+FDnhDBgqTZ36V3v8viIcFfZLIlOzAAs+FGbnE21bgW
EuZ0IJDK3GLCSLfJYPcIHBkhuiCqkfiRR1QGaXqM6amhyVZ5aG2mtESGL7mRv5S6VdzNrRY/Fr2u
uxGVRy7mIgzwJvLjEc5qVduN3I2i45lVUme51qZiW6VWTcSVXl52HJce7bV4SMzR+CLMIkP55Ef4
cRPkgxaSoTeCshfKNUYkY9vq2knIxaoXVGfgPDowMd4x9PeodgQl7IRK3NgZup+VCtjlSVOlDXig
vKCxsuI4WoV8qCJ8+C1jzQ7ZgYNuVTqb0skyV+YzpJJCjiR9TXBCsdPeFiHJZqFeTQ+RgzJuplHv
k90fB0hNmulk53AjKveO1VFoAn+X7QbEBTulr0ou9yX92met6OOp+KJGcNsLOPmJbJHOJAYjwWW2
Lqaup+kHe1IrtZwhAQW7S+hD5+p1gH/WDDEe5adh7hzQkErLdl0wpDtFRxTutHPwQQNG9pLGgXVD
1uKEPmSYT7nhqN6IpeBIL/mwSSycWjaanMOEQSuX+pM9JuFaa0JkLKKjeQELBl+qSDeTEAUW3nrk
LCTEZtON1pM2jHdhFW/tcarRsyb4ZaVzzNpsBoKmmJ4FGr2okZ54Occ9IQ8o7NTkRNnLpg6KU8eA
uhFdhk0U0R0TLqml3Yw8ugM7d+mymm6zaKiPHaPMtURe6ypNk/OPY8VsjNZwi7IzDsEIrkSUntj1
vlo+9NZQ3vY9dtAw6KyLKrEl56YBTEjMA4frMA5ePEb1Q9charbmoVkLNsadgyj48a+DLf/pQfcH
JOU/hmT+O/Iq/xxFeXlldftjdtPyAT/PQMOAEeFNA+eBTVcsWUu/zkBd+8GvGtKGXyHL55vO/gWd
KPYPjkXDdExNN3SHs/gfh6DyTYM70DEEOFmYm2Bs/sIpCEzzx0gyW9OdJb8JKh5tPLyM+BM+l86W
M1FljnxxsHFFpBnxPXl1WFRKeJ3UTRCE13Uzk9qqERTcMQGivZIoTpNJx754rGP24nxCg1qL4caX
IYqvjFwFGT86RMi0ZVl6ysIei374UoLFQc02SVDAejSrvb2VUvsyE6s9iAJz9JwkJ4nNdz2rY8gA
xJpdFtm8MpRxPWtJSEJH9ZIsLkw8JP0qU7vPRfU0V312egiYu0jNQE1U2vWdZcwA3dK46Cv9lcZC
lXeMru8pXcbYlbXjWqrmdV6ebdM8i3YYXAIjKEAgo5PjmjTPrmmP9aSlh3issnXtgyXNuD2EiWjW
YL71OLqxm1lFfzuBPkH/h5+J1uFBF80nknMmE4lguYkh4BG5LorvnhkHC2AoJm3tV4O4nApj3o6k
WmyMIntThR1eJEN4pRqSPE4xReAhMzrMKv4IVWY+oPP5sh7U+1wN6hsLyqVkp1pjccZfysdmaRud
sdvQXKmb1mVjyNAt45vARsavTrg1AmvYIZMrMWIM9lXUTYXb+lPrFq+SzKE1EVLwWPX4guegDmf9
vUy4H8JiETiZuPRyXyOhBFnR3AbvwRTbp041n5oYaKYFLMHFwD/Yzm84im1vipXLXCU3KMxsa2dv
7Zq/PDdV3e39b2liqrMw3LYaPutcVdNtamMCL6qooOKL+0uJO2WVOZl1wAm3CQSCVMVXOlcWeX2i
IxUHvFnA/klb9+rEbNAfRrsuGruj5id7Q1E2JUkma6u0iLwtmBTrvg3PWVgpJ6iwziVd3F+lKMLO
Q6NR3pCqZxyy7xhAqq0oiHI1WixEg+Pna5IJ91UPYaRG8pN4sX2u5UtDGGH4aRi2R7xm8ZJLUu/D
rmVpqcqrvpLDnQahFfaf6RTCG5lZT5cl4UGVhYFTdnehQ+pRhynb95ur0pEsOiLTLtQor/faiCBU
5BdKoAyXTlw/cIlld00rT3MWRueuCvM766yJwnSjtB52pdUjZrYaSuDzc60XytrskN0HIO9xNcw7
cm/ukaE3x6kuPnRTn9bWiMleHUfB/mpH121EAA+pAMqh0pCzBnlVbWrCV286okPc0omiJ/Twu1B/
cJzWvP7+ISpYTSpDzTYJafZmdW00TnzNRRpfTwGl82MWe98/ywylDdwsOWSRUV9Vyx/4/nVkFNhK
u/r08w84Inxl99cQ0fIn1LboQJ0SRMQtgTY5PCp4YybOeODANceAm64L0yeic0B0X/RgXsyxUHix
LjS3tChT09sjUU3YXedu3KYiuJVtOV4mlrO3yvDT0RuwNx/T/UsVZEAOk6YjfE+2UaayjdS4CFr8
NlNiYv77Vi5ORgWwQtldn23mOUS0k1pnY8mTmcjRCDta3rsc1t0ijtcJbc49/FdZhKK/IcXEi43a
G9TkrvKnV1I9ql1qPlg93Kouq7XeGvmOmpViF83xc6oR9uJ/ke6AW4jO51VSo2XPGJQ6yCo3GTrP
JBLYwFDvBQM6yzjXj9RW1bssbw+TBtGiynZev+V9Y64SO9T2gzN52hijeSk7Zz+p6qedh/O67g0V
lJO6vhhKbkbd29qNN2jnnliY0oxwRszOdR9mr4k+66tUNPvER0Cbhg+JCkWt2+ZnzAK6BooE7VJt
3oOYGWTdkVVSXuG/aWmQaK/1sUT4O7fMcuFE+JOdbHhc5S7uSiTpgOv9OD35hv4QFMyETdpb3hgk
myABEYob5Tmbks8kKEhmgs1jUuquqskBzRsLvkwNkalVLALQqF2TV5x3gPmlXz3XIhPkC5dun4Oc
6CIkz8rukFTlkuJak6uiJb71PEcDac3+xu4KelM6GULOmg9zXhgXiTKsMYJUO/o5rwlrs13RGlxK
vCc5udY9VsvBxMc+5+CBUeREayw4qTvCvq25/G7rrKOcu6wRSGXBZa21mKFHij4LtFXDEAqYSo5X
xaHqwnO0YxkqAlogxB3fDXe9Ej4Yoew9bERI4BcYexy5GC2SkmTcm660tR3xzGTe438a4ZQXvHmk
fc0nUiIcHmLnHPRltXFmc16lUzRtfWLbtMpcFYJOmiKwlyc9nj2bcjVAvuo9Dlvt0JmcepL50B2J
sl87wn/UAvPIqIJJcA5Gb24aUGqm8HZSt6WpBAfnyvdlt62wrQMrziwEZmMCHXCmT9jbN8REh1dO
P5DS5a9FMX5v7mRCLrk7hdnop8TUHzILfYIyQoMmpNPEKhJuIxIXGp6WNNT9fY6fnvyZbtsQpTRb
SKYZdLkFNjMJTIjfZLE1HSKeBdhjK49isI6DQEGn9TaCpg0pzjdarB0KS80v2qgvDqHvvJDxfzGF
E8tX1JVej30QKzEsOREdx8hJbGA8FLitoRF3Q4HBelBxvynqPjAMua6iFqcjRIJHe2PhVdpdNvv1
uqcvYBVOtrY3wmJNSS3xCBl/3VBAK3SKslYb3SJBagbFSQipRih2MTvOZV2yU+pGl26yRC8xAln6
vZyKDxWuoautkV1L7jq0vLClJAkUNjeX6DSPZkwqmZX4yqLte92YyMFJWchkkKzHAqgqzbFUR5qZ
XtjCpJqnjh+SsjlRXoPihHpScM7qIAF52Ev0T8Xqi6smVa+Eo+zs4dpste7JiM3HTL+ocPuyDw6e
GUyJJ9tFNj6O8aEWjrkjKGb0mtRfk+xoeZy92kpkxX1hWeV1WBoLAPVGQ29/yPLiFGipsmtoLajN
6EIG+zniYc77DmM2Jd9UGFVLkru4MuacxBc09gOBVHs2oQMUHGTLmNNnWM4PHYmAJ8ansMPDZ6Ba
aLKAdo0u4MGKLM3NMid6Nth8pmSbjL220GrEYPYD5+95xHdDQgBaIcNtomCgOXXih8FaDxO+AazR
e61K30jij1aQkv1Gqfu7xA+YfIp9w//HqJgP3XzXJc2llTbGmeOYN1f72Eqr2mHZCyvhe3lmXTQ1
wXB9/Gr2TACzHkerHvzPTdgSvDwfwaIX3sqPWOPmwDi0eY97lSzPbVdHa4tCuCM64/I0xMLtMxw9
KvzjljSLbOrmPQkdn6owyCFq99Fcl9uxqfAtlWDz44Dbvogp8wkIoqDn8K7ol2tYLYglt90M/hER
0HDDUJKz29pu1zHOmgF0i9nEp7gQDeGNPjdDUxPPTjbBSp3JcyfhqkObrS1ROwWntd/AtppavOOv
xqmqTVeW3dubviWiZhYK5otkRRhGcPP9Q4HXlHmgfaY2i8F6IM5j+UHRcYhh0CZIJlCJQ+IoPDfL
D5oN/oonrN+qorkWDGcHNbBwCRQcxdyMEVwLI/vP/6qY+8+JZc0ni2VD5rRfkviCWhfmL1JPpUqI
hoGEoo19D+noxmwhbNWmmTdh0jfXMrLbIyTeeZjk0v3c5NA2rUQeNR4Y5fERBdxRNE5QK+BYZykn
+xzUYX/GApgl0j746Hx6EeWnvpHRZtaQQJlxb1xWsDyXxMjZJyo7v3/S5MRvgkRP29iIo0uJAc4A
Wu9ihkClEDeUTmpWyErAk3AjS2MjDRs4WOyYNMUeeIpUfKB/Npj4bWw15YHR8IquWXYUiUlgjgGe
hO0EDwH60FRtQ0+jsHNvBop6myeIXDGBHexSnrIAjVhnzRaXse8gdAn2onqwsym/HLTIuoxE1bgJ
QrYVcT4ArGk5AiOX2Rb13XgKcCOsWJTCByIbSXKokAx//9So2QsQ38tNqCjH2dqXDGpXJAd8sh5r
O4kW7TJWDXXP+3BtcWNQlJtdQPOtc3Ip7krKrU7F11g4913jaGQalf7/IuzMeuNUwm79i5CAggJu
G+jR8xzfoNhJmCmGYvz15+l8+rSPoiOdGyvxdrztbqCq1rvWs2D2udsjC/RL1UdVMVSnqWMs5iQF
NdEBRuCi9PyHILjlnDiFvg/mxehtfff3A30x82FK4GCVbAWMjTwKJjjDWri4Bqit0kWWQdT0CTXY
aHSKxXOhi/6uQM28VLz3i8Ase92//yVgNr1xX06a+aJX9OhfNcDflqHDQA/ToUUBJPCsxLPv6+Ax
4X8ye+ou2wpeCunMj71l3QHxZxwrnJGB8vZlukETE9P9bW1z8ti5ejk4rq3DYeZNnhme+GuAldZl
u++h6OCXhs7XudkjYT+gVq4F3e46M5Mj22HIUdlTWzfiYVIvnL1hktzIGQas0dRHCIpzJCaAN+Y8
qKfalUz425VAbaqe2qATt5yXbv7+rckAyOVcb1D5CHPy8sIc64g5cZUw9B/xJbQlD6kmz8+GzObH
TII2kDmt8iCG2A4oLo7SSc+r7I7c92pH/1V2gGpwgaR7Q92p16bZxxiwlytcrjMQauoizGPn4wvK
6owYvG0j0qV9PKQ42r3OlNCmQNoNbvdjBHpwQy7miQFRmNlWdpoL4OYsJbvOStx9AHQ6yhHeUskQ
JDHHg1W2CeKqwWi5JfW3eP5Nl014vPh1riGhMF0Qgwk7mrELDEeCft2j3mCbZDekOuTGGebJslng
yfRn4NcXDce0qhvjTDycJGbH+AJ6CI9gu7o0+dyERAZfsUB81oN1QT/Nj0z2fyarjYM+d9JDzXvI
0CSFM2V/ebPL888avxFtLh4+QUx3Jd4GqzjXqevwS28faXdtRkph05R4U1MdICbK5YlUb0W2drdl
EyFHSaTV/+hBTsV99Qevl3kzmUGD4Quvm3Q15Nd0eHvhvSG+1xQ/nXm0Y2hkV8l2W+6dIAUQmwbo
Pn4qojaAYWdVacs2k7Idp/NCwu7lpR1OLg/ibFqfN1ubMU/kFL7CeJznfI67vtbwaxIWdLFfZoWP
4J6QENDfrflpYj+gkoV9oJWY+Ne3MjaLmjB7YN3mi9NEmEHA/4HQMOWIN4Udf7kYBugWTuRa2jtW
+H6fePGi+zXqg4qdlVXdB5u8l4vOo4mMPYPe7tMRVL6MnYMEvkr32Hciwn6BlU7bv506exHWEpUL
LA7X3TjHWO03+UegZVbBaI8q29o7SRcGMYwdE7euAu6Nh9Iq0Ik6epN6CwQKBaQ4QkEK0LBThXSf
8DYsZVjb/sMIGjieW6gubDLIQfnAIxbOxOnEvynyoowHb7pb0vnXNIO6UWL4MentTx0sT8N5bpKN
GDBk7UnMT4GER0LNmh+6c33s6kLxsBmzB0Ax8r5JmLaVH2Wlvd06rjlo1nm/BSbmfM//ETijc0pZ
Kg/V5Lz5fUsChSeaI+Rn4mDJNcUSmv32zvOgO7lmE7PFo6B74hTksFfoJaYf/6Y0uO+s0bpdDS60
sluasHPIaeo0NsuSfOsGlS2bs0hpx95vyfTqpqSwJ3c+Tr75K4D4B8Td2+N6eAZfRYYg4wOvMIG5
9GgNrXHcskVQI5x+0MTBdiATAF2UlV3VuQj3QAI4lrq5+ZWmDpMY2OrjC62PJC+h8TVwjVIWcacQ
e8NzO4Ak0jhxfr/VU/qrVIy4geIkERTevW7TH0q4xn4Uh7WlTD4Q6aWo9Ge3+uU5X5HxiWoM9pdg
y8jEjNFyRsP3mN4vysT76Y/XPeZyWjhdgrCsred0mVACXSMyizcn8PXeZWPN3XY0pI8EldicWJ3g
/D8fKo+wK1IWu8/mFnGWbhxl4zCAfcoDtqL30LwKgewQTxnuKcAd18IZfgGOSTGG7Z+r8vnBGSeH
ksgpRG07Xjfna+rnd0BTux7w7n1i4EQAAqAJpWQTWH2SPhIbuxFUP1p2W2wmOXJqHjtTUfxkf15u
7YntzgCqQX7rpY/Rxvo7282xT0HLT7Zp75jbi/K762yqAmpl3pgztGFXrJDtJB64HJoSrZR5Yket
TW2jNes/dPRyg2Y1XUDvnMaPjrfJsCuFH8NlfanSeEvJerdQpyoaZQjyTiYYx4RteWqKh7TTX03u
3o0AiDAc/lwGBt8rYKMdxIF615voZSLPTB7h9UefDOxHS/b+mVNCvo4Wc7u+rMYNOWV9KFhSkUzo
9Jwi5RmvhBm+JqPSERTd5Gi49aMs7Sew9mXYdErsClVj66ZRbu66sCPDfjta8mkYGUmnFp3dc7++
UjTvA4hPXqzA+2rz/JQVAE+WbH5NHbM70MlKoNdGKEUGfTXFj6Zw/vBmP63FFrOQGVyTuP8aWa6R
ay63Wd3cCUToICV5kC4mP2i20IHVzAfB9K9sDMwFfl1HA2bjazsYGid7vha8NP6VnBmhPlVjzm1d
wOlLiuxAkWcgFhzKOairxMKjvg4CeXix5C4txgyCWJ7urQVBYNP9XrY+CYB0paPWSG58u2H81WIh
Niy680Cw3Zqr3i5VR2qKBobuUFEyYBFLLxqkflXNgv4nFhXXfMIK5ezyYURy0MHPvF1eOd6RFE/6
AhtmHltlN3NsO/ubO+wMr+/iOXfuKkX2a2wNZ+dqTtnCxbjRuSBFuuVrKK0FNFM/HFIvLu2hPw75
DP8qeHO/+txvo95JsjjtbwrF+Ct10WRK351Dy0EPNtuL6k39mDcl8S5rvZV/Oql2XssxIAXsGQcu
nixxtUtep3io7Qz/BvTbed4nrvxcp+tegNmDV7XyntEaFHdYiW4HTG9ysKpXhRSR7oiwphL+gDT+
iIHVudk7fkKnoVON6IKIP5ZQpLUT8W7Y0dqTh7ZL+34yXCYJRiTK8n7R9FpBP6V5avP1juNGCy2J
c/DGYqrTtrg3OgknZwHTktqfslH0PEwecW46JwyAYrRf7fUS/CkVeClYGDJUC37/unsNEPYAZwFi
AmKMIXF9TNjTAQrfzT6wVdX8rGvvu0Nzied55zMn3CWu+bIR/9lznd4mpi+OM/fqbsqC8Qxp8NS7
OI3+Xr+LEMwqk/2oxI9soW9vbgt1sExQdGrAFmQYReQv4le+erutrbaIkAIH3EsKAZ2Zk/xWWgyQ
P/r7wkVqszCVnlRXcAK0D4YYIVqO1XvZzDYULPHYyO2TVjJ7hYIgs2+MvT+LZjBvjXT5wVhu5iHd
oxCq+dfgca96u9ak9S7POBFZFOSoJgBel/MIsUyIRhSyRZmJtuizZWTrSA0iYXR45CEHPSAdJAt6
g6NwEXy24/oABETvmxzZrgreEhfRy9y+dDKBaSCB3hFJmprrTcDknWmft99mXFZF1RHTQajYrag7
1oALUVd1zLz+l8e1RO/gJdcwmORixfU4PuEAy27zQNwNlZEdroZQT4FzyHOXqZD/keKdYfnDLrPY
RTjZLgfp9gs/IPAaV4m4bM3HumOuHsBCG5M6HJMkiGr3GYvl8tCszg+7mNPQaPxXi0rLcO5gE3iG
F5YVWoqjHYZFLkWiZRttVirwz7X2bs5ht7hgWyQ1dXcn7A5cqXN3TNb1yVZDeXZcJ6LnrSeL3jDV
k18VYQs2ayCgjcnhOn4vRumcVkzN+7bE8LOVRqiM4HPZuvepUk44mst7W6D1IlJdjW9veCHep8FT
NyZMr1ixK65ngEJuVdxphzl7KsssnGkM6ydZ7puVdafFDZ6CKbM2+9n1xSXfnOnRHvZ9nrzAxwiO
bcHGdW2gnjd2BKnIvDQQjUPTcx4Hu0hBg6/Pw2xVDxNusKIydvOUQanIKtKZ8JBWTY6Cg1p9GBZ5
Kop+DgvX+sosdhBpA+qsv3oa8XJu9K4fTXc62gQ5fc6B2aZRqANOsFC8Xhd7uJ/a+csZueBHzflN
mUC5OU5CZ/IkzvLK8Q7GKN9R/l9gluR3gfZvUV4Q8LeMvZ6X7CvAuDtUX7kftBM1RQDV0X5KCrnd
t/N4dsXV6AxWiADwRkd3ArrEzsvIMzv7FIBNjzr7sR1qxW7OYT45DmSUVZfFrhw+en9xb7fOwss4
Qt/0NwLRjO2YzuyrBSVzGZ6nBONbWkoGAVA5LLd7SdPlnuWFgjxv4uxnvHlZRdKId4mRYokbUeBs
WIbgCG3pSA7YQ9Sc9b6chznOvZtuqBzA3XQdguPCzDVg18uR4bjgm0i7HS9/TnMEGHEO1nMY8JlY
1eS009K4OHL7YOHwjdI4i4TnqLTbN1nOZ7fkGe10JckeMOy2175nzVbF60QjV1p3aCyGHya+9+IX
GVPTPHheXGePRD7j/GyxAVfMc0VTRbOXeQQK9D3PgTYFxJsRTz/13DM5ZWzEiQGn5tlSAJVhbjLV
CN/BvHF+cp8tf5Zv0zJ8JtNwU1sEYxu3flrnH0hZAKF5WfctMWfcztUNxceEeudzpxsAVLzg3HbG
EKa4fReOqCSpItMYnjgCUGyKYeUxsSmFydG7m461wjTce0WA63HZDFzHLGAqCE3gdc9VnbwRPpOH
Gauy1c48vSse9u5o3MvMdfD5YUrN2JCA12Np6903lkHy2Ik454FT7AGnkMpe2j+2DryDP5oPBZIs
6pC2oqKr651UBhQwiejDOHkb8jGa6uberAUe9ikUTZeCQ8uOfelodHM829cK9KWSvwKL+k6y3FzK
d50ih+coqmSdrXj1my4GjtG940zPwz4zbs2mtW9TR98PhVPBnehfytbqIR7xROWtppSqW8JiVGz3
fM+P8257xsT7uvUc1Y2MEB3ClRtDwWVY0zuPdXKUKnjquZgQBrs/lfNhmTzj6/Jh3sx7tyZ8MQls
sTlCsblRO7pXptHtVF/CIzQOE6gSShpiN9l+zyQz8OLoCLAlLLMgZ3eEO2sHLelsb+4fOoRuK0x1
7AnsILLW7ZiOSj4QmzvzMwPX8fYsZF/4Jkl7Ti3jv9nScaWMO9Pl1ZqM4SJ79rWz2SX7dO2rQ7fO
TNaUxrX5kikjwxdZnwjo0WG+jg/pWn8YQ/ZbWYIzF126XabeXfnE+H6fDTzwtQOYzgjYGlgyv+0K
7wdzPbi0hQp2OLSZkC7d7270dyTodNTi9WUbik89N34veeNSysIMuxk1NBx/9K+gvPlC5/nE23wI
5OLvt5S55fi2bvgdNp0fVDq8BQqFiFlvfVHUga7eSDPi/JKrarq2zuI5JhCxE1+wBSGPeTOcUTSJ
TRb9HrDSkxgNRs+B8NnEnAevLcMCX8LRQkJ1Buk8gBvFSJ64B0KqQyTN0ow9VeZh7p0YbRa7uuHe
RCYEd7vcrLnRnD3n55itx0A6yMIDvws5l1+BD65wxNDltduFRV9C/iqtqJpM0MebCEInaKxQmt7D
KnbMhoB0mw0jubEs9hY/x661219rY7Jetp+6t1kDnGKJfLs91NRRRtPUlyy8RCbtF5MsSGyrVR0z
yY0zN0t1yqRD4qAq9luW/ck8xa87bRBnepoOUrMYH8v21eA+rf1TcgW2wT36yW/F57npkkjV9RHw
7XoQFt2amDws1/6DYZeJP2gjwNmx9lDhi6J68NugOQ4djJvUF4/T1gbRahg86oPVoJLAuNgJOjxA
HQy1BJuTjUQAEPqbfsit6Oqa19gao1kUwyldlm8c4ksk4I8d+E4rYLQMVuZ8msT0nnZZEG+V3e1z
hweo3ki9wnXqx/xAR8OKGNH/8GqTnUw5hTi6ISl0VHT03j2jZPtkr9adRQj91Njuz+UaF8gAuQ6r
K0IrsV8IhN1vC3RLGOGFLf190/QwgJ2TnyNx5XTUSONMDfkQBnAltyK9z3JvO6w4iXbDsLIIoQ7Q
GHDbbPlLSZX1mV1xyjxqkzdJAODA7h6mVdAi1LfqVGd1H1Z1F0Qd+PE9/dv2YXFAj6GdeexkNj9m
P9ZD1Pw5DA5LvLk+F3XKcaZqiQH4DsmlBvtVXQ6AXv2h2c1Xz0PvCka38IyIH68IH3B3oCJ2TXPX
CYqJUZJ2+qIn524I2uxIo3iU17wS4JGdUCHj7rIA/mcjMF4XGE4HRBBkR486N30lduCRiJ0e+hea
QLG3zRZymKueNptd3ggT1mORXFYKklx34R4tphyfg/W0TVMZoXXG2u77vdeBPDbZfmjXS86Gsr/9
scHPKSgj1vhKZmLrDW1oFd/Q3OzlCPQoohWiCr2CApayG34tonpEZyiP9mY/YPunidJknCuq/ufC
JA8LlXnXdvZvd9Jhbw7dYVKY0esEIK1Rt2wP5uLooekfxTa3HEeJtRaV9UylK3zB6YWvbmLSQ9yl
DlKz75VBZHrVKfGGt43ACnzqNJI1REFtHcCZkXECzsvIqjnCqsLFvt47OeOxunpetbMPPGyYTucf
evgdWG65Nl3FAYNz7xhA+MXOCVu+DcBePM54hkhq5K+QrJ4c5Q9xPzR1PBtZxKDiDV6VDhdY8aOy
CMbWMCAH+3NuzH1FcAZYQZHHoHiPayXv6pJYHRBJi7Q3iTDPY+psWDveMDdy9PrBSrPz3e4uyRr1
aAAHszW70W1lPlBADGHAKIneCUpIYO8z8Bsw6vsT0jFMKAwpgjlkh5moXmnLEguxrgSm2YZSqfKH
tenQo/E3pF1Sfg9/vbwpbI+6JuSV1XBWuGu3s90MMmLB3jse3G0GVPWDgjisbdrVgn582DYqsGfC
AeDnfUgNUF3rzh+R9HOGYUpHecsjoai5IXGr9l/zWt46rq9obUzkIaPT9ABfu3uEU/0T6R6vSfH0
90OTZjCgPH/vC9g2NVGl87y0XsTv5t0kjvYo9OZPfz+kXWXFXsGo9Z//8M9f/36xI74F1TOX//75
3z/986Vt7W8htVxd9M9/+OeL8UQBgdmG+L8vS93//eH++9zffzV1HFZR1db9P//hn++ZTCBHLT2S
Zv/f7/T3K/5+ELP4v3/1Mu/PjUQZ+n997X+fM4wkicyJY9B/n/vve/7zuZuFouR/X+N/fkZF3DzE
UpD8f16fHoTvaTbK83///r/X57/PNfbwCDvq2GhNM45duDc9CDpS7Ne/r4kWp2SgDez6t7IU7s3f
P9kLg9P9XPVdyLnfjHCkybh0QKFDKoHwLvM+0toimXn968pJijrEJDbGDrvMpIKo9av6BhNWXCYi
+ZPkTytWWbxTzYfNVPnojVa5n+ZXir6rh9Ei+ZRJz72IdtrOM5YYZyv9WOom+zDMft+7W/nVK9cG
9+Fat+TbBAg5+j+vXSZV2hmvnm4J0bCPvnMLu3kuEoyfrs1duNTdyVupwUA58XdXJj2mKfmWcYYi
jINcWvZAZuVYMDxVA9VxzzLISVMxDAFCcDN7dnmvHJQ8lL/jstan1u4/vStogac6rIs5zK0vA1H8
4qUKSJByuzBpt0NnivwEelO+HV2NHoQmdHQm1noea1dlpxrfUG3xd3aEKLSNg5/imzy3nxYP5nda
MwIrm+uq2ME1rfUv9j7iVHTsCbDehEuL9QJAwgfh4O/NMou4X/KUPS6xQYG2uLOL5sR8Bg9qwWi9
zo1wZYiyA4y7t+fpy+j6S1XEhG/tQ79hRr5ugnsnj4KRsBExFcQhs4zxfSZnxgRr2Oc2iltvhKM3
F+xQTo7YfuvJDuLEND9yjoALN3Uvc2JdYCY4fYVqJroh6HTcZ+YjFUvMkwphx7iU8OG8EO41uwxT
woa8gVyKL++7UFwjhWOKfT9asbmwBnuJOx47Nupxh7mANZ1NyTTLy+LAOS0Y/WBFA5SaUFcy0MTF
3Hf4EHLkxeuZH0AZJ47lpvh5x2qLmXvHwRx8tAnPYQDZ+CXIyVZfubAL2soaDlcZpLz8BDbtlDMz
8BPqmiZU1zPbskTgCVqci4HydKRlghyF9Ynrw7z4aozQjvA7bbA+RuOxKxZGPlKeqFBKiVDYPJrk
+1priowMDJa5O83RqPuH1cMJMq5wzfoRNA3xDgN+TQVJn1W9CNhbsdKxyMBtT+e9lWwfIPoPc6t7
ykarlwlbEAfFI37waocJ6DcFKvg3cmxtWWsMURb4yy6YexXLVM9QwO9Lo2vOwrJf6C5wWLE08kTg
7Ksat5BDZUaVWkf24nCrJh13HdFNctk2zQDuH88BhotHKaVs3KwoUjV3bHJNGm02vFaaLWPbfLfO
qk606zxtLb+PSvqo3Gznnh1E1bCyLgohhV8rMSz6bPPaiqRjk+FmVDwuin0rM9k4t8RjV04GVZoZ
hsHpjx4AxLLNw0HRWeUugKZ8tg1uGXA4S1GBGGpyc59XNcYW40XMdAqkrV3tc5NTWto0L1ZrYeei
1mQoBMcI0ERU9yKrWgY6WFHCTF8H7oBU+bt+qPVDOxp3XNvNvsq6o54HJuhCvZuQh0I/aO8ql7Aj
5NBiB+iki8EBJVxg441ZO7HDLMprr3leUXzpJYkm6GKoZQtDdo6uUJchqG8fRoFc4mXsv3zZP7UG
MoyZcXYUZhfNKYmoQ2ex/ZkwVO2Wtfgax/7bq4GaWIK7W61DEesCIIHDk1cFjOnXVQ83jfcBIBIX
NXOg48bUfDcq/PkTvQrjqM3DCB3S827pb407ieF28j04urUeLkn5JJdqPY9oNRFSnwRb/wA1Pgk5
sVyLCp1fk9Y/NMKAP7MFK2pSPqKifzToXRjz+amaqmvpxqKAl9MgzekM9+mbsYzv5cJKDzx1P1nG
2yymbw6L39UkF5xP5a7y6fK1JwRRGD6tP2fkwFKE5Mbfy2X0YyXv2X4zINzqlgM0HGa3BFMlIeLO
MCRKMRkHvA7K9QR7f+ntRhvF7O9VpuZ1pIzNAIipht/XH2WUzbvTb59WkzZXQwOyqcVYuUefK0Ez
lHN+7itQ/vyfSWy14ptyJ8qVoAcm4DlRUPx4o9ZGtE90/6nYTsfnxriKphRtcg+a/H/dz9H9Wqrf
qTl/GSY+eguIeIgtKbf8MBc1+jD0IA7QXPOexhvamU5sNDk9DlO314CmjhQ2vq8VpS/MMYZjk2Lz
mVooFXOBjzrTyNyyeJmC7GmSEvMqnXWekpgKzOFhspY36EAITCZsBGQJRi/ZR9lhuAHL69mTvnXV
4DBFihNgk1D6Fnob5EqlwlY9C5ViEbLs9yHnxADTo9Di25v7z8GAGVZDaZDpkhyYJcAOn9KXtmHa
4pUE8arR/2a+hr7kkue6alOF3Lc1/gNsDvck5rxLBvg7pICpjcOCIhAEyOXSA7GN06Y49Tz0jn01
xt0gXk0L8WtjjYtIJYa0Hrn8zWWLQV+O3bc2iWiUPsJmC0jpDWjmJcf0BQxL35QpXdbWckYEhs0w
WShkk3/o/BZ0A4U+TL/cyDd6BJpAwfpzn/0ARWRu2/LUb5y0aDegT0r95nTBybvHMubD0vey4LbK
hizWgpt0obVoMOAYemtRHLTXvFrzlVRWODeB6g6k5vpQjFjyMKKiOmKn9dtxT3k0r+94ahxO7W2O
NcLMIEeqNu7JcR62lRhf2fbvNXd4ZArO4eZGwTeCkc6c4KGQas/EPeEUspQ3CyczzmoAx3pGcmQk
eH9HFyyic4+9kSN9mTQXP6f/KH/Ta1LyuMt4Ls/9VZpttgjK77Cr2tK4VcQFd7jEPv0qEwd5pc8H
LfJzOjk3YsB+PRQe7pnE+KVc86ur7OTC9h30me1SS4I1nCiKE+Xpq+rzR1G5n9dn/IZ6cu3JNI5Y
swgX6ztauJ+ZqkxhL3zMkgMT77xH4UgYsC0leGBQ8UzTDOpnbVMcnd57Myg32rUT9RNGZ9/kNjaj
brxLccGHooC3yWAtpF1y3WnWGKeNu5rdnHbLgytTkz3HCMyk1W9N4iwRnYZ5f3H6ugrXZEipY1mQ
OSf0L7bZI8RNTZ/afFcmLs+KxV84sL5XggP+slKJXNTkCLbx+mjhh5jUeiSvcWJ9X+Hxdz+Il/u7
bnK/N7P98NMWS066nhbvVKcMSlQPlFhDJXMxtc+Z9ZNLAjed92jJYXln98L8N8BZWKXrr4IJHbJd
sL4UON1bR+RR3+ku1pl5WjgYxm7G+24b9TPCd2wUUAM8xn2H3mQU2cjubinz8VLwDUJkaHqeoTNk
yE9G0pIOZzs4E/jcqRZ1tk4/TAXGwoH6tesWVIWqBVJS9TF5VNYoOSMgetheTtVzJgcuma1iFjfa
v+3JecBo49GHVMWin9wDsbsfGonf2CC0mO4QoOt61LBQ97Urh4KUz4GupTuMgNB3qodOBY+5nD7U
JuzzVLPFktQau0FVnyGOCcbz+GRWo6bvKnAeLrqrRORbFBjX4x/bWx6MfvNurq0MR09rugvc8X6j
T/5gV9OFN8aAY35Y3bR/QGrEAm/H0qMRPe+faF7jLbCouMuWnIFaZUTUG5BelRXs9C6lPCKn693m
0NOw1Q7L6Wc7UAhvpfLNLuWDIAQBP8WBb6qSuCnKHwwtaIA2+v3AVPGYsBrQ3HTKatfadXSfkdan
F5UoP7nAvrwX+H/Ped6q898/2S2Ud5/h9fXTwpB3qfYp6UiNjrJUq9BXrR01cMims2D4GbBzc8Eu
sSVTGXotE99Y5vl8ZCWJtaPQJiD377zZ9o5Zg75m2TTqXj/YrdGdSyAjZzYWbGNpGJ12YrT/NJoe
6QaU6ZomV9mESKzruTR1DRWUAvY2sJzWPm7s7bdBB0Mst+CzHGYT8Wul8A/7cJUjBvsrBp/rP2lL
s/2fD0XVQPiAM8Nof3OJaHuvljmve3f0uQBTj8pXkQ/Rxs/OntpDgtLbasYltvMsTe65MvRVpuEc
cn1x4N8uR5pZwpYDyUppChXj6ESYkhUPUjcrzHPr4SPPfft7pfaUjndy2hXSCo3I+XXGeO5LqIHj
3FNfaVHA0vjMsUmk5+BWTB6llPVxttRMTr2gxALFZAY0BruHAHr3kngGTjZkIZw6X8uMEB6so8Rp
PC/QFznPZdA96WFy8TwkPMeoxIDW5sw4TMDfL4NbM/4kYVdiPikkR+AKD3uWV99FzbBWW/LbDDTt
BxOhExFYcTpNz4E14fOU64AgyAMWI9XJXhamEmy9/fFITFQzZDoN1nZjsvDXAc/EtCpuCjGkxzwd
927Wf9sie0KR+saACICi7OnZEiFxTapnMbdwlKreanKF61x81CctjEM+wnXpzMbZkyONqmD8JTsO
RI7xa+Rai2eJb/KKmdj8wEPUL1RUaBZ5SJxvZUCWgUwXfkb6bUum7jEZwJyg1OZS4uWybUW/N4Pb
tcu7S9AAbiLHRL4qEfeJA9XE5EoJBxKczImDncBnPJfO07w2A13C0Mgcox7AdsUJuXeihZok4MgN
PW71WzPLaNgoNvAV7IzrlNHUBdagsXrJUud7sG+cjKKH6+85eaQstt65yxV7ZympZzbH6hmq5ZvV
UmLCnowLzH7D4q/CRsxnNZeIZ1ocmQO/JdZk7Az/ChhI81u8SKmjTuRWUAOwEDZZyiNlwqjlQjZd
O367thdxr3Az8jCdoYVcy2Qz7PmWV+1db/w9YjCOrLk4FMbQxlvQ0idRpxwTJ9Bf1UgLkF5vp2O1
gkf2bPM7pcqeDIEqTxs7PFXZLyk+lBcLobZdZCiUeStd6fEoZ67RDPMZPk0T5i2/pvS9D235zQ60
I+fWYT8PlEUtlYfhbkOwbqw8kjCtrzu8pXrSM5fjRMMSDyMWytGAE5MFV7WC3rk5NeLWd/vYtrfb
tBtOBAF4lVb65FoqrA/yxvX0+2LPTJlg14vOYYoyokMG2ECn67jTadWdUXBZUlBgn3EatZac4pqe
Ob67vCk4qJ7S6kLnh8fMxVMHtjy4hdhz7f2y40KykFu2wRkpkfM+MD3TZtVmb5PZ1zeKsjK1uBQa
FjeD3//GbfTsUS6CvvuHAdmA0YDTZaseerv6xAfPnCl3P1unwxXhdIzMa/nBhI6MoskURE+1Gw0+
3WaLLO7tgO642r8KQH6NFQW+nJNrrqQ+CIsBjYUXichBTQnA5iocvunRNMjn5mMCdG2wjyN18od2
2Q6D1d5nAVmnwtfrkdqbO85a/rWbUUQuuY3GFmHQceopqpoIHdNeLnzqmnjoWEr9IHw+YBPV3slY
bqYGnfhqdWX94DVdNGt4sV/LEZBnZzEBZWPPA7feL/LTo+YoThXzdkdyCBZ+++svMVWyoZKlGPel
wvSoZNPuhpKZSVUNCTFCdqKgFTDuMT3o8PM1ztNoW/VlDNjqOhZ2vG0x5qjMhiPMo+Uhy8oQVxGD
9XW6+HjydloUZwp1yf7WJKeEXgj3KYmEyCnhfpRZsG8RQE4tNqqxD47Glp02YbSHeaywTtcYUTgn
rVG6AJtYXDah9pz/TuekOTiTs7KibT2qU+fdAqArCLUz8Jd97+1pNC4OlH4TCYTLCBrEimDas6zZ
zxYTjqD3sf1sK+Vg6tey+NZZ82IuhcPQhLxXibmfPZcygWut91lZB+FwtQr3tAIFf9jR3Y+CR0XS
TE6Ysh6fHbuc9qM1fCWMrvcwbF+NUZkPgU2fnL7QW4ZHtvg/pJ1Zc5xcmq3/SkXd04dhs4GIrhPR
mUnOmq3BuiEkW2KeZ379eZCryv6yLanb58IOpQZISDbs/b5rPYvMDMeAbaoPmr3V9OFhdlyHbYd5
koe04nNeHIc8sqrKHkxhnEV+h7Y5NHZKXz+WPLdvqeuQV9uo04Xse9q0TbKiSwrTJ7N3plLc2dmA
ea4kN6qfhptExYyjKomrMoUiO9W6tOP8wfOmbT7cy0qoO4ueE1MOFtrMT3nmAGccUKaoOU9QEhg9
Pvlzk1jEiFvlsnMA5vdT/ho3mPynLrmmdNEzjFj74Qo1V2EDa6rl7t5dOjY55QWyDAXoLWWOwHQn
2zsmIB4N7FN5EsotgqwtBk2spfFFUwYo+9JoSywGw8CvEK3m+Av6aEo30I1mQV8PyIz7eN5oX82Q
rODcFq7Nhhtqe7u6tW6w9p+3A49C1QaNN5E0PnmiJwuT5xB/gB5xzvoKgyMU9psxEhskUcYqUu97
1MjLlpnMMiortzRjmtelHh37NmKqUhRUdQfl2ZMoKBVJL56KzTUlS95VmR4CzrkruvJbW5jbtkUF
aujapW7gQfZ8HrgVUifyBZQIDB1Vbgc5cRvr34vSf0SaQOxBL5hpjJhXodGTaIBhmZmkFIi0mLeh
4gFGRZnh2A7gDaph+k5iEU4CZ8ASSTDKuczHs1K/HyPivyQoA8M+j2D7u3FGnE4YGd/nj6wNLe6x
CQsr+AB4xpvwmgjZna4Tne0VPNxDA6VRnCA0R1aLtvdu5pyR1pW6kd9P66gpztpUh+poVepqM4YV
CnJt1LcsWPyV/ygHVG0Vl+gyQbg6BlV4nthcSUXWONgvxK0GTG/h15O2H4z0Ps8gWttVRCUjFkB3
yWWPh+TCz43veptyHOX4PZGct9juGfKOzSJS65+mxtpoxWivW2SfAhl1nCDuxpz51EB13OQTdTKz
tO01Ir54IS1KxXU5q0UCVKhkEoS55Tod67mgkMMaU5GgKYEX2vbJtrd7Ljrq9sZaJxxl2SCu1HJl
whHtVJuoUp/7rrdQdAJLVJTxIi3LYRNzRiEOMnkHSw2/2QntTRZeEMmWnvUWmYkOBlBMnBWCtk3c
lhstGYpFicpyneZJtpoMRGhlt9fnCf/bf545/uvlSAETyfWOQscE0mF6mtIB10CgPfOxRxdNqNVE
cjN1H6eWmC0d3RPzR1b8lAgTpXA72b5kGsNPDNYTWXLnph9725xhtUTjh96Ch4rNkgLJDUSjyl77
2eyJ2/hdk9KyyMh8VaiQSph9U+K/WWryRccKgaKyfiBOAy2BDBCkRMplI3sAcdl3SswXVmwgH+/F
Y6VWZzkxmYs+zYqVN3pwCZ5qnQIfKLp8KdqWNj96GLtR3Lwbg4XW69dlodx3unRQQyiZq8rqOPp0
sdWUMLB4aPcSKc5kRopL9pi+JFiIbDM/XCX4kri2z2pTW1mFYawCMyWGRNFeBkEjFMcHhOmpf1JK
7RLCyFkwiG9aNX4Nnel2MH1vLYDtRTberbAj3rnTGXWdmJ9SHmpiRZNbSl7gVngI6F7kuWVgy2PZ
otPQqQ5NzbjLAtCwnYkhPEQtmKvgUxSPAFvduiP1FNUXzXs73oGfCVEHhSRaT+UVeLDXBj3lNun1
2zqrKU/r8ZcWJGycgF4yEerEFN3p3Es3ZZG4pBB+FyTApOLGnFYMqr2l720Lr0w3AHnB53tMCQLT
g0FZi2+WQIpZthAMC+OL4lFuSuHuA9Gw527BiiY7/bFMiXZqzUxfBo2yqHtjXFcBGmvqUYveHKhQ
KMVaz9BHZ6QvC1ZIKbyQSNEB3QmqcUPhXA3I3N3G7+irUF4PWpSHdmo4G1AnrNUwc08wQFd9du0F
tJ/VkpYTNtYBradVz/8doo6UyWxOjzPbUOLIDhNQTQRKKqK4DKoi3hOSvaZYlpwHdbk1Z2lrUMm9
1DEG5F271WWlbK3Mv28aHKwt/bG17Pr7QrTfI/UpM7jD4zGzedZeBfmciRxf+ersgU+4oafFIxH0
06FSjK9hCkCs7npzC8svXg5JRvYuhQkZZ2dRR2xrRq24HwcelW+qsOta6dsdpoujr8DZS6wajQAI
8gMPdf+gGIBlzU6DbTZKaz9gTAK+1+6LiRgaLas3qSoPo+13jFlCvahWrUgFwjWg65tSjnQXcRaF
6UVJs21RDWW4D9SRRa/3xZg5bH1XMJrH0d/4GdabhNBbYrX6YhPlRO0wghBi9uEO1t+1QdbCoi5Y
kLegvrjM+3l5ODzwPL6NPO0q1RE8Tv6+R5nD/DfExWkUR2whpnv0despD9pwLUblMjMeieJNdqXl
cL2zCivzgKqybt4SNpVvHfKpVwJl0xLiDLdaJiDzCMcYCIPF1jGba5gy4GTCk08kmu5ZcNHK75Gd
3MaOyNGFeYvU7I2r2l8SMzQsQr2HOwOmEU1TH/WYy8r+Ph0YF7lNOnkUKEujL2DrFD2JucU92qjX
tCNYovJuNA9EcAMwX/NqImMK1tCOASwY95xzRuICSNUrtMrYigTGX3WgqKa2M+jfGEkbJvp83DRY
IRF3ZgQeM/+ihx5ueh3SaV0W6y6UBXwg7gwlgFLXGKmSjtgoM0PbRTYFAn8wtqZPkm019mdtIc91
Pj9aiU6OK5uZkNmhNcuckt0OdPrMMdwT7kWDZogu6sRnRQZg2PEFsb/SRDQ/xSt6xAYMB4owRKLh
UeceA7B/1WaCUAVvlmrZTDehgvprsgTG2SMK2JkeOD3JMI9pjBYoZxQ/+G4JKBd4o1b4ZKtlHCrl
iltOtkypK2tQlcrKX3tV9TikJnFKc6KGgle7jUfii/SH0Qv3qeVLnonOQ2OQRkl8eHIQIjlrSK09
wPTBW4FIURtpcTbYpwAUw7Ae422Sx80275wzDC3+Ome4LGFRrVQzivHzKK6iFRumGCleslQy1cRh
EGXd0awtE5TrJqLByLyTuVXioO4aCNwkW2TRkXW+zPoJ2CUpd9Qkud7xfJeDfY8AVILloDUYGMeQ
TFp0zKs+lCSacwmNPLkUry6RmVK6Mbl1lnr3CKjrOhqJxMuzc09jmUAd6jxWt9IjTzrIuG3ghKZp
EZ2BBz2r9THbCm3YehltiNbEG9TAhwbWpB9qsrwXXbaxuKl6lLBSZLxbI/OTlTCbiHHO/FShg64Q
Zh02QeXiafK5HWu4OLkWlQZtuphUKsMRWi59PAdxWruDXWluFmOz77WjhaLNrXX5XFdVtTEsguy8
dt9qNzjkMZZM3r7WWMXEIYosmIXHtExcJw4qEjCCHVjj67FtGLthcDliIuSummGjYDCIAdZHYvLg
TSZsYVQ75rUYD0KvuGPlZiztOspcyzkf6Vsuep8fibYkVlvJufxAYyWKQVmEclevveiY7ripLfAf
E7xpdimIL2eFtAPHRdQRxBQqCAPadljlVPdp1lnjau4ujl11NALgOE5uX6opnJYany7aelyUGuru
UAuvsrp+jB0g15M08MJ4B9VqoQ+P7SyLLlC9E9naxywMcw/RBGpmUh6r20KbnDXYnXHXg5RIL5zM
+25SqqSMgBA/CrKbpqBo1RZTuYyy8cLmYnMVNX2Q0403aDVN85cpCh6T+WL1VK2gQkLtIo3pDvvi
qrLJIK/yGaNABqMeWLvRw5ZOTMZC1pSLrMBj7YAeJFAjXOKwlFblGDyZOtCJypicpaZtggkS19ja
R5hB36OivGsUsU0yddyBT6QH4W+QjGIVaHAjBwIWbG/fxSMFC1/XNKQXs0+6iauV52u3sUUULJ7h
g5d/GcOkPIgpu6oboh8zQwWy0BBCiwLXQwO00kcql2V3Tff4zrP6blFFIytscBdxJYDkpAbeD9YO
85D6kqYVIcSVf88UajirMX4OJqyiIfqmVwRnpBl3HG9MjQshvLW3MXiqMCtUnbWpVXdGLIlKVEsm
9cXIIyNqu2eWECWo7asRoT/AKTJxbW6yqUGnO1ajmvZvvq2ncFV7llim0EndVIv7OT53gzeE9o6T
0AhDlQu/Z1x3Q1JtFaDmnYM9SVcVf0txMkS+4F01WbOcdGlS8NxpTVkcPG9+9JbRKpDNs6XYV5EX
HmsUX1u46MD+aDVSNjn0Uk67SITE/o4XvdZfyyjZT2nGcqZV1Y0I1a0ZJud2Q5RcrChbnRkh6zwJ
fR9n4ljhMSwJWt76SkEyZ9Nty4a4srjlBh0L/N3cAgKk+U51QEy6j5gbYyExNx0TxAW8lT14lDO/
IWvOA52hAwIryOdG6NmshYcOcmBNy4PFgGuGEFJWmDondVqyniaVbKrNNYvbZVDqBbaSlwLu0Sqp
Q2xxIn919BDqvsUI63R/B4G5xBDHY9esacjYOE2W+jO9yS+eqsy2CBqMlgChWvPG9Mnb1SXRdSWG
ZZql4daBdJWjW184zcrmsv2xFTXuxwU2BCqjRLMs/MycloEc8I+onHf/IoMqsmPlidod2yt2fU4z
sLHUcijoCTDGAe0n5NZmmT5oXqnhS5FYr0Ox67rpJiwow5fSe3YEnqW2bBGXoWitA9XDrQULSHS0
+DPNbkBo2AjvjJHlDVVLV02YEzgwbTCTkFeaESEMJkcegGXNktqvNA5UEOI8BaxwKpYs86iyondT
+4vKsS/aCD4PqPWL3urzS50Qb0OljgX2bJFy954KsCWewbyF57RrwHD0lLFwg+kCIMWyrOlGYfy8
t+m48qrmvt2gYHeUzVBArjbi4JwiJPWuEmpeUTB/A11Aq4/JXdZ70BxCsc1yk77Nd44jWhKnzgXl
eMFyePLLs54yHZNWkVwJaiEZ8PlNn/eU1xUc6Y1W4KOCNE7dtsDjNEkWr3QjKhUyzzQMR3JaLxVU
I1ncPo+j9zWqa4kQlRw+mYxXaQBii/Y9vtaawZd46x6Czj4Km1uZVMRgG8WC+sq45tEHrzaM70ca
SQUFlcCsV9T0NWaxpc1UL/7OEoproAyRMaGcXFQ+WoqBDCJ8qTzkkwyNOZj4o8ZMuACdzzhTZ1um
joZmO8RzWK6Sb5pmxOduzIETtIe7modaryJxwZ9J5KKfGC6cCla4TYLCy+hpkZQAy5Zqp29DO8Qx
XpfnGKqpD4asJyvzkE6qSexQclH6lTpfC80hTtttoMbRXgf7wxszUyajotpMVP5Ak4pdZjCtz0FP
aTUKoYY7q6pyJxYq/sQJWJ3WWmJvOsxfo6B7LMKIdgL1Q64nSieBiv7WbPDNCarXs/U/DiAmTxYT
8sqIKYvU3qHiiiKN5VJ3IGE4zktWOw4MD/Ubi7ZDpk7H2tJeyCJGS1V5e/Jr+DNfGVhJ1xeJE5Qr
X8hh0SdJ7gJBhOZX3qkppSigeT331uaxr/TvuXbJzRJRXbuK7W/YYQ+kFN+bdZ5tCwT6YJ0pU3ub
OtMRQSjEcGuOHq9KMSImgdC5TCb0MeWuL1nrt53xgOzsVfOAF9sjhV4jpepY0+SIPbdyGtxlRYJt
rUaajLhmwlWxGuALoAgY8A7QEimR3ywbEEDreDLIqJ9DWhCGLoo2fbTsONp55oSmEHvDIrT64pBT
Dh254gNUQJw+f6DHrPFQoR+gJTPT1D8vjKbeO3H1GvH5LYKKeLeSAIdlSKJ0LXkcOP2XoO6R4WXJ
sC6T7iu6RXqf2kU4KOXGgJGEvRAwcmqg3NTpJuiUg2KcyWupUwqbtFuleQwtuAvqhHIgk/iph4ks
Y3147lLLlTnZw6bl41t/VUKrWwjq9TQoFkFOBlYcFHR3iAFBb7VMfds40815VZWJo57z9BIJT1Oz
yPBHV9casSJ0czmBak7zhzLlssnSGwLDd6VDUjfLodKs9oOfV8wP+39+Vc9f/Xz581d+/t7Jr7z9
4H/weyd/9raPt+8puYeE8f97M28b+LGtd3f18yB+7m62rNOC/vxc/PYdn+zq52bMbCWS0d5hd6QG
qeQdbWtT0GAObSPb+wndSoRUQivX4ITW0/xzVUsz0kOTuao+v9Z75EqHt+92DTWjxduX1OJHiH7z
L/z43dPvYqFDWztvK/CxxfKE+tfrH5syu6R6+PnNAnsysJhk99Za700kAm9fVb7CLt++PH0dwT+Y
frTi30SllHl5/fYl+UIoWt/+4O31KOcmwekG3l4Xcyv/7aufv/72lR7Z/9r8j829bentRz829/P1
z7/8+cZ/fu/tqx//TWpLbFv/rNlhsQcOR5wI+eL5PkotM9v6BV9qskRU/PbdBlbmP1//8qO379JL
jpJF0tdk0VfeRipNfkAw/xXZ8gMZIRhze6vbe1SNGpiLwTjxMcz/NSIGajh/5Zj2HpgIHXM7Zm3h
dFjic2xMaQ5eQvYYnwtxVDz7Ke+ZV8XtOJwNLBPBuhdR8YpmiccgDQNusTiFR3K5aB/SmO7QFSiy
/j5OBhXumU9cpm0zd4mylY+Z3c2S7PvUTjeoEw9ojOZAF3rttEaIqgryHsYUXlOMXM8YnYiWaZa9
b+u4hZIrH8oru0PzQXb6rHzdhUWLUYlV+yqLfVdYoAvCGudf4p3jKNYQ/y/sgBzcsiSvWOoXaWY9
QnJYJVWWX1RJ8sgOL52hG9dKY8RoUxByBdEaYIt6S2kI8g+JwISCtXNZXh1rZoRlnM1NTaJiCCNb
jJ5+EaDnHghGWFeDf42Yy6DhFn6NtKla5VnfYO+su1XRuSAebzMRS1pjPYqQMcTnW+ObFeaZOiE3
HKYoWdYeffC8HlRCkMeX1Ky1ZRxjPpIGhZDIV770ibXp0rr5SiwnMw2CpmO/t26DeVqbLfuKiXBj
hEzBh+/Ej/gH5I7BttQmt2y93YjFCC9w+orEGIx922PwZhbptcVZMOIAQkStLXvPo+zhgRSppx60
1BkaakwDLLD20KsGOIMYl8sW0Xwx4uk1c/rMCNyzr6mjXKuVRgQm4sp1Zg0Yoqq2XyRerC8cW8nX
EgEFqhTFpdfyFZpv+jUob02yHG5oVfAvwfQcw36g4bmglPUctzpiaTM0Vmj4J/qcwngeh8BzjX5e
uFWKGwjr3OmMZ02ZSWSZRpCZTuZIVgpr5aW5/+jVHRc3FnCpmDx0UzSzhioemhTbr2eFZ5Shb21I
XoUzgSIU0dnY6RAa6pSH9J5Vg3bQzOIhFNUS6/eCYst4qTcWkphiEkvyVuJdoKRfHXRmFjkMoHK9
9OgHSQZaexMFNIFR6FBA6FlZ95J6MtSzm1jTBtcxckRlGe36gUTuFXZyUyivU2f3KwXYx5LJBCmz
RGePiXcZWpu6QsDA+us50yhSg6IeFhWg5zQJ2ks1JIo8oo7ZqT3idByMDdV5Zn7pcIloAKzTnRUm
sBVrphvRUCsYaWZIY7NGZFhJnKFl+zpk1TFRiP0xCMOMo+5WVPdGHEYrh1m5mtT5WiS0i1OxU3Ny
ZkCi4ddSvFkZJGp6suk29qunDGfsMteGZNPQF1nSlaeH7zVbO4WEIwSNm0Y74LnOFrERfkEvQcXe
oBDu1fFzocEXT9F2zeSOuDQfFH32IYW6Ri0gx3CQa9dc08ay7WgBmlu1ARE2CblXqwKRus4nrQwY
gTNtNXQMNNJ8F+S+wfiaMszHqLvsW2I4NrF5lmkOUzqtQ37ShS89vZ+lo7AOn1IHMQmuxXJgadfQ
89JI96Fka9Eh7lL1nKXFdI4NPT1gItvWMx/fj0CtDZaQ+koEoGljXK/T28uaj/Z8NKzp6LXToskn
zEGEr6Dwm798+6+i7AwQ4Zdvv/1Rwz0xj7XumGiz7vjH9+Y/UqZqiyTf25dplU8bTbSgNct+9/Yb
ksVczfT+OBbYhXT4DN6gPAD3Qf+it4daNTDux9BgtfbYTemVDfl5W+vGmV+LHRUb7pR+oK7g8U5e
5qCDA1aZDFBgMf5BJglxBZ7HnX0wMuxIU06JkoohHWaHiKRO19mb3KVF1a9w4Tyi2blCfh1ulFkj
aZByekhSEKwG0a9Sw2pLFhM+FWffUewmgjW+1HuRLHMWw0yqofEEDtqu4KYYVT5Y3aL8yvWzIGFw
RGEpLa6rYWBm3Pv72A8fwZaRsjvQ+JYw730wfSxm0TMxwEE4GSiufERb2lrVyObVKSUr5GosR/oL
LC/4AVi6RVzJDQWEwfU07ZL4hAHAibgq0eOu4DugfQTnzKjZlVK+mMq0VSXpfFM59bQ0qodST9Hd
yWbLRttFYhBcKB3WKnf4v3Wi2NIzzsFj21lfeD9r3zBfdC26cazszOxE75Jati3G6SEdk20Z8QY1
4aycIrkwJ/2pCU0eOWMODyew3NGZziAGGfuu/WKXUNgkVCPiBNFb9YU75s2tWqcIIJAdB73magJR
r/AORjUpWODPnJbahlnplAMU6KUhRUHm+01NJEoVOATvJcAXuGWOqnHdl13tqgK8oN1yEkWQXHl0
/ZZQvP2V1UodRzgZC944bLKGGkBr5GAsbQokYQesGY0wKw/HALUXv8r9ZCDgyQ2FdKkKfWfDIqUx
SItQAu+69NHnDJLYSvNLZdnPjsc0NTGDnUV1ZBQI/lWDt0L0BGph/6i17Y6R89rn0G3aPv6m6tp6
hgI2av2NMCofcn57F6XVlcjUo514T0hD4VYVqORUzz6yMFqyZEaCGOXekjhN6nsEh5EkeNX4pEKX
jn6HdCpfSS99GCWXiM5U0a3GL1oisSPXZ7Dxv+TMC1oinL3gEQXDvsIFuAgsgZOnA0aKAPOxSdPD
ECYhl63mHWQ1nDeNdEissO77MGHVaNY2c6S5KkW2Q9g8VX12a4zhzjLM1yyNnmhaGpukqQ5jzYdL
uPBBWkBfqwei55jSqxBjINKmU3sHbLDbdxNP/0ytvzfKNpE6szGHqXDfQILvAhQOYQnDRc9yROUb
K4an2NmPY3xDGCkZpV25mzIozb1d7CwNNCWVQLEsB+vMHrimNcoV7kR5ZOVlGeGrRfQylKC2NOFD
4w0wpWG7QYMW+VymLJIBADH3asVqCrFpeeU9tyt9F5AwvEJBt/QC+3YM7H7dtuJGEdpRCa7R04Ir
gQNCdwzpehHtaIkglwvsgSU/FaxRt1mwpOXs7ThvIYKsu1aciYQ8UN3cA+JE7m+P1WZ2bBkC53Ym
d3GvkDLp8/TK81es84sWNu66aK/UMe5J/GBWAZezEy32+RpHUNmjuzW6cJX21jUrB/h02lntjwHW
88zlIKEjQGNYStt+bTUsLh4fexZG+jbI/ZUSdLDLnWORU3fPI49adUrzZ5AevdvKv1TgD2YJ1FpN
ITBPVeYpkomoqFKhOtVmvx+nb9NkLCf0n2A/wEWSAE12pAYfJAiLVV0wqWSuTavRjUiAWBC1d63q
ZHWMPFk6/Aw2Esag0jgbQudeKwVhovdC8V5Mz/MZncXdRNbmQmmLVyOuztJpRiUz+ZwKbITpQE26
tq7Jb6D1YmgbBxeBK+tXH5KQSt+FbkTXraJBIxm0hh9iFZuA7j+ze/JiLZhfDesIIwyPoslDN7ey
b3Xnu5zy2MVZcj6aRetW/QJW3T4eUiTU1P4JSKgJaNHx7Zo+bslas0s3qvKjI5xN67x1x46BZDrt
ixDmpc1dQPhnQ60iq2ieBI97GJLNhvYyc39ASeBPy31n0IuFDrnhpgF8sKZAnwXZhWIgdy68Aap9
esXTu0A8WL7QgmVtix0tQ8Qhmb4x5w5XfV2+di1OG8ecwaDMClogUEtAEiDIPYTeNWZ5uGRIgvLh
y6RRPtfz4r6fEMmM7V3ti6/cTp1lV3HL8eODhlyOqqtnM4RyiWrMmOj333H450UEumcYg+82bpuZ
oEN+IqTjGaSu5Mprm9jFRWUE21QVl1Onf7NoVCyH4Fuo649ThzKJdjI3iIpCcOM7uypBPklPcK+V
lbVJzULZZFZ9nU/KEwhHmowzr4DbK49wENuc2TSUV34B6WzyaeJi5nDDFn1kKGPyPlG5Z95L1Q/x
2ihpIamNptE0fCp6/L6KNVC681IKPZnDGik78jEk67//7f/83//8XwX3bV7y86f0pX77q295MSMO
g+bHRv79sv73RucE7b+8cGmHN+NV+1KN1y91m/CnZFz5L/n8m//TH/7t5W0rX8bi5R9//5ZDZpy3
5od59pd0PXKZOLyfm//nn83v/x9//6/Kn7eS/SWHSuNPfsRQKaZB5LbqOJZG4p00dePfWXyKZfyH
KWl5OsKwBQ45qf87wxu/738Q323oxPSRbwfW5pcgKmkQ/a0KfACmwW9gsf3fBFGxoeJnhjc7EvMM
VjVIzip+CeMTMJJynj8JYumAQAdGgQ8vdWTWSFZHuPjlnFz+2NzfshaqRJg19T/+zkH+dicc4a87
cWo8ZeSwJq6GMyIrcLlAHP1k2+8dwEl8Ft60CeOGsNyGVUSrtq8200spo2NbSvfP3r7617ev6wa9
wJyqiqdSGB/mB+CYIpX9eOvm70/OWz7YL59AZhhORhk2cStd7uGo7bUi5SEZ/hhuP67H35z79zY/
pzD+svnZFoxoivMT49YpleBbmmhYu+3p8eO3/9cYs39fQDoBa79u3yr7spdJlrg+6xOYy3j2TI3k
p+hSAjX3xRhxz+1QhtrK+cd7fOdq0ucr4ZcjmlVSdeqZMVFBFLtbvOvfgDMq9ScX1HsnbP7+L5vP
c9G1RmfHs+HhrDTQgZipvU4rDDwfv//f5l8ytOfj+mUH2OvLXImxUCZef+AO/JaRna6qWGP9ZWgP
Zl2fexBnPrm+5g/iNyNcPxnhk277JTW1wJ1Bs9C2HuHI9CviaGaXYqG5pqX67sdH9s5Y1E/Gue7k
DmBfEbhkBWEzh9MFeAhxNyk/3hAjwYxgKJTLP9vZycBHB6MrjodRuw5tZiM5XcqiOSQV8mqR183u
z/ZyMvadwIBXrRjMzLQ7216FVPVo9REhbfg/gmzfHaDvXM6kqv7lcqCX0jnVMKcIoB+fIh7jZJOm
n5ykdy5m7WT0+6rWN+QlBK7n2AeY+I+1nm9Bl999fHbee+8ngz+Nehn4UgYuqGRxnOrMQkyeRd8/
3vp7b/5koCeoN2hbcDmpsXMmNfUiidKbbPD2H2/+nYGhnQz0StcLHZU2EQkjRTVT2DmzoBkGH67T
kgYbFW/tk4/hnYGhzefvlyGf17WfIkWPXCP220PptC+W0T8A2yAFr6YH/vEBvfdpnIz0OsqrUZVB
5EobRalptAq4svH2442/dwgnY7smnzaq+5RDsFQoPYkfxOZ+ChQHn1Ui5DXmzjz95JN574M/GdqJ
TlQF4hX8aVI7Orp+ZitfRmX45MN4b+snQ1qrqnBwDLZuNANQufo268VzlQxf/uhEqSfjGZu+oSSy
Dd8236rQYK3Kf+1tOYKtNc1PDuKdj0M9GdheYyZoOFQbWBFlUMMzWeTizzO74LEAZvdnh3IyvBPk
oVE9IWtrO8jZBMmF10UWsZgo4RmW3aefyDsXrnoy0AMHYEpkjrYbmLCxPIzfo5o2nxzEO8NcnS+D
X8Ye/TIL0n5vrZXxBs7fNjO2hk0znWCJcUg3H5+p93YyH9kvOynJXR9iETqIE+QhgImkpvUhz6Ba
6w50paqAj/tnezoZ5Oo4pkimErl2MtHsgSqKnZ6hDWv1SKKDHwk1rNVp+/HO3vtgTgZ9EBHWqtXA
E22v3tMzkEDXZfTJkbwzDtWTUd61lEyrziGcz8ifU+ySFtCH1nbu/+y9nwzzjsg0XaYgZ2WDE91S
jolaP//BpjWUL3/9tOlghtCBa0oUo4/MHRO1yKbbj7f924HNtk8GNt7VxHNk5Li4IZViS/IWRF9c
faN6+HgHv/1M2cF8Cf9yqZqJiFAB4qDW46mVV2Hd4lPIuiymYfhnezgZzrW041E03JuEj2ASnE7m
1nb/R1Ma3v/JeM7zFIGaopNnZVhS7AUsCbi9pYldILU69U8uTvZyMqAjvxKRYkmbR9C0grC5Hjg9
GWq7j0/Rb+8XbP5kFJs0mhJFDhI4rTqcV4QbryLgMthALO+LDeKFgJa2+fLxzubL8r+tANjZySj2
id8kF4+bU1JWx6ohubJCGueV1TMO7ZtyGDdlUu3BCK4/3t97B3cysKewazV9Usx1SsIvlcuup7TX
eFmYvyQ5xKA1QFHFuY0cL203H+/yt/cSDvFksBMi5GmerVv0HXUMQApSheHQ9eMnc/R3BqV9MuDj
wshNB1aLW4Ud4ChjiKngWyZktq4+n4JR/bMzZ58MfiFsnq/4ad04uczmmqKaXxvWfU6ujUEF+Y/O
lX1yAyjyTiDTNTmYNt1Wvbq0O/uyaaLyk+GvzRfxb643+2T8BwA+6Wmzg9Cs3yzmhwrXF3LlCxs7
iUeZw9SF66XmbmzzV8OmC2YXwbMRdZ88tt65GuyTW4TpG1Xmm9Q8Kg3THFGc2BqXdtJ/coDvXQ0n
9wYJ/q5AbolojhQRWd+xxl/E6W1CiuXHn9A7t2j75O5QG2LEHMgOxsw6Nyt44KqUVx9v+53BaZ/c
DPRSNmo7cG4w/CBfr1YKjnQZXFjeTZl/cv7fe/8nNwA4ujQ4ILS4AZqRVtKWxaj38dt/76M9Gehx
M9QloHnuy53eXo9wMDbAOdp1N2Z/eC+xTgb7gA2okiZgttjrXb8pbyYvvWkt2tx/dAjWySDPdI+H
YUAOr9c2cHbTS1v4hzDW1E+2/87laZ2M7wkOrwxL4g5E3Z/3cvxqtXDS6MMv/P6zc/TePk6GeIzH
MgwHjqFu00U43OZOfsRmCElb+eQo3rlOrZMxXHhG4xlA8V1C1d1GC7ZECrcL2Ts2ohy4jHEU33z8
ebxztVonwznRpybODCLspKIAGs5WeHo/KY6+c7VaJwM5BJodFoBtXDJaUXLgzTFfS6pHf/bG9b/O
5JzCLHWe2hbBXZ1/dCSobjUJ1dWfbf1kEDs1mv3c47QgDLKXvZV+Jc7oD2+h1skw1hJjKgeCt90B
vJgBh0nIcVPl5a1UPeuTK+idaY88GccxTcWqA0rp+lSpFg1QyDaajmT0XEUdmapSYOTNu6NSO09/
dMbkycBmBVZUWLhsN42nQ5rYpAYkx483/c54kydjGscZqY8jF5KqN+T1zE3oshgFDI24vB4mGIIf
7+edC3buN/26OCg1LbGzjv1Y/hMVF3JWo6X96Tp/boT9bmYg593+svYgB6LoLdOyXPLMexGQuOoZ
N4lWPeRattT767gn2N6ezmz1EiDznx3SyfD2rQbPeWOTJ00zbUdvOltxS0mhk+jlJ7t4b8YjT8Z5
h/ZN+X/cnUeT40q6WP+K4q2FCSR8Lt6Gnix2+TbVG0S1g/dAwvx6HV4t1BdqkKFeajMTce8MUQDS
ID9zjmMkcmuk0aV6gsgVCG/T79he3Tdyp1QreStS1PqmxHgbpoD924vZkm7r63e5sIhdkoi/P9k6
D1XTGGzrA5zf3teOUab93cevM1sIzNpK2gD9EUI3E0bYAJ2aTkwQSugSAUBq6+t3sLDgO7MlwaGV
eCgCwUdD2NVbOiFNHERJtJcJCh8nx4Uzko2+8bgWLmbP1gaqmgoACVyMgoOHFJFUzBbpROW68GHs
gfC5fk8Lb8WerQgwd5qmu3wIeXVjPdah2x1pUDb213+dTO8fp5M9WxUcKgUU34rchY+WIElN/CSW
SbtoY626lLvTG/Othwey9kZNrkbi9SAa8nRty+FWaHvpFmcrxhgkZmioy9EI5iNaMWfvkOi+8Zr+
SUP/4ShhzxaMGrliNcTcif2ivUzfo/f0FWjnatymx+BZnONdfZAfpz0XXhONWdNDvkINvHH3+ad+
p+/EWt9QHrWJbzzxpZu9/PPf1i/7QumIL2N06jE1RS2kg9Aavc2N93kZ6n+62/kyEhloXS7vLRJP
pmFu4GMQM6YwJdXvk+oBtmA2fqaX8/rlFvYUe7Zk2IWBwHJiXpsKUxl10ntV+19oOwa5eSlOvn6V
hV3Ynq0ebR33LeQGd2voVMU5dvZBCutYmrxAqT/lAhJx0lzG5pT/5aSbLSSWNco4m0xiAY5D+R1c
mzfdEkl64+cXHps1WzoyCm50bbJiINhUE9ImChV9olRCucOrZaob3xILj82arRwosKs4jNoYgKV5
9osAUiYFcTCpgOXtDEWnomutTLG7/pIWlkNrtpDw2dIlLYrHLdVyDu249jOd+e9NNx1cGX/2QjpG
rl9oYQJZs9XCTqiorgQXIge5ia0e2Kru3joyLG3D1my1MPJAllM9MD1hNo4F7aBHK7rrDYCiKdxl
wLv5F306GtQKtBLGtRHcuK2l5zdbF3B3Ina63Fbemc+DRRNJijG7x1CuiqMHL/PGCrHweWaZ/15/
Uh2gZ551F+kqNepyrON9lKTqkCReub3+hpYuMVsV+k5UQjnMVzvFJUXjhp/h0g1+/t2vz1YDdwyp
YXSGZAvAsANOltE6mrfvvY6c4/oVLhPkD2uoNZv9dhU3AEX4xEzdEEqsmcDJtl70dvoox/JLUtp3
qcyfrl9rYSkwZ0tBpJqksQo32XLQe5i09kk3qKUYLPkcaPRTXb/Iwg2Zs5Wg7SFAhDqnPLqPs+2Y
ZdCwO4m7EqIhZtxQffAlEAnkmLci7AtrjzlbDQhtTWZ6GQJJ+yy9Zzt7sMZ3cssbg/x+Som8TP4u
F2HOloPYL5VulVzp4hGn1ddJPmtdqG7F0Zbez2WM/7ZddxBBYniY7lZZGNujLx494A28LoQDN0ab
WNiyL3V9v18iqnVK+5BBbUX+IZOvUU7MtmT/BFALET8O9mV5Nr1bCdmF5XNerScxmbYue9kWlahz
VmHefQh1RZ/A9aF2eS5/mDvmbO7LLrNBmtgxcceaZp62NKxNJ/L0QTki+LuTrDlbAbJYdkXuOfHW
dqInOAIv9Rg2GM4VTQEhrV7X72Rp0sxWAcecQl1eNukwaT5Tx/FIIxdC3ca2Tnh9oif6wT9plv5w
/WoLr2VewkeHZ9JNLQjqWs+M92osQblC9LxxulwYxcZsAchNz6ncnHq3YIj3SYFZdtB/kIJ8Tv1q
93c3MJvxnPTjHiYWN9A2xddLZIFQEubzx+s/vzCu5hV7Or16E14+d5u74RFE9E6OOKKy+MZfv/Cy
jdk0bxV4m8bQOWX5iN7RydQUn03TQZjfKdm/Yzv+u9uYz/Uid5nrvIjRlt/SKkzYdwsLTmFEzfWN
gbuw9s6r9UbSdPQdcS+V1X7qvOLRKVuUNo6zTntoHLXhn7F1U08vb7ybpbE7m/MqyR1WKwrcrDCg
7skB4uK7w40FZenHZ5NdxWAWg6ELkQfDf4zOfR3/3c5hzCZ4FrXJWOUtmpaseqAFkmRjkoU3VvWF
8TovyRtjbPcWpHNMyja9EGG7pyj0s0GX2Y23vPBc5mV5RKJSUJdMiFiPAoo+reOgl4fro3RhuRCz
uezYUdn4GKC2nUdqryzesWLQuTTduwjVbrzXhe9dcbn2bxtrGBpZGglGqZaNZ+l/G8uQJrYBX128
TYf6xlNaChfOK/QmaEgq54CwlXUOc8X7GkfyVIHGZM87TJ2/7crpMU44QqJw7cAOX3+CS69/Ns/F
YDqTliBnGaoyoEvtTadNegjHW58lS0/P/PfTKxraz1TCMd9TwdEdvGM/Zp8slyKPVOxtdavwd+k2
ZjPbL6EJAboKt0bmdLsU0Bfu66ndOTHtPtef1NI4ns1v6UJYc/TLnbg6xokBQ1/Wmn9VzyjkP99c
v48ywtzRhJJrq7W0LnEeOYOUG28MroWXMC/TS7U6sX3F0pT5CtGHRcfSh8h7Ryh/j535+uNZeAPz
Ij2arXyqn3k8g5uXW8tjXa2g7OK2pSX/+iUW3oB+ub3fnpEbtmODXIPeDZG/xka4wwFd35jlS3/+
bJYnaVl01OFRYa1Bo4qDiA7Loum2aqTJ9vqfv/QWLpf+7c/X4QP2fJ5xYr+wXjvNODed8W551bEt
4lfHbf8uEafPpnQe9n0sUqKUjRY9NLTyepmxs+O/arIQUp/N6MzRuz6XBSPVRflM5YujXlIFTP/6
U1p6EbOZTL9/14IsCLcVHNQScV3QWqtIlDSnI6PIxI3LLI2l2WwuzIrvQJy92yjW3TfT6I2z2eVG
e+Pnl+5itmUHVlPEUc9wilM3OorcPusQgne9i0bo+nP688eTN6/LK4LRxjHAeS+i+jIOMSPk1Zeo
iz6lg74vRbDrkEtP9OJev5xxeTD/93nJm9fqdZamXFP3JV3Mdw1AvDot946KYbH87DMkYPZrQXdg
4n+OFHAuQQ1zua4UEBPxc7TqrYXAe9Um3qZSX9K+36TVjdG+EAgjwfzvaZVkel+aHRtk004far09
Dm538OGORNpRaROhqQc1Ccy237AP3Wvp+Jkm7ufrT+XPrxno17+vbfp6noQTWVC4Zp+MpINnXt8J
Z/py/ef/vGJ48/K/scjLrp0cuZfweKOgf0qm1NuFsqUNMwnRtFHCf/1KSzcyWzOqPJ56v7Tlvq2w
0D0rgqG3ntFC2MCb1/8BnvUdS4Kw7nOawrFIm99tgq4K4dmvIf4QkRccK+fGjfx5Xnvz+r+RWn3O
SJfGW5oDUM8H9wU0mOsPael1zNaMKlMAOl1uREwFZBG16TJkJvWbAfCTVNTfXWS2cqQxXEu7g4sE
zx8uZ32fjnLjguVg59iEjfNXB21vXuUXQS7qcIr7e6SnwCuxoIBVKB87a3/9NhYG1Ly6j04vysSp
9dzXpgE8/rlq4CN3f3WO8+ZVfZ2uRZVXU0NfhMmIdKYFHpFBQrr+py98invzmj6K261KDEEPIbR6
MqMS6OGGtaXBXGWEj6HWrEW+01E4UYJ745pLj+vyz3/7NsjDFsjN5Y4cEDirrCF4Jy0FkdSjpuP6
bS1sGN5siucGMDyltA6roMeZOt4Qv2s8CVoUB083fJDcngCmef1qS7N+XtdnIHcThkvVVB6M90CF
ipVDtMKt0uLU5/ab9O2P0LXPbi9OjgYl8PplsSr/eZ+a1/yB2ne7oBnLI3YOW3/Qpma6SPQSPQRp
6rJnvqACMNK3XhY1DlvXNfxdazB8HnEeKZBixAWcb9T1egr4oDboOjGWwYQbBYQwz/dSm/A2xkPf
I+cybffRTDF7rwgmgc49FUUfgQAdwAwC5PNkYu01FD8AbL08fNSN0gFZh+WQtuParetXtwStEa9V
V1b1q1VgWz0gz4hoxGc3c8nqpKXunaauDb8iNc6sZ2G0MDn90ggw07kcGI41Ppbm2Sd23r9ajWYU
e0ECUNtJfezhOY4l3dQPwmpC7y2IjdiE2ax7YrxLfYUrZqUsvktzLG1d7T7WIoPpPJWDAdvcpmv8
qayToT+TfbG+6BLoAviJuNIQ3UnD3kq7KJx1Z+qZtjNqYSXrEnsH+GI3gKDeG00P1cH2zbTFZK4C
SzcRwE6NWxxQPHSRtkkK6Yz+2q1HZd25g520P8zYsUusgqIHarsqTGglREvjcFI/urbkI3rV08qJ
gacv2rbDdIAjTLY7moQaXtiQ22vPQ/8IobTfRSbcVrwjULKRaCLyiTdATJIXkYPRX4NDGt5EjTyO
xhXaN49t459I4NrOPUg7rRYQFfQsn86hYWQ5CDgzHccPQeY5cGboZMYdaFo2VbdTNJpvGVq2Vqpj
KrQ8PfQ5Dr5+E0s38p6CptG8uwS8RU9dfUBlQgmua7IzkJldDKR7PaqwaMN7M0UQ65+dJEob4y4a
Lb30noEdm3VyEjF3M25B6ssU/IhtqXzYD+LStrI29NqXwS52fWW3d7k5wlRftUFTyqOViyFUW7c0
IY1ZKYZqRJyIMCdS4Zh0PXslBm3SOBbWZT1kx2wKXT/fUQJeA9ZP205nnx46NNfP7ujBY9xMk20X
w100oHsoXr2uSbtkk/fdhA84BJUvf+olBpVgVRYtjorN5FWJeKHBUeTGNk1TELjofKySaqs8170a
uS+nh/7zEIkURV0eOXjpIBpH0v5mCEMPtY0IjZ6CIzOJY6GdgbxDd2v3WSBdS7tH+ZC2sBNDVNQg
Q4LSvPDwRGiRp+R7zBxhctdZE8PgnsI0TcTBaQwNXXeQDzDxXzqjbYuElYDxJvcA9k39SxhbgYYl
JvMT5xThuHG77ZCKxgt3YCeDSH4XWmPlGbEAy21+dNx+7HzorMlqPSIbTPzhVfVSIT3scn/02k8+
9JUJeUgbQo5L28rwJVoIq01j7NF8f3+IKlvId+rhp47e4SadtPDFVH0VPDWuV8php1tT771EUWP2
7zrHCgcJWGqnBrIcT/PFnVYFBegZuGKhCNeiiWxYpmEQdXlxUGkzMuURhGf87/HVdfkRlh4FxghK
HAinq5Aa9hBermHjjYLVFuZjcwwqLZZ3o+wTdVGzlHYYrF2v50+985gZvb8hG+cF1n5MaeSGROTy
i/d5CALpnEJez88Gx+ns51jFehG8p27fg6Ly2LTrX1WURWN/kprMbQMtfGyMydbWMU6Wq5SF8OJy
DerR/JQJ18HOiJlxdH75hdKNYmfoXlu8mo3ekN72B+ngogHTrQsWKMS0MY+wc0GeWS8ZQJXAXvEZ
bcgJYVCY8XbOnpYDgVppGcAWdzMYlf+ViIWL53gQiHfse6YV6tmVqamsi/dAh8EiBmZi1e0uMXHY
4TxibcueY6TCOuTcCipR/gv3XD14hzQbJbgc0DQ162sPzVftCngTsoEvZMI2oX4i6xJ7N6GhdvS1
i1fGMCMOT34MnCx2HWmEHwPdoL97DaerTNdhKhMDBWea6kOyzqHuD5/sFKwOjotEWRhCAIrJd/ju
vkvOz4u9mpq83nACA0qVQ1M8SrogROLXKqOvfxBNDhNto4rGI1Bq+HUzvOqw1ooEkZEdYEKwWciw
jU5TluCZmUaPTv51a2jB18Tjr9+Pg1sKA1qhE4AHjju3TL/plLxcQLSlB0McmnpWO+jqROGQtWtj
KZMfhWX77m5we1qpofsECuoyBLRM+zJRjhHAHxi8wRxWliFjLCwccCAnJ6oH4bepo1brbcqC2OTQ
UER+Fe/0mPXz44iT0yC2jJUpG3YASJoYlJVdJy1V1LYeaGhCgT3VH8E0dJCh8tbKoUV5rl/UK0R3
Tv0DUp1pNVu7MisKfwO4JvldCG3RwlebRzWMYN2c6D3de7HIoze902waHpvOGfNgR5sZGo+NCYDJ
/JkVuAHw0xVZXL651gh5bS3sTgkFuTzSkM+2FdA5nDLAaiZI/EbWhd8MmITjo1LpJKm2mYKizMHX
JZX5britKvBZe8XAR5TwUPlhAICtBK20jFmvaJrDCA3R07cKy/jVsRK3P4SjUwm6SXXfotwUNHsP
dyu1usQ813hqmnfh8bRwV+nSN+HnT7reJhu8BE73PpYStQHMHC3x3qyw9KanURgSihlIand8U+Cy
3I+a7EpMOgnKL3RBDO4p2FY40VJg6jLlxILA1J+k5PvAzIavNFc64h1gWt99SnynALU/KNYyCIfp
0Jeo8lqZyTvDrY3wq0ljevstM+kaX9HpXVpfxq7HiId8boq9Z/rV8CSKJLAo3WLEMVR3VjbBocps
dr91EwZiPNRGkDr7JomqSIdFZWNKciJfjDuj8xlprEhw+VgxwrcSiNSwFb1v0Ctru0VymIBSf8v0
CfVcgPgo3rkq0ItNT4zwR1T0lrZWGrRXWIOa/66HlW8evU5FzdHow9o4GQC7tJPTjvFpUqX6UZdx
EO+KNEEy6nj066y0/tKTgmMmQsYygaxZV34Qe/eBwTZ2N6SF9pF0SWS8eHR48Yo7QKcPwnGAT5pB
b/6kcMD1kVgnrXZGkYIoh1+iaHQVl5FKX2hgT9pqFfPZlz85QwgIFmpopYFYAnaIASAmtpmhHSbW
SQpu3FSZ6073qQP+VuvweWzysXCslWY2EkN7ouRwEIAMAVm6ZWZtK1NC4PbbQVIDnDHiUMoaKYdV
R0uDfVQqGcMJ83rt0dQMRkxiDVSN1SrDy+yY8Wsh/LpfDzDMfw5RCGfCKmrbXyW9Z+rHOs+natUF
Gideiz8MNtM4UsaQV2OT7AqNFOgJ22FTc0ATcfKsNR3/ls92oz2EMM0R+xQj5Em3iSegKfoFOWf4
EQBElUUgIUFc1EAQHMPAuThapc3psUzbD1HhGWh+5NSLxxIqL1ZXRLvfOceWzlrKLBsPaWT57oOt
tNi9m8aJm5KJmH5mMknfUBzaQcPuqpdykyHJpgr6EiHajJ7ha9jHa7/PNoWfiXSnjDDMzzAgE30b
R7n4RiEV4nvXE5qzGQ2F/CVJoSitotRmMQl9M2/h340VTLSLU5LyFPD2K1FSK3+CzGzAhUt72IdS
TUpszDJlmYvNOpzuQseagM1KqeTBAZ2dHXOOzfEJbmFCJ70wLwBM5HH5VgV+Kk6srrJcUzYyQCMD
0J6voZ91CHZEhYNX9Cz8H7XRpobYajzVnou+T6vnRlP9L5iMQHLbOhLoVPugK78x8JqfKkiB10yD
bnt7awiMFhcWu/lnXBEC31Fjx/WegQcGOfJU0h191ywuhevV9MJu1xXryvEU37x5F4Bhi7S6P9oI
G+3jhBdvfEEdVIhjEOleuB7tgdfmQqjLHy2vhtDapBBdCYVXF6eJ09vVQ4inzVvz/0Wa13Qt8D1C
AD1+AdNNvkKc03DKg99Cr5VPVnCoNJAcJ5mq9ksZtyDkhjFqyV+5kxjuaZw1H0Edw8NPROi/0E5V
TSDbpqL+KfxyHO9lZHrqXhRjnlGM7HE2M+OjE1kVjEWv7O3L1wAsLP2HrhVlqAiSGPWLDxRWIKTq
K3vzP0stk2Zia3iMw8aEE+vG8fegEhmg1NT2muSzRycGJ9p4EupH2rHvdTcyLn+uNvC8WcRLqVgx
HAJtXzR85AA3Ff2dVvaHjPyg431u3fBG/MO8hLf+EF72ZmGvKs+SsLIdf2/Eh9zZ44tbFS4OTDpB
A+aF3p5MvhhyMYIq+eD6+MTwFAzqTZUvuBbxaxFttqBj6rs83YsQEbr+UGUNS9Q76hTHfE+rp9C9
dyGq2t6NvLywnT//1fP2OQWw0DV74e8v7zbsjnyVHpOm4kvuvhmDdcg4SZ12zU6zSrRhqzgta+p7
Kg95Z6z0AHid+OpV5dqlcpJDIe94j1V105r9TlDDI8J9FaFA6w4UJa0qtPRa424c+yWh1C+IXhyQ
yb19B7+0oEmBTXU1ybsBmYVmqGMf6EfpTyvqNSGY/lLOG2eFo+lG2IlslsVBrXr8hl2r9tBX18q5
a8MXdyS24Z8TgnZR9N2KLmrfRxA9ZGPobgxS6OYRAdw7yzyHF0mahkoSJ2weG2vPBMOnYYtq0IDF
z1H0UHovnvoFgoSViK/5iWs5K93aiuowVPddHtx5xrQdsuKuTnktFw0rLpOwC7a+Byh1qtnOm2e6
+1BjPQUVNcD+vYbRJO2+lW4FUpMemoazyqNmh1jaikNRfc8cCOzhu88WW9ZyU1fuiX16P2nHFCmJ
gpLc2ZuLST6FhwJt0EEuP74AO11J/+I5OSXRA4qflZDfJa41U/G/tujZrbJXZ7zvvFPpAHIPsbtD
2aihk9o04xfmzi7qo0uKw/Q5+DrsDSfXfEZBs/ZBo+bpi5c92uEHA+8Ty+7aiD5r+IKvx7wWAnvz
HktFg7lOPJepo+ubpjtTZTFx+6qKNlXzojtnyiT+bj2Yt1uyznhVLSJ/nxoezEbQL6vJhnYQkzno
tH49cZZcySq61V1vLkTz3MvE+y0uiiuqHIeao6h9YQY/6ojd43iTh3Y5EYgoS02sEa+XCgMK3GQI
6HVqXUSZtTPlE3RyNSHiijvVoeSNkTVlu8oriHEcusAfhvouTcPMMj7INs5T1mNZlQfWeK2ftqkm
Boxxte4KyNAGtgsaguyRDalC9g6d9i1JLc00jk1LNUZqEUfRjdTeYo7nxLNRZqVQ5lBQWAznprfG
DRxAzkY6H6k6MQOdSBrU6kIe4y5NMCJeHwv/lIv8YR2dt5J6YWVm1YjgnjBihr27n2r5IyuGml6j
VLc435WDXbmHrOia5hOiFo41K0dFtEKsO6P3xN6fKmPtCyMAJlsQBgt2kyDUw6ygFfXWyrmw3M/7
UN2GiF9gXADJkfvo+e1e+N2K+OImq191Y9qP8jTQrR9zaLr+YBZyN/PuVH90CoiuVnA0kjyqVsT3
jI3bo4aZbKf85KZadx5161Yd89K+YPx72BJFaTho1OER39Z0hzBLc1o2stIvjyqzbjW1LMXY3dn2
jAZZFlHXhEdHAsIGXrPpSdD24GelDVUeKdQ5KvyDiy2qaKfN9Se5NCVnOzWnaRklDfc2lgINnIaZ
yfdG+BCRd7MYaiGLN29nBTUzZBaUzmMsrbPqigc3J57QFfvB9jeY+1ZFab3UvftktOoN3463oujh
Pue/A/1W0czCfc47XClaassKdeZWuZev+pwzXzJK7MBJ+neNjN6809UdQFOyGqXbwmy/5XbbszTc
SrsuDPh5d6tWNapwCc5uiVPgN9XDc690lx2bAdJLTj/b68Nh6VVdHt9vK7TBHljEoN63RVE7fBXa
oqdTNw1vlFAv3cYsazUanP+If1M1Xzo/OxSNqfmAceTn+ISB7vodLE2jeUer3gRSaRjktwBi93Xm
Whu45ltd0LGdXD6QzLUTG68GRyg+fW6WbS+sEfMuVmJuU5+7BS+oynLSKtqZQ0OH1os4Q9taf1dC
MG9oVdUUyCGnrNAh1bLiPIOXXDZfZeKea8zQO7dPb2R8lwbCbF3ooIVTXqZoRomyd2FV++xmMnnh
GDLvYNXFMHqTpBUoylDWhV7hnFyaW7KeEAc2bLnus+gJmtDm+oBYmPnzTlZS/DDRL1WlmTGtStWv
ZfjEmndjwiz9+mWk/zZhLAFfLm94Tn7trgbra148usbu+l++MFv+Oaf89ttVOJHC1HqaYRP1y/fT
NTU7h94eYccjV5bZ4fplFl71vFOV7KNZ6x4pJLduHiaEEJ5+q1l5YVbYs/ke+pXqMJ9TbdtjPtcC
TiV69HNjFPmNCbE0lmbla70Fx99v6ZgsIrd59iyhrQvWrJ0oinAP6EauUyXbMz1u042PnaWnNfsY
8LpLBGJkCobwEu6qxOjwofe3PjWWfn32DSCCIG/KjqrCkaTe3jLGdNMQo7rxty8N1tmk9jwY/dEl
WVgFzV3ZeYe6shQnbWK914fSwuFl3mGKXprs00DHF9FdbQ+3O9g6gfOmacn3SZRfqe4m0GZpfLDT
RXdjwV94ZPN+04pv2sYseSEJvfFHf2zrbVg01o05uPTrs/nd9CjuOUvy6yo6dHp6DAd1uv6wFqb3
vKNUFF3UuzlvQ4mzjQDW1D+N/XbCrNoP9o0P5aU//zISfltCsElK0ysjpAdYur5hioQN1MbJX97B
5aq//brRISYfdU/buLHW7Fwt3XrAJPcZwYqd7jXmDsjLjbe8MHTn/aPVOCIOJrO3MVE9Brk6SQr5
VzJ0/7LUzJrN67y2tTLgALl1Orfdpp3+4MYAN6+/6qW/fjatOT4GsaXg1KNBdvM3dcn3pCs7cuz6
k6jsSL/1vpcuNJvhaQ5DXg9pJ/FMTazMQpxFWN5Db41vDKiFC8wbRzszHBOr4jEJxPMY6NUzyQP6
Kq387fqjWhix86ZRDEyTM3WZv4l4028CqR/25DYOb4yjpcrXeYuo2faDUZBIOxiUAZBUoOa8CY2T
pmI0LOPabYZdR+wqdr9KgejU/I729ZBM9efag6lFv78lYYL3BO4G6wNCuDcnuJNkf/+5+/9fFRPG
pWF92TGBri/BMPE/du9N8buZ4p//2//2TBj/sXTb0nWdjlNUIPqlE7H/2bT//V+a/R9beDhPpIVk
whTepdc2L+o2/O//EvZ/dETF/FsLyQSaCr4LSPpe/pXkB4XQJbIjupBAwZv/L5IJS/+nxvH/xGBs
16bfwTYldbs4LUzqB/692FFlprQE3HZny+9DpHVrj1KHnZNFwbotPbWDNkM4kKq8TVDo57xlPxLi
o8d3GucMrIim75CaCp1gU+kOxjjsVyQwj/pg3fXCQBMeIcIxrOaHlUTfSMjoK9L+I/5cI18HWiBJ
Bilk0nJI7tz6n18/dbX5zZCZewSonKy6xsD3bXefrUQRpRYVh2zf6XG7B9ojyKqPZJ0kITAr2Htm
/mOMhQ1qm+BRXam7JsgPyrBfSmO6c13SJX4MNq7ANbwhJPeamGTgRBqS5q+HeuXmeUPBS7xLSr+G
gDH6xEjv7FAb78tXUaak/AcDZ/qFI0Ca7KAubTBNSslELr8NvQhI2suYWg972CPREanr7ZCXyYM3
nli/PlvKNWCBF++xn36KHO7SUfdFRF4sNJuHsBEUbuX9qRr88oOR+8+x1+2Gqbbvo4LsKgqe9Ogk
n0rysEJF4qMKI+Q8aRWvG2oK1qXmge0otTs/Jrvo+HW70vG7rDvITeQee3TWHK700aGauVt35Mgb
QXum7JJ9Uo67sBjkPnXco54IRIiF8vZkLzdVYH5wQuX8qH3aQfxnGeXNJiFCv9YH+nOqdJX1ybie
ejL8Du3ocdnsnK5X+7CLijPbws8sQ2oweKZ30C+uQDstnUMf/HLwBe5cpztQPfVaTi9Z3o6nIORh
RJoX3htN+pkWkWlTN4dWkXBU+ISMlsOOdIxv0hEfWks7lkG3CqqIwCbDYQ1icoXIxDlEsf1jaIpz
S/5p47rma0f1xd42y29Rr4+HWKH1HONC21SaekxQ/m0wg1vrHLw95idlrVivy13cy18cIzaZx94s
y2YzIeVZU/pMSj0vKSvpCN5XtfE21c42b8IGH9vraOjDTkylQ9FSQ84n8Skmt5IMClWXfHEIt9YN
vQcBZj3Sap9cIzvYzaGI/GE1IhB7Igb2gaq17ViTXkhYAKgvqb9QJROgm07fygznYhF636VZTitC
UB+7GCEV9Q+fY107CzWChLYwv1t9t7bz/D2XoLUSMzuZuYa8qIjILZZq50rr16WMink/uPs+DeW6
bKqWfplnbjXaUUSO8VQgtqK+YVdIX5GPh8cfmJQnUmrFFIPLZKbPFFCSFhHiVRf1hsxivS/7Hgsi
QvpuNPniqPRTkBn4vuzizY6rNxox8k2bhx/RscYkXE3ic0QiN+mQvgwYn7A+6Z+FL85U3xFMia2t
OzXvfsNM6NSJA09rVuHJqSus7Vb1GZhxuG76BDEjwe+VFzU0tib1AZBOhEa9CTZNke5yap3kZD5o
EmV3adePgxZFezX4JgLGzmIqBfUusl0qmfRhG/gUWWUxbaZt0d1rRbBvDNvGUKh9hpl7B/YBgZ6v
trLZF1lqnP75j8Z2tG1nNW9tIz+VKYUPuUY8s7TidkVwMyS7r4ytVzmb1pX1xiDhvDLzYtqh/Hma
Mls/kVDvGWg4f3EsHdwqf61YtDc1Erux7947v+gwRsnPmhescIZwsm30vZ7KnnxzFpMieuzaCs+O
OTYH9u77xhH9yfoAGZtWQAp4Nk1DwPWff9r67oc2jKv1QNN/HI7nju3oZNq9dypirzll5jGGFbqZ
enNaR1ar7qhSiulNOTVU+m2qmCJR8u0YwJCnQI9tgx3q2S/UklE5NOb8RXXTrXH5VusyKNtTx0sq
bTvcpG5LBXeP+XR04uNQRfvOyxOeAb4x03QeNZF0jzUpiY00gmgTTxOutELfD9QiXOqXf3SifC1T
yWMpcJtLo//WF/a4tnT+QGNYR5P+Pnn6J0xcD3YzVqfKoo45LnAAOzR0Orn3OYxQVde9ojTYc783
mo7uVmO4ksW31jXNb3sI3F/Z1hTtrKo6Z0kOR85heDtZ/JO6BNqW1vb0RCofLj6lOdQYIOvMxv0Y
tOcy8PUV1X2/cpldzN91dyqimP+w8naX5v7H0A3is7AztfWt9tzq2nEwKRNI3NcytNG5mYaxch3d
PRqjTeEckvqgE6DW+vEo3aLeRHKkSKBv+23b5D8dx/1fHJ3ZcpxIFoafiAiSZL0FapdKUsnafEO0
ZJudZE/g6eerufHE9PTYchVknvOv7UXPG2oeZzqY7pcQGjmAmKAWh5aKt8Khem7oUM9Tp9oWNGgQ
7s9JShWzWSAbnxf5Q6sx4m9ZPa0bOu/KDvjzfLSf+OW2Gt9CWpR/oQteFEn3Z6tZb1SGnzejOzcb
PuB0gXskLBvtjAzsQzPIgzHfKfHa/5CGQ7e1dcxFv/AQnM22f5pWTgOxYGNTKS9rVo2gizQaAm7m
kd/dkcyxYMOWuKW35oPqldSan5CxU9/uy2e4ZAeRbumg/6O++JQMy++VbMwwb+SOMedXnajfS7Oz
y5YmPXeDfZYP7qLKaM3Gkx4UuXl5iRSlHx9wyZ4IA1nC0oYBse4XeNWeideXFePJaPhHI1ivlUFX
Hd9rJFbbCK1prS81HUebmbxWW6cvboocdJOlinTR3Wl+AsL6/D2gtPqAoO93boxO7BJVRmaUOtSo
bqKhGiXCqO15XrLt6Lj2IzPi747U1sj16NzlyekMkHb08KOkwXhWXVyhUQ4NF0fEwmsMCV4jEpPr
ruXMdArj7l3ot0M2Z3D3LZ07XpbtF1yVWX/2BDGwUn0uCat42a37bcTGUfrJPtPyxVVVvbMbAnJa
XhGiRsrHtpy9Byi/a+sYD6j0DslC+1zaT19GI97reYC31IUMR4HDILHta+2iXzRIWqE01ziUaY0w
eTxkm08JDTJ4j/d16t+0uZzQSe9zjRxT5/64UwGVqNMrctbPrWYzqSk0N3GUR3NL2fi8iqtRW7vJ
qqwjQVJn2xiex17zcGVqjd0R7XLeD386Z7kInsIh8F6Vl/wn0DM4Uj0s+lAG6yWgbFArtAsr+cRh
6jhG2ArJtbHe4Mz7ZxINdbzyCVpdXsWWIzvY0zI72PkvyPAsSkwR7J3JBhObOxV6Elmz2Q8I2Lwq
JpwHfFevDy5O6/uN7IRqwWxVlGo8FKtRYBPox2ixmoEKgSAc2+WnU4WKhF9/T4B6i9s1F+Rc4mpW
XPxEGAVc4Xrei5m0Zqdxr7THLruCakVGo+nJqcyvO2+3c/v6ZncqPeIfiXW/KmZZ+s5Zy9G+Wcy5
A5kYV9ecy6PfOz/OmJAJbKRxIXC0JdE9H8C32u6UUM4GsGhe//9LzpTkyQY/P3oO2CRSz2tkcFMj
KSWEIYz9Ir1Y3bqdDVKlr6uSzVVUaXOabC8y7F/gP+8Sqva5uI0ZPiFP0DGdzjQi5l9Gieg57+Vz
4gdvI8qqY+ezXpgqGUjkTZudCLLlceEyR1S6l1t/Y1ser2wVKMRy/8qB/blxOB761npwhiJSenIp
PAcpDUbXPPepu4R67bsnhiakjN4vVZNGgI5zR4Xkep6URumWVVBwCQhV6bGFr5NJX7GF6lgb03D2
CLuMlF+PET0JjB4vlmFt6KuCNQ6EhZA7HeMG9OzsNhv1xa2LtJ0mXmlFCkkcJ8C27gNUXTGa1UjK
anp2AntiEol7mznDmMUTUqlYt+RSUdNUtcdAWX+avmWQxlMTzRYGhd6isXe0o2nQ+ySY0QoRLgTW
xT/4IGaDeghLsDlhIckM6yQ2XoPW9X8YOOqd5yT9IVMMflR1B9W5zJaOVOski0Zd/E582LacH6Jn
/A0dn/9SNL8bdziY2cSs2cg51jVW2MA0T6nfidjo+2O2lHlUOR5/Sdse2YL0ZzescV/4abSuxR/X
sV/poo3thaWDFKR7vqXYqcXCQdm8UiCjojpYswg9ILU1howH3Eb0jVxmOSIp72nURaUUr6iGMqSn
oRq9VwcRB/pCip09dbNr3u6+xDoxdX8CvRw0BjeU23cXgi73c+82tNBDxRokdxvLqU6EOK9djQ4o
6USUa2e35ebbNKFwXTfvJIvJigrbu2R8CpVpvCqRxmM2v5SWyiP4qDyauxkkzp9PqC6+yzxxI0my
GyN5/YRbZZe59a33iNnYbOsVdepvnUnwIuVFa8pJyKx6/8Cao1nzJS3bcz4X7V73aD0dlEW8J5RS
MrNN1O7mRvCSDOlDljgftNqdOjN4xoH0Z6LvesnLK0eYDE3uD7p+U17lhMbquoydQn0g77+Uq+Xy
Qgwk7A2aSlYOIlTQWYDEq2ZDOWxZjb6quVmVX4e2seLEwbOX9xkvt0dr8TbdJqYUK7eoAOinaB71
b2w8r2rlsUrBBGgy7i9IXDhHBW8Jd+cwVGDdZrj261uHk6hcks9Mp3/Jn6DwOqGfo9kFFu283A/6
Mvdv87x8GwW4AXFsxshIMZjpC2cUsli75OLqoq2ar32LxBq8m4aY4mH25oISbe4EFJ+Xxf675cPd
NcY0sn4bZd3FQ8Lfc7P6OXQr9Yjt29zNfnFzOp9HlDip9mt+WNftMffEJbOTLl5n9Q0mSTfMd+nJ
VzeQ9QFuM03sT0PkHzRmHVS7MJ/iZOlXdPuBtTMaTKGJuxbYoLIrp+ErXA+P7HoQrfvfxC4YiDep
uz8TuXNRIZc9Ym503+kVO8K8W+hLice8Om9LF+GLAP7Y7DfPX3+nOgXXIEgymN3dJOxXT09nju5/
65JfHd9E4yN/srZ4W9hdmhFLjESmT90uxc5I70XYbtsTRj/rwaxeXSf442LYOMjt3pTc1/tlQvdu
0q0KP5VH9TS/4tCwkXM7PQa9LUNZrds6durfCG6uRkGx9d9qKapoumAoAD/Qkx+uyzPu9N+c1Bzb
vvOKZpYmeUWBteC694zl4ir2UZRxt2zhNh/rI6pwpIW0jYTIHR/LusCFP+s8yrb8Bd8MRlj1iMUM
KfhqHQfMYoXmB0XTH1WFnSP0nm95QgGwVZ5Bnb44cr2jzpIHbANYfvI1Qt2qeC+T1z5JJaUp/rbj
4L047VOjljO42Y9Yy0diamvU+tbvYBQ3m8aJIBWXCmItCoTPuFrrk7lNH72R8DxVgDsTYt7e/W3Z
aDeS6dgY678lzd+W1D+JnoLO+zYf+hgY7j+h66z4G4HtTXe5ZW4yRdJHCln08oJ2sw9Q8fNlXBcj
yc9zGss5fV0bMz9SVPifUMuBuH75tC4/PZH6D+yZiMD+8US3l9EaYmf6ojfnTAj+eix9fSUznUtC
YLOZJNdn79hvU0DIYLrMj2raKCNPMazPKJw/7DVUa55HqyBbwe2FScF3LsLKLz51Hahr0dNYTO1S
5KIRf4OsqiNrzKcrI9GnboM6TsaCzgAxVXuZyWfb5rKzgqY/ZUnQ3/udH7fVew7Ia8tMTCm610fb
erHV7F4nlGr7dJb9k1bTE/nUS4jtwPzY+KbQRtwUCsCjwcndWd572fyIWR+9zDtM3XDGwfeYVJ0I
bZKe9mpojrrbyki3HPpZkiDq7O1orOXfDZth7GGai4Xzd9ai3pmIpDXD8Srl1U2yq662S++pIdQF
Qi1wjbu9vrvcqzZnFuS6VLth6V67fvoeN+RcjBf/eqN+dFvvmpv1XReZf2z2tC/89Tan7vMo+ic1
Wv8A68Oa7I3YQqtwMDQ91DLdeaX+aVL9hrfmIqb7O+FMMsLjEDJuYK8potwy/1qresfkdBmT/iHB
ULRrR/UqXKbd2ZE33/xUjWPv2zSI4Z5MFKJmjJa+e6JMjOGo6vdGzrpgUxJ0dKvhLKXoj/1KWb0z
s5rW7VpebKXSJ9MEqcLMY39TU2PwtHB8D80FswHzQdF4QIiB87zl6XAWGFL2tFhbPDP9pVdDdm1n
8iiCij/S99PiV1dbTsxGeoVVNSIxzX+8wkMals1zlHHXt0Z7aoTZfCskJ16/XFdR8sU1A1Bd6pkR
WWm3YUqzU9N422HKXT8esr8AjA9iDNet+S7HPh4nOsNX4d7wZr3Y7rUdg3/btGC1W86ZPyzhlAXP
KjD3rq6bXaMvYDCvY9lSHO/kD0G6nqvWIuATZ06N/yTt/wlN2HXXqyhIpiV2PPFHCfEUrApJr4P5
11qaMgywPRSi303eFoTd4udMnz9T6f1eaLekwTY4qszgprH0S4Vd7dQaN9+9NIn49kaH2d+8J7wG
9g4krAkND4Nq7863ZgvMiJyqWNQNlpVtPDlyGnY2m3opcnQhBQiBi4JzI2fZbM1oqKUd2tXypUSx
XbtyFqE/AR+icWyPPJ5Pg0vsQVmfzeShRtZ6aud5XyjZH12VnvgpusiaBTgdaSbEnlTHsWJ8s9aV
B6PqANm4B8ZgtXlTA3GqUnprsHz7KKC7CLYftAvLQZyTmRnWwWCxvGTJcXVZ6e7I1dbq5Wbl5cew
Tnm0bGDuzgB6qOXbtAQ1gpP0acMexkXUH8S6RV1ujYekny5eE4wH9o4BDF0Hoe9mfehqO9nLpLuD
fe1hM09u5ohIZS03omSInxcTpYmY+Sh19ty5vDpJybqUt+UR+PufnXnPrulw6Rf6qXTRUheI5/Oh
/pS1zg6ytheabcfh0U23ExEBh6XmtxH1VzohR8+KiHyp9FCb6aMFvXfwbf1kOHh4cajhKJ3yk1ek
5VEkYDpp4jlhdUfNNiz6abkM1MCOiPqddDfwfYSmHnOQTeO2jklxMLKgugTz5CiieZl/uj7ghZbf
m7J/FYEhnsSMSoSagb2jKanm/fFBjLoWTEn9avzqv9ku/CefIFGk0KZ4THyZXShHSkJHOj9g6fYN
n3bYJRnuOV+m70sbfE25F+LzRQt8I6SVMK4s7yOswzKitzzZVy2mkLZunWN5F/12oOV0iwF4G+XL
Mjvrizd6p9mp/sOa8zniOn0P3HMnjZ3O5/y375M6oPsguTa+/8/uSV6rVp5kH6EAhtgtps9321mS
a6mu/qpqEWdh21ZMgmjkT/6hL6b8r29Nl4mC7q8JijHmRWsvoJ2x1Xevyd3L7RMRsx99tz0BweH8
3Fo/FDxS07wauIu2F8ecVpC7dTiwMbLbN87fvNHm2UBlHZXmwL/eJMmutvvPwuiasxry5oy90Dkk
TnWoLUVgg2qyMpYEhIOXJOpsW7V3xMocudbdgSOFGydVLRjOGmzYpYl/YZkNkHDMxsBU/W7tFlCI
buQAmeISyoBEvc7c+92r0br9Htddj14ffiON/Y3/lfxUHYLy4IC6B66Uq/htTcbv1DdfigZfcuO2
gFawD56nT76zHia7firMvouDvNd8bVUd2316LPrh3QmCSxDqVpQwEUpGlWB0X7DBidSbd/WE1Rac
5ea69p/MXT4Ho4i9JmUuzIIFqxwOZRN5+So1TqQ8PS905eFg+VUPdrWTCxlPFevYrTOn//Tqf+Rl
24e6hJV2QRMybzEjDKuMg6Cws8MN6eHapQbUpDNsbM/OgXFexJVNuwV8AYdAntS7LRvMeKzNnI8J
CAas6OhXvR/7CO8wmFRR6S5JrAyJG0MuGv065yep7f3LMH/Z07Z+BfS5s8kf5629Jpksj3QL0mQw
FU+4zENiBYe4cuyHYXT/FRCLzaAB0FWj4EsEpyHFOMLr25Ml/BcBqAfLp45YM2WEB4aZLNlwjyN1
1jljmnSnQ7eOXDKqvGZN84ku3TjagfOW+HPyuNX6b1AJfchhpqLCtZ0QojSe/XbfbJl/0FZz6Brp
xVsyfJX2jhOAHbvO3ci3jXiiWWicguo4lwrk9I59+4m5y8mZipxipKlDdo/cRWj+e0rs24KPfvOh
R92gf9ESHaFOevi6fLjo4NE2POMEhPEybcG8z5xSnXOHTBSzwn5ndDYbNfPO/S45VLlrH9LWDjGh
dnSEyu/6fiIkZGp4bRHgC4E/JMnx6qRF/yLHbIy2BVhKViL2Zu+z55yJpo7ZIdPnaZ7/Cbd+FaQ5
BctShxIleryNA7lCg3hLMfBHeTFcHdREYB8OTuFViYil8Wdt+QraQsZbbbGm4/NNPKOPqtGu96WY
D+ksbhNxLpPAWZcoGWZ5BwSwLO0Tm2Rh35dcboRaufxsI/HN6Mgjvc4H5B9MuBpirnR+ERbR8pN2
iIW7BBEkbd1jPpi7sqCzJC2ZFJ0045bkPzMwR3ew/87HERZJKVTowTD/0Kf64CQb0RmZ/Clsdk32
/L/Uja28yIGIg2Yu43zc5G42cfkomT6TclSSQKUeK9/MImPjWloJtY8yhr2QQeUnG637zT1Wlxyw
ql2Y3lJGWwByEr98slFKPf1h+oJJ6KUT5vV2Ho0uAMIw3Zgyxph4Xvk6blwphb8NIFnTm8D59qC2
hG18K6+J2T/WhnhXWTDRiyb/bJIfjrbK4KzBatwiBi/vj4nMsXmMf/lsM2jDhURZKK1jNZs/WV8/
T5Ub7Bw19CfTmfcWhFdXyuF7qdFted48/oLd+tWiRwhdyW0wZer+3PIZ29LpiB10Xu3M5+9dTynP
Tn3fDkoM5O3wpPMzGaRD1CcLwR6cHdfGEByqmwIeNQsVpis498QbvvM1yWzJVD7096cgr7UGvbTX
B9pz4KW6PNn7QYL3vYNIYAayO5BNKftvCsj/Q+ZOwzz5Ac7MuuV42G7YQNTi2vvK9I/Sas2rXX2M
5E2TELF32oHRzuzTuJqFtx+GAeh8FXrH2YQje/6dE4ByYaTkF1biC+5xazd6LdRGxk5ZVmlkFRwd
VlrqqHXdo+P5QeRlyX9t7rNaTc4EZbbylPvOy9ZOU6hHbDOm1+PHqtogMsdM7UUgv+fO6c9DoRnp
xiGGpPmry+1zlPQx6sb41y70kwW2S7fKNMVTbRCV4u/b3iwPKyEpp0AhZm26Bl92YX7MpJ7cClMy
izbzR+/IfG9Q4JWs0TwM9YGvwRrKX5Nak53pvNjr9E+W0qT1iNQa6cF1LrzPNu7E0UvzRzoA1lvv
9GpvdDCqUuePklSTEL97ShCB38Ub2eBZqX4UT/7DqOr6EdT7y4IhaQmAjVvdrgzQcG6eZmhMsrn6
dHzrUW9tsKNxiq+bDJAtr8CFmQuuJXdNakoW+obJMxfmKWmVdSlU/TGaFrwNd90uu5vWivHabLLa
VTr/6dtmOc+cSwbOwHOXTHtXLM3Rg288ZEt78UyHtb0c3PG8/rF8ozg7ARLNTmZ7gQjr1N0LoFQG
E+t75BOJCdRxZWhmFse+PE+sYFb51ATlP6qc4gH/8svolx9pWViAjkQ/WytWbhQSpk7qg0dURiQn
4L1gyLawuNPn2jf1Tnrw4xYyhem+oA8zOGyRl9lp0VYZe2aXR/fwpw8YBJ5O+dXnhAZslgQ0HBhy
+3o8jgjwEXes6Vkz+q7tOD8pt4CeMrk3mqGjvmpoWXUsf4skystDYP4SntgOvpcek4DPxVq62IAK
CrdS792M9KXEdH+6Ycke5yhvM//Bdr3gofOdj2ZqjZDIIAtOv63iRWo7ygcaszXpwjFsfbqzJXoZ
w1SE94DC5w9ZNzvnIj/dJ9jzVKHDmF2iWERtNcd0dF8Jx7mDpFwUg0GEb0uqET037c5MYC5q7/fm
WMversBPmm7K9q16nr2yeP3/L323BqEFL4xp3Y63rHgg/9R+KLW8uGZh7dOt+jOvJZgpnzP+mmV8
wd/m7h0To7osxaGxdQkdOVzLsj+jt1OH2YaxhWgTe6FteA1o3hHT3SXvksNUZGZk1U6wtwgBeynM
br52QxA7c1c+KrLSs43/M32X+lA7XnkabZi44HcrvGTf+j6OdMDWl///YuCpZy6+595f/M0Fo8qT
nSMaxHnCuJA8RqkPCXH7ZDII0cgJz3B1Asx7z/jqA3lCJdLu8qwXhyxYDxXpPdDzwRMmkOI1lzWx
CSKdoiadqoijv72lNU40XsyX1NW/aD7nKs1T8qOWvny1Z/OmF3ZHWS5kAch3sQk0OHc0TeIbv7p5
9eAzibkjt45XzdMbwpmdKvov0m/8S7U4bezP09krsWcguri69dAclCqncORZ6I3C2hXtZoZWMzqH
re0BzgEcTZnro6mhdkkcqlmiJ8Q8Bj7zTqYvhi7KyEeGcbDEbIZJ/jATgQJCFPyURj6cHVM4gC8d
HJXNdzX17E/EaCK/WhcgAcqFEW6MP7nf+BzARvtiC+/gFJN7LRD7R6U/EBdFbvQNNsOLBumxfAdh
LewWHTKSmA3SIZpMfmt/2fuiXHd1VcidZaffLT/QAwkl9mNWWbd5gU7yDHVZViperFzYe0eOt4QM
qkgtK9tCKdfb0mvcu21+DDz9vODGfOoEg1VrzvGWipwfnaYL28KK223NThcLAEGVD4yJ3I9FUAMP
LO4Sp+7O4bOZpux5AdUPGrEfPJHHjeOu9+mhhBIFdWrT7hWHSf/Wd8/d3J9zd/H3YMJfOCSJLOlz
N84hlDEuEiFSQqvPDYw6KTAH8moJQildn+M8VZEMyptNilu8FqW7G7rzqPwSB7BFNx6VA2rCqezO
5ntLeFGkjGqLqpVHPmX2jU2OwHogmLGpmUHpdozTSWFmT/X4aEBqxgPbChliQThXwQU0h+CDiWga
BAkYgSHZ2vlB5B7qYRbVsLFld2CsQFmkxWe3qf9Utq6xXQg/CtrBv/hBXhMpI7/Nouvjyqrw0rEW
6gCefFiLjxpMNy43GXWEuce+PSZh4xm/JtPBcLxSUNqtxefoTmKv4TahvyITg8gpqdhr3Um+lh1V
ZavzPXj6vfVSf5cJyBzLW8bIttzQIcMoVAOjQGZ7/whS+8q5WwlHSUgotIHWS8M7JYXyYiK79pu1
EZJHPI/MCjJVvJUQFw9FYL9kh7kxbsJrwYwtn7c06UCinZmBdDvVneIkzJ7sWpMN3vB89Gw9yvHl
Y+01e68knK7e4ED8KjP2okCoR8flHcY0iZyrRX32t7/St4ZT3rol8Z9uwXqxE1IDffhWAHgEkMD0
RyqXJ8hbZl7fxpxYCJSe1tg/DwWhI+WiPgWVCoeUkgDTprDBTbvIaM00Nkyvuwim3LUs6Qwigwfo
j4iAJVmmXWMal8VVzn4QvOhTtNRtdsnaimCJ8j1JfJuYPcIuOkmXQt0fN74xxtvqNKF1fMynV3Kj
ZERI7RrpPjdDLDB9ZLe5F3m2eikbxVyYPTeFwxe2FR9iKfdOrb5z1wK6c/aEXCF9k8l3FazDUSOu
OKJYZXvvO+tIBNN/jPBv7rIuT2s6P7aNiH2Rs9+6HpiJKd7hIXZlXe4tFolfdvBep9tIpmmhn1VT
MVCRsxHCEkNYFNbRRvgCHeYidcQ7kcsUOAvwvUVJDb0mQP74+JgdJwLPvtCMdVgI1nnfWPCf+v7b
rYF/6s2hvlW8dAG/YdH4RCplCeLUaYsW5AqRR9xE2HbpfMxLcLqEXWjX1Fo9ddwiQTaj25vopNOa
Pl4XCHDEyzaSo4hzREXQnc292xIJT1/si5wU9bEErAjQraZezx/uUBTc37LEfh96m6VOccJmnEfM
LSSUYUS41el6nG2n20tBYFfaaQU9TfwQAUx7M22QqSXZQwotXXXzjTlQooIplogRgFUdI3nkzc5/
Ecls3clX1pV/gVXMEcvJzwMgnPGTNvosVn5FXXT/nTb8aGWZn/vRe/cx9OwKwNCoKfmFaJH/mMNZ
YYbqVFrDPtD2n3wI1BGjP68seY5+SjisW7qxvt+d/WlV8LcWif77qi7EwcriJTDewBX+8/JujoPa
/bvYK+MXP36GaMxmfMJhXxxSly8fKQbBhcExWVqkAzNRusNUHHmpPvx5aEHfzYpEhbX4FXjrgRHq
4ifzr4Y8uf2yjP8p6f9ShXYZFHkDuVDh81FycjQS4eCi1cVVJ8gb2qHQnMJ5dHYtWvBLFqQv/TTj
+LcYo+uymmLCMZZYKFuEpnwvbbCFwIJYIEIgdkren+4eylQhjzK88nWxINKNLz9f4HUU9nSjqH5v
bSfDtgXMzzW6X+LvtmPSUu4nAp/MmZEwSp7dnb/Y84+eLdIp7TwmqxGV11fWpZ/kEzX7STmIpIoG
uKioeVi5V+o65192xi+7ruoLArq4rTF4b9ZMBIHNG2hvXmQHmsCttOKxFsQiFYnrEXDoOrHNLBit
C7VD6GToioDa36nNeiUg6iQbSx39sk7CuSmJgPWNfUPozjGdfHxwfaC5l7q9WXt9vGz2c9rbTYyY
W3cNtLcgOoQ93H3LyQ4B1IrnyV4QsNvJLtm2vTOQ9FFzPYH4g9RVdUNWTE4fQDlG+Wp5pEP8ykbn
czTbM6kjRBXKZEBa2nxXLuQib+Zcn9FX/RrK5WJmPSC+5nDslcdkXXFYT7wm4P3tRoZW9b6g+Ivh
ItGO+Ux/VX2wHO+3qtNL55oNepXK4lKh7538HvQftIhZWzYfV5KIqKmGDtpi3GeviYaVngqS+mzc
vrH2IQa2kWgvWXUDHFZ/ybflsFUDIhJbmmELmvNkBvyWk/4ZUsZPmKIE+YXBBZF3z7YXvLUb7Y9V
QcDTmgJXKXqMxNvQot3sM6QGskEqMfkT5JthVJeNNzVsWeQqK2CGT7tjJW9bm1zbPCfY2BEInFMU
Vovv/rXxL8W52fM7LbnYkat4T0ukkdEazcOYIj9XSF9rfy8Iwg0dsg/jeiAxcLbq9LDxPq9e/X8A
N0akm0bG4mBo1x0xCDqj/6wkOaA1ZijAFvWJpyPpZozvs8r249JOLwRz7epxg5Z2QIAJaoWr4m0F
afnnruk/IHkmA9TtKA+L/awbAqq+Z6twz3ZPFqXKqh3UkUIhZhxWAvtkKiSRNuOfcmqw8NdxnU4O
AptBRqrRTzbUfVhn1cmui4QzDQ21MzGLe5567JeqPzT/WXLTUe8Udty51bnWBNYYPo9hBy9InEeu
9rSifbm5+GndQu8C3dHshvYKhGzcdQRJNebjUDNBtPDy7Ip1/7bMSdxL+W712bp3XH0NVm89MtvF
k+i9gz+mUV6pJwo3yx0ZoLCIMjmvC+6GxkeJ7MHTJzBRU2WjQwvYlbW40/msfuuEOSN3Htau+jPe
c0SIzelC8UL97xSW2Yx9U6cRWcz6nBaNzRrCig9JC8CKgyivp/NWEKDmJ/aBCqvXnmQcUkW4M+7G
+xq3JKgyMRCEYZF4R34WgzcDjH9XepwIy533ZmPfzJWQVTfP0EJl7hmN4S0x6zeH6V+s+ZPB0J6X
/7VG+TFl0KzCzV+BXrZ47go/pH2N23H1L1hfhsjbiPc3N9qaZv+DCt7bFjSvRAEfU9kHDH7rMxKy
2MXJFhqOhdIDAdHcJoijy7dVl8u+ZOr8T6PXyGz93Eyc5Lni0tI9RETjunFDGp71TG2qjjBko37y
7sm3hJfiBSH3swqMSwqU4su7At1pDisHgVXXf5KuPy4zZDm7tZFZVTS4FYpe0gcZateqhoiuPtx2
PRuqiwaF9GQxXxiJD00v05DIk1Pgb1jgMi8MzO0xyZmCBjXcw7t+zfD3vtSI6CZer+xMYCSFQ91u
9ZnBJnz7DG3EBY5T96/crL+r04UtsBK0ToqBYg3+8qKRAmNwCmz566bGI9DIGJVzhYTS+c5W+2dd
yFtM5/csbR/YpEKS6D43QuVCf96iTOX/Ksc5+S74EUfHhKioI1bKzZKX1Jve+4XH5XFshzdCGl9E
Elal9QBuf7Nc5zvQ5Kk4BYFnRvcr7wFcIBbctPzjeQvDHCi/ndWPimg+ciHd99ytD+MGWWgFJFhC
gWzGGYH3k4JvWowgO7pTC6SVBLGZn5TlPuRVSUaks7Ce/2UpJk/SWI8M4Nmumf/H3Xktx41sXfpV
/hfACSBhEnlbhfJ0oidvEJQowXuPp58POhMTzaJGjJ7LuenoiFYLKCCRZu+1vlXTvHOqNVvGYJ28
h739jbIjo4Q514kXbm8YeEQtHVDtBpSmU9rOXRaiqFbGlR06zwhJafwoQvoq1Ht2FO0LoV0MpV3T
H3FvkD4YGzlNP2mW3UdDHlxUAOHlQiiiuHZnDxW2Za1mVe9/9gnnhdoYHwGPH3yjujFZcLcuSoVk
crwA8PrW8sWpggau3Oaxzyll9jQ0t5jT10OR1Be5M22KlK84FdE2Da3DmJlPRYy9zwxuKd0salJx
jBOvTIcbU1XTKrapjiuBnURf56zmmyV5eK6rzTAREpJEgWflY3pyUYspEEfYvlhfu6wc2PexYYlG
fnlDB9eXc8ZMI+U6MzA8ZZW7t4epgAFm+AeX9dSNxZNTd/oukhQHikHDNBJtkkiL1oMAqGj7qQtV
UVQ3RtZQaKsOAG+jndkK0GmBdSV82nIj0GRPwZkDupIJT5tRk1oddWb6W7GTlEfHlrtRu5l1U93T
5kuRJdfvvliopgvnvIrV0U/q+rrUMyDXkmNVG4J6bRsUVdQ/7MHGAxdZT1VZNCsms25tga08NQN6
wNh9bcauZQ+oG1s9NGpmDuu2C63XqJan3JZ3bDLafV9mKze5Nybnqh/jaJ8bzwMFTK+2MbVp1oDh
rc/g2LqG/hAXSDtE58mgnAlPY3GSWn6JepSc6WhLgG24Kzv9buxmyqLtC3zS1uPvIrHCvdSpkDrV
5K41cKaUfqtLSzUIVsSgey9NJb8PtGaIxky3NWzfVduBRivwq/g9fX4R1TRNysvJsDIvqJsnPGID
lQIzO/3+Bz4nh54Vgc1Fy2kmXri1ehCsx3RiB/Nkm81eGOxf1HgsY/u1JTV+PWrpvQutpNZxDsm+
uayL6Qn0cIJXDekqDTa6RGySaDejRDYvjCmur62cY5/fuwFliHlTR0tky6RfxtXwWuc6SjabrlgY
7pNoAH4myuPoJHA3o+7dN8edU+/6mDUoU1QYIsrMa8Rpa7foThx2EdTn9ntBBx97wGrSovchWtTV
Cd0F0TbrSgjMshGMxyC463s7R/c0vJtWSi2acw2T8Xsh5Es5ZFsVzVfs27cULOgU0w0nIvxW0USo
Y/uNzrjHfmSvhWhga+Muxe2xDposXXPQPqaDgnyG62Lq/LsShBUOnaVrN+/juWv4fiuGJaJrn4Nf
rgVIUxXtrQyznULHtisbnIZDynF/MdKJmnZ7mbDljuZim7fmmzWltz2AdSxPvCMtmDYwgi9cP70s
wg7UXLCd7HmjwIOtGpkma8dftJw2BVeB3NHPnB1lM9wI/gv+qyv0iRct2kHXkWu++CDubt22vAAt
bgAwD558p3rW3OiRY2+p6TuwpN/Mublv5+pQhP39oFv7msrKStkpyl+jYL522JEOdbLX6/wCVtGA
kIi+SmWz6amPSYY80EntBxlzBjW+9+jWe5Qr6zL6oevytaVjgNRQA0yhdmZKjVRPhOaZU7kJG3FV
p/FbFE3xVksG8qX9hKOxMKmo0kGwq8m69sPsB5Taxpvmp7lC+lHp820WIqx0WlKvRbcJBM99NIg1
S6iCo3hnAoQxIFGuIaXAkxDFKBQbdRmJJqCqks7HWFBMLpiDuqx+bvt88EqTE1+6CPVCy17XNceQ
pMUv0TtLx2WEgWEO3xk/eyG6h65XT13vJuxhtW039/5Rt55r+qDC0djKlPlWy3Aj2C6AvlROl4De
vEbVF0HNwZ6oSLTQuaL/hhbBMspvEdJmwN6UZ1x4SnT6Hp3wZJXTBSTrk1VH8apmnBezQR8rxz+G
0rQHq70WdOlZ+KdDE6IxiO9UUTwDlrq0WzSky8avKIv32Gw3XetcL0Pd72JrjQMl5TxjPLE8+kp7
c3vE66jiV51SN1EU3YSueGNLc+mXcOt0I7qOuNk2BmeY1+1zrAb+lyFfMxgqFhekoRrMWKaIcGiQ
+dHGz/2cRJae6ctnLjLcgf5T8r06mddBb3nBvOfE+WN0hhc0x2GHMn2sVOD5pX6Z1NBcO43pNEHp
gA+N1i8hOEH1ktPmTRTa6yZi7iyKLXqJG7cRd2E8PtTI66g6XMHUB2w5DdeQ5L1gPA3YZBgUVC6D
kgqfV9rM+KYW61uQzo8LXRBByd0cAUiPBT6NFE22F1jzBnYqmvmGg9E0+qvabW+l6vmk61TBCOq3
Wdn1HJ90NOpgyLOQtbQJriw93jhaLfYOvgp2Mu+BmHK2BmwRMy0+mFnwzZbB1UhJTHP6h75EtZa3
9UNb1se8Gd8Wv2eRYN8qR1PSefxupk27VnXgo0NKK7bH87NWsyREM8YLXaXgIQqITo67JgV21WSL
R3hEqRL/hFHINIdAAjHJLsPt1CRlsmYmtzcOzrkYQwnWzmw9zQHnUmfPCDnUbAvc0m83jTFg8WSj
wM4afdU3+MHfNbjTK0ciWbKRXEaL8WtQLtd+MuyCrWA8vvh5vfHZJztsytjTryDxzfsE4nWWV3d5
Xh5khREryGt8ymEIUJ76mWZQQU2O9tg+dQ59ZBC3fD+3luiPZY1Yk8P0OPDHyIBGJ+xZ0wzvoNfe
fFO++FTFPKGbL7hD96PdlXtN7y/Aur4ZYf/qhHh4aNm9zSq4VDlWXiFoXbpEQllRAx97jO4zs84u
XIsmu+8OO1nnj0BNq9795SiN2rGb76xl2x7q5nXbTaS46VgfUBJO9WM8LueP4LF15n05TOvA1Aev
G5Hu+Cq8ynmK2UADw+7vxjG5oCB/MMP+l95H84qlE9ktHvwh3APTvrJTrGBx4Z9yI0YAjjs8DoOr
SkZ7f4pWVBsvCbS8Yz/2U2nFfYYu1o4pyDh+u8fkgPKEew07baKj87MKkjuttRBZiUdb71+GXq6j
rKx2YG6DvR5e1om+xsdEg7juryvTQPHKwS4W1MM1276TFIppchlryzBOv52jUVD9CrWsR+MR3VKm
+MVc7WS9vqFB8wOvCMjXoIs3miiT7cyuOhKJseqWoc3+6j3gyyDnRV/lOZ7zOUaaJHs030aLIXii
U5RhiFmK9YVvfjdGN18PIeXtEBn8OqyHcevX37HHXmiyoWtliifJdn9FXAw7dm3tJuFGV4O4aG3k
HY2a9yQCDUgZEm010NdKbKZbPQbum6PTUal6BTG4bvTXfmb8m1YC+Xfyoqb7HiTpLwuGreiQOePY
XvuFl43jZg5+BiJyXvCrhF7jaLd8xJc2U9UxSQ0Owra/lFQHFhSaL61gSzc1L1aNaqnJe8zyiKPp
saxbIm+ZWonMKdCOAjNYO3UZslmZnhjxNaj46VmT9Z5Yhp/Cit/6QKDaalDvB8xH/bbJ4IVWoqdV
JqajHXUrmk17y57vrcDauvm7P0SnJH6K2+s+5X26Q/mdKeoBpesT9FKAO/1dkA2/ipxtJHZvtg9I
aAmoSHdOFGunrk5vZrd6UarbydLPDkDWXsIIscVQ0vDOW2fChkwWg00tU07yLRyf/Dn5SbcpOrV9
htJyE5vVfDJlNvL7ct2z0CtuWg2zvvkGyBjb/HBPpMxNoZE9VW386oKlSm01UR0mNK3Q6vpNUXP2
ZkFAQBQYPGHiDaKiGbwIkds4g40xneqxXsaMIxD6xhGqa1/tzWk4JPBQRpC9RnVMivBSZtFBb0A8
tARY693rPE4XVege/XAA/14mm2FI3rVGbgsr2IjFxtwpwhmYweHFq2RaRbHEaGWMDd76zHMxcK7j
3jEpNFIvKkp2HIrN2NrU5l/9TIJEMY6w7xf/aTxi8rOMtlw3CJGNWQzb2Z7Dk9AzNNSkYGEW2nQx
AiK3LOUB8kK8upRF5B5sONXkg1YYVXKiQdvJWOuOy752sHfe6JjWGvQi/d4wfsddFVwAW7zuZHRd
TUhMVfGzj3ETyQb1QubicKT3tO4aCM5WYj3SjqTOH7CjVqPzox0Y3wT7rNtGUOjJRszL5pDSykfw
Bu6j3wQWZWrySOi2IoZaU1nHIeUT0RO0NRwFtLAu21rLIAskq1ClTlQQ45TMCyMOs/0k8LXGYIjT
upFU3XqEel24H8jfYf9G4oU2oE6t3RqocvBN8HlicAmTI3WnrYBQXdIeZW/GKhNbR4BdnK2ximPb
N2/qdG9VzJF+/ytK7CfNN+n0/LJjW2yyxxIz8DpLCU4aVMcAaBJucWF6DiigiUFdx1mqcYxr10Eb
aRTN3WfHpInvU8xEk/caZMlb5Qj0aS7oavvF8Wcqh3pcM2nzt3QTh5L0rrSrx6pOjI2o8oemCFBN
SBc9t1R4sziDmTUAhp7SO+lUt7WDGi2bmZ2Lt459WmqyUC0IJD8Ut5avqS3M+CO8idshb/uNxrw1
FD5w+aXAMoTu3sn5UpmbgR7qYjPQOQBXctktU2CWx+xcLfOHI9LEo/D1TjLInk1mshsoFazskopo
ik1ha5YTQQW0aPmFL7UIaDdPidoV8fTQUtA8NKZ2Nc7uddk2Pyrl3s8FDrBEduU6L/AR9DOKwa6z
n+j5Co7S80OIa+0WiUOXP7t+FjynvsCJMYc76CYbiswGpcRVJY3qoUi4EwRk2N+lVuHjMJId0ORq
y3kJrxs7rdrPOEG1iX4Y2qHc1WFwdCEMQj6R9pZ1eqVZdbptSlp5bhcbm2GmsxglLGwmvWODbtqo
9flGd6onS+ZUVqfwB6K/jdtWT79JQf/fkpDghv3fQUj34c//Wb2Fb9lb84GDxP/0XwySJsV/sKDR
JtQNx0G5sYBE/zcHydX/Y7mWbuG2c3TT5r/9Hw6SkP8RjrJ0ZUjluBIYU/NfCpLQ/6NQHfLnTZMD
hrL/FQXJ+IiqW7BMwjIJZQXPZAkpzsOIrdLpG4tDNIKR/jWuMvsY5n23SzID3VDWzGBpWGwDJJJh
R35DFXSZB8ZHO1hzT9+9YDhNKYdinIEbW5A3UGed9gXZy+Ax/CN04L83aRmmtC1pK3SFZwy0Vkhy
JOyh2NV22SIw1OU2rYheCC0VXTkGq2cV+5sB4zrDtWMuFs64nWS6KfMek0dQmhSoi9uMxjCtGkMc
/vHGb/5LjPqfvMtuCuTODYwq8/P92aRcSt6TaduOzRv+JzWviDPOPKOR77QSIS6PqFs1cbYRsTLx
fYuctlLarAcntDFtTYQRxgHOSGHNV1FXV4co7/4Vjff3A3MEYgfbcR2mxvN0z5zj7xRVcb4jSKVY
u/H0PUv1G1+nKO6KClYPypS/P4M/vCLHNEzXQkphoN44Awdi/KXoR3YK9hbESNI+pDQ+XdYn4Rbm
F8/7j9eyXb4XZSO4OCc/535FGmNO8Rt8MkD3sLkiXY+GzwQXHbrLF79MLG/vH5gwPhG1YA2UgYyQ
gs/5wxxENRtLAuXOddkXN6avXeaz/qCXmb4jvl7flz3msbhLtiGzJ+Ue+iiCreY8oT4qS/4RNQEU
hEZ2p3me2VRI6jaJ1rWnoRaKgj/VoijIr1xfmy7//lrOMlKXkcDNQ4Q0lW6blCLPOIVQGsbOduAm
B7Z707TaeFuki5QKW+gs2nHdOhQ/NZR7Inqw0TF4Y2pnm7/fxEeUK/dAIdiyDSksbGaWPI+e56EW
BLoNjI1wKj0dWvc4ZTdhQm9F9gcg20BDbDxYf7/qp1GyXFUqYRiKi3/6KC0YSh1ZnBlKsrKAfl6Z
Xms1eEEK3TNSor//9eXA07iGEI4Ap+ucfQBElgXotYJ0J8eBylFBfauUWPDBoMivXuqnEUmqJql6
OlONQyX/U6w1+Lw8SZtk15HOuYmWmC+CPea4uqHIh7ohGD2G7E+7JSmzbV5rhWMqAarr/f0nGx+J
jr9fLEuGo1wWI4NFaXnx/6CFmlHbNmROwgclYcOo4o2gsehkb7R5t3EQPk64d9MWxhr8iyIK381q
uNFm65qwp+e/38rnl83iaguLMaa7lrTOVgjiWmrECDx910RWDCZlWFWamd2MVSyPIg1+/v1yoAs/
TgmmcByXFENdh5GjzGVB+McPH/LO6ujJxTuSFkP/aGXZBlluZNWnMQKhF6v7AuHP36/5+SvimopZ
XSpbsfwvj+Af17SGulbG3MY7NNTXNQdhdBJ7Gmg/ki54iRLnu5mZ3/9+yT/9TGmYv38kw9o6G9Pd
NOYOAKV4B9X2cTzNofqFJfO6lemtoXfVKqyxyszaF+/y05aEh0tUveGajjRcXufHHzqH1BOLRY0U
h+yccTFbS4F0xC0kmldVPfzr3yixRLHRojfC8e9s5JBjaZN8WERIx8sNOYIM3iDxgtg85JR9win6
iacDUhqhfV9MUL/f2IeFhXVSOhbTBb+VWers0sYch0SSyQCsMlRd06Qsl58sehsXXbxqB0w2TjGh
KzS+xwG0Ejsy1De3fjWjJPBqR6uumuSkIDBvtaoVz1NLBmp/E3Qnt80urbFqrui3crIsSn0ncufd
t6DrRPgPruEEXmi27x9zgRSFR7CjBeq8trTqOvIoDBS7F7MLvO1fPmqp2B04SjKMFfDNZbj9YwTb
xCZSQgjrXeBSiyDmmQLTgFinjbXdWOYXNdiWUEurG/6OLy79aUx9vPT5DrIUjZaFmg/0nmXPVOjY
MavSHF3fIJv8Yrv6aS7iWiaWAKYHYSnzHF8dNUNTOpNb7RyQcokG5Wma+Gj7Y/QVAN9cVu8PI4hL
AZgxjWUucozzS2nRREw1JHbeL056d34mQAbASUvUK1azzMeUkJR3xOVQDpfNnashNYoG9NeTNq4H
jOjY+r2ieWZ5XhXwuii0JWDy0tAlSqd9r1r6hEyse4MqslXEp9CgJ5XY/ZuR0QkLIchgvgtZT2HC
/X2sfN7zLz9t2W+BY2SFEWdrSzxmXUbwL5TOCS5DUQ1LRV/t+kzejm11F+MD8ZLQj6l0+9d0mkiH
0I4Ag+btFKMk8SnnWO44b4KUz+rv9/Zp2ePWXGwhppCWyZHkbCaecLloaaKVuwaB5raKs61mUTn5
+0X+NIqWY6Hj6o4pTHE2C3Y4ZMfZN8td7pfv0h/TrYOMrUk5ultj+fL3i30+wUilmIVs00Bnbhr2
8v3849Ps0Ys1elRyNRf1slOTEToGJ8fJ/A1xCHhtMNSc7ADejTaO38GBX9iRbbG7FfSSvtq0flp2
uBlAwiY0f91lx3j202GVDpPhj9WukQgPBp9XT1Qn3Hxjvu6a9pW8XiyekToYqrv7+4P4/VjPvijl
GpywOV4zS+lnc3Jml4auOaLc6cvK09cElDpljVUaxWUbotsr3MvWtfUNUaovlqDHG2OLsSPrJTCh
W8wVFDzbj/xVGxtI5PvuEeHAvkmQ6My5WR6TILX2w6QOZol4uB2/+Gx+v6gP98+WhMKBEDa/QX3a
kkl66RwnEzADU7itEjv9Rv/uXi/0zFMWW/yAhk6RwNUwerGrSpx7IUhIq5yTldlECODb8iky+k21
1A2bbskZjrzIqd44uO511cMUAU1hjtOBJNFrnkS5dpxtnxb30sahxnKC0WdPkezSgiaO+MNL6qHY
2JQLD4lhIHT0Ue2MguwIKkw0dKmakjENus36xnAjvYdmh91pTy5VTjP0fxFCeRooOqAZ3sNdekBp
hS6zyqYNNfBLVCHmVutyyni2/8UX+Hl2ZWGmNsIHwVFa6ufhZlltD01rW8XOKo1dIcSFqlGKlTGz
Kd/ERZpCzFOYAfBIuUuOcuNlcmIuHugWJ/H8HLddtFGxesDGdBVnKMSq3rmWHW51Kq1AcNGKFwRN
wEY/Nt1jjyK4XiLpxm58jkqYEH2S3EP7MEgZrfXtFyN9GclnI4XjCmdawb5ZfTpEgJTPQbXKfDcq
hN4SHwo2THyc+zGI5dZoO0kX3X0ApmwfqQafsFYKz9J7pGYICAC23VqDBRi4wMNKWV4/QXOWK6C+
KBjMr5KmPq3fri5cJkGqGsoynPPNr+n3OMYSNIT2hFAY4sVVgTQbni6eWPPCD/GB/P3xfD44L1eU
v3e/NiU6cTYRKN2MMYO2qBb953QoL10TH/+MsiLrOW653cKTEPral9Y+dqWXKL/8Yh/xp9+sxFLA
cRxKHdbZ0d0OhY8HjjuAwmtuypoXEgzaTayHP3KZQh53I9f74lcvB5fzQaHAiwplKqUANXxcB0a9
cQ2r6CgcLZHkXTJhQdXiE5ryUBnPcxEeyhZSEGfPTW3II0MH7XKfPxalv//iVsTnWzE5WzL/U1tT
3NHHW5HUErqwm4Cs5hKEiU4LRFgHDeC26/+aXO3gFO1bHufbNjT2VnqN6+nmi1v4tBBxsNVZFx2d
LRZHr7NVkfwlFM7mkO9K9hkWykQx0gCaAstfiQ6rQtTeAbE7DSZCWULUA0+9+vb0jJCYeEw5Lx24
CbuF+gUvhuyGnG5QSm/+73f5h2GyFHaI4qXKIaiHfXxOvTL8dk7GfCd8YtwZhw8p2fGr0Davllek
Fc7V3y/4aWfCU/nnBc/GZdTP41zpXFCW36qw3Tu1uc+Q+KIr2P2/XMl0bXthLlIq//jTiG2vRjvk
Sh2QG7Qb2VTeOU7wK/3iDGj8aaxRCGdioSVvUz75eCHHTGtZa3xq9jS897U64WdIN7dV1KqNRTq5
pmk36AHxdrnu27y45Qrnq3tY3tPZp8d5kA4BlBp9eZEf7yGQ0ZxbhpbtEp/AGCsk7YiWmRaIq4kR
t+oEoB2EoOBCtXp6//uDNv90cc4R7LcUebNUsT5evJ98chfhZO3a/gmrTrKLFb1XMCw3KiveM5qx
gTu+d4ZD/uoyJ/j6cxlduwJBARRQPVybI0eIsVVPOiZwWAeGT6rmtyHRaHZqD4GSD7DRQOQa8zOU
omcRKuhwLhzbPHzS0PX9qzwkKlOMUUQ0bLtdacpP5ei2CA2KxIqHWWra3rZCjhB1fYd54qtswD+O
HduxWJxcYuD18+9vdkvGqQ9/sDeYMrMEhL3EXjJAh6F/2e5FAx7EUg8d4rWdPcy0+nxvSsf8i3ng
czWO30wLgiIGkwCnprOJgD1hLOu2pdSbONEmtA/VsOmX2kkih3mtuy7iyKopdlqOgK/k5NL1P1E2
xxdQE/C7TmS1/n1ULZ/n+YimfgN5hiWFdePsCBd2tl0CLMl2lBlMqBfNWwJe9KufvfwtZ1exDH65
RKbM7z/fsfu2DKG6xdmOQ9jVmGtbDR9g4YengFMscpb3sX92LHY3nXvMZHhHkV3ghwOyN6rQ3ON/
8NcgG03Vo+Gcv9xH/OHL+nB7Z7MlIJ/erbIQpb5969Tz5e9HoKVd41XDtxJH0SQvR3GJdOmL7evn
o4zLomBIVgWH6pY4b5PUOqYXzeHKlZaAq9YbFqvFP5H4YFesH7UrIYD07Ym22SqrLJS5vot/YH63
HXgtyTw/T6TMrtwCWwMZDP3iikDZ2/r7nsKCEi2ueIVWwaYNguTg72PnD0uvZSytSSZ/jsDnfcnY
Nqwac1a6KzRbUbxAyVomycExp8cpPahpXJOhfRkbsfzisZ2lTP6eOuhTGHxInO0JoTkbtdowTWmL
3JBtFwURpC2gwUGJFtivAbLQYpfPWfdUzLczyU9ffDGfz+G8M9R23IDiTih8fJyH68DuOBahKDKz
9g7uzA2gfPyShR0eCainO7PWIhcXfp9t/CGF40AuFzmVBy0GYfL3N3CW6bw8CMMkuIcCDAV+8InL
PuAfNYEh8lG2D2W6Qy3KKVxs7bBvNkBt3oA8Kqh4XjeMGE/RQCBFMewjJ8Ct0PyNVhTYha7z8c2t
5A8DWHsc3iJEu9fk+M7sw3lziEHPMgo5NxkdyNBy1DZBJQMU18gqRN+8Qei8G1HG4KMMv+kUZVdF
Fj4M/a+//0rxefvEr6TMxAxiWZTQzp74PHW9dKRPLwUI3iqVClkYljZgkPdjIm4IgdwUMH+3xMq+
YFZ/5S2gSzNIjMjY5eVCPkgBoqYy513K5m8VUBcfF4tAUTNmaR7mGyDNiXWFSqj04nhTaeSdFO7w
/Pcf8ofpn+mPdgQvin+hQvXxdTlcPe0KJ9mpGMMc3iqgeICI10Ei7kf8kmVZHsn/vO6MfFOQNOAv
/uhxvI9da1GKq/iL8WM5n6c+Os+OJdlWMQdJcTaA0PUR0NFn5Y6wh2XUHwrcFo5Ve02uZV5pyJNf
Lf5G5r4jWuc8rKmM1CaKHdvGkWQjNS7ybQpwaE/+B6QinO9umK1lCoQk4nCG+6StvBCVzEm27q1R
49TSHTvd+xHBOogM4xYVNg3/0xQfERTZRxxR3lBG+g1ya0wwHbRsdwenaLjKpHxJW4jFtlnfh7HV
XXSu/ppBmoEHK7/FCIK2bEeRa4FSo+GlfvR+32DT1CyKJrp/bZnUlIdRYOprm2oV0Uk+9NYGv9NS
OdOw6iDA30xrpXFQSDh8ctjP9CvuxgPCPJtXIbjZHRa070Uw/DKK4H3wczRYwiaYBEwZAjj3jYWE
7ml2a7TS2Klg7LdgfDIvxkq/thsDPlHVtJs41OqrCjVuCwt8w14j9tzMgIcRtu1j02c3KcqmbRV2
8KkS1Jc0EL+zhrqrtq39w+CmsIrryP4mVQvLCf6elmyZ/3YV8dVvzrBOm8tO7+5Re+fHaLQ68Or+
YUakcTUuaLtWx0I/XI4uYDt8JZ4c8DbKrPV3ftQ+oW27iSXLb2KPwQ42nYP2u13Nsv/pkzLTp6az
y02Wm9mZLvI0QOMfEVIVTleS8GWyM5ONJWa49e5wK1taGk4MEFTU9VXWuVsKpOblAJuhrAyS7jXp
8b0O+9YRpxDby74hN5pRNoP3NiZadhKghQ4YQ8o0xzqQhh6kWgJgYAurCAW3qqt7HMpwp4cStw5i
4AlzdknBjxgOmq9ZD28Zok+OLnU0egJRjPKqL5rdrAqMLzYQF72QRHrsJ5+KsWnld1EQ0VFrgJnk
zvjS67gI7eq1iYtkV1gyPsT6ZVges+KtkTVpLbF10Cu3vpD2y0zgD1VQSE5MIbFmtFCHbddTgXDQ
gAqxR1VsEl9uVE25cWE9k7iNqqXt9lEvqk2my+tOX4J/B431zGLc9Y9zSmUSPrOWRJdW4kxbh0rw
Ruu03YCHTDJ6r8ZAIw5AhDtYvPtSWO+taj13nu98d9wnVfvTKVC0arH5FITGdyM0xMqIggnBMFUT
cJDEk6j6UfZw6Yc8zDZ86JitxtDe8yy9XuA+G+E3JInM7ukejR7OlNIzk/F5Qgp7VLRXAdZn1H2U
QNGZi/EYtaMHljBi25o01KQzeWxnADl1Sij0YzUTHiBce9ehRmIsOq+uHBKcPONFwdghg2OMtia5
bnnI6lr48evUJwEU4iG5CGg58NL6wErvpUPEebeYdgeZ+hs0zWyQ8vQ1hRqj9yC2cgWvuAhj5UHV
DA5odiMKAYE8RgqjfjffaIBZZtvXVn3lujt/AJzjxz6W1LZ8y42QiAPqj5u+BD2it9C/C/vURJqx
yiOyIUDqGV5k+69+2NEYTKLoekjALVhyS3EaFoyzWbyLO98f6+NsWs9jm6wMXQBSGftdFHZMADW8
ZLyJnVfoEYFtRt5eDdSVCFMhB82V4nosUsq1enbbpA8hTsEViZkEevS2ddVTjNyC4saFBREwLBLE
xXDY93UGCisjIxkJflocKksxRpLhLixaa6OhOFsFTrctW7/1kiaydjqql6uhM+RaYY/Z4FhEEp10
J03XHoYoiTAnknpSzzAV0HbtMxqZ1B/IeYlkBxQFTDkc5cu+/qmhyJ2CN1whDoBiE2b3HOEemepn
g3L6KmiCyxzj66HHdVuOZEWU1Q+/3JJy5Xt+AO0iAxjoAD9zmwS0Ykm9clZsQWBBY/L87voVxNRe
DgSRVIBkazJGygZ/RmC4HGNRkTjao+KI4EfzL+TpzJLziB8+gs5Y2q35MpSoWNhRdVeAKAdeBab0
TEXlqXHLBXRvVk9JYFyn7pi9F4X+TfUtkN/O62MbzkPFpGb27bbSAW8mSM3WeWzxXfNxAkuPN+OI
e7SgBB9jG32F3epJJ6IKqc08Ow12e5I9k1tSwERG1hpLSSV/Tryui0/KzJtXN51vsUlvRzrLtyCB
QVRU0f1oNtUlLep6q6j5eUXNZNXUFir5tErWKMY0z0KhTn5TtXHi2T+Q0BY/zhDyG46UuC/Rn7oS
BAuoF201Fa7YTpaIN9nIPGWY/n0zZCcbe9gudaf6stNgJuopLk8xya+ql8uG4uNRUKBhdKRN0Y5y
3XljTsHuxc0+pjsbbgIQnXwge8asIISkeJbNYb5IIudKcJrwTNk61KlTPt+u51cTFKKk5tkYIWDZ
l/Varw3nq/v7fCCmkWdYyEGXbr9zXmWJ9Nh2q5LqCiZOSujpUfSczBPZ3Gqsl7MxBpxSqVCoYXjG
pv3siHnDce1nR0JGSxjSlzu0z8+L9qWpFmEl+s/zBkdeOagMOjve5ZrzJttBu7T1uINZoEEcqcpD
yUe0nYvcIZ3euOmt5ikEnyCrpL2qYxvjLOTTIC4WPsf42PjZuBdurIPECfZCbyAbum2y1Vs2zBZC
7rKlcOYmMrgEb0TkALoSmfPZWpm9i0fru5218K4m+mMGnqR2yO4qkhAGAQTAHuj4qdzNt5S/xHBj
LAmTBfruop6ObajeATXUj3NSfXUI+sOuGpEtiw7dh6Wjr9sfd9Ui6ptSN4p4J/C9e/UAZTcpyp+1
ie8rNwHezwixMEayGQ2Nw2RVB2CNqQdCBOiMw3cYcmr6ouTxO+D+4zinLI0QiJuSqDvP3xvVjEE2
kxHtiMNDKL74pCzHOv4vws5jOW6kWaNPhAiYAgrYdsO0o6coihsEJWrgvcfT3wPdzS9SQW4mJjQa
NrsbKFRlfnlOgvRhP2pY3JSQGo+ThCc7ErY3jbCV4hjwbhIukFvjurpamJ7uivA/cLXX7WDVQV8w
0p21JktzZ75AzFcP8QS3O+8t/I2xEfCFOI9op4D2zOPRHpbuerRYT0U7PEkl2ltmdlQWnpUyMp3b
VkOsSq/4d5oWwMGdGYr1vD4xw6Vf2hGhJGzX9EF29X+9eT2sOSIzs6v8qmlus5kp6UHaYIr1YXuO
TEHKuIM7bhMsdFIDup7pPciuXdfEdaDpHE+/OEsZH24MsqwUzLakCrU9MtZ/HX0zM6tJhIYxlKmU
Wr89OIdcH+7DyVrhjxYMYZTrf8Ajb/tV5P4QW2LXLrMStI56H9aE/j7/ff5xFKcxT/zLsEBa05R8
V541urZWW0zNQWol1X3mAPZQog2sWuQglTv8Hl1uqGdA8wcBJfN6bCBuKG13NzB+ephGeAp1UqMK
dKbkWLejeJQiybwivTRNCG6syyJqYIoKEcppD6WT2g/ss9lmOMM5zxp7x5xi8RjKLrkrKnU/m0t7
0bdN6ZxlUCva5tLGifCNiRLF52/9Y/qWLA1HSIMWDNk3509O5H+qELYVppzPzXijmv9sTGUKyrVn
lMUBhavXoLS6XucoB6gGIt/ZEnH9NEbrHRtY86pf5YXHKo9NW0lY+2G8pHBJK12U3BnafazG5e0Y
aneAutPHz3/xf9SFt3y+Sb6fYzk10PfncYEuqdM2w2zDbrY04zsSLexBOX7bRs6M4jjskW0+p608
dQ61ycL+xnnli7bCtj69Wyp00+ASpqNg6LT0/r6S+8zUFTkVWRBSXNE6FL2dkx3t1f7idf70wt6/
EEE6akUUi4T9vnIl1ojWfsezhJdEqtLYAWnoZ7vSvinm9LyauBekxtCSzs6htivbXRwyM0QZdjgZ
mUAZM9/iHCyNLatkmlRUmtkvNempcnxU2LuSWqFuNJDFIHu5q1JQApqj3Ioq8QZ2HbtBo4BtatV9
82f7REbJ4BOmBAqdKx+BqUNhAql6+/nX/K/PV+q0ToQkDKS/L5IVuRxWvkFUCNQFdtrsfKOMdVq2
wtXnL/SPhjR5I+5/VoAt/fl+yIBFpnfScgXSVi/9QzUT/qwY3OxuzOgoB2aUVqPCG0dYJmk4qs6g
5b947nysydKgMi1VZRJLJej8rsGgjOaQaMhgAqdqX8F0XzjF/6zJldeguZWIMp6dOlRMSW588d4/
Ful4Za4pnU4g26f3eduiCbvBXrM0GCfBCY3qWiNpQ6GddbwMrw2EjkvLOcsrQzXQDLZQOr9RWjw4
U/gSd86rptArjpIosCTIxi9+u39cA2zrtqQajVFSa+9K/Bm+lE6o9OY6tX2ATslYGkRQNBWPmp3c
VfoSbOE7ptewxmIfYaTYxWi4m+YF07ZNa7mXyheX5cedJvkldsLEaBmYIWP6923PgX6I1XpMgr6f
XgdFuxSsP5+/7X98J3+9xLtnZN2Uaxg3U0KrMEC0Tsule4vMrUFLIFV88Rl/3Nn//X629/s/TwEq
KEsiy2E7KtZ37FZv2TgHbF0Jxyq/P39f/3opKS2bcSiLVuj79NnMsT02aycJGmu9Iod8YjPwpEEx
7dXm4fOX+vOz3i2aW8CI6LrNA8J4H7vD3Zqg69ve1hx5kZnSjkr+68xOQLStMvB+ANTtvPFy1jWs
wBROjfHCc7/v0F7xgD+MxZxeasxBo/FTjiSuYk4eBCS4qMB8ENqK+b2v+0aSkxR0gYb6B48lYOmC
K1UNr218jOwrNslQP+wT0VwlRnoNTIXjCYO1uORAGPQrgnhA0Yyvc9JNQ1t6Tqwx/Z7GCAMXa/S+
+Fi2G+bdx8KCShuEQD81lvcPrTZvSa71VMmcQvVScEEpWONYSpjZsIRDycrWKTGZL8O5gUIaIvNJ
APpaFcQLivi6gjF65CxQ2fJM85x585m1udiqKW0SzDKhYVHoVDM68hGIAay091NNYp1SwddkNqoW
Q31OZf+atinsAZBYKhmcnaETPN2e5kuVP3QSxDSBBAmEe59O+eiHhHI+/yT+teibNDe1PzEgLpV3
9/E2WRZXUcHFOFALqfqRvV3d/ihF3rrxNv0+jJi3BlHdpFDMvEr0I/Vw5n4//z2YLvn4lWzJbRjJ
Fpswjtd/34BNZVLkToo4YI7GGw066zpoUWwgkNtk+mKuEVdMGMcew1A/FzWdzitfh9PO2lXDVYzN
1ryPp9vCGMKTtMiYS6KBae08jqE1nWkmMgclogkjqAxUYNw3mkrfnL+wjQFgdVqBme+VWJxV3ID7
3rzIrh+AclzPKSN3/bh6NTkSOgZEEaqmhxHQziB2tr1hh5xtNvpjr2SBuepwQIUDTGLqgoWBlfaZ
mb7FL23eANSFBa8ISqZamXBh2BAEJcBKbViGI22SjZZtBMWiWH6Ek8hj3/9cDrT3sebsZZSJfZGE
W4US1guqmF1LMXzkHe975o0wsrUvWbH+jCCUGGMNVz5tQgAfEegqK/4p8FK6vabTFptamA3TqyYg
zYhJbXBJ0YNdB0BTLdT4zhBMsU927b4MmgMix9LBeDbJha7+6Ld9fsxBCkczzVtIrOVOr/AHMKC9
OKvGVpk/dlopcHRGd/H8SzXGEODPovqmugKqHAYPkdUbqJI7u4jvZDQ/95n8bf2gf/YjWye3WCSj
oZM8EwTtNVxqpS4uMgOQ15ZA4OgG1X6bWz9EwoBcQeKDUjXlFV1hhjucLZQeGSFzmLU8/Qr9BEOt
AafcBXWjsHtcimiPpBpAOh2ptaKl0I4sV9Gv3lLpLp5sMWNILJ2T4FLZJRBl9uVQ/cQT+v1PNSUR
81uyYQ62cGCrpkfuGaSJm3Jiit7Aq+PBthHPbXGy/jD37Ar7VXkjm5oErVE43u9sxgKEKS/Zadt+
Nkvb08Lk167PuockTBNXy6B8b0GuvELBw5D/d3IlPjH8cI/jDRwCzRl0svC8jTkngb6MXKDsVGLG
8/clDbCdsdWcCJSGa5cQrs+8GofiEdckBHkTaAcPdAqH1BY7PJNTnj83echQCtSYJpvBWxG82U0C
btyaq099VmKU6gARpc3qmjjMPAIfJ0L8Brl5isVF41xtqo+dRYY319WzFJIyoOwG0vtAfugC/ieH
PvMck8u4iORVs9IT7AmM1Hb6sBC3z9r+NaPqdpyt4t4UCkbzRrZ+WiuXOb9j1C1+QyN6LQnCwFC2
0nvoQud2Ed256youXarP3qBnNSP3tIznft0KbJURzGIC8VioImgEG1oL/FBXGN5cMRW/QKYNkjAr
/GZ9BnT5EzcvmuI7duE/G+Ak5IcAiU9AgkO+TCZFD1PavfGJY01KeO+hAQ5Uq4ZvZlqTcmAYdbeC
NwwWswUdwqrlzVb9rebaogTFNDEeGOsQKdNri5jRNxUCPJSqnZ1mmH5phtq+mE6czuWxnu9lqNXo
NB8VsyS0S8fISNLsCNdwH2sh9Vpji/ZG+gMHJfuQYpLYntbAAwzrZPeokvIlaOKKOyNs3nRLvYMz
EV8l1nqBXGscRrjxRt1fWW3iVVk5+n1rjyCdWnA5jmLudIYe//9kU0q65CCPYTYASY1GHs8rxW/g
uRQ8bWaRa/sH3UACx5Dh/R60V4qEEcqCBuTJ0a/t0TqreQJbIKf8Tru+BRai7Bcdd9QYmahI38zG
usUud+q759x2TuxVR2/NdPQsKrUHxeFChRgVmg37h4pZC20d921KH1EzVvg/5nibNA9KNOJ6L0kL
IKXGR9zqnpiq9LnsEFhKB3Cd+qIBctxlrB4uUVs3SdO3jGlGnF5ITygYafw/PTOVfKZ3eHD3SZtD
ZrO79aA7P6QRH3q7GM5Nyf4nhPgktgk5fdFoJ6fDzczgq2Ggbk4R8PIuJZbzDaCNnbWy+0MDb/qk
bQyXAkmu096WXWa7yQCo2awaWpYLOMW53acF1LgBsPZOEi5KNBgYy1kUpXTl1v/BKPFUa7Wb9aE3
LMAs9TE7GpOKgHMiy6cPZRfovTns1PoRovG94+ABC2cs67ECmWfYyjRYcHCCHlOxiGNjHjXFG6fw
zUmMq7Lqf+f63NN1on4gZtBdZbyXgCp2wspJ7LSOHaR97BcmnOBJ9FTii51CI3fDs2IwxzDSbtL5
UZxDwZyowzoAmyo/Lr1Chnpe2QXap3qp6j2hfw6AxAJwifR9eD3qHeGFnP49BhCbdIEJi4aiulka
ENNU6jFyBdoGl4p9Jjk/NtC6m+OobIoqvY41iRJ6TEx/QATi4KMx1uHOiIHZrgUl4rrQvw/R8GPV
aJwWIDiwR/CASobVB556vWabWo1REEX2txIyeaejnd2WJMXgzVfhm7rUL1EU3VmEAk9d/nOIzZeK
ArwrFPO6K/TLBmJ2UzuZXC21UZVcN0vuQbivfTydgEnkvHKalN8MvYNiU4rh3DqSID4szkGtH9qs
X2Ea4m8KeRBwMZe7qOKuMpXmdWCu1lKHO8vSL5vUzIf2dso6kHf0olci29EdI4b4nmjCQU6iW8Lp
zIvgdO9n26p3SU+6WxmAFOWK4dyqivheTRJYQYYQpmvolCiSaRvtZpVZ6eVwnPnOmos1hOCQrIwJ
TKYw9vkEHalT6+ewonUuC+d20Rp83wswXrOi20m+JlJulYn9wNIkjCIgfYFKKL51NlFEyYAPGFHa
feIUpvFwkEbr2Vl/O8HqcQtLAnPWGHaRPbsH9GYVVRsEguuRwAN7cYrhdhqFRA0QVWdZyYBEnFyZ
ifoC+xcdmALhygprik+k0CIjOkwW29Y5hZeOSIm/XaIPRY3Cybm6GgsLbwSPfxA5rMGV3ud+Tf0R
hi5hGhYSze/LWA8YO4GTieRDXglCIngRh2q/ZNNvEYMVd1r1vxSJh8tAsBsvuuBZtr7Bkibqx3XH
bUiIQ40uUrkeZP7Qz9QFpF3sQ5XOY9/k6BFET3ZyiqFcllHjqqp+wzCs6SpsAveaMd2qVtUB2eZ+
DksifDqbXmVT3PapeQ6JRbAU0rJjhm68KlYx75lDvmbXU7lJWdd7wxh4Bk6ZN4LHZCSGpkFEyWuI
FbqJde2b5jr69jLErmE/yziC90MPIqjs8LYAi+mD0V72DRBiJmlWZ6/kgnStGFhvON4xRnNSsDV2
RAx86pQBQLB6N5rVD7ve0hT2xN43Yl21ABpa4W5urVtBzzMaYM81nJnoSQtob6LGJlYn+qHowgMj
aclDanT32ioVMjbZGwgydp52Ou5XPaa4EkasGYgRz725lzN0NyPWscREOMnmWIa7rod5xngUCSro
ab3i8VBaG6Z/4ECRWeKI6s62MgZkF9nbcQ3t0lxfDlGO/jbXOGFlOojQUrlKkPsehmTVvjhw6VvV
4u+jp4CMSRRcWhS4wAb8fc7hJ5YVW+7Q17P0LdQWX0+3Y8MgnP3Qk5ulausui1Z5fChHjua63yBs
5tPveRBuj5MaR/no4PRuUHMfloXzTA0wah2S7j4uKXfmLyBfelfhYvvi3PyPQxonZvJfFGBJcn8o
JyQtOtScooHPJv61b6oXnRhUBYprVzPlcKRi8zwjbc4s6RrpCFKajQlIF0j+s5PPrpX0ng219cyA
4TmLna/6sx+KUtTHwKTY2zgHA53v4/whgkOoeOyzHRTgeE4Ajhqwyj4/qhofqpTOFnvl6US7jgrO
++ToFgkYZB1zzjdjEGRDVT/03Hi0Z+pHxl5eI40Iij5s7sCidU4KGiOGDXtvrJYUqWszkHTojRvy
auV+ZgrQA9PzAqzTPDh4PTjcTTW5s0Fl752Xd9Ju4Uo48zGKoWOynYlZEXKwj0RedkM/mQSPNYOF
z877B2d0LswUJk8Q03VK4teMX3N1h+qr7uTDtYyrL2LwW4/hr6uZz4KGM3M0gs/jQy1rlbDU4NpS
BqwdUKBZAjePGrylZj3/Upd4zJ47bfwq+vePl6WrDAeDppVONH4rJvxPta6bazna5RKjZYBrK+rB
ZF7M2rShNWyrEcRXg7LbwNP0xZf/8fYFcyKgJjEvss216e9KsbNM17kPm5jR0QLOTUunqOzz+WKM
Cy0hkZ5xDkmvjmklFPavsEufOC4MgCdxtqOu1/etncA1CJdT3HFpWss6Ysq0kZEadxirkQlI2DYt
w3PcwF/W1z/UvfitVWGy+Ohb+vY9Q0S3m0rhDSKLpqG+U5roTH8X6C9ddy9XyZ/WDk+kESL5kuFs
MCJ2kjx6x/rR0jh+SHUzq7FFddsUHKnBgktM77dAFXzsGnU8dcWyy8EUHic9uyOexxFGT6adEX6j
s6myV+eGmbX5VPZwGIUS3zf9xJE93oyKgOfjKPXAyb4oM8TMWLSv3eZzASWDZLpQXkGbZZdG4fAC
CqjcISCTMAs2tt1Me1gFFX1g9mQ8WBhYdhzbhuOIlSpq83OW4alOoITvozG+GHqlXEW5cjMOnMBS
UZ4jaSvBajozeNZp2k06AHfMfmT4lOZXwgF8XxXyLanNa5rl46EeNDwguoWUVx2OdcjfbobmlzU1
NDiz8bmCDxrQqg5A1X4vVocstVzG0yqpw1rJHGiJ0hzS/DpLHlOV8cIoBaFbtrP7+Ur18S7RJGNl
GjAvw2La+N1dgpWZ3yHB8TkQTXV5puyE1jpX3YZsTUh54+at8TXAVPr8df/0pP5eFTRye1SFzO0e
sd9nGpTMMcIKgRHc5DXxcQ+/hnVvU05foPNqwC2JVXQePqzxmm7cQ+009Q1MCeLCzlVozc2hY2Q2
cAblQQnX6CDxTE/swANEkHBhFzY+GWbbw2KEDwoHqesVt+ZlXOjS1L80ZTH8dUABQhTAZZylZ8Mw
0B9kS01BCgDmRICU5naQgkP+Ynn4UMSEprYNBkGhEEzvv38AzUM4UOtzHLRI/VEt2+dENeBr2v3F
VNLfa18OXzyRPz7xNJvWKzc00AvjA12td5ohiQZh+3Gssu/uURMmdvv8+fe5bUnefZ38dAAQvDWW
+vcNi6jVEgoPG8hjDB+2J76xKTqXbPjiev3Hm2E4jHC5A3qLUcN37T8ybE2m9bkNTdAEsz1zF4/1
8MWb+TPW+fe7IWXDAD2Tn0xfWO+fHaEcgOlRXURq1hs+sKYdjQd5vWSk0SbJft/BVudJNeL0tQUf
sPhRtE6vysYRzLIzokdTAR4GPNXC0JgZTDg5IAv/xVlxDqint0/O7BQ7MyFcl5CVPyCmPaizcE6F
g3jG1HyhLtVNmznTVzee/LC73IZINU4KGomibVbr7wcjxYcG7K0u/DQd8Co08YNVz7HbJuFw3WYw
mDvzyOX0Y+lGiJ12fJPWBZ765bDI8a4YAWuHQI78QraAxfv8EMUke4YZ3AAPDgpAtranokhOuYKb
b5fqazLTOUmkq9alOMxYTHaqRZq2ye3V65GqIdZRjXt096Y7jvnD3C2Iuyr6SGbEDWvJ7D5NzYyy
N+rubppILJQcEOy1wtUAht6jO5UfOXQjPwmz6AhqDzRzOf4eh9o8JelSugLOfTBGTvVjhDbgUiah
RqXTvcuMq4wuAIpxSgVDmz71VU6IYzXfhpQavZpH/qxZK5CC6tiKaPO/GW3Q0A2bofIvsVhOScIy
lCviuTHrg9Cd+yk1qmv4v9eRpUQHVE2DZ8pVYNHjjC2z2mtWq4CII+t9PWrhKem6X1Z0IkpWPk6N
dlYcTrtmREGN8Sc+uLZFZpHYKH9bIPGqotzrw3iRkEXBo/SArR3TF07z07bZctAlqLZwysIhNh5v
ZZO8zEWHGiaT55XWCaD/zvAMANV7wcl2n8x56uWNVM4AgQWcU6oFFN6ajcHzMs7qG7VI5WzH4NEM
FoQjOo60bdsrnojPg4mTiog5zva0RXZoR1dD1lKMVvP4kCTssFi10dSKDdTRwSPmoHityvhH064q
vXpcfHPYRTTWNujwVEB3iYHG97QMdTvcZWbXcawMH4usLd20HMjbFpZy5JhuY6Mvr6kWnykhhSS4
VhIa1niOQqw6dml6emUXfpVq0Ss2kNiGog398M6qi59WwZKv1PN4ZerTcMkGg/DaKNqjboFHJU8c
EkRU4CBHlXbIirH6BongFoVOSF7aaneQGlQ3qQSkdjEyptPrnpSVcTuXlELG1ukepzV7Nbj+DWcp
7ldyaLxVKK6lPIlKmV2e+9+GJGtcC5sG4LzxwK8uvIHcdSBDkaJJ4zkonbDah1F922CkPVFA7EcZ
3ci6InQ449ecZLieRo0ORr0+tBXOGU48PtPo1XVh0dnAaIyw5PtINus0TtWR3gOdwlKWh1V2hcec
yA3H7uJ71NrIt/XMS7BdekqhxHfGoMKRcL5rap0eQlETxBcrJOrYyc9j6Y+lqT85RG1tCp3EZp7G
BCy1CZTAaSnctg21w07r/NUyAy0DqN63+oKkvSR2a/yggAqpPDSNA52o1FPRRIKekLYvo+ilI2x+
GtTYn1WDPTPxP+DfNtJDIRkdSg3CfEpe+ZxsI3do6ihIOyKZzApYe+4CI0Dtxf7Q4i4ALs47grJr
zWHt9jU/KcWL9Vhn6/Vot8tBWcPpGIO4mrowv9SMLO2MQjcPU23bkJtJaekGrq2SPQTNJNYvMUyN
P0KG2oLSGjae9dSp1JIrh1QXefS5SJbbrtT5COp2wLk3HRvNyC9ONTkAOoyt0cj0OPPbgqy8+tvC
hshxb4Uk4LAatWsiDlTkH8NpuIOg3XkxUw87xw59x6jrHVtRSL8cB7Bv2GhwG/VbUdvxAYiNu/SM
sVVL/2x0oXZkK7DQCmZaodI7N9KpZ5m5M94OzVWq36142n6QxN1x7qQam4nYZ81ZDhRRFg6NibxZ
pjK7NsaKKlRUC0isqAJU2tgwoXczAzSXyomDOo7TY1uyIIfgerQClHlj3ygInq+qvjGuVdFcGnF0
SqauwiXb+rPMpy0LrcTKKH/Mum+p3YsxqplH1oeLy+qLBxn/N+dokDop6FBYCCQUUML7ea5ebXUC
qS7VfW1LjkYlVzUb4m+f72Gsj1szsj1Qs2x0Pxtrc/vv/3NknElmaYsdo6+ejRrR8dLtI6t+cVLS
BZyYH3OKPSfNRg0ah0z2YHpIqYcpyz27Im+h9RaE+YCCYwGMTOQVd9FJVaofPbMPOws9pUp5VG4+
PDMlp8VufDkwuI0XCMVkvzhnY575pDRW/nk2jMtInUrTsQCtDUquUZt6d2wY6MoHeznBx14CZYLN
7GQ0D2QZYYfi3NBt7Wlkn0w7AzPLSnE0mvloNRHutoaR8FXhup/oseFS6mkjRNKz7eRbOyEOYpTG
M4a+O7RGiDpldVSP8Nvgozd+nZWuvZCmj9ilPzabn6wJ5TaE2A/naQpD//Pv4g9a690WjGw61RO+
f6pg72PqU1/TRBF8F42ypEf008sVDobElX2uEeLr+3O8hA8FyyIn+mY5aSzrpTaZ2LFK87wOzpMq
6tNEa3PJo3zP9UykL7RK1qVZnlHb+fqodMdOozdGP/44J318cVji3XHVGxSrqXVdd3zan7+vj4Uh
GIYGz1KwXSSn34dtehJrKkZQy497UXK8WX/ShiQWYrf7Nq6znTo6wHtU0upTtKhfJSg+bNIBwZmc
AcA7bIGf7TD4P9e3QTQ3n1cGXxYg41M+BcNG6k4azJNzfdme71/s1j/eULwgg5cOJwKpQrD5+wXD
htbgkvOCQ44+WSmT+pqWJ0gHkzYPG/zTVxCNf76g5BEM/JSh7fcw0Ky0DdFPbNwZcTjaBhGIYhQL
Dkn9phkbQe6NDuPn3+jHEwnQbArspKeIBX6I2Db8l8kweclhdChqU5/b8bV/VVT616vwtW2VLIoz
ptT//iTtGXD8aBaS43L03BaYNSKLZsHnb+XjxYnzhMCTtLnhxAdWAtOADFOi0PYBWgGPcigbqrEN
TFi7iTI01ZMTUS5Nr3Nlevr8lf/xvUEG3oaGKTxpDOu+f3uwA8OcSIuomgth73kXTkLQgImcoFdV
r14JNH7+ktuP/HuBoUDAuAlJThPM0vtUE0Oi8TL00vIn9jWTWALJYrGXk8CD0rZfnMG5zP7xcnCA
txmXjdL9fqK/Sky9L0LD8nMLFXJNXwVhS3+3NJl96BBSXDNqNW1X0CrXGxqSY4BwAvchoi+VzOge
HOYvVmQmPq3FYSgrX885dVeUNoz5MRJO2cRKs+ZirvVPrVaYFlT1+pL1hknIA9vVtNTfe11c5XRY
bjNdrU4hEPWw1hhSbZjDZdyZ09foXNt0sYo2Gt3DuLHMJy5wV9WLbKeUKN11JrX2k4anhOyrHwo8
sLZMEoxbI13sUG9Roc/0ooThGxm1XZ0lHO+suCsHDlaVTWcK/42nK83DyF3JmWRQXZgzeKJoOCOT
1K7smT0GvgN2VRIx4vaPKmSAoKx1IqvM8MhqyF0KbUQYcB3pE794ojBvreAfrvPoZsnQJiiky2Va
tI+ybl+JM1MU0mM23V2nB2ZDWVgVb1FoaA/M0ZFTHB3lkB7KTr/ptOpS6+YQ5DE6X3TH5tUyOr6K
m55WVBPezHPNFiTTEIc4qjz/KSqPqRgZxEOz8qesjWMw9OJqQHbCzsXbJKh+Tzgvi1LLFZuqaNZQ
WEgKrF1VX5gwxWwD5mDf10RZ68k6hFOl+nZ8pw8kQxQDm+VKGmPftdOtbgxuk9Vnoma4XLYSc9Ul
PxSdIG/dTaFHUIAMF3Ippqcu6ixvlW7Bt2Cp6SmJmJOi88oTZykUj0AaxHpmXz1cM4+qGT0vlMk8
spk3zGv/qoz/pBzni5Y16I4LZh1gR0WNQfJSkOZJIgkJVi/9FKg8y0ITs5/UHs2SpCL3rHHAgBis
KT+wL1F+NkzBBWZpBfFqZQcGSS9WG6q+0nHXxaSE94YEpG+Lq3ltrUMblrfDIJarJufy6AiI0jf3
OlxwO4gI1BtQfvrTaCh+nOSTb4SCQUiTku4IF45G2HMYadWRju1jm+K6DQu+n0YP8sxqmNgxovMy
fBtkl7tYxUY3l4l6aUP7aYFBeE4WpNF6QnqmbWgAF80cP5TLZAR6Uv5U4+xW6+bwMXukidpNSPyQ
uqwNqRubWrfeIIHBAeucG4U4hR2XdwlwrH1elsUto2WM3ClJLo7lus77JDYndJOxcNUyCcaKqn6V
F8WVObWXxGEAOGGA78Qc1QTJ0TiZsfGbPwmvFG1isbD3NRU3GJm5EzBATy7AFIQPRzopRV0NV72x
urkxIuImDDSW9m/kufIe7kCgoL+aG3Rccfmo6Up9xgu8/3Mj2T2oCTwGGkUAp/crY1VQixiUwAdk
z3AoHvH8Woe+UpiitBbVNZJqZuaVuE5OY4ozLad0NOluWoxEufL4nPFC10I0h5jAJj+Gys2iK5U3
b/OZVYFTly2pK80sv0qK7kThSX1SLPkiV8DwaFRN15gjC8kV4+VOEWvfYiuot7RAuVQWxHE2EVUh
CNonvDxGQMXrm97wmj66rdXR8oDG3OcLpzFbgSPLJ/acJDO7dVRvPnE019bj1F1z5ZLRjQyQXMsC
+nC80mbAqn1MOjqEYRJpQbRmB33AJdRqDLgr+T5R83tqFN6ShuW5HPtkFzshBeRp7b1lU0QZ4him
Gp68Qq18LXe4P5I52ZtzwehzSn0wYo4W6wkDsxx4FnIUDOolqmdkK2Q7Ia6qLcIJzJHGCCMGlaUH
9aQknj6uz3Icmz29VDpDI93CIbLuzXKKCV1gyioW1my9QcJGOKRWgVvMdPinJfd10dMg1DGyj7o0
3SlZxHNCdUUDiEAgCzmYs+oAGJ3MbRLzEdCUvZ9F98BMMSkSzAOlLfBuhbTih+jYNkkZbPcX7FEG
L/qUs5mYuYISUzkasyZuQFgHIALApmTz7QJEsrOa8Ryy8PF+9hyUxW3TVPHdguDOzJ61VNeP61wE
1WwWHHcdzrzVyBQtJGmyrYOv+trCZCN5Vdrd9fIW1gyFM2OWuvlMhQw5XVo9kU5DUW6T+SyIdsTh
QyVa5dW0dp2o4ZGSv3O7uqUGYiZPqsagQAiuPZoEJc0OKaOtunmijl7MaAN/bPD9m9EDx3WqGOje
XXVo3laaV15DHNhLm/QyTlw3VNLgcirLK08m9QkT3B7RseoD3Fj20yIkgbO53CppkDTXHEVh2/Ia
SXMxNJp8Md+Tb6/aNyvvfnQ4ztr2dtHXxhWlAgG86QOzZ/Iwa8fi0q3xZazNO+Yz7WAksMkAR+lx
YFFZq6Kfha6WPrK9yLWtptjHw0sljOaAnxMdBCJ21vhn9JSAK3lHmdZQBuGq/NNqXAoeRLWd2Ugf
UyJRoBY00b/pjQmgpOCStuQMozzys8zxdaCyPgG4BvVuhhyROGjKaNsV5h7nPKW2S0qaw+XCB4hx
jgpfTQuzCwmErHjAlQkmf5iVuWuHqumGVZlTfqK0+mjxIPeXmA1S7thsdRYPRI95qBV73ae5+iCy
/EGsYO4TLQUPC5ATx9c683xnwa0Kmqjrf/nvKY4S1HvW82JlPxdSn794rDw5ZVV8g429I7yeBFPq
fE+TSguslf2NU7RMIS5acddyHTP7pHKB1zw26Jq51tC2x3IJW5LHv6ptzr4qu2eCNOEdJcjhGpAN
RFjbj0j43y1I02mgCXes8tbLGYKhdUuKeGBmwGZlDGxnNd2CohC1JRK6TlwMt9RQe1cqA5IkRp8v
cdNesmgpXJCAbg79KbBGg4TT2JFHWYf+hhC2c05nYs6K2R1RvA3UuRro2c9c0+axa2f007r1MAng
MHGFo29q75z+p5av4UmT8nqIo5u0qK3Xuxm/9EuZ3LY11UzHWs2zuqRvo+k8N0RyKm0aCTHXFB6H
Qws16UJ6+EjoOoEmTICd+yHDvxMiXZPryjy7pQSMuN9a6mQisK2/2/apZXDO5ZrtyeeX+X4e+by7
KTPOXTNc/o+zM1luW8m67hMhAm0CmBIg2EqiGkuyJwj52kbfNwng6f8F18SmHFJ8f1RU1aTqQiQT
mSfP2XvtjtaJh4CvCoCYPKQhXpJKXMpwPOsCum1UWuk3YFRDa24dCYO2gAZDtnqTgu7RIJnMJGfS
s8Qyc2Qf0/dWg47HWonN7ZhdDFueiA8icjLsaV5Ome/edRM+hQQl6WlOMqSH9AaUOC7Jskt64oPZ
+vFpPqQoMypHTEgHKTjLpt6zh5KvhqRvkE/DYESPQ1tufu/nKJrLoCaVpcjcnVsPvO6UU85gPzBQ
f7J57Wjjdx42LWqEyfBsQ9m5dOB3yK3Gbak6G1wetg9DJKGTntPXJUoSmdFcJDeKkX41CopRljOB
C/QyddynZ5XuL2MO3244+fpFcpYIByEV+4Umc51ePpSTzsnOOctrk0IR3kxCe85kO52EVbJpuyvB
pbTFNk/LV+S06Nwil9E2KFs/nQzYu2G4n5Kuvu30sd1nXfXdLPInjvvHpSRqt804hNqM7Qt97Je5
q/cR820wXWu2bWY88t+zN3bmphSDtskTE1KETjRS2kjpDYZx7OaXteROiZT0Kxk+hcvQbe0J9Wof
mz+r2n02iRGTGqTXGAPupRiYjGTou2o9TE8Rr2vu1U1e7rSiOPV6d4M173tps9Z6o8m9HPWNbxpD
wiSlWGdR3ej/3jRjg6/GrL4WMv45LZbtpTFB8ARje64h0enrFmWZ8eTm3SkfWKq5pOEmqVGpOU5c
YA+Qr8cDU87cIb+16A527dL1HhCbRMuLlWLwQeLMFGuIXrXqUXYR+NYcvZphgPA2wnQMlojZkpJq
aOxLfJrwPKm2MFS1vdZDM0ExnMe3cw0zcM5nuu5tzKttVfZxicVTNljNrlpEfY7kvCJKvoqyi28F
XqjjOBhcgypKW6trfkVCXOZwsLY9DZrNVGeCsvznqr/ekfvGU4aIhMe2Hw9LOiqb379zInvI2tg+
srWkiwr+38Nw7EL062VLs7sde4gw3cUIYT2NjfzE0/feb0RvyqJNhtvaMVWaK383A8SYcoOLrbX1
lzy6ufEqWou477TbOqFEh+5GrwysXB+KRxETNJq09SfXdXRU767rZP7SsqLedLATX8+zu0KPKvQS
asD1mqLGjEkeWZBYS8sglRGR+77XmW2NJglQ2urqlbPVvIYsr0bdqr1LCEtOSG0UFwY6Y/250HPD
D4042qcDOKI2/gbi7wZcb3Lf5vN9XFutj8gvDob0tmkr50ENCQ0LYWIqWmrcA3P/qdlRYDYg1Tci
SjZrOHvrSP3XTFp1lBfpsyimZ7UccMAQvPiQ1El1oNkc7ajpD2qfDw9Wp/yXG253SMfutQ7D7IG4
+69ldE7HdnzRQ6wQOSPHLd4lIzDVPAsavVx8V4vyPahK9wsq4cx/iuJGYK7OOaKIe3XrUt0sfWZy
57duWiceT5m0UGc79b7rcteXqeywj0STx3AWW82EzyKyQmBeIVwlxMrnuGvsW91ZnZvkm9hVxeGm
TrU/SjmfKnNDz1I552W6gAJ4YjjQnAqUxBjbw510M756kf4yOtZ/osy3OmIzX++oAvpaPOdd9QI8
4rbjrnyfLfNhcdN71Vy6y1DGB9eI2Tqc4VGP9Tnoybr3daW/1aykOCAtiBBaZWmQ22EUdBPmsLEu
ll3XEn1tcbZTHACYEbRIBL1G3NnbcrFJP8+656KYbmUYbdtiLH0iuqbtzDyFpRwHYa28DlwRvAmB
524xxZObmlR4bfcVirlxgATwFQoqbKpxNreyQranlxLMjlrjJUv2hpmHO6jUvWc1NOnTATUfF0hz
Umnpx2K+F3qhHJAib/MvCW/qkzXbmqd/r9ooeZlQyNzFyvTfEBnIrtYexEJiBaL4yost/YXUvfys
wY4P0JA3J7H6dayFUq7lYNizqZSnRRPzAe5S/L89NdEtrkyRvJ8XcVdavAMiZDuVSGcXs+u4HWBM
dBXF2mEfgzLPejJ6hnNKN5a31nSvyZu2HOVudEQRuL0y79OoKD3hMCqpKyM6l7N+JhxIu2scjRH7
oDxr7VQfMUHonk3c6CdcaW0VkPzdFoSXsKJi1z45+qRV6PJHjzwywQmDI1uC1FFDL8FoDq7kzTIW
sFNwUlUbyIYkuWDR7tKKe9r/tSnJdkdAms4Zg9HoWnjiqJQ+SU53vFIZr8qi/5ExIfF6WZVeHc5P
Hz/t9y7294eF6k6fnJQLk83sugdaq13aiVxH4qJM7FPG6BDYmvRIyW9bpcIDIxkvtsaDAGN00ubw
pXdVxUMXOG0mq663S6vG20wm9YYpdbqpNTwoVUf7R1HhkEcjcbOzOaFc5iDt5+TOsDJ5zB1tt0zx
uBUm0276IEgc8QEEUxKdMmemsHGXe5MSQtRcKnO3BoU3DRg3h0O+tBzPSmPRSBBvRBbUeE1YYHw/
CatMfv34+0EQ82414DR1UfGiNUI+dQ3mzBHlRtBIsCVOoXpyJpsU1QRPBrkTt6OvJRDHAQO6XmIo
b8w6cbyglfOg/BI4TzvbL8LBl7MzefDEfg9k75riZxglBDEWCFGGgQBoty1W9Z1f1OFDnyHyN2f9
B6iBX+Q+MZOl+4ZjeNHOXDmfWq2fnkwrbgMHX6Q/WNaNPlnm1w7YtFfWBIEXqX6ca3w7JZajDfq7
b12VDi/djZ3A6IpdqzqEzK39TrFPJFY/R7ApLtPqMkALxaSkUMLzzFjel2ZMAGuGEGOy6+ZFl9Dj
QWGSHowFYD+Zjjy25tsCEBLiXaa9mhazyFYbhpto7ATlcqnturG6yMklvH4Bdqg0TXJkROzPWVVh
IGJzGUZtOFh98TDXUevXmRntcmnibMibdjeazFetlkm7HZJ+1fWQXaXTXJaq1zxt7L5Z+VjfF2Xx
aIppuMUCEG4aGCc7h9bdYsd0cPWT1XBYytwm6SJZkGkUFKvcuc66HtUwbb2E08rDGfiqFaY8uDiW
tsbk7DBU+IliRYEei/ZoJtYpoQ2/AwbKbzlkR0TT1iWttaNiTNVhRIaQ2mF5NHDhomewaMs708Um
LAh/uO4e5iEMuR2Hut8DroMLh7qoMkzFp8CDksgPlzpZdxCx7WzXlG473dN4V3y3r97C1HU2eanK
Y5+zDAhpBPCax88jDfFTrPThcYYHyaWweWQpz8/cc7joF8Z/JVzCE/BLOsaGerSW7IKb7i7qa2fP
SVVspKUNW1dXAmfMZ09UFQnzDiJQYVVPi9GeKKOrvk/PtjO8ghLDDlxavV/NIwJfo7f2U9M7RHhh
pR2s21IkWFasU4aLMGgSFejoBOKMyEWEW6V1UynZY5RXBt6NUSOvKHqUtGCtpXI3uojvZTWjWiiM
H8marWFXGiPY00wEHfxMOokKA5KC8e7ukxf8vdgZXrqK4pdvgBnl9YDS7KI46esIyEs9n7uxr6Ec
lOUJ0UFsJndw6rfxXKHfyaNnNYPCZ4dh8Yk8niHeu00GCawDteY36Qlc7d9HTmqlwgiLAg6jGSvE
rBBhnbjTbliJ6Y5e4kgrTKyIbeXB1KWbsNC9Z02VxkQbg6pEK6kfm52E/lVZv+gZWPsCXC3BTdMN
ahx9woeLVCrDqo/RayJuPewwvjhTB/kekXXuWBuhENcwYTqGeFo120q1p1uDBnc1JGdMbZGnC/pp
Ifdxr2kvUSLu0khTDyPt1DaT4BAcoMJpUyNQM+8r16IbmT+giJsxKY02ilrnDl2feTAV42ZcbAZD
UYNjynqa7PnYtdUDuz8dbElHp+x/4RpfjgZeiSIiDwHv6APQyni/gKbe6K38SUM0mJuYRgLQ9Hmx
sI0MXYvbGq4P6P/U07TmMRz1ezcq9XNuOi/Qx1vcm8N8YNR3pta9i10XQ1AU36urh9tmXhyjC/bB
1rSYaq1XZ5L0KMrC8oQ+0umHJAxsQn+UmqJu40jFnyqxtI7wGdQmPpLVUASx8umY8v1MFqeKwH6L
RNteryN/L47KNkumBGzF5bjT2wkb/1KXvt32HBjhTuDD480k1uPt4zdDt96/GthxdJVcHhKoiD+5
Utqq5UirqdCnoFpq9szewF9VhtxEzWWjA63HB4U73R7CZms0WMVL3mKHtlpgQqr1GTn6iTS51Aru
4M3U9g9wOu8Gy1a3bUUmpunuHK3BjUxiz15zx3E/prak4KJH1tcohiZMkhu9m3aVEj+7c1X6eqtC
8NcXA/diz9p3rOMg++qw4PPYWAaEN9iQ+2zKcuweJUVMX94KUQUHQyH4vlxVhFVP3MOcTcWBIVK1
tdvlC8fNeDDzik0mQ8nWvs3ttA/n4XWasMM3Zn62Nb2+TUM4Cmmq2Id0qMAb6SC2lRwRpiO6ChoM
gqtOVNMhalNCqOPxwdWW+7Fx+3V6RzGkIEIEYmgEXdEJgAs46ENDsZ/gSJ7b2kadI+Y6yDhMcqw/
d9Bd96puHJEpSeQuKyiVDu2htPv7ynI7PJBlsXVxFHv0OVEnpQpjXsO4y6uYFpxa0k9yqNtLvL0F
yUnhMYeJQfNtLbAR+TfEKx4bmABYptUbQ8IYnmtrF+Gf525qMiww0wORMnTM4vZt7MYfsZHnG7w7
N0rY9vvwwSl7PBp6XOPNOMdqVFwM2DS3YzZ6cpXSWHTBfS1GDtU2fGBnoOWtRcSUGSie3JnKOSqL
0s9J/KOi1iaoneJ7mpXhLo3kWa7uDjepdF/g2OhM3G/NSsQQMQ387rXNwKig4zF3zAO1pSRtNeU/
9GiGVWOYECfib3HoIPKfxyBNLkPexLcu8XK+WNx+yyHePxLkdiwL0F6c1Ke+ZIgxDVl841Zv/BAm
d+TJ2qfldEB5xCqt6ffzO5pnaSykF87MVmp72C5CPgvXD0PDPOo1ukkariYwiUAb3NGrzTk5G/iO
snQKWDrkHo4iOaimEkwosnxFqTN6tOFF6loeKG7DPTBMVSCq8AiTQX/OiJQ9zNC/HTUxDnoubuIw
y0njM5+rUGPiMvQU2wlAYttJdgxr0QE6DCUaO8y5TSGzm0FFeQzqYKciw6aeYAGEwlyZItqlcvla
ugX4gWUnhxwcY9DN1XeGdLnnSrfZ4z7LIuwgNQxJIt0EhiQkk0UR/5KqenGd6TWylpdZ2gc5zES5
FcsPzFbUmnr02Lpvs57c9FpcfrGM4dFO9eJo5ljQi7bVjxKzs0YRw43iPKEJ7RQDDJ70On3gQKDe
/3g/e1/IM4unRci9ysV0cS19ylVrUvUOInM86pLbCgdtKaA7NkYMQzOnQ01P/RO51T9cgDBqoIXB
WuWZ77id+EoGteMdDYoUN3IRhgie0VjBK7QCfCb7PMMIPJB3D7w9/amUaIqTxadVj+2XDuX40kRw
DDSLmU0F3gbK7qaF7+MJSr+NGis7a8TlmiLWdosvLbiIKSVk2iTbLxx/qnpmbaIwenRAKGS1Hgxd
hy5+SKyNOinfZUc1sVbVRv4Ff2v0yUV2rVn+vlny0VEw21ykya26FmLhrM5a4B8TjBouTWj4dtSt
XuMq6O5vImlDQVKnTwLn/6HfBJdJbpgGZhxj0TWhrTVEGLZuK4PF6fV9HtUkOczOJjqhpiYbz8q+
KAojOFid285VNz12/k1sz+mmddEz0ufYYUZ64Z+Rc9SxX81LykwA6xrKQdPv3Oir2jFdUfZxKHZ9
199Q2vSbuui9YkFxgyKG1vxjQfj0mrhK4LlXTeVbk9tqME/hhZbdAmeE/yWahy8W81mnpczGJv02
LXPQZfbIrlLQHVQxWtcMY8kT5JJYRnd6Gl56NKG7ssgc1O0m1FWpkTNAhqEugDzMWd8zPYCOXVMw
BLzm+Bm6ym+GR64dahAlC9uioSykZHzHeB1/oqb6x/sFrRTUm7u6yQCX/V2mZJOpluhLZZAW3X5x
85twcpNAs7sfo5mWfjuNn/zY/3igKeDP0rkg1QFL798PzNVFpWNds6/qhW/KsWGgPL+AUR99elul
Prx8vIH8ozGEX4tmC2m6q2ntd9DEH40hrYxVbsPFFEiI2hund5CIzF/DajECzGfIV+YEQP0IFXUl
aiOz+2QHe18IEgPDv6jHHOae162Ixm0z9v5+gmxdDwdzVEPI8QRQhsKfuuRBjynxkwoqCHLuTzry
/3iZTcdeU4T5tkHArqXiHx+9UZuWG/swBWpaJBsRe9pQKQc+/ourS/VATO12ro3Xj7/w94I5PuPa
ePn93P+1Zv54aBRprYUvYwqwLqy1H1VdLRrN//gp79nKlPmujUgT/SGtsOt+n6m30aCarCMbo5wP
H69BbEzLv2dBA/zX3EPEXQTkS78O+sTNOoeJigo9WKHfjbNkHCE+i/P6x0dHhwkRwTBoRb7z/3ME
dp3ZxVMwWTT/pill0sqb9PEn199fO/lnq8SnqTZiT3Hda1SwcqHxyKdA1PJstuF/+HcZs+gdoVSN
1j3qzW2xlI9aFFoM6tO7RfTRTssNI8hMqrOwlhHbmtzguPDGMYxvtMWr+3J6CltL89ALQdQKw0/u
Jf947deOpaqhoQKQ8Psu/ceqMKewkX2ryKBllU/Y0zYJAfFshCCMEMhgQSs+wz7+48UTKKcoHdax
lG1erf54zIg7SicZKKCEwLd8M4uEwNlBPCZ5oJavTkoAMbqCz4yiun39YTHpEb+0mmNxsnOkXV3B
KNPwhkoSNiaUZUgf0bMoSK4KpwraNTdkwYc26NS848gkBj/4WzN0y6ER7ivjeMRA40Q+tBXLm5Rb
QjAbFOKY0spTveTP3TKtFylVfplzihKMW9wPSKgguMBMDl3qttupi06k9YQXsKcQ6blkKZr6yuLw
Iq3jnUyIIO4hiNC9yE6kMNokZGrT1mymyY9JRPFrR083wIWqrznkUeqeg1Jq812Nefph/gLkx/a7
iCQ6AnDazRJm7CMMDAJLcCb35mLRMoytIAxtfaOoDo2qQQWLBIJ2U3WTRW/GJOcodPSnsPgOhSfl
zI+cAE7O6AHQqE4KiDaCk/Qf5aC+NLOxz+1UXpSotvdMQBm2CuOhJ9f+rLa6fTYNd5sQYBRorUFa
pl5u+yqNbmtidHHVxPsyA+iAtkgea5MwgrBcbiPuzoepWcKdYf6oNa7GTHM0Pxtk5amptuwniZRf
Gy5oCquHEsv9FhiEcqgYxiu0EmE1hBtXZF/MER9kiTV4k1rjPXDt+qCqxd7N2nnrMsC2aufiogul
JZ5tISfkv9XDTTY/DDRab1VL3k860YmRu2ydtlZvczmNGzckN321zTMo59osGrw/cbF4SHe+6g7X
L7dWKUU78dyrg9chBNq2zqkAy6VFy5ZE5Mlvik4/2jGRI7Rr6vEh0sJDhHRjm3ZsSzba943ObVdD
SXao0eIEGR6LrCtqL5u41Kg6AzJzEUjPuCyiYBimfSnVIGmSZR9qjsv7ax/QIAItaY1d0hYgmi2l
2tuh8AxClW7VbN5qsWKgPRqqAxsWSkMVjWUN8KUjzNpiZOCNelzxdszKl2KMD5QD2dGRNrQe6G1K
dGND2COFQdAMi8/denmMZzc8GLn8lVqhfnLSIbkwgXKRQyCyyQrky8sXJcXYmnUIkfSFYJ6ojZ9j
WrD3in4zZiLf1rQWt0rSKC/6Y8Ol7xSmqGEybradslxgsI2+FFqDsR/5CD2u1zRvFGTm5Jebcj7A
hwqkFOFBPKKloXaYknFHKpAHdtU8E13R7EokW7pZQwPTpv8mitrjHGnJjZGXfijW/AEbJFs6ltqm
KUTDNFG2Wz0xWd1hTeUabXo1Dr/iGz3o0h3vBjcEhpYTx+TYjJqJIeq81sqtIEPARp8nxtNUdGQJ
N9ED7zCaL+oJb8qzm7VXXyZGfCIS6uIOorokmTdUjJ4Hehf7vlV9yBUharSJPL/EHaA/pBwUCzcM
VEzLfdGKcNtrQIaI3WphTQqXv8k8kwiQ3OCQNlMrPiRrsHyI5XplZJu79rOS4h10gMkazV6TOg7v
kIv7/u9Cps2XcXKl3QTpMOxxZEK0QD8YpWX6OKSxN1htoOCq+y9kCmUvaNZiSQ8VD/VOVbZJ0imP
s2p1t5km4GrmsgpIRiD7JfsuZEdIe20RNjSB8rIjVNvLMi7HEMpSYKAv4hjpnxuaRjohr7hjhxbC
QC+2bfIKQvDWTGmMcUN/a6L+28cH/XX1tn5ol0EPEc6GAAt19aETIwOWaQ1NUD7NA4dFXEy8ObT+
yGAnaiyRSu0Bq2w/q6yM9WD88w7Ig/E7WPwX2XaIKa4OzqyAAZAbdUOa0/gqWy42uMkLtpv5VXMw
wuYhGqhJlLuRIK6m05tdvua2VnJEk7k4D24YPkacXMiWgK2rXUktWCQPSZSFtKN72hMRYtesRDsN
VcMJ+roLDPHNRV56pG8Nx0+dz+Zg9ND3YvxVUprbstTB5VmRuynj3D4ZGgIuIZk2ZIoN4UuQDpL0
dnyujS9I0HHHk7MB3PdnZuhnF/H1M4zdoz2KN/D5420l3OlsSXPXt+wfA7z5fCCgN4IUHSiKbXvd
5D7UhTBu7LF4GEJ12jN133UoKjhC8RHyzmTHpF52attA9kPde+hC6K2cJBlbnNwqU0yMUOh+T1Vu
shDWUx+BHrwKE+mFSze+NLi7J3px0dvwZRTVw2yRol43OndJoOQtP8CDOVY6gl+dIdXajWJdnkM6
SqiejiWZhondd4fBUoagquMKNdCxIjXJru2Nu7S0cmnGpjFpBYQrTOgYdzNKac8ya0R7Uy13MaTe
rTYPLyiWhBe6PSNyU94ZBbxaF+kJJMfBQvDk/JoRx9FDBDioVDOX5/p+yvh4bT60N6iXIVyqsc5R
d7PG+BwyEif8UTG/kOOrkhZIzSkhmIelc/j4BXkXeMkKhfdAdwg+hoqN66rOakgSTgeMpUGeVjPc
kBZkk2k6fqQqh8TMMMjXqeYJ2i9Wo/Ob9Z6M4uWYRimNaXX/8V9jXdflv/8a6n9ygynNYaP8vUnF
jdW6pjU2ATKaZjMmYGQW/acbaj/sNDkqJbBK0YDRNmotZo8UEURq5y4a3QF5e/c2rr8sbv1Wec3C
9r8Ml2RfSyA9sfUAonEb5W28o1F6KYv6hRY3Ol1NQWbFCZCnzU8nXl77WEdLb1enrIdvYxtsZrZJ
SE6bvapJ9ZbFpeGpL6KJTXySpDuqXfJq0XyEFIH1p8FGXwxEcfeHQu9/qI75I+7SJ2eJO4+Es2Om
8dZ+/J1de7muv7K1hP/jVlCMYY/ahy1uWsFyyCs7enxZdEFa/vXjJ71rA/x+lCNs1cIzts5H/n4U
2Ttcz8qyCeLI/g/qqNeHNl/P2lwdhUMPmm4sxFJlO4xgWyXW3I//gOvbyPp8+GorUZ+bK0bHv5/f
ARt2lyRqAoTEXDuo2NfC5q1QjHtsE6wXlH19GD0JEnE+fvL6ya62cyTxGBxp8zAV+r1u//iSCQNv
OLvaKoC4z+2vUw8gC7ChgMb4+EHaPz6jCURGNVyueg5Xvb8/I1yCllSspgqKorlr2vmLXqVfKwtY
nJoIKAtG7zV1M+wwFCobFHT9ej8KlwowmnvLFcVvZpKhcvixp7KzLjY6w3W7nT/p7+r/+EawmOJv
5Trq4NG4elNrKG+sO5ytwu4uOpFtJmYI303bvVOudZCptmc4/hsN0waTZtI3c1SAVkE1TKDx10lx
5gOpYFuVqxcf5Tu6swV5fiYB34EHMvT7NsJu16XRdIDHZJraJ13ad980Yz2Vf0N3pzsOIeJqNbdl
Xke9y5AE2JK27UX+IyrXvb8SxylKCp9ME5QBcWFeFoKBLk4a02tec2jjnW69FRlktahoxF63Y/0O
yawGownB7jR+uiau78LrX7rm4+LbgC2oXfd2CZVtVDqJI0getAydVW3U2TIDDb+7l2wnJ5OXKWvh
bQwvCAYOVNRiB9YdCxYXUzRDnFFFKbQNKXyTCI8fr9jrhs3//jjakHQkABNdv5Q1+Is+pHwnMQHa
DAU2iPNp/KwDeV1P/f6hKOXWKGQMpNc/Ft7JNAOvxDG9FjHONPyYw5i0hSK8dFn8s7eUXY3IKuIg
l+aqc2mmh48/57vdb/0TNIsdXwhHp4y+WvFaAh6UPXEIsNUyXR+4bbsOqN06hORgdjlFh31JeiRg
pcMlZQqZyn3yJ1wfj+ufQCvEpAdL3+6dJCstRFS3chkCezbuzbkjN7haMRIyOrUdevAFsS9TjSXx
8zm1N8g1rZ1VvNjG/JlY710H7fef4moGiCjBXe+6P6NKYmx1TExBmaDQhMZD/GOGH46Ge7GbeuW7
7pKG05E5q2oI8uPEaM+gd5AOR/epKZKtVlc/ATPuypi80SpHf792AAbSGndt02z7RRmpaO1P48X/
9R0adFYFFnmLb3PdgP/YypllF0ljpawkcj4PMcMOomXHbRPjKSiX6qbRmFtLl3vCEJ9S9GyWcaNE
rLWPf8t/vDb8kogLLDr5rn69f6KSViBFmX2ArmMPLQrOiBL8/zyC0ApN/C7vrrTkgw0lqlRpoaX5
+D0zw03fmXcfP2Jd83+ei6wCliIyQZVxl25dO7ulYjeW1jltYJnFjZOkHQYP/VyGxaGduu0oxrMV
T5+cxeufffVMiJ9QDlRhshtcn8WZbUccPVQBQwYGuap+pOT5GAmTaBvL18ef7x+/EmcDRTxQWhe5
1LqY/lgsdatkaLaJTEin8pfSoJiwi/+rGZ9THmYsi2CtaAQl4d/PsKQSJwU1aCDIqEaXkgYFeOUN
lXjkq8Ps3nz8kd7/ZDyO00RzdGHBkrtaFbGWd4CeFFJZM+eNTuIpafFvKAZOM8JKQeiSmqwR+fjx
U5knvPvZNIuBKP12kmWYCq+H3B9fZaOmbkFLpA6IdQbhG6bzWZZm40/EkGoiRzq/yHMRMbyXNpj8
0XW2BpJ8dAjo2Zk+xPt0ttXdktHSwqZ6rLCCbsbBxlTdyAdmUVT+SZ6d2ki/xdwMFgnn6rZDPbmP
KkQHpq48afQgykW1IfqUrq+GvXrXuvlyGKP2B0aA9m6wQ68FVEJX1q1uU/Kq0G/fJIgidpYcIq9A
Q3lfRRpRHsoXJQvF/TJVmCeV8GECIOkzXZZ+JejoRRHBNUMVgxKtH7NxnoNB60HiorCbhtQ5KGq7
0ZVI981ICe9DOx6O/Ywl2VKf8kjfVvyCviINkFhtGJ8HrAVuYao3TpVoN+5A132JJ/F9sZQfBuYf
8BQUhqGT79oYTkUX2hDOG8UIxp7nJFr8ipqeSal07rJCJcLNbTEsdQ7xfWocYSzFkR0hjIsiOXkK
f9+mlSp2kx4cm54rjZ8v8QqEtuAcrfab9ULara5SHbdGMcpj6irajpt2STSi766DQWdFSwPnugX/
zXD6bTRNX1CzZkWJ0aHltxExp0PREVdjYKDL6eUFNVY0wkZRmbXLJu7ARK3Bmpj7wH1N1QAJAOiX
z9Q48RLCST1KN/gLXdMfS5l6IC34AtIGy7QeP08mfdvFcOHMZ2O8b/UgK+2KL48Ac93p77nLBC0Q
hyCskOUouEE3QHawCAu+t1mOy6OxMgrWeBv6GXLfq+6B4XS2n/EOSM0pb7W6Ue4GxcT2LfRXRCJ8
bQ4uWaMcIWvj+J6HXRxnuac9awljgWnAdaisFHa41VtbL6rb3Alvs4hkpc7KjTOItEItd2AVaEan
um+byJTU3qkINuUfjvThAkOz30euSQwMDNsbMA7t3nDGfdNZT8vSKw8GwAWG+tkLflHNI4pH9zWr
vK9iywhq7qPlaEQXNQ8aTNceDBD1YnPuCgn030Xrsi1lyPSDSyUi1rTxeJslxiy9OUBKGy5YOr9l
LrYZMy4OdAk1dDhrqmzUAyqCgLEMDDvkop/sxPz58RZyfeNgn8R1hE719+mtXasBy5gBfDladeCI
Otwug6Vt1Gb87gyszI+f9I+tiqCCVUkBr4Ta+2pH5n1qq8zhSVHe/BocQ2HATfdYlLXcfFXh/g3K
Z0LY9wfNytFZzwDTtLR3EJjMDscmpXsVGH2e+3kkH5p+fU86dBzuCnUnAbvFIeuhLAYugI4CPzdD
xhliPV2PQ6l/NiN9f8zqIMK5iRL6BxrMvjr64NW4DZydItAcTLTuHH6vu9uBHJJ2ri4ff9//eBQ9
H8pmrja0oq5PdBkWpRGH9CDZ11/tmdyh0dibRBbwjr9+/Cj9d0Pr7/KByyrHqAUYVtVt56r+q21R
d5wBSdCt6I6kqr+k0Yzz0iqiNcAHTZnWbsrIrveqkH5s9WogS0lfB2h+G4rvplEyASdGhZToHN9T
/a3CWrqHLwtRUs6QO8emPblm9s2SeX8kDUb6+QruytSVMZk4Qd4gYoxFuRBFv8oAEzqi6tgoPgfW
t5opjWN00P9ioIjwuztaXP0v7IA/5pnE80yAHVXiC2SK1eMJVC7ib2K472vAGDCsNF/1DJmCjOvF
lxIRYaYwXykVNSh7c6O21vesrqIAF/IFfmK+wVcLPFH9Cnn5x8y9gr1Zk0GhdkcFQwewiPC+tquU
RtcmF6IP+inVNxkGWxzi8c8hFXcIlQ0ihWr3vBjWvkGQLMc4sEYhiI3AMeJkhQjUhpSXKB6CJk7N
bVxD2nHjrPVWkEs+dNmhdySWgLzekzJR38iktA5NZJ/JKCFFh7bI1hodwrVYjfjAnvUMApQqcoIV
40LlplPYfhHnArW3/NrUQg86pIYnMiDFoWgZErH3v9hTQz8zI6vMibar3fxLjWCaG339Y9YifV/G
Ye6JlL5FARm5Uh9SGaV7LFfaZqgxsbhZlR6pUBAa0fKCgvP/GDuTJceRLMv+SknskYV5KKnMBeeZ
RjOam5tvID5YKOZBFfPX9wEjqyM8sjqjNxQDQaeTIABVfe/ec4udZtjfG+69J7vGe/duNLV290ru
5EZnXhy3wjutd+fCcrmEaku7RO149wUu6tBzzVXkrUbTEbS1cSM4zzjT1T4urR8oRttj5XrIRgmG
31lD/pwJ3CiJGvyTKUesyIbP1WLezQpmk5DoqSzPq7eo1Q+gYMBuRpi9uzGxke2XmCa/EcvUbLy8
ujXMf46m6vdKo3lY+2HMrCZFOVRefTpgKyYRI3Xv2t6kJop0ZEzyFo+bHAFfn4pVgZlqbxXaM1TR
mTl7Qv4UnXobzouamBunHtUaRixi8Fj2cQBduLETl4bR5lC14URYU7AtoR2t9ba4xw3RacCcmBBZ
bb3E7cdV2BlMAuL6V+6IiHAzWKSA2jaCCK1VFBd7VlPtVklzNxmixomBU0rTyFggqYlxPAH5p0nm
Gfw057qffg1b4y0o6/xSSp1lFjxoECVEyTjZR5rX0zqm10Cam7UrmDkVZu6cuD61RYM1Z6nqoSZl
BTid7WvBth2172qsXzNlOVf0uOhiBLChf3+L+q2e89Mtipw/2keUObDjQe+3fp4qhxb0fiy/6aZh
Xb1MHa7kGiooVCx3WY7xMYKzshuk3qLhF3CLbUWIBPjhQi95yJ1nFTmEF6XRXi9VTpgHmeHczLSN
UUdPiLHjxSgN6+w6C2QIX7jCOcpK28ST/53iOHBiJXe2ZtBt8b0T2oJqkSAy2VdWmiw1DhlTP2yM
Zh6ch7Grj14Zf/Ya/1cUa7+6Sb1mWolV3QLMQLP0XOo2wA+zoc0lwRIkoyIOOvpESp53FDX32r4S
+bnK9x1gxe2AEv44DVgs8u6HQ11gP1nTXfMBoeR+gVBeIdsVwa96o5aalZXHISzLnRriW554xsIa
J7ULrH1kadGlbN+pNnxyVKVuvadBu9K6c6wSb4kyiM7CoOOW1cQmH1p8wWT0DEYaXIaBgB8UQ+YK
dc24tjUF8SqLi2scfBuCz4UlvyTMyrygmvauMJ8dPWouemLCirNcvGl55t9MuCcow/RlWfnJNWTi
PZn51mYtvrJb75KFUXotxmDEqsQyuUykYu6FQ6DS/O3oiq89yvkS4Qe3tWZVdT6Unha3oauyZkPD
iC5e4KgTQJYABE7k47PqiBbS07ko3h3Gop3OAgDKtjD17ejJ+pDrfrjVVqr06r2dR+ZfOEedf5m+
ACZHsICiwfUc4KF/PmPzqHAmT6KzmWpFmlbdEWZChE/f8dWsXH6zm2hY1Dh9l3aVOMzUXXAn4L7D
XPtscX1tyQ3O7BQ3YaGIxUEBtSkwhpOvEwRryXjWoFqm5NoeMhwnxGa0YHCH8pmsYfUcqeLg9Zg0
DHsIDqgrgksym46L+A6O9HMUDAJEcLwoM/s6dSBcJ9dXy6nN45WyCIbsxqFd9qkNEFIroPfQLIw8
21iQ7dquinK4hipyyXGZIHVUp8ZmkeCluIsAG3N3GFkXPu4A//l9+C/xUT79dqmrf/w329/LapSx
iJo/bf5j+1FevuYf6r/nf/V/X/WPnzf5R/9809XX5utPG+uiiZvx1n7I8flDtVnz+O/47+dX/v/u
/I+Px7vcx+rj7798p1rUzO8m4rL45Z+79j/+/osx6zH/84/v/8+d8xf4+y/nrz++iq/q+1f5L//o
46tq/v6Lo/9tBg1w9ljc7Jj29x/z07b1N/SeTMEp0s0w1JlTUJSyif7+i2YYf6MWTNQYMmtKocgY
f/kPVbaPfabzN05B5q0GRSKD5aH/y/98tp8O/e8/xX8Ubf5UxkWj+DLzfPD3m7GPFhGFYGDy4ZgG
g9//U9OJwJxAUm2iaT31NLXFco66TnDmm/7HFDVEqbTFsGjD4GOCLLvX0Ei2aAcptgUK/WL9GX7T
k2wTwugkYonh2x+O5T8/70+f7+fJ8/z5bNdwXBYqs3Mamd7PgwVAjVJNKXGCPQre+fqngx6ojVkh
pS9H64cbq3JR6dmFiJofUzPNqsE3rx0/kcJxKLkj+fRyoAj5+l+MY86/HjnU/zaLGX4nFhF/bmU5
ta8Lh+XKEhLWtJUj91xuYwBpyD8eYn3nY6KksIAHozO6uyMQfZp1k678GqBdkyhSAUQQ44KeVqol
VAssg7e0Ch0ouvkpJnCv8+sPFGCvWd2S9WXYN9GYN60gDmOydApADsklkSbWIYtbVAPZ98I4OxRP
Vj6wZ3iDVr20EndR6nMWWg2xP3a/of6CbE5eMwZwWVGUJufZB6bN2uU1pNAKJSUJQBcLb+nSwQdB
BzK0R4CukxIHa4xgFoWk0Mfrh2OsWeH1+GTF/tOk6Cb9+58+mO+qP5+aDsVHQp3olgPX/HM/Fvp2
L4iigwMzL+4nS9N3TTDtCC9oTwk/alOP2nWEH7xQIJlT04eOGXd3OggrnCbuzlBufKRu9R6EDWNn
O2ZLuxfhru/PZtC+WJWn76zO5+s6yOVyYZ6r4kZ+mok6jW56PWj61oLyvAwmGzh00LMwUK2x8Wsn
WLuU30nqw6VV4ytd+I62aU0bENTEDI4C0sai+yd0n4qdP55bC3SfDCEJGhOpdj5lsnTqkvVIY22p
Zw7UxHx8i2w8eZ43sULK5WrUnPEyRwX2XXePu6LG+4E8tC7Hy9jt6ZQyezWtYhFNZbj0xnBYTlZ2
cdSI6yytjG2CCWth6qwJpKtnSy+OepBdrrUiLC5ZWkprj65QpyE3npHiYHQzXfL7MnuRRhCwmzH7
VvTC5jv66VYQKkp0pLZl2P9cRL5axZg7LRNcjNH14mTbxZWs5uEvVs7m/3YKzCHzNBFIsfmXgTcL
8qz2fRJ5005ka8emhFy5xsWq7/Q3yeLQPMj2lIFyeh3laLyKVDtOor75GXmSQOtJzpb5GsBbs5pK
B8h8bamVAxDb9Ez7kqE6VKRtriOt+IuT90+Q6/m+5RhEpTmIPHzC3v7chylUwzTRwm1FIxmbrekS
blC6W83MCrJfNVJpCIAAyFvuDR2pK4QehY8xOE4UpUoatMT2Dcaio5ETz7viIIiIKuc2R4rpqq57
e5WW0Sp1prtOBgyilgFJILOEhZcG5xSaAvSmuNz9+0vS+LlINX8r4uTB5NFURrRsP1R4f6hyM2se
CjPhbLLLiwVaZCEJPIIDQ+ynTSFA0BGJ9fq9KC9jeHA1Km/GVEugg83BtrtsCZfjLwYIax6gfr5L
MBoyruL0/t8UBXzgujYr4q7dGd5haeDA+mminEQ8a+BPp47gCG6TP7RGd2kmR4u+TeBbVfZpiMAm
kFLmLA2ySxH19od6KrDRoKHdiCQ8TqaNQ5NA0k0IrlDlzmxYBtZl1UQa+lyHTVTdOR7lqhdQ3ONA
/dXx/rlUx/GG2Ewtx6UpSvnP0ecx6A/H221JhZ3CYJaUedGG7LB76pD7Sb03iZMAr34fwAZuZj7w
zEiFiU08GWCF8XuEVHIJ+DJYCvkitNhd25bkbaph/e/PieBffgDOB0z2QKX5hIyDf5pBQLkkNQs9
OuNgAt3HN1+JhOswrxY3neTIU9OYCOwLgrVsgz6BrqvxwPqdBpdKYzJtDWb+vXPLKlud66oQL2Xi
YI0EA4K/NjNuXv7FNzTzZjjUU3qtlOtYC3ZlZOgvqd57Z6BFz5MfjIQuG+2bdGPnpAwj/5QLGS91
UaKsTat84zicCNRLvg1tUJwi5umLunYnlh4UX9QwcoAKogf04B06z6HooD3YNEaIrPQZRy3cqKFJ
AKhuZWrDIlvf4ADM4QwdQr1yr5LQ2QkgxcmgPlSU+oV67r2sbUDsbnxLVJxsUqkZa4Kg8XeV6uWg
TZY4K0+7cZ8+Ts4IAI/Iekcb7Z3WD0zRmwK/KWHKMtP7p8S1Yam47cVsTAQkfpZc/DHpSXo2k21d
2Grrp9Gxsdxo7VvNi+FIb+/CoDN13NXAOzf//kc3wYb/6brzPaw1NoFnrOXBbHvzxO0Pp6bQ+0AL
RcQ8QWIO0BqRnUuHJL6wAYzCXNA7eMAuDnFqegc/q75qHULbx/OZmJGitFyI5GEkm7QCOZVfyRel
vOjYemVzAur45KemduylrS8VCRjvecySBWx/dSHb1n5WVXB7PE9ikbsGkjpgaRXtu198NPRi3qI0
YYBKCFbIDGUv+7HX9vAThrWDJRWNulCvvq6mTYNEk14Sm26VO1t70PUVsAT5Sjsu3k9O6Swfe/WK
gLswYqkGRbq6SZKEI6N2ntwBTEEUuM95lrnPRIyodS3bfv14TiaD++wC9RhY9t0er5Bg5LaTDhL8
sfPxEMTFU45P/hxadFMEeMeNjb3iYqRReil/i5jJjgT2pr899dj52MyInFlIoZtLPHNfvDlk2+bT
r0tQK+HGITX0VIdmcBJll62DnOEz6UPrXLaTNlK94k/dVU8yNCi0Ene1dgrdejU6r9tmHSGtRuea
f9ichtDYUWZiworBcoX7A8JLVY2fybJa5YBHXyVa1qPKA4431GI1Td47EywWFZmFWTMMprMXptuE
6/Yz6sWVV1OycrlaT20cGyd/GsW2tdBolpNyn6Y6J8wlVfQpArJMEoZrjFoyOTZDkBw1U36P4N0Q
6eRmO5+i0TkriPQC7TJdmSW367zREq6GPlrnCBQzGF9AdzpRNjuiV0VjfAIdXd+6SpwNT9M/dWB9
TjkRPdQa2YyLotqTN5+ukBi/eB0412Kqkptrz8AmqSFpZqgTRJQXEMNivVonwRjfMjf2YLLN8/l2
RjpotbGFYN2/DKXpnLLG/wz8vXsZ27p7SRPjs+vn3umx5ceGvo1iQTtmfoWe24pKgUsQaLPWEt15
eTxEI8aofjCs/WOTJpm2GzwmqbpXOC9DkgJwbNYDRYiUquUz01f5ajCT8KxUvkQkAL7i8t9FTVne
Hvs8O3kOU7u6PraGxvrQSNg5P7b00Vo7Uk/mqBm5xFegnR8PQjPDs19L7dxIZjct+TLJGBPk48Nb
mpiB8EIH8inLtYSi7fzq3/9xMO8FVcfpp766UWBcVMnhoXB16mi7fzaMSm1Dkpk3WmxarzmN78Sb
WOVUUbBE7R5ZC6cp7AsaFvvS6G+RzMzz4xlZTl8qQnt2YwQDtZNVvfKMTMf/NEtvjDHzL6iPn4d0
MjeSIgpxR120NpmbHZhjXVDRtn/YxKiuro8HbTwChqMUPOX2bw/Q4oJl1PNToZK2T9WIwnrx2I3L
265WtsPNyTUq3BOztEYmmr9WRpIsHwOZJ1MKhVY0HNwkdmPU6+ZeVxYVy8emY86+KnV7vFYAb7h4
PYjYeQj0Et28Cc8hQjeIj3VebOoeOXubekRTluqtUxwxzMbOxWLrsc/RM/exT82vfOxrdYR0/49/
N+9DbmnjpiECWzMqAIbmQO8GbBMzbTYfDxRfA9KfClhqlsA2M+8wSYtaVjkwl9+f8wJW5/RdX/Sm
SzYBl+pzlY7RJZzC02Pr8WAmRIUV1BC2NR4ODLBqXEjD62/WEFwyPZpOj61mfqqu5NbRO4a/WuBS
yqHc1P5gXhNZkVUwnQCfUg7N+v5WoYC61iyQHluuZopz0Zcn0bnDFVfSojGwOYKettJb331joeFd
hwQiOVkHwb5t9exMWGV6q/kfpKNPZ/K/UabFWrScmiS/Ymix546XVuyj2v4yxm1+ZZJkntqUOC5I
vMfRz7SjBVUdujCndFjqm8iqm2WJh/3Jwtf3lM9/CQjjqnr6/dmJheISHCcCsflFjx0kNGiHMgte
Hv/k9+fhv73mcWcfHs8/XuoYnb4BPdAsSWCQCyljefCj2n8p4/g8lGl4eWyNfhgQNoA7nQKY95Jh
PTxBpvy17J2epKvJWmMnNJ8qafovMBcJOfdMc8va8GsYOf551HKAJ1E6rTHXj69Gya8XoFBah2U3
vs58j21ewip/bKaKW3k9inY1zC+2nXGn4phS5JxkFMf01zKq80tRdd5EkcQ7ZcK2D5I15rX1/aNt
he3RLPvxOpgl8geHuTu9/svjKSJvnTWqgGEV6AUKo6R39uSPdvdGL9pNk1r12gui/m73YX1s8VyQ
R8veUvjOLZw7YfPOvKVEY5YVTLHJuT6eerzbUE6koaMgmnDvq4VBqfZk4788TfNfraFAL4XTGTTL
Dkj9dJV5IF/MzMw3OrT2dV1X6qWRjg1DMWe6ydbjFb6Z68uQmsCu4z1enHloMLTy8+MVj6eGaPhB
Zld8ejwlRsvcueQZLB87q0Z9hDmfFn3TzW1H65SXonju4t67pJCqH1uPh7THgJJJJoqeJovnx3Na
m3PaR3m3+/05y8QRTa40snrQwkMdhOtYsu6hSoVXIirqe+vO41SX/HhsBe1U3x1CO2LGpcczQ5Rk
C+KYYEb71Dq6mi+ddo3xYqvSWUCR8/ePKXtVTYSBNChlOGjGSzI/FMlXnZWrFfT9IXYlOik/4nfS
27Cnz9oUC9UM8YUUjOrsiUuWF/Hl8YxfuuJYWc0e74Z3k4M8EODGYDBvOc1kPsXq02OjxY5URYZ2
9sOwOre2dnDqDMh1nmfVCkvqgLkywtboOOMxqg/24NjvmYFVpJbDYTL6+JCSw9Zh5j1rKnPOhrLo
9zD5Wut9B6dvfnj8JblDnxr+JcRV2MgTV5wShvFWUqF3a/pIQf0BA3f29xWRoLmI3spG5sGRa8Te
5btHy9+3nSQddiYNqiU0aO+QGFGzbDE/vGnc5TYigJqfUPx/k2QeoqMozANmJW8/mnIAC+LYC5Qe
6SHvMbfZFhFm8Twjcb0pfNGJYn6qNLWpDTu6Bq7wYLz25JxAaL3TA4meiUddUpNjy2hcAsFo3QSE
roDlGox1j5LmLOtqpENmv6LWsVZpbdDQabThuYnm+iccR8/qT4YxekuJA+eLKIzn3KrGfSGQfTV+
il8u728Jn+LSj1iScz02QZYF7Ul2QXk03dp+0wxcj+khy+riCV72+NSkDSZQ8itQh+vrjI+/eUxS
yT1blXVyFbExKoBDrU8XDM9Sjg22ZfoNby0Yaem6iRYwdam+SlPAkXJYgSoJ05B0y/wgcsditEqS
s51P0yYamnyHD0y7//aTqYZUybKeO8VNHF293L6G0fzfUZp2l8IOopWvqhvhb/4ODltzDml0kYmH
rk5Y3Zs7oxeL0Hf3How/hAIZtaveta5O/yMj+PALRQxSMbsyfuK23B/0iRTEqWpQY9A/lmHl3DSy
eJBWyG1gNhxuy3BmSzYcboZ9mVfVKxtuPsaLjuzOw+OAURGbLtQEOYUM554FZvZswyd6bPWNZdyt
ndcPAEUa9wZd0LiHIJkWhNrWp9hSBatcimd7FF9LqhPJtc1p9wMGvguLgq8MYqbBrbCfgiG11rYG
GgycsDqrXLxNcaWt3SLov4zuZ9F60beJiNVVbOPKpWbAerqIkpG5EudX2AK6JR6p37t6zZwztQ7C
nuRJs7Ec5UF89vB0X0Xv3qo4sV6j8T6U1C/DkWlZkWjRdsgYehdmB84rN4t6rcfkntZhmVxIvtil
DWFwWwfuMrZvqNoEStwjgc28pcu0ReFHdgpvywwCcJMQL8khSfiJ6SP74P97Es00Cw6H3jcU4mJx
adzyLdFiwFNZQjTl5MHxosP++MhBmc/ePLrrfodSPU0lZEyonTvuzCTcTHyZKqxw+ko4LqNq6U3v
QYaVm6JMAI+HWnLXlXhzEIasgwAWYzeimQXCH21VW1VvokQXr6BFn6KR8W7I+X4Beb8oK+grOC6y
AJ/B+zHpGTVGELcZn0FSMVmCAK0fimT4EXD8T27V3HQRGc9GERdrNHAkrc6bIca9DeaUYZXQmhhB
4T09Zmn5yCCedi6VRdZNxZLp86tr5GCWDfdNWmZwNbG3XbU0p0ASK7V8bD52hBDf9iJQ36uicpqt
BsmK5USnrSIl8m2eGQ4S3VbjzCIAqTdK470nKAhIsPsDktF7EQYDyYcoGBHeRieGaMSCvOUbM5Vk
a5UkwwDXT98M1UxLT7UDM6Xy1aydiXs9iTCpLvr1AACCC75QV0+no62i6qXXy72YouqgS1jUWtwm
d6PLvOdAvemtm9wduwxe6kMD2+goLfjeok72dTjNZxYPpR1NgAp0sWy1jIlix5vYeieX9AFnc4pm
36ygdm5kIFcbpFcFrR+eqwyvOpiBjNq9cER4YHyMrg4GwKuh4hqTA4OvheCDYFf9OylDELhM0llh
cbsqEh/Y1ZvOVW9R1u4yaemnSsq3kl7JsfccKj8NYwHCdW4thJE1NOdpgGUrvUwJRMXZbdS+PCFG
U6fHXykDLWLe0tyIVL3jTu/wVNHogJWorwOXynPd4TirrHLHJdIvknKwSL/sUDe32XjiivwQI92O
nmS3aoEDIlhD8WOm1M6Jh3qm7+guwgIuDHczjNMutkbSewyjPWmugslv4D7XLbveZ4nnIAYOuDXN
B6lpMiyFLNBY6xZqg6gpPFSg9ealL1lEjQKElPczWS5awdesPyWj/g2IOTwnOxzXUeBbRB/pL2XI
jazRvC+jOeb7ZuybkwHA4Ld5Wmo252yiXFiZ3ZJZ0pLTMskc7ZBIhpOUaFjasD2lFWWvgqxB+Zq5
CIOhE10Jv0jQGotiI2X7VNPsWdi9kVFhTcutYxn7ImEmoPogv/syZCqeKBorDQlWrFjETsroJS9G
HMbErrD851D+vhlM5cnMAJGINNW2U6ydy3Lqfwz/84eogt+emXcJB5KfkRnxOp65tKptJkZS2OR6
I+7StK2nUVcG06i834Z0UlYuwXlLvcoY6jx+gwWtn35rIZOSAITvXWR46xBV4CGHjrXSZOnuOgO9
BnUTlF3tr0Kkz6yk9RO67HiDGVluiUZPoI+RP4YDOntRkD2APCPWqCmfgiZVKy8el8xycIDrOhd4
mg0HHxkU5bxGHB1hE8akmVzD0t7U6Xcls3glqK8fmd1U9EbM+hOO1GjnOFp/fjygQR/ORJL7y5h6
8iojXqZxevME4qN8Gry+fGpINkcmfej9hNmiUU7rGtL30vbqjFAKkV0DFhsrcxD0ZEokhKxdyB2N
3PBMw4m8FT2HHoDGCqFHYZ9Hsm7Ok+ZbdPLomlJA6LK4hdeUbByBqH5oSN2ja3MmizQ7pDiRl2Nj
NyQs1O3BTDrsooN8LUlvKRaV13YfKSfQyeh1tUs4mZe2ctOtlMo/+E6godGmhNca/hF/Q7wprECs
k9b+VUqCEpKSWj/uYZu7wKnyrF9ZTY2gdCkwOo7xClE43kXREO/HHuovvRO0nbUwFjA9Jy7Q4HNU
Ze9+WNbHzBwuQR8ap7LtP2rUHp/po52pLV+rzox3ZcBAAyhWv6kUzjNpYM+IbTaOUm/F0HSHwbbr
J9oSSwWQ4TmChF+lsn4HYYVUPoDH5+eGcc4zbjqIPdHL1cHnUecdtGkY9mkztpcadYo9sgRYyLJI
USoFlzq3hzN4lbPR++o5/zG1MnuGyPQUhUV6Nhr9lkcsaA2n/EEa0bCFBCG2AKxIRDCzdJnZwB64
QLTtkEK1ibi970dZj0+2x/CeX1s8B4uJldTRQYl0CJkZPD0eUF6dRRp4X8LI/EzB5VtYu/LYpoRw
mMgIyOMtW1wD4YjossgPyiWEiQNovWGZVqtxyMc9k/m9QNe2JzAivpfFsGtGb/is9dW467S2WQtJ
/7aCsrrz6AfysxVvGufpFubquBt9m7Iv6Y9Uf3zrYs81rnqSh8F5B2iS7xMjS5m6hGAeiCWZlqkR
R2cR+PlyHMSTNUhxpHsCkLBsS4KWXJgzTpq/0dTnhwkAFtC5dgof9dbU+3MV0z3Sq9mDPVl2pAY6
ssl/laV1r8HCT44DYGcJUXD83PgZzGujYFJnF91pTHPWVpVY5X3HJI3P9DlorzaKwy3M7pwMPEIg
yQSnuSFzYjz6tiUoIgCwbJTwDa20Li/1WJ6wW7XHMgY8Bovlbs4PyozeoAtSfBSpwQWZtusm9cBl
W6pc+iHY1Dwm2tDtyTjT6lZ97wGOd0PXLmNNM3YmUOvCDcS9mh84wl+GodNOcdcXu9+mh4ENSRFm
DovtrvXhudTBKcThucUI7B6V/anORISokmkVS5/8ffC1ORszeOplkGyFORe5ZF/vR8f71pZjdXw8
wFq1d2HgEag+xdfHQ52lV2UzMSvLrqS2kQebrKrHlZ7Jfosd4moPebA1IRUy+nfO2iMKcq1PoY6O
0RIf1PQpz8VHAspAMWH2O2t288xajvFFd8In5LTZwqRMt4rCsTuURd0d8JV2iMcgh5osIEkRJWPb
8nT5Arl5S5WK5E8AoLtO9u6aIGKbdn7TIgKJ3lNlwgeQmdraY1DDhNFwESkn31BLZUHoxAeJkcjG
MnAofVSu6GE6SK3mJnKb6hK5enLRy2QTAfPDHodboQho/xGexhk4VtwNoQZlcOEvxDUh8HaUe9YV
ICJtasrTRD/tc1ksShvaIvM1zOnxDpUkUScR8gzYSMeikik5mqxIjfaCEMfaJrj1ECh05bYiQGll
RSiDGImKXREn8T5BLcuUBuezbTfJOg/Sl3wU1sHOXbWCV9QdeijumTF5h3ay88XDOjKGwsJuS5BO
MoQrkU71V5D5LuE4kchZI45cRbRBEQCrwD6i9IQNE0KNiJk1uGENZxd2pLRa/6T0rFzDU/MPYUeD
XpfBzlE0o0unNg6BFhmHjpD6aWAJyFLcO5QxjRC/NJ49JkqHEXs87YNhiclKngOfi5OVDsk/0zMY
3JuXGYLw8BGsFfLWPI6yc+BUL/RaXTIklbHVinTb9Q4/9IBj1Yg48eAf7w3HKNbWLLT1ovITYBfy
ElGNZ640mTHyPYRDFzl1ldzgSNeeVVL2tzx0wceI4r2oLX1ViOCtn+jIdHH6jHOC7noSnOu6Ta6I
b8kbz6+Caivl3rACSiV8g9VNmJ3C2jFZIs9/YrPUNh1ZvAuSFg6TQMGeNI12HXrZnKYy2RqpYTMa
SZu4brjBljeIHZA6fe03qGnIdqmeW5vZiC9VR4BrXK2BYoWLbNSZv+pRAYsr4xhoQ4NYePpMNF/6
bf6jr5FOW0mKiJUkzcUkKv0ZDuOnIGrvHv5yIlrd/inXWUW32E7oBG3NsGuPXdb2S9OMU642BYIC
m8JdKns8eqJ5g5L8zt21RJTEuVYj+SImdsqOWRWZNKrELHb1S3BtHj2GxLrrTe9ckCcXi9YYootO
Nt5RG1VNk8Agng41wgKajkGm4zDZL32dGDvRAHTSOL/P8CnRbeGXWResTJZjzbqphp65zGHgDLD8
Y+ScZN8h6l2mY0OoLbTtIxT2ZdLpvPlQyn1nd+brIw5S5JkJXbMadloycpHneK4hX9jw2CZrBfki
ThVScFvlS8qS+pOtEAKVbZjcKBoT9DMi8A09KDyRJNjMt8anziSJZ7KGle5H6VkfjmQgNZ+sJPyO
PIphWWbpHsGK8ZI5YUYgpgaiSPO2yk5yfmESIDkdzzDPPnA+6FDnmmLZ0IADbZOt2jFBrN10Ff6J
HnmG0tzL6BTxQnVwWN1cJos2zgjiK8t6UwHNXU0N0nXIV0B+0nJnVntbEsmRYzVctymK7sbIT9Tn
HDkYT23GoKbHxSeAbMNF9/tvQXRGl9N94zz+NtSlTRps02zTyhd7y/e6fdbHYlXm+fc+ZJWWuom6
Ph4aj/6/Y7iknWKZzL13UQz2luyFeYJSjV8mtfGA1n+Smo64e5An26BH1uUiuDsxjYBWxcwrVHDP
A0yXBSrQZdt6N7PV8q9yCIYl5G51Jt+BnkHHFZcJ3b2DxsuW5Vj2VxILk00ip/4axe+uyBzQ5W5x
gNsoF7+t8wcSfQu/r9A7ieElDYMFoAVG4RB1d5ZMT+XYel9jOMQLlovaW6zn+VKWUt5TrepXjudG
t1bnLNXdhqBPlpCypK42OgDWYcUUTw1Z0suis5kFNJadwsx3vsum9p5yc0rOqiUGIsKrOcRo/UO7
/cbQXS/xCmrHKou2UCXBE6W+2HGlTpTWOqwzUGU+wazB4xF6w/fUqNbsjA4jC4P3iKjllaMPHLUp
fCZ4STuRS/keMXOjeEafMJu7MI8HC5YSVKqMWpnWylMmXXFSuCyM/oelieAlyoJ2xxWsb52heUWK
km871SSfWueD72S9Ca8ZTy73EybEIZB8TK3nHmgHnx7nhRnE6mxPUbwiP8f+ZjTPUAXA9eDAWjPo
bDyLkwgqfsFn/dyR9X7i90bJ1iEhj4U/bVshq5OW+avcCsedLOPvfdWVF7dtMFd1Vr9Dob2sBwwh
wLSNbc7METCBQWlitsYQQCLP+hthm/2tHDK5gBMl3+cyHmllHS3t7v9wdx7LrWvZlv0iZMCbLgAS
9BIlynYQMkfw3m58/RvQvZn3ZUVUo7rVYVDUsRSBvcycY34ribTC92r8K4V5EnPKSZB7qW/lansC
Yy34x7T6W5iL3kXE3G6dYQZjRzpmmin+Mj8NSmo8N4vpAAFkrEeW/HAhZI7AiSWmW8XvHMhYinaO
MdVH3IcqerDWq9Uhui5h3Tx05pZLp7snZmGHqGkh3zte3hJHvpOiTN73aqhvIPpZ3mg40XGyZ/Eq
k3gIh4GPkpiZlinWuWqZLOhUr5AHw6ASk3LKusSiGOQH11lAYuSkMd+UMWP13LfqWyzoAfIOZYqU
G6+k9M6kHn+B0i49WDvjPUN6eR+NfB7DtqxunYkcoaEQd001ja9jqJ6X3LCf7ZjrcezMYd/nafcQ
QpF3m0zpDjCU8o05xlQNis2GMKub554h7kz0yyvoXvMQYz30ul6rX8NxVWlkyycpFNAQ+zw+Vaga
txmhKTfVFJWbszZ+VDK1xuB8Z7dkU7v6ohI5KYYvGzuXuyhNA1ZPJjukTX7aye7/hIbpgmIyPwtL
zzyiZhEOxUSrItjsDilByAuuL7eAwXtN5KWn7iCyowegGWTSPBMPmj01bRKQvtg+N0Spb/P1l1rZ
LHyAy5QQLXGwEL/1S2xL3b5sGtTHStv/Vfnn6bcsWfqxMEROrTNH37o9PkVFW7yW2UIhrvry0jqn
ulPKC3nLDJEA8T9nXcbBw91/yBGEcPpdzVFmpyclZwqL7joY8KygD2Ubu3oYVHu5qqr+B+JGfqAR
YXM2C8Jbo1jgN8nUCTDZKqUlQAEt0iuL2/4BG45zyJ3SgJ8qvYPsNJ7ssjqFob26LrXiRkuRnhRI
k7g2ZjD36p1WFvOZMUPrNUxMdqYtO4xZF/tApInx2IXlQ2Ir556QNGaV5IWljpYzF4cLqhupfq8s
wxOLa2lvqBkgoHVSkcoAnCp7s2SDc5eUqXNnQOY9/fVmFSp+fIyTxmPT7unP7GO8DrwVxnCeVGq9
L9E+n4SlToRl9fk+zyZEl/Gf2CiKB6sE6dOUnbWD4qi8rbmx0nxnJKi5DSpLFtLRzTD7Clt0+1JU
iABFafOzGJTzPOrKySBb796JX7niQsQBlgjqYYZt2I/hpdGHguyT1L6GdHJvFVXaaj2r7gg8rLaV
wGk5OE7N6FyXTyjgF3+QyQjnNxQodlCpCd08zmZE2hDsk7NVMS+2c46EWmOJiUXnXu+X6A5qOoPM
itSjRZikY4R64ReWVGIhJIOCn63brsskQdLBNc/PKATGWwo2+oav6DGpu2fyFvpjzkjqLM2YAnoc
phuGb0R1WKsmezpRPnDgcCON6cDmfFOISkJny39srOfygMWbiXpVaUccSPHRzDU0t3G+owfsX4qB
+EtWvru8l9N9pxXPlCTL5/qkSiXx+8RYX9H67Pn3yfot0l40gPTocs0ZzbJR9vH9oGX6oTeBgLLG
0V8sYR9TQpK/wjUJ2lIEnEkwAHYnzwdjwzRq/u7mmPnp1E83Ju7Oxk45v+OqDU9KNhVHSVJ/7Bx6
a00TFYgkVx5VbkfVUgxPWlFWT84lHvVqo3AAepXJXGWX2Vp5MPAIxCo79zgbi+PvQyYipgRyal6c
ZiIXyRCcjOrcHtvmRy3YuJHW3B/GZp2pOne/1SPvt7LRMGH4ceNkJxqY7FTp+km1yGhUsGz7ZVZr
tMrWeJsK877tYmfXydEug7Biu7hatUutznhjy+RPHL3qcq+8jLlzr1YOgbI4FkjHJXKZQNlLigKK
0Jg0QvdqtVc2LNN2GInAZRzl7JZa7fy4tixf5i+6MpuDyysNmbY3MytntC+RSKNMbwjzzY1iIw8E
4Tm9SdptVfwhb8vVzYCUDVMvnhFRFfYLdfcMJoQCRMWX9QJd8jXTpv4+G5PkphjcGzPF2jUD7NsM
bqXfp3J5KQkTOTgsHrbQztubGcuUdPhA300L+xfmRQaBOXCE3+lNL9JT2tis/GTzbLJy+6ql4U8B
tfimA9ENbKsvXC0RA2f10r8Zhd+FWvhGsZ/t5r7otwsDkDdpSbb0iijnyIe5IHJrdmYDwDtjqf1m
ExsAD7SK8m2S9e/2aEkHWdK42Mz1aTxkHK+zScYkgfS+PdnwRpoiPqcM5s+/X8qxae2Qn9yJpDlP
o6N/5HMURBiRfT01FzQ6rUEZHx8JnH/Qf2c+cVSDPsIGtpuG+DOeaINRJgtyTE28G9tlmmMMC9k9
RWx/lvGN/PWQpxn/2t8X68MCIiKQrDpmo5MPBnvztt5LtsLERkmWt5DpwgKI/1MIAMBxzLGVidvE
8XSqIylAXznjdm+1nan15gOwseauZjknjzaHfVjrsg9hs91OOvVR2XbDKUd1yei31DbgYIznsMlb
iCTE55lGeNXX+/fvQ6+mOSNAkcR+bbbn2KF3V9WHf2Z0696itxSZ3UZug3ZecWkASh60upgPv1/9
PtgWQyxptpmIdUrmLs0U3yxZi25i/skGfXrIJ4nwbj54rMDVS5Zo1iPspJ4yVWVsnfXSWzivkdQi
yu4dgpi8qMSvDAdrhkcq6Rc42H8/m9bXGEz0PiIINEcs9U7U50ZQWfbT71c5/s9NHmEJakbpWtfa
8i0qex/VuvnTrYSPocvxEsv3UWMqe4URGuttzTho9mAcwAmUpfvX0/VF2NWnCHvUTlsn0gMGYlcG
QL39/TKf1DdAkvmDYirPGsv9lxKeoa9odnYxNd2iORMl+IfomFZ5U2BKBaSVoJly56FoAwFr/qIZ
afB7CwjX+wAKgMzvs+ULhQ3UmaXIMR+1EnEYSf4oyciFQfYNzzb7aYSCufQ2mf27gw9KliblVpO0
szN6wDxS03XPTY1WKrMUwnkrqX1um9GELcaIVS37hlAj1qHjUGp3tYpGPFPkh1Ijc7AEqxoUmo0R
N05QY+vquMlwq24ZQRAhkFgxGI3/egZAJfnrNQxPPSVaPW7LwVbufh8aczS9mPKZ5p7XlnoAyzpz
g2psB/GlCEvgI+r8XKILdAGcjKdmsKdnu1XO2drRqvVna4I+IVDyMTZraz+zbd8qWFbfJugtKWv5
pxWKhP17cAVS1vsJhcs1VUzrQuLU5vcrgrmMq6XPnlb0DWLjptuzBDyEEvWb0bfIiW067WMP6aUd
+OTElTPuSlVMD5IV29cmxo7LFxCkpocW8k+QNcZMB8BrNYvJ46KVmTuwEOxAzeYhH5Tx74fS0tJD
3CZTtXMcc7doNtEL3dIGNDPGazuaZ6WC/OKAe78T1if/gWLb5OoqSYBlvhbQpoetBguHRf2xgWWO
CmK92RmzkA6/z35vg7/Pfh+wnatWGm5aLFa7qZab1xp/4G+Tzk2v3v7zus7aNdY18Y5Fv2agGIM2
jxQcYhxaGzuTsSJKMtMG7nYdm0+nZs1PUAez6/SFzf9PqHf9H1n/kw51R34HfvZ8ildFhPyWVqQB
GgJtbt/O1nlcH36fwQv5+xlzRuJdLIPda2YdmrCzDsA4/n72z2uNhvugTB5JDM/OGr07MTw8G1sb
vLeR6Ii0zf0/3/x9/Z9fBtUjO8elaDchxCL3n2+UcpFuCB+Z/L7r5tNKFnK5XKVbFOv5vaovx4LY
vqdotKpbYQaoySEmMUPA2lyELBZTNTpKpu1hrO/24GhEANG2eKQUxbDS6sZ3OP1hbB1+miXRBDLS
J36mTtBporhzWlhWccmKnDHjJ7tZUpWZD1xwTv9xSnKm0UPg2+lj5bO1HJIC0vwdSBqhBaW9HFgb
wJSZFjaM6LpOvw+zI//9rOnptv/6Bv+7TdlGDJVsE/wli3ktrzu88Et35xhDdDFYmzNj7O7gpdMV
15NxXPq8CbCUwOjJ4cMKKfTpteN32yF1rJT3Ya9rL2lftAds8XRiA19qoH18lWJ8dprKs+bhk0ib
gY0Jrj34UqNv9zFnMAYud8y1IrCGObqoU/Uqo8W7kYzRPkyh7hnwI2/5xE4fqJM3MB49ggf/+yFK
8WHx221MDaN4mWOVvN1JKk4i7aVAYj/4+9Lvg8HBh/+JXxEhld/UCoGT06Boh+E/D07aSUSPIkw+
WFOtaiQLrKYUoe0ZQjuVO7VaeQxxIf391CG/4DhVeXn8fUZ57rW4qXxBrEHwu10cW+NdMuvuvtbq
6lE3J9Lr5vJUy0oSiAZ1GtsmNurSIdRz2xvzSRDUh2lpsgbWMGtM9dQwJ0qQTlykqltvOPG/n+k5
+Xhjea+U0btWheW5XVfvVdU6vuMAEx2VXDzW2R4Cc/uix9axg8vWNnA8BH+Sb4ESsOi2v8sy5rpW
cxb4MukYZQNXcJSK9HtpniypWD4leTZZqKbK0XA0z1in9P88zJX4AuG9BL8vJUi/IZiXT5D1gIl0
jBYj/Epc1MYPn1AXHzBSrVZ+NVo+uFpDDoXcimEDREjza6eRDhHICeQ+WFYjU/IWJ9KeJG6bu9wJ
yWom1idANET+tq0eI6XN/5SVcpSIm/3nCTTug3lMybhYIS/MlByJTUzM/rgkjU61R/tEy27TWxR/
P2NIb58yJh5kKw6oN5BiNZDJnJI0N0PTF1KN16e/D9Z/nslYLw4dv+73JSij/DrWpvhUl/ZSEO37
aIUPs9WNt9+HxYgfh8LpLuwNxxt3CyL6ppqWcc3U0BMyHkjViO572BZeYo3yV29v5lLXvwZtF1rN
R2Jm9vMkGfWhBgrsjbGwn7tYBR8Rs3ie1y+LJV3wQBrdoSTii4aKN8qZ+NQw22Vqi87hL/Lg/79Y
A4x6/3eswemjH5OP/0Ya8Bv+Qhqo9sousAyMuWQuAIz9N9RAlf/lANDGqW8pBv38/4IaGPa/2Cfj
YkQm7sgrAPo/TAPD+Bd/BvBEmK9rKA7f+n9AGmgM6f7Lm2bJJFkZjmVooC2ZNVrK/+FNk7O0F3iK
TZ/xTMApUh9bKYdLp+Yz6xQ0J+R9cTbBOhMFnYdzJR/Rj+3Fy+1AaYUX9vt22IeifugJdyb0CGNU
Rle1EgXNccT72QH/6WDWdawhiHSJWf0M9JmDBEQev76nOBJD6PhW1MV9nufKc2Gqd3okvAVix9KV
gBEB1W2zgXzOZDgJRqoGUMdwkLujGLQX9PCyxzZ610Fx9nGXNMJwgrws7xnvuSLX+mOTathqpEdl
Nl9ydYEPjtPcpc5XzkKeTiSAlL7uhEcTviF4lXMZVSSaNr6yIh2dVnu1kHdtDaHqnimzam9tr9NK
YLXOJzaZj6X4WFLtO4LhioTb06AF6BqNpzQ+mXRm+iSAoceagdgs2wIOvCa6RiZr6ddh/qdQ3uZc
Y8TtELGSc1KLihD5Lg8/opj5cP0Zl6M7SOFlUvMr8htXi5d935GlUr9Y1K4qOK6VHplZ9rbRuc21
s28rIjDZjDLCPVdMOKKEVRr3C9yec4EJztiUleTrFStD4nMdk9uuNW8Y55rIz1OfbFYWx+wtw/Gz
IzMzK7wJoA0TYzJTxz5w5OK5Kfvn9GSn8p/Equ7XN7lFl2o64rMnTqOPxWEI622pzOjx1E0miGsG
YiVp5ucox7vGynfpdLRG/awnkj+xJHTj2XrJJWePTyOgdN6Nmub1urpvLe0KC8iVYhZuth5iYbcC
iU8d28nQ3oVJxCDAXNQDujgSVntGoWQT9AqlvzB111qMh+zFKZ9Ie/WXgb8nvacY8SK7OEaJ4Y8q
f1BuknGQgSMgWzpGKlPpr1GKdkKZFrEZhYmvinM1KT9yXBdWTNQyy8CbmbcqonppW0CX8xPWbm7V
KsdR15/GMTmwbs3Q2MLiQTL8BTLbt1iUi/Yjk+V9No/f7VNURce+m28AA9Bk2+lBED2BzxrqqSZ3
WxP5nCEPP6FUbaibmC6C8FLNat70nbqGrySBRkMR9gZhvxGJB4h4CE6Pnd7L5ew1nufMaxX9vTMU
g/RwyFjRIp/GmQ5Eh4nnJQbSucK26m1flcduTfCagrEuvRl1clUcZKDWUzv6o9G5w/ihGe9l6I/h
Z9JNQVXk6X6MrYTYpeJUACvfT041usUwiis6t3bPQVdvuqHJ/TDHJ6SUWD1mFUUDAZE5dja/U4b2
YuXJk6wX+ppyrT8O1aW3hv7oxOO1l8ixbVs0N8jIZa9WHpxNDswsbvj92TvzULKGj7GUwVGdXSPO
bsOAMmGMv8YKkdWZ9aZXQjYzHGK/dXOHyxv4EaGWi5sp81PUsfkk7xvzqivg6iFoQIWJ7H12YbOx
q3gyHIYIKUnCSn7qyIfBfXbp15hthWj50ovU1wkRp1APCAH7SASFJT+OuGvyEICo8RHK7XbIVU/N
vsqy2tuIyuqBYlutiNNEyGAXriRzc2T2s5jh/didTbJOWGkFdoNHzhzduaV2KR6VZgmQdgaj1fpk
d2069TqXr+aE8oNSnq1tL/MxB0CEk2c51gTD5HxgUvkSRvL9Ul67axc2gZzHB6O3XV15kgxKbFLQ
WgYGypaljhcqZDLFclAo0jHB1FRpd44Ws3ttXa17i+m8llBc+TExZsyAKgxuEml9UGq7hSDlpL7G
sn1fyWyWFQ+IMbN1RIHoQTpuBeVL2cy3CgiWwbSF/LNt24O0jdptrdCYkturSSL1e1QGIl3D5OzD
jLarTP0kD8lvEs+FshsRWS+MXPTxIK24LETTTVrv5x7WwwycFUVemxGc9pKYZ7uI3ZRvEGgvpVtm
0y7D3wvcJ6AGpOSI6Dmakvtsdvb4CgYN4/VXYzOZijBoGUFhGF4hmADQE9GBel3ieCu8inPRS6gG
rU4no0h1I3jh5G5DdiSScgNJ0WuKl8lOHhldshXL/UWN3orho2ggwRQqlhUCkGxlcWXW85p+ipzX
JqqCEfNasSYwK+9R/NPgAVnEDwvVr4Z+Ssw0i8k1USwoHtwO2XONjnptVwguUWm4QD1+8CzwK5f7
SUe7k1m6O3A30YsfxrWcAJjoSwz/SoshvuvOMSArm0F901XXFM7iHDM1YZJjBUbPYo02jDCw/O33
NWdBihoyOUqbe3NUtvqlxaZDoyNBXBRh7WGYJnBMZ0HbaA1U3Sr3VLDBLVnl46IdSKHdCeQM1JY2
Ar8exED2SCMXSEV2mSZygM33UEEZcjcjUFbLz75v/IQzeFnWtThKtuGzS57L3gbMHrkGnpfBgA8M
rVMdyDbPJdTX60RhxTg/juXgO5lxatWHAl5nkT+b6StX0MbskF/0yxlpeTLvlTBeG3yUJdVnFtcB
q4dtQVQX5RvT6OewL05o7TZTorozZlK8f6fReLMKuk+wnQP6P3mgCd2UKFWjFhhc1vGhj12SD1yp
MDnnVjCwVRzaWTvUagRJmYM0Y1bTBUNfbwuzv5MFNEaBTAopnfQNwc2NMTv2xp+SW16VGFu707Yz
dDecD68wwN0WoK5egtfhmobJuS7jIgz6etT6ldzsON6DISWTaK535NhtqyqjZDM8u6pJnxnPSsiP
TQY6FWrB2IxvRu/4iCNWfEq3i0bnoZqVUwPhGU0udKvRazg9U8xofeH8RDph2eFjWsZ+RZq5WagP
Z2kqiKrTTZZ9zkcspptZpp8Tbjnkj83WYkke43I4k3QUwNuDHVw+0mw3Lq66mVsn2oeikN+pYygk
wzRi29why9HG4V6LCXJHxO3iyWa2LxnEB4OytIizcMvvBUdG7hA7aIzGU4OZJiSuFAnTZMtih/9Z
c6XQOOTjfBpKM3VLZXwg89dTIBAg3tGj6JTDptvktf0KfTlxCTTZtfbiR3PkJxMx1EryONhls25M
v/MRxpczrNWcTfic86SmzR3VI5lp4sGSsTdiMp2JPhvnCUn4tM2SFBms3yzjpZEhTKg/dKXfPYRE
qyPlqhWHdpK+24i7ZJ15NXy8vmICjHqqqmdoXParPk2UOC6r1H65MIqCjI3ib4T/2qVfRorgqMy3
llChgTYvZvY9gMcFsUL8zuypoCqFbVAt8weQYTgY+HPzoy4KPrE4BMgGHBCzxcXdLD6lpHZFfM1F
jYEcdaaen+px3g5SfQdgKobgwlEeYgVvXXRWsm8Xxlvo/FROdarzdjdlyaaXL4ZMuhF58mnMZwPo
YlS2R2l5TmL1OPHSYnLLqmv2MRT9UQe3sXadDNc7MIVJm7yC/4BNzqpaB01q+031SGz5rpLmZ4v6
MLTCbVL6QrZda82ln9JzrJne8NzEjDyc7ySvghRUSiem3dLI8EjemxQ0iVPzsbmpNnugJt+H7A2r
XuD/qPn7UQCPIydxfjO5bwg+c4nxUZX6Y1ztF527q0KQMLW3W8Jezpb5WGD3JYbRvi1Zybvbotsv
PbaGniH0zQgMuE2qW6KnB37jNq/Mq8nlj0GQ9QlLupouH/Go3+j162RIfhh9cZmSXiWBSIVSPsk7
iTI+1npSRKgfQn1fKjW426K+U+UBBIWa/cmwDKb2jCOQJHPGOm5S1J0rU8UwEfW1VIpgiowmRaaV
XRkMjVtafnSD7F6I0cQcbObS61jrb7YVFxsO+HsyQB9Ts/bDkOhvOEV8FPMne7WZgX5Yvno9Jx7t
LlqzhtEOTiB09T4haE1iqGX5SfisDZSi1NZV/G3O5HXQxVHkODM7yUEmSJ50d/hdQrtiC/KiSUVt
8V1mT73Vu2w+vaVJtzA59rK91/nwZpxeqgEbVI4+enLTFmLGIwFtrWC7+JDNh37UNqQlsJuyNpku
zpia00HhwDg6lX0xm/tGzvYS0n7DWEP8KgaA4F/xGmRInOZsP4P+yeThzKd9g9acgbbB7ttwK8Dq
jkAUsRxVwAy6Nm6wfT41MzltYDqyFGIxLa6qRB7pIHfsSryEJciS9OfibPd3HJYcLJxDYQIiOjrO
8ktvrsXvDoXVRyYwwISYzcT8EBkoCeqfCLFuGLIntklys72em8VY/uQfCIO4+mHapwwwEXUZcRCn
hVtXhd+W9qWrQ+TrfibRcqrjDr/pTrG5nFLj2EWVpzDwKilSioXxo4ZX4Tkxk11mvSg0S3n4+ZvP
lY07BWmHLPNRXalv1U+aZ9ukyi9xCQK5fFDIgFhBvgxda+2rLVEoOx+lchShHcDrzan7t+sG4YaJ
/D4tmJGleznJ6Dfvh/G5pgYzjFPWIBppe2wxr2MUbxayiAc8GEvPuxoW3qDbMPRStzA9W2Kd2d9G
ymaZsJCIWwXeW8Qx3oS5Nq/VrSIyJGirKAnxXf6yNBmHMtp4/EPR/CZJhC+Pd4KfT2pFW1DGgR46
274GjNuRQZVF2zYeg5oMmtY+F7LzicXQTXM4y+WyycpdSnmlinOdRcCQbobAWaKdh/LTzGDXK9+a
YUJiyoC/7RL2K1aCS6SctosFW81BsI+Wxu41QKQPhFgcc3NjVANYI+g8ak96VR9wYXjm8kHOJRsX
xevmIliVS1ZZ7OJkppKsvb6n6+m6EyJ81+a2I052+WAk0i4DxWDW+KSc+xbZaKNqF8WgqJbyixM7
b9CUGONnHMm2C26AuXrtmrN6wfaNiYjAkGrYQxvfavmzihUG5ZAgDxqqCc7u1VVaUWwlp3GYQjwH
Vb8G/O5x2d3hMMek1YS+NhLDlSbXXKoDAgDQ2EvgCQwd6bIk4Xcv7EehkgcR4x1pxhfL4F7Q8A7m
FreMFIzjVE/X1oomX00d1Z8QLoth3Mpy81VYTxi0pV1vO5tKKa64xY+21FAfyk9o6lgpGwFC2g07
zUOo/bQT+uBebDtruKZOf99ScDqpvV1SIm0Rh0/QrIEe3c3mqS9NDs5+W3Pz0+0uiBL6u8nhaJF2
jTmsY4Or4PRpJ5IqM+pvUV6Zl7niq+uhF3G7orvqer9gNSCB/Rsq5cs2Bk6p/KARO0nmwj7iHQL0
+DZxb1Uj20eU4zrGUVlwyixfWo6CySgOOlbCUPuY+WzIvG91eexp66MQJQqA0FbTLrJUvHBPcFux
V2P7TwUiaWLRCpLSbdJxq9SFv2DWqDv0JySpziDHJTRebNgHYngPSMguoXg1R4xk44KXo3yVCUNO
ezIvCf0b8VqBPtlEmrgthQ0Dud3oIShKXM32EFiO6k7Tm6P/Efm3kNMgFNmuM4xrx/JglvFpDZ1f
qt4Y4U1Q2cFMzb3FNIgtOs4U+5xIw4flmBuVIZc7in7DRl627lajxbSpHIxm08dE99oqD/D+mgNB
IbsMq7jby8V2mkC01dVIwC/ZvNL0UyL6BYvfmPDRTRI1leEgCBg7npFppz8jViBJ3t/M5im1vmXR
bCr2tI9Y0lf7TLjJKxrXWF2KPXicnRlJAJG07MTU/o+m/9FSYJb4ni1a7bmft5UmNgnGR3Wg7zcX
cqoz694U6Nio0Yt0eidx89lIbU4GIlW5vGdOh5b8FVMJhmlf5d1hJq8D/+bWnPb1eKHC2MhzTVEs
AmmQD4vEjNIcf+IIgWWrs4s+AIHyIxJXZIahU3GfNPpjo5E7oj8uZbVTzO8UuUFr7AwHe50d+gxm
Nvb4ZkI6lKBsO84175IHk+tg1jnk69mPIn10hVld0KHz78hxMsu3UCXHB+cykFT7Hc070vSDPKIt
tapDny7ftOs4qvE6Ts6thezdyRh3fBNzafNSc+yH0o9ZdihgX1Up3tJi/56UIDFfpC4NEoBis5zv
DDQgmU4FYXyqeICxE2yt6U8yp1SMFlWiXHkJpDAMePN4NpGoMEFT/ERTAmr7y9yuA1laNGt5Deme
R8p8RS188r/3tENu1T2ouYDFsBn5g/g0YE3MmKnF84eTNU+RRPahmvB32ZL11GYtovnuo81w5LWQ
qFo6syX3mGBrpe0ZxTsu7UkKGA/6aghYQK+3soJeNdk1XCt49/FCFRtQRIcJlkU5EHBN4cEY1quN
9qXEOQrU7shvP8pp9jzRMsrqTp2dnemse8KTJRhR9+cZFJpQVAraxG/aCupDctXDx8JIjgY1cNy/
kNLhlpTTjQXyrcjZaj0DS9S776btYC+x0+HspKctdMplC7varD8WgFdptgjDOKoJ0IsMh6hn4r0F
FtaCCI+BXYA2tJXsqYPaEBXGfdwWR5WEej0v0F0Yn45wjlLOUq/Bqzrn3zUTH3iNjyWqCj2JNt25
Sb+GKQoUpmdObG2VijESEwAoPZ28GUcrcApIm7XjD6o46oZNkddSbkPYVSlgTY1etvbS9Kpnz52M
KBcTD/7TKsbfBQZlriauja/CeO/U6oKTkrfjCO1blM+G/pQZXKmEEuTWR1E1GwFAlwQJUtQbXMMy
u/QRvy5Da2fe0yWH0/C4Zg7kFYG0ExL8DLZNrjrbFDiVHVrcOd9T81osMoaXr5ShB8rBNQYosJTm
j1Eovo6VIpx3k2q4+Aa2XWvjP0g8hR+R6mAYG0AlTk/aGGAnx3wW+T3FSQYXH2RebtFZJTUKovco
e17oOWLjHbUA2GHlGuLc69I/JQuFNF+2EG63Q8RGxI4fAWp8J1OyN/uhRSHeEqkDbdDPWPQTAuy2
HbpeXGj2kD3H+HxFrZ6p0e870H84Fsg0tUIue602D13J2Tupi4RHSWo5XHirlC4HjZ7ZQBvVNfFU
O6e2dGki+xYvbCFoxLn6AG+0ObWaVJ6rsQPo0wHyH1DR7VPTeVHSvrqAcwBCUr7CBXjuhwU0aVTe
Y0mYEXIxyBAfU4yeui2RCuji2s3c4DEKv+AM0TcLnkNW3Nq+yC1CUaDDaCpVcxH3a46m82I3v+Vk
w1gopyxR7qVqxQvH20TsJ2TXeYvzDVF1meAYZSACXWBTmpw1czQG7K2CyBYHvbLcQo6wWdfofRW/
szQaUOuFaWvXLoi6e/aYAwJsZnpW+ipUaa/3ao0dEaKZ2S4vdQF9LJbi4+8D01R8UKl8SkPnmmjo
2HX1xK4720XaSNJBEkgUoxEhNAq8IjUcIDnAING+Jk581jREcbd1MMSpsQX9ChGmvpEIhNG2tprO
rUr7E8WGW9Z4jOhDCAyKftKRKz871kX52ibSF4beDVEHV5BDBKGDp5FYYSAa5PRO56d5tl/sGH6m
Cm/PFWrpRnXtE6eF8qHbDbaxlTdkH0BqAeYzUJFysGqx382HFsshzpZjDEdTr2evC6cTbzxG1Ibc
9teSjZsD7S4m002L1Q1oyU3D8Fnl09LIQ5BxHxrHDM3SFsud7BtIfqhdK4pVwQXBiOfcWkmK0hB2
pdr4hCGbvpZl0U7M8dEwyyhQjfGqNNI3aA5MisOaEhGH4YnkkU2Dw+IUQu4GWznd9VKLPEjpK1fJ
zoVQlJtYr2Jy0HeM+w2/Ns65bmOnmTpGSRlTYXyomz5zKIKjZT+NEjPq2WHEZYZcGflkEo6jPaRR
V23VwtzheIjcxeIfkMRyvI1OsxECtMyGOTAAC6TCXENSsdBbXxoBXv/D3Xn12I2kW/avDO47G2Qw
yCAHuC/Hu/ROqRdCUkr03vPXz6KqZzrzKCcTVfM2QENAd1cpDl2Y79t7baqnEUCofVN6Er99hu9j
YxnBeIICkJald5VP3vMA/mZTVqzmJRbhvpLH33/oOZ+7VnLom+X0eqi7R3tKH2T84BfIa3W1L/MJ
dpJv3ZiBxLnnrhzbwAbZdbvA6X41wnbIGGn3qUEubt0qC+qOXBR9S9KYxvMpXSpGtpWwULpdhfrT
FbA4aVWMNDa6Mj703eitaydbI630DnFeEEqhgJohIR4PMd7VzumZ7UXgbzOPVUBxL5ZScguJ+tkO
qniwAuIg3K48xabvnYQp+HqV3GoDDFZ+2mPbtGKtR9a6QMq3iJRxgmgaLXih+awTTrUtqDGHDXhv
Tw7acgLTq5FIoT4cabCUXbqYujg65mm7T9SQbFzzl5MPyIpzBPleQZyxP+TfFN1NcpCIdZt6tQFH
eWWlDebQhED4xot+IE8Zl+gtSeTtBv5eXvujU8gvqSuzkzsXoSDNLZpesr2CRUERE5MEeyWQGMsc
X+j1lGv5PqB4Dt5BrVWvPya56a4qEq5Xg6I1nUne6y4Q5HAGPDnhYimhq6f6pNjb81darXtbtoci
wi+BNJSEOxTW26YNLzTkqFE2Tcdrc/KCyyidttHc7gr98Ls9uObGK82XTnzjUbiPsTPMTWmBhjvL
TtJ/SXzNvSMRvG/A7yLn3GRe8qUzxYWCHG3GxaNDBvzWDaLnsDPaZd1i0BWSHxRHXcPt5IeWoXkd
VsyzMpIxSnY6l+2QhVsUaxw9wePy8avHMO20hdYcO0WfyzaNbuvWyWOb8+95yD6XtRMQ0xxXR6w/
0056xirOghfCY+7Y6bsoy9iDgXG4hgL2TTNoSWIvg2apUZgjQX6NCGjkIB1cJRmNMzcQ12Q99ktr
QBww5MFDZ7bd0kazTKfFu0a+y7wftcnOxOwCnp2Gm4/Fks0kknq/JiLSRcGinPZrjaC3sEAyl8oH
FikIC1GNRkWaLaUt4hMBHU+Zijdi1hTGdcBXN9l3ZLddJ0FBQAf8xcEX7T7K8Ekpn+Z7lWL3KQLi
h6xWUQfTXRhY4/jLM6aN5M3fJ5iA9ZGZJWhBR9AiZyfaX/umBpmgLpg7YV/TxeChzX+YmLC54aQ8
9PK6NwZ5bOZaJwiEH5pf/0I0Fph3Y01rKgy8Q1Wh4BV7zg7BDrwlR3fv0LJuU51oBMKJZmL2GhC1
5+ZNr1Gr8hLKt8QkXCC7bYllXDuOLJZ1ml1HgHSXYaTyU0r31fDUkumQYywewhTW8DLKfW2vxVW9
biTAEjvDX9GT3sf1xEMUHs0UXOJQejvNzn/W06AoymXlrdPOCFyUVZPu864FnrbRbUg1Qdw84uwD
FZjFhwq++VS2JVKqchk7ikOZlfcrNPNolNrVNMIwyaTFehum/taBCrTo2gSFVLjiqqJtrk0PRJpf
oUNzWU9Ksn00/dhVR1z42Ya5zUdxO66peKUYu8tdVOXPmIF7sqn873SW2HNMvAxpuvZxHG7QiXxL
i9LbeE55DXBsTpYCu0w7CUKMlbNd4iAtTGroRJ62nADNA9gQfLkT1i3WkGbr1XW1TAtnGaUtN7pw
AFTVvbVA8ZuuEDR/gUKxSmOt2leV8zRQalqQppDvWlay1Gu9K8RTnNCdZhU3CpVpfetLAKhp0e99
LKKTMjPODzGSjJ5QNDc3dTohotog2+S0SIzEsqKVDvRiw30OL5242evBWB6hRFlru3LmbxfymG2i
yPWAoUq/KzeaVHealv3Uuri9zRU5agr2xBpxgeC+KHeTOlp2J/A83VocYJZlQ3ugF629K3NMc5ll
HYvSJVlSadvRS9HOuB3Ct/oBgVyzy6p07DlQmGjpRLobmG2R66TWQU22tq6zgJjYTLk3EekA6JgJ
RUwdY+bpCM6B8RVJ2XKt1ZP1JbM2Ue4Nz8KtrV2KZG7RFfkPr/P85ylKv2r5i+ry4ILgoPE+KRPy
rlqeYBxaj01XqXu8jby+XYCwZv6vBcZWzp+wQjQZ3oXYQTHvRWyNwrqAw2NhvsUEcFXUwRe+pmpb
jQWQRt3O7kP4fmyKaaEZdXGAFcmlx3h+DL0srwv4YtANXWvjmwbQFqwBoWKdzYUML2DFRBdW6o0r
Twt6MPqk/mQZBY3fsILff6gZWxDaqbZ3gkvLyhXErIwasUH+A0Hl5sZI9e+pyPHc9gg6u5oWwOi0
l3IaoiXRzAcWlfBa4f0Evk2EW8pMUNHZWoelYR2jwCceN1rF7D8UmaaOX14Y8x8QKzoiTPRw50Ws
tm00apd2HTb38GTgTbj4PyTyGsv+hgA6uPeQZ7M9hH0VFma+TrMKJqARU563c+OAIiFayNEatr1V
TccsL687Q0MAT9tkaDZeIsShqCgLjBVHx3CC6GUEYls22YvmlhXmzuhQ+Bw1lcB/QJjxCW9SgGQm
2VVt111KTndbs4yfJ8pr3ihSMB01cq0ZSzAVw6+0CIqVnwjWadDSjxOoxVXs94rPgjQzP3AAVouN
2U1U+pQv17jzq3v0p8+9mXNwy6xs37CMPFo2hBuY/8aegFnEHWl+C3w+OroN1SHHzm6duMtuacou
k56oyUrq1S4ip+YeODPV09bq1pnKKD56fbInqG5VVMKBR4x3C8VWu0nC2URDFXaTF0W9Nm3bOMC3
+kVoCIHh7S7UyfqoRUmIcDddhANIf/KsywPbtZu078VmqFl9QJ7Rasu74JKsvIDUCvPrNAjAXLSl
cGt4mBwIl/2dMBsPMNYBPzxEHA2WA1uo6xqa0LWIbGpPdJIkYNDr3/+7o0YOr501bbKx1dYFOONF
ZSlqXnqMGTuMSVXuOiu9QLV25FkMN7bdDTeW4/dHocnHqY5c5LUsInHhNhcyG9qLwhBootI03EZ2
vfRdbdwJW1ENAX9y0uO2pgXQpmvhWDWBHa0JR5yNNgBpy7x07dGkRuyJjZ3p9O2bEXe/6bnUx9Jd
VkTq2hy1nyCGHVatRFxZg2sj04so53Uk01GCLtuKsyFh0cHggiYrM84DVD1psqX5To8n7MV63V4a
If9Hl/hPdBjqTS9G7bnhNBtN9WUh2cr2PZxlKi907tEHlB4hgAVy5cNQR/59W1mIiEaL9t6UXOhx
5i5QHlBUG61oRS7hgrwGsTcKttl2W3iI78wvzUy/BtNngLCKbXZIGYZKi55GYeIEg1dSK8z85XRZ
mu2ulRjjAXj3V3URiiW6t/DKbL1VDLFtFUzp9I2MmjUTt/c0+Tp6nBjNId/vdxxjbNP6/Iqo6f5R
TSwjrEC7yHSxPKaWuh7dRl27HoVqP9Io8EVY2CVKPfCTg3UnIB9gw16Ar5+QY6ONzyK5i4m2izOQ
GXXDrgyB2NKuO86+bcJmIpcjBb3B59DtlASDsoPfBJEtqAk35fXYQffRPJK3ocXSHKIAdDD7qvgC
Gw3AKu3uASHlNINIVUwVg7+y3w4zGywNh21d1/4h1CtjW5GiF3gQvTU6dOtYVRS43Sh9+G1gYkt+
74dacWzQrW0KrwTKl1VkA6IhA4RJ2Xr0vKuwZ0uaUDMZyixc2yacDMxpd7HwbnwH6qHVkvgWylh+
CUNB1g81+NGqjIUsEko9wqtoiHYvqkzUF9/tL2rPvsIECcmpo8fhD2G8a4hGAjFnhSS2Rhwc17aY
xgunI1lmIBw7aJyfVSJvU6uJNuWUkDptdzA0Ijqkg3Xdu9NTWnB0hR1brPvOc1amRmpRNdC3aVBQ
EHGVM0sj4teHPnyYKR2wxK5gbMoraagn4eXfMk9/Dsnq4gZBeQf0QjnePCFnx0WV0xojxuAy0wv3
wSYoMHB7MNvA6FhyWDSHjGq5n7buja2rNelQatXmJKtLkn90YRR7fOMn9iPBpnNCWttd9yzIPThU
ngTonVj3geqwWqe9QavMvoj4jRq4VZgmmbVNNJ/GK4kEccxGqtTRkpGny7mI4kXKbACauONMxvGj
yMjNayodXRvIqKNlJck2m5VfkBU5K+Ds29Rmnp5k5zZbkmZPkhaa52v0V6xgxdkdSkJspqshLvqt
0O39mPaXtYPjrogddOrekwsE9CbwvyGlfazJecJD70Asybs7F48MKJZoRQIE6hadmNr+WEURzv8Y
jU47DMH1IO5yP0934K832NYwFpl0ysYpb/aFk6LQbUNzPZjLGLISNHMKnpReqopSOXxhex03Jydl
rnC8J8XxdKmrmPRwgbMHYt0cbUqFO+068xSTo0PpMOvZoQFOFB41X6ssj2YOa6IggUzPvL2DxOwC
0fBtUNYEVE0c1tss6ddRoLK178hZCoLhIwpoGTjBfVV5+QV5vDH9o9Raw19FURa0OpoXNJyFAj9h
kX+yGo3wCsQTdFrnsgHsvJWUhjEQWh4b8sJd5C6hXDill78DMSw5XhaTg6FgUkf6FBuLH3wKjW8j
rN7LuNC+tTrQDtht/kLrVQVcfCTVOAgJmZ25iM24T9xhWyQUgJvspHoXFoEPGBISaLHN9YxUGL87
mN1NBxWOBrckvLjc50PxbbJRgTrDVxBH1DBK46eIhIXuiBpmFKGBbMJG8A9e6XFSHDWPLoJjJulS
0BM7KaDcVPggWmkJpGsXfozeuVdprv9sdK1Ye7iGw4aC5TACzZdo+ayAhRF5nEUWEi0mMh+3NoWc
RQOag8qc8xCRNr/0bORWHSWRuAG64zTwPYEDc9OMUbuj9LQg1kItrGzOuw/zWXMQ10fqZ+CiCqq5
vWZMvHtsv6mMSBXSWZsMDcplG+3qjP0oZ/bLup5Kuj32yiPWcDNxjN5pg2lvSrt+qIbxFwF3+MsC
OZy0+Q9XaJuisL1d6U8cRdjeb4qIOBKMeDERCjZO27BcpbZ535n5ie1ytZUj55k+LVg+21JcToaY
Lur4i3RTHN0E/xCGekvPYEAqM45XVd9QJwDJuc1rt1lHpsIrT5EuysQFEUlHz/fq3SBbHHtRXa0K
Of6SiaZuJqt0bjQI+RujH9DraMNlW4f+vidcbUGPS67Jm3C2FDL2adwbe1Vgq6e4eTDvfX3CP5O0
61y2z6Kj8JQ5xiIqfjKRE+Pg1Ch5rOFb5NBajwrzxbIfCPakGeW009Xk7KPmC75qjI6xg0u2ZkNS
hcYaXguyTIhcyCPdiN1dhiyR4/GgI6vAikNFnCUc7vwl0/kC6e8wByvBcGF/Mnk/nCTP99BYF7ZB
wuIEMHWpC4yfOOHodnvBoymfdAvRhOjopLX2RgCYHSQlvNBGPt6Wl6mNAmKKB86sRFuiFWRjb0lO
Vr0W7SPTGAFDzCr8yquRclibgbxc0hiZArUyPfayLtERGTHZS5FHfZMDDkETFHbxH69LHGdIBaJL
5q5+Faa0uz3t5Dpw1IzUvhPZ4Gwb+Nj08JyN2wd4M8wiPZVpfUf701tD59RmDteWYPH81DjefWHr
v12FwGjQYNnsIzVwKksjtKLr5kcrIRYF4iJB7kLRdkkC0gBMbBr2pZ0Dd6iTbS9QaJqlST8KXYZo
5kWajXs2oaTMvZBvK7GGEynLD10jb0UUNldg1Y/m4F8w938V9fQdDEu499jXDUl0qmd3glFTzI3n
Hneca0R5s1m0PThsTriR2QvTrLYufdwWSWcXOw71EBcK9ttsWJA903QT5kQ5aYVnAPys6BAkoohG
ixMdEWunu5H6Ul0ZqA/0GLtbiBPayV4q5H2TW5HNjZRFhizvRtdD1Wu3bWF3eyvxcaRXLF7AJulh
1uEaNjNWGDqKBrSEYxDmW386DVMw/FLdc9YanIyjtLlw/Z9+7lFerEZ2eoG+cCf4gn2CCSGcMYQu
+8/5kDnyyND1kwd0JO63XNXOTQAslJ108FC1Hmfbgs91/teYIvU6r09uF9MfM72foUitld1vWN2N
mcC3KXrbhZ8Ifqzx6pfeD1BsCCNdqNknj7xX29bpPozardOEKJWMqVpBRILG3uTA7BW9xoC+03KU
08imr7yo2FMdIwv9QyPXHl6GpYzuyxDotat8dwFdIF7VNg9/GMm7GWHZbHqsbUbJD/TVGGytqfha
NTgeUKJYK90dbh16Zqu+qGI8LW2+iib/JwjZbUJB5CB1Yy1siRjBLaqLurrrHV54itrBJm0t8Hqk
UQK0QMbPeXAZ2OgvnObB81ClsvnqFjokxHjOKUmBL2nOS2cqOEkyCJntfhSxBjS2RHhBp4Ozd+ga
J9Dy/WIwwllU+lSmrfN7EnCwBHICmM+zFIuDaF0APtroh7xHUxNO432YTy61VErKiC96uEOInmJ0
8XXRLEum4gV4pZrWwrg2jenJ62yeMVUCzm/PWmAW28b/Wdt+dYLWifA5cfqV1Lu9CLvvjWEXc5dH
3423IhcwZey8XwYN5V4nobtocQD36T2pvssPbd/RLK1ztoSB/lUXaQMnyCSX2bspm9JiI+a3FCJ4
3C6md/p6bXrpOc2pD+KarM/ymy5qbEUFmEjRTnz5Y35PsiQwRw43B7+rjUuFWE9aP9AhPIZuUj3n
ZkgmgLJ+Kk8j8+3OJZX2egDzcE/h7nvPRHXycQ0MfXKjNF/uEj89iNgjeSDs8eSX/TUQu2Sl2sDe
DvWgdlTFfFw62fckFvftEI43jcUeKHtwZqyF7dF1cOndEhJm3aqwyk9Z2wKvHPLvMsuWKroeYOTu
LJ+nX88ddKfpkT5yFFxO0qIxzHfJI6Fs56aYIUwb3p6NdXwnquQx9qBqGrZmbQl+wXRdTSgvDW7J
b7/g/69+SIlJ8P9uh8Tfkfx87Yac//G/zJCabf/LdIQDe561EPv9nLHc/5wznvGeuv9i2Xeki27I
sKXOv/V/Qp7VvyxdYkOUtjQMw5wjROv8r5Bny/7X7F4EBgGn1rKF9XcMkeqNG9LWDcfRdUsSRypd
Ez/kWYjkMKa0NAZjOo6/DKAYBVhndrOwEfd4HF7dlHfimt/mg/7vobgJXJSSGDH5Ka9CAfW093Ir
H6ZjmA8jIlokYcP0rOkQ0x48u1O/Ph7OeGv0/Pd4DOS6JoUoS84hha/Gs+iKJpkvpmOQ6gstIpOO
dGR7ugtwtgXWc+zce/23aXj+ZNi3sZy2TnWXx2wrS+Ax05U5x9a+GpbsLrMCoe4c5ED+oY0fH83l
IPYKqRuEi2DCh4m51EwOQtK6ze8zttCYVRayw1JnfbVGbzkCSP3kZ71Ny+UtUsIxTQPvq25RpDn/
WUNh504OSXJLYN6wRmJ6jEgIWIL7YZFKsDeSZiSgC+jYHdPJPYYaNo9ajAflaPnh4x9z9ib8+7c4
BoZf1yWa++xNqMo+ycuGM6/sbdqjOB5So/8RK+fx43EEtuFX+a9/XbTlkLPLN0QFW83P6tWz0JQf
DkFRNdsIHIpIy1/0wStatsXtGCSPfVSj5hk6GMiGATxLEYyBfIrq/YSldAgrJDGkRJXwwHX7yhXR
qZB1jHPM24lUfvLeqLeZmTZx79wPi54bma4Kcfd80179VtNmBrc41qHTjY+GDC+liRdNN8b70kRm
MYzJsJCpf687FDJcWkhurpDSDHDxRvSNeR1/cyasr4rTCO+TCeaWc3xU0Tt0pocKxRyuqLue3Aa8
JcJZDWMkL2GqTHuaXN4XV6sIdmNZWHsuqUXIF5deX9xUodXcljWOfSiRBFCbzWPpInIusuQSKeqp
Mtxn0wCKTaOqvoXA9xRGMckmY2UvgqL/GnTpyg1b5MPTHZkdRF+k/kuTj0j4y+6o9yUJ5SH5gbpl
8hpqT8lgHNPcifaZEHgXTLpMmUEcYZbCG8hRO1GTTLH9U2upJrJipwKBSA/UHrhcXdE6zmxk2B+/
RvPrmCejn2f7l//+r38/GdfVbfZuugKH/vbJcP6CmB4gY+5QUlg+3ZWvHw9wFp381whCzDOjI9Di
u2cjxLVdOhkNN1gu4hpsdXZgu3CbG9EDFN1HqTuIK+P0u0M+TFcS1WWFTx5cWuiBzg8p4nzVDMYn
387ZwsDLxRUr0zJZsuw/5wuXg4fR66qFm+2FX2IELe6ibQzTWBhuFjGRDlTEVnjUMRt+fDfOR5ZM
T0wRQJj4bhVzxNvbnSRWO2hG522H0cd2WdeeKMkurqJ6bwbtcJOOECvWgqJY+8mDZsF986D5Bh0S
uVkLbcG6Ks9G7sO8xAHFJjexGuu+FyXh2dhmZE6Al16ieTEcZKF/82rhnZLhbDk8emAjcp7CXn32
6eCJCUjZvPVTpMiYxAL1HceBzIyDawTf7Y86SPyrjwc9n4ClBWWDu+xaSG34AWcXyuxlpkk26TtQ
GSu7/GK4FDFb75PbebYSUtNgFJuTMP9h4fk9O7+6NFF6yEgSoe9KCusGeetx+DgN49bX545sjYbi
k8v64/nNA/KNOrZNmKh9vsb1fT5Eo8VlzUXZDvfOoN+7egfkath8fAP/eEfPRjpfwWgJkTPLSF3y
bMIXQxsdPnUOXXz3k4X7nUclbbaOAlSFA1Dj7FEZSrp5qKsRMJmP8KN0p2NX46wvoEztP76o83mO
5yVdZ94xAbQxeJffvopmaLeIPmuGsuJkp7fJVRcTrvvxIO/cOZY3AdJN2db8eb8dJFSiG+yiHHa1
G6pLF6TzZgz9/jk38KpJXTU/hIl09uNB33kx2AZgaIVPo9iOn+3JOCHibs21fjcgxqHDuvKyaBuZ
4Q5rxPHjod67PkchotC5nboh5p/y6qXPiECh5CT6Wd4u/S29/fbFIcsM4yan0jWEAI9uCmiLT94T
452nZ1GHt3Rdt6WFa+TtwMFkSU9GTb9Lc6wMpW8CBQamSrG23Xio3IiY9G9mx+radQr6U/3QFtd9
h1Y2hVHPPCdJdQiH4pOXan4/Xy+e3AXLlXNXlG24ks7ZFoyuAjXhsiDWBKd545mHVlr0A7ttn+Pb
c7/6Q7sjQ+vy46fwzlfDG0zBmMaGI2z9bNSWuoFEatjvSvwcG71MMBwlEUr73PKbh4/Hmo9w55eo
DElEmK6UbQOweXvna5Rh4WBS+US7aK5EoegCF3TwR1QYe4qCxpIaWnhh5an1I20zflRIIIthfklh
1LuLgoiEw0S6FcrLEd+GdEmTgimDtckL9GecXOH1x7/4nc9B8VxcSXXFUvzotz/Y7pUdUEaDJm54
OV3EPnHK3chroG+NDnvrpqoByX085p93yZaOa+msAxw62fOfvZ/QuhOYwRnFI5f6H22moD9EJeZB
03/otP6L6AhzR3qfxfUNFMnNBM7JIUDR0eNNyyElQIasIY8Jp0flvXz84/64ITZPz4FAxNxnMkuc
vS5Wh9uqsMuR9TA6lS4VUJV8TbL0Sq8/u/d/vJkM5eiAsh0bltEfU5Eo0MXgxJt2VGw9gighRdhQ
JyLtKVB9+P3j63p3MOh5LIgG29fzGT0iu8xzeuzsTkD4u46Uw6ZLRNBOpm3+yUiWEoKdjOTw+/aV
KssoImiJVwpA9r7EJePiNSAn7pNZ7r0H5VCn4FIEi9X5p9boXgQBEBmGh34DnPAMxeSg0fq3k0o/
eSn+mMnnJ/VqrLNLCv0p90bNGVHJIwNKIXSr4iUIjK8OUKYiCj77QM7qFdCt3o43T/CvVg5rBl6n
SK129mhc2ZoLoNCvN2zz74faP9Kx3hWTOpEtQYBa1nyyDTXOj8q/R5e2LW22hfMS8nZ0nNgpW0YI
thzQLJAfprvjSMlUEDRyB7AQ3x0tenw1Lfm0MqZ8b5liPzpkKH/2U+ah3iwZ843gzOHqghnKMs+m
pyQdIw9X0ghBo9UwSdfj+Fwrp7pJi+KrYbX9MWDvvgmsIrgJtNbYoda3VqNPpzfWYAJZgTaeSFmo
PnnH/9jP/v5d83pC1rzhnJ/SJrPQy0FjlugAx6CLF8mRziOMIWY+5GZ2OB1sgQBMDW69+wefl5IG
ByOTiol+fkrg1CKjAVd/XNcXk3fD6ekpo3H+8Sjvfl0K0ppOyZGT39mNL3Qvb6VvjzvNmdNWIS69
DCiVFirQ8G4bgf0XFe/H8D/9n/n1X4/0f2Rtep2HWVP/93/9ce6dXzoXUJzAMcPzPl8TKGmMVtAN
IzJXHeCOloBFnqBjSDS0UXQZSRZvV/sNYy1+jWF9VY5uiBRRztiVRL/LsD5e+q5rwMGSoHn/wV13
qYnSNuYYY5tnM0AZYjIfbRoPWiXSK6MyME66fBpPSTd9tk96b6p2LerAsPFYmZ15Nnr19XMWH30R
ZfrOG/vT1It4mZfqy8QN+PgZvzervR7nbKnrnckZCzPVd0PlCdJ6jPQiUsn0wFJMDt9UEq7sI9H8
24OavFMcmnTCmZR5/vqaYNgSSrG7Fno/+ATbHHYhe9Jby52SG8PXNX8RNnJw//4LbeoOyEGO2CwW
55tP06mHfnBDfafcis6i8LTxG4xMCRmF+uYLOtL07uMrnW/f2dwF2VC3LIOKM5WTsyv1g7LSybfi
DBUa1S0Ui+xrUge/qB6Uh2nK/I0Q9UwYkf0n39I7748pJI0G5k7FxuJsE1qJMhqgxU672EL8hSkB
R7NTwo1y2X9+fI3vzM8mnQcKB3Ol8o9rhD7dGFZtT7syJgp6gWgAvH4Rxb62+nig926mbc9USENS
DnLOrslvjUF36pysq9y4GXyfWmLFP/YDPAQQg9oeQLralOSadvzkKzHmT/v8OdJe4TzFKZWa3NlU
2NQs8rHtGTsjRMG9thR8/2VTa8pdRWVaUr5MraxatZrUjFWHLUoshIwdfTmi4w+XdZ2WRFINafbZ
Dsh45wPmOOWyDnB8BmZ5dlMi16cqFFFVEZXCGWlI/B3PBaI9TI/j7C9LIC1gMhNxuxzjMGhhHKUD
TKvELjvoNJPwNmau4xAyNduN9niUxU1bFcn3NorG7wHpTvKTF2a+WWc3k+0aFQyWZYON9tneYpoK
Lyyko2MywiuhBYBiOtAStFFw8uXuzd9+a6hecmcwI86VxLMbNE1+2omA0AEtKib8er3hEfdnE0VB
1TqyQKfJdPxJkGx1zwaPA9jHw793sdTy6N1x3DHFeREK+JFXEGuoE22Ru6ugNrBqy9+Jh1YMm88c
Fab/j4d854P8XbuhVehwqLDnA+qrtSNx4iQz+1lYr2YIVFuEgTrANenFJ5PMOx+k5Hs0dZ36mqDY
+XYghIVEzaMTA1UUu19M5MLOIvLwYC08FWG4Q93z00uaapWNUfDz44t8Z4JjHiBbk2aLS2t0/m2v
LjID7cW5wFK7Gu9RZmbsAPxlG3x2Lz8b5uxetn6DGTlkGC1O9pNJwgfMm6n1Hj6+mncemRIcNQU1
Ctq/5/NLjhUBmLetdhgSj3XrvAQR9KGPx3jnTXwzxtmWokqr2C9zxlBIKqgrW1CYovCXXmw/Hufd
W8bxxZ137RRdzsYpCpJeTDZQu8HZU5VHedwvCUdc/4NR+FsYSIHnPV8M7CRATWU1amd58d63469G
MHFJzSc15HcfDC+aQ0gmWwd59pqhIEPNmJKe1HRpsO1nta5XZvknVcJ3bxl9MpZsrsYWZzOin5Vh
2KGdxAjQojqG3uuD6a6qf3DPKPC4VDYEVQAxr3KvvhmzMiYSBImfxW5CQ3BAWxhAeIJaBlcpgyzz
8SN674V7PZz5drjYLlOjwY9H3QbAInICUkdUh8dG9Z+M9N5TsjjzGDRN0B+ez3j6hFhfH3jl0Fp+
03yHfrrAePvx5byz0qpXg6izhaRNi3yKCwXcwcYYmVfaMR36547VJBtc/Ovw6T8e8L23Ym4EoVVg
u0q9+u39azlSW/WgqR18Jh1yY53dp7gmPx7k/av6zyBnL7iRBtgl2MjskjZ8EoYGzNEefll+lS6S
KSV0xP5/vKqzGbUu5Vj2YeDs2MBBvzCdla4FD0ni5J8sg5/cvvPnFXWGm2gJA8F3XWCmXjQwztzw
x8f3792XnFrhXJ1gAj+f7WaPxKhrvORGiM8ljAD1SWdj4B4CzzXd/v3BZknJ73M/W77ze9eQ8NjQ
l9753QPEcQPOc5E+2tNnr/p7F/WfcaR+9qq7wZgGsmHV6wv9VJKkg9UXpz3iuqjbfXxJ7z2l10Od
7SFaVcE9DwQrX3hIiY6oAiTx6pNX4b2XnHY65wZd5+Qgzmci4SrPpy+5w5IC4SXuHxqaxqB6qh8o
/ci3zD6Zad+9gbTwqUmy92MSfPvplgYS+3hirRUiABoLMcStiDbNnnwv3Pz9G0gAMRsH16B/a50N
5boZGn0/ZYfSlxejDPfu2GyNTNt+PMz8ap1t2nm7/zPM2TyBKT3uU8Ewoo7XnfNdI7u2vc9aMrz1
h3F6JDn94wHfezH4nH5X4l1D/33webVY5XFF8BCYk51A4KrBuMwI9LBs7e8Pw3KoqL4LdujyvKEa
KbuK4ophsrIu9mOtPU+E7WygUwT7Ty7od1nu7B46koYq7SHUdc55UbXV6kyrKlKl4ryerqEHzK4k
398DqzBXQVeRcBtD+wxl0R9Mv4FyLgK2g02iiCJI8bf2qQ8lRxtJbezgO0XteMgSJe5z6eXo5W3v
IndHayPGYXgQGZ5MnA+SpxTHwQ+/G7Ubn6wFHPRx+2322V+FvuyevKjwN5GjBz/aoTYe8hb0Y8T/
dh/6CL8LrDZYwCM2ciPMDTLjI7Bzqa37mzzNbdTtpk8MwVTtMnzICw+c2TIJbHkxAAd+mewo2k5p
10IqtYDEdU7QPRsUXjZ+Xhg3EATpTeboG/S+gUCbz3JsPw7zo1eWxe3QGuA+Uq0YcVJp9cqLMnbF
rRibq7SO5UURhMa1GqY5HnIkYsYyave2HZW5bScgsYA44+SWXlv9C39neGpymCjhXENukyYjVdst
UU7Z5d6czWsdkCzO9J6l3Ugt/155ldz6yvdxwBGbXGvuCzmu+R3Cn2HjEstz4dN3/z4GWDPTINYW
80sEocFrLofBTO+oAU8+f10VXBk1xIZBqXDTzRlHZWrla9GO+TYbAeZRM0Dh3DcjKGSytZuAzAJ2
ZukptLrgS2KyZSMSvQhQoOFelrZWTBtdtNVL0trBXVPURKZTNw2PPabYnQkrZDclJKhgV2vvLXc0
AeEOHI3MsVshwNB/9RAWJaCqqYkXdPTxIXWwOoi2T09e+r84O68eOZH2b38iJHI4pRM92eM06xPk
SM6hgE//Xlh6n/80gxqNz3bX1lZXUeEOv+Bkz0KnNubEefcktFY5JVZf/eoSCIAtBafUbWvzCx3n
EhXEvtjjoByccF5GgYH4CPE13bgHeld+8PnLn6c4wtcUGvbJ7wMLiRy0k9SuS86FUTloV5QOzCoM
bfQAlice7ZUnl1pDabVSXNmUqgh5oDbdG7ZfnzHsnB6rxsGgZVJn5pmJEZJbJjCC9RTt+swO5a8c
gRpldjZrW3XSvkeL4kTDAKM3MvQdRzOkfG06PsLeFja0jRJWpzpQAZs5onR2YSxm/kEPrkpOtENa
1+OTCPQYKXcVI4gyglppRKHxHDZ1gpagPAsUAYK6y3sbQSvEgeBfKnizypVTHjE7nRM6DmngyPqX
yK+bJ0fKWi8yNeI4ZFYAqI2GGL/imNHv6hT3QLPTuxMiaeW9j67xB5S8jEM2YW7VqFkEAxe3oUrB
e7eh5uzRd5HQwg4g3UHbjwjdImm4N1QR781eRta2Q6C3MWskxJSgQxRftb5PHTTLlObuQ20i82TY
SXmSyl4/ln2rzMrf8kus1iaKJDq6OyeZVT4xm+BgGwLvdT9BAD7PvjQosx1KNDYgpwR8MZpwn9hS
iPPBeL3v5D7+ltixuJ3mXkznKNBNUv85SFrYoumEJWw0ZbCMKw6eQwm0pyaCVz1Q2eEp8OPhEX3n
4l7EJZ8DDZ7WtdWKTQlUOOcqmPI7dXKUL7Lf2bCJ/cE8ICk4eVmfyydMaKejOVgVsAJ1RCte7dPQ
Bf6jfOBO8Q9SYeCyikDtXmpS+0MZypBqTXjwcTtIL2ZL3USVfOnH1FAfs+MQKdK07ocvM/nqZswH
7ZeKGNeD38TtJ6tTUi6kOFBOFFfVGxOVhIME/+GhKyog+UaHbk5nkx1UEgqJlDUjNJhU8VOOfP8+
Lo0vcRhNR2eKzZ0RQUT2DWymMqg9t0NQocNp1zYCnJOGrxouil7UObY7GIpy5E6y0Azivzk9eGYd
zOUnbRa1AvNZnRI6U7daKAcnwzByXs28/zKEObROO8hQkbakW63FOm8MovKrITKcLnwiV53ttgtV
M/6atpAom3asPsgJvr9NXlmztH6WojI/pWdtUpUnePXmS13WNuQmp8e4dvTPSYkAt0AR4sksutGV
0h7Zcd+Oxp2IM3Vn4N/yTW3HFF/ytvneiah9QWZNOVqmpN3Bo8ZKJBtJEXNewx2+ghZGeZly5tmY
/oyQjm9VmD0IqGvDSye1CDBUhn9W+CCHIbX6b1bnm18NM0Ouxqgtw7WBaD7gc4Eq49jUqMqLfhfE
fvDgiDg4J1kdfm4qKTqEsl0fJco7h65MO5yYQ/slG5E15npCO4zqpO9GA3xKHzrg01QjHpFPev1J
k6LuKy1n/wBat/9qDT4alqkkTh3aXfCeW26fxIcxi3oTarpa1NxhjhCPMAjz8BP+7BxpI45vgsk2
P+lUjQ8aWt2HPgDBa40NxoiNBmUw7HwPhzzegVrtkMsY0kdfc4Kz7xcZPCPeCCiKVafC37KgfqBB
cUgCSCNSEgX7Go2F/VhxtyKA1d1qcQAzsq0Qps5i0/A0DgAC0Aj/YcuFGNYoa2c0U/pdihXnbnTQ
MSsSULBIWbXZnjQNoStURo9WiemHXonmENVytLfKjP9DZo37Sg71XVbXynMYdPZtlvvtbazm9Vmb
5Z47W0NJNnXCgxy08slPshwWE/o+I8pjuwmTDBTRNAX/Fq1GxtGMQu0wDl346Iyl+bsQpQ1rDNYy
RHztm01worpaWUcoMaP9N2WzSv4MxuNhqKTwUwXd6UcbVvpeK7g/2h6mobChMEdS4aOhg508nNbg
rjQ7blNF6r/5PL8vXcxvMZ22vG94MfejhMZ9WYgRsXEfLz8b/UQpN4YvndNKf5RAqU9RYpsfcTZS
3CYaKsIARFY1XwHfjC34vkIqFBPRKXt/Ku0owCtsk7CNYtsiJpczLUDOvYZDBNuUe9C/TRz9y4i6
/Ebk+jb2J7eghQVlgCK2scjRFMMPbFT6dU8tAAQU3cFqcdycso0UY85UFuGxQ5XetGkMghJddrUD
tl4cawwzKNq3JOPdaaD1Vbl47CT7j1WrG8u3ktI4OnE4KFvwaPYSPWILaaryIWK8JkjuWz831EOI
shNeB1NN1FVTd4Scj3TWl4I+ZoZefJlszHmlckXjhtKBAVpPc5a9kDa2Y8PyS45u7gdfu7qDf9jU
2fvTUeCFM5jT0IE8Lrk2YZKG3Mm26rVwi91QWOWTGVm42+bCeEKqsPiHlZ1b5CA7DcBdS/jP3H3q
hilTqceN0SNyblAr3DaPm/CoAd/A1HvOyF2UduXG1YSBJG4pCXlr2vP+v9xQM+xSI7Wj+wOyebFv
rVAvbKzBdC9zkqM0qN8Kx3wAcnmfEYFAkDybA0Xj956VyzFVftOrtFUnnK8HX9ZRTc+0aJf4qBXv
bSETnTnKqImNpPLtmYHCaSsyWDV6k/oSk+CUlaZiAGFgQxSk1a6KJNRdSr8ujcOY6ANahFKWh8iI
tkr17qKKKdMRpfdIKx8491wDeTXTsKHfa3WNTnlXRL/ySZLEoYcBSYrgo62IJkbSk7g5JqIw19d4
yeWi5m+ytyxIMNTlZzj05dAyi2rMGlPeZAjsXxwYMdZjUEnUdHLcM8waPk+ILF0foJaQGWaL8VZW
IIEETqvb2OvKXDy63GUWPSg4OvMdadCJvfwxYiS/o5+YnWNUR/xHLABxktCMHCMipDND/FuQdWA5
qvgWLc5dLDvzI5L5DrrIk199MgKYlndqk6OWd32d3lahLH4RdQ1w4vzTsjdMBmvlgT7QuNIrHkc0
eNvuOR6am2K0trpLbzci7Vy8GnmMFMopS5qGpQl/TBF/O+dWPQGBr0u/3/koEqBl6/icASdKMUZA
S3SzsPL2DrUIYym1WdzmM0vy8gPoY+GbehvH50nk+j6z0L9DBGYLtPK2HgVX0aYVRH9G1SCGXI4i
MKVvAz1MzmFX5b/9OgnvRnNIqJD3xbvf27+0SAAqACo4Y/OEX52sJKkLrRRJctYafUBxpRiPETjp
uzIfw6/Xt8jKZwOQDfjcoD2tUwa7HEpYTRs2kWF7ZaB9sEokM2EGujWCo1FUelYSPL1/PPqyzA+p
Hbp2i29lSjDk636kKI/T8xGtORRFCo1SzlTEB11DeB+lELFxJ6+cAwvmpU77DtCx7iyuC1o0aZ+1
teNxF5w5nZ7UwmNudf97i1Tp+w/dxWDzir/6eCRK02DDyfDGovrUyfq3MOweAXl91LPyv+uLubIl
iZOglc5sIRPK8OVQoT/GSqS0NoYaqEYSsjhfkKc2vV6uthrUa/sEugRK+iqtqDeXvTkIQVGmsGke
i695jA6Ims3Cqu2TIIxGtTL9cH1ub99uGpWmBv7tLwdy2XgNybHi1E9tL6lJVjxfkG+fqxp5Tgws
lfJUitaq54poHuxnaTRnI2RauVRA+8Kn/kuMAsN1ubZ1XvcGMvAIy9hoVMIXNl50q9I22ssrX9DW
LBXmFX0CIsDFcUDBDwGCvPW9IbAQ6cZUSUWfJFL7H5CoMDe7vqZrcwIAo86YEKDty65EFOa1ndsC
j+gxs//EI3vrk+kg1rnx7VY2ywwxVxR2JxSP5bfztahCXbWTvFpWEQNRQiwSERhv9xokzYPiRMrJ
QH53AzG9PuocyFtwBSH4XH4xwCJczNUoeWPPy0dxGKOxXWtj6kLJKYBYVCaT+KlVofbl+rKufUTi
kf8NvLheZLvFc4L4xzPwbjvHeqMd1Mai0CUkaSPyWRsK8qtFT5i87w0EtSsDQw1i1fcQle3/q+Qi
Lb+YfSKeJFCc1sZnXB0MZj7Aqxk2uYT32GXqZEKWJY/6ln4T5igfOWaOcVomT/UGQ2dta9oK2R+8
BM2CYHr58axMD+kCppJn5sKEV4zMXuLb/caMVh4CoNHgf0lL5ihlcdyGJLVKbAQljzJsPR0LH3Hy
QjKrHSJg3+kYiOrdwA54JITIJg1ijfRZuZyWTKkLgzTV8XwaA8ccxyq3Sjvlvmmx4Li+C1cuTNz6
LLCJNBxl+haXQ3VciqmujjxyRYj2YtnfaaWEShHSzkMp8CNp5+rf5+uDrvAEmCChuAJExiYJXlyT
ph9Vct12vHbtD0hL7hSq+07g9gJa2g1xJPAz+15Xxbnqq5s5Fbs+/toWZXwyvDkLUpb3Z1mVvZ3q
kY8fWIxGlQXQbTKgr2JDFKNXen2wtRWe4elAwA2YrH/h669e9ppb3DRHx8E0OovduMeMAmGHXaQF
H/Vo3NfCflSDYYMMvjZDMiwKFWTvYP3nP3816CT3VdmMleMFQ4uBdmvYJ0PgGFEJ+nL/MD/OHrE0
8Gz27OVQkJuAo8ul73XQaP4znFCT3T5LzefQDgmTnFxC2Zpq+qMxVfrv62OvTnNO5sDsKRZgq8ux
Q7RApDKwHU/rEekWHQK4fgZmgys02pjmylB8RahnoM9lihPzVfRqRWWlkyOTsqw3odeTwJxtQOUG
sWMCW2wpN2+cy5U7B62AOZJAocUEJ3k5nB8LYenCcjw9pDCMovQzPtTpFzhu3Wwfom68EOrKM+gw
MRMKIrVBCqCX45XZ0OK4S0SfDgi8o4Pah/fcp/SWHC1FBs0aLf8jmkKRclsOgdG4PX1ErJm0Ci9n
X+QYF2oCyHBf2yigdXGjfdMbHwOndNaFzKJMpZsiqdisqUMFHA6fN6u8s7VJIJ6Pt3N5cGpzSm9z
tcxQCkM869keZoRPROn+9O5dQ75tQ4WmdaJAKb2cq5CVWlJ9zUYLIsD5OpTwWUg6/aBjLfAPnxEt
F7g2IMARKlksq54nXTXN59BAmenZQMXdq5PZs5G1or4Ub4Hd13YpGD2ELoAEcrEsDmOlVkqu6IXj
tUh+ubSCb2EQqDse6o01XNsvMxsfHRgiNbbM5RoqztBDJrJsABDBj97SPuu++Bpp/V2i4HJR0m2+
/s3W6iXAhYl4NQ4fuctiZkLoY9+EseMlKAJ8KLG9Octynj5DGbix7UHZ1YOOmX3NlQoT2T/iLJnd
BJTBPESnK88sm63C88rFPhOOTI4LRdg3EJoKHcQO+oCPmlmtoi47mNUxkfr4DkFCB0X/JN2jQ5j+
xgeh2HhT1j4zmSnflxuCyHXxavuGoY0anTMvCiU8umU/w2BztJQcC5O+it//mICVZgsDgyKmsxbx
T4yGWxInoeQ1at3staZSb/xoUmk9m93GeZm3zaIqxlC8Jqqs2s6bYr45VvUQ9BraOFFY3pUVhTca
gbD6NxZQWft4YLu4xwExIl6xiEB0pyaz14hAFEj9dM2j4CtdKgP3F0UtcQYDwh3gSmTZz12tJM92
aKCZ3UK1xgJzqNC+9cdQeVR705Kgk1iddkILJpYxuY1xvYvb8WFsO7FRNFxbnZlPQmRo6fCRFnGh
PnS60ko+j4KKwv5OVDp3Y+ok3LDXT9vbgVh6xsGWhlKgaS0G6lMcWIXiGJ48QKQunSD5jDqmvvER
3u5im+MDwA5eDvtrqeKAjQE60Dh1euidR6ceZtyxVwVGgZM5vfu6uhxqMSEKfY7UDOC+VV/+YJca
7OLuIY5bxNntj7VK4/L6Ar69HufxYJ2SAc1s8MUBTa0sKvREATNt2h/pSKcIQtcfFeE8AlV5RHB2
I4td+2BUBEBoczmSQy+OaCUVDAJYyEOoSj2b1aAe8f0SG7Na/WA2ykIEJuQKy7aTnMcmAr3MagRM
4ilKEd9XURwcCWHqfxqKu4DtTtHBXCxgaOu4P1o9WFKB6jReb8ZBFiEG6Umlbdw5a7MyoPnYLB0P
2rIeFvTWoMQO29DsImyzxiI4pWb5nQhvq7O0PhLfaZbrYW7zn7+KIelkyU4yw3vCEIdorW4EKqHR
iy/QE7u+/1buNx5lXiXETqhckopfDgV2QpKkTjO8OhgfcL19LBUgOGq316oPWoOMmXQquuQBvCLS
75gic/PJ2D9b0M7wy3Ht6FNp5fuyf3eNei48kg/wYRWLm+XyZ9HwNnzUkm3PsOPhHCn+b4zOyqNl
jVvV25UTcTHSIl7oGxxT5SyxPR/eMabqk8DypUOJW9m4K+edePlkzVOiDA6faW7HLqaEHllhBiVQ
eOxtcJDUpzNeGM+mpX0rC2Tmr3/X1cEUGr7czxY1uXnWr3aQMAWRY9rZXjEhyrzrxtHp7nBA6yTs
aye0tB2rn0Lv+qAr21YhubNBJdPJJ5G9HNSpVYcqTgn2vlLx3KzrAYgMHaquCfL3Pwl0BZFAUagi
ktUtjj10XmdMZ35WlQ0I0YZoOauBkt5EBSLB758VdWlU+ZgZOkWLKxPXKHMCVWWD27Kdl8bozWcL
fAZC9JtsibWvZnKTQVBHQQNVn8sFBOLodF2nkHCArtpZYfBZMvrvYyudVczb/2Fas+wnqSr0giW6
A4ZkWcvdPK25buLrRbMPrAqTwELbqmysPHKkNZrN7ueK0ZZ1sTHVY8JFhsrtfsav9W7oaIemGR9i
YHbbmPW3MdvMoWdm8/ei+r3Y/KGmpiPxyNx16pvfJB2Bl8pgrKZuth9QJPumzK3w4KMWvvEarV0m
1Gq5s+eaEVqQlx/Q0DJdGhv6GHIejUd00bE4y7PyHza/Sf+CJUM54Y2QAX0SLXFGRglTFT1kOx8x
28uR6FWxdLu+S1Y/nWMb4H+oPr3hQY5V15cgx2xU1bijMvxD+at/xBAKJBqzT+FmB2/tDgGn+78B
F6etzGi1lojbe1gzKb8gb+Dr0VbDAW+n4eP1uc3/q+WFTPmZG9nUAHIsD3YV+V2YmRnbslH7hwk3
iB1wKhCgymCcijJtjk3VIQZtI4jZRZmyJYCxNlUqm39539TDluAK0yyGwTSEhdo8gtFKi99sk8ja
TRYA7Ls+1bWhKGRS4eM15a1fXCyUjksbwynLm4SCS02S3pbyJFzJKV+uD7R29EAbszvRxePsLR45
OyJYgf1neZGRKz98faifWtkAW9hFFTdMo039Z0kq2swViYkxx/XR144fZoxE1LS7yBcW0yT1jiJC
TzykmxA9dhk5UgwwtoQ6VkfRmRtlBs7gst8bO33QNC0VhgDG4FEOfNxHdXXYeEzXTh5SZv8bZbGS
6jBOejeGjldn+nNVKU+jjh9X5zuYGTbfbb80Nt651QEpdtHH5uJ8UyNVjdhX7InHx0gGr1La/0p0
w7A6ntxKFrfI5J3e/bHoeyIAw+njW1mLyDOx6yIBzU7gpbfBI0A17E9bI964wFY+lvr3KSVF5fn5
K73wKhCqdD0JIaygL2RUzb7V8/QUskU3rpKV83UxymIuftql2KLKDuEIbSgXaWM8SGgd1A+YkaFw
f33lVsIE8o+/EZZJ32fZaFXqouz0IaPtM4OBKazaJ9qR4UMCeeQjftPaxhquHGo0jRFVgFg0H+tF
UtxndZYDSLY9aDHqC76duGaEeWibu9owohcHuNQnSVOnx1iLE/lfJkurl/zEpFv4psSAhosqCYcX
KIeVkUzqM8/UD6E6n0vKzdcXdu0zzm3l/z+Wevl89xTJQq31eRHaHkOiCNtVyh+/hLkFeV3R1ZiJ
e+wZJAaolC3j10GMQsLrxqYwpxhzrddMftRkPYUbOXmiHjHtGCvQZo7v6QN+yKlqS8m9FUdwaUSC
BP8uIMN90HC+pPoFKtBNgF1CFwnC+qVFUnNLVWPtHM38Z4r/cMjfMNUpHCrTOBBTidiXD1KOiTzW
m/+Q+FKbAFRJE3ouKC12mh9MuujHaE77iNrcKYXi4xZpA2GnH9N8i4i6cuUhITcnSPS7AfDMG//V
5aDO5A16bJZXwqZTPOiNuF1hcJJ+QZ4U0w1w+9p3R3JadeNErUAM4cebszgh1R+incVOw27WiBqq
116dNs1vIEvxTYUDBi8/sDZ9Zu6lKHcmmUCEptKrjyFqK/v3b3YeLyB1TF/lBr6cfBdWWJypbPYS
HhwKM3ju0W/dVcn7m++z1iH1U7SYqHFp81d4tcqhqaXNEA22p0AfQw+dB3lUhm5jSdc2qAbGzAZs
BtFyCSfAWGuWXwf6FY9h/2BkYXFS/MbcuI3Wbgg67ewakk7C7/lqfj0XEQwTUqa2B0vjG2CJL7h1
3hlh/vP6t1nbmFQ854h7FsddfhtVbqUoCIjwWyX4USb9k93gk8wNoGpt7VaO2Fi8lVCYGtD/jbd4
v5KoVIVsMV6lQDQbs+JxUoo7fSxfiEMwacHpzHKa5zxVPl+f6OpXA5JPX5Zv9yZiC3Isk7AK4Fqh
UrjDTqfZKWHy4fogax8NpdQ5MaMD/AZb2YR9D1w2AZA+YLLYx02P+ICJbdgolMP7h6KLDgCEm5Lw
cHGBQQgRGG6XpmcL5eS0A2jpuntWJPHf9XHWPphFBQTt6RnWsuxy6SEs0MFgnAbLOBcc+hNG6Oes
KO8iHXVCP7+PW6g99bjVb17bmYi0y+SeQHFpAl8eADMfR7VvMlCAhNgf8McjjUgdbDZ90wo/x7QU
D5kE0GDj3M3napGrIcHJs0AIAIoHG5KLc9cJW0RVjKVya4TJgxrIplvIUv1Y6nGzcwZzSwh7pY1o
UyKfYVdg5zTqJJcDSiBwHX2QDM+hjoZnYMPw0EGjAC8nH+UqHne9OtR9UpzSru/i2wx4gbPvYIyN
ri0aVbiV7cvf66LoN87M6uMBCBRVVxKtt4SZBs1lW25VOpaZem5wQkISwixbL61MYvXpzq4M7GOb
3AUA+On6vlsLBbn9ZKIX5KapclwuC0kcqdWElIyBuawrg8Mh5MBOxMdHLnK6n6DTMTq39tdHXfn6
aBXOX2M2sKGXejlqgJVhgseR6Y0wEG5ytEHdOvSzl15JMfNusFu/Pt7KrURj8S/1AMm5N6gYX4rs
IaSr6pV+IQ52U5d7FbDyxqzmPbvY04hFzJoH9BIoVi0eYCHaqifCM5GNCH5RByhh5WswbrWhfr4+
n62RFuunDnHoG3VAtXQq5T2qJcWndupjz3GSrUrDyga5mNS8tK8eSCG0UDFDhqKv5Rmt9ifpEkwA
h8hVQn+PK64LWmPjMlydHtkdd/xfwfVFGBc1QpTVFCEy01bRPm4C7TQiXnKQleTdgvLwfAiC59IG
LHQIIpfTq2vqcWklBWd4nSHMXW2P0PlzgrdPoaBmkG9pKq9ct7jnwBwneCLuXtYa2lJ1qjweg7NS
I34o0kBxKzO+RxTxMYpDVE22tv7qgLMQ7ny8kbWb1/rV97OHuJVzQ4G+KuPG6s9miZWArCZb6uzV
9LlWwl/XN+f6iGB5YXVw5y5RNhn8ZU3KBa9VZeMALaUotpt5fYAt0dxpnZKcU63Zkrhdu1Hgchhg
zqHXvCF1mGmml3GhB2epkL4m3fDTNMWnvq3OGFl71+e3MdRSKKhWtCltUMM+55CkDlqs/ECkvr0f
tDY7iFb7h6P+amLLdBnVuqZJcovvV5RfQs3/ocXOU1qoW3jQta/GezxX13mRIWpd7hOSMWTEa5Vx
Jgfj3Varb7pQN3+zUcJ0X7Q9FCBZGf5cX8sVQCgQANpnHEJg2G+4KwN2dGmKNboH6lu/cbKZWy4N
8l7Bm/IGLpp27k0Zs22z/hUNteRi8zorkfnx6foPWZs+cjhcATOZ9A2y3lDrHAUeXfKQBzZ/tmU/
PrcUKRL86vUMRByNdSzAJNmXNhr4a/crWFSoeBpIY66hy3UXIC5GmMTBuTSyL50f/SbeeNYsCk25
Db4OM1pY27vrk13bwbNS2F+YMSnr4lu3mmGOGjS0c64YU3RK9Mm8G6pO1GerKWKxt6s437JB+ptJ
LV/H2TQAdAkvMJnQYqJUjYc2LMOzZFWJwPg1DeVDFrUQo2p9iq370bBzuN+WUeIoaLcH3Yw/COhn
vmu104h9j2N0qitNYZGfsnJoI0/G7lHZY3ZU5BsZxrzqb38suScQ6Rn2uXgWnNAgGmcRznKd9+fW
Rp5DSDRLrn+HeZ2Xo+Cgx2kjYZ97rJdLYgxj0jewXM/WSAWsGX/5fvS5krqN53Rli+lza2mmHIKo
WEo+jbUlYt1n5SM/+5gF0lGoErWQ0jlSbro1RXtoZenp+tRW8pm/TBjcEIjz3jQoEHtPkx4L3HNu
OE322Ril/qc+kZFCnu+lbIclUtNhWJd21nFSUirhiB5EwcYCr5zqufpNaoNaF8XO+c9fPX5WCCpQ
B1GGUFPeubmKs3Cf3AQCDZxIi++1QN6Y9vqA0P5gW/D6LXHJ8tDh5QFH7pybZrKPh+lzM5Yz8vXY
Bpm5x1lkS9F3bUTQrHRIyKJUiGGXU4z73LCSPpI8TbSOsrOHfip22gDayO3NjDZ6P8gcN2EQdhyv
f+OV7Tv3ZOf26CyJtazQTE0oOWEwSJ4kM05GQ+3J1jJ0mfjE778laZ2AffjLfUf29HKWqV6EI1Ve
CcGf8qFO+x8Vm8fHATYvoac2SbTrs613fm16PIh8RW7lOaa/HHOYI3xM8CQvUEPjAYx4waVctUp5
0/agUDcgfn+5HYvLYFYEhKzDaLwFi8ugCEzethqujqQkRGkDhtfqjZaPQbYDWd/Vu7yT0K61FOx4
3D6U2+hAyhOdfAR9oDTrwZ8kxyPFTXi7vIztfVc7LT7jEL0n4zSpsdLuS5jFH2vshl+ohxaP0EVR
moA402jHDoHUWY9Lxoo4LPPiT+pAvHJhMMia24SVFiOKEuG+MsUFuXBd6/nv69tp5VUiTp2FjyEP
ITww//mrw2rEqZkWUg7QvpfT344xqqoX92iiuxp1F7RWphEH838YE4QLflIGForLlzCLRd1QnPM9
x0dwtBf6visxtEfSya2D6N3sPbQjyHnp8ZsUk5YvYKqMQ+kA/fZE7fzQhYD5XkbaLUbxzQY9am3r
0i+l7k6WYXL9XS6lFEEySXXqskDc9WzWDBsSFxZ3We6SMvl5fQ3/1raXOxfsDlcA0DYo7Yudi5AZ
wMTI9r1skuN837Rd89VWMraTcORAhSaRTBTnIlyhaVIHuqtkqXSPgANPfyNbdXNjDMNgfL7+s1ae
cGINbkR0MihUzx64r7eTqZRJ3pKJ47tHiVWNg/Q84pxzvj7K3xb0cvIz0g7jEyquiHNcDoNnljr1
OTqD7egkwy1G0/mwT1IVy2VfK+oX7hdsslyOIjVXHcaIc4xyRwoOWuTEn0WqpeXXOCbSddGD8R9T
xUgyd4yzZrg1g2BMbwG1aKdC6iT1NhrtCu9ELJm26ANri0UkQuWRQARL4cViIfsmW5kNny7oWvne
UqL4qFZmdbq+WGvbkqd4lp8A6PUmEPF5Hjtw077XZP2ou1GlSy/x2CfqTuhWu1ViXHsZ4XjMR5to
k3z28ss4AG9HP+olDw0+6UNllhl+BpNRmd5U/Wmzsboj+Oi3Wo5rxTxc1DRMI7DhYPDFNVYjKl0H
dk1GY087CaeBPFMSl3DnKEnV73qofFdp89BtpOKcJNFG4LoSd1HbpNUGkI5O1LLRQHGyIjtWIuST
cGnVwhixQLvbZ7H+mOfObaYnZ3W0PuTBVqi1soMYmOKqpqBZCePtcrX9so8SSRuRVqoASWFd4exV
5A+86ztoLV8kx4ckQJlcmTs2l8PEdqD0dV9FZwVVyskFq+qkiJaUpjirdjZAA+2QAtqVWi/+1Fli
fJBM1P8Oqd50yJJNRrTxbK/+IK4YnV09k2yXSBxIt3Y705soaihI1EzTL4qNDzgJNXM7Yhe0+TGD
i6JmmhebgBqNcoMzCpuIOS+uIFCa3D+8YH/xQJdrkusKlq5oTZwxAILeno6G9dkRrXxA//KXM6Tm
Y+4b2u0g+swdJuirehVXP1r61N8ks0O0T0/r+wnT8NxNYow5ilgNn9U2Sh9xUJOerXLS4S+KfPie
NboMyqijgetmPjrJpG/WASWZ/th3dXpDuOS8DGaRFjtQDv0Hs2mru6Yr2z3/NsnHjATxJAVO9ZFf
2hc7FaU0IrckGDzeiEh5rCcgwmFs/VRrX9qpMUrqkeiNO6JXZ1/7U3CLB8SE1BLiJ03ejPugQaxp
Jzci4Xe21b6LjPozggbSSWrVn3avmPdN0Sjn0m+HUzL52B+l0pcmSjEhRo7jlCgG/z2XKFQRgN1w
R6gePsnmr6AufNxJEOR00cMsP9ao6v2R5KHfjxk5za4eVeuL0XWxi01RZ7itOshY0zTWrZxU1g3o
4OTka0mPnEld7+ms4yVRjdMdbNfqIErlAWM+5acd133p1pmp/q71dHwKUef9RHM3OGLmJ24VK632
RVin58JSirnTpd5PFiJlWmyFx4k69n+aXmePlSJld8oY5sXearXpDCkAKceWyKZwB4q3Pys8lujy
T3L9W5VUZDP+4VjOulQ8hCCG39hH2r5vZDan6zzo5i2SqsWOH3AKmtJ2syD6XuKMzWt4Y+vRcyfM
E0fy48YvWLt/0K6hZExLAWDJ4v7Rh2ZAQnBCz5jioHTMHa0ZDnqjOXt5zCx119lYeB7sZCw+N7oR
HZW0KTLXL3JZ3c2Ya/1kh4097s10iL/lMJW2RKVXHwYKXcBtwEcBdV5ECpFSYXQQmdG5sp2zktUV
CWn3OVTlp9xxHgsV4mNmH+Oi3KPJuCUzsvL0Inrzf4MvHkNdD6ymdKzo3KGeeQ58ETzZZtBSjBHv
14gBJ8v7w11EM4vg+vI6ihJh1tiBR2dSZCKvgc7LLkSP92MrUA4OoITuaYlsvbsr2QMtfFw0bcTv
CeYXqxsbHa1ui9XFGeF73YtsVzU9vkJG6OoNSu7Xt9vacr4ebbGcoOVLvAMYzWzKYV/gJLYXevaA
s8Dz9YHmxVre7XOjDL4i3XxaIpeLaaEgWNbYI551s5KSY4I1TbVDyopGtFarSYg625hYp0my/Zem
S/JgI2RbCaL+Snbx4gKofSOBgN5+m0tmEZ2bIXtMK1R9EwX1nWwf61RUrGKLJ7L2llEfhDDLiLN5
0uV8kwAR5iIconOb5g+1kyRuXuFoJvvfh7Z5kLsJ96H8FoDt4fo6r55OlO5mXBCpjLosZtR+hLLJ
JEdnKKXf5AxoUpa1H1AJ9pqpsFwTYUvaFrdZKJ4jOd54w9c2L4kaZ4b0EILyYtZy4+QidKTwXBZN
gIdiHO2sSdYfewADh650tI2vurZ9QcURqQHjB6C1uCxHnnpFwZ353Dal9QxUkIgt0/WXugq2rCHX
7mX8BGe1M6LDN61Xg7KDVg3cyw2W0Imra9IU7Gk4T1+vf8DVJST/dOb+Be3sxZQyaUJakArFOatM
TLbGj23ZtZyR+KOdTZ+vj7U6Jw4D8CQ8cMEXXm5S2PFmm+ldhBoo+JA5kCDX1RD/3XozVr4TLi8E
lTNr6i3+Ga2vyqqCikK92hhwAlT/1pYM7Q5vtn5jC67Mie6LriH7BjCUs3c5J1rkSi+lZXA2a1G6
eptE93UY2hvP9MpXQtPAgAcHPZIscLHR/XpseDei4NwAIt6Vlno7mYSFFCzQ2Y731z/T6uq9Gmyx
Jerc15HDSJjSqCaHRljRbaxN5qnSrWkjL1kfilLoTF8CaLDYESqcy1pJ0eYPEUjSD1nbNqpLeBYQ
BHK1bzEXV5dxhmyAtp4hvAtcvJSMejPQNzsXevpMAwO8xhh7XdI/a4H+8g+r+GqsxcOKaG6Odymr
mKZZ4Tod8tGT1ByqOP39DwNx8ZM1/wVRLPaGyBtrpKYueZaosp1vOojGSqPzGOlC/nF9qJVXhp4E
VWv6AlDpl/WxWcEugi4X/j/Ozqs3bmRNw7+IAHO4JTsq2LJsOd0QTsOcM3/9PuUBdtVsbhOam4M5
mIGqi5W+8IazLae6700wvV8SKRp1V5uC9vuU4RFw0KKhmg95qqb2o6BCBf/hR1C0h99AvZPW42IR
KXX2FXZvzmnOjSTa2ZKEGnisJsg2VNlQfU1nZXqRxyGr3dRs9N6NzXBU97e/xNpOwtKeIw/IEpGF
xeoWAWZVc4/WXa3I+W/MVNPqaBiTYbjaODfdXgv6YavttTqmBgOJOihuk0tWHM4GgA5CIPyV3R70
rr8LSpq6YDv35tg9357f2sFER+l/x1rMDze/TMqVHm5HIyuIj6SzEMmez1qkbHVV10II1IHRvBPI
dtylFpdAhjeHmqlofpRtfHDy8b4d83ObZIdI6p/SBj/wKP6ANckhVDcTMHE4FnEiqEvWT9DyTDpe
l9c3cq5yZQ98007CNjtQB+3gJ34Ck7Lr3WKInfM4dY5rxE5HajaVewvQuccOw7pdzfqNSvf6pwDd
QgEK0cYrpZWEuLUeG7YV/HtKm51M56IZ2nA3yGO+S4LJOIZlEaCIVDaenQ3aszlKWzfXWmEazBfl
UKpFFGiWBsFFpOUFAFv/5FdRgmlZQlkSnvc8TfsySvzPY56Y5g5XZvWDHElDtpfGikK5VeG1ShO8
KtM9enDRltv5GhZRxLiCDU3LB6TM5WKhthsVRaA7p1EdRsttbcuXdmZhR9h7UE36VCd1htGk1lE9
RMs6fcjw9i1FoURWDlMzaKmrh0WQMhfUMTcCgbUTw4IR25DFkNIvTkyp+35rCRh5ATjr/Thm5h02
DKOXjLPi3j6cKxcBWBNaBjLZDQgQ8e9fdXy0BOGMqoF4xX91b2RS4+Fhta8l87n3g3JjsJV58Weg
QsH9FeLki9Opdn0vlzn8K1OB3hK3uvOngJx4lyXZ9O32vMSfWhxGUgn2G6KJ3K3LmiACSUOLA7Vz
6tOsdyVdfpbG+ggZAsRXFx3VOvp0e8DVDwnvQciyCqiXCO5efcgQIIOvFBB6kG07U4n7MsmUf6R+
dH3sWW+PtTo5EAukfqL5u9QyCHyJylcO08VvMpXqjmqeEPIfkbgPpidKS5zxftxCj4gTsfyixFV4
mOsYjK84mc144gaDA+RjLp/6YMCcxp6yfTQPBjp5QPf8WHiz1ObL7dmu7RqI4ogU094RqeHll02M
0mpqG12lblINT5Hkwpu1bHA1Z9M7dCUoIQH8v6EWB08LU1thizqnQZZetGL4YhvFY6pmL3Ltv9hs
WLeaIuwQI/P8X+bIjiUUAbmwxABbA+SEwUgRU7Okgk6FgWbqOL0oSZf/hzMoEgwbnAJwlOUZ9Ae6
T4WG2G2Gf5SL6YXqBtR0A22LDL/2LUUzS0ix0N1dxlZsf5TUB25+Pci++3n03pHSo28bj1KQ/qOU
9SErjfdJE23AFNbOBtk0CbyQMkD863K3UPlPUzlv/FMbV+S6qAwVnfkJu0eYx4QAU7IBN1k7FsTK
uJoi567BsLocj9tMi3Id1dm+pNKmaN1pCklFg6p6rKz2rGbKo5VuPatrR4IblC4MHV/kWheDqmY2
OYEjNKgm4gc3JEZHEgoXsict1LRft/fmSlrKx4RrJDD7ZIyL8zeX1ahxifonM8ozAXeOTnWTJIfb
o6zdn6g0oNojYFgIFl9+R10fzWFCUeBkxFO9g3InP2KL4ex8vRoBBUvq2/vzluoYcAUBf13rsjpw
V2DLVj6yAnafu1CDzXyfho3/B7iDsaXrvtajwsoBlVTERSmRLFEO9ZQ6uZ1rXGIFHnCIh4TtT7kv
mwbztLn6GoeBY7j8F3FNjBGGP2pjNmrkONPkewAX9O0BBgEym5VjwmO8pMlPLPOUFJIIyYNyn4WO
v1ODvryP4zzdqACsnQ/884TaNaBg9D4u17UY7GmaSddPnWmPk2vQbP84oJ9h32m+1Pb7RrVDlfDY
Un/nEAKS/du3Ffm58HREqJZr6HL4NgzNETML6HHBmHt6oYUuTTfEdtJyVynjh/8wGhkVgjTgwa5g
GFpiaPUEABC/+9b25Gx4iEv9Y9sZP6Su3Gh7rh1LEKS8iBwXMNeLOwCFqUSLR0QxxyIoTnlhBw9S
HVQby7d205i0lABxUNjjFrj8foWvBIVpEmoY+Tx5WiHc120w11aNptHbP97rocRPeR1BIU5kdzo8
wDROPyKd+hJWsJP7ynkaFdu7PdbatChyEMUQPV1Dfus2b1u5l7EXzSPnQ2MG6bFUKLx2SQHu6PZY
ay8SOoE0nIh8RRH/cl4BGsZhQVB1UmJ1r1TxXhmjZyPFeG3CnK83CmVjcmtHjhYcHSAUB4Sw1uWA
hKizBFkTz9lp1O5NWjIfUW9R3w9da/80Kk15LvLBeXGcDs+j23Ndu8VB64mHQojBL8PueQwN1TcC
wSyfnUOVxOqpVKzEq5ws2QGR3BLAXVtHoeItEJCcqyXfJ5P4KSPAU/yx++KuywvzpSq66mBP45Zt
8Fo8Q1JGh5/X8FoeKcTjthPAi1PcNV11rqZuHA9owNe/bH+eQlJI2Ha7xgnj3/isTYqb0m54++el
EQq1SUiYwZQVv/HVEVHUOXFamc9bh0n+WPZltCsHM/Bi7ng3K8k4bi/nyudFzxQxKETsiRWXrxZy
h71sIwyPMm33LhylB2Mwda+D3/UfJgZIiASUFxKJrUWM0acjpJxQs8kMy5fc799ZdXkA1Hyfh8WX
t89JBfqAPIZCPrPEB2cNLp/pRHJN8kLsi4G4G9c5no1RuNV4WTmILDqz4SzyP8uGOPAfJRJv4ymN
dOANatEUn6bIaLlntCL9GY+2lXpW1MD4U6w43Ijb1kZHxYsrB7yKRmR1uVlyA8hmNgzwqqf0t5oM
X4uJ12/y5WNqRwen776oTrkRVa2cf8gkgPBQ9wZGuvy4zjgOSZciQAL76JNTI1Rq9kgqWNPBBxj7
H3Ynj5LKiDT0uckvJ4iIUJs1KZsms7Tk3u5GkA6GXx2xClRPb980FIhhB5MeyeRpl0PV9ICMISW7
tzInetbUcaT80w13VmA7G7NaCxVhZEJHEersvBva5ViTlgxj03PIo3AADjQlrh3ov20wA22YuZrO
m+Eohy7Ip92cGPU5k6QtDdK1ZRT4WMJ+SijyUnIoyEunqEtFonpSVLugViXP6mLtPlXm8m7M9GBj
zn8DzkVxAdAAJCsCRJZzmbUVGsagZdZIJ4GcivZ9rY7+XmhwfPVzzQBRrVRmckiB1v+a5gauUo6U
lfqS4kGQ7FR/LA65Mmbg7IzWpemUoNs1fLDHoMDxcI6CZqdOFRDAqkMz/KjloW9TPnD8ozWp1V3o
a325r51x/t3NOEBSXlDpINlKYwCiGmNZO6haYn/nb5bhAUZDca87JT/w9h5biRNE3wUMKOdGWO1c
rnvS4XavGWSuhppGXpvW35TRegh07T1qmPeJXn68Pd7a5S4GFLQFnpJln1+f2qieczJXo+7VO1vq
80OlZcUnfyi3pLjXpgZ8n76jRSnuChKptGFfGAGo0x4QMJxHeg6G/AkTrndTmSd4aNMBuj25tR3M
/YMGh4JI9FV7SdM6OcdgD7ZCl9THXFLlvTEn9hECU/Qxwy1yY/FWonF0q9i4AnEqBPkuF68HyZOZ
jYq/WT38YpuM97IRG2+vbSDEhTKBoEOAd1wGdpKcq9LIpNo6O3Ulxpt4bD6g3nGvR+G+aqOttHV1
Vn8d24QoErfR5azGSpKgPkIv0cYh2CXhFOzUIt0yuVnZHSQwuOoIhwYKRovHv0rUFOyqL52iEuFJ
uwlNaH5j/FmLdWVf60lzllB/er69QVbCOSHIBecYnf/rxoQ2pHGiSSyY1XXK+wExkF0E1jL1hqJN
vk5mrR4ww/iWEdbtRnQpd7eHX/2yxOairgJqdMm06Kil1JQLpNPop+FhMHGRpAWjnW+Pssb4E+cO
rjNFRUDYizslx364xEE8OE8zJOwDrdAs9YrEmFq3mUFvemrdBjYN8rjyvaGMjP4oT/w10q4qCA9N
EQwFutqtIp/KJhwaV7H9ZMIlGZCtDppt+Hz7B6/cSXAzuCQIWggGlyQjG3/XqcjZCv5g7PGpujcg
NuHWrpVvvx9eD/S3e/YqksY0vgugmwfnTosiz/H9X06Mwkap1Y+pv+VztLbYZAagACABXbs44bdt
FLPFq5VaVrKXlQqXDj9QN7bU2o6msAQ2W4h6XRV1ZG2MuqZnSvE8aDugbKPbjaX0EKRwiwwLwFiu
D/Mukivsg41yS81qreHogP2BOkWQBKNYHPNXn1Rx4gysFqh7APBl4fFglZ+0QpFrr4bgqLsOPFIZ
KGiej9hK60HnKpU+fA98pLmPb99GAlPFJuKxIfK+/Cl9koC6TyZ4By1tbWA9bGg1So7oum+5h65d
XshOQVlGVEA0Ey+Hio1cbvIJigO0rWrvSF3wIBdV8IhEBcbPpt69BLaRHd4+P2qklLTIzig1LeaH
ZIJaFDGuSKkZDJ/NBMJI2yfl8+zU3dujBEcHV4/yDuEgwi2X8yO7rBRsB6RTqcJerAZa1kll1Oxi
a9o4k3/7VosoUMDHREUGEB5h9uVYTsPWportIAv8xYkDZMO6vakPLgQl1yb0moN8PxaJCyDC9X38
TWzHHfMOi8oa/HW09XNWYgjI0qiWkEQB01tWSVvNGuwZA+mTaZVIL6cfK6V00QBykzw+RnoD0j06
qPqvEcfvIPkxQNvLyv7QNs5+yJxdVWwp6a9+IEPjGyF3TWizbIVJFUB6ywkxT9JgdukfHGX21Cz9
bgTZB0xV4Lr8cfynvPuVBCFWNYFHh/nHGAV3AOI3Mva1NEWIdrBMwKkFq/xysao0CQoYZ/R3nORk
Tc4htuZDE37pHedjbtpEedjSVC9oe9zjIbdx122OLh6SV5dN0GTws2qk/CIL45pp8ky/pEcPiDsL
PLM13kVl/mQi/RL5wUM+dhvjX79TMNLpvRA5kFNgl3E5fNUondk2xOpKGACik5vqEBZl7cmTn2wE
fWgY8scuj8Xf0JIrFXUoxl3kuTAT6moMcbEaFT82jhjOu9/ucYlwxz4IFNeJ47RyZbuPqLAFOCzq
mLg3oZVLoPsSBH/bpPqKo8S0i2ua7XGlql7v44fV6UPnDYGSnbMkzwkI/OohMxAra2PL97JIUX4H
WFDvUnugkZXHOPMCJYngWciZNzul+R3XQMR9kxGTziFNQQyXQ7BXkkTAF8syo7fBWDqm9o+6EZA5
olh2sNvEPJBKzU8Uz6T3Wq6YPxoHKem87Pudo03jUUNwAvfZMLrXNKX606Dy7k512boOaDRvHKvo
wSdi+0Y1qaUwbeuooyfwLPI4QS0CMYJ9NuXlXY4Q4UOSK7jSJPr0Pg1ih3NsxNLPmODmPjXm8STF
WoOnfeg8EG0Y+9aZvtrY2NeulU3pgfZosi+D2HzIEmvcpaoe47zSfjaycnIhmduHbGzyHT4m8U5R
UnyWCgUx4Dbj6KlGnqW7OAjMhzAJw6M2Oqj1xkmT3sGHMu99FeOGvi0svH4jxKWmtn/O4hyt9VlH
oMY1B9V6NkLd32UQPkc3hpW406RYt70eVZVdO2vw6ekjnUt7np9Kf2blgFQ1JxUe5BltyeZYjL4j
eQAupXuJvNpzkqx/LnQlf1AkRXYbPQ1h23bxu8SJ1d4zhty+L8MqRJoJVaHMsL/pUdzs4Qh91NUw
Oma+OeyjIGyfQ8XJz6OGNznwmuITGKL0hJFqbbpW38ieltqxl+JVlaGKb9bffd+29tIUmPcx58Rj
C/6ccV47wk6ZdnBGHsh7Jrc2OnUnjaXpmXVY7dOpU86EfsDuGG2n6ZnvpkZT3ylNrD6B6EsOw1DV
eyefni21ig61bUlEOqb+wTT0+oQ//PzBn+MkPihWOGj7ecx9c9fidDPvfKXqKjaPf4yqPt1rbdzf
aYM1Pg7q0D4Nhaq4viIVELAkWTD4nGo08asK5Xv6cdM5NeUwO07aFM/3QVLMw06SrPizHGnGxxgH
v28OzNiPkNTTh2Fsp18GbelfEWKY/RFJzPq+8HP905RPlbQHgGRKri71s+XOamvAWNOl5h0mOI7P
J2kNyFFd6SnoZll3+Enm/yDHpMpuOgSh6VIZ60n9lPyzk0yOtMfoYrbdsjHlmbgL+NWuV3w//iZN
Zv7YakHNDkbdaauAK8KAiztKBAekMqDn8VxGTeXyQlS7eSTd6ul+y1n2MdGm/J0JHW03N1n2CDcX
Gbcyi77Ugz7v3xgLMbIpclSCIaDTy164cNQcJ774qWVhLbeUFF5rOwvxMx9p7mxJOl9dxgxHr4F6
I1x1VP4XOXhXqCi5ygbKcHWUHXuFMCAetOrgz0a/8cRexR8M5bB+6AGRqOJkc/lNSxQ8JtSb+xM6
zpUrKcZPkD8PGJfvFPnNbsF4GyFPhWQ0c6JZuwi9Sr1rhrTM+5Op5flPbcbF0B0I5EMviJLSOMd5
G447dCCbt0d9kJRAo5MYEfnxM8RnePWUh0QSfaXVw6nz/f6LatTjR6PKgg/jXVn+brP4mI0HmOS7
QMcOHrSsp2m+/s6JotCzK91xS9mvN4oD11rC4jcJOSSB6wC6tVhlOY1zRe3DAWTmrH+OB+S09okf
a8bRClFEdbFZ6R8kwxi+lFI2vUCgLr4oZtXJlA/68ls+d6AHY7tK7werOgELkHC06uwg8LArK+yn
20fgKgfh1wrBCpoatGmvm9x5FxJtqf1paJP4pQ3mzLP1sD9W3Vx+C4zI/Mb1Hny+PejKQaC+9hey
JJT2lyXxUVWwtuyLHib5cIgM9eD4w141u40ofOUQ0E8UeCVOAJiFxUrQU7VmM0z7U9nn3oDT+UzC
o5rQI7bQiSJgXVxhfDqKMWhA4Tm7PG5pMDdmWLX9Scoq66dcG85j5DfR4T98NrIJiFX8TGjUl7t9
sMciQmyyPxVkHO7s19iZxfZRrvqNe3H1w70aaHEj571RS0gx9yd1Ln1c0bBXyccxxu/VSPfFuGm3
uPr5uBgFyIM2vrxYqKQz5LIbEjZhENUnEITmPtKire2wuutejaJdfr4m6yp5dPh8g97+ksf6scxj
0NVj9unty0QZilYWaHJIOYu0d55jrU/lvj/ZzXBUOvV9nwT7qt6SnFn7aDyYALlQQGQ7iEV8dffl
sabkaTb1J6fp5IMM3O9ky9iK357Myv3AhuYxQWSWZG3JMPDBGcC9tbuTTWDt+ub0LeARODT4NtMX
PBZ5sAE+X5vW6wEXe8FsWyOBKdWh+9B86tVur2ZbJZC17Q16kUkhLXHt65OXUqRGjtqdoiQoq4Ne
WsMhaOLohZ0eGBDie3lLp3clxhE4DpNbiBv7So1IKuI2QR6PC8IapfyYyPKMuVUu5brbBBH8KTNQ
g/QQaVi1ehHE72njSF99VmJaYSQuUwEAh7cUqqvpXuXkovNJr1P9oS7U5iGz3+62+3cUUIXwGOjH
Ld8++mszlgvaDN62Ve+dyZQ+sHelY95V0s83bkyGYp/wVYWcBNWEy+1Pridsa6r5ZEgTBOEZ88Of
QxE4JA21/12yrSr2MuhAX28Pe3WJAGqAxiRjXwFigyfzclj0BZssrKT5pGXV/EeKsvGrM1cFQijD
lrbg1lDi37864GEdG1KNVNRJNcvoUEVG9pygaXi2rGnaAhpdV2CZlzgQ4MIpvzG/y8Gw27HL0tLn
U5nG6r1aJ0G981sk3PeU7BKZ/E5PBsAi1KMPs+okT13ZB9FTUxVbUiTXvA+WVWAOBG4E4MPSBLut
2hE5glo7kfQep1rf9VMGEOFXIAfvfPldFk+IkucHY653TSd5kbX1UFzdD1COqLHSWqH/gejT4vlL
qlhPMrnTTkn6jyX9KCLlrnceGtvfvXUvXY6zuOqGEoCCNjPRLOn7+zQkKUc/QPrEDo5Ot4e6usYX
U1q8fVVWgFqdmRKM910Zda7R/pn74oishPNm9xXG4oZzQAHIJDrLYn4uG32s1iim1PYMsVYZPoyF
8xuJqQ+357S2TIqCBRx3mpB5WyyTmRcz4c+k4ZigUtv9KuTSrEz3ymyL8nZ9eTKjVyMtFsqIO/KE
aWChmvKcztNh0vLD7clsDbFYoK43fdRIRo2gITqFZnFv1m+O6sS6vJrF4upqpC6xyojvFcqjOxcK
ZSHDo2Je9f/cnsvWwiwuLicutXSKGSi2z2b8D3pHrlE73oiW4u2BVm6tyymJX/LqirQkOezRwNdO
VTF8dDqMRhFp2XWOfNS1ycBWgKTeju7GKCfJ3mK8bi3ZIsee29FskK7RaDkgYjOmFcbRo6Htbs/x
+hUQUzRUxBtA7NNlvZxiDuuQFpjGxuiTzy0FeTfKjYfBQd7m9kDrq/a/Ay3bmuWY9KlEX/kk4bzp
yn7fHtCuUfZqCam30Yx8I/NcHw89MfGGQ39YfD6lL02zHVi7tLUfIZU+xJJ9BHMGwdHcuCnWV+r/
hlo+boGip1HA1Bo/86IwdqVgy+tM/ImLDFAcrr92TAJRBorxcplM7Ep7CFBcES2luLL3lJ5ibv1s
UHjMsgfkCDeW66ply4CkgChGoR5Kq2mxLxyQcjV0GP2ktNV93TWlWxbzizIb94Bl9omjHmZH/4CT
6hYycW3dBDHUAv8PMtlanO4xVYIKjUf9VE3ms6IHJ58ioVcW7SeMf3/c3pNrX/X1WMvzDXgXCheG
mHFs9ruxUI/TNHwOFOegDMlj1GvvJb19s9gOXxbQK6VI2r+ch8VumciiRIPfOEl9S35YoAXQ2vVH
q2k3Up2VR5m9T0ZKwQDtEHXxJdNSjgoVzfeTIUdfYAGi6ou4TzW891X9XTBtoQNXFg5MJ9hVythk
IsubRLd6Rx9GCH++1n6bGrt3yzaN3/fQZT9VqbZ5OYv3d3EkYA+jqSDGE6DuyyPhlNIw6DI+ALEO
u8DTB71HiaUNZSSqp6my3aJBTNhDTHBIXGOucCNK9F0JcHgHwYZK2e29tHKRimYjwH3gIaAFF3up
DnvVCuUMLL1m1zvhS+hZVFO8Cp2Jw+2hrmUlkUyh5oQOBxA5GMyLSo0SNE5iViH+KJ2xi+LfU1+j
KjmAnDV2Ej2nYij3aph609R6lRl6OKh4ufmlptGm1UCY7CcaBV42N3sLCmowbYHBV2JsDf4H5A8u
LczOl1Q+TZJpFOQYuKTDFz9rIlcdU3cYPsVFwXUVeFH6Xa6+jrr+yxie6X5trIWyciNfjL+4vUYt
SUoSfPOU2LobDI+lVB6jjCboeBcE72Lje9LewbH5kYUPWnRPvnlQ+2zjZb3W7GWVXn2EJQi4Ss0x
UvPWPBXlkz19c4xfCte0VgSe5Ac/24aKK5hQoFF7u1Q9ozQPAlEQVYGLBF5IT1GPaVdh/lZj0D0Y
sSeX5n2uOCciLddRA4+KALJxCQ1WHDedhPLJnzD+Pqe/bm+3lXsE0TRReafMKfSyLw9aNYSBD8vU
OJWTifIt/XaS4jw8IRYGEh4t/nOOzNyWEfPaHiJJ4kShiSviSvVyWH2eIl3xc+OE9v57cAc7syK3
cLqdkzWH3Gq9NisPhWzsGmNELzX0hn4LOLTYRqgzAtEBXE0jUHRUlkogsRSrZeDE6TnUg+KTWfif
i0HpNgKV1UFMHu+/5OwreaesCHokP/v0LGdx4XZGoxw0M/OPtxdxcT39O5VXoywSgKSWq6SZxvQ8
m/M3Ixh+5KryoZPo5t4eZ/EK/B2HCxCMF10hSiSLa1AtYGzM0pCeq7xuPHMwdC9Ly4g6FMWw0ZWN
bgujuYhU/h0RVVoCPWTzgH1c7pNQlhsT2cT0XIOX/NRGBv7PaFgi70R9HhROWOmVi/AuIQy1iewp
9Qvrz+1JL/fqv79BOEQgGSPYfGKNXyUKVYpLTDeLWVPZeWlqmrXF7HDP2VAlsxZykTOHituh183/
1TH8C7uvOt6H9yDp9S8bv0as5auXUfwaXLMEqo8mIMyVReYqDUWRxH1TnC0wGW1wjx32Y8crZI3P
GgCMKemOY/aZkHtHGXw3BJrXlRvbbYmC+fc3cGJQHeXauMrSEa3DvMAuizP21c0eViVqNU07eD1Y
dm8GI+bO+JfhcKuaGM35nOoBBZKomqqti2QR5P39JaKmBiORZuWV8IpuV3JWSVZ+ltvhoYjMg97z
OyoHkRGl+EV7+Juh1hsZweLK/HdMGs5U8XD1RXblcj/UZQ+ptgaHINshoB/VeLaH9H0U2mcKebva
qLaij9UBUZQwiSmhYC3pV5IDSrgw0/xcFPa9H0vvZqOwvMGvX5Qe3kFghhuv2+qA7HcYEcLFZ1lF
k8dmGqqwy89mOn+Js1p5V/j6czfjSa70yR+r7Z1PG9taRDXLbU3AQyUGYTvwqot3qGuUOSkatlSf
je0uw/PsfReX4X6cJfmxNKPCDYseSdXeHh61XsvcuLfq59s/YuUaJR3iTaC7B5J0CXhy9MaJ5Cwp
zlJr68duQIW/z2j/JUVs/ZehRGwrTjBo8MUpnoY6zSnY5+fG0TmlFWkXjAKCvHrcomWuXNoYJhNL
YyzAFbaUwlFif3Bmrc/Phh1/Dfzm9yDPO7rM97Pd/L79AVf2DYhvCq8gzFGUWMrBj5BGpLmuy/PQ
9tU+QZLlgMaUddcEvO6ZYfaHEf7iBvdr5QoAQw7IGVycKEEvngg/wj5nRFL4bMrDk6P91LBURjqy
e5iyaTcVw2c1ULZsm1d2yusxnUWMDmiq8mO/Lc6hnf1QfGqixIPnJky/3f6gK2uHNwzVdTABQjRg
eSpyc+zzpCrOWg2Hruk7xJcR0621+FhH4E1uj7Y6K+T5BCOS9GPJogsKPzCTVMyKp2PvN07vKkNa
eTjcbgVfqxMjvQNZyIV21fSWfKGX7EcFOPjxM77euqtnhn7XJbaypx6Re7dntrIxiddRyFEQCSZy
WTzhepHlcokV2RktZANgLRohxh5h2tr0+iSaTWiCwMj3YwBo6svtoVciGJgWAhMumnfIBF6+FnMF
zwTCbHGOwuRzOigpDDALzekiwqhXIezGrSMv3wsduNsDr82Z8BaEOAn0is+mPAWqgSL3uUWTTNPy
Z1w2fgcFLsxTZXq5Iu9vj7e2e2DSCFNpeltXcp8JpQ+KEjlFboO9KjnpX3vN2PUNZ+OTitVavBUA
o6G4Iu6P+smSaA5ssWpzxSYEapTck7sWWHjRb3H1VxeOFAFKKQQKDsXlwllWW9m9yr2CnUXshYnx
YkXzz9gZvbEt2DDN0XRayA1198/tD7lEAYkAA4gLiiTc15AaluU51sx0IqCkZxkjC9CTZp7WXlbr
bBmtzPTQDQzqDicEPLIP2dBgEVo382MzAXuj8rNTGz0Cgd3V0XkwjKw9BHInOXs0YkAzjXLZbmHT
1g6zUN+GHA5BHejS5ZfqfTtPWoXHbJR8wMBd8zEu5a9a2T71jnS+/XHW1t7UGAaVPUFBWNy8OdB4
1JKIhVD0qg2vT4HKII8Y8978h4H+ovBRLBXa+peTagCF2lXTMKkwnXd1F+du3CQbO3nt7TJfDbK4
37HDSurKqXOcSqjmyFDsJqU5Jb22Uwf7EfTXh2hqN+6F1S8orGZFTiWapZcT67AQqbM0Lc42YLOf
SWpL50GuzeN/+HxUQnkmCSEhUFyOEgflTNWFILnXU8ULG6k/x0ZtbMxl7YwKH2ghkItQ+3KROhtj
G2G4wtMbo7BSKW5ZzqnbFKhlydbvIGn3jW8d5Vr+/fbpgcFna1CmZOuLj/wqJ5SHlIjYGfKz2g7R
72hSBnwSEkDFt4dZuVNphDIx5N1gNy3n16oqRia6XJzhrJ4sSflBCP4Ho4QNXZ5lSU3cOOBZLI4T
2b1g7l9OB1HjYI5xTTk7kQPV2Sycp8aXQAf7gko/t6kXmfzTNCXR0TZKUbFKY/gHoeIVcL92bZMZ
78cCL8O3z/+vsiWOH5imLoUgCqkImsHXqnPflLgoyHgilLTXPfr4Wzpza5/69VBXGxYBO1awOg+T
WR6VJNa/QogO72on1A63Z7VyXxLPCREdzgd61YsTKOqqkZ6beC5KwZ8YtwcXc+LCNevi0IxOvBH7
rE2MUg3WOwIaQb/gcm2h7qbcyzg8aq0RfUTBbzoYwi9DK7stc+eV68wRcl3sJgrhqMVdDhVV4EDa
mYkNjvrNV+MXUJRHs/fvxnze+5axC+B6bASt18UIQU2hdknfhc9Jqehy0EFzqloO5PKcxRTXbBvX
jl5+cczPllp7QybvhyH4CczmG5oiR1t7vL2W/8/wbE00E0RbS1xRr26CzM6ypA308iyN5i/ZmHaF
hqFTln6VfduLFDy+unezHf9R+69tXW+cj6v7TxThKX6oJFsChLvYtEPW6abT4REgDfq+jM0nJXam
Y9DqGuYLyMHZbVW6oZw8Q+HZAlCrKjO7CMMYnLYyjzFpLATqxcyL0THqKMZYYtLwOLlXzPOMgMRn
H93E/g7M587PtD1imw9tqj3lsZObxxFuNRQtGAS622ryoL/DeSqf76JkmrOTrXX4j+uR1R7iIZXO
iiXp2U4NqynmAkIPRkhnSdlGJ+3vAVjOg2wfCC43H+dkcUCyqI/Qf4ric4ZcWJHCwKi08UMkyTur
qe4oTrt2Z3yLagNyZeuNgFMsNfqG3uZmZ0Ocj6tfQmCLkC/+Rlz6l3upww1mVJBFPZsZJK/d3PuI
S+h2OXdeU01yeRcOQW25/ui3h06R0n5X61Pku0IWqXRhFA/vQquBuGLT3Q3uzQTJfDeGYPRSTRQH
PI1WvPPt9gFY/c2oywkTbSKZJWIVdWrLTJo8Ps+9uZd66iZz+qiUIw46knRQJ/2NCEx6cKgdqEIb
CC7xNQfO7i21lUwjOdcNvksezkBZCLF3MsyjBDKrdeeuSD/dnuTVjS3G5CiRHEOBvFJZHXHcgus4
J2c/VZqd3Fb/KHF1j4J3ujOTYkvj/erGFqOBBAdYT7IKSOlyG8yJ3wczAhJnTcv+pI1zP5NEu5kz
6Rt359pAiFZTh1HI3Cj4XQ6UIY4MvQdb7qkf/LtmivWnXpqHe1ktrbfJxv1dNeSrqKCjAiqEPy6H
gpSaUNmbkrMjd92uMmGFxaQ/G4HM2oRA3QmlKsp4kLcuR+Em7Ggi1fHZL1qcT3NfPccpuI3Wjsb9
7S0hFmF5VkGp0cWCNyyE6i6Hkmu7Cu2hi8+FQ7xQqFawC02q7m8fBQ8NrOqFziev+OUoMWAoy8cm
nrsJBx1sE/N9bdr9xihrn40+KFUfR4hhLMMsp7egB6YNDkqFmrjTBCMx57Fzw9m03v7ZSAhoCdDA
gPMgL/ZBWkT+GNrixUrl9FgpknqnZmZ1uP3ZrgIReABCAYunCTwqke3lZ4PA1PwPZ2e2G7fRtesr
IsB5OGWzu9WaLFnyeEI4sc15JossXv3/0HsDn0QRIpwcBEGcoLoGrlq11jsQeUK84gR160LAq1Ss
r2rMcYjnW4T9L1nq7SzixoFY0PQQ1uFIw05ebZWXiFKOFmOi6zmfPeD0V2CK9xoeG1tFFsdxo75K
jW6dqYfWyIMmzlJceVzlLu/Tx8hNk5sch6Wd4LAR2BGWoZC7GNwtSj2v17AtZ7SWTQ54WsTHrkP1
BYLKN9ONcDV2zedQVvXV+7u2EWWBrCCew6hQb9ZtB93Mh5TuSnoxyu6sapQg4cT5DjTNqN8jWmxk
TmjZIGqDXi+dxXXoU7Qi6lV94qo1+goVPaXR/8VSY/KVuHSXppUbjB7s9YG6+mOa1PLy/ly3Tuii
bLA0kRZpndXqhhFe6FbsZJeiKCMtMNJCP1kdwqu31Hwm79DVsXA/JF07UPdNZTntbe+fALUKYDQS
if1oW8MoX5+kWktLnN+T7KI0lnTQv3GhMue9Yo1+1VZ54jctvAa/NZKuQgpM0NCjFNf2Pj8qPseF
vBlUtZdXUxSRc6MInH8ZekdC/kdJJ32eZy392BjIwJyN3JBu4KpTnwd5Fhd30pQjnruolsYgOy1F
OxhQkO2dULPxqSxKHMvcFufdP33dF5k5BmCDA3Yvu0SzvZgIo/JCIUemSnS2y9D58v6GbhxeiuYq
eQmfJfyC1effJojeZV5LioDXxjkVQ2YehTsk4tDlWaZc62q3B8raOEM813X4QnSt6JstCfqLCVLV
xri1rYqLhfD7Bf9CtF3MKVHzu7iCFXeaJ9xIr6qw7cUNAlR7d9PW+jJlSjywfN4WJ/AZdr2RVtxl
IRzKQ6kbCNwOmdLWvmbBov/7eMRTA3kVXhyAPtezbRJdaWqH7Uzb8aKpTeVXrrjDveF3No8D0obe
DnbjT06y/kLs/9cN5JqnzvR6feGeJlneRtmlRmTrMa+06qA24XT0En2mgK7/oBOcHeB0JEGLqUYQ
oo13RnLHC2SDvKPSR/ahidvilNEJPwhtcHbSnY0Qjcw5ZAeSRGrhxrJDLw6AJuDMq/FMwFTN0g/z
qvT1IrkGmlb5qRchRuHshK2tUw4qjVLCgj0kZXg9okA/wVVsLb0MaFf6jWrc2kOMaMCkIUcid97W
m9N7MdjyY15Mb5wNqUyUES52CKgtVS/FoNGScqp7MYmzXeH09/43vHGFg6ZcVIwouUEqX31QvAHT
uRrK7GJGAvkEw2rOI/WtvXfe1ofDEi6k4wXCqS/zfjGvXDV6O1e8FDNGvbpKHaMLysEBzYJXyun9
GW0PxRXH+TCo+a6WsLB7bbSyPLtM2ZwGNm7PR3UODb/xFHtn8f6szvpzoQACc5k8H4nvVQSEaSSs
tk4z3u36Y6d4KFWYx95OOzyI1StNAk/CCyPP84Mq9FuhpmdXLZudX7F1QF/+iNUWikmrUXogShgp
5JhcN1qUE4fh0cym6gFjV7GzwFsxGHQXMgAUT2kVrfYy5NqyeuTSL7CgDmLsvrpj9AS17BgN1ZVo
p3OTOOf393QjdUHwH3trHjoaoKjVOldZFEYTGtWXrq6Bwxqhd6K8rj/XelUGupXMgarEv0J0IEpu
6j024uYCL/wqBDZ4kaxLTqoWqn0mLJ5YZdf7aKzAkBiywDSaO4cVf3+q24MtpmCoEVDcW62uabYJ
9r1xdsmqEVm4iNp+NbljQBWzvpIIyO+Etz/KguszjGYdLGlPXZ7EqwEnDemGXqcW1Fc4baNxTlUV
6ndv0z6VCNn6w6yp0zmkHqh+olA1E/BbXYg7bZTWPew6+ruKm0hEZjwtOkP3E7/SMA9vAA/b1iG2
+h7kTqGYiIuESVP8hwuBuAUI3aHv+waAYViKPdZhjWeoBQsIQIlflWhFec2/vUuWq8bGjkrQ284B
j2yEG6CngufH2GN1GFFsMCVgsJRGSDMZ1xhCh9MBlXtUe+oiT+Gya7M7BdqsJePRphmOfgEmdj8i
s1FUvzHD0TmAbQipdmHdbF5DilF+v3+INqL6cn7YVRJt+82TqWrD3s5iI7uQb37qFL3zQ1HsdYs3
Au1SQlyEekk633S/J12XQrf07NKVVAcPk6WPT6lMaKlkIaDAnZtx47vgebSUwdhoIu5q1WuvWRi5
JJuKIwLwb9eOhvgsgJuPfT39dQOBTwHJSialOmhxrmmrqLd3EPZYv9SJSt8UcYW3EIoIaK/8fZEI
vepFxA9g3dLweX0xVmmxuOsykhnp3608fIy8St25ILZOAyAFZD9Rznvr19iGcapGsiBP1832rsN5
4lNO4W9nlDU+fKl3kT/QCuGtvsjTrN53Wc+rq8f25ULHLnX9BLHkn02tz8Wpmb0BjrEbeYcQe9/u
0AvUzHJtqtvALrSkPVnhMAIIn6VqHZSyzs0jLydZP4mZN4Yfy8ZBY8dN4lu1gQZ7KgTeHr6RuqP3
IexaRBBm8uQrG9Gg5EQndAFiCLPWfMzsq1/NHCUfbASnfs6qN/0CEFfnfhQ69V5/YOuL4HJa1pnj
Q9Hi9WbWkFIcHGA5o33V+cXs/otWEjIAWr8Tgzbuw0WOm8+OwgHPoBUkYEw6K6c2m1+Y5bHko5h7
6x+nn74b3B5+7ZGf9nJ66lO3/fsnCSPjM7dAtAiCq2RjsPqySgHJX+rC/qJ283WRJAHqtT+7hVOV
htLYOVZba6pDWV24MVQv1qeqp0KC7BVrWkzhT05XhYF8fK241R5IYM2O/HN+6UzSh1gQ+mA7Xu9e
r2lyFpWSXfrBPNm2OBRdcVKx9esN5Ss0rmfabqc+dnED3UskNye5KIAjwLI8K1dDD46jpZZ00wuN
n8Fnc9OrufvRlcaeJsrWwfkjNf7/B1qi7Is8HHPrECEuJQVKnc30YPUHa6gtBHO0+9CbP0TgPgxT
njJrjyS+NTBLu9T2cXGltvt6YIlEQ4ykCLVjzfw5RXERJIgrIlr3wx2KoBPFdVbqj8bQ78TXjWSV
5Bwp50VNggtx9aXENWLfWsbKKhO0HNiG06Ewq3OdGN/SJEF5CZE4LSl3kritiAvwFK1GVGI5S6tA
MDrYwxAiccjt1Ofcij5bVT3tfBibYwA/AkC8QJbXF2LpjOYoSgQxxUDJNay9xQYH7Nv7mcTWyYQu
TisdXhZxfVnfFwdm6NS2t8DVXTxohA+9zGOFVts03dl5au6JYG/d8YhuGlT+AYNRLX89GOW/DmnE
nsFmxTwgJh+e7DJBbB7a8g1pl77zrFgu11XqSzuemGJSC6STvhrPSqSjSA0b6MqqM+AzllMh3VMs
5V7VE7jDKWH/WJjh0OwMvLV3QAZhedC9xxV2+VperGqHl4FujThDe0ZV3WQIGB5NVAePf793/xuF
Pt7rUUQ6diTqjGJN9ei7SfKNcT+HZOw7l8LWIVmQiYvxxoKEMF4P1M7DkMxtj8S29D7HLoKAg51P
t+X87f0JbS7bi3FW+1Vi/1Y5Lt4FFC3csz2l4lKM1Z6g/VaoAtaAagk9KCoWq48XKIEz4fuI5K+X
lgcdcMyThjnyWR0sECseJDH8U+JDQ637lFCk/Pn+JLc+gsVlR+doUuVaL6aNCgycaySsa3W4loWd
HA102eNucHAqqHZeT5s7R+91gTPQo1o/rNFCQnReR5tdSztErDMVhcO25G2reP3OadyaF3EfsDyl
NMolq0Oipl3VKymRZDSK2zpsfpWtduW1+VVTaz/eX8Kt7xpzAOwPFljpm76UO3htOCH1eJW0quNP
fTF9R5q9uNM1pX1eLouTjkPaf4jHQJsQh1uacG8a5kjDqpU2QP7X6ZP6NY4SePBG5k7mt7mKeCOB
mKbPZ/9BqLyIHGpmzlYnW2SQscb101x8m9v4UqJFc9BFs1MO3lpH6jy8HCil0aNaJXsh1htTT9vo
govX0Z2Bndqt/uwV5m0z8S0Y4H52FnEzCXs55HJgX84PsSAtshnSTLrFFyBOA71m4D7Da6rNVd75
WWKhh1p/AY1SnuaiMXfYFVvfBDVKnn8s81uyb9TadTdbVnwBeRz6w2iEqPB316Hn7FHn/9QHVxcQ
B4XKCVaFi/vT6nZFgpRyis1QVJn1E16a7iN0EVRdwbtU55HCwKPMQtWCOmv3TlCiApv7bim9fyzp
DV/HyOwe+ixDbFczot69OAiHPIzw6JB20VI3RqsZY2W/RyLrp263/HdJP7XXlC+Sz+Y0Iv7ijlaQ
43b1nOZtfx0iaP8dSOB4NiNXee4y7zEaLftTYujpqcML0/a1nDYLK5d8BI8+NLi3O+09oPTuexMX
7r/lkMcXVRfpjeK1cA2KHuaIn4f63B76ZhxEkGgYu6MUnzg/Qy2LPs+JrcUXrVdU+5DCkrhVjFh8
6JQZ+W+dqf60o6i6C9uOlnYVJeK7WcixD7yUuuexN0T8I5k747dHsSq/uE4/NvdKY9rfWzFh6VrX
2fxYx/FcBdFoxoiJQiBLTiDVyPPRg9tJ/JYNW28oKkgUh+gUOOSbr49vHDcTOBY2tI/xXY+cUh5Q
aIuu0NwygywrisAs8U0yU1MN3o95G4GBTBM6ENcWTdY1b0aoHZo7sxNf2rFxyG+t8A4h9Rb79VGc
yHP2bB02YgMvz4WCtKANKF28nqmwO03GyhxdFJqAvpeTg9qoNKezd47j8B8rx7f7/Rnujbj6WKop
H7rJBnCr6GN2MBr3N5f39WzUqa9n02+Zi4/vD7gFdGSOTHBRXFkIwK/nWOa9BCiPpwcyz/qhH9Jn
/OjuYPc8O73+SSI63eVspmsEqVYcy9jauTI3IhFVWUBfKDaB/FqfJpREZZbLZpmxjI5uM1HccER1
sqey2jk+m4sLlIM36JKAr4ualoeWZN0M0YXb6xsuWNJ3yqIAX26gX2Zet06s/4fJ0T2gTY2FMLDK
1afieLJVpizFMEVNPEo8SCtFjS4xEm73PMW2vg0y9qWgjnoDsL3X++hJJbV0RDVoVKfJQ2SI7qbD
dwac7jjCZpn30vutxcQ0gI+RZGfJiF+PZ3ZG6cUaqU6hGZdpMj/PzfAtFQACjPCCCt9en3hzftxV
5AWkcEzy9XidYka1XfAUtMeyOFF8dXyvM5vDIFtJ8a35tfNdLKnaOsrpYGSwjlrqQGs0N44fBf1v
An0G5uhWbzonqDugFNI2Q3oBsfuRt1vmt/FYLRZx1pUZmlwpaZbfanESBbiA7rHrli1885OIuPAG
qdzY69JbL9pGWlUckygnNirm8adQFXsOJJvr/GKQVT4UK0WElNkySFQ0ftwgFuSa/U1UDQ/w4f8+
+VoY+OBLeZ5yilaHqDORBQOtGF9qiYOA0MaHXDPPbWkcBWwIqzCe3t/VrckR5JYPBHAkT/DXh6ju
8HULJ496gnTt6lxZdlyhQG9G0akt5HyNiL8cd9K9rQ8FvBptBMIs+iqrBdWMsJ7rLFeuWsOVB5EW
n/p0+DIm6jNljwcX1sV/mCN4TKqJrO0b+WbhVtgJRFjIAODRsqPb1t0pAizyNEnopapX79ntbUVw
KPPLO44xKV++XtTUSGpzarGPMXFWCmaZtVfRZH2OPGdPEGPj1QogmZoJtFmMptcxrh4spRsyjATt
0AbPFKNtEjTo0xy8wXI/5rraXztRowWt0k//FlGi7gSFrcwHiQZ8JQDokIisXs2KRGYfzjXuPJmO
T0CEWkQ25em1OhvKbRP3apC5rXwoWffL+5u6eU0DFEVDiB48QpjLJrx4MyjwVaK2ZWhvHK0nc4rE
bT+iqnhElbK5F3KIHj2pzr8avVEFHg1a+COt5KT4TZ3Ve3ZjW58RAgJcMgsAi6LS6x8T6ZJPtKDo
4rnVV0U3z1pf3ERD/E80lDsw/q0tRyIBMgg+dVgHrQ/XzEuBLguFisj9WYo499s5v5JQ6UxZ3npJ
f4wqvHo0J/z7qgHvFcy3gRzDsl/vdWOYtHVy6nR9MTeHMtEB6CsKNhQOYqPvb+7WcoIWpOVKHxPQ
3mpv5TiPLorK0aWrUFVOQsU91lb7j3Ta8ty0jXV+f7itgMTmEYoWSDXNlde7J9F1muOCrHbqGt2n
qAXetDpSa4goI8wHVd+jLG/dWxBeQdgvgGc+ndcD2pmM1cYg7zJBXGEPU7eRdpoMUpad7HljIJu6
C8V3QAyYD6zCe2+bMrbmmVBbtMmtzostQDhlT9dvY/2W/hcvIG4S2rTLn7/4FLt0nDtvHsEBR/Kz
6qKYmoRfxyw5wpS+Ggq0+d/fr41P4NV4q6+t6ufOjMOBSk8Xf8zL+pzW+kVExSXWig9JNl2yxvws
hz0njK0yxatxl9/1Yp609tS8UpaQU7lNMBRNdMDGL4g7S/EBUR2FkVxSpbrHuvZajfrT+7NeTuEq
2eExQNIMlBUS47qwa9Si9ZBxgoY0TCGOrbb0M4dGIxwaZ+f729pQlBPxZyCtBAFnvJ6oMzcdRYcy
uTRmqlBywZaHQBZeIyGQnMtOt47WqNY78WVrUO4xuqWLLwQWAa8HVUfcUiGZx5fRNn9oifJl7roT
2lWYXqmtP07D+f313NxOEE0cWbASC1Hx9YBJVZmNDHm260rZXSrVwBpoCi2/rS33EKmlQVdADvgr
YZc2pE1yxATC/fX+j9iIdHB7lu4jzWO6gKtcSNVRtRkThWLbGBdNkIsGShsghxypN0x7E18obj/u
JEQbt7ZNxwU4OBkm3q2r8NM6aoMbSR9f5iZSrwaqSBcoVA9u01IpyXPl6KSa+bHGi+rp/dluhSMe
ELweqD7TcV9tMUU2mSOYTcezCIeHfC7qC23DbGdjt6YHq2h5PgMcgWD2el+LskwjINBwSeruBgeT
j9KrbnM1+01v/afSZDd5Y+5s49bEXg65igxzY7d5JyTooNYadb9zBuu+TNt4r3a4EQPQnEE7nsyS
f1hzXE0zSWzpyfjilt5CSXZutUjMx2o/xm6OREBfjNzxYPOWP38R67BcQu3c5GtURdN/N7I2+22H
zq+yqf4D7IavnUyGQbCpWWPfYldPDaemnh23grMfqXeRRpvaE/lOV3hjkxZXetKXJakgZX09pbZz
mjYVWXyBNKPdGmNp+22jVztheiOMvRpl+RUvFq5u63JqQf9fyig1D6DWZyQ06y/6wg1V6aNqk331
118VzUQkYCnj8G5cpy8429udMbrFRRnc+spBcPGSd7ayA8XaOBALKXBpPBOj30gR64WjpnFpFpeR
WhKCFOGgfgTf6tiYM7DmO1c8VRrWaXXdAepBsZDuEed9fdRrK0uySjIrM1LlXWIr4zec96YjhsG0
NeVY+V3XPxi9bAIntltfy7wYSyXvIR7bWwXjcgyNWtSYdC0+d4nxpM2xepuo0Xejz4dzP2Ww8yIt
/eA09VMqxHRa/r8hK6/rtOURNTRfWwtjMlAEP2iC3GuUtaNhumtN/TrtwifgB/bnzrEAyCvwoXyR
gc1PaiFPsynmU2TVOkp9Rkt7rTUOSZsoQRMn6l1pDtLXqoof3Bnhz2iML3aJwUbPC+VU17hyVpWa
+kYTPkddLPxkqK85pJmvm404R0b0PQ2RzupDpJOpe1Etd8ZvKIb9jl3vARNwNArdVrspTT1oHO8e
ubrjULnPeljgvttK+9jncxaMTfoP/I38k92mdhCJLD94KGbrdqr53EneQfboTNgRYiBqQ9F/KM/C
iD63lXvVUPX1I31ErbOefrWh+EbWUgZAc7BgcpSvU0fUG0bvsUzkrRW3X9ysvLFm9WOlesdkVI7G
IJJroXjfRK9+BhldHvVmqP0IqUGfTtfDPDu3kyf/URMbuesuiHMLAoJ3VwlMFLPaxL0ucu3H0sLf
ANtl4QNT7K+JlRQVQ+tubqa7ZMz+lYJFS1C09mNc+/AudOpDjiYzBoZFGdha1H+IR6H4ehueEIq+
0PJ5pgWcHNxYZcPiLrzhkKW+bSWfs3HZiaq4sarxHzToPyhwhi50Kx7mcByu4RIN5yJTh5NWeV5g
pzYYxaZID9WADYwxgUMHkJ0Eeu72FFoE+qhRPRwmb/oe4ewX2K0WHaWaemebk3FGScy9Sb1Y3rZ9
+qDmBs9Js1ZvuqEa7mbLaw9SeP3Ziqf2g6VW5lXphJ1vynw8mg2MDU3P1Ns8TvNrMByIbC+nRKuS
i2XN4wlKuocZXnXnzfoHI7f/afFmdroGqWqr/SYT0R6Ijg1Kl1I9KVYdjHbi3ipemd8kasw+W+Mn
D0EQX442cH5BwRGhWvPKc/M7q6g+aL173wr9h9cUlnpIdBdeftJ/NeK8P+PG6KIeog1fncb5GDq6
35olWsOI0CXRFD0kFtabGq5XNBnH7i7V+wHbBxU1vGxQfGUIEVqXxs+W5oMP5+TB8ML65LZ2c4UU
VnYl5ygNVDdzj6qCXlKs0RDDveKrMRnPUTyZZ5ml84NZN5DAKs052FXx0OXOjZJVj3reOUdbYJ0s
i0onuwbmkhRD4VeG9w31FQSGY/2MTscV1c7JxxWDuXMomkIFbjz144e+598XeTRdJ3VXHZy4nn2D
d7qf2WpzEEr0r1MBIQNGJ47hpDaB3dlPyDo3x7JOvtL0NYJoUvByVaxjJeaPAiUUUI6ljylF4fP6
uorC5CjD9Beuieg7FLT/tNY8uZWC9nbOsnh4O+Sa+hjH5ZUxafEhKXLHz83pqlPFxKcjviSJDBHq
LpKzLJubJLe+elnyjXQz9Kdm8be0FHBhlRFeKaFxXw+VEkjcNe+qPFTPvKqGQ+ig16uiYHiyHSJZ
nybfQ/xXuASyk2m4v0p7eC7rMOgQyBJJFTi63pyt2n0cJu+6csyWpLq5rTmYQUMv0a9MvBcNwYfo
jNXsN2Fe+iPPHF92UwGiJNMCR3Z3OkXYQ5bG+qlP9BtShpshEz/NWH/CWj0LcguCEtgyBN1161dd
WA+Z3Q3n3Iyd346q/K7KeLqg6PH5/Zt38058cUet7vp8kNNAqaa4hG31KRUWhIj4Xnr1P+8Ps/FI
WOxeQGug/UOxe1Vlc51ymD2nKi+cqQnnUwAx6ZHeMZk6hrgmkbjSY20nj9nIlhh0KWhROAUCtkpp
VavJbCdCgEom6XQo3TgHILjLzN+cGgV80llEKSi+vM6W8Bg1R94prGDZdXcxrlNwVDW1uObDQEXE
mdJkT8VrI0FD45y7VyUHXIxRXg9Z9IUxJoNVgDdrj9AuPhqTuEOQ4q7o7aOezDvZ2Z/dWScyoMww
eYG8Rt9kNcUmHcnLCtiLCrr85ZVW9j05zRB+0gpz+tCg5Osj0Kdd27HIf1pJFLK3WLljWVtmyQeU
tvPnyRnHGDIIz52DmpbE6m7gFk6kFXe+4ArNDjivhP05S7ndD3MmLX2nJLB11AG6gManYE9ZbpU8
l4kdd1BUUJHurTlw+lQ/AzyU8FzRanz/uG8ORUJLpdHWeJ+uNgjYo+EOPSrP8G21g5LQ4Yf8N1AC
GNPg74daepF4EqLG+kae2xonRygjs8oUcoKm+7eulO9d5eyt3saTlO2n0EAawrFbU8bKJI3j1qiB
KnQAXPCKjZ8HMBV+VHVx4Nn8zbUIomMXxTuPnq3FpLWLcpfHXzz6X5/2MVO7LI8BjQ/T4BzzeR59
BXUkEXX/IV5Q06QwhQwkr5HVMW+Ttoz0DgXrHBWRoJlU495WJ3dnOpsLiUQwXmYsJ8O8nk6YKJMy
hkzHKPXxnBX2k7OwlXqnR/1eJsOdHlbZpaHF9P39k7IVDhd/8AUnDvl5XVSoMwVf4rlFoDtVCn+2
tMep1P5DG8F9OchqdvDQ5xwqTX4J0X589KqSrztU4jMdcvvojfawE5u2QqFHGQamKzhp2B+r1awJ
uFgM5JdktC+aIb44XnlTWmi8cQ9Hhz7b9Q3ZivfsHTxdFGyhpaxuTFeZHS8bk/yChMR4mUqHgjQU
kcBqUOoCmiv/Q8WEJf3fgKsparLL5llGHJhelsTK+Yiu2gej6Ye/j1pU1JBZWGpbAMhWM0tzis+9
MxC1SkOjy1SUmm+LYTgnYYMNwvuncTkIqzvl1WDLxr4oMjg94uiQMIlbo+RB094khvIl9+R3O3Yf
vVw7Ixx6scmD/v4WwL8HlTXabkhz6KsDKpRqogSAzH9XQW/1Zs24hTPf+fSt9zDoW1NEQ2e5AYhe
1rqqYTVTnY41UkSyg/CJMHCdzpfWLfr82g2N/DtW3sq3XLRC+5jJaNQ/jZ4o8uP767wRbrgVKLXB
pEJadk0kiAYxlbg8ocE0hkrpN41SP/FvygDVx/oqd6L0JnLy/rrramcnnm58KcDBsaJB7p166Rol
6FSZlk828zcyFfaL+GQO+j0ljQ9hvGfesDkUCFiaqKg/velXFxnKJ7k7QWhGOQ9LZgDQSh6bB1eQ
1KdtpP5+f1W3ereLmCS5/4JZo6r0+vjmUgqNchx0V4xcROxcG7a8Twb1sXfDh7CQ//YFEg8h/qnJ
PN0JqX3c+QH6xvdDPk0OSEaNYsby5y++H4GRl9k3NKWtsPey+9Lqsy/uZIrQN6TT/Yr0EOK2SOfw
EDeR/W/R2ouwwahgomkObp75ItH3KKYbNwyJzWI0TUufEtpqUZRyMgxpG4RGrO4l3ijQcfH64qre
OVlbXFZaj+wACJMFqrSafZxpmpMsPHXd6eP60JD8ZLc5uhMEyLw2m+tqTqz8I1Io3rM6zsl81NK0
pgfrVuJ5AJQJyqdsAR+Xkz3Y2Iqayn94faADDjRtqQESU1fpJvILiZhCvCgSEXsHpa5NHy3yYefz
XoL/Ooxa7sI84W2Fvuny+b84BkmulToK/IQzRKs/IhftkIqb+dFx4z2Rlo2rFmjYopvCC4D31Co9
snUlrEesoWEJ9oWfGyX86UleYpQQIntu/L7fg/ZsTQ7DGw9hCVirb+jAiWfUpSoY0con/Uljd7FZ
cs1c+kMTTU/vf1FbIeTlYKsjZXpDP4eTTYKr6rSALV+gWAvUJs38ON6TGteX3V/vmwO5C5sqQMeo
q7/eN9waep7+7Bu177Y9jvmMSmupCS06RK0l4TTwIH/wPJRM/LFF6RUBEVkgedSUxikEq4tN96y5
HySrl2GuZVeNTxbeuFThPKe4S1SBC+hM8bLILPubMnTVD30M6+HUN5Fu3LZx6HR/fRa5Y5ZzaFAt
f8u5SiOlB0qT0MR2Jqs82Gk+WIeR4ssiSlRR7X1/wzZisKZBPnT/dMmA+6/WMB1yFB1qL72MmgyI
SE8mJT58dW5dxbud5XxU7bLwvWFA9qa9dtt5Jwq9PTGvx1+Fu55qeD54kBL1Nr+fo1L1YfJ9b3UP
Znn+H8aiYY6MGIo6b1WMk8bkuOhGemmWK+kgHUkqHQ5Twbt5rsYvg4R88NftbPBQC1cWiM5i2bCa
n2LbiZ1rYXrR9NQCgS8sjliBih5WJs3Qfx2NPTcTzsub74LIDcKNnglmG5BFXn8Xg53y4qI4RJE5
nw9VEYkjb6j2PESmeZvUcfasFuZwcqe0uqkdMd2XtFkOnojq+1kqbhDpc3ponLqhCUEM9AuYvQGV
Gyp0g/nZKzXjxp2hf9Sagn1WHdUfwZbotFCi5LrRPYgZtY2i2RAPxx5L5CAp8G2LI6s/TqYxIHOG
oj28vrF5mGw1+zK3rXNL8yFDI8vre7/vEnkYrTI7TmWoniijmsd0LI1fCTnpkz4n1f2cucq90uXi
XHjOFEzm0F2Zva2deqwHn2kltQdFiOKQSjUK2rEUgTpI70ziY9BwMXEpgwh7xOut/S00JQ6GNEoP
DFs+OqFLKVfjrAToebuf+lKZ71AIrJ/dZBAPM1AdNLyotsel0Z0q05XPkRwGP06lcjL6QQagsqyz
rognOgRtgOjYAzyLiaeUMx7ryv6UZpClYWjkB1AGxQeGg4qR6c2T2g39ybT66GrKJvNggQFBEjMx
vrphriIAr3TQV7Mm4LJ2r7w8obIq2/yYdZYV6EVDxVbSsjBJiE+2QlnfxbbuZOqNclYQygC7IdKu
9b3axEgvmuudj+vtzYY07/KgI3yZIFZXV3Vo4aNpI3tBLuV8DcPhSebRTw0+MbolQSGSv+5DMpyJ
0CvwtwWHv1x7L+5sugNZMmUjZOYyDyxjjjFGsPVAi+c9QMpWhHo50uprSsFRIi/CSNJuxkvpYbIX
V2l0XzftRK8rljslhrcXNjMj6WFWMMmsNRZXFtE8xRYKs8Kdm6BC88yfWys5g4Xxdh7+G4ECgoED
Wh35anheq8eqVE1QEjX5bznafX+QoVpKbmuTe7DyCppkWlaP7inuyurfWCtN+SScMbJ2wM7a2+cV
YCZAjJweVHVBhLzeywJUa5aXGo5jijl+qaNu+EXyhKslvu40Vyoxqd1V3w+zelv2YdMdcH8u8fUo
Q9jcaP+O6TGveaSd1WT2ykM59KMXlKNXQFyzNVEdp2YqrJMYU4rk79+fG5tFz5qKNWIr8ETWmwXS
dhzVTuXNVKbypyMLcTaUzn4UI7or7w+1cQ7RQKKIt5SeAGCuUkdShk4pW0oY9jgrj3yCxVF3jeko
Mjv+OCZeusM23NoVJCto4y+QpDcqqUIkyQTdirvKru77RahdT7zOb3FdqxX34OZj6/fQZXemubGi
yPstOEWkZjUkn14fBhdByrhxYnFpwrI6WvpwKLOqPcRjnu1McGNBMRGEZEO6BWJijX9CaDAzPdGQ
2Uyh6zexeCpDl2vA675nyp4I/sZqQs2iwszFvFibreJVUbWamNpwuDizFiAM8t3pBvWgdQiWm2Z5
skTOa1sxksP7h2ZrNdFdA18PdZon9qpCZGkRxLExEwxbH8nibkNRGz6I7D3nwg0YHZEE3OxihsWp
WYuD2Bqg89axhsvUW0Pg9tN0HKJpvhdh8tVJzeXG11pkssll58C0MvIg8LZ7PLG3r+flV4Ci8+BW
vnV2qBdVH6o1w6X1nPJsyzG/6ay4P7+/qltZ84KmxRCQPhwcjVXgrOq5GIQnh4vWdfGHUtIQppyZ
HYTnJOekm4Ufu4l2dIHaH8KS7q8Sk9igqa4E7/+SrTNMWYrPhAeQjUjx669l9gRY7IljhS/YJxXr
1UEdWr8e9Bsz35M+31zbxYfI0Ell37AMm6wsY5zch0vhxPOxa9Xy1DqK+/H9GW3kEczjf6OsEubZ
CLtx1uZlB71PJUTSLxxh4NjOnF7/H2fnsRs30q7hKyLAHLZkB1HBki3H2RCOzKGYyas/DzXA+d0U
0YRmMQOMDUx1BVZ94Q2IlyiEjznktOuDbk4NT4OlqwpDdq3t32hjhmmb3OEoOoyn3tEL31GhhVwf
ZWOz0OowOZkw4OmdrUIkp7A65InYrFSPKrdW3EmPkJ+QHmQleju4k8+d6w1NGUSZeFRXB2Mcar1F
XdhXaL6kVnfogugxUMKHSMk+TPRzA4jx16e3sYgO+nB0EpZaKc3VyyGz3hSKhkeDj8i6RK/OKo/h
mNs7W7WxiA560ywfYsKEwKtRxlqW40AuOfHdjFhNUI3PpmQGT8Vsvlc6PTi9fVK4iMAsY9uWpufl
pKKWrcmdpPOlOMErvrGmQxcSzl8fZePQI7m6HAycLYhol6X9K5qFdNA4oho6P1NSiAbND3hfsmsM
9i1muoeU9ORwfcCNyI8B2SZyUioN6+eoDYMs7pSWafVaTtslng6SDDQj6IWDSdsQH5QRwjJk0PQ0
9DCXrg+/uYkL4Bl9HHmx4LucL2Ky3Vg0TovRT3CUg+asZhNosEBxlcrck03YOpcMs9xaKNlQ6bgc
zBRIIRdm1PlG3lkZ7fKmU45C6Nq4k+u/fmzxCkYda0Ebb1Qr5U6TJUlWeOPtQTsIVdLuNCNVbhXA
Xjvv+us5MRQUIy4ryMHyev/iHoygPPSdD6Kq+JCnRe02Zle9v75NmxMiagEXT9Xkle5eV2mxLPKq
821F6H/w5ND729hK7XdGh8HKTk93YzDEkpaMB1EzIt3VmbAox4QhnA5/CJXqtkbL89kiH6EmGrV7
QO3X54976q+xVl91ppZ9lDSM1c8T2sHC/OKIwhsjRT7NjrNzhSgbM2NS8FKVJSyhX315AMPIRAfS
rGc2y3pvqcILmsesg6YCwNSOjhPXWFJ7Tj14aVx5fBl3aZEcEC1xnZSI+817CoAI6ghREk/Qmtdu
yVHZ2Jk5+5USFsc4bj8NfRifyGH27piNaYOvQReI6HMRCljf1MgX18mMlHzRjfpBCIPkIRyjG0Mn
sH/zpAAj8+KhiYeM27riFSjYDqW5Ovl1MBh3XdJkHm6BgTcpWnm+PtTrq5o7BDd6qOTwSMlTLjfT
HlD0C0dr8g0MqdPY+tYFReShJXKau/6PVKl7PNmNT52EjxyYJtkS267Oqi0FnaKjWU93Im+9vp5y
ds3eo8FsfBFwY1k/BL84qK8CSRW/EgU7Xr+XHShigC7PstSFt5OV04JTir2vfWMZgW6gWQHoaxFT
XWb914snMgbEmW9Cy6YGuKFqv7sqoBBnacMxyXXrlta6f33nNhaSIWnwoFlBmWH96Ch4K0eSU044
VuCV3Vb22WnlfOdle53nvTgZ/f8gq93KRDZWJcvl56H+s5md6S7JG9PnMh8PhSia+2rooxs5TJ+v
T25z/zgifAaoOb3qpYa1FoCHVUc/16XPlmjOpWiiY1RNmTvG5qfrg71woi47L8xyIdvTOkXDbN06
tIbZGcfKGX2Ix+1JdoL0KdG19maCFvfR7CMTV7Iyq78VRmE+5OgnP6Tg358joQ3vCzDX7/MsLs9Z
HkTUigUuU1Oo3WelXD5HSpreaW3UNJ6TAsDShZXepdY4nKwqau6qZoxDUL/CGlzUkoNToOdy5lJ1
Dh4gCNeuPZqTr+S9cptTrXlSg0H5KI2tY3lCao1kpwq5kfWi8sByk10TZ6NSeXmM5S6v51zGDJm9
/VLER8CzKG+7WpTc02O/b2ocvmekUGPJfPs9vqAWEeGFcQk5ZzWy0Qujr4Ns8IlIEMjUInzudGi/
fS3t5fZbZwswF3EGvJxFqvZykiYIkhYgy+Bn2Emg5yPfCi4qfDqwPkBodSe02boZ/h5tNbGI6z3V
EMBGSTi7q9Tinnr9t6k1Dk5afUQu7+f1s7w1OVNf6LGLFBpow8vJTVEs8U7NPQ490k1UWefZbJ+6
QP+MNXTzH6ZGW4biOKEv3Jnlt/x16QWi7MHti9GvTekUGEl8LAc5PIIJzDnCFOqFsYdN3pgeZ4TZ
LV6B9itWUNVgk4Ak0uCr6AMhxuS0yYcpEM5JsqUJ0EW717Jf1uvyaljiHCBdL8xCGEKXcwTc75hE
ccIPc6k7UIlI3ELHQGzeW8zX1/kyEPU79gypTX29mIo09xBDhB8nRE002roHhOKTz9ePx/Z0/jfK
ajr4UaStk3fCN/NIP8VpkVb0WRr9Uxtn8R7hdnMwHihjgQYsdcLLtZvTCLhDVwjfrrSPwla+OZlV
ep2T/PoPk/rfOOvKp5jtluCsEnDtACFH6TECzuLBLN4D1m7t0VIRsMC7Ui5bJ+uS6NtUmkBw66lG
3JtVhlkcBqnBQf76jDYqcoR/tExgGXHwYPZdLh3dODMLq174yMm6Uo3Aq34CE4EQc/oh7adjPxfI
l6GlglSFO6NusjP+xkxRoABE5EDA4/panZPUQGmjyCx4cSI+ZMM5ALg8RNNN64iznCD6LudnGKmu
Zd2lU/BY/ctkwchP2Tmwrz94GgQ8RbzKi+PqOo2iND+W+EaC+2tVD8kjCT3H6DGxrOfYMKSdC21j
MMihMFE5sQtAT7tc9TmYGrbEavw6HQPwUEqJEp2rSk5XLqXRwrnRm0hqdwK5jc+E3jaz5FiRBK/h
hyPMn1KjTgjGUk3v1AXRnACCf8CPbk9fZGNbiRVhpC5XGkncalvRapOcOQlqVjMO7u2pRr0u1eUv
10/PxoQW8Ra04HkZAOksy/zXu6D2EA/11Kj9pNThcBV96kB/4eecEtAJe0zbjTnRL0VykOfAJJ9Y
YcHx17Ra/hQLpUJOUdTIxyN3tnS6PqeN0AhblMUjZKmrvgZN2q0ZGVHY136m/kJcW/YwCjiXreFZ
6R/bgtiea0/BrP2229/XR96aH6gxIKML1J328OVq5nrfAI6kDkldNDyqjTqcABK+XZscQWtqItzS
SwS2Bi82ZSMKJ64p2WnDTwFbwxomx+1nY88+Zzliqwf174Fe1vmvw1FIidb0BgXPpjM/zI7+Tpl6
cNP2h1nXD/QC397SRAGOXhV28/T9tHXlOEokvM3asMMZWsFEozFn6hJdJJ4Q59zT0tg4+Lx04Fpp
ptBEXZcIKj3oLT1mbnrStV6sWc9y3hRYBOzVADcWEYkV9FmpGKNNshacE61V9arToxk8xo1H7knA
PtyXGGyXpTmSUITH64dweapXu4b8N2wPyNh81+tD2NGQSyhJ0lEQsg1sQBuhXzYwXJVD2bfZb0OO
68EVylzfi7Ibv1Gif7seJTHf4p1IaOtgsbu6u4RRFkgxa62Pk0vshQG6BGA05gchCem2ltObHq8F
d1KiN/dVqVWAXYBmsuh3rL8MXNL7XErH1lfDIfzGowkSD2OLyu2QpPbMqkt3ypTrV4ijw+UMDBDl
cFL7tSRKENVhETnTDEcNk0jSwvChn3sShjbWvxWq8lap8mU89JLRDMEI7nX1WtUI0rIMfj0Rfnpy
dOcUzUN90tT8cYz1ncmtP5GXwUBl83EsBHh79cRmQWXPRRnKvgZU7F5prcHDsac9Cjvdkwla1y5e
hqJ/yyJyffKhXF6cca9qzRiksm9Hc+pyMxyaRjvXYRm6dqbEWFMGz1Ej7bSNXoVuL8NyTKgG8czy
X5fDBggzOlUay36Pqjf4JOs81VSfQu2DaX5XneG9DqnN7fL0YSxaYgw93/lWN5eYYInePCU9vKYu
f0CPYn885ZXsCxWNMC6ff0K1Bi7X5nvF1/U19O9UqdGgLb5cDasad2YKK+470FyZAFTvGlNUUvKK
1d9V3X2wBjk6xbiLv1EqbBmUIiwwRKJC0opl2/96QLh+JN2kIuKDBuwGt8qkwc+b0oFST58nbafK
w5XTPidFM54Ewc5OkWT9HjP+ooVmwl6AXId/yOX4paIUKO1nit/QZ/tYZBGOyzXqDdcv3M1RIHjD
46MAhgbG5ShJCTxH9EImt3YAMYHkPKp0q3cC3s1R2L6lCU5Rdl39LeqEb8/iqAT8jhu7iKtD11bG
zg26cUyoxXKf8V6hXWqtdiypF6QPpTefOrQOD3qm/10UujfKKJfTJmkPch6rOwu48RUw6OKjxaUG
zGj1XNS06iIVULSvNtrJseoz4g+DiwBS+x/WEI9SLIvhOaAXuLpmcjBFZGeR4sulqGy3StHlGTkh
1uH6iXjlbsbBI4oBerso+AJKVC+PxGhZiTX2uc5A9SHofs/TUzp/yqLOm+MfUob9a2wd7PRXKpyj
tnTko0ejWKqL2inU7+dIcYXZAEctdlZ6471SiQgonUIgRFprtdKONGGfKRmqT7SPyEFoZm5mxc/t
3IO1VbOd5X4ViC/LwK2GRcPSYUa69XIZum7SohpAKECu5lY0jZ8V+tEOlIc4t0611v6KYYOmqfpP
oys7mdrWTBHwg/zOzUO4vbpZU4DDcZE7KihN6aE21d6roWlKCJ30k+nsTHTj+aJV+f+Dmat3xNBq
u0kbU/X1oK5zV41LHUO4NIl/lMEcPGlWDxcBK7pC3JK17srXbw0P7ZVYHXTCQv67XGZZdEVr5JXm
y2lmHcdehB+pXXdeQ1X+UKSWRUudo8RD91amNBuMrzKmZMAQcadda0EWcReMllLNdBTH52DgJCPF
82T249frH9QLR/3voPZlICAyJAY0vuhyX05xVOupwJRi9hO5GoL7JraszKsz1flo0Sbi8PZWC9TM
qsv+toCoOh3yOmnvcyEvch2t0LxWAnnA1sQGlitaY3+yM1n9LqNPRng4xUHvRVpVlYeyUgKK+Uak
wXLvpDo6pHo5hgfAlYN1NsxGf8J4Ti1d/mXfm9weKBDjp/IlKG15Rvy0dVqvNqd6LxvbONHATl4+
J/IWyo6XS5DDMzZqpZz9NtX/UJY8llL4oLX2l1nsuTNuvDXUb0hh2dcFNrg6UEloNHmh0s6oI2O4
S8Hy4fQTvJUUsewphudL2QwhONTLLic0jEmFRRv94AIU4UFKgmf6JM9q4cgeTfJP10/QxjdyMdhq
9SrgLWbW6LNPA3M4ZZIy+ipkl7Nw+s5Lo0E/l3HDqZGkPf/vV3at/86Ty3ZpW8HJWF26WV5UbZvI
86LuOT30UTS+m21tvp0xpXUxzk6eC2Q1DqrdVff6HKl+LIbBhXdnIlUiJTsh5/ZC/O/XLH//V0wG
pzHEwFGZ/R4fCjeF2Vo30Pygv3R9d2qq9mswv7Vj9LICyJouhZ8FQ7z6emeFb6KES+qr2Bqdzay0
HpSw+81K7EVJG/ELtXl0VIFpIV1vrU7uOEexkTQkZDVWoNE434VDc8RGOXPzof/RZHueL5urCYWT
gAIEKgW7y9U0DORXDKebfSmUkuw+L52qwRG6NP4kRal9zucmelYqFJ1cQ5b0L9fP9EbcRCq0nChy
3iWNuRycC4w2pmHPiDoEs/FxtoPum90DMfk6EKruRIZb188ClgcgzUjcL5eDgXHAr3UgVxI6HlVt
Zx6ldtG/0v9YA1Ig/2FmwH+Wnh/13bU/dBnOigK+FFEsqU0OdtSiECW1Xl6me/i3rasO5zt61zBe
X0tRBsOYz3POreqUFS1MBI0OlkVseH0+m8cSeUGE+YAQwq+9XLx5nB0jcPDmiHTzRybqu7qSIXCg
bpAGzp85mHein63Ia3FwX/Q2oJsR0F8OOMViNCmEvGBFoAghs4Cx2RB6DtqpXqRnpW+o09HsnEcj
Hn6l4W5Gv3VcFjY3eucLJmBdPDDRMDHkVp58rct/G2L6nY+YgOURxMeofHuaR1vzhWm6AJHXjBwS
MymXB3AqpoYh8JiEwaNQq2JnTbf28EW8cTGoXyhAl0vaFtbcIpFKj98Ym1OXTxLexXZ/Y2IcdIiS
mJgdYPjN9YOz9Ynz5ANqpTi/iO5eDtoLNbGzClBHYEq/Q7t4h/Qubc1Y3TNz2Hyl/h5pFasPWdcH
qQZGBQcr/ZzC8jqQlqHF38fzCRPz4msvNdWh74PkBHJYvlMGaXbVQKhuVBrZf7htXlwsiHSora2F
QawOmPsMode39KHypg4m/hQ3ORJboXpU0ynZWefN48rjREtpsV9aV2kRPkltNMBGX7eq+3DmAlAD
+WOblrAInDc6PS2vIdT3peMvA95YMyMUSRsXpZiJ5DBwkCARxjHLs+qGWslbHT7XQ60e+wYTFcSf
GMq0Stoh6SB/FNKCo89l4I3Xj+rmEgJWhktlUMdfi4RZcVXXgcNYnVzd97pxEKBHvElL3k2oEu0M
tvVdsFF89P86Yq8+xlA3pSxR7MlPlaGFnz8n+lfDiCFy1iIftf8wGo0kWi2oj1LYXi1jModqVtT6
5Ce4f/WuHQ2zfhi1QEBoSZB2O11fyeV/t052aKBSfqEcwglZfYoCk/lotnLZ76bgBLvxH6p16ZGO
CeZ8xXs9dD5EknG4PuayYNfGVC8vmilt0jJCrMmvkfg9GPZQ3EaRXR+vj7J1RkCaA0Hh32C4VjPL
ZqUu7Joggiz2Ry3HH/QBidNZks9Fqe9gol8wC6+mhM4uMl4LWsxYfsxfke6QJn0xdFTMcKRUbmcp
iQ9dZdZehdyvpzeijt5VkVp8q4My+zglpnKXSV30ru/l+nvQTPltFAezW+Z1ekLNJj0FqDXcjrEo
bvXKVp+7SCpPw9iPHkmYdFdWGo5UbaMpHnY41ccBALzrKIXxU1iYFNRl0Bz02AnPlimQeYhYi0Na
SdmvCsuYcxqFgqfYnn/kwtGeOrzUYk/II0y7vkX6My0D5KolcZuBNX2OR0M5B6FOWKuOtXWaksD8
asR66nKNx5/gqoAmTsf+UNJzupNGO/PQNjQ9x5FqV+qRN3QFoiY+NmbT514PhCuTXT80Rj671DAz
uFLGVHyqJ+QXozRFMlUz88fCqu3YhfLTu4rUBiDore91krQHSy1a37Y7/adQs/jzrAnFN+ba/p73
Wn8wMV1zRyUFDhgWe5WXzQNF05CgFKjHq7oAdk5B0/eUtTXWHKqOfDPYw52WZQTcHSoQ14/vVggA
eAXXKGiyYD5WGaudB1anjzO5U5opT5AxboaSwrmkZic8P9Rj7Ahtp4S+OSREQeq+HJhXqfioQMWN
IHP5ZjA45rHM0uxOElk5PplxI0xfn4dEwM6u1a/X57q1spgOoYpNFYCSy+rOG3SlnSSqwBj9Vs+5
o38v7exRRZHTQwB55/LZus3BwSGMTYEDSvCyCH99qYaFC4XTksgAh6uQ3RGtqzc9Kr+htjPSxtWq
4xSxyLpQGaRSfjkSqHYns+0MhwbZDN5HBlZVx8oJpy+QHpzhjJCyfqs12Ip4qhja+O3XH/kM9TI6
c6zsuv6cmngoZV0+ogUW3IWp/VzkgS8p/V3X5Xtv1saFzlgLXY7SHGjx1ZqOAabzs8NMBzGgaTkO
cWDiNUwEu/NRbBwUneibLBQ5D7L71ZIaqBFgwEGnWc3TOHONQi9cO2mtO7Vo+velLr6/+WCSVSAa
DP4G4Pha16KS42aEhQ3wVeGIJLn4VI9d6s6h1XjlrjTV5jL+b7R1QQFTwVAUCNj4WjX8tMcgPJXd
sKfytXH+ee/hTOu0dbG9WO0VLklaPzv4hgxOPdX3aigPz/iyp+1pnptdmY5XGGqiQu4Tkt0lkeEU
rpIKDcxyC0OPpCIy0086MqvdAT3POToIfbLDM6hiIzwEajcUBwkVke/T1GTyIcZGt3O1XJgPdWXC
J8H86X1izt0nRZ4crxjsz1bZhIgOp7+zavYE3KNAbYd3aMRZwnPMDFkZI0ZK1G2Kof6SKKX2DXTc
+DxLQ/knE1qToaXtINmRt2oZejlAwdrVI1H+Hqnq1J49pKX67fpx2tpg0MwIHiy1bNAKlzfCoA31
FGLj6dMI6T4lOaBVj1qBvif19MKxXIUjSBzSmIdkZNMVWl2orUQOtcij0iQI5PQgAyz+XQ56XB8D
aaA8n5ljJw5NkqTyqTM7hPsK5D6s0u3tFhxjCroIr5W5Q+tcGSZRH/sXMc0AP4Zb1JwUvyP6rt2g
Bbal0ND5MIVzX7mpNouPUqkjM2JVkmMfByO1fhZVBwHBUaJKcYG0qWfJyo1P4ci6u1pnl0AYo75s
nku9QoZ80oK3gpiWMwgnCcIr1yGbuoo3NXmaq5Kmol8FqTWc0GOrkgMLYORot+dx7v2HXcahDDAK
ZflXeXSXWEkRhdRDgCGPMJ3EErXryhzY5+sDbd2GcMj4kCnzAM5a7TLyVmVgyiSuc2/FnysMEkOk
36lJwEPIO+MsyVIt7zwry/WwPlkQbqku8IDi6btay6adaitumsmPwzxe4ApnDeV8N9fxoC2myFPx
t7w+y62PxoKrw10FIIXKxOVHU8RRK3RnYpZ5M7s5HnD4DXEOr4/yIn+2mtiCisD/gy/0tUGOYqFC
3Nmt4osCF6x2dgNIm4YzPizkzV5CLlz5KGc3+On2HUZ+/EHbxm4iZYdaRtH9OSneQb1xiwqcVfxl
tho4hH+cwfpsV19N9A8kkAHdkxKlp+s/fGN5UD8ixacHtIiSre5zayoKLr9M9VEHs+461S5vQqdr
DtdHeWnDrJcHYy20ANgB2iirfedt1EcMAxR/TO20Q7EcQkvkIraGXnbH381eb4/jJ0yD+IMgL7Nv
g1BweogTmmfxXNbvFKmcxU3EoVRvoKFP6ArKtf4BsIsYUSJEG5un3MCEIcYSCLk9J0o+1kPffI5V
p569IallE02Hjv5aHcwQMjp7Vu6VTi7v1NAMvprN0KPpZ5jtj9islD+W0eaf+ilVP1iIeMi3mBop
4WHobbN/B9ky6m+hJtrJIUD4f3CdITUlt8l1jFLaaZpmroaMRMzMJOmLMtg17ZN6dkoyOlkePLWp
xq8K6ivRTSPZDkT6Vm/PHOHBdKu8ihVvQjTlSZKNOPBGSAmlV+pz8aOu7do4VzW+HrAiJtTxIGGk
kWuDmeu9vFLzf6S+irH5oNvdeFoSaQ+gFbI/Saua2UHJq/Sn44zSryGfdAPAUt3hGYdKylfTiuTY
bTrMCV0orVF06vHGwCYRDu1xmILse43ZRr1z+jauA4PbAJ0EQkxi6vUVVNsTJqGCtsAwKq6tpWp/
h0hD00LqtGbjSCgnfWqaVN25+l7JOnKnY0+2oA4xBqSovjr2spTABRMGBE+7P6Aex9a9G1Pn1hLV
MRNfRks/GEXkFsG9jmPfgOGubcbevNuVfomjVx/GxQ9ZrYDGoOogUW6vGv3YipvZge9CZ7gMaK5x
vKzOPsYqWv0ZVkk1Et+BdYjs4nMvaZ5V/yNN/c6WbP8iylwLyJpcda3jWqCcNc0jS9OEtTvJ4jFU
c2TSafPlFtn1g4KvYPZeDR66trlJ6+bcWtNDIkYvzAuvceK937Nc0OsVouHBZgGTRBvOvLzAUy2U
HAcQvW9N2l0kda7jnOtZgbsKS1bRvTxMzkBx3c75PqYBCOPHPDRuFGEiPPsYFh/TUBwG23RTYw/i
+IqzvJwi4qSFDUp365WZeW4SBjbh0ufW26M0STddohxCuwMQ3PyaUFhMQw1kUrYY2/xCD8uV5PAk
Y4VXZCOd/XonctiIzVFoBW692NBBslilN6I2deiGQHmCue69Ukp1b7LFU5Y4X69f5/+qRq42BQgg
Ru6QYAEmr+PyUs9TjaRe95VZ1hIvGO2m9RSrD1WPjufQ3jhxMbzLUWb7mtCP9+em6m+BMOpuMuYj
Zphp4/KKth/mLqONnU+q3FHP0T4l1oAtc6Hph0y3sNWpGuPbgNTu5DYZ7KisDKVD14fZ15Qxf1YG
4lajbDU4KxVF+bhIcT8mZdQcmlHHN6RQRf08pFp7Jhb5EYx6dqJy0fuybSYfxqQPHjWcwu+JhCFM
Dr01RFx4ABpNfcB+qqzC+FDaUf6oafP4WEmqemPJ6B+eJrxjjjrOl4dIbUvPZOk/F6VVHwYslA6V
A3rZy/rKwj1G049RCELKxlfEs7WBtJPY6CmeNeuJNVLqgxPEA6xvh66QYXbItlhdHob8gTN8bcuo
/hobs/GAzGtzVK2SytkMquPWmcPco+tReBxP8yRP1fS+tRcieT8nZyE0894J9OUzoXM9w4q+B2yV
ecrIcrdog7ghWgKfbWHrD1Q6i2NmQbp3NYpDx6CJ6ie0fHXXmCHbsTDzeKyrWvmnKLOYZwN1iMZV
enV4bJxAwhIop7xH9df8oEph5dlml92P2hT4tXAgEKNqeg71wjhGWth7Zqo1EZTIafoqlCJw0ULs
Hmuz6U8hpbxPI/Ivhyy37FOeFLGn1zVPXVLlMB3LyYURJj6gdxacakHlwykK+ZQ4ToGlUISdLdCi
d7kS5CdLG21oRRC0m6A2bwOgVXdJlSjvSF96Lwkk1QsCULqm3QmvLZP5R0QGejJjpRQHyWiRLUQD
V3zn7otOXV21n8spdU5hIj0VQpTDzVjX5g/ogrPuKnhK1G6pMA4AbtXHqfl3IcnaTW812W2sY63u
RWaQRGcpVCev0pbMQcnsOD2nRZbR4ejBfauE3NkhqPpZO+mDmX2ZzakkjMHfWqv7zE3klPYrHogK
ApFtjK/OGD7IVtlhtVh2j6lpt2Ln6t26T0A4E7EhBYry/RI7/lXrUjVhAYjPdB8lP/m2CKPk1DZE
WKhC7KQFWyMtnM+Xjj1lvFV4GKVqFY2kdb7Zq3+iwBZuaRoEWOZOP2vr3cc0cxG5pypKd3T5IX9N
SQzyEJVhaPgqnksSfYN8pMlcpYHiZazteJwatId/Izdp3wItUr5IRoO4uFtIQ/ReyaQJoATUzYSw
zUHg2lKKuN5JWJb3bH21wsGgJb5w9fjn8icCZ+JQS7IOfmyqfulKovnOmBpf8rrO3qOXv1NU2Fp6
pNaUxdJgyQNXm1xlI01bKTX8AYEg1zKl+NgonXIjgi7/eP3Z2BwKkAnMQxvRvHVbesx4JTq4Cb6+
iB8d09GS49tWma3Yq6xZ2/OHX0Kn1UJSdFsMS4AzUXxbBQ7IJFJ16HXNt0SqOdS+G+txklqlPRdK
HLZfc2VKgwOtcmk49GZi/XrzbGktIh/CxYkS4RpJVEmoG8qFqvktUFbkxsJqeg6Z+SnK+/9wZnBT
wJgCxDDFxrXUQNgOpeC51EG8JCNo3DkewkOmGmnkdTB/f6RA6uWd22E5GOvlRYOGuIfuGMXU1Tkt
00kPdJGZ/qjCRogqXQe8Mex1Tze+BhoYACkBh2g0GlfxcR/MvUipTfiZMfDSpGXrdZFWwk5SEbFM
x7223xbRAjghu2bQSqBlu7qKJEudIMcYpm/WTnsjlZXqljymH1qNxNMMBQ9dgl5DVkbzCbXfxpUT
RSPTx5jj+vnZyI3QY4JNCVKWsG7NQBwbfoqWSqYfTW31sxvb8qwoXfHZSfLgnMtt5IHU20vUNz5R
Gg6A28FwYGG0Xm7gKf1QoifmW3Ha3yi1FJ2azKjfZQnee9fnt3F+lgCSNANEGiW2VYNVJ+2pxzmx
cCJUaoTW1bT7njUzpmvXx9naUfpgFH94ymjovkTxf935WATYeRf3li8L1trVQTjTAyO3SmOj8cRg
SW6QEwU20aCd5iY0j31j2ic57K3313/K1pbymdKXI8BcDKIur/bMpHRuO7Hpx82ge6HemzfCqgwv
ieZ/Bk3CwbhVxpvrY27tKNUdlOb4eBb5/ssxdZXcIw0YUx6H9Bn6jPJUGVH1pcmm4u3gJjCTiHoh
Bb9IBK5uhEyyKLKMkuH342h9HZAbcnMRyTtv+MaN4CwpB6kpGAfqVpcTipDRTqhaciPUDhEgQCrf
CZFpSIM09jQr2U2Il//h6qID2kC3A/QvTIx1y6+Rakd0Gfo0WGWSaAQ4ORzjnEa2q+BIb9yllW4D
R52o3qCPv5Aj+NXEfEHcD6Q6MUYCbgFBdu9q3EiMF41UpB1Ql6HzuapshrJShN2gmSipBUtyNfZP
elA2xzCN5nMUaN9bovV7I5MbLyms5vn6udr6fPnNy9FCFhnBxsttGCp5ppJnEzeQdXyuBgTCCyXf
a+1uvOF0IOEOa6DIiRhWX0welHqEGym3cYdIz5xn2TksRzt1RZ1OB3UcydJCrfKMpt4zfHo9QRDf
PKYvFV2K1avlnaPELrPEMnxpmPv+SBaJ8KwVGP1O2/z1eaaxBQsc1iKMCLjSlwtZK2lrTq2k+pU5
/uYLJlXszY+TpNkuFao9XAAn9tVxZjyAJvSwed6Qxbscz5mapETLUPN7A4cnpy3ukJQ7VilKagDY
1PtxsMx7CdbroyHln9oppMRSFi0o76yFbDAl7zsdI1ytMPUzzhXvo6F9VoKuOOZhF51aOe2PhT38
0FLEdAsnzN3WwCkWQp/6OJtOfwzlHE8JpQcXVJk9GslxdFvCcz+KGviICBBzG0Y5OcO5XWq8sXzI
yqxzG0nQU7Kd8pgOfX1uVPO5NMVt7mBOTIH2roYn5eoxevblZP4kmcGIkQ75oBXVO/yClYMswP8p
kvWYaoOMW25fP5RdHCJ/Vj/Uov2WhM34kET2L1Qo7lAwV0+Tbrc0euT8hNfwbzUqA9fondiNjErg
cTr9g0qV8zAGwT9zFP2Q7ZYSndYMbtBnN87QH6M4Go/4KdyKcahOVd5/KmtYRFYAkIg2l32cYRke
uqKJvYTwl/qtdO5l85asTnXnZCpPaaXWT4M9TieMzBs3asr0kLAPh0ZvQg+1uMpzguTTrNqSX8zo
ko+m+SPqHflGR7P8I4394ZgHxRlrWYpOs3E/6InsSVGfYusqUhxWZ+vQGuIjDWrr/bIAbS49gN74
aRnNu7kpfdH2ANXqpTXT4OPqRB/FHB35Ik6J3GZeFDQztkepdGPH2fcCQ9ssFsGHSTId1zF6HzwI
Xph2/RRK5s0wdF9xHHknkPlzxyz/k3VSdDTlGRz6qNxnVXRgp+yzHhepq4tYP9JopHfbfo7t8J0z
Rp4S5yWlAxPVAiU4WyWk26bE8MoZjD96UftBa323iro/TnJ1LmXjLi8t86GcxHlOpFNf6Z+iPMMF
uYgFiumRcSMgQ3uVbVJfzw0bS9jwn67vEU9X+v5QtZXkEiX192md/MBzSfk/zs5jN3IliaJfRIAu
abYky8mbltTShlC7pPf+6+ewV0+lggo9qwEGM02RRWZGRtx7Lq3i/mJO06vOjt6dacGV0CePcUx3
NJLgCdVRNYJGJxEkrqpvi0lpMeSpy2Qzazc9UZXbKbT3fT0sHs0Jd2P3vesPCajUiN/E00f1Pexi
Y187ruIZ4cDTCc1mP2oOkdi9Rc7ulLwko3uT9PYvSlDL623toRfzJQzggJp22RajzWPQK2+g5eZ3
vHD7UI2Hh4zYUy9Kpa8I8yl3jZ92q2EhmgAODrK+m/Fd7ZV6uRzF8Gql7VMV1a4PAINpWateDlIL
r2VVPHRt+12b1eehHl8AX5ITR1DtJjVZkrVGj4PJjmKvFBVCR27OYzj8GhvDJV2N236cLxQxz7uh
1/dSKS8MM683FVANKzeQZuXR6Gtp8Tb3xYOeVfPNkg8/LfouG71w6mBZCjegLT6uUcukj5cbwzYX
X5dZvZkS6yIulcSLwijaZU0zbe10ll5Va1lAUPZ3o7BpzNrLI/a/+ym3D4ytmfy35EEoOdizLqyu
U0HudFaS5NKX4bVixuGmlSMvyiJfolD9xdL9CyDUcz/ZOqbT7CnOh4QY9SHbdrr23tZkgWV2tjdM
YkuyBf+wJm/4L8RutJQ7Qx1qj6NSTQGRzbtGL40nN7PGa9KHyaFe5kPdOHdiLPQbzpPXKwnOBuwV
RO3wPNZQomYlec376j10l86jP9Z4tMt2qihu0lmogZG43YaF6U9FFvuFIUneNhaxxrXzjSS0tpba
8keg4Lu0iq9wG7+0wpn8urSlX8nQJoWZsPO0JZS77u01GTt5E0p9KYT8UYSkLo0EW+/ofVy3TnWh
Gu1+7hPVy+T4INzqZ1aDLY/NiZzqsvkpreR9NVTuSGb7aeh050vd/dO72o0M9R/LVM+bPMqfpWJ/
zwvrQiS6HpQxgd91c52k1ltn2t9abe691HbvSI7DNbcM45Nq9THTQQt1UELZDHzsLbamR0wFG9E5
34QV2puG9ccbC3O6Tofkec0u27M+6VvRWP2VDW3lKhqriczlsL5ikcdRVYMYRTwgCPyInIDWM3IG
TkjXEBALP7WVx9HUd1ZIYnSfa9/wpr/oqK9b3uiucOSF2w+PilRvwOd57tw8svV8R3pnek5lBy2t
LAHrwScJk7qwqeiulJq5KZr4B5pI6YuKP7Aezft6AQ00kVcwV/nzFJc+zuqdPbgbjk/k2dLAKId8
onvIp41MKt92ptzES1IhWNTGjWjNKSADvfLpPgPNTgy/VQnCK+RtW7e3cx3eWnF2MxsIPKOovcOk
TZycOryrnfPQuyxD3ViV0KDkt6Zu+Kdscd2XwMVVE3AnDV9PJua3GPjg1CRPo1NlPuDZ58SuyYtn
YLVRImMXLer9AoeZdca97l0Gs2rCmzM47k2U5xtrWS5EqdygIz6Alv1JJuJt4/S/wkl/C8nZ1gv9
Rz6PDLsLZReJ8IXS8z1vAS6XueYZg3gIh2Iv6vzC7ohIH00n98hTuxOSXQH30WvXzUwO4/KhVOs/
oWRV7yz93ZrDN31kIajCaas1+c7sibtf4DXtkPiantqM+7QWlzW80owNroSh6NW1LTxRO49WauHI
zNmR6iK9Hu3pzcwXwVuo3+c18MZYucRPZe0GYiYDtF57t1Muw8FagkVx9B2QJ92j5XvrDO7LULl3
SmIyD6qtx87OO08R8UB+PE8zycu7yI6kHzbhPTRIw1Nr/T5Ky23DNu45S/M+4YXR2G8R3weUQ/vJ
jIk0n95k2j3BR9nJWbj+BBZG0XTYnd3PwtH6/agoF06u0APSC8+0w9+6GsogMpWKb4Wo4FhvYngH
1nJJzN2tTNfEvtK+gFeWc6XRCRRnzHfSXmx61PNdxDnbSxzxm1/N8RrZ3swyvUes6LMvXbedo3lg
HiufhvJunBDgZor84xhl7OmJNVxnbihYNCzdH1PzqjBllYI8IVyKZ6NcV53gAZhudy91R/qDPjH+
1rv4dsjbcFuoye9wmZKrlCjuIKmLZ2qubNvXi8R9xaOdWRnDbGBrZmS04eCzB0VQBZwWGw/yUHTp
Flb8Ddj3q6iSxJ8yOT/U/eD3VRFvSyv5LRvyOkzZpn46acnOROvjNVaTra/w+0jIWGhN1lXFPk3+
sJVcKb1AuTCZiYdz92LsyeAY+1zd1ZZa+Qkz9X3W8TqQoX2V21r2cy5KeDZKPBz03lF/iKJO75VW
H7axTG5SMT5WSBT3UksGr6fyvUQWeZNh6yA7Pis3Y9IagTXixMCN1u9TcvAOhY59QQs1sevj7Bl9
mOHFjrZR6vK1GYpkk2pt5UV1h/BqVGZOUIP0bYtlui31ckNhz1AqZdihZg/L4PzAJ9BspyRi66xE
6M1y6DdYM9zNItXf9qL/Aeh7P+iZ8IdYHzYJBPYt7FaXTPvF8Ua57ENklwHdpdofB7W96FFrb+jE
/8ia5EpP0fqUScHdadXMRNa9pO2BNWfUfsJTcj2JFCBkDN9M2o3WqYXHobDfIRs9pIld+NEMdIB/
tLbqF4b2r4Qh/hB1hfI8dMarLhdTIJpq2c9DsSlKdV+SeBTHfURAkPJaMNn2pKs/DDZUA1cZWP5N
no09V7sxMobZV0v1UeBcpqiKb5dR3Tfz8rtxpi5oau0OBxU8hEX1cyB6O+JS5De0kBkIGPAT84Cp
SoZV5Vk6okBcZKCqs22uNE90ld4q6dxW9F+Cqcs1P4+Nm5JYoU2ldSyRtv6tr+zvbtWNflWn2j0v
Q+zrlXufKWg7Km1M/FnXSOtyoR6K2L1PnIq6y9LLndJ0e9OJ96UdXZhKGt/YmYu63OgZNpeGCP2h
Wzpyw8rJY8PaYTFt3/tauS4W+nlNOxMe06Zyu/TTTx5h6DeTEvvjaDhbs6UtT/+69qwprIJssWvK
4+bbrFnAOA2kh3GU36/5t97Iz2vW1E1dU0eektpBIdo7VS03NEgYeufFIV+02SfD7jBjr2WUF2oX
U2fOvl40/Sa2nD0Kk8XPU3K91MUwONT3yaazyl9ukWp7Q3SlV4y8lZIT1y6zp+oCOdeVayqEo3BQ
UtfBZZAqXXtjpFp+aJt8mxn977QzK3+o+W0FJjHDVnhlddhWAPzRNsTKT6dMIr/KG8zVyo2oW5Y9
6XLb44+pWH7MvGxsLOFvWH09pVKzt/rWukzr3NhngqrdaPrqgOhp0+JGfh9zEahtSD1eHZZoGrxJ
7e4ZDYApj4XN/y53PfqCD3oqctgO4j23KZrSPLpaVo9TUrq7pNdfaKpot9qMEo5NeK/27LA0+PfN
0r3lUaHu7cIct4kOmDxn+d3bMH+KMX8Tra7tu7bi3c4YTY3a4Hwr3QUXRZ08Jl2ae1FvydabLYeZ
89D9VjKY3F1Eaagbl5rqvNs9gwlnGVkAunfZarpXZ4p+WejuTQHRe09f+AbV4GVHl9XvCsmZs48m
drdM3WEEcrYU5/d9TzBdXk9sU3J6I9mv86gpX+x+OgezOeEDBFyCKIBzDT1VIF4fOxnxpJVW5rT6
YV7Swr0g784u7pVKSNsTmJydy2Ic+EuzMNJMrxkmW7ke4tK+RxqVxpe5dKmiyKowz3TGTiBVeFqI
3Cg5VtLWcUdHpOHQmFNqHHR2wsVTW2su7hBtIYTF2vIKdLrO7ghtWn7RU4n/6G1mKr7Nq0y+rKUq
i0+BPHWbpDbKFUZbDK0HGpA1e3TUkgUnM537lpcaxSxgAvWMGelzWxHCENof+kMr0vFvO/0/7fKC
mRluHhgAfa+C3O1S92o0yA/UCLbyxynChbAo5c6YW4nHI6zPPL2/NOiP7VbUgAYmUkzIwoYD/PFX
ldKutV7ihULs0MQHLe6EFZiuRMYwNrH9bfq7EDhGNRVUTk3/bRBtRQdQG+lgZZBD3qdajVMvRzY2
bdFzExCnFhGrVmvzs3jIaxuDLZ+KpRmjtRVVOX28DSvIaZ42GvN72ajNtCE3vJ29fGpR2VlM+/NN
2JHy63O4NO8NcpxuCOFKf1hark7EjqrylU5B7gZIXPPSt3sdDBfDxhWnak6VSkhxPr1zrg2/kyQq
VG9pe4ci3UrSZVuNRhNMrayeSLZbufzOnH4nenL8nTpmbrIYt2mIKQm1BW1ltAfeuJAuHiTEJ7KW
QwfblYM+/JqmpakCUvOyXVWDvy/LabiCizh2COOXjml2nL2Y6eQqO3foR5u+i5GXQVxI/aJoSnP2
pIha0D908sdrYkbKxpOx61yUJQtlUJF+nfqR1gBX+rqbrH9usoNOWlvJROwJLDxHv7owOyPTxso8
LIqZV76lhORnakM6+0tZx8VGJONcXdP4z34Q+xJxk3Nvr3S+dLnIrAwOymzWzXrujZxNI93B3ndL
ZGkXUFiyNzVb6rupdcbxtq87J/aLag6Xu7YV6V0Y0h/4+m5OtI4RM8JDdh1wC5/sfLIo26qNW+Mg
Iy16VFOaGL4hR/Kfv77O5+746kTiK2Fc54D1Wv+O/3yqjbuYoY4A6wA30bkhOKu7irVMPha0KWzW
PcZiwYAGbfSaCsTTGc3z30yYoy8VlYJBAi+KM9M9ttGKrsqI44nEYTIRod4CnEEuWerIBjNgUsJT
3Dp07kjV1KIrpqrWc5Mn3YzIuGxHoDcD5wd6vn3hq1VkU1k6kbKNK1WXV2NTovUq6D0/JrFVwOiV
c6y9GI3ItQ33Ob5UsaE9qHVZ/8ZhkOS+PpFuTHmu5Ukgm76tdoL+w4s6MW0Pxjp1K4/Mau2207K2
vcZ7aCpB1bbaNR0pcbMId6E4TCfnRQygwyj/i/C+VFTwwGaBwdWfUdILX/RKGW+7pZcQCTSlDu9t
w3J+dPQok/1o1rPlTS3/3zNzw1PvE3NDZlDwTj5rNAbqQdWpE3Gw9Rx9qiy7Cwfw+hm30ufpJHIF
YzXxIiFkwnY0axkj5IN5VouDhuAIN1RX3kZtru1FqySYTisDzVk/npl+fB5PclFGhYxAUJ9jRvj4
CueshQuzB3FIlG4IpKbMe0W3/0TjOPz7Q2Q/hnyCU5Aw7GPnUk/dZ81TbhysKix3XREN19hQjTO7
54n7weptoAwFu46h7WgsRiDkIDg0jYckhaQaxJORujutBRvkWRIz9v7rFeDE8Mjgp1qJkCb28mP0
MoVCGVtrDoCKVtF+TsJE/9UQuW3Rv3NpFRh1FcrD19f8q8Y6+u4NJFQ6ZACNibmlffzNCtksVl6q
wyGhQeIAAtLKjBRkK4pvZsdt5V1np/oYcMpMkotoSsth67Y1WZ8o9dzHIkutJmjJhRU3hC6qDk3d
ZjYDTH/qdZP3c/s9M8lZYcbRdM99Gw5loAIpVTy04qT+uLPCQSBSJqP7k41p/tYjpKd3HWUoe0p3
ctxtOrXMSCpzHOOndiolAnm95zhGDm1knlmDT/wCJjPCVQPLrO2TowVMbKIT2Tgdpml4Js55oMAW
oPrwMHXRvxsY+Tp5t1Yy0eruP3ryuozUZs4quo9ZzbC7W8wXjeV1SwI1JC+tCc8UY6duDqwWCkCN
/QUj/MdfuuP8UyQxmOPGNSr4EmZ0V9L07PZ5PBi9r9tJOJ+pBP76Wo/eLhMcIdN22E6gHY9WhIH+
qDLKjtgzbd6E4hX10b4FUG/DqabUu6CTt68SsS1IFujWmYvaXRDc/X/8rJyzyDddgcifZRMOQobR
InxNWgN92Dmbg0itzJfKVBhSGsk5FPKJrRyF5TrL585Zf49+WVttUtEaXA9KaXXdyyb+SeqGwQC0
Hg4wDqJXm8mqb2XZuPn6cz6xuSCTJwRxPbJ8dhX2ZjWmi9GCsmYzDhBcqaCS3HMR9qeuIijsTGoO
WofHq28Diz7T1ITopEii904clRmdkp5ZDk9dhdrRwoeFT1I7Dklu3ExM0pbToWJTKemEuQ6JokSB
nzOunJqig0iCJojbnYPSsdZFhFFmGw20GzdRY+tP3JGveGNmUo3uK9tU0Cx3aaIfOr0NSUSsC+1e
Tfrkj8hHe8vRWSB4SkfKBanFES27udHkHu6WjdGoSrrvpJSHPwe3Ta/aXrH0e8sdNeXMOn7i415j
pVY+ENjLTwKzMTdJBB8UjBVyWNgQh3w/sXBeGnmq/ywaMX7/+kU7sTViGUCMDgwFfd2xsNWIYEKz
onC9xvk9GxYnCae8HjTn5z9fBxgggFubTwlN69GiVc99xXEM6/pY0/QJO9HuWmxlnupk5ZkS+O/+
erRYYYFABoPpAk/u8f47aTUs0sVYx0EqeZ61JkS6q2ZrQJE+05n0Fszo1mbp3MW9SJtiEo+Dpg8M
x/FjJb4y/pW8q27K6G2VYV/g4ZgIypaNJZhi9abji9GYxO7rR3Tip//r3OD1RcODtubjut5UoyPm
lSE0awWNbTzqnE/0Yt/2s/Eg14H819c7ocFDgMsmwhJHVxVR+ccLdgOjdGWxx4MJ21LbNtaY/0LQ
+a4OkIg90Ziy2GWY59yNmLvmDbBwZW70uFLuFSQ35fvXf86JxZa6BToGtRMVzLF2KVMzWynCqkNY
3bSXckjNfTUZiAno4KrXtGbnmt10GXzbHs6FZZx49GRYcG5b82ZX6sHHJ0GvfK673m4Pupv+AdYT
dEBJ6UvjmNZnwt3+/U7ZSSFIUB9+Jh60kyXCcB7bA8GCOKIwt6i/ZNSn79WkOmgw2vrKKNyq2dgc
zWr/64ufutUVfLSSUEmdOY4gabqRGi3JOlgBkeb1Tvi9aYcgmugZpuo5VNWJpd/mA+Q0gY4KyfXR
G+YoS92qVtQeWj1KaJ8WDf64yT2zWZ56c0Cbwo4Cc8YpaT1D/efEPZPGXTpT3h66CoERFbK2aypd
bJhgzYyLDGXTuZjiXUWtHr5+mCfvT6NGsJnR0ys5WtWqkLaFqPqWlIQaok5MVGte2OfKkBNnQJqp
f9n2Nl/rMfCLKRO66ogvg1H3QDZ5yjeSzdLvZyUPeEW+Z0U3nxF0nurj8oOh1mBr4E09Xo3QCMVG
5nAppW8U168jUWte2RbO68o3UT0lgVfrU5/mZmAwpuh2+szPTa2Salc2MpPEL2pZn4toOLFfUWYj
w0E8TGfq+LcuSnrdRhXxZ7kIDb0wyuV4YAzCLNwczMQ5sx2f+oG5GGN9TsPsy0drcmKA3tQVvpYc
z/om7C28W3Q2zzzsU98kFjcb+jIP+lPuhCzVrFxmIEgAKp/dDM2xUbu3rv6mR8o5NOaZa/0lP/7n
Y2Haksx2mXcHy4geKJdQVIU0WgvjLluHY19/Hyd/LVokfPwcV4AafPwyi2Ji5m5YBPYkBgxTLawZ
c4AkGhY/LTS1+Pe1jWwC+uMYO9jPjrOF2zmFNr1+KImYl6d1QLFVoWpdTjQ479RMP0eL/Xx7q4mE
xGSKzTXg4ujzbzoxOl3igqzT5ir55ib2Iq9rUy9+jtPUv339LD//cLzxEGLR3EKm/eSSwu0VUb5G
y0Fk6W0potGboiWQsr+dsnO90hOlATYDdMSIXzn+f0pEb5ZkTKyUspDTrciezJCkqcJzl0lZo2k7
Cng70ewHrOLzL3dmHBEkTRn9VMhOwlSf8B9n9swTj5ptBM4HnSKk7MeK+anSYT3nOvxlBCYb/nch
jmtn2SyCVuLXD/rzdqJz6GKVWU+8rDFHL60e6XSkOlU9CDohzEG72W/ssgiECx7QdfOJDANSsnO9
qc9UgMaJSzObXRuK+FxQcOsfvxc5OEA3atc6GDLpQl/t1fGxaCL0qXqZ4fi2QxNVCt0bE/hxNG5M
LTKwok/EBm8zkPyvsRir7rq3K9CCpAa17uUMq1HZibGJ8iBWi2II5mRgSDpNHZI6Nx0DKkQ1RaXO
uZugV60B31f3ff626NCQg7HXI4Nm8JyoO8ecyu4qdSZtuuDKCnaJRZiJ30auvo/dmGSHJnfpqKtQ
WS4YzYoeYrpUn7Tenc91utea7GOVD4iFtWX92A3zU8NrjdBiw5mtwygQA7dVuFwTvsl8Nk/UK0bp
9TZWLfBxZac9yBjWw9dvyYkXkormL7Z5bfLbR9++HjuNUuirhaNYkkOmogMdRNc8DrV9bqJw4k5d
vDjsQLZO0+f4AA2bUmfXM+0DvPr6KYxU9ds0mgQF5DwhsLH4lIh/UNE5tPikQYXEzvPXN3vqL+A4
tXYi+Ao/gcdQ0yFbGSOHNq02RwGPvv5tql0bI0BkSqWNk7tHwaOrnj2so/EyiWPtjJHlxANnJ+ZQ
DPbU4Gmsf+N/Nq7aoYPb0/I71OhoNiIushz9eYOmYh6mczzXzyUXzjbcbbi+eeqfvHsK/+6sV7Fz
cEQ4PejcYO91WWXdLbICcuj2TCJAMlf/vjuv16UIgL1MyXyceEO4Tj5PqW4fDMQB2MGlkmEU0Qd8
FroWp/cVSo8fX/+2n0scLsmpxyHxVGflO3quxEpGHPW4pHQG7Y40mv6al1s/szWfvMr65mDewE71
iTFUxlBtcBofYttabmdEcfeNizH+63s5sUe6uDZWNB9NQpICj96RKk4GN+9slMC25um9afpDEZWX
cx/dTkQrXP3r5agn/goKWK05Aaw3/Z9XcqhzxN3a5ByKLhwvFd7aG6Et75yY432fF+d6/J+f4Xo5
ePBrhg9L39Hu0FSzbNJ8cA7uYpfXGl5PFDaRe6Zm+7wH8XeSeAI0Ej/Xp0T6FIZpMklefaVydR9B
q3lBcTP6lhnnQe+gDF/Y+uEbpudsMKfuz+Q1RMdL6wbe/8fHOZUiFJPCKhPXhoZfS2qXNpEOT1//
aJ/XEYa/aPGQgPEq4tX6eJUIDaNbz6ym9VIb6kZVMjMPWkZ5hWfLjPLl3y9H5cu6yT6KMu7ocCrW
uarhxi6NL72DfSHEc4cpDVky54Ezt3bip2N15ijM4kENcUysdWbDbp2WYaFCqGu2xe8N7sGdZP/o
umE7BbM9onfP6rSztiXyKfff75XuDeofnYQR/pKjpcQsjGiJCxcAiVhUVMPuoAQWCP5bRTrTOQbN
CboXG4qAE+QKFpZPUz2p1Qog6dY8VLLI3FdJZmC9UcqwEvSremJVFEUtyudqLvGOkDLe6z7ZRYXt
VfRk7GCK52m7gEWdNyZRO09EqS3OfuH9M/eG0jl3NQiqh2WswvqdlpVobzO7a1oAlU2Pg9vU8GAN
MS5Hv1TBjxxCHCbfS6dFOW+S80VKdtQa/9wjwznPgqPRcWCR+xtz858FR+GfFBPShYMOQf0WiMUA
LZtZiKeOpbJjVDSEKGWb+merxECvvn6TtRNEZLyq7EvrpigwAB7VPMjUK4spvXMIR7t96MMojL1O
XfK7VoGDGFC5xohZJzTnaRFNl7RfAT5Odg0dZkm7IIrNqybKwqDK8v4qoqWZeKFQ7pDA/R47tYGC
31WdN08TnnkFdnLbEPMocpEGQ9894fF0g1ROlr+0Rv1cZlrowVHRvtsQszLPjvGrWPBdNknrFF7D
NOJ2RAzhTWbVe9UiUP7EzDthVo7bfuXOh1qWo2wMiXcuQy1CEzY0gR7iqEsKlAc5mI+NHkUIXvs5
3yha1AWOIu091qLYg/Co4HGrxsAOlWrbl22J/ttuN5VZxLC/qAed2a19TUWoGc2gbFREwl5sjYTh
rNEpul7fEaIJZNlFoCm7vL6W/CRbKgB3P1ncPhpK826qpoccuftFNzlzMNqKezUQkLQZInXaVOVi
X+SiivH0DIrP87fvUpR1QWRkypPdoS6dcQ/wIJXqXmnm9zkexTbO8ibowj5adaG1fYB0tQTxqKgY
Iip1U0XGs8Rzspmx0+8HxGAMRNrkYLmF+4Szp/fsrLNfl1L8mo0Gr95kvEHOMfxwlGKjkML6boSu
+BFHkXtIVkGsUeBXqJwOa4BQbPeV3mR90bj9TQFP+w8ndvA35Km2vnRM+L1Ju/wYpiV/M0qsIL0l
Vq1Y6xzKoXAuDB17U8si51nDSCtfLTLfCdXkPorq2cPhpd70oZa8AvVpNrRR853aK8M+l3Z6QDCe
bF1pRo8MvrWretDqS4eQQZhQRdnsFqsIfdHlCNFCVd9khgVI23q0c4OXoej11aOmh4/A9odLO6x+
LVP2i4ONspugYe6wsjiboYnd1LNSMHlOXqG2sat2M8/d9NCPzTczGuYLUamcvIocsltX2y32hEW8
FmVVBbBoX2YrizbSyd9JM3x1pz7aCVLd/Fgr7M3Xn/OJ3XZl+2KiJe8GdcmRskQ0RhPF2MMPXa6a
m6SKwgcXPPOZYcznQpo283+ucnSYzuZQB+bLnh5FUDYAA7LXTilARWEX049kQSHsVNO5zKQTezyj
Jmpa7PVgZY5H8mEZTkPXpg4hRaIPGFmk27w1s0enEsOZGzx1Kdu2rNUpbOkQhT+WE7VMVgiIib8e
sy768hz7mlLq1osLMfHh65/sxP4OKpm+JzBvyJnHLnvLnHFsSTAY9VRO+6KzAOLNUeQvUl71MR+R
3vN4ZdHcfX3dz2U1vH0OQ3iUKS0QVX28x5SINvjPtnUQCPV828GwwNGrSA5upTINRwJzRrBz4t0k
uQBeGkcSlTPvUdGkUPVVpj670CGgaflJX8knOzMR5n99YyfeTlvA8gY0xiSE4+XHG4skAaqKm0t8
GFo9bx0Cf/NAU9PmJZsT6W7VRPBEyygxzr2hJx4pLw26Lnp6lIfHGKdadlYtJ6EcyqogNW7kdP3H
qgV0NUkcShMoupH/8wGaYh6gEFU9lQBJJR9vdshrvAeFoRz6blguLTr8F46plF5ia+qZ096JF3U9
O6i0jFbI6/FchNi3JI5K/M+pJpIrdjVx07PQBgNYkUDp3SKYGcfv0zBLgq9/0ROfI987vD3iIeBJ
HX/5EnwckDPNOSxL392SHvszm2R2i8vA/v5/XIkGwd9TBJ3C9Rn8pxabGM0jwmdly+gOXnQm66eo
p9Z3AXmceU1PvCzM65xV9605DO/0j5caOs0N1ZHWB45Uwnfntk965vRN+2PU3RBAsKrM5+ICTz1I
pCHqKqg4MRK1EqbgujPT8tGX1ZOnrWVXM1HyJucILCe+dlDirJI07pnAHstQCpUYiVI67qFfnGir
09d9da0qOdM/P3VDTLSgmnJQh9d9VLzOtpujG0/DA8YbHE+wQ5CUGuFYPtpLZHSbr9+OU/dEQ4Vh
Hb1BXsSjq/Xt4CwRej1mvKFy7aJAxDB5Nij91Ivx36usf8V/3sHOxpSW1VwlCgXB13oicVGVjmb2
JMTW2nM3YBD49y+MLvxfAjwQL9D2H68ZxuZijrKhbLTS5XtTmLXrDaHW+e6QTGfOOxoKOv65j21e
1BCwVNh2TPbZYw1WjJAnylP2HqsjR1i0bkJDzBhH06slCk4/VM0JLclc3gAQ0C77otbToBj10Del
Nfko2HHM9+m8VbXqF9jBh8oWO41oFm+0MS6PKDWDsYLJBWP7e27JC73IH9Kqw22LaYlO9rjcN412
XYq8uB1Uo9g0Y/IHCgAucLd7J7Tgl0jzfI9F/7fWpviclyIvoGfnxnA1Nxx7tdRItg08X8LkU8dq
/SkeSstz+WM036ryHjOOE7p+mGjx1i6H5smcI/mGV750/JDAoF1W0fV3jd7dSdWOmmAx9GKHooND
rKRT19SOfqcbjXFZ6/A4yt59nsk2BbwBs5ggNTNwbYzS8WwSxzXND44qzUBJ4Q57CIpwBslp7N4a
PIJ7tYnUw0jg5Is2LzL2wrR0zaCLi/5maPvlIgSCt50x5ft1a8hDR9z4bQzaNWhwWOzUGIRD4xTO
916tnCc+9ZwTWQ8CIBXhY9uXeAyTJN6F3fyua93vknbLro6GjWNl35O5iHegpto7pbGKd31MwZGm
tCn2ZsqZKW5ZVmEoWO+ZQdiFXRC5hVfE7S6ioQXamBbJLpnG/C7neONRW6gT9t++27rjOB8WKZL3
ROuWXS/1ZFMlWRRYseoeutmc93OBIzefLydFV64svl0kfUsXzJ1uQkRVm5iQ5XHaUFDGm0wbshGO
Q4KrZHZieYkTvr2G9Za/otap9/2ky/3ctOGmaaQDYZxTAD/kKyjUTPHqfHSvTLzMj1ET5ugKywEn
rG2+AeFzgjBuUnI8gXKOGcgPjkXC6zjlbCrVDTckn5ffwyau9hYWEhjkEvaZqqHJF6LZd2Nbw3iq
6U4viDRvk7DVgK3Y6rOtKO1DUQ72Ixb/eyXsobOKrA6ctnXvoZmp3uAWL7PedldGpCiXTrrIm47q
02+I+/CVlHBnJno4Ama7J2Q+tp4UeBW/WssYcBKjTfiRpaW5MyNudlNBzhRBvn4gm9oxknHTFByh
ly5LN1Oapwn3u4S/CZ4kKcUIy29G3CMYxRCt35iU2L84Uqd3/P+Ky3oB5RZYKUQ1LxuG8RlSrz14
qSXU/1F2JsuNI8kW/SKYYR62GDiIpCRKSkmpDSw1JGZEIDDj699hr55Vt/WztymrTZUkEohwv379
3DtfmCoysNLEOhtycQmk2k64yrznLZeIoxC4j8WoSgSJscrittkWmNqr+1GgoVw2pa/3tjlpO34C
A9Sena4p9aoPWjCW1TzvbjHm4OSw13zlhk3/unrr/Wk7VZA3PSjtVFBRErWtt385I+1nuRXrrpny
Ke7d6feSzv6Z7cjxoizsoUMP+Ndgfe9ly1YvtsuWkjLIyrgsVz3qzf7BNFnJJmJZ3bdc/+cxZ7G9
SV37VLebOJqD58ZGn7eHIGDdVUxZ1UUuq1cvJZ0t/aMqLvjrhthpzPa3MafVQSuagSNn6nZu6aOS
8E7es+T/WOe684e02ubCrIqII6XfdkOX0g4DqqbEo2iKWGHC1s2UibgroKvMdKktKBPSIzPYeueR
ZXWcZV7/bBPr8aG9es3vlri9+0nX2RjvF4b7sJlYNbH1KaUdYT07bHI9i/jbvBhI/GAB0hk/M7GW
e7drrdApLHdfZXxT4QZpfOdbDcVUWmWvzWzm17Xf+r2vySFaltLZmxMELew+at/MRBqy5b1Wd2lZ
e3eVi3Wrt6z1ychrzuDe8JcrLBOLnelCu88ysnTZge8n9t4FaNPQMrWVVVeo0D+Z1WcOAqFLzI1R
FxVhAQIwkm9k4g6aSMk3EqScOHUJvFjp9d4cDfbFMGgh1JAH34WS/K3qUHlTB1iXNxIPS//iUD/q
cTZKnlSHk/G0GjV/IJ50LgDzL4Bg45sOllfMQNpiI74pnR+71sTD2qvqrtHZhF8FmWEqL4ODUTr1
2zR39veMGHZHhNcUVb1EEbG6odfDamL1J4Lcn3/O7Mle6I6HGsetaf+tnXGOdLbGD+2id0+CXyZu
cmFe1kqZ+b6FmePuuqLcEocj4XZ/zbMZcbi1+1YjzEsjieKh5g1uQA/bwclcAgJtuqE61n0uuEhI
O1Lb6j00BUJ+2DmFuXOzlNSwVTKsN4xqvGQ1w+U5dahhU9v14SuzqhDC6pwO4zhvRkhtiQilOueP
Iifya5mYpZaeqR2MeXoP9EZcZKPVrxUbc+FgeuOrVjr+GBpd0d2XLeZYwp/buyld0ecK9aEmd9n3
FtiH4FagiI558Nqz0KQLxODBbo6rhX/BLgAuFC45py2Qic1R18yG7WL43NJGOiyJULl2kAMUaW4Y
FRbKB5W0yHuK2v08soPdoIy1zfjRZOv3aHHXplpxhAo+ClA0wR99lveLprlRO1WgRyaS+YLqtyn0
v42pN/tqNf0757aPtqQNW/2l9bGsNhARwZrFqenG9CILvmlhmuLeJgCEOCa5DXasDxhSV+Ir5OR8
YccnRCe16gvSCNyqabBA8MjxkFudcefny6dbbu+wSBP25dvrWpcmAIns92o2c0yvre+Fyer5TEhp
VJGbUeOfy6eTyhgxkzJQ8CmTqwUsYfrSFzXgU9yMnV3DbAANZnQQ7kCLdZXaQeK1kBNddaiMNo+n
PrdpiljtEop56eb3U4J/+6+VUSw4U3MHdUiP1DjBCeAHRh7FV5wG7aOsiuvgpn0IMjWWdu++cNes
oDzSKnFYoAlq0oIiKcq9GKy7xvLyICwz86eh7HjxV3s+9+yCRm5jZ+ey07mE1gVWh47/WKdGzMho
j1fhyihvgjUeF+dQp+v65GjWfK5ywVtO/A2clg9PH/S9rlN+ZrmpErRUiQtsU2AfBjuszfXTYveA
bTQw20EPzVK3xvvOXlpI6eXL7I/PvMtgAcb6Mhuq3MugBU+umerZbYb1kLv+BmQ60EEi+Fr+Pjrq
yUM/j/rZ3Ha6PfLRC9cLmblUZ8VOa2yNcGuAS6dHc05VXLX9m2qqu6KU1cFhKl+HHeiIVKvVI8An
72kCJxymfceuBuSi3Wotzbsa8j+1cs0DefVDohiURbSgJtuxOddJR101CA3FTuuSTsuviOiMvcns
IDCwe8sQ33dTln2tfUDwN3UfpPH5jxxNJ6x89lPBU+BZSR17j4DTYGaff4NpbnfdTIiw1tdTBDiq
jpbGaBPQcMWRt7I8ilYTEWu+WqwFOXvNhqbHVd6exajuG3Dpe12bMrAcw6lStaC09LpzVZsaqnI/
Q38xxNl1F4BcnenGbK52jyiccpcv7Bx3Jt4QW3TBeyp7/2R3lrUL0hYy45JtUQ/1Iyo8kxwlRgZn
1efpyegG7aLptRu6wegfmMkUib7Yj2jh0HD4NqLMwjnNfGH8azrbPTvhxgMzkEfM4etLsABiMkZh
JHD4tojF6gdN3iJnWjdpuTjfaQw7hvoG8RHScaE9rMPpBmOORCGq57Xw6ni0LC1EeTRiOw3mUC8s
9pY97dNy52ubZe+GAsmjWGnOu/7XVMHirZfSjG7LR1W/Gka4+KJ6aQcOkJoR12vlUo5k7aSfZwIj
WQUt+PLydKLQI3RNVZZ7mqwNIJ/N1jVf9BR6SoeUUyz2nV0ME7Ov7ZeP8bMKPVk7SEf2mmTM4+PS
TIvD1CvnYW36NmFHc/vbyWDms8i4AajovCz/8W++qcC8VY0ZXkP2M+nNqvSqUMnOjWqHSCNAe8ex
ujyvteMDRRo3MFDbXanS704McGiGbjrlDBDOmWZ2by6qf5i52/KwuVQPvmY9MZw8aNV2FIPeJ01d
/BnSwgdi415TJSkUplJ/aUeeeW3Ijb0/VDtTF4IXXbtVmc0nB3px8gLwYq3zqq3+a25k/q4u5h+3
1tvDYHkqWvK0jqQ3PLAwMOyq7WaE4RaPupovzGtb3FCrqgBlpTWkDs77svROJH+OJ5vBmakcDwKP
nBKR+rDnB+8Jul7G0Kj83Ly1O+EHZVbpVe2zFENwnLRhfilcODN5gR+eJlme9CDrMNtUzmGrJvFO
IkwyMALi0fIujqr6F9fpz4uw4KHW67OmWFHVnKVRYSXz+XkezOroUhzEwdKc6krdl477Y+faL2mv
TwJfBqd2xda8RWMM1az9a0HuiMu2Ww6iKp7cxtzX7A5Fm1V59106G0mujx/MRClrTPI/XVlXsQI+
GYmazXE7UEQo+cO1URRSLN6oyPaKXxlkhUjrFqsLbTU/lZNxponP4CouRURZCrAIItTdWJkBNwjh
oZT/vxp1g8Fs1YNbme/kDdy5ZvvolnLnBiRjGTdMy2ISQ1AEU50IbyH2uq9jIiVuTdV1QwbYOW1t
39sDZ2ru0yYI0+P+9/7WvnR/17lthZbMHiuEB+iPvXnyppQ9x1HPQ8ulhbU3DI8MgC2IPg6+J5E2
9549kwGBGOB3YevD0jFvkWzkM//SfP/dUX4ZmQVHpV9nByuzgEPClaHtfPD08s3QZEm/q7LYKXIV
5rqxPs80p4dtruc7Yse2HcRAbyfWyXpoNd4Cs8770za2rGyCafuUhegPcp3cyHeVDvXQF78qVvHP
NRhPf3ZsXGm+G0LxSiNtbMRO4vg52Zb42AhHivKq88PNqk9kdJCURNEOg4zPuNa/ZNs0O21dnmFQ
W8m2QdXp/MHhyRAHMGNTvyMTyQPyZPcHw5R7qdJ7obq/FtSq1tHdg786rzjixc9mWIp5ASKIIzU+
m9xYA55NE+zJ7EeKyzgcxvxxVKb9ttDxD+G2ufWp1ZSKlT3JXd9qsVK2F5vatmuMbj4UedAxh9g+
RzUBS6V4jeeeHoRomhK0O+dvRVx3hAg/x7z2gOtWnjfTppahH3z2uyY7VYZY8ID4L+xOfjQwUrm1
hi8vc57c0r6wXLgfBQQcgDD185CPw51M5c6SW7aHN6OurCNWv2hj/6wZNMg6rb1w8rsXzLFGGFh1
u5eg3qFaNss+SEdiXnV8CTTO9E19QVXMUGyvy2ViuZD5NOcz0KqhuFtcTg8tE2fGO/W//sWvu9eC
Elob/e9i8S7+XP9mfve8CmOMsmK0w6Wrn4bFYK/JGY0HuCZpdfJdSm0VWE0dO+6somYpNw5fpzcv
ThEYr7LMG4aksnjN20zftZ2v3y+efRLb4j7NlRM1s87tYjmKl7Dn31BpXzafwL3Gpn3aUsfZufla
J6XvNzFjvleWJJ19ZnorrCr9zmic8j3rxJ50+Duydh8lpenTrKfXjAOVd0h7yBHPyZG09os1cp40
7cHO5mqvK+sa9IoFT6d8W51VTwbLhaakP6QZzKpp/O2L7drMtQPOtHUjR0g9tuvtOuWQJEx9/rb8
qovXrL5mZeac+bzASlYsKHCt2RET6eVmau3iCobBr9WhQlhMzD+j1s47FuLKMGhrKxzcdT0HXTce
8Aw5iLnKRkvI/ScDI0CsWYUM/YUsimheVkSLLAVupj21pWnwh1XvmGbnXdfSZKOjahFR48/e5Plh
UObLCyIezItC/OpqZCbpKSpRsxEJGAQ/h80IEA7O8kjW8lb9FTasVK2gyhAQAftO/YgbejT3l6+M
QehFa+YhwfnJzQyjNRQED4QcGs3By4rPFtrOcWYQtRfdLBJAeA8ddqRdN8hHU5Q9WBZiPrKJ8bcE
fBPiZ3H4+81HDO3tuexhuOSpxtHeUdO2ju9G5eq+lUNphI5HFb+kDogxalKLgZZf1kfMawEnZk4u
1GCdysGtQh3UWD4t6i7DHpigs/hxRgxMWAQijSCw/1id+zs36KnHdkqIMKCyMSyWv9gP7FE+Ox2Y
v+PWBH5Z+VkEPhK+fgumNbcH9r3HqNfyZ9h5Rx8CJuCZ6luy355kuQYmuTD9Os5Y5Yu9rLf2beEA
vwQqgUKAyMnC1S8nnX8bRf9W89VERWlnSBal/uRkeK/BLRIoQwoNWkkzPAW587RpqRZT5ge7TjM+
/TKrvln+CeK5mJYjFqw6KTr/d216dC94uMdxNSKi5mfI9sPPmLopaVNlds9M58tEHEAvKwTYWsbU
q/fYQA7Z50HzZrT1p1E7VcTWAz+Xryp2JVkza67zFWxcO7QAyoXR5vrdlOApX34co/jRUuOZ1vt2
I9nNsks349vSeP7deevuRCZfxordHaU8l6KZlKDSbApITW4b8XHUO8OsqQ5k/wP9/veaifLg2j2/
UQnW0Vinb+ET8GNk28NEJYL5ooGMxSWL1ll+i0LS0Qfeds/WxJ9tHbt7bzDeDIqXLldzJBwsOMw9
58RS8xIxw3uvgYYz9BxiezL6HWQ3LVy2+afBU6yE4SV5L5lq4O6CvNfRFBvFoe6LrrwFQk0wTJYr
nXYewMepgEwZy5I9IjptSVqWTpyly1c92X1M8ZzFjcfHOJksuaZjdWGz+16WzedKU0LJqB3KYm4w
yW3+t+utb35vP+qmuHTgLzLhvvSB4Cmj8wj7OvXvURTwfmlN8+oAnD+XFgdAYxgPVZMaJ0ONz4TZ
1Ne6DTwE/1zbe51f8P7RpDuMRsNM8KrLFjDOUmpXFvqLsJoDiHzoyxHC9RI1tfO86nj1y0F/z6FK
gZrSsHub8to4Fop4bhWhxwca81Eexr4GPIhyhX5S7oqO60SYjX0VHfRtz1VIsN6y1/qsSnr/5iHF
4rMDNMZBLQYvEsquE6PhBBgGPIIEPxtHuQTqsC36vQW2LGI/4H11vC+mnY/p1mZxp6SPLlnrjyBp
xzD1pRFWHYYot5iwh/sBkZpqKg9NbqvzhHBAbpRhP2mjTSEl/DTR/NaiPqysTye3xT4jAQv44fbJ
mHG5CSekToyeZ0N+07IH/iIr9vy6vN8MMwvtcaiPc2mKGCMqTcXqZujYVeUnvCULEK5J+iRV9vkH
lIofX5qHCub/0zpMLeBNG5lr5mt7hm+Tfo6e/y3x+cYim427Pug8ipxMxY1944a78gOqwd/RUNNJ
G0n4UJt85Z4a3+fOwdG5tcTLleZTdfuxyvMFPRTLecW/jv7UeTRm0JfVCi631XXnbBNPnuBbJ2mV
UVbtR53WOMiREDj7wmapD4pEHGiyD9tiLtH1BBhMXHnL77ZZwX1KDfylng8VgwdExK4kG2hsiu4t
1/wLAdqsOA+gIJgXJ/lIva+YEIYEFQ5ggp2/Q9A80/Xy6Pf6HUUh6RYlt1dh4qrDK8NplcrDbJk/
OYgUgiL8p0JfDhvU6wMP7XLsrLp4gpr8t7d95kLg9j6UM3FZWM6FbUvcSs2mIQ+TnIqZVu02PuA4
9XBwke9k0vZNhMJZG9/ksLxbY7vtzC0w404X5D0PEr99OgeRb+evpbDpSbfNmkL0znezFzDNp1un
xSzH3AmF7BiOs5vFqhjGE7BfFbp9+0GUGDRPVNenjG/mjNPZvYrZeURiJhG0WtDF12o+t5XlH2dD
N98q5RdUDEFZ7gtCsA7MUPTI0JpDJ3QtNK3W53IXiNQ0vxGCqhNZsvHJ5kT7cW1KC0yhVhRUK9DO
1CsvzJACYMBV/eU4QxqnXVXuurzO95vC/1aqQVH9NzXuw0LbOdv0p7sR6U3JY0TAlJuMHuJtY4N/
NbunxV4fEB9Id+4csZunTHxmQ4tnKjX6a+E0b5Zf/naXTBxna1QRX9pVBul7VjJAR8MHbgc6ViaB
Nqy7Ki9aZoV9e2dvjFEKYPPsjsADnnQkvyDov2supn3jlnS5hcPHYSze1+TXN2PhjKutn6+4pX9g
I46JAfLk0V39OdqoXHbgJE/KdmAurE3ABVDT3oOFghReGHHnjXIHOZThQdn9mWzWqFirb0P6PXkU
N/sdYIV+18m2itfKZYJlBePHPFI1qGkskqYRPjtXUIHXjGCEtfzpdedT+pCXc7e488qZpkAEL3nr
bcdqQxmqqAz2qgQBe4OI3liWJ9Frf+dS/9artHupF2Y4o+MgvpkOxDYjWA8KKGys2/W4D/wJXoBJ
hGLjeTcI/VA8+xU1ANU+rFOthREuj7Yq/7Y1POhq2MynqbPMaAlYBcrIvqSu6J5qBzssAB3tMOkp
rg2E7/tqUwyIQY5cW4sGPlX6C2uJqL94PJhurmRkyqziDG4ByNqc/V6XnTXAuvhBAXenHQ01GxDJ
zEJivOr8JRtT0sYouj0+gCHh4i2OTgr/N7i1EjW/Ctm+HpGh3secbypZR+Ulns1rkLWzjMQwomzX
bnuFvbQlKyHrIaQm8WAZYrsfM0qLXFCNaCRfHCu7eAm0AGiS7Jx9j2B1N9GtPFY9cqo5BuZJH1vY
ik7ffGtl/46XbeaBDyAsqvahL5qvFO1dw2pPjmT5kjnyO/fJoli9UvuNlLHuXKEPFzcX7kM+ZOkO
1fjTb9z7QutgXE5EW3TGEBfkdf3N87Q5WTkHdGOJ+iwGGSRTZ/f3vYYrTpjlCxjuK7ftiHsXoS0P
+oO1Oneyaqdd6gdwvyENh5uoh4vBityprbfsUDoaaGVV6xHbB99c6xD7J+JMkPQPFejuMKUvD5W+
fPJhCkj23XPGY8bdh3K6LeljtvrJCmP3Zo8jNR1jMK5fEQ/AGhE2xftctN/kS07RbFWfbKq+ywrY
PH6KEED9dmeWDfNGZk9EXpBeKMomNoPBx+9KioTfNIRa6m9N1yxEhCy/pSaugGJ+RAGsftuGV+mw
1IcHiSRHG7Q3BUQeA3RNlgJztT4VJ8hULoq5WUSuyoQMb8Y4fAGe8ZKzDJKFa6rKt6K6CSIl0cjJ
NoP0jwwJrj6v8Liip+/GzTZ2RFbUdFLtq8E6/8sSYMe1KsIp1PBry7MUP5uBEyCHJYOp4RGC2Uxk
lX2sBntMqmyQseYK+ZqRlrxvO5p7Dq4gAT3+uLT5S5H7AFDk4Le7jAF3TAwCOGIgg6MgPWH1Wm8n
bZEmuivHZCjyLN6c9EsC5eHPYpl5NAycA40ZxBgVrWMxyDm0c8ictNxVKMvAhI7e8vspcR0D/Tlo
pi2UhntLAdfiIu+IDFoxEQBG/jYYNICOfEtX0exIBp+i1Ez7A+ZnXnehZozl6WsK6e+u1ab1XLaA
xTRBDZT1IulghOh9g+5MpSR4YnlTGSDA7Lwa462VkvnXbKp2F7jTA4fwnczHN5bfRyRrvz/jjhSJ
ZmkutNje3etlT9BI7xCP123n3NAI2xhwcnsGVaGdewgtghwYvYYN35dD0jelB8E7RzjK8g6B2TLP
mru+bp49XiXyGoUlMstoDY9B3l4lmT7g0Nr6mDPtjjjZjIPRzx0s/ZWBOU2lWXSftRRjSIZNFekW
6jxm7zIGWbzcWduiYqxcxIgzq3rwNojzgbO08eBuOtACy46ElCS14cn3cVHotKaB+Q43CHt5QfFp
zlN52kzuDMv44SxzubCQZFGv80graMi1pvjVWEX2nbdLQ/XLmA0McHr478at/2CpwiLJchAAxdv2
8z+sp5m9lc7Yrt6xtDbqYqJvLDL02ra0wkBUskFX1Jb6//BL/gdvGjt/sPZY8WZT/p8mJ9sWsCU6
vISmXLKv1k0dLxZG2v6Zb6EH/+8fRq43X5FNwCR7cN4/DFwEZrnsNPfp0a6IQjV7wtdFVuSPeG6t
/+NH/Qcik80WJa0eJjh8tsY/TJJ4CAu1KbKGx41qKs70VTspq14hg26pB+fALR0jdhgz3MjvtLNR
bSFth5Kp+WdF9AkqiQh+oPY7F7JDykdBpNYYIbB0VZJXBpHoTTUvsM7tkf8Sn7xn//z3B+Lfvxum
CTr+S1zsrML/cz+yCmC/4mJNSbvymVjpTRbL1d1ovaiTX//7z/p3PzI/iwU4EFZ4dAP79rv8Lz9f
kVnmqvJOOy4Z3iGsmeyeWOUaN6RgJGBhWTBAqE7++w+9ebj/zWTHn3dzzAN5Ze/P/cdD7wWuVkFO
gB3db9zHgbgg2CMYS/MJVUMnpWi4SFJ00X5/a858UVX5aBigFDGNvdq9ugXGNBH/OAizPfZIUUPp
Xx2fN1f556DXErNJz5reXajiVlRw48d316/R1J5zYgkWY/075grhfghO9Ywn2SxZqzIQ/YY+XpkX
hGs9RszF7nsmehzMwL0bNMZpRcuVaE1VPb2IcWpu9JxI5dkOwtN+As0AxEe+GkG1n1hJ5zS05ygY
O6ZZDOZUWxuUTVXN+sdycp3x2W7nowJFig/wFTrSTyCpw4H9WnFb08co/+LpHfjWzn5zUpEMdv1Q
TgV1s2k8FZlDsrn9pkv9dSmtyyjrPUQItgGc5lQ1+hRbPftlTfrIntxO72Ehtj1pJfZfmLXprkc2
524NksYeP0ydG0nUJastpqOIgtEf3KaglucKSYuGJAyTm2xmh4QQ+Ona9NmZ/9ElpXpm6yg/dJC1
sPcdiHp4Vywm8e4lUzP8HZr0qtnGTz+IvT7PIqqz8eK367do+aRS1MMqr+67wDvTdPxwrfuMLYbf
M5FcIRzxx9SZyfzIiJxvxn2+DGOklcHRCIZwQGfaCAoYFy6FRV2qctgVBrtZ6ZS4TsbuYdrMfM7S
xjHExLK0zKuc6wPcpRe1dm+NP923Rj7GWun9qMX3onJYSWgpzd8qqN6XYv6qRv+vg3jADVz/MVfd
ilS/HY122zd4WVZ/fa71V1rAxJ6sz4wO39DYThIo9OFSFZ9Wl37KXNxnM2Ji35/WFJFP25DkjPqU
OmytM9nDPSutSzEAKyohXVgOlH+72uXZ9Intbz+X6X1ZtVemz/hUyL0T7NsjTNwLqlNg+OVh0tJq
t60MhwuCHgpldyEG1b2UBI1vI77cks2hIzeJn7RzdUTUPrRT8agZmR4BvvJBA9sUNthQMyjpVIA7
PM1XleZeBC5XD4ut+AzS4bR6dNLGRApNnVqP+ID+bAVEZg7jd1OmOXtmgPxZLdjfYrk7q9vZatqj
08Sw1j9x0XI58xoIAUUgpfzzZP5Loq4Q3bacyE09N6Wb033Pd5aN5y2A9s37DiPQLfZwIb43EgLo
bxQPYnPRPBcjLavf2Av4GNFeifG0mPiNGYk4lPxicl70bOleTHM5idJ59L3hj3Bpgp1Se5Z1xnOu
qYPmsKK1ZXPkZ/IU6ONz1fUn/GIfjZCPwdad89FBE4VyMTBvtNzfRpD/oiMnaGChUpeN/eIzlEEM
zSJlrgx4AVMu9EebXX+1wv4YhvKD7+YitOqtDLzLFjCNXAbnZZq1BDPcEKp5vhsnrH0qm0IZjFdV
Zfdrvz6WPvZCjoUYCSxivTN2y1EHxb+5uJysX/nNcmTNzn1rufWX1awP1VA8UZ2RttXKo2fJi7Ya
X2KsgR17T2WmHntdEUfDIlxZZV8o7hcGoaS8WHMRu11xFa35pm36Z4H+XbR5AtKZjdbeI0+vXuYk
m7osTiuLOAC4G+hHc3NyNEKxHaDcsUKfY0EA2TQbFtIMlvyu6m/49TF/lw6u0gUj9Ejg24w5M2xt
89La1sUxGuyJHQ+pk6+/K386l5l4zlqDp9bBdWXPnPFrb9zYL6dRGuiX63RHIi55dosUCSzBSxZs
Z2mpvS1sbmNz+8RFc1jJbQntxXtbdXtnEpkdwe6MKrzUlsh/cbA8pCkv2shKXs6v4g8POXs4aW99
wJ050m+0YSrtIXRS91dr15E2oZhm9mezpASqeB+8BgnvanqLziN9qMu9XwSvlzSiTpD483QBgcIC
ezoR/LZRXNxWJQGlMM4SVyXQG/J65Svvr7noDkSanQdo6pFVFneZsby1ub7L5/bBnCbEPz6dwOVk
mlDC8D/I66Dx1hOxEwZ8emaLj2S1Bnnt5/KPbuY35KD1OpTNkBAxSEqhE9yN5NejSdhECXrO98xq
5iqLg2v0eHwMgfptNk+mARR30iSmrf4ZyT7AjqhhuLZZJihMnd5j+XIV4Ye5wPA205fgD7hMfo4r
pSXdaFTaJ0uMWD7EPm1GJvKp4AgXRNmlZjym/D1I6GPSDc3D2nYfhahtPJYLAiM9QYAnia6xesUe
wVaZ7iWGr6Ii7Q7dUjMZJjcimdb1wapmZiJtcJF68RAMzYtYxKMKGCHVmK6wpR+Ucj4DQz2kumRm
zrSdkVYytn5NQ+meZ+YYE/IC7lYiIoPyfu7x0PrZBl/MWsZ42vydExCKInuiBodEGkhoFW7TfYNt
ebXzPUU6YReD8zDdfifeqSeGxceRxF43g1TbuScMLpE07frOV9VRpbhsxpX/C1uPMMTq57a0K9KN
vDMN/XvGvBc+j5YEkxvfDI9axxytqpncr5P97nL7CRsLnzl1b93gYg4HO5MwyrbDuaIszYIPi7uF
A8fez4PzxA0+RbTpx1bbXnK9eyMd0Tk4bYMHvH9VbXMc8ux9kEWEV/l+6zDbgNv3TjZWo4Kd35aP
E7XSTTwjv+QKMKclD9JWT3mWHTLmrj5X3jqOx4KFgHW0knIa7mereNPs4dHh6+3N2/zKJNSpCE6e
Y50wPZ9Lt78ZLshVGYd9phB8g8ILmyHd8VLcDQGZkTI7U0HdrRsBNz7j22aIOoXsV87Do2oY23HE
ERE2rOTLGqQyNMfOYd6Oh9ogqIriuB+KcASgGomqw9tMg5kQa4mZeVurqL5J5UO9jpHO2Euz0oOx
VG+LspvzMpTa/aT1j11l+ww2tk8e8oMxkp9Tp86Xgx3PzJrvYal3rt3v12l8MYmBqmkSraK5SXSa
/mynS5Gs1fRMq34nEZ+NuZJRS3pomTIimhrnkEvriZVUM9Ir7bROJGGJyroQT4HJuOF5H/MZ9qNM
7zR603DsnDZhSGxfbKs7VbU4QeoUCFfTZ760h9EXO2/CfaOlPkbgzK/PFjGt0mr2Re/je9+YQaaD
1u+MRf4pBkvuBk1/LErrYTZyLWpM7aKXIEq8m3nN718Gy76C5NxrzfgifO9gNHTC/0PaeSxHrmTZ
9otgBsABODANhA5qlUxOYGSShNbav74X6k0qg7SklT3rHrS4dcGAcD9+zt5rI8MgyGII3jWzu9aW
4I+wo1VkjMYuztGnGeMpscZ30Kccg7wTrkpJTedc1U1zIeTEmMgjhgN5Nj/VeglINfI1XR+xHae7
sVF/ujq/pgnKhEJis18moPSpSkgkfiuSDzPUIYbHDdEMeJ3JU1tpDulCiDR3jjFecGa+nDkmUajH
V2na87h6QZKQdcHYcj2K6j1T8fXMO0xD0j62dckuGtDRTVNr1WnN0eziU0TyEKkdCH8pPZF8dji4
6aisosHIN53CG6+6q6Gq+YwbcbBia1rK5t9B1F+HxD6uG6fa0hCj8aYUTc7a3JtWugPUvC8K7bXv
u1e0tczxrM+mqB9bk5lMk3inKhZX5kBTLA11os2UeKBnh74rjLbQDPdQ65FK47YvB0jQvK2o9vDf
FYzOyrH5gIXwR0ELc+PcWLltyOADvZ6wrspSizAEJ/WhbbuDTKJbDYuujnMqndITylZOWtb4Qn/h
xtMosLu5/63icdcsLEN3RkimmfMamW7mU478wc/xwCtgH0vHXicSKGtFhNDcf+S0h4nGZUUlGGIT
9225cupsjeOII8JAmO7g0jFDa/WojTWmBfvdbB0+Pdd6a7Sy2BK9lZJfEG1KhmPb0uzZPThFmxGz
+tldVVZNuV/4LYZtTuruZ4ONrRfjizDN68Iib5bi9jgCDggH+zopTVRq0U6fzeG+bOTdfxKJBorJ
GiIeIptd3zQnpI81ukjtjpRVExlbfRtkUDcCBVem638x0+egRCpn3aenhI7esKDeIpMzZhcH1WrU
s36dT2DdmcJcMgp6yWqAAk19ndHvQtSLpGQmVla3n0rVUiLhRqHJlC3zfm+iyCPljUQAcAPlxTCq
3+jodlKZN9aYnOKwPiI4rtemUq9YdCmh9DjxXYXWQPWltWWL69e1aQVbo7TCgzQ6QtNarGaAm8KL
amAskth7IMI5uhzGJm5THrRMbHpFNzYHhILbK3trh+id0VKP6pKVshOMoAgoQWyXCn803U061jso
hrvYit4NvbyEFH7dyHz2mVXTTzbtF8wgT2mMcaSuqAwtHffCtNwcnJqvkJ53eaIKv07lNoj7Yu2V
851MOTy1LqPlpBw/EFRTEbTLEMiln53w727AuKOVmE9ugdDcMClQWnOR9mbAI+KXOQ588B+HKs5+
mzJ/x/CT+/UQP5aSk6DbR4/dlD7mZfhGgRZs+sk7LTG10Ui/GD/1KkY/EDXzBcpS2wefdppN53JE
M44SJ5hWMFeGXZPL4Ans1RZf3C4dGS1aKl6nfbuPNFrHuhdfKTfo17S4fgcq1ZiE9TsTBfIqS+at
0qOrOZYcVgkcCFKXkJHmygLR6teT8xa0LZ9cbP0p2K/1xrw3ySzzx1a+18rG6VffcHq8ZhR1sIfi
owz0mU+q4hirnok94BWVtwtnVC6aECs17gJWIYJjzUu3mRAz6SFd6ko7WUV9iQmR5D3HKhAeohus
Ef62unooUVCvnKk4TgQB7YVgtOB2tMFKMd23c9xhE0pfM2kw3Nc55bdhfungt1lPWbpvo/rWjXW1
VZ62mZAyMaQPnz1L+xUW9s7z4ouMWKMMlrmfh9MB8ZQvPO3eq8fbNileQi39rQsEr6pu0coEW8ee
j107rAyt3ZgIcZMAscpQauTYTtpBLC0Zmf3y9OzBduxLq7FZFcW+0abUl3161fQAM+qCVyilEdv2
PUpAcc0E5qOK9Nsi0Gpfw93VSe0UgeFNLSN/zdCGb5s6u5/Cib5Nat9yIHyZll6w08u9HMheTWUb
rthukw2W7esmaY7zaBzJPDyoauyZy/Q6ueWU9AM62dm6q4dug1LjNxEUT0kqD5Wr7rtyPKaqf4ym
8pS5KKJxHhC+kTr7uCd/1E2Ke/DhDUHM8S9Hd+gsTgeMUru2o0TXca+AlaVB0FH9BFVJf6qZjxbd
hypEoeNMjovIL6Af1ctHe2n/m+R8Sm+6dfV4DwJGrWurerZG9I6tuWkT/uXI6bSsvxhjba/0cZdP
w3XahqwoFeGysOXfM6s6LhuOoA+8Ase2s82GkwDV2SortV8qmI5o+cjBTAWfhIuocIkU9oHFCFaY
+CVOw3vB8EY1bYESdvL70LtRHmsLiuJk1ZPVxYbqrKJuugYC82H3MHE8j1uISKtlKsOCzbZPrC0C
0P6dduFTlowxXx+eDT0sb/QSNE/SB7nf6Nrz4kcEyIl9zc1IQ1TeLuqKNztP3oXZXaksjFc4RU+l
1i+bpHnfYRq0yOCMMmbloW3t48Z4kfQPYAKRGpEBEkLhxuwrvA8m9xFXKtnmjGIpqk4VAYZ+a0Jb
UgV6HoMFjUXSbuJwV/TxL8OstybnLj+KjXTbRO5JF+WjkWQv7sAopGG/VlgQsCV229FmyKVogWxm
JDHoGwaQQaW99rCoTByoNa988+zwM00JYk3qapct4cbo89BzhBXVRJBjGmDBH2EhkZxi3gUMj1Z5
6RV7Q8MJU3hhxiftEc04sRXbvwmQu+96YEOznqOfJJ+V69eHImyfSU/rt0lc4ikNuwsGq/xBU3bB
A56QdXDqcaLsvh6zY+1EB3MJeh+IAcUEulYSCbQ76IhzvFOXt9tC5Ef+8wH7m7ni7uxbs2NgouTd
3DbuQZR0p+peExuG008cz35b82cxxaxliiXXLt9qNVmbjkpipRMl77u1fKqGam8Q3olxiQlNAn8J
IyrVyE0UlVun7/zRdXbZkmOFiCleNSWRnmDGrNOInNUo4mNTevFusjRzF8wG/J85f1DZhKyi2Kca
Q26GsNe5RfSpEdI3QDcU15xTi8W+Ehb5RiJAb8tltxlPUzXfjlOyRrVyyXoDRRzhqcrUDj7/k5C9
sSGu6EpL8k/OHW84855qwzsAJ9qj+yTLlnB4AIRbcw6OIh6PKLQMQt/JUh01ijZLjpeuonPAzPOq
1+o31YT0rLoXLwojn3g1RvOReE3w6vG2aERqs7D6WuR8pCUpVA41KmKo9nloqifEwtN6LGbEkoW9
7Qz3JDMtOIHUyznJongeCZu1LRfs09AVmNhYj8RY7s24OeBeuAS+dEn0HbHM6WUS8+I34EhWXRw+
1tRaJJgXTFRxvYDpY+ZXvM55ckkNfOyd+qKQ0e/I1NeKN90p3X2fDlc0ep7EaF4Le9jrZA9VgKY2
WIHof6HCsWegoR0dktVIAeDTRkx9yy39PA/CDc0fVsNpvMP39enJaq8NHhpk+RHa8jauiA51w0Oc
m892iBANheKjmrWSKll/Mmjfg255iwIGtnRgXyEhvCHSvMmMELFnFNP8zEo/CHFfUn5yAjBYXapJ
/9WawRNJJxvDHB6LQRFYK4vLKhjSTR021/Tc+L8yOSVWkiRoo/nVglr0RLPBu8TZg7Ch0eJJhdOl
Bodr0wv7loUJUKgjHmqKawybwR2SJ9JIF5ONUeZ+i6XQJ3iuXxcpY42u5j1WWWTTURpv2qEgCVn7
rBt16ZnxlZlOH+jiD1Na/cIjdFdSVlGGbLsEZS66c4zhFbNPfH+4uDvf6mdvG4/EO5sV8/wW25wr
tJ0h8ndzbj8AiD6jx6CEq417I6ppizeEqrqD8nzD7m+mQTtYCsehYi+oSvmI+dwni2E36iyyfd2v
sW3VEP4SGgk5tvXWUXSW0nrLOrT3xiBb0/U/1qTt+oFIrmTPW+P00UFxdliFVXM9E2+KOl1iHMjv
k3DI1nncAW5jLSztWtsGeXaSDh0Np8cokFv1g9DKrT6wSQG1wtzSSPasvv6Tjmo9O8kfomr4f83t
+xjmd0kvp1WRMMqS3Xxo4uadxuIR3wxN56G6rcrmETEmwz46wZVyH5YjYwKsat/K/5wgdh2ux84y
adDR3BlVdlK6xyipLdbAmw9sVumlKqorgSN1xWcxch7ItrgmAm4MTy6AoLaacjDZs+HREM3zXdfx
nRjMiaLxoTTrj7YH7aMNzl2zDBHnOKoOkwiPjTa8GKhXes++7WA6IHWw/Dif3A3atFcrbpptKMkz
9urnBre40VpAxrHINzo+Lcg6KHRa+6lptXdj5kMp1O9O7yAyhMZdUvZqUzL1rBK1G70RLYjC4kf7
71W46hBB3myqaMc0/Dkug08QA7S2O3mlK+vCjh0NHzJvrokHC4IEYjjadXY3vIa1uUs1Nkcv3eTJ
ZK3DeL4aPPuzDJDYhED7yjF9a1J82a5N5LuGZCOwiy1Elp0K1IVOT8xDdYOp3m03jo4bhZBGlFQC
4f74nBnTQ95zAHMTVgsxjA8yJ9K+zIOHoBOPbd9cG4Jqy7I+Urd/M9j9QXMw3MButkaD8FuhzRpE
jsa22pRWe5QiuBROB4ZTOA/d5PVbbdIfAPxeAE68TyIcC5q1qXL7MjG936pQL3ObXFne+JY38UWg
N8yO5PyeoG9dh7O6yVDrIw3b6arYaUFxC1Tglu3owaxbbpk1HYCHoxVE8OdkknM9K/CAlch3SacX
+ABEl/tGWdDFbuIdrryNCGlN9cXd2IyfiRVQNs7UMir+VdnjjSr7ayyKf+jCG6tsnC4RzXCkIc8X
qIjjR2F233cttYxzmUhtDapkrUHUy3L3yZXVzsnKe2/pkNcmrdHCddYqyaZVKe9rJ3+vhbk2m/oY
9TMtiYGeE455XGlMatpwbSTj7YQhdezqxk+d+Af9g7EAy/4GrljkD6FD0AGuEAt0Rq4JYi0vBycP
gHsABInpAH9GcX/fTVQgTmI6q0HFxsWccZaMzJaJfD/Q96YG/iGE0FioRl/+ECiNkiRyqNfibChd
R2lH/rgIDmnWULokgdd+OgkBcyOE71OA0uypcGn9risBiWAVtorW9CIGwLrvph5eDtPitP3vYflX
rs/igtXRaDCVdZiW80f/14S+6UWEQTiAUTsTSYmIGDgNG9DsuLt/X+jbn8/PNoQDbtN0zsGxxKC3
Nb1k4MI6g+wtK1t6m5vcE15XRobEsgu3x6oShq9eaBr4jTLP+EMFuRSU8GEdP6ba7X5QdHzz+/Fg
8K8DUe+YX7hlM/6JjAVMHiJ7wkLaT6qvfDPqp59Y+N+Ez1oGeoSFWSZ1Uz8Pn+1nTvX62HoHLY/E
CIZk8i45mrTPepZNw01J1v1NxUj+lwm+hD6u5SpvpUaTyF+RknDu0Eoh8BELwbqM417D6ulZT2XU
V4+Ghl/Sn1wEyBtgBBzVW4UnZBXoBtyfTG9oZ/z7aX5VFS0/BoKe6Vicnc5xb5oQDY7Iilm5sOZt
7KAuh7GMIJKDIGlT7Q8f8XdPaYnc4WIOsSXn3/DY9PVk6lFwwM3vXcyRCCi7TCLhf/hZ32hjDOxz
iFUk+TvO+TOqhIE+1eMZSdLqdnNO868zkmhDpqb5A3bqG4mK4QiLzCSbJBb3XJeF6mGJSeFSzMqK
B7djwLjr8JsP7LQhBAPNKhqOo01Z3eJyQbxeQlT9+PdT/EaeY5D3QagN8WxSP5cCVR36BYhpHKga
lW2izr5Q/XRF0K9d7RQQkx+eovHdY+SmOo5jQITlsn8vNkYvUrozLDbAmjzkL0a91vKZpvKQm2s5
LRaPxts2DsifwHoL4uE5tGeqvMfJzW7sQbP+d5g1AGvUSYY0PZsc9bPVL8OxaseYkw/uhGkJM3Kx
zbFr+UWTmj/8+G9+uwDuzOIH8BgQ3fmlwioMLc8ShxxTWbVWRi/pjCL+qn5aaL/Z8LgA3HEbLj0g
yLN9xl1IhdjUxEE30QGs20yaWNqKFE9tas1phWEyM2LzIq6BUa2bEsvPmjypV/DHH27Zl/KHN/3r
WoExlv8y4OGA6D4XgdVTlYD8seVhbjtvNzXZ/ODyZTCPNoxLRK7T3b/f6q8fMdcTui6xn6B8PA/p
ogdopQGGwQOe/HilReN8UhESVpLune2/L/X1A+JSOC503mlBaMXZQ6Xpo8CgDPLACaK5mcjX3A5Z
p14t/MSrFEXgOoTQ/evfF/3ufrKDALz8z+88/2rB65pG77byYCd1ussbc7ptJkG3m5TetWF14Q9E
2O+uhyxrCZ5l/RX62Vc7lh6NWQQ7h8yw7jIw5Z+i9PRfzFjJ1p5rWf3wvnxzUymSxCJZdXUHStvf
q0TNV1lgvXUPThuNj3XcFvoOepr22Hoy+oySwEg3IYm0u3/f1u8uyzWFB5zPtkjc+fuydkuvF7yF
JE4Tao5d9xWfSwWUphkl/ny3OoS9F/2gVfy6CxDQZwiXtAqyzcFT/n3REjJFxEmNZwktRZdt7k9M
ITczAlSo1O1VFlaMRXGJpFqm/XDtb38wfiFSx9xvCmNtUMZYFLqERMg64NGX8jPNqQ52K4x9V6NW
LKbmpx/8zcdJyi8VIHsApOYvyYRZKHtXFs4hrkS2H2rRbodOF+swS36KHv264oKGNZdcCbmsOueX
wnOZY4dAUB2k9NRBRJgbw/J+Sp387iostYQUEIhAwvhyl/+rgDZoWo0ZrYl9T+2QrNzeANHT2dL8
nwt1ZpHsVdIiA0cgPv77OkGiUA8jk9xbRjag3+xUINaMoX56QP+RS/91TBGs0sIjR9fC/EU59PeF
mtxQeoaO6YjjlwlQYDQdAQRdUN2GWj8+eHNstuuczJpsi5YOCZEzm6geIFAmB6vAx7DVTXxsvjUE
5R86xcl9HLXM4VApZEyj08m4RK5dfCo1hC+dyDEFKiwGr9JTo02xquaDmIEnGc6cPrR2N/7BjWHQ
zW0w7SBX4yAMOigFjqRPQ+DsA4a/OtbkSIoNfkw07pmt9ZpPeVq/Bagy6pXArwjuVbQLOt5S02Ji
7nQsmSmqbSDookn9HHfLZdwMM+KmAMdYIlDrrR27HK9UkLVvyGj5h8bZ4EF3I2Qmy07WgZNVru+6
0052aRoyzBTpS4pdGY2aqoQAZBPBT89nF3BTyJ7fbHr4JdBC8gyAXB5G1mPjDOpOH3igTMxzaDVI
RxdQE/W+ByoKzekYxsWloyksxWOgEF7m9eJ05BCOduzfi6CxLDh/P33OgzrfgWOTh4DU5O+nXzgD
zmoXgrQ30aNMgBdu20FCINU7tXbaZNg2sVlvOnqOB23OjKcKfNEPr/qXNUJYVMSc1zkuWl/fwAn4
EbNneoWAA9VVNTHmEUWa3Eudsf2/f++X9ZeYSyoFfix1ki3k2cuOlSoK02zWSODWkg28FGsTlwBT
DAOyQo6G4lQVdrxJSl3fZWoMfvil391ucmE8NOq2C7j7/HYTixYIK7eCQyHx3nbjLNaZNlUPmPFu
B73F3GSyswvNNpHmuuHJ0FGi/PsWmMt+evbIifyEuuQJTqaGfbbfxjTjGIotcGtLojiPRGs9xHHz
3IThUWMwVq1lpRf3GHtCAQWjFBWHotxDCy9K41eRdNYtesQ6RL1egFiaZByAA3JDJkqQOCg3A2yO
0SoaSYheF/2ISUa24ikNDNxdBTWo/kMB8c37wwtMjS1M+j1sAX+/w0OP8cpgTTnUnEQuOUzNz60Y
7F1V6PPm3zfvy+rP+0MByDNk/15eor8vpdA4mNIegTC7mrYfu6o5DbjW0h+e0XeXAfWMl4azIvTg
s9cUwx9CwZAeFiVl8mwBThHM4IMq++E6yyZy/iq4S1gz5H8MG8bZq1BEcVfMFHsHKrBwD5UVHwqz
oePg9vOFNauE3nvSbJJ+AXP873cSVzWv4PLVcx77+04yBYmsoSu9Q2NbKHZUaM2/xTDJn67z3U/k
Fi55ZM7S9Tl7Yog7KbfiyTuUghxAheeOCWpm1bzqsGsX0M1uMjvNNwA1/wCs/1Jw8bKQNmNJg7WV
suvsKaakyro0mAFgWU70p7DSHM/wlBdr18XR11iaODUBKvl/39hvvgYTfxQnQVqOlJlnJWYkW0gm
AX6fwTEQtdpxcFMrR19r7hj/f17q7Adq3mTKgOH3oVvgduZUMqMLEL1Zi57s37+KT+zru2ou9xND
lklb6LzwmoBcD10KMMTpTQiMiaq29TxX26Gvxw9K6ZkGGXzXsQ7SC6/gH1olKZFpODV6/dLBi9Tu
PCjIz8Korb2TFfBzGAXAps7mNV3A7GqWQbnrpamDRdVyNP12B/ZkB5vJBIEUmdDzLFw0bTnMlxIf
4VtB9UPOiaeeuiien0JowG9xMOePbef1+9ROUpipekc3vNNmEtE7FA/LICouVqFmGO/khOq3LWMX
Jnez9KMq09ecKav3OjXwIreQIZ0G6ahfzmFz1GfidNCvdNYljaT894TH9mqgDDtZeCOOA2K1o8Qo
g3Y5S9RiUhLVobJodmSZTQq7F2TFBqNQzKCwccN7FYwMymOr3weDUm/dZDPPrXqvuQGEO2GkKOfX
PLGMXZhqjJUnJ3k3q5GWfyfSJ8sKmBlDRjqFhpmcLIqvXWvq1c6zcwjX7hReTSMUAwBGLQ8KooZ5
0/dufsdfqSfkqGgq3ErylzC+tAH23Ixuz1VlJM57B8bzbszt4IZsi2XIoXn3rYkjIZ9C+xHDZI36
3pW/dPSze5AtyYkS2jo6BDlWWKKU+W4NvfwsWng5qxw42gOCnn7XFmMe/pCf980HzlnD0u2lbDG+
bDwsajmdbys8JnQF0KFlSYfCoTKzxy5tmqsmtlqB2C/4qWb/ZnugiSf5bxqK7BBna9qkNGOO3TE8
FrLGbtz3DvoOKQr1v2+sJmcdVhL2O2mcd3LGUSkyvFR4TEMXMAzccp9cL+MgWxR5//6+v1mm8Vli
6VyOitgHz7YDIrHnrgWRxOQySiciIYzJIsIIjkiyzpuR+2jXevw+MGJl4ArJ+M+/r/+l6SEsk6YO
rR3eGw5cZ7d0boACAWaLj0hPfYdhuhbmN4Y9b3rL/qG/8t0C/d+XOjvZja01kuQi4qMYo0eyDgiv
7k6uMfywwX5T6hK36ArDptOJEf7sF2UoOQLQPAD0xIwiH9Dk2smA/uqG0O88hgtXeTllL1OMLrkF
rPbD5f+To3BWW6CgFTQbmLeYXzZ42WZJnQV6dMwZMslN1lXeHq+u3u37WiJqtQcDSBwBS8lxoH35
rLw5//RmvX+t0Fbi2QzaBJqdFoTjeoJzy1QyT7MMoID2w5/6zbsnePj8cIxPrnV+p4quafPKqsDW
tWguQinmp1FrF+h/XCIfspKtZZnPbYJ4+98v3TffscAsiyNeUgZ9qSYBAVSOUcbhMRR6cGnFjLB5
EOPtv6/yzfsmHLKnTcEXDAHmrCCYVIYYx8nCY58jdp443e5i2sK7WA+CHxbE7y9FKwGgF6/4efzr
HBp5b8ZJeOwoOwDzpfNDOSC45Os2flgwvrt3DhnpBGqTrcEy+Hf96IRujwa5IYAILterB98fYZ6H
E/+HGsf46gEnPAqbOeMSzms0ZM4+JJUMad9ZjnbIKwUKMEVB8TF6TRn6tugn17ekNfOi2vHY3xpZ
3SG9Io7tRcRKZjuZe3rjqxnJNMaUCJY9hluJsiMVvU8/t9yiZDRuTNIQBlxqIJjXcU8jUCZC3PQ4
MXr447b7UMd6/8hR3rhqZZZF24Q9ulnpIBIeJw1Hy6onwvXWbC3jM7QbFs0orrxLgYgaM7KXVs8a
h5U/XdjFDzVMRiisJL//0mYIkbgjtRYIudnlH20iiV1oeruYVqECgwRYdEis9ZBlSDZdbCzBemJq
9uQx3UX2g/aGDQ7suS/6MgGcQ+YETDzIZMGqs6r6zug7+iS1qdVPad64N8NQ0w5pVJc/pX1ZGD5y
egdPs+nmS91IObka6R6BXdDjMF3XTDRjfIJlArGcJgpaxUmvLvCMQHMsabUiL9VJFjnUPaiuC0+p
uQZA3scC4COqa6ZoXmMBZNJrBz8lBeIG0la/Z+bf6QRdSvpBmdbG2rpT8Nf3YdhWiQ+eyn1m6cyH
DYSc8aW1kY+v2iQjt4HnV/iY+OVbEy+/2BaC59kE2tD5zZwjduo0MZhbl6EuHJ1SaXAysgmN8SSj
8aAGT7vRK5FPhzB16TQbRjC82xWwUPRolYgOGXX9NUQaMAGdVROjmA4Dypl2jG6SKGRGuFhC4SsO
IIrnUh/3kV0xw2Zi2r3/e+H4bl0kRd5wWaCM5Tzx9ydWqN5lNj2Exyyxpk3QKffDjNv+tWEUW6xS
HTLUajJi622Ya/OHa3+zHy/8AET6Dv0p/bweyKwsLlpQePiXgvKZ1AKSJ3oTv+Noj+1djr72p8bu
f1gO5xsWejMGHwT1MCA9K0GCPHQivvXoWGWJHu9ysxS/0EmPFyF61QtrdDOIE9K4dGf+oescKukL
RNvs9ywkznLqTyRUEWDGWsgKuwlocJywU6Q/DoGFerDXjJ8STZeV5+wvpvj8f11iTkTnnRxKFmil
aCuPY+S9orI1IRwraFmla9/rTvniNiL56Rz23TWZmnCQRgdADtXZaigj6o0s5Zp1Es53kwZQKhsZ
vSk0PmNXjMiz2Po/+xDf3Sqpi7m/1pB7mAf0/9VFasRJiWOnJbvHiGTyERMeeomqkhWpCu1x/GFr
t82vt8jhr+UEwHhwafn9/Q5X5DAgadTSI54c7MROgdxtHdiljiO5cI2LtBYAM8fCkVe9DTgfN3Y/
YunDvT0hc2z8SJRCJ1Qnk9NpaCVaPnLTogfsMclTVkgoaa7dobyDh4WZAioNcnLmKyE1y+LOjrtY
3+v9EE3gz2fjMBC2q/kw5bFwUDzV0zoIspzWMBW9oHHsWG8VCSvBaQrbce+IzohPzDMSDe11AIkJ
PFlwU1Ra/+TEqgREk3ctam17XATPNrLFyuGYP3nGqG9xLXn1toztftrhBkp/j4OYDu2sqjcypC2I
pTN/Rd2Bb93+e+X4OvkXFtFh9CH4kJAF/yeJ97+mJLTJhtbyMCBXbZM3jzj6h72slA4KhBH/nzrF
lhEJOzqZ5phdFemgUK/hJ5Fo+MLkVOdZIraA9kIcA27XlD8UD9/UKcyi3KWRwNntS3+trOyR47RG
tS/0CkiDYV3JHJlcNY4/lHj87q9vIBrEZVysL2eocy1LPY3JMJRufEw7bA3d2Dik8GbhCR9itEJy
KtfE4XmIZudhnXa5dw/wdbiuIA6v4Omhrh6K+hg7tMddexgxVkHgnKEwAsXAi4DtQ6JPT/HBVPZF
M6YPApfUwxBqEhklkrc+AIcZjs0EKQRlulFBTC6ZW1ykFc6FkM7gRq/rhYxQXieLslQ2YBoCc7pD
KjWf4hkz7KAVxbZqEcNObe+Qz5R7K428ToZ6YXalunA6TqHzJlNtetEys/UpW55EQizrGBnlCeT0
M0gu9x0aqbt2rMnZgSEl1EgLi32lBmhaJYbZwfisCmHv3HKstrzhI2Of2l32Hf2KZWTGtljFl6IB
z55xwr8y8047JoUstzW5StuJ7O7cjzAh+wJvmE8uF9bB1maqkU7xdUJCCLwlrb6ME0IKBkdez7pm
gDssnuB5/0oNDy9+PV5Z2BrA0PM1ZvylzwyEwp1T2DlxZNzvtgI4KJs5IJvRgP9qtN5e9+ZnXuPb
SKUVz3bS/S5God1RlN/LbIDD4RH1HOmKpWEmyajWU7knfhRiRlPKX6q16UmOkdZRDMXA+QynfxAR
Z0N2dh/bcrEy+XtS0Aj8716vP7tqMA+IwPtNpaZbD2nlLswx+WmtS/ZJm+g3mdRPdTkVth81KcrL
XDniqna9Yau1c+7PkTLWXZs4uLvBkkAqwpw+m4FBCdqWD1qVLZiUejw20rokjK7wzRR/Uc0AcBU1
3s1QEkmNibG7AGUxXTQKbagYoZlbYzRTkWPOEar4Ewymubbcyr1KNb3dqpYQK5WQI5N31RsBc+aq
EYX9e1Sus8kIZlmxhBfrxM2aY1AxegIjq569wbBfegdjKVsqUtSoHi1fTVp0Z5t1c7GsJydZaiP4
FvMGtjX0wbQx9qCb0FQO5rtJBAgwqsw4WFhAN01aaWDzSjxZBpkFnI16nzAIA7YOvhVHwn8ZOmHv
3SUhD8L1YsxLXN/RI4yedvMMjvSjNVFCmO7YHmTTEBSyWM8OniOjtXBye0cwdbwGqg4Gr9KXtPAs
+Zwq1/Ix4hrHRo1gpx0N6TK96EuQ1Aulk4y2mY4/4vcYshvd0ds5r+4lciGfIEQHsyyobrCrxjvM
BnkbVgW95KZYWD7jbTc7wG+VZR7tcIgv4LJ+QGDUVmmTu2T7JPw4A4dgbESFTyggmc25GDeGTAit
yqhYp5EYozhTL7biV9Y9bHGn6hLfG72nrBo8ENox9zBNPw1ZxAc2kOLI6oMPticSnfj6EsaIgD7S
jq9uW3zYxfBSSas7FCRJcxThH7uXTfgmBZ3Eok17tjH8wWloWxuC0ert3OD26xKOR3Y+jzvAx5lf
Mi8GE8g5XEVzS4iUY1NIL1F4Fp+0JocbUtifcDuOF6bm4ocRdrdVjvZbN2F5xHNyqiSxPpoLH4Fn
SftAxyIdtUGy5p7DYCfLjmXAmX+Hg82ubvbhi9mmyWVceB0Q9zTax3lsrmc46tsyyvVLxkzYLUtM
Rj1RnP5QRO+d24Co5HSQEqNeg1CBMbFp9GLJt2nq+CDLLv7EXgbvrcMcEBrZH877L6KR6jLTwdoo
LOMclOuZFTTX/+RNdpTDaO1zx4wI1FDlzsoQJE6ZTTKyFUM71EME+YOlbT13jvepWz2kxSIG1yvp
tzXYVLJ/YL25LTDbEDMD/8O8DhDPbyzD5ouzh5uYCsN3ciTfWkYqStv2NwkGprt/FwHfVIouZSLD
DxzmJjlyf5deNtBiuzO65Gi603wZ/R9n57UrKbJ13SdCAgJ7mz7Zvnz1DSqLd4Hn6b9B/dKv2iTa
qI76dF+ckooEgjBrzTmmz0BLrLHc+3XUPvVZEV+bYtyS3a5UvRwagRQ8DJoE1HReXxTfOw4BgmE8
Jfd9HlkCRXBXVtjJWEinMrzovQDoMLVx9FuFANAQd+L2G4eXtV6FSzmJkz87IBb+xVGiyJkzM7UP
PdWWNEfhhcsPwOORyDt6VhJMSEkagqcSab8t3ScB18EqocLG77qNYuPKOcpVqb4he+QoRTV38Tza
ukn7Ngs934DmANmGhgiO3KsJXf4xq5rg33te6HUpRNBuAzu37NKMldr6LioVJvA2Pull9iIVG0xC
6/RXJwmzc6Ga0cYea2WguUj+aZfOxXDUna/vkZUzTSy23F5Bu2KXQG08YQkzSefIx/vBHuK7zNKm
jbrQ2kVnUf+sW0NJuuzkU/q3nTny06sMdfpJUGP4OyEZpMI1LYLvIpnGCS9FSIzp21/VytaVhqmN
kgocPqe/xVel1kMLF6eOPFBALIdm5iSkwxhj9NCyVdhqEN+6KUBzwxx08QsgGqOB+vrZ2rVRNTZd
Jq8i7+sa0b6nACaUozPbvvygIQMoNuSFXtSHxK2/czLBNdbhhnn7rufLLE66LicJBrKtMpCXH5S0
DIvDEsVsZHHhT7MOjBMQHH/rcLvSY3SpWSNEnFW7NOBf321fk3oEaCryMNQCWlJztX5xpyI85tM0
gWEQ1W8zxOObSrV7BKdUHjujbC5v3+vaJyts4MII2VDm3NQhEN2wBHCvWtUPJ8T89o7dV8PyShHu
Q+86H9++3kqBEx0bMfUUOXVxW0oVVaCamQ9LE5ASAJd8nIyXQDbBr1AzErjZmj3eo8207cfc0gJ4
0SCQRj2YMdjj2HyPseeGUAViq9rrBkEwB62wnZ4SZaU/iskiVqL087E+qaaPSXMooiHY+BhvPwpT
RSqBehQlG0L+xQxAfKsV5Uqaeqrllu+JLCB6y5LNI+HK8p9HookVwzb/KFX1GwMNpc0yG4nP9fLJ
De7KasyPbPe2NM23491UEbm5s05IzEWp1wMxUck5sBQj8mpXjhdB1eA05mZxfPvNr11lFucTQiA4
fy0n60bpQzNF4Of5eS/uuhSNT5pV4/u3r3I7ns0/2mwmLZsJZLkP4Jg9Vr1oIs9JnfDOxnt4SVST
2A5tVN+nld7/D4OBBY9yGF+PZquLZ9fEgxXpGYkgll5U5yGwlbOv6O6RCNx64wHeLgLcmo29i6WV
hX75moyS8lHQUEeYLDApZ1qy+YtfD/0XIh6UPzySpDlmQTQMh7ef6dqFkZ9THkU5N2vJXo8PzsV9
I3qe6YCGCMqvSPAvTgpKSVxnj2Y3hvfkW4f2xuKzsrGhlThX0+bqDh4K8fq6CkFW2F9ZfYi+RniZ
kklFmiUm+WJH2Mq4V6yXmGryc5Y1nCDjJNt4tyvrEZ12Pj6G0dyVWb5cpwBIRTNvLiwlKNGrQbqP
xHiFd1Npc45iSH2LWLOuCbZRItuGvHGI3xpd+pxZYJzffgu3m00TGR0zj0Wpi5CWufTzV5WrUgrb
LAZcUahB/SM44peylMpxLGFbsvuP/mvogRwjzcwfBlQAG+vESofV1Jm2sVnwMthmLwaBtGHex63i
XDnU1ESm6GTCBhWpJfmo7STwdxpiUOuqYAJOPOTTMU9I5XQGToEW/O6DXdHrKIdxfPSboAfQ0lcb
r2tlmOI1FJbLAoNlb6mAyly7wdyId9dkI3HXxVVAvlSXXop6wmBP2C1Yp1LdeCsr842OOttgg0Sz
k8Hw+q1EwaCjZB6cKxBmeT+aCdi0GK0Lbod+L4mo3VgRVm/ScdBSctxgGph/z1+jgEAjiBRd5l6N
TCfGQPp6QPMaRbIrAVLXMrH2emBtTT186/y9r/dEiEssWq0GTg2U4otvkVFeNtLIicKZ/OLBr3Id
yl9INS1KCHTaYzDTKKHhHv+GJSx/iJD1Hkm7sq9KJw1vAihCzN9k2x/bhEqSb0rxvWia4X2gTvW1
zILppI3k/eyLnF7Mrnbz+oE/tsGRKMTBBTXwg11mdvYJNR31Ldn0WbLnFF17KNDMp0rouPbTMDn6
Sjt8ciQ2dAtRqVdpQ/FuFO34OcsxROxDt9A+AL18LKmmUYbpqEWAkdmBQXWRTNv1w4A7H2A6RyZy
PHxESmi7CDNBz56f1TgKDrCVyvdJagf5J4SolKBKK7DkvU/zzvjVAAqW+7SeiGk3rL78WqgdXU9T
m5rwYoZwn/am70exR1E+gYBfR86+c5Lyq2/b0acSoHq9g6mqtYca3d6x9gVhTTR2NNww0Ge+iaFr
/8OrgiW6EwA68FbpJOoM8lsJBArFK/HRU0p6APHZ7K5ahbpJUajPcTk4X5sC4aVlkDIyDJF7QPTt
3HecOk4NrvXHyLEFRsssI+ej1YLjIMSPCVUhnvKpfAaDqxcAJtrhGRxTc6GoHXzOHYTuMRXhb42u
yCPZovBeq3H4z2WM/rAG4qCR7QlqxmFACCZJrleCRMBa5KGWPYWVPv4idLRnYohsIkPCUsvJ5jOj
+GgEtBt3EilbdJwSU70rzZhMRWQa93pbjCZ/r21f1H7QnpPOIBOIgEewM379nWN+ddbMcngou8y4
GCNTjjb0zFIDcZU/Sih1OLCT8N4R+O13hUu9CBt/ft+bRfTPB+L5FDFLrznQ3Ioy4YEkiO9sQEs9
XpszzVrrJSIP/owDlPKKA17C+fdZcD4Rs3DiscBlsdid+kZBHGKDm5VE9uAeRaZ2mBQ9OTmhbp96
JyRZ2mT+fXttErdnGcS1bIOYCIWOuGmetv6aliKyLBqEu/5Va+PiyS976n7AfTGqVeY03JtKbo37
JrX07gBZLviSSscA0oIZAT+0NnG+mtpHdJUNTXTYzP4etIdh7YNEpRDX1y2yGEqLQfXJqFP5y8ZS
ShMBlJt5nqpYn4nUwqWqPfnf1cF0vqoQyEkEqfGdpoBgnNEZZg6u1W5syVb2tJjbZ287p1asXYtZ
sUxEZKU1YvCiTQCnoNDQH2iX0Kp++/nOi+ti9mXBn+W9mBc09KOvH28JLqMZoNRex8Ypdy2b6xoi
Sebeq/owbpxLV/YZgvYlE73gbMox/PW1ij4ucSnnylXRnIHilW+n8V6mam0cCLgQ74npTn9nwDc/
t+aYAxnsIAH+D8/VxojkIBVHdrNsY2kxShaXAvx1suz8myIBPhxoBIMOevu5rr0/mrV8n7P/8GZn
m6g5rOLaRmEfVBrN0Y4gVr2LNp7o2tvjEIc5n3qRQGj7+onqXWzlHHyUa9OX2tVylIZsNFpbhMjo
Gw9upRdqYjJU6ZZbJv6Epci+jLoUtwR5FaEfmO8iNnR8CImAo9TYvQlXxgLLdZByAOUJIKONqaiD
b8m0OvjoMO13J20gVnhXafF4IcFtwvv/9jP/c7t/DWasumgsqNMymjGFCHOxkSWXhqE8qtMdaqP9
cHA8y4PTdwj32g502V45Grv6UNwP+/6g7aHHHfMdW7c90dp796Bdxcbb+XPwXP4eC4krMjLdwPy2
GPBx2IkA4vJ415y0H45nnhxPP1YvCF4v2VX7LUHHH6kFXa2td7WYNP88iL8vvJg90HrjVQy4cPwM
3/JgXeuTe86PzUu4sUldHmQYeYxwvEgo9TU0gEtVWetjZIYySV5afhbAbdQncdYFG6b9V3K/zYnO
/v8wY6HXoOlt6rzr5dltGg1Ny12d3BQJDZT09OrXqGjVc+cIf+M5rnxe+Kwwpdu8PobV/Od/rT0I
xhvuLXevlh8Z0B8D5V7UIKmVHI/f22N3Zb4w+OFMTGyEnRs9SgZWzdfS3r2quEca8L0lIJ2celP/
P9wTp32T6hInLqwIr+9J9j6tLQdfxZjY4R0Jbz7iMkIC0rALN2SU8+f21/C3iDJhq4AOGuAGVfTl
zj7sTBXyU+LD8UzEfdjrxb072oAWMc3uQsrdUJ+zdp8UKhzctx/n2gnf4cCG8IGqEPb9xRdg10OY
OIrNt9VYg9e6BLPXWhAc+iKrngdyBQH9RoM4JGXpi90Q2/0FLZ349fbPWBlADrtcdV7F50G0mJCc
0Ooy3JuBVydEN2atkN4gq+mhQl/5/L9cis4B28LZkb1YCsiydinnKsoVNlBwdtxp/Ep3L7gbnTrb
2JOtnBTnYg3KWFxdFmWU10PIlm5oQwRSrvoQk/VdIgiA1V0/6XX9ztLprVdCbEUYrZyGWU7nsjnQ
ESbUxftUiQVw21nDD/g9QkdCx0236E0gpuSYM1XaxgBavUf2RfyPo+mN4KpQK3eK0LF6I0qrXVOG
/S4wcJZkU+9AmqqBrJMmtjGbrg0Xyr9zHBQIgRute+vmfoIAOPAmDadMbhDk2RROc18NSrfxDlcv
xX4a+59LA+ZmHwSlKO6zHM1272aPbVMCuwyJMnOAoB/fHplrj5KDPaNSs5nZ9MVwkV1KeMbQMlzw
+5wGswOHaEy6JwPDP2oaWb8pcLm7ty+6Nl5M6Er0ejgo3fS1oiYL2f6zr819wyL4s7WPTqM80tqv
fpPnLOTGqrR6kw6VRPpobJGWdjXdLpPEDNmJDYIIxALMKNA0+bNrpXpp9VF4GerSj2/f4+o7/Oua
i6mcbNMBnDlxUWqSVF/8WnZHh90VcZ0lOt+3r7V6f3PuFh0WRLTLnaasjRK8KkRieF/9SaOKcUgh
kNIIniTIBxL4hEj8/+F7AMECCoH4OUtfiuPjSHFDNhhYfHMo5OPQ5jsQE/3T4JfqxlqlrT3M/2fb
ceaq7FIQiolFlKJulKud9ta1U/gAlUyAxu+FS5Ck6Cqy0Zo4EF9UtYGN3PsuTSa1V+XdmInshHDz
mWiW9yFBPe+wQIQbE9L675u97X/oVcsFjTjNLIwVnwOFSSIBPahmX9hT8WkWF25UAte2+jAUOOEz
wws2PvNg+GvfUykTmpYyxclu+tPVwvp1Hmx2sPTZD0oInRKWqnrUW/lfKyvzYFPkeJQ0tne5lOOh
M9Gbipxk3H8fgn+qxHh3yWdblqndKetc1KkcVcOWWBDFeldakX8SUignBMvqMWmCrUL9PDcttjA4
+udAQMBPHOQWq2rTTUOJu0C5UowOjo7dzwTjILprJgrUKhSz33UKQ9fAJ7ehQFibwDgiM5/MUycg
m9fvwC7rgeh1JpRaGarL2InpBBs6QioXYPEve3XjA1+7HpJ8XFO0RUgKXFyvKuvc5lQeergusi9p
25fv0OsGHSIdBUIxMUNwrt5+oSt7XspXNByoNquatdxHoKdJBszt+A7Dxh+PLtmB/pEC5RYJaGXu
otnOKQUXAN3I5aeTD8z8NYmOJI43+kcb2+U+JuQLYHIlPc0HcKy15dYxZW0H+uqq893/9RGZVZC1
LeIvjygy/Qn8cLO3CRd9abEXAdUG1+UOAtAvGBb7WCnyFx356t+fMHQX/HOzeGdujL/+DSGlOUaR
hvMxteoRXSJrUx9H1pe3X+TK2GGPxMJA853KynK+QMWaSUNyGdnHgOudvk8OZVuSqCL7Gr+D5mxc
cGXkcMCnW0nDaD4KLgarrZjKOAn4E7JK6oeaGvATwGhz4/wu1i7DFgn9EzoGG4DN4vE1eKkSXfWv
KluJcM5p1X4IgpKIOijCaKI6bsmPVpHhjYniOPlpa6lO2bvPP/fYLshVBMe5S5SwbXZ9YChnOIlY
p3sWDX/fIIBD/YH6NARWY5YhSNuJUK/MGWH4WpMgrU7kyifZxhrhVpCu8eWGL7mk5g/o3viSYuP+
GiYq+Mdg3i66Kn5pIiwEifBAsXP1+PZL/rPFXsyFLr0I3JD67CtZfkaZloydH1H/bUe1BOHr9/Be
mEvgD48m0r9dYyJIv28x8ypnw4xm2AOwYNiumm9D0+/S4XOna1WBFFWK6d/3CrDwVBQnFMVvoYCQ
zFLfbWlfASRANuvOKYpt2iV3gOz1D28/inl4LZ8Em0t2QXNJ7OazqqbGV1D9+1eOla3X+6H2GFdd
fHGNsdwYg2tDkAYF5E0CV4kjXZx7TE4EvaZQ7SCqYTw1Vso44WSycUPzMra8ISB+c1WWas7Ngj/i
tpjicPCvShUVT2lQV3u1icrPslMogYd5eSD0KJjj4kbU/M2W1GFtguZRInakNGvBgXv9nTV20jlZ
hw4KhiQp3xE2o4rItUnYNAGxpWmhvkVru+W6itkjTc+b6o5121fQStUMRpVv20A7fdEpbRHKgDpK
ybr6iKab4Ava7b4G09ItdVIhhuhiRTExeXny7l+H09xxnVFqwCWZqm82GYMpKqUOvaHT39PuUP4L
AQfsAjPpNooEt6OJK1GI4OCO1/+m1Q63lq7uACRryhz3k55oWnsKOr8ONk5fty+U2rqFTtMR89Kz
LEbkeUflswsizwTlgFljsg8aXdIDiDrwExVYer/WssPbj/F2FWK3OstUKYSj9VuuQiOuSFGSE+y1
IyD8upTNkT7hJ72c5CE23WHrxDCPytcfzXw2oUXDJ+PeVncDc4oSBgqOGEdXHk29nS5ST9wj26Z0
X8dtfASZW6EfM+pHVcYKYesg9mVGOta/3ziSNxZDh7X+Rs2SRl3fVkCfvBjFrlfkE7ALGAU7CQpt
18TmsIGEvp3+MDMim6Gox6TBgvD6c82THsF0bRBm2VRfDL3QXlJJNAdpA9XGJnjtSvMmil0b//CU
X19J4s5uBdEcXjbYylGtq/Ycs5GknyDDjdGz9mkAtMJezjzELLj4CCU24a7okARpRlf8agIqC3hE
BEk0b7+stU8DZCKIU14V0u75lv/aFjYcNrJ0QJvZTGF/MXI9vcTsAe6pv1ZYZ4kqyiZce//DRXlT
bAS5Kt2i1xd10j7FCCFCj5BS5zhZDUbb0Ma4o0z5HZ3c5hRPkXV9+6Jr3yPjg+IZdR8Kk4s7nQYU
Vm7noh4feuspGcSQ7Sp1VC/QTThCGnayMS5XHy3yFWsuF9DQXNwllohiEAqK08ix/HtiW6ozrOnq
3cAT2SmkjGF4Ftm/T6kwU+YyM4LKWcHy+tFGOXmiPS56L1Oa3COLSp7gZG8Rnlee5Yx1oBVMHZ07
XDxLp51kb1N98Bxnzoeys0bEFxapnt4iYpSYIrqZ1BsvcOXrQ6PGkJl7EnAD5h/111DN04KUWUz2
ni3DX5mbZ9+iosz2DBex8RBXr8SUYlmCr/1mBpMWnIqRPbCn56l16ganf1AJG0FfUJsb398fOdli
2mbiYmlCa2aKG1AkuokomNwIXbKe1rBDXaLej4NikYbRDW7X70q7i985KDvJAqmD91FvyN9kHoE1
ZJOifh/7wvlVFFP8IeLZVTt/CH2ysOpwOOnS1t7zFqf/lIIIsV0Zx+JnGZY1US6GTWzWhAC8ORem
rmj73tJS5YfmRy5pv2xV2gO8PALM1Da1nItRJdkPaThHKAqkdNKitmCVA05oTzkCNNgDHWKMPdyU
oMTulRA423RlDl6AwGsXzWLQf5KhUZ06tWvYoKvJdJc5pDZvTJvzN3XzNJlXaPIY7C2WH7lV4qIi
2A63uet3L3aQlac804m/cwOL34WCOSIZ13Lri9pk/tb5dm3cMLNQo6eyrN70pHMN2WoRM0LhkEsM
jD24N21KT4EFd+nt2WylQGhR+OSAa3Ojs2769dfA/BF39TA61zRJGnHMeVnjPnYmA480gnJzLgMi
Ak79Sm12eoxhFoUDm8yL6pTjqYxd4pPJDbJ+dwguMWhbDtlLdRb9O0aQMibHEhSuSP8psLz+nUHI
HoQSpnP19aR44Lymva+1XuCKBR21UZRcmXFpw9KyEOivHdTXr6+ljrKbsEHRTESPf0hdxTqEYB7O
Q67KU2znY05Wdh79fvtV3GYSsJSh82anPL8PIiBeX1YxDRnIllpoJVqsYbba9cEcPJORyBlPEDiq
xLG+VbSnPOA85n1dGA70MjMJuxM+2Iro5FQl6hH1nvYBb68FySyi4nlAcNXq+z7Mgvfw/Gxznw+V
64BRrsxLHpdJuksMNrcbT3Fl6wHWj1MeSgGHdvNil9ObpVbrWskZr2+bx1BV43Pr28Pp7ae28q1Q
vGdQgIVi37EcF8wRvaKTHUM3FussmkOHKF1DuxKrFm1sje35vS9mBa5FzQSHJ4DQ5XIV9SZF4Imy
aa9UZDBnOlPdHmg90eJu0qYvmh/XHXLWWJ47PWaOxx1rPUK0AFYr9UonFtWyq0+j1vL/5n70vZGt
+BLHFH0I1KFXcOBQ6pr7kpDGBrEBpKVdXafNowEBibSsyem8yqT1YsvM+Ih5o/mgw9R9sonLwAmS
NN0JH4buU7iwIg0lZou9DkdjoByAhVl4CAySfv1CKwiDM9L2aRSBmR5KIWdyrGMS3Uj3KjziYdV/
hEyxTxRoxq8tZmhzDyReGBdcOWa2tzMxvoP+o5n7LupwW45hqehHHV9rcVBiK7unct2R+ixt56kh
ERHKfZmSNjhYRvkzN235ceyr9EebYUIBV5a3uwl98rdJVtZ16Hss4PCPqivKqcQz/SG7kOGpfCUN
cLiqqrQAJ/pUb98eSSubEapiDhUQTna3x3UyLoEwxoCvq0o1e6DAbHT3I4ZsIqXTXlDd9HMt+Pz2
RVcWGmMOoEHviF74hsOFonIcoQ9T/Y9dwpPsjhiInWKMlfmcm9K9HzB/WPuaYIQO51Y3VF7WxuYW
so7T5O3Q5nDAYoe4geL18khidPxCwrFSL097lS4EPKEuJr2P7vROaI57r2DKBmMTfkmZDwluQmpw
kKRikn4SHAyOwti2jV9gcZuDLsue4TIEn2Ci+rjTjdaebdvhTptCTwS1ehDJoJ/8ALe+40TVhcxr
9aLp9ZNQRLzzsyx8jEJTO6oIeIOxKZ6SePwZ9eG3ovd/tglhuZjVCSYcFQNkY/OE/tcB7j9mB6U1
HyYfw4OrsI+o0oTUrtZ+5yvTQOYuAbZaZn9ODDCfiRPIsyVaLLklJFqz8Ed2GWV3ru0S6gMFsqeh
JJzPzWL3KXYGeWgcSgq73iiDD06WjuQfFwU469qJL9gNlY+jogqCq3MVFLXdyWOfh8aRHHXls2Z1
/Qh/1w5I820FwfWuKt+ncZ6+l6PbPmuTUB8rEbYXSxZfC0rDv5J+3lhliP5tAv/+iwQq3CAzq8vQ
kBorHTU4Jkg7H1z04A+giqynAon/yZ0qcUr8zPze55l9VGxtPCEG189KrZd7M0UineNU/qjEdctb
HDPqQ1ravjfdzDkSl+Z8rlSjx3ZrjbvMj9tH/JUDSXNzKFphTCdiuTAuCDV9dJz0iR12erQqx7qf
MvJsR5yOPxUnJBk3AKq6y9BZ7acCG68qmoCfkEenEUTkOSxzc5fpav5ozUjMTiOstEt890dYZN1H
YqjbnT7kMMrKYfpSJrUC5QIW1s8sUDVPNyrz2NZy9PQ4Ue7bpG8fiqpRwh3hWB2iGKwlKrVjVPFN
nB2FiSC91fFqq2qVPqdOYZEHN5KkKYuEv1hp2Kk2eOsOQjrKixtXzrXXpu6zdEm2JRWrGA/JjIyZ
0sQ8d44BCMTSY0hCal692JPU7sGNxpfR4D8BXJmvrenmLHWZ9tGe02szN1D3qdUEypH1AX0cnPYM
dWHdPymgSa+4X9sHgOXVU1ARALXTxx5bvR111g8mH6s8UObjPOTq8LU6qHQ7N5b63k7t+NASwoer
Pq0/+7FMvzUKOFIQGPnHIc7646T7pEVGpJBiuuYvjtJhevKDqDy3qUguvdLnzKscUvZw3lmLMjLC
2Cx6I1Di+8GiJUmnh4zXOJLDfRfGued0hPDsEh391j4RBiG1dez+QmfcPGhISDxzCj62Vn3njqhu
iSsgMinVxjOehW4Xtq27xzgZvKDJDeGY+5+jyk2f3TSHzIA7wwst/yO+iRqQQKwwiIGITcDWsole
Qu6DqzbZV8KJ8M1dqFjiqEoWuaRgnxbAaz9ltX+hZ2vvRKj+Vyd5vE+HBgl3HpMWPeXf8jZunvsa
SCEeqovR1OWuEC4pmc1kHtNQPBqjnt3LmAspfYQaPtL6axWQZVj7TQKCPuQRtl0HG8kkBk6i0/sW
9PljEhfMgFpQPTokCD2mjf6uD4DAkVz0TVgo78mBTOASQZ0NizY9E0+qo+9rX6zW+vb2arKy5Xo1
i89//tfRNjTyLIWsk3p+6tcIgNM5Ym2UG45uDNQrqwW1Qc58FqXQm6pSUpQEuVTQEFQAar8GexKn
CGYM8Yr++KL4oYMDOVMuhp5ZD1XDSr8z6RReg9GMX+J+rBg3wOMhgehH9g/9flIc69Fo2v4pCKOA
qOnQwMKSVt8MzffvcPCAswXmdbGaONnn8KL3Pk79h3rytUuQV3BYmljzAFu4p4FQRWCNJby+sFcg
ZUzlxS1dCeyBRLXS0VPsH4VbnlTfGiktzgPcjkGCsUBZX7NRV5jh2Y+5Ef331omQReEjO1swj97L
1kkO3eQ4Z4Jy5bkQDSJUN1TvIl8VJ3OwmouAG/1TiaL8uYPdcd8TZ39Npake+6Jy9uQ5x3tblOWV
2a64t9zIeQiTEGVz7k7nSqpVeERrMF5KzhtHjju/VBQcB63po4cqG9M7pxnDA5wR89K58U+1Ya1m
iyY/uH7rkD5a2We2ePaZFJyfgWgj6F+sONkMxQB1pniVJaJ9nBrJh9weQQvnirGH5wnLKEAuGDSh
fmTzKu7cwSxO8EXGY50O404LRnnKJ+GfRwHiLpzS6mAopboHTQgUREzpPmmK4CRhOtMYLPyDZva/
0pAtZ0sOKGfkITr0VtpdmZvq+myOQ/hk9rn76GijddTctjoC7eCYFTTU1HywYL/8dvqqRXlf7DLb
VrzSmhD/5Fqb9zvVsKNTK8PhENWSyGWuH+/YXI2nTjbRHlajQ1ZwQe6aPrq/yJTNfjr4G/aNL/vP
EnTHIbP14twlxk+ZR8500FM7+y77ZtzjgvE/OpVifZCT1h0ULU8a/E5p+hQC+dn3jeXT/c3ludIS
pk0CEg+j0zT7wNfdjYPNikUE+YBOVWzWCaEnWBwHrUwLIKI2idf6kewOuS71d0h5CIYpQgXzqJ5k
PkkfaSPqH2QxkCttVnRaZRb0HQe/zH6O3AmBUV71SX6QrRbz22O3MI9FhAx3nyjQVy6dapYerIwM
xJCd0KpHCzSeWLOdr0OlF+UZrL9zr0xd+hFuSu5ASqrDg1X1yuc+YeE+Di0xlRslutt5bG67Ww5i
QYuOx1K15A55aitjkHhR0xcBcb55jJe1EcM/z5dcZ66Y8ZjJmBPzPPfXfJl3aRwYKt76YOh9bwTO
9aT1SH/enpVvZ8v5KnMImIob5QYIjSSxTdqkTD0t8IFpNlV3Llut2cEobE420SMbbaoVZAAXxHIo
5hAJVLPzoeOv2+rswZ+cJE69GpjI19pUq7PCSUqdjxfjT603dTieQSaRYmcKMxIyR/HL6BqF91xZ
d5VdxjaJl6H4HqhJNOzgs5Az60wZaci2rnzvoJxqX0jIniedAD7Oxkns9lBE3AjAEA6Us2x8qYPg
gGNOYxplnsR/+myWunw3RW42QvBT8vRgJ5FJgoXfExEQ+A1ljlhr5VYa3doYpEFNf0ajtIDg8vVD
LEajam0iZTwNd+CB/dtw0dTc//T22LhVYtHUp3vBGZCmwo3Jn52OKG0gg540h/KcG7H13jHkJ9Vq
hIfAtd+3FKp2QTEYG9PL2jP+04DnK5vbxYt6WpdZELI6tgpwLtJ77MFwmIax/aimpXLUCHi89E6l
k68cjns/irZ0RLclNu6bBrXJNz4/gEVxyA5AhuWBltBsgwojIqXfZ+yWj0abk4ccKu61NsOtIvnq
RdEgq3OVwr6xp9t+kudJnqReJN355ChSTewLJ6CSXAZ93O8KvTCefFP0W0QAfe3SpJLQM6ItT/1o
cb/oTGWWgqHzUiVu5SHAgEE5e3ZFHDjpiGw3Gba8S/Uqya9JoIovWu+K4RD3sXptCznrmHVVIZTG
1/saYFurQhNQwoHwaw6pxp5M2vJbpqjKfcfpg09Wz3Ji2fPoh9+ok6eNPTRc356aezQ00/uRsvUz
ZEB7C0q/Np5n3QGIdI0ZyJ7//K+px85wIqPPSr3KjfqHhkTdZ8up9S+2FVrPWW8nvxR6SUB3p/jf
NSVzk2w2ZwD7d3nYry9dA2G0xxCYqI7Z8TEs49AL2rHa6Mat3CB9P0GpBo4VX+BiVSatQYHkwIss
cmf8JB2ApdQKFOfIsU1pjkzuvn/oq17j/cT1FtNgZRjNJHI0LVTAZ+nm63ssyMzJoBfFXmJqrbgC
UcRzMsI5eM5bDMDniIDTdK/IYEulujIbzgmsoCUoh9/a5Drsmn5cacBIAEBzKk4jHw1lRKVwY+5f
u0MqnZiAUY2gbFysXcgLJ2vIaFhLIr7edWnxG9plywdD8lHuFI+DGdcbheoVYTBhDaw47qw2oOey
eKojoKgpcSXXrKLkROKWejUoBe1CM1EPSe2ke8i5EkrDOB07eaeExQHI4A574G9F7/2PGcTa89vr
wnzJ16VmfhKgBJSAPIwbxIxt8LRLjN1epAVgGqXiEsxRd0YGJZdT9lYcwcqoxi+B5mM2UOmusfh2
MtwU5GE4NLXT9IGlgVouIvyTbLN6x1k+eEB2kp8QV1/evs2VVYjrsr6yU+G/y/GcBYIAWhfNBW1g
50x0nHoeilTdxy1RQ2kLYiCgpEg/Co9TAcB5482vPmXYa7iZTBAYS+93MZnAXocUHl1DSy+XivbU
lubvWK/tjfe5sgdEa6UR0kysNV/RYlhbnTWIqB3p3DS9f077ID6WbqZeYqD1R9GUW0iu1esRIqbS
NWO2Wno0wxSiiWXQKbKqyH3M6uC/ctQoYStd8mwEmyiRtekBO9z/v9zcOflr2m8krHnhMC+JLmg+
V9Ycfa3nWzP87Shl7aYQzb9/4k8XW7IERYJLvS3xCmGTrmooGaVKgtkIkBmKSntph1Rtd7L2g89p
6wJWfXuw3t4kl2fxZurF+cps8fomHaRfUxlYiSfUrjWvJEjpuOTdztqaA2+/Ci40i9l4cXgVrMXX
CKGULGhOIx57e6TcAzOTUpExPmthQWVQkGECTijEKaZ/n8Aw2RisK5rY+QcggmIZxfaz3ICXNk4J
CqyJl+VdecqsMDjYRGmetVGXB47b7EhVztekwdQnaML0nsq4v850ApIWG3PvM7FvfKorwnOcxhiO
8YogmmL79vrpp2UQZ05EP4j87ehMREa9j8vG2gV2Fe1xh+vXRNTQhaU6HTQZ2cea9KWtbvnaEJhJ
jbCyUKTdrE5WqGhq2BWMc98cCRboiKt+UHz6oOc8sGrPJCr3XauY2qPo7mM2SEfiBprn1k3Mr5U1
6cdmkO9IzrTevz00bycyHg5GZWJcMTrcSE2drs+lPsWxN+o9WQWdPgzfBCfAX7mm5y9vX2vtK2RS
mfftjsahdvEVOkgJ1ChMYs/smzQ4mm2gvZDmEDSXlNjGO3jB0jqq/iQQJhn/x9l57NaNbGv4iQgw
hym5k7ZkW5LlIE8Ip2Yxp2J8+vvRgwuLIkT4DBpww42uTbJq1Qp/SNTHt1ff+gLLNU0WQjZirusW
a+6Hvol1njRlXn5EujI3od660V6xsLkQJQpslQXAukbOjeM8T80yax9UZEvp37bRk5fSo9zZ2Juv
kzRR5b0tghWr5KPo7JDOZMPNkKjuTUKbr/EBnfQH0dZl6TdNKH8Zownsu4y7nYi2nJmXWQawUo0C
EHQhp339MjEdKUfBlATg7NjfVwh+MGGYigPu7ujbGuV8jCuUvt/+gpuLor+NzSbT6FdXkyogzXSV
Lq72Un7Vs6JePa3sHkRYfUAXrLxVy+H720tuHQ96CbC2Fxg9MLqXsaN2kEOsYps0w0XQFxZlB5BW
TLca9hXHf18KVNkCg0TaFdLdy6XMFkV/O4VwNDQMC0tcOm8aRL4vbSH6nT7PZkg04bsvVHBkdddb
FI6wmWIpAb6sFtCNklDeKMzxLgyUnjyBvPiffwNAWL/DBheJi6psdwR7tq4qi0kAUwA6GK+kP1M5
oCRfgoYs2kU8qLeK4gMM4qE49zmwBFSeETe+yZzGmPy6MMelHentIu23zip9DMbahATulmW6/Vf6
gfZ1yban4EPkNW4OLX2j7j1qEUmx88q3NhJlEAKvWLQu+sEvFzLKdsBrQoA4VczuP7XWioNtlu4H
dxy//fs+gmIPNYVr5rX6Y1cjelVZNhwnWytu6N0OF1z36pO5rwO3ATzixYHlAjkI1I2Q8PKp1CKS
qIzyEdNqrOdDgqVFofrR2HTpqbGL5IutDrqN0AmyyWfJ+W0uDW3+6yBJB+LUvrUjXDom84unKe63
cZIKoyBThQXGT65+IzvvVL6DpSeD4RzgUpdOanGukWd3diA6G6UcACrVIlGgbIAQsPpA0s2SmKRG
XNvGqh9McrPipp6b1PWrfoztewOfnPFpzGy1xsyCSUhQVMAefKzPyntmVuI5mVLtnVSkUr4D/4o1
6D9/V2ToKDYWPiIZ3iqN0RJ96rjEiX5hXx4qU9SzPyj5cG4wZ3r6X9aywO9yUb/ud0UzhiUI3C3I
Ya9jgFQYt0qOnjUuSdpO2Ns4gUBcuZNhpYNRXpMeVa+LSrzqQOs00npi7ooIMRSlnVU27kqQ7PAh
gApzW667aAtEgFBoplfQBe4nsGVgFvLCDNTIwrag60Yf9Ku87drSObz9KjcuLYpUGkucFHQL19SP
LsnwfJ94vtlKmKpjFua9i90Q7wEgrca9VkXi3mkVGe088UbAgSyL0g7PS8/HXOq8vyJbxChU72yZ
kXAWZeJrfTTQAK/AGvixMurTzmNuvWCUPcAA0gZYOlwvl4v1TO1pHtGmrDLP75vMPTEmGp9gwmdH
JaYLjQ/Z/E1HxP/m7Re8dZnhv2KByya9B+K5uqOVBmwBTFI6h0qUnBAjn304iF8j0bYXMRXRnTpG
/W2e4iLbKtaPVhXhTnB/XTPj54i0NIk9ScIryUa7z+bZEGV6bU370usdFJhW9866GbU3ZqSM/574
Lepvi0socDNGUKt3rSESCyYhvSbjMD7n89T/GlNohAaTR584YYD8Ve2TGVl7KiBbmwruCdkXRD8L
fs3LlUmgu9kUpH14L82HOQKf0iqJzqe269Pbn3VzKQ4NLSUSMCyHVkspy/ijcxKGmFPkx6bhLA+0
GKtFewPTrSOKQ+T/L7UqzxUTurMqXAwra/HDkADXLCwajlnKlWY3sr6p+2rYYfJshT08itCMMRhT
MW17+Xil0dt1OisJyJgCvxc4eUfGUntaslsb84/+F2CLhYC2vOS/gkDiDaA8VZpHsM9U6Hq2h4ik
Ib1AbURznXpqmH/P0aEQANplWoK23Z9xxl8rSsTMXUBZ7E0lKY/SnhoUrzoG4BlWHUUuAYFP6v9Q
cbEoVSxjAxI5dX0grNbIVYvzx7CtvMi6qO6QVRE7gWbrZS5NMaodhrI0O1++zIEUkXYVn0yT1fTO
HF0HScsZwKHltccQF56dV7m5HscbVS/A5GzPl+tZSVGXAFjS65JV3TIrEO8QE3r0Gu6tfsZm6O0D
txXBkfJGcxguFinQaq8AS3ClLbkwcmuhC6rwO/CzSg7qnE2XKfNMP+690NdgKp7eXnnrLBDM4A/z
bpkaru4ONPOSpOrj7CoFTonk+TFQKayDmz1x3a2Dzhh90Xk3EO78w2//a3OGZay0yLIwte/rMmjK
6huauRx7qckbidcaLjD6Tja+fKRVoQyJjuGSRy6OAeHy7H8tiRpbk00egKfWVtIHPH8Q0xd5jD+O
zE74gsxnI1IAAw1gblDQ31l9683SnSZk04aApLH6pmUYOjHyCum11uso8BjPw59JlZ2DsRGqEZOg
hwsYwrJRi3n5jEYEXMsSvEgUD813qs0FjJzS8A20356+3sbr1LnjCZkuMvB0rV4uFYtCgz3S08RB
ff4CLbhl1gIwq6W7dcjmuLxlt95WQ98dykbZ49RvIGvAfMC1WFSiFvWt1U4du7oF7Yum8CRioZ2g
Cw7PUWQpqZ+2IzZiemwlcAojTVwE3pbTja605X9RV2UdVkfemBoHAeoFfBBAIg0oBVL9wGjzFsH8
BlHiwUx/JZEu0PHNZnfyY7eoCx8QvxFx0bZO+q7RROwcLFufPieqEv2Iwsx4ztV6+jnYLQD+KkRY
Ac5AVe50MDe2kk7wA1SzxKNXvL6s7K0e2ggU5g744SlUkjm9042ymv497C34f8owRGYQi1y940lI
T41pSaIQNSuXXsIqUvUmv2mZhCO6Pu6xTbZ2L1cj4xVCLPyw1XoatuutYtTJNavH+qkZ+uFG1Mpw
DmW9N7TaiOgkqUxVlteIh/dqqWmcTYSUOm4QrsmDkYEIjl2dBNVUTOS49L3rf+vRiDwQ+xGCgKKw
OpiIxNnY5jAL1NXZ/OwOcftLJnhgYzlntDsF9Mb1QYud1iqyfvCf1p/NM5uuoQ6BdE2686zlNqBf
k6iD9qoNYsnU8bGLEnFjloAm3r4/tl4rzRsNYSxMCF5BQkInzFA163EvQGC0PWWyTT96k+xAulmh
Ydx7uhzNw9trblUdS96mQ3xADPNVKBjaOVVUNU6vqFpHQCvl7NyEntM9R54zYL+ZhPZDn3pqH6Rz
jz2Wgtr5j0F6+k4fbatxsWCA6DYzBwWsuNpU6QQA3JHqMlwyVcyny0al/1Apt1Gh18+qhwt9m2iD
c1StKX4qMm98aLIhRf2bzwFqLcHtz1MhziSecHYwDxtfhqLMIA9EyZNDvfptVQfkVsdy5zpHk+7D
JtCO3eihhtX0TRDLXdL6xgVPD4HuCK1pSoZ1u1ZWCkqLOb0vNXGH1I86XTa3TW8Wwud0dZ/D1AMV
GBG27Mvb+2FrZYT1iB/M3knnV0dNgLSpewrNa6rHC6XKFpN3U+IDibCuFCijCSOzz00uovH89sob
B4/GBoBHnLnQMF0HFTNyckdCEEEEsi3u6tIcnzShyQNiYNPJ8mqk7bHnBYuq72GTNsILxEPKM5se
LoOI5Z38lds0eh+NwEpR7O3BGESNZx3dVjNPtYPx9tsPqW3YOBM3F61lGPQusrCrmx/XbjR8WwyK
lcR0xqMTqeOXgVFboFNmPTbqWAYgw6pLKqsRZomI7xBEyt5FRqzdUl1J4lKSnyaC1F2M1j3tnxKn
uLnDSa8C6uxmzOdQPCFjqevWvcdId7ravdWcgTlrF6IWqCvBhp1bjGcip4GZ5wy6F/koro9+U4vw
mDlOZfjqVPboDiWFcklgoF16O2ygNk2GQXs9VX62pai/lmmP/hSAp863Re3RfZ9m5rVi/Eoq5+Af
28tLKlDbCw2NGzajxffe1auoClrXLYEbWzU25GFnmzdqDkLVH+KBsSLJjzGDKYYEiuKCdgsVJLyY
NtBvyBVJejGrrAzCwehOCuyxg+EW1p1s+vGIQyxMuzhPjrQue4zrhrm7axuzf9RH5aNZTBbt6kJ8
iKYZDBbhtv1MWxS5YTCq84PqxY3fx0bJdcYXWopLlEj7Tj/GQ/olaUK6X47Txn5VG/2ZG57IzH90
omsw6gHaBTKoGqe8qr0ZPVo1qDQTcMcnW2l+Oq3b3cxKpRwyjNxPuQsTa8Ex3Qs1T842NHOSrho8
KrDQAG3S6iBMSBOlgz1HOpQoSo8k5UGetlgm8yZ450l0qxSougV1mlXHsfF65RB3lnEc5gGQ+Nsb
dyNhxc+GIo7YzMRlXYHjqGrofSeJgGjaHEc9Mt+PY44vPSZkD7mK/4Jlht6pnOe6hlppyJ2Ds5G2
sf6fmhUu7au7EdypLdvcXKKDO3ybQB4EUJ6mnct/I/qZiPIhpMEIl1O6OpwD9iuSURxSWHOanrmn
o7u8anHKc0MPUqpanxBotB7efrV/jvyqtlo0GRnrE3/AYK9iLgqjeUI7XjBPVuqPamNo8PqRnDl4
iUjfjbai3RpiNj8yeQEA3+sF8hd5VvlzkeVM3VPjo6za5gytjqS91KNr79hgnQ2nz86Mv6egTfnl
+ohkT2qb7bGClXb0hnl6lyCccSxlChwmlUqlHyosQxpfJYm/MeUw3zBVd3+PEovRIg3nwKB7fumG
oYoOYV06N5zp8GPWJ+U9oO7wwuMZZ0VJhjuGHPptB9/vfZm3BcM3BuV+WivOle1ePfTgaw/U//pd
WSTTIR7yL3qBn+qIviZEqTgxUSas5vbKVHsMajQfrrbV9QaVkmiOIbZCAeayuht4qcA9lm782Stn
8z12IempVlEgGdBL+D5BLzi2o7QeHDOrP8xp039qB9XGRyxs8FUZKnTzePstXsr6fA0Buh20tpjv
rTEPT62adFDIZuM8hJaWBDtfnUtl9dEZ0gAiQPqYpp+96vV0KBxYs9mJa43rLD6pU38a02h6GAdP
XBTYtv5s0TCsNSP99zYFgy7CJkAF1XyVXNQ4qZiJsWw3/BKfEqVUZygsLo69bz/hRtKEkjtUfuof
xoXriYhhZdEYJqFABrJUsAnOwnNXzEjLhkZ2Y4TDHjpp4xqnm8snpYBnILxu/HQz1KZkGuMr7QH1
c2nidwuRyftQL1H87UfbiBMstaDGKUkW6N7LjEHgGAzkFWUmtKma0O8jDFqGwVYZprXqx9gEtlAo
jvM/fDjo9wgKsGmsV20fLTNm4DUWW6Yv8IZWZrPsA1do4//Qh6RyAo5h8SrNV40Qz8HZerSRZ/JS
Rz27Uu0emfHshfSN7wWO6E+uv2gkrNOu3mkQTaolw3sSkovMYLg0Y5rfSfqjO29ubWcAkmsJ6OTU
C/qQHsoqsHc1Lu1DpBYYdNbSZ7ZMDLWcr0WUOF8qnCUO1ozpUJrq47ERi5flqDiHEEuqf984wOfA
LS/YZViryzX3V6oJhAZrsabJrypuzYHTE1bwgkK9QgqSXNsbD+UU/bvTMcUsVYtKs5Di2dZfLlrm
zJVap86v+cAOVXQNycuJml2IBf1f9Xgnqeqeatufem0V4DC8ZRMhFIXw+bpnh3F7ST9CS64hRLnk
5NYJ5r5138Vf+7a37xSC6q9OxO6jng+Wc6hSa8b5ucKqGlc7W5wGUsYYdnwyQUUbyo+4i9q/W12N
6iNkCe99Yim3NLJc6WtNVH7t53Scj52Wedp1HDKzwzs9XCjZXaUhmeaEDfZcKcr9geGhv3ssHRLi
o8hlo2NkbVmfPFygPpR03z9RXFm0Nwc9oupvvPSnLYdMOanO0A6+hg1TSwzTjQfdiFMzaNm+0aEu
SRkDOw9n592gSSf6D6K4+yua9elXblFeW103/Jdqsv46O8UImXrWxGOqgohF6SnqMkiKuGjj2eBU
J66MBmFNpnyJD4xg+FUY9SQPKA01v7Uqme8SMEpf8qrO3EMJ7B7nsYY7+VfnaZXmY+PlTfeOljrN
A/pBWeED5+ihLpI8fsiYvis7m3rjIHOomHubkNVgvK/2V2rRyMTAvriq0CmLQ2hG2tmwlE6c0rSK
9jbWRp0IVANhLqQqbDbmKlsaUhVAmDvTlol1PzJkcZsvRrR2O+tnlPsgsihYw4/Pb0f8jfyT1RaA
IQI8tEtWAUQP81Rx9Z5Vtc67iilzb9PCdHeq781VqAwJUDwek4SXJ9WOTYWGDHpj0Sw17ZBrFeLM
LlmC3Mk+Nj6Zt0B5HUagYPvW/WdPHVMh0qi8pp0OgQLTexNjRqfVuVbwR/53KhnbAmkaGiiI4bwG
8w8a8DqGW9cKMYivMOnldJDQ4ffcpzfeHwJJS2ubpAMM2qqSx7lL0Lpy82tkCfOiZq59meli79G/
lw29Cm0MX5CtsZiXMw5ZbUGmHZqWVWl+janeDzr6uZ8pasP3Td7mNiIM+txeqjnx0B/VWmRa6G2W
P2rXEh/GFgNnPyFa7nzQjWTLQ7mIgMvF8lqvK09myJC2mpHUteUh92x09bUoDpDJIJ+HBrnTRt/q
G5LamdxlOuiMV9JuWizNXBlMcBlCI1dlTvmk1q08KkrW/vAqE4JiazHM15EvwfdTzscEMvynt0/l
1jb++0esrlPFsWAvLxRF3QvNqwIo8VJKSz2EOq5/by+1lULQHQLoB8bHeZ3zuTjGSWc2OZtoDY1A
r4ESthCgr0xp6p8iXBBjg66nwsd9MHzWa+pxP7VGyxO+OsZR+c+xYsl10fskB8X3Z32Ey2FIUy0T
zBfq0Aqm2BF3xqRGO5O319F2WYWuNKxdE8T/aqsbbZkRhBiXhJ1mtoE3VcbnfkbNJQgt2R2hvlY/
61ILcz8M9+6V16d5AZDCZAO6tehNrU6z1eSNSGpchDO3xyt06gulhvYOTub89rfdXIigTthYJDzX
rzJSXPg1Bv4zTl2Z9HQolY9z11rRzkW59TKhNFqgJ4H4vJLPYmY7FJ0D24akppWow3gFglNJ9NQx
+jwYdfpVIWkJqM7KPaDz65MCKtShUoE590cx/+XNogML6VDSZkhsDmj6NBBAH8dIT8HeqRXgwLdf
6EZ0oNXOPbZAiZYgsSqQHEAhRjtXyZX69ZyVcH4OCe0dNZiGSNNPrVEqTWA3U37RUyf6mHnQMRH7
wZD27R+y9dhsYHqt9JTZRKsA0WR9M6QKokvOYIWQnMb6gw2u/STLbN4JEJtLacs8jOkbI8ZVhqCA
cYo1MYmrGFznO72l5tFMWuM4MWw6vv1Um6+XXgp9eiq0hSL38mtiuF7PAi2qa7RYax6aOLVuZVbK
3yapkDhI2ZTHHlfVKJC6W6ukq0lcBVxJ48+3f8nWyeFxweWxr15zBNzYLirTbMS1V6bhuU6i7oNI
6QC+vcrryw2kIz0LEPrL/l2XEp1kGEE1QRASXGzH0pb/AUVogmpoPuqJEcWHt9fb+JTMeXi1PBMz
qTUdEg8sawwnlRlgM+aPaL/V56bt1buckL6zQY3XuQRVIB0SKAiI6kF2evkpZzH2URsT5JyqmkQg
ydkeUe4uPd9hHFYHeTmgK5NnXf7ZboSenMbB6B8mZazmzx3pVueHk63+yFVs3E99MhTZRaJhL/3W
hbQeeChi2CfH8OQvEGdRSVlTIR9Ut0Nj+/HM/emXWmtkgahRmghISdXWZ0Re3U0UEMUptNXqxnCQ
D3scJrcplg7hJH2FRoSyE4W3vjLU5T89MQue4PL3f9XGHoqTY94wee1NNMQ7tWiPnju3R8cai+NY
h/0OdG1zPZoblBJLD26dxZmzatDzhNGL0YP+NbJwfK3g7L2v9WE6atLco5gu19XLrJEvTdKI36BN
huqurjNPpUNU21ylQzd2AQOG4dzNw/TkeY18LFIrObStsYdj29rKZKhkhuxl59VUFSULh5k5Shg2
LtdfRIFUKwBw85QIBUOpt4/N1gtdIgEU4sWuc/1CQdQMVRuNrOXIzwhSe++mJqlPkdvFNKfbPaLJ
hnIriScdP/whbECU60tGE57iGDlYXVvG2eepKqbPXZlmUWA1SvTe1tN6+ghwoM+If1iUIaY35+9K
YdnVEdsb8a3HqzQPCjh84w1iK4i3lko37MSSJUFaf3VCNXkaTRAkHFe7us1irS8GcNNwqTDiNefQ
T7PiJ0rF4SFG/dkX2GRd5nmkCuvLPX7vxupQUha3eZL1xTLm5Zly08aFbcJcALEvq/Ar3Xwywji8
TJ31XbVnsEbQzU9V1YbnAWuPX/+8IWjwgSqA9LsQ81bXVJgNpafXOhoXhcyPMsVapcsnagJVy/xw
GJrH/2E9pHFJVYner2jswq6nuRBACBhXk8dpiEugrYfH8pexGpTvM5qDe7LvGykd4iXcSVyCfKh1
Y7EAS5Y2CntQlk6DfxOdLFS9II+pbfgjnjINWe0ouvHcRv/99sNufVrONIgfqLjEldWnBZcFcUzP
aCU6iv65zUlttHR07keRo+9Hgtfdxobs3zU1odRXRRv+O96RVRcrZIjPbK01k2NOOhmDbM6vrpLi
Epsq6X1KWbhzLWw9J1aNhGl4x/BeV8+ph3g5GzbiQZ5X/3Q1/o2R7NR+auls/ECnS4yB3UX2vYdU
onpWwInsnGDz9QlexhhQLpYZ3StqKWZ8Edzfnkp36rWfWuZkaF72idxDdW6Eap0W0xIooJK9CtVJ
6dQAbYgUKUCIsz575WNeN5+Mudtj8W6tRDkAjQSYMby55Yn/ummTsEM+NzYprCpVv7USpRc+sM72
OOdR+uXtbbphyELVCF8Y2AM9fhyXXi5mdGE0aBNcAnvuC7/G6R01yrAt3seMwB6ZdpWXnh/5jtDr
TH7XonKmTWkceJFr+S7Suzdv/6Ctz4nRIS14bioy6FVATph6WC6CPtfRbZOzWaOmAXcofnh7lc1X
zI0HlokzitzOy6cu0SwnlxpILnpk9Oh94x1Vay5aSnko//3e/cNhXbYof1gbpGAGlg25C1bddiqy
Py0tTs3cJtdK6asDxMA9dfCNN0itDHsVmgi9/TXScMxyS40UiOjC05tHCRj4llJ9j/izvKHVxUmB
QzcZkCo7Z33ukZmWSRtCnKi6BfklmB6QizqHolCzwDLm6gcBSN/ZHBufbakw0JdxHMaya0pKBMGq
9yIPOoPrTtcxri0zsNoi+g0419srM7aekIVwJeHpEJFbXY+JPops1A1YKLHaHepwTp+NFLh6HM85
HN1KO4xj+PvtfbmRo8GwBl4ICIk2+rrcGMtUNIW9kLpT49mKlfBubsv8vWjwKxkr09sBztEb2/iM
UNKW1gPuMmyalwfBaWsnDxeGtZgBMhy83DjmcfjZgtSEi1gXGDay2IFbqdkd+seGfUxcEEFdpySY
zocdVLNpwkXphh74/BSmaTIBvMnq96laFnkQj0n8O1mUNnwxjdx7fRI2P2vcJH9odDoOM3S4MDBi
p30S3Vg+a6lm9UGdq2Z+SCcvUY5FDfEsSCsb6ee6A4/k11ZhCsYIlfIReRQLk4bOMTrf8SrwPrGd
8WdgLtIMRFHW6FahvW776GZn8qAAW3oa+mL8rUQpYL0ytQrnVHVW2vmF1ZXYBDVlUh9huKQPWSrb
C9kJSrEurqNfx05mCsBnT8/RZWWEFNhuBy6oqnNnRusq9a4YhjU/K2V0a3+wxWi/L8xYYjWoi+md
pAXtBGWcOXC7hxRfIscwlPZ+zKUbH7RBga4CwG6abysji53AaDFVG0KMu/3eqyO8yWXpvUtm0w3U
pBoAGKlaezLQFY38ls5M4c8ycX5oNO9/lkamuAGs7gix2cnqH2JzmJSAWD5/aZQMhmVu2t2jaEZ5
cgWz7ABps/aTBoXP8hEZr54odYxnMQ2uhZZ6ZBVBEk/dt6lUa/OMcTgvohzpGB28okcbrKCcerYs
fDdg2cbWT2Ka9c4RyLEjjG/fJuqEv2uaZZ+sHOrrATxU/GF0jBkp01lXT7JvB5j8SEEvktnDbN3U
yIVhD26n3QkXm1AH06sWX2Cr1s1R5nmCm9XUu1+ZaplJ0Dpd/03teoanbubo7/vEjoxTM9ixHmiZ
hcx2GHVdFphm238p86H9z8zUUQtyuBtcrKPlxUFqY2g46gIl90RDvNdPWjXDWaQMmcFGsZbXqP0g
+ATsjpHBWbImfnr8zC/YdMoP7qwMzwwAbBo62nioswxufZxW8V2Gt0Dsp6LQ71NksC5hmRq/jUQ6
BWLlSnurYqoLm45cv2LzjvUdPq/zPUFQ9AdHDlYSdHlf3c6cfcGvtJt7D47VczdoFf0ORps+gsT5
p0wXfHFNT2qyBD0c0EKqRJf7VW4uxuCa4n2nQZPe6uimAFszExBorkbHPCjQOvjp5FMxB6F0ps+1
UQq07txQQLQmucr8pIjLr3Wn1cPjnJrjhBWApd54DT2Oi5E5I6LYs8PmjXLn94z4cXJwisYub5Gu
DWPfq4q+9btcDL/U3BsfEelCfVqPF/Y1Jh6gp93OjG8Sybg2wAyPHQe8rqu/EDDkL3OuvY9x1wE6
TOLMi/2xysANRhC6w9tGb/Xvo1vETznFe3rsQy0xg8bW2mdzATH64AXHewUHpPBBmgW+Ev2YV/bR
GDp7DCQ9ztxv0bPY4+Ju3VLLFBJDNFI4JDVfxtQJO0JM5BitK2bjPiS1jibHrBbVM0D5Jt7pUL1a
zER7FUAN1ryUGYTxl4vxEyqkqsf8aglFNwIQoqB5Imlq/1Uj4L/j2/fTq9xiWQ0OtU7/DdL/uvUG
PyvU8gk5SN1rkq9R7kbZoS/qPDu8vc6ra4l1MBqlvccEi7nQ6hW2cxENUcNEUi+9HGPtjll/Iozu
jD6UcS2ipg06q8XOylXnY547e6InW8/JnYjRKPghOvOrt9pw8kBH5dSNjLpvWinFJ6z7vPPbT/nq
tucpgZYtdAYYcVRqL7+do4S5U2HqeTWyvj57etwfRmLsGaCjvCujONkb9P7R5H2RtS0rLh5My7Lk
/Mtu+qu0QPWejLqc8qujtf3d0n36UCuj/RPdZ1y+00Lx2ltUqoc2sOq2xWI896y7tBOWeSxnI39o
bWFep4Ery6+8rn8OayR1ziO78LPVJfE9zs1D7tPsEgYA4HgyAMY23ugrk5g/1QLfBDQicnmYjYGH
S6T8hoy7ONvjCMZXTx4gU9k0VT05PiUuKpJHYKXip90O7QM2FN7OTOD10JDXgWmeDdQHLzHVW6V4
TesW+I8vqYVFAz5TdPusikEes0k1j6Yd5/+5sQbLAgTxmWCCZL0zRu/JAoedX7J1iplwQUciafde
eVHWtUEipFlggMoCJEyjIm5F+KqNb6M30Up/e9+9ymx57EVQkOnDgvAy10nfAI4Bpe3i2rlaenCY
LgaFrMlIYmxjrXGkxYyR+M6iG4+Iyw4VHTUJM641jLZNu6Eapqy4ciMn7wuDHEYwGKp9wtceFG/r
w7qcWyoUgAYOiigv93lStMLDuCK/FnmHTkBkg2ucaa5GxNKgSOsf4ThUvl6jIyytAQRS0Q8iaBD+
2el5/anuVieODhDoLgBudPnWE9pQ1ybLbvmyIbYLH5O5e7atKPVlPfy2oEzTjpLZIWXueZq8Cux6
OQ9GYI5cTcKLzQtGFNltniTykrddeSotkfmOVu5JTG7EO7ASRDCqDiaC63hn6UmIBwjdqrazB5V2
vuLyK0pV+/H2ztvaBJDuGD26bDv4aS+/SxTNSdm1SnYVJvMQmmIg6ty4+JJWRbcDA3nV+kP7n4Pk
0q9BiuPVAH7Ih07BbYAtUHnVdWAOdlQz2V0oY/qjPs3WIUbYIujxst65vDaOF2PxZRAGW2ph6bx8
yDrVh0i3CbK1W47vQbU5geuFdjCqqXlCILX/3BrVzovduEpocdKgYhLPJG5tM4VPUaeofU2ToSmt
/8RYq0kwIyjwyatL9WmGz7lnR/R6yskLZnLxB2eDosp6SWDdsg1VI7t2gMAZ/GnnOLEBxEspvyQQ
VQJmEKYPTWo4TApnD1ldbae18kd0Y326/v4Nyyb46z6zCzP1HBosINEbcW8JY/B8G/2jG15FFB+n
0MzPk5apDzGK+u/zsTI+AFDW51M622ZKQxjm69dGDYufKJemj11pFQYq5MOY/dbTdEyPi9mTGcyT
rn8vmwFjQMjA5U80QJ1LDHnnMe9TV6Uq7PX7VomAhWtxVtdH4mBj+l2q9w5zc6/+XcgulEGpj9Wt
PiMC9TBPBXQAvOHMa19qav6tRE/thgatMdzkNQihIKLgeEdBCqHLiETzwUXEvzqFBlcVZjSFnZ5a
VOhuzDrMvoE7LhdfEnjAgd51xTcoRUmD7ji+EH6nzdCKPIkeDdSjEpuQHsrBN9OaGOSlA2SY1iur
49snfXN78IXJn0BHQHpdTU5xUyigIiMf0k1Y7aSzMz9EVpJAgTL6W3UQyKihWeswzD3pM0ZLWT03
X9/+DVvRxlqUsOi8IU+zvnIUgmVqmsj0pySMfkTVczFrczg5Vts/vb3UVrQBbkZqDOBpwVa83Iiy
T/txLJjkqChUoQc7ilOC1rTmq2Gq3dhRU5+Ltr5DTknuqMJsPiS4J8j/y4h/XW24I4rHlEYJouG6
fQG+EsFkFoZ7JljATnr7MbfCDBUAQ3fyf1LJJfT9dd50fHm8WGWEo4eKSmFckat42a92kPmpo9T8
8vZyW89GhkaKAuMReYHl7/9aztHmGJz2kF6dSbaPMswUxik9csONLXaC9uZShE7ycFRn6Au/XKqQ
o5IYIU82lLN9yWYte+p6qQVm6p7//aF4JrBh9PihUq4eahyp5OImYjLUu8Nd7aCRHo2Oe+mjZo90
vnUTLUkXalSMEbiNXj6UUZWKUS2q7iHWDqeua+wL5gqZrxWJPKLQ7bBoePP2421tETxlF+lLuqYM
MV6uaYth6F3CztUpaV+SeGdH8NImqIUEWhB9gD1m8vI/XN8BLtwlxGaZQZFVvFxQ9hp0phZFkdaM
4ouVWOUxGQXnL/OeJJQoH1r/eJCKEgaRpyqBALfxKUzH5LOeNc+16+xNdTffOohrzLP5Na/4GZUL
oj9zCorXhvmyn/YVSHNHuNCccGg7NHVVf9dCL9ur7jbfPGz3BSoHQHkNTzZK18gbjXKyMsPyAjav
uZFkwXcijMT7qcyGnY28JNHrF4/iF/uYEuE1zraZQFyr9BOvDjSiQHP7/syA7IMzq/l3oRXflWqc
Tm44m6BMjb3abXNxUGzEWjBsVJQvv7rIcITLR7bZgNE8cq5Fd+jo6ByTwjF+OzCADn2FpGSvFNO5
cuU/z+hIfsiW2eb8A55itemaccaE3kTjBZQKyM447Baa5ZNM5B6ZaeNmoQADfWSDdnrtNWPjIaXM
yJ1dO1qJl6lO5gB3VHq4XexyrUtFdwKM5vqLNbU7SeUf9MPqC7M2Dh46c8/XsOVSydOhy+HV5q7d
vcPzmIahW0aTd56QFhGBpTlzSW8rBTvBlYGBnBzt2AfrFt2q9ViJS1XbsYOTq1qYPnhtQ2XiZtMW
pGHaPL8deDZfFEUMJ8+GCru+CPOsaVQ1Y0Br4tt2+3+cncdy3cjSrZ8IEfBmCrMdN61IUdIEQcrA
e6BQwNP/H3QnR5sMMvoOu9lNEKaqMlcuM5hxF6wiJedA6az8PFlqfUveogQzas1P5ijvHB6sgC2i
h9kwyQ4XtU5tViXmELwjdcqszO+JwXq11nTl0vYafHybbye2HL84q20xEn/n7hfnh4qcW0NlXUJ/
G5ofOFCQ/5d5xpFcpT7qPTJYh1Gz8F1Q52CEAh1xYgIOjy2i0941lOjjv+edXYc/B6k8XAdqAvdi
JaxJM7pKxb1LPHOpTJPRxT/FHkPXUaynssnVw8cXfKdX/eeC287wP0WBSVWJvqZjQRAwfAdQHp8w
IPn68UXe2cP/khoBVKle3yBDzIz6CUR6O8Xc7lrVl04N9K5G8lkm+LWtbjYfem/85BN+r2iGBuTB
hUWSSbjzxbv1vDhOSyPhLJvt3PLXvEIGryLO7WayOl07O/eO1pOIa8dM4azJ+Aan/DMXy/feqMbJ
DfrCpvPGRFZrEC3OTckDXlXrKWu19puoE9PPhWh8soL/MwvYxDF/o3NCJWfHuBwlrzpzubQDfKiH
yb0CHTNv6yY1X0eUQ/+5yqNe5IXSJaPShMbx77eTa1WsOqRGnNY48X73GB7dj4kufBp14//jUmDH
OqUQd8Y0/t9LLZbezApz+NOgpPPeG0flqhmTYocoIP6EKrn9qn+3acC8vxwn9Ds8youzMBHCxvsF
GFPXKuuL56Xi1uzJKFXH5M/Hy+LtHsuVtkJ8CwrD5vSioLSktih12pQnOmt5GnpdCV2soxS1aMhU
tSLPG5ZjXqif8bjeAfS4MNQPle+Ek/eSzMQkg6i7ikbftHrZ+FYx2IGVavFuJvnjtumy2c88BUdp
s+qPNovIJ56J3UjFbvnjR/B2++EvQYTAWQxtDzDr3/daM0OCUwatSoxG/NzFyOhDs2jq7JN99d2X
CmKIugIa15uGxC5g+7RrU50kBeSVOojfoo7Tl14hB/jjO3q73jG5xJQKVzWTXkHf7vh/NlRtEtM8
Li7PVnpeaJYZPCC1TYKsUMqjMs/j7uPrvXdn4AIwxmCpcN3t5/9zvbWoE0x5iE9bqtm9E24n8Y6Z
9dCby+KT5vi9lwX1lKwKvlgIDhdnxTLpzWT2aGuHdWgxrFGtg5MTGPzxDb09LHiAtFfoHi2a48td
G95qUWFnzhhhXMkmHuVwnS99czvWCMlqK54CCpbP+Gh/GYSXq54mCzIaoDrGTBf35pH8mhTko59A
vaouoCdbgICWyvuakaH13Ml8IMg0n9KnBmO43p+HpBv2jV7P805TsnIOMbuxpzNGiLp6xFOueUGz
OVu328QAPKapuZl6lbeED8EKJeMx/kMIOzwFc0be78sNR//4Qb5T2/AkXYvbAi3HwONiJyt0u0We
yqcx1h5+GGNv561fpaARhK51PRlwAAFYC7dD+qTqGcYrnktVSlytPRKYNm8jXaVuP0uU1d9bImBY
2PHxFW3Cg38/WQ69IZ+dtAaIMNrBLxCOESwq3eY5Jez4TupSvSu0RRr+2hbjl6TCZDzQ8eq7Q5TQ
oyKf1cyKhDYiTsbgrjkUXqeeVrjBAGKjbn8zxqx/XGcikNlQ7WoJF9n04VyS+RyR2i2/MLBoDAwP
LRMSSp9hpPHxo39vpXC0gpbbW093uSitiRNHsVcmg2lWl36a69m32lyWTwRr7zxIC0rjhlTTWNCm
XjxIl5hWeGL1qaG6Ojk2+d6d2ksywpg8urlpfLKLvrktDiu+JG2bdQFXXS4STqupa5bUOkLvro5t
v0yBVZjrJ1d5W7chf8GcbTMKwSCaAde/t7XEHFpl7tnHWSfcdO4GO0yVGsJTXXvpXqs4I4hn7kPQ
3GZnoW04NDlWTP/xFW4G+bCrKVnpTqml/v0jiPGm8LFS55gg4b9WrGUJcXvRP9nstt/yz7ZD36Ez
Od56wk2cfHH+mb2SQ+gR9tFVNCVUh4R0Abubbsa0Mx4/vqG3pz6mWoxReKIbT/1NDSUGDZWumWBc
Rdx8do17pbtEOfVBH5iJWboHWbjdA8QAplV2q3hr0MdpVe1k1pcOoan2/JlVxZvvl78IPiA6G3SX
7FIXz3hNc6NcmLAfFZmLkKT6X2nhxgG2PDOsoFH/5MN6c7KA6aIY1qgAaK3e0PMWJym9oRu9Y8rk
4IuLzzH5rOIhhzgQDs1inGDhfqZJeVPjcc0ttQNSiQYUemnpDtct6flgvaO+ZHPEo8xeFlI7zrOe
f61ZuudZMZQz5n7G8ePX/XatblwP2nfc7VhMl1zEDF8haaSTd5RDbfRhkVJb7xuvnH5/fJ23XzB7
D+0N5FVvc6y8eIc6nIbYXWaMFPPaC+3ahSQkzGmfQfr4r7sqZQeYJKIpPht6nIt9AWs4UUoCOI6O
Mlo3EPfsh34t4viTCu7tZ0ISLDrvLQoIac8lVZVUdVcOtmTlJ231y2y8+ZArBcPtuXDNx6Eq51t9
zYf+k8u+9yDZCjYNMHgEKPO/G05VYL+EL7h9dKZV3+lV4QTSndadY+afGZy9XXdwFeBpUF7o74iJ
GKku3lqZfJRa8z0u4iSsR2GGttEbx4E5wX/e5ID1MGnl3IDB9ebOLF1gDWCt3rGMW6n7Xeq2L32q
OPelwJfhk8f43r2BsZFvhKE53e1lU1Wt5RgXXExNBjsBQemz22S0z2uixod8yIxPrrcVhv/u4JtO
kPZNJ/CPzfzitY3jtKSMHbxjPcuXyWwhPrRzHiwEW94lYCFHphM3CvqjJ+I7PwvWfbu7cPFt1eH3
Y0PwuqhaEzs2DdL4POLphhEcUffG3ygiES1KGCLDDuMX6/uMCOx7FZftZySU9x41rRSb6eYeT3n1
7xcryKnK3JL9VFX1UOjqtBviwtyLVFd2WJx9cn693dC4VwaCTAL+5hhcvNi+bM1yZXJ+bC0r/S4q
BROz1KjDj7ezd+7JNMg543ikw6Fw/vee+qG1e6hKylF6iQOr1DSZqnbB6HbZ7VIm2mdjhndWPVJ1
uP90jJsX6AXYaccrY2XAvWNuKuN1r3Ui9xl+6jedEPmnLAP97ce6HXxE5sDmQK518QytuEfCrBje
cdLj6dAPo3M7Kvl0auO0A12Gf+iWZX+L3nj2e6g8Z6gOrZ8s+KXZa1r95xJrIz1QY1Fo6YBVF/t5
06dG1o+8UVhSzW0niREsG2eKPn6j76yRzZEJzdYGKL8Ze66TNlQxvHdilbSSRKVFnu1YiSOEGPI+
TzQ4s2vd7tquyw8fX/mdd4vpDCEO8LIB0i/7ZWeRVqw5inOs+7a+GgVpxQid+iCRyvDtv15q44Ft
Qzubt/qmzPAyL++lyPWj0SEg/wFxeHFf1rUez8WSW3cfX+ztGsFLfNOgAjsQoPJGVSTmRuu0CSon
oUq3rnCLYGiU1h/Mrrwh4u4z8ObNgUwHhaAUWJySBlzlYpdzKmFxJC8ZbiR5/j2vNYLSVQQPdlxV
J0i0zEja9D9TgTn+mbjyRKF3wuTaPqv/wVUE38NUlAscIJkpp6wasCVVkyV0Czvf/8fn+fdSZNBg
B/3e6K8oeZzrBLOiW7LIK8whFJ6y7HSVuzKIH/3kPH6zIv5WNmxz2z5Hq3XxPEWeZsh0CVbKc48e
m6Zhh8l5Ca3EQAUyKOdCdWc/L3Tn68c3+mYL3y68aUfZxSn7/07I/ueZlqv00GQgczISPHtsb63v
zXJpHv77VWDfbfnVKMHfIO4LpqEdQRLomiDg0uSnBtX2Wn9yL28WN/fCXWz6qY1xfOlupwiNvVEn
eyz2luToLhCSdCfrvyjK9JmY/v8Zsf9TZHAxJFrAYn/t9Z2LU8KzS70XHa7N+pTko593GJ1O9Tzs
lXgAXcoMNWFE5EonOxBjTfre7OYpypu5rfd5jtk5Fo1aoUQGOiCVZHgKgiUumnuS2erDqnWKFS1k
JrLAjOSq6ZesgxfZxo/AC9ltvKQgwHYzF9DOMpGGTMpQdtfERT8ryaJ9cUsxIe4Rw74ccJEuZ0e9
4Zfi8zxr83DLhGbMAk5Seew6RY82DKfx1XzNb4hSzc9ydppAYzSqhWaf2V+lps1fUzaYNVicMc03
6tvwB8r/+JSbWhllqTln+wHW7fcKDxAvqLIy36+eXfwebaypfE8m5MCNnfzmONvUo5xFyXg1aYs6
yLJM+WkVlbbrFm/IgqTGSdgmH+JR5xc+4hs37lOn8HJfxaPm6GG++zxLvZgCqedrOK4lReWYQX2s
2iYGAPTUX/AfDRWCce38KCZdflMJ9M181amqUG/4j/C5z49dasvrWnfWU5P1ccA/qTtLkgpnptM4
sIMJebBniWa9NNRoklX1wx5KZdoxJJhy5DsavEtbK5KwWttOJVsvK35ZiyPOils0s49Kd84j2uzk
JQZQOLl90fAACUng72nafYdndIRS3A7Usmf0pMYG1o90P3vFKtjWNGm44ZhqgvJjNR5TNoiDVmX1
Xlur+thjJ3ufLmq58peQLhOKRBPqPobjB3ldKVEE6fhsfJ2nKf6jxBoeLS4Y6KMq7Q0xLYqrqmnm
66xflb2qFMsdHJrlqypi93F1qELi1mqOsSxlvlk2TKeFXJAzvE95FA6iWXIg8hpnDwsFDXoFbP7c
2Kw9dFwlMdBB4RbJHUoRtfSbBAmZz8StMvxYFnYZJoUwPX8WehPqQ6GcGq1wR2RToxXCHTbvSBF0
vkypafY7o7B7FxcSpXkcxTJ9o25zikhHnuyF4wzrYlyH6QkfYXNks1zG86hRFR8hraxrWGsWSUll
Peq+IhkRJ+jX7lW0UEdbzNYQ0GuRGleKNQI9T1+UfBA3QnHaW33yliA17Pm4sQaI8ZGy/FYNXXZt
MjbBBd8dxmdPm5Tbwku1IdIcOVX7ZuyM+24gdy8Yy9IR/phuHpJtqogbW0NlHMZZOe2NWHbaXect
hgNoNqvhVJLXqC5ofq56Y5ZXdpZO2t6uvGlkk1hXDCUVbd93pvVNZISV+bA+U9zNhdmfPcWonktY
MQYkFCUDtFraiIAJIE5vsZv+HgmLi4ItruBPkr6aPupeW101XocHglgseRLQpvJdO1qDHgxj3/3E
N7M4VraulOFQi+772BAwerbg+QkflXjphFXXDvaDWefyRC6PgmW8Ga+/21pTI6wvKrYOBJWE5eFX
swRmr9eH2C5wlWa0VQftotnXaarKnqS1dI0wsIxJYoIkevAA9n8ItRJ7ZbKHverJPsiTpYyKFS+Z
Yql7vqvce0oQpvPVL0W+n4bM/llhHfgyjVZ3g+sZtKQ6z67juGRCqCwd/kR5nz7ZxCPd5LLtTmCG
631vmuUXYTTVq4T0ce+Kpg7o8vPX2RTyZsCwptqPUp+OJNQ6ryYzne2Br+azERvLYVXzGDEmfKcq
6kbZ/jTbqYIQqS/7aWzN3xlSxfrOdsnzCQowhNMqJLrz2emmk1brzU8DXcZ5TAdxnKnHj7NTr084
aU87y8mL2yljooNl1kqI68ruKnPtKq3Mqt2hMNEw1V693SQaZTcgY2p9nE2HH3Ourn6Oe2JU4w3H
mpV8wz6iTPskLDIbqHXiaM3EGuO1XVoPmtWjIFOQ64HYa5ZMfU+M7lEaxLVURa7f1l7nHdrZto61
Y0bz9GrGXwfrJlcqXWM/9ppDC2dEBIqWp+3OxmXeDAogEkSJMkmTYwfavfhFhQ+z3/WjeFIgG92M
WkdEmzqZN7FlJocqV/vzsNjePhmqFP92x7rLkkJ9cPpqNPy+SYsboNH0SsdB+zTCBY7GupmUwDQb
0BjNpoOWZpUjGijjCp8iu8H4j9CIrzUuwqfGrGXkKnK6tayx2zcoHA9eV3q7obSW+6ltk9M8TPm5
0PS1ZAGp61dJtXCT5harvkliqN2FPYTFiC/rugwQej1tKM755KZ3Q5P0TZjwiuawU82BVWYt+iu7
SLmbMic5EPopMC+SDdT4xcySQLGrz2idbwtH4KK/8XfM/PHH32qi/6nf0t6sy6ZyYJB6cbnXE9uZ
fW/o11AqsxtKzDeu7L74nmom5+3HRd3bAR2NDQc91dbGEgMqv7i2SrpS2/bU4zaeI4Gtj+qphFVC
akK+tjvFXM0I0l5yG5e0Sds+rBi/VrCLB9H1Wrhomb5HEL3e9mmpM45ds7L0EaQVV22PsWpoDgYU
d7sdQiaO3XZArEiYXWuSp6mP3c+wzLflI7dDVaeDzxLzczm6aWrLLEeVlC/Llsl5cVNrD/Fg3CvQ
DXcfP7q/ffS/1SPX2pgem0ztrWpmlhuxzFow9ZB948c4DX7PGY7ta5MdmeVIHMMqfrpsGl+xro99
Mxu8k2WJyq9QQUSwAT8RaL0dRfAyGSMxsto41oDy/75Mx0lRgmcrdA6tLtdwXjsnwgH+15oOa9DG
qA/KVJ0O7jjbx3Us1H0zGba/eOjZP34221dz+WhsviY42HxYb9DCWCUKRR+wcWqzyt2XTlbtChIl
w7yNG99OYsM302QKKjGbr93Uup9c/r0FxYCFwQDA+dtwqU7DnaCjiUZWI4zbLb/wWrQT9qFwpCLT
rn9ks51QX1SfWbG99/m5hoExAp7nW27Xvy9AN6oFo2ZaQAwt9LAg8mLfavl8jWu28Qlr4O04j5cN
iw/iACMX3N8udo0CTrZrDnZxIp+Q8PkGe1wMDNrlrlymOZpib41EPSYH9pQCP9FVxSaKSPWPX/Qb
zGL7I+DYA+xDVmLM/+8N21Cu1oUD6KSiofw6Yg95387G4zK4K0dU8Zmr/HsvdhMtYbzisuYuqT3k
3Jddk0/liRyG/tYo8HeLU1uBzZg1T/gdWEFetHFoWLAMP77R997sZqgDGgxxGQnTvzeKARnNdY+Q
CE7Icixmtz8IqFK36yicw8eXemfxEL0NEsRLBdW/fKa5W4sYgAiipqgLv+6riSK3IiTKScddtqRe
iGXiyclsLdS85jP0+Z1HjNySXE86Y8Yilyo7/GiKmXzr8lQYIgs5rZ+MoaAgcfFnJbCqKfyhVp5h
NYw/P77td54wkd4OVCKkfZtB7sUTnulcyxJxw1DOPek27JNardT3E6fEZ2uHoQy/7WKHYqOEXseE
gdPX3SDd/zlzVWud7CrB1K5DZ3Rujck4woYvSUzz8t3q2NJ3JtKGpqqywzzrlYPXSxcY0CYRpHi2
mw4D/G598SrqzkkfAlvrKB77SQ/WrF92SmtVUSKxxNfTOT41RaMH+Vyp51yaZ1Xr/qj9UEfQCx4s
Elr2dm9OgbkyBydZPaU1ytIfstS+KqP3G9f0x1kfc5+z5jsuCTNRq6ruZ4PSRbqc7Khu1eOa1m2g
e1NxWNtm+UH7XLxy0J6mAndHUWl8Rx3FS+zO0hep/aDKtA4rrAxIAMM3gll8H+gD7rz2tPQhreTN
Uiz3eq2JYBLls90ZK025cRxn+bXIM5QSY2ceyypR/NW1smtv0RyShTziLlunC6bF/ZPM8tAqE42o
1d/FKQQYt13XyHLH5yZtqROnTETA1weRl0/LPGtYhHRfMS+3OEvB6FMio33081ShEqcKmsWbFp6Q
XmQP7TDHISS7Y13FsOtK3CuokvhfEv3WqaBKGtiTBMCmvV91xo09WCfinZ7bMrbDxsiVU+5sydwt
ii7XLp6XXn6H3Wm+lAq9bx0v3a2pd9MxBo89GQ1kCLwK/T7XXfoxme8cPNr20rPlbsWLhqE+mS/u
SKeNRx/e9SVuFu6yFDeo8JagUia8MrEz9BWNrI3WKzysYqrHBanXjXDltaEYyY0JlhPqU3vvmm2N
eYrxAzRH9S07WXYqufDhzMw5NEbjteXs33eTthyT3hBhWy0QCqyFgGEdC4dKw/OFmdYQOoX7M9X0
7Equzt2GjeCzUathTr9y0opG+C2YPdm2fUeSDTtozpYdYjFdhUq56JE5O+ZvhuhqgK8BMSgLcu1A
VI732ttANbPsb1dZYf43TnsO09t0MO4hPGdMNWw9VJrVwrHayfHGyV+nLe2cVBVfs5U7JHTuQenT
LyQY0F468q6gMMGexdx3+N3cqKtgXuEo/VVipEXQE2G12zRWUW85y9WSqnt+hmUOnHLfLTLGOgbI
YOmYT6aYq8BOFTKrbflCcoP0ky69x08nPdeUhRJ/6bzflYZmY+SycPMDTQjS0SFcGts994V302hK
TnjQuOuK5kCQ8pXV03aNhneTFFIG5myCO42G9OG3O1Gz5OoriAXVb669eKV+RFl03+ICXVftHwcJ
wN5zSjxBZ1cNx0YjJEfY2WFy3T+FR3oXobB6EAv1B612igrVG49SGbVdNjtl5JXVEBpK8hNmkIEH
18oXpLTXo8BsnwL9l+dmRthyLkWCo4DxqJnt4PLeme3w2sXOH8JsXpWu9g5qX//S7A7RKydG5vCO
TMJjA4aCX0DdrsjFNZ8zQ1a7jqnuHyGqm1bNBKaD7WM9cNW0TVQMVqxviEzA7/L521BKNXChgEeD
osvXIU3MXVzk/DmVlwRtYz+TtjEG+OEs0SzWoK7Nb7U7RoldzSHH+q1exWc1dsVtzXO+S7rptujl
j0kmcaCO5Xyjxf1XEl3ubYGbHPwka6n9men6Tk9tL+g8e/LHMa4PXl1qUYXagFSqKg4UI/uj59pU
7qTpVOe8y4PcrtoIKqd5l8o+jWRfDIR9mN+6xs6CYRmL5zpxEj9VuQImGASPpTP2cVamYS5tdH+W
GvgDKDUPgUa6a7fTzFCt8xtZl/3B1F04h65db6acqEsgdAR6VSthM1m05LGDu41pL9NuHXFQU+fc
vEmlZgeD2uShUbPTs5juLAe/QZ7ec+063zZ7C3iNU0HXmqivqkJEaSV15zR2TRugs/F8VWhWiESU
3ahPdkKRTch0srwqFtOFE1eaUTck/d5dhbvr9CoJhzm5a2T9mCeNGo1pTDYdOzWuOum9sljzfp0I
ORFt7dxA7ZMhqXAEhQgVez0xv9bgAz4nK9AJLZRC3lyQDep9KbF7GvvY3rdJwgGWzcZemOpyR81Z
Bg3+YNewDIGe8yyc3WIEFJQFk3TtWlfWX7gY0aTrGSATgSJON4p77Kh/O21bg8C6Q5QO2xnTldrO
XU2sHrzhyBtpHqbaGlns/RxirGYHVWI2/lzKg9ZtpvlVYUcJni3oiCFBhUI4CwgX1YsmG5fzDYhu
Ghcz9IaZsrhjvoZxVOhW47eatKxgZurBCk2VB63Qq70msHXJOvVebZYHwoftc1Omuk+KkY40COMk
Xzf66Zags8J31rZ/bAnfkvwW7cFKG0yHe7MNGIqLqJ27eieKYdyp9NN7s8pu+PB/tkQuBFqscUCp
GI0IrYjAh0cflK7157Gc7soYIbQCp4aiq+PDzdfvmlB+E1qQRhrWqGTbEPjC6K6JikR800VVH6ys
cX2r6p3AW/V7ZUXUlI/mhLiwkX41pZ2fyjK9nZyEEp1nI3tooCoUFSdW46upScpg1FqTSYUZaOqq
BEbuKiQLWlA93fV3XALoEbd8vVpN96txcfKJHXM+GjS71+jo5AYb45KktGfHKKcoNnFCq5quD5d1
+m12eFK1UzddTQZmo2r33KbGj0yxiz1EfUBIPBaiCSVHwEfPSKVylEMDpu6vTvfbGmY2Z8969Lxy
vE+GMQaNa5vA2ozONF1mHEkZeZNeW0RqG//pLGfdTyJNQ1TOpt/kgG9qVXWhHtdnItsYttjaWTOY
QS6pWeyseiB+XGXOAzJIorMXk43XpcW+xELoPtZXNyizprzLMaCludZSjBmcP3UT/yiLVSPW0EXv
kk4vVoVRbJqg6neFF2lTPQSpmfKkBw6ovGEIkne4ufWgkD4pm+4ua8mhSxRxteLxet+3CEMXPQaT
94rXwgSfK4G6olZfiQqa1IKNJZVcqXmKGVoQaundExoyBMS5f49TBRB9XE+lWXC80kmxLLTfqWIS
0tmOmLPNRRgvLeOftbqnZL6lRn5C6Mavhn76kJjMCkwkPrcDXuFRz/cboBGuzikmL4dUDOtuTqsH
OA0lEw8SLQJikcRTthlvzbr2aAqCdCfvZzojZ+u6bRJZ1HfSpbyZ8enfFVbS7ATTzF3dzXcyb82Q
zN7fLgnQ/mBnKOCH4ljqmrIvStZs7AnzzNSR48hucB8rmu67HfO6yUD47gmKMbq1dpclNvhcm7ZR
qlv5dWmY3winUUNgpiQwR1vAcM+7wMD8HRlNmUcbKBYs+Cn72mq0vumyAGPiou67el4P+NYRKMii
WjVTXI2O/MVk90YX03dlVOOdWzuK3zHYC/BdZ3PM1DaclvF+0MtfiDyf4CW3/kLxTy45x2AxZnjO
wdcOzQSpFBBBewXa3dBhmDUFTklBqLsTM+IKYn5dAn5CQYRDOZOIukC+Xlq+G1VYczDo/VU1dldN
4X1JPCMPJzdT+BwK89hs4wOSpp6TYd6XK5peUbd3KEQQZ9lTF4jSjRx1vJ6hz2P1NU/mec6T5JV/
T4YqgvznrM8xlh4x84sLoHoC5d291uD3xHhmvo8ZckUq7qA+rCkR5RVraDDktI9VJeq6bA06GJEP
nYj7s8S5IjKqeQxyK/9BrAmp11g5FVVl7TkyT7WS3cPcOSVedqvk3HC/GkOAz3QVaI06ntqle8Zt
ezyIRRg3jrCvKsuoHixVMV9J5Un9xF3WH7nUiJs1cZoPa5cmpmiy9QZTmDrQF5Xjt18W7dwZ1o1o
qsQnjG6i/6HS9exYOxZ6kz4SCDrRZ1jKURmKdCfHvvS7Mv1utdOTutpzFDOLDmXTgCvUJOO2oEiR
7cXijoFAs1uqkWGJlcVMLrXh2NFnRlqlvZRJftZLd31QsMc5emn16q2MahdBVCSJ91kbMcjUrtiZ
qqdqTrVjP0osHkFaOlwrCUiGtiDvpCF/1pqRvwDiL3i9500ky3JiOTvlfszqKprK+tpALD4txd6S
JcE1vceX1htkjgG/Y1BW+lQt867W4vxqKeKJgXU+J7eF4qRwdPB0x6uuSfcuTanhUcR5bvnYD+Kb
E2tXeqt9STO72ccIMG60RC68eee+qwZMFezxOK6jEgCOvmTa6hxqTWFS0eUiMNGSUE3QJNgi7nb5
3J1xquoD0tqGw9JaXjBbnRHmavpj2Hw6Mb2a+SEE5cklJzUdU/fLxFjx5IrF3RsZ1MIWN006J9kG
yUqhPOs0PgX4I0d62QZeK5hmLT8YgZHt3GtPuj2c64JaTtTrSL4FD21Spj993By9PPOQY03Xcec0
XzFeeky64U+cZOd5SnRmL90LrMbvrrlcL218tRreXTy7EvOUOaFlWoG1at1FzOUl2z6bZdbETMug
vzYUdf3hlonxh/+gehnanJUHdWg4twTKiZOpYK+LfKga2kgZdPGqNdLS/FxlGvRSWJ1dHnFP7/sI
lQWpMc7ay5+qNug/dWcuKhgJY1Bz1hqh2ps/dXV5meP0jhh5x/cIAQ1nw3rl1bZRWSv92TW65ORl
7TMZKoxc9LU6NBMDGjJptfNo6TS4qvvLMeIDOOahVN2RaYdmHfo451yq4z/Sab44Bp6O7vg6ZfRK
zIB+qmsWNozx/M32OCLFN/W1xOj3ZU5uDzGdMipayuaVgxyTZoRufREziy2KQ52jBa817TZhmu9X
sfySJiWfylB9Xyr9BffG6jdN3u9yyId71xqcaOioAkmQ7HyknvfLOCs7Zyzv4e82ft/xTYN+c0QY
XyCdnbTBzDHKWrrIYfJlpJxKgs3IZ0Iu7+MV9KAkMTGI9TTfER7zWhezF7XaXEVrsrbhMne3oNWd
r7SdcmBY25Ll2Bs3cY2xs4f/jd821cFUc0JfU6ombe7iY7rEDT8kmCVFXh8wkLyfhXZDzVgF6cyA
tyvFQ5a23+K10XaOiH8YJYc+3299a+jjq9Srr8pa3K+JfdMnqQytVDdCVNljRLjfkyvdB1UT1dE0
hikSbXqLBWx8vVjLXW25JynTKVyLLPXNFapGPqo2rGP3TNyf4iNrARUyZ++kpny1ZAdOkeNaMZ7Z
S3HfrhUmP8v0vW5TJyzc5MHOme03an5MrMYNhWPe1ZP8Oi6Jt3P7/DzKIg6GQRhX6zh4gVznn2Uy
YKfbqSIgA/fbRG9/VZpOuNiZJFLYC3lNna/b9TGpzfOa1y4wZif3VU40EVybbN/Edh6IjISvGq/7
yBmqI5hAESEKzw9Y0v8oTP0mFR1Bm8b/cXZmzXEqXdb+RUQAyXgLRZWqNFiTZVs3hI8tM0/JnL/+
ezg331G5Qoq3o6/6dLQRFGTu3HutZ3VfsegMQbbM2a/GWT0m97oR9QbYInCSWpRVyCpTR8bRuJrP
WqVoHG5NU6mcKrRL6x64Pf/J0u3IrrMfLJ8lBwdsA4U7O/tRqS9xNv3UO3e6YuR3PZb2d4KcftMj
wcRldY/wMJqrWtfcSDhjym7bmBFBkuRv9H36NvvryezdN9qm5kOt2uHF8GIZEQFsBKSQgtEnz/rK
J1PtZkkHMtC79gtJj0dvbMf7rFvvNYrBfavjY+v8nhVq9R/4+sg2zrSwEwZo8QEsapBWubdjx9nM
WE5qc7DEH3XVkU3HySh38qCSYxz00/i1GT0kD93I1ljlQdub30p0hFFJyyTopYEb3X4WmVVFXg63
bSNhHDOVXysl7mpN50hO+KE7OsR82vwZ6t/mW4qsRiXjuhOLkpyYpNiVWl5HHljdf/sY9y2Dfyr7
eVqDZcLunhcoH4hv+u2Uiboq1uwxd/w/TZs4QdxMS1AXcAztNr0bOE7yk5rulTTmQQXOyCZDByIc
Mk5+1ET1lmheH1rlrt9o5ZVBQql/8MfaDXORl3sjLgY6H7pDvmesnwwUUbvOlyLQzPJpLQVTTWX/
ogHUhSBsqH38/DbtPItOBB/k0mo1QLt2vukzaFSecptodCR8oqWu90Y2vigqAYDaxRecBCboQUcG
vBEJdZ/ZHApzPY6ET1OfqVstNX/AuLpGnfrNTbr5rrSxjA7Cmgmu9kQUa8TQMK2hYPC8W7ut5Y45
nv9YuNY/qrR/jMJv90vmV8dG91SUdmYKcVLGO2qMP6ps7itdf7OUeas8fHaM7m9z0BtAo1w+n1Y2
+7LoE36T8ej1/KpOCR93dXtt15P6naEeDFuUX0zYXf929vzhoJrpkXrqpZgJvp9oXIZup1/1jv3H
rxrEMPgZAj9PtINCdnIgpKK9cyv6DdU8OUG3qAeURj/JvmHkO5V/xEIt4VZ07SyNiotu773jj/FO
29RUizM+zzEVblLMX3pvKHaT5t13sV9EdsHLT5DK+K3r6GpICqMD7c8/JCM+FTYnwLJu/F3Rr5RB
yhyDwkx3qal4N6UaQ6PtHu2BqHMa5a96tuXIiSV5FW5RHiRqMRRk9J6LFB/mpKaWEz4mu7LpTQza
7VelUPp0mwBryCbJf/IBOXvxtDe8OYvSprYi+K/sGM0X6UxXSZlfLyYtvFV7TKq5C1gSAVO2Xn+9
LT79MJl3HKjRgEKa3un2hLYPvHPYaWu2b0tUXWotOaqMozoiJp5Pk4fIxhlZkqlNrzt7pT71LU72
DjHGwmuhMGYZuxuuHM7EmqZHhk273KGZ4qtGIspbn9sVljLkUeuXs7TeXqE1v42N5U87JxDS8+Xo
mm2744hzbJFsB2MyvaxkBYVE1hV/Yt9QUTfmJqfcrNvlRZxHreMD7Jbes1iLIcrbso4Gwm8fWDWT
0Bs4GBFufqoAJUbLIu9Xv/wGYzv/1TPACUSZJ3usMIxDOhQinX2jDdM/eLWPgLngOnf1F79JXrTN
i5wwqA4zx46jfLXvkpVTTaOpXZzn+c7u5B7S6n3vrhVfgVvumsT/prXZ26QRomvD9guIhnlm7Jde
AwulOGwAJzdwTiLVDWuAmKR6lXhUb2rXX56dInZpq1TVNkpJC4al8Pf433V7V5sLu7qp9dEy9qDV
veUPZLj+MPqMbrHwkkqvR/XaqqPOKhyA4PqSGN7PCVdG31vNvhscMPJTESlsB6h2jOfZTfRwKbrk
Oo8R8kw9LG0OpHQ5Kv1FjQKNH7Pv67Yyv9Y2E4YErX00o7y5lb3/LcHTyL883UsrZk9c4xdw34jQ
qum1X+iBsDLeM6F46EHD75KcFa5JnButQdrpMITZQXCnkeYsvXiyGnXUmpXOjPPN5eh3Ur0Rgtcb
Qmee5CsBkGxmdvqYlMUarW6NaEx3n6xB84ORvzDqClL2sl46TFiM+rqQ/sHNiu5hXUxeUjX5t3aR
8lbPZf2FCrC7UguEoMDq9GiCzBMsIrmZWzYFy0zmkEyLMjSsOQ4cNGjR3HUvDsA0OkiaAjCWPrTb
kEXrrIgZ6GsR6x4Kw+FHa6ujQ4s8NMv63oTqHgzVsL4l5BEhkcNzgSK2yxGELgdNWO0ers6XuC9p
XWc+Etti8WQ4SNFHMNynsM8bk+zkEonmmjlPDY2FMnRyKte2Wqz90hYvk2cO15hTf8Rt6x/zWE/u
vJEfLy1ZyavpHovhi6rFMy7l771GdnJXj/XVhHa/SPIfRKyF5YLSEh5NGjI4PIo29e99H7lSlfgH
sqZT3i0qCFpbb1mjvyWMFcAsv8AePSH6YdyCdyKCxT7QtUqLKwk6fKcJ781hT0riKQ6qKqfnlS0U
b8lN1zlNqA05HHF60bYR/8Aa9rRmeE5cFLCBkVreNcmF96zu5UlLRxZvrOIBBb12lLHpB2ksfpeZ
6ewSCz6nD9Ex0MmyHmLnx+BrsPjn/nuJhDRyCaqPYM485m5zY2f6nWdZ2rEkQRXze2vezE79S6/I
N5C4b2jnadaeBKHsMVsTSifL+z6WyXfZc7wTSj5VNq/InNE/mvy3zbKSGHI8FHNShJXQBvqPFASD
Wm/62vhJ5PrjjLwtS7S73hz3ZiHcyFO0uVSqIcsus9vCcb6WMnnqDOomYjNeOUfmFHvpdZn1LxaH
CAcBYkSQWWS2jCoGWb3ReC4Osd/+1LXm4HptdVg665OB86Vps7+5coHmMNy2z2bb47JKxKSkWCHy
zW5oz+k7Bg4WLZPlxcrq+mTVimzxsl13AMHk/0FQsAUs4WVBqaFbZ9oFbYGo7bt9cWIhb/FcNflD
ghQRBL7R7pzEHW8cF8VpnWvy2CsvOX482L+kVEHRa6HI4UIEopzN2o22r9AIjQmiTkOzwsq0SfGq
9ST54/vMww8cTYbvSrbTDZWSYt6xZu24Z47AZ/Lxn/K3U4KkLQ+x3b8SB3gb76f+PiuhSOo0OVVL
Vt34bj2NAVac7jMryPZ7nqkLIHlijoKAZdqABN5fR61NNvbIKY+YTP1fUz3OV7HGskj/Mj42KARu
DFX3zx/f3AUBBVY+MM6g0zes3/YS/kfS0JpiwdRaEFRaWvKKsI/ndDDnb3nimf8rywe3IGdIWAW6
cKCmnl2ppqJvLSdPT12ZlAjlDVaIwcnwu6Jvfvr4ri58Opsw0UcHg9oOkdH7u8pKQ84N8vtTJXJ0
r5ryWhqkhaxo2IoieWR7jnPKlkxf9n1CUXF05FLqn9zxpb8CKyZGdYyh+IjP7thwRosQzTw79aIv
I7Ns1aHslu66L0W3n3NP0XFDKxgQyZiHg6nlu4+fwqXfFjXbxhLEtvgXSbCtvLGk00jcltbqIWR6
facms2UAUWqfrBYXJF2I5v7/pc6+kZQenuepNDv5XVveuLnyoaFjdYnLUX/oALh+cr1Lt7aFYlNG
YyP8C+qhx9IQY5cwM+9c/WCQkXNVYxJLmDSj3/jfHyPaUNZgFFasRGc/o1M1yljaOjmNRhn/5KV7
KnHdPC7LUn3yg11YATYLpgutSCCi0s9W/KnL/RLSZXIqCNoIIfzlNALiOmqYoe2AC/3TFd1nyPzt
lzlbdWydnEaUvHwqxjkzAINQjJReJCfizHU4LIlWMI+2G0ZuHz/GC6+IDUlwc7u79F7O2fx4ZKjv
jAECzqrI8IBKLQOQ4QyVWmX7005vgaR8oum8dHMsODxKYhnR059tYoMSCRiqHkb9stYjvSNdB8u/
rM7Lx/d24YezPR3OFEnBvCnnnLK1bTk2JYBRpTEaYVY7HuUFEwIS9VBYZZThmw7v28cXvbRFsmwD
ScLVam+SzverXDz0matQfJCtgO2TPpoW9A0hvSYm8TD1Yz+CO0e9OQm1dzYpCG3j9H//VXHCYDxH
LeDZPIH3fwM6MDClHVyjMSf0MixQ966hSKjDgtIC2D7FOqOXT258u7Gzd5aJKjY8E7c7Rwvx/qJt
QRcZZieI1KqddxomlF1WNo+bHKLRtfgfnFbqoOmlea+NPVOKZf0xLvFnKIULLxeeVFg/m457k46/
/ysa3qylUmqLo/Pr+4QZ7U2jM/n8+GYvrHTsmYgqBYYjgUz9/VUG+vBLMkE6Btgud1Mz9yd3SfOr
ApHR4eNLXfhC2ZhZVAGkeC7e/veXMii+Ww27D2MHv3mtO50GmN4YeRAjt8ZLiB3/98dXvPQI8dpv
6fA6C+c5dGZC+9CSclec5Irlm0NwBXc7L7rvH19m2+7P35f/Xma78f8UOTIzazGvhNBXGofncNUb
a9il7Nuo/5o0+5aQ34GJwyezEP1IY3X7j69/6TapHvlQSOTF7X/2YCc3xjpTkpskTZyVgVlX7r1P
Moy2+/g6F5YhkFBk/kL7Jkj8nN07zrJBIYyRgUwADemvNQVdm9tR7q4Nu/76WqBP/eT9vPTSbGsr
bDMHnfP5t+jEw4wAh3OC7uI7qSzkCW2GHHSKCdgRa+J8co+Xfkv/31g/yKy4BbZn8J/fsulcT1a0
uE6WPmg3qK22hjFmOzTO5ZOsPVqIc4XZ0qw/qwMulHOwC3hXPY9LY7p5f+VqWreQsao4dZ6k/asc
Vatg7by5DrHLbx6FotF6poq9/1yWhv8z8Wv7k5LywpuEhAbaFbsMEIPzTZQKXow5HsOTuQj5SxaA
k2ipOnr7yRJ7YdXhOjY2DAPnNtvn+3s1rC3YgtSck7v26Zdy1tz9hCD62qyX8pNV528EHdZtroP1
BF8AE7izryN3rNSvlChONfgACBfojStq4jYFcC7c6T4d3eErOrj0NcfLduNXuf+zjYvpn1lvrVu/
lchym1ajGrMVeK/QtjHEhnoncrY+XODWPNNMxfIqftTGSEdmNqv+be4sgjUHP4OjLux8KnYmRdl9
MtNs+eQTufDKwn4FXIDBxkSkf/bKLiYQrYKJwcmY6MmHTj/YT3rqMflJpN3uWmTdI9wWlxG8Pfnu
148XhUuvDABn9iheG6TrZ+WruSyoHht6J3bXzHQx2u/SV3b08UUurDz/who9yBDu3+aZBjnuokmy
X6WTMDnHgD4GVT39FNzidSv86kmrxO+Pr/nvKe5sWd/wzESxbxnff90ZcvSpoWzPT13brX+Q5PoP
IhuXOzGWNASg53s3hBC2GKxs9RBbZnM11klfhnybTDi1FaUfxteso1vUQMsJGDKiDCS/VP81TxO2
vkQWDmrwaTUOnTLL25SWWr0De5v8wERZtIHTJXQpdUI4rq283YrY3lwryoDFQ08+rLkM+xiuGXPm
3Gfw3c7zzzinaAsqTyu/9nreXQuqVJQAaSG+tyJ1VvpXnv1SOqV9Q1OOTHG7nbBDGW487GWpkCwW
fIrObsn1lK150Gifk/Il1k++ywtLAE+WLwwOhthOJe+XgNJJ45XTAS4hpxI3PXPPMKsoA3TgWJ/s
zxf2ENxInHhYBqhjzz+QZCrbuMfzdGJmR0SlITnZkWI5Zw+zLtufWIXkJ9iUC5/kBk5FyeRveIpz
+I4bczo1FiPboirKA5OpMarjzgqSVMR7u9HmsGtNRnz9/PbxS3vpqYKf4ShC28WFa/b+qRZE79W0
FvMTQ81Nie3oR6Ateogtevqkf3jxUoK9eWs+wE8+q0/jPslS+OE5U9VG3EuqHYRqa7oDc2R9ssJd
sjXi48IRiquRUtXZnvd/dmVhEO+WTRv4cpTds14IVEkaGvsnJiJrNJSrqHbAleSXypcGQ7S4j59Q
qLc/PfRYLwtO8TR086X+LO7w0jNg02ZrosgEmLn93//zd5FFMaGIVtmJaUK3rzN0UsU6g4tf2Mf/
918WOuxGNqJeJyLz/aX8GjpM3kOO8Qs3+2qSdnpAK2GjOOs/I9NfuiuCQUBHbRUXq/r7S+EP50yw
0nPPxnq6Mys00b6zne+Wxnj+P9wVxxyghfBbOLi/v5ToJgI9Wu5KoEpsAozubh/09iK+ezoeg8/e
owubFac6krcNneMGuJ/3l/OVkxHoxW+jCFMgKc4enHpn1okN8VorFZEHiy//0fKh+QUSJ/45KZwv
qeHdzyBB1sAsNNR9WEiYCLv8HJ/53C4tVLxHHk4zkjnY1M/+PPDbeIZkfjJTd8V7JGggIhkZqL/q
rM8fZa309JPDw6UfGwyhMHRsbjoY2/fXNCB0qKwmOdsquupO1/MKjXbaHFBFF588/ouX4kiNboJo
UPLI319KYhrviexiQx1142acaPeTyUBgpOmsn9iOLy3A0KpcuqPW1vA6e68qyUi1yZP85FbYeavY
LA+xQ5aVjhn1eV2m39koAMnU1vLJ47zQNdlO0iwKdES3vsnZlUeGfh19NJBEVtv+M2Boony0Uie/
G5XfLxgyUgxdUkoVjYVePy1Fi98DTftnKKG/nzZ/CF5j/mc7cbtnCwZJ3ZNmLys/LNOyqBrlEFmZ
6+zTkZHZx1/x30+bS+FXpFbaMh/OPd4Dzr5a73lvsRL9M2tVvyfK1zoVNCIjqKHuzSwyXDd2Olx9
fOGL98gYiSubG4T97OVtdWzFiw6ZqZykPFjKIwi29dbvHEbT148vtf1T76tB6G4+fSGszSzC5yvV
lHtZDDklIxMNmciITj1zBlpReXnI7EXtiUz7DGf393KwXZJtzyRVYoOuvv9elipLWB97ut5z/7bm
eAY6EFXANQorfc7ksnxyKrt0ixjFPVpfvLjev1b+/+xmorE1WddDehpaJA1MRs32bdZTc4zWEncj
fg+YOkstSKX/+Nleen8gXgF7ZCwFuO9sYSgqPRkX6acn6Wn2nYmqEaZJ1lT63igs75/K19RNATX9
lnkDDdCPL37pKYttQzDYV7ep4/unzBgwmbRY464LPdvhN8u/Evr+y+9d7NS1UoePL3fplQV2L/Bn
cpL5y0ntLAMgr4GJmCiGBUBWnR8ZrItwoIb/5Ou4dGdYl12qPLbWvz5LtZn9KDiTE4AGLZxzH1WR
GttrwdQmNFz8Px/f2t8dDMG/5LOtbqw0YvXeP0lfaG4sais7jYKGkKUlyVVX6Dpygaw7pWUHOZRj
c4QopY5E3/kvH1/+0pOlCc9SRJFPNbH93//z+mK3MhpfdFwez14cNKZE0gve8llbuv748bX+LiRY
AwBZCvrj/w4c3l8Log78o8bMTp7KkcF20ngZRdt88gNeuiOXtY32F/FIfy0AQxZ3TWLm7CV0DW99
zmXTDhjeZKOgHOHZf3xPl75CoKvQUBnnba2Ss3saFjhvAvZiRWF/Re/7TxEDd0mMQiADLSEsVTH6
6LytPvkCL94mJzSGDKx2HJreX3hwx8lKUic7dSJ2D+VSd7hdWnka5sz+P/xu3hb+YEKy9v+qC8in
RvyD/+9EL1b8sfyUpqLPbP+z5j1NM/7o8/2CqSgARI4szL+2j/M/b2PLJyD8tAMaODnlte4MPaYI
HD6vac2pKQBRbOML74nPGbQe2VhcN/NO5zk80jkfjgkG7odqRpkXmnFu19iPF3GEw9M/rOjeb7DL
lj+gOxrYY1TfwbzidHNbJwlBJPE8fjHHZn7JSINvdv0wgv8zkBeg0MGTPLj1+rg0ubwaVKEfDWTH
xI03SCMRwqVrfQutRhsDzDXNC8PvokfNbFo/O7fT3waqqmti8bCYF6kSGLTmNj2aBEh4/D/0BqaY
pM5DZvB6aC0eunzdkdO+7w3Z7iZLNFPkxn5tXhWaM4jQHyWyE1yG9rhbCLtD8j2Ymc9iSHeFtIi1
uB5bqSdYqGIsnKQQaN/lktGksKo5OXnDMn93ROIdhhHw3c5D9WcHrsitJ6POkC0mhbtpAfRiDpwS
+n2g4kJ76ta8QocVd9O9QclQhYmY0DfVSeN+A5GmvgNAjB81Qzm/bVeOb5lZrQJTlOaG89oOKlpU
UiWRpudYkkAzQgxUsyvvzLyav8TNYt1KL+efbaHrIYhaBre9YrW1qyu/YTAb4nccwBR16dBR1088
/ckVyxSiPHK0K2WNZX7laLF7V/oz5C9EKMsvmHGILQc4pX+Iz6h+zqh9H8csza4tBv8Po5HhfFBQ
7A4FiSo2mclTaYDpWvAha71Wv61V5oC26zFABiugrh9iXRXJAPl8gxmwPPZDTbyvNevzeF2DNPlK
3qV5T4SGpl/jUU9tUnI56Mp0GZA+9sDcIj1B9BGN0GW63dwszchsZQLl76dNhw3UaNc/WVWUT/Cc
ZP7Jh3xpb/M9KOM6NRlj0bM1w1zRzhe6m7IAe6i9eYg6VIEamXbjsxQLc/fx4vh3wspWzjv0V5kx
0/E4r1Es2fDizgTV+ooq3kZLeZPQ5gmgqycPRu+Ypzi2cX8r9NtYEbowz+3fi7Vg4KkALX3811zY
aTfGjYFDgqY2Lab3iwukx3iyFP1QJ62aHfHGy34ABnOjlQ4t7n5SdfdlpCZG7pvJWYWuu/SfnLAu
FIt0fCm7t37E32TZehzlEtdIMoYatkgVN0XkLBoa+NT2A6Mcvpsla9fHt21u8NOzRZVR6HbDtAvo
rZ1t8cucCGeR1Grz/FqU5R9ML0VgaXKPZBeCE8lWOVC1eXyWyLNDUSaP6FP8Qz4+2Fa/1zWxw2lu
HRKVzBETrukqa239rsNA+Um35kLHiuQUi3xLwSmUfe1sM52ruoORnxdwVuPiAOy0OLLU1NE4LOpo
EosXdJ18s5rk1ShKTN+KEYgpZuSgq6UfHFWKT+pO48L2TvvIJN+EXjZfztk7g0m+7Z2ehit+bgrd
1bfSr5OQ5nc3mZNfJS4fojE7cr2/kvuUqn0nTfmtmw2MX/Tb6jWcRqP3I0uvk1eli+YHp99SC9wO
2iwywQyLS7Ok62fT+AuVFmo116Pe4hxLv/39q+6mOL1LkdE0mJPyTsD8fG7q5jO+0aWHA9aInLTt
peadfn8VQpuJRwJAe8qgMezSMp0DqzSLCJ95hlXDLK4RJ2Dzo6urff34pb50g5StOgNV1jJqoPeX
zkqtNmhT0ghHCh2tCT5zKLLTJ+slw8sLiwbZNlsdiZ6CI+XZxzMiyzLdjlCYRYddEbVNk9u3s1qM
PRgQ/GjK14wI5s2UBfOIsXnWutYLsnqtjylp9HdQCjr3as0276I+y3JXl7lxQPC67mvfL/ZdJurj
0i79nhuxHge81Xjuqq78h7n/+INUtP5FV43zGJvrUv+sitrLT0MT5zq9Waf9rtl+91pl0kvCBunD
D40nc5ezFOfBzHJDWnyJOe8aSptcmYQkgxd69mJr+8TLjHulE4QE0ke7X+NxCs15wRpX9J3JEp1X
xmPvlMvzOMQpYAxlGidDaY0V5imz82Dycnc/6Cpfgh5L/Y2UQx3Z2lq8FjAQv+bFENtXqL+bRzXp
yb0zGPmXbhDWaVZO+uiU43xoza41jkvWOj/bvNFSyEpp/FhkQp4c29durVU6R7udMXsrN46v3AGM
jYFvZtnTG63HoF0HIR99s8pwj6ZCf3Q82fwo84zGK8bIvt8hkEuzvYeJvkEMb1Yug1PDRQGujCze
m9waImgxf5FJrNdoeTdUqjYprX1l5gj1p4XDAZy5NXGYm0BLmqAx/P5pnPN2j/62f5s6pzus46qa
wIjr9iHD1//cNuytIYSxzgs8F+REkMMytqJF1Kv9NJEiNpMpREssEhQn81Pr1No/TY6r5VkTiiYr
Cl6ybksLLsqOp1mNUYnl04oKIkj+WY10qTaXPIBcf/bwR1Ht8GOOpnwSptvPt6PVacj1kerov/12
tgECI66sATEgiShEfjSbta7qMhSSdWznaTk6cTzu5bdGpQI3Xt27N6pY4WzMllMZD3aNPgIniTuG
42igHqJfWeF4AG7JEueO91TqOC9AWaURSc0dltE858hFDnd/2io6vOjEVm3x2EbtBGjNp2uNcKMp
BNiKIRn8Fe7rwk6966lVlkvliSqVsQaCVMtvy1fLTI0/Yi7UfapGpoMttrTvNnwBXPFVmZ2yfl1e
e1c5zxb7ChVmItu9gMdZBz31K87PjGjDSMxN++CSdPjUrAvdYiMtPSOI7Qq/owcR+2T1w/zLSuir
hKmn5HSs2g2S3FNt6weUVMV3kFbOi2kksr41rNa8WqakuKnYYL8aXWlPQdI6swxHCzhH6LudesJA
LG/mJum+unphfk+Wtj3k3qKlh87p8ySCfCF+qKH1d7YXi6+pSBD+obB3oRlM9lU+mtY1XAq5wJr1
nCi10+xKklf0ax2kIe9N/FT0nShmMYkj/6Yfj5j5QaiuAGyiZPfazGXnBLU9mX+Q3hno0+32Zai9
9LZy4NcMNjYtkwL4a+/M3r50KPmdGsDP2JvY7TsFIg25NYRvS28jlU4FJKGsj0oj7farW7h3Tl06
e4GLKFjNrtzJqki+Z1P/ImU7MDutpiZqTA5JgcihleUcsjwvG6JOrvTHVo43dDewqQhV7jvfbx6l
I5uo1hZQa2Y3n+A0xaGf2BIlqXft1X6GtxrMSzZ2lr5LpzH/hap3ipphhnSqzGF8bin9DzZwjnLH
G2e8mXKYj+jRvDtR+RVQulW/SrIJt6WbuEwnzM1MFA8OzKnVnIc02LrRVzbKChBZvekRwVET8jHH
mqYFDdy2I6c1Iw3gl7MJ5KqY+ediMInwlDHb4DR3Ti4yn73VN/5DCR38a1WN2ziojI1gwmDyNcPd
bO7sOXW60K8y795VBPnBP1ocBrpeZ2OUG8v7tFxnYzeVM3/JBGoH16jI16dMiLoLmnFTZDDs0K4H
TOffweiUegBmo77q04V5H9ZZ8dtZtY1agCDgN7vpcGPYs3lD5uEaklpviWAl2BEKnjdrr7pfGbci
WcC3N42xseZY/cqJNMIgcbVyCTS18KQwxsd3dmunx7GY8LuzhO+EaUiXZwOHWyYThkeqxpqNR8Zz
tVvirrOjDmBMtpM+63pgVOb8a2017X5R+XrNudEhojNNHvJUqOoPwq/yh20X+pttNpzSFs/ppuuS
/9LcL/Far1cGq6sTFokYfjV1kQAFI5da4cuyzHKnHMD/vzJyP/TbLBk7YiQRic5sXYBZwHjJ1T9N
uqvczcxu2cGMLMgOzCHzsl3rOOZw5c7zskSwvvPicbak/scpLYS+DatRd8rc1rAjTwCWjxCvc3yA
0QQ2a64LCc1skbZ+7BfbA9NVkSAdkB/Xk4/tIH+Z5cQ5WlkNH62lmeuPLOtG8z53zKXDs6WVyQFr
WC3vdN4XLaDPkX8hQFM9Zyjjyz0WJ9PFWE434TDF49JdVb5xan2n7p59UbOYYVioTtngjxogMqf/
LSvXVRiCC4Ocx5QPMHRgOs/RAGBdfMPTbua3tSVrztV0f8p2nxD85u5gpfUerjNrdKNqoDiOhkxb
1xu7m9ZfM+hx/OHoK7m1WbyBGJN1QG3bfunjOksohkgu8O9IPvBPNKLjb26R6kRpYXvfyzjJvbua
VjxcIkapTDpqp98kG9CaaGHjfQonsegyaCYGjJvBePwNWQip4KR6IAFzKk0mRX7eH1mCYnFcR7F8
G8waU7fRyMzfLaNe/RaMWBoIXt4EUT2FiBW6ONN+Ts3aOQc65QmTCGjwZjTMQ/KNLt7csoyu6Rq4
WWyse9IqJkD6fl8i+RZ62UfAGPSHbBrbIZwZM8ggH/2NqV/bC6CH2Gxg1CSb+RiGvI0X2orXQ6MV
NA9IKmBcqhytu3ehQoCVKzzoRKgTTyLX8RpyfLZ+6mNj/S5HT+H8G6oUJr4tnZc5sUC9qSFZTlWy
AlSsxVpWBA5leGJdIDq/jd71+M/pxrwTqE+aoID0c+80+E5DIkJNJyQIbxQYcvSkDlzbm9NQ5aP7
SGPD2utycO79BMx5NXs86nzJ4l2aJDONArcru+uSHyINtaSZ/9EsGHDBmM/No57FADE7+m2Bsgvv
Abh0y2JkmuMarNnQHPiF3aNu6eZV34zxN2u1kog2Ymsi6VDNc2t04opIl64LXVIzXWymHs72RtgN
9R76iInrNP2rmGvRRbo99j98r644tpYI+7qqKR97Ya7aTSMHQBVD5uT1rlA8SMgwaDcCUnG7PdzM
4oi6HKQTP3NnRt1kag8pNu7rSrMgT2ZZfd14hrxN+GdU4PVN8ZL5S9awLppsv25nvqhyjh9yu8le
pkENzyaHwufRNSBaSr0uI6YTcoIrmfCeN34VB/rEMOjQMPHElidoQAI9qNI2rMCNPdU4Ro+UtzSZ
VpnOD36ddrwAUPRqLHLuuqFgcueqWOYqBb1iaQcqgvjbhO0wJHpj+OprMnlJYZle+4Ojrud0LlI2
QzlNezsRCr5IYc5vwoCWELag2cewT8eWVWgx7KNyp2WlezhjH/Uz0SpWib45zE7VmQFQEBA/VBJj
S42mGw2jnWrKQP63YowKR+feFksS1FzU8tWnM2ztQNDHfmAPqRzDzOsS5Hrp0qO0mjt0kJACrzyQ
Ed8wojjXmW7hYajoyR/6ZCZamxc3ZnHP8+KQkRlway7Agvi7rc22n7lXkKmSLxCJBwlTniZEWY2U
OS6Apv1S5SBR6zjDPqD1CT2jmaVJhE1R+feqdeTDosWYzLci9V52sfFIkdD3+LZ9Z+d3pHsj5pTf
/MxqfiSJXv4/js5suW0ciKJfhCquIPkqUottyXsc2y+sxI65LyDA9evnaF5SUzWTTGSRQPft2+f+
0aVLG0FhF5xq7nx2vedtPI/88kgXAfJKVfQZibCDScUbitfRa50pIqenckGzBYH/C69hj62xsHLi
7IlJuJkg4j2EvYZEONfB/FJy8MOKwcQ2gN6saGzc0YJK1JssfbH9FkXVC3W7JBA+BrVjX2B74p1v
asyzUfAWiauzzL0GV7K+uvFplKfDW2eQ4d2oK1KJp0KxES16UIy73pmWn2F1J31XjKX6BpNZiWPa
ExXCTz/4V06ec/25roEbryx/QEskAfVvM6QMZopaneaxjQg2NVg5LNHckPBhytjJpgjuVtgN3+z7
r/pq2jblSW9M8Nl1sIkTtmRmPc/p5I/7TcPai9fIqWhBQtjynJZ2Xj6qMXX/DA2Xm9RXIEaBoeUn
ZOl33KmVqndeNkWcjAe2SYlcnHJBjwXZK5peooKBsqcL6xlnv7p3iJr4DoE8bPveNfLFFXae7pdg
ln/z1BKPHdSnh3LxM7AfmZ3RJ69rNO+mugjuF8x0c+wuefAkILuSnLmxFRzbYFp+p9ZaPOAr6and
NzaDh1IgAJR68M5ZJvDd5MZ17kq4nUcdsSjD6vJQq51XNQsPXbb5zy5BO3dZwGq7cmSaAX20JLS0
gm5pXWbg+RBTrkbXWX9X9pYd2J91YuJuissgqcBgCVl3SozVub7CKVx3lD77srlDGk4xh5fMjqor
G7G8kmzD1TzOeS2+rXyqX+vNEUw/mrq/qSXTYUX+2v1ErMdNL2mE4E3qhSre0QQrqKjriltZ5cP7
anOiN40tP6aFpqdsR97vbtRQo9tyezac5f6uRi69gKtzQc0OqX9jVt95g4pSvFPRUkTkbdD8DLZ2
t11tb9Z88Memu120vZ0nXVT/tASUEtvs5kB0aENt7xQpDxWBO6FzJnnJPDBlm29MaosHjNB03Bbz
/G5fk67Cih61WXGA5QmztCh9hZwA7qBJ2i2CF45qkK3/xtylKm7pMcSBYLT3WlGtdpGccHSQ/FY9
b4q369gW8xhQWNqphSc1K+qkH40eMlrlQGLjXFPROvG89IG5haNnm2Ryq3QhJWAbB47BBmmrGrtK
gwyoWYcPaLnm/dT5qk/YjyfwhLQaAHJuEZXD7QzgQySRa2odp5RO7fPUDliGAqrmNSYhCLPobOu+
Po6uwxq/27bTlX6i18ReKOHijl6x+zX0oqz2mpmT3FuRrTrY8JCX4knNvbWXXUrSTigaGey9YQnX
c9fl/hPxS0O0Q9NuqwR+XWXuoiFcIn71fCrmKANVi1RH2FJNhXSRk7G/Ussp/wJstRIxBtcrm+RD
yp6w8+zrpwZb0oigfuMZnFOgeA1E5g3Z/RNVrA1+kCUJZSoZn5lbrM6ZvWfRdJDMgxShUvRzEGFA
+ULrKFc9prECbKGOWb8B4Zh5LH/YIcjVM4vNgKP+f/3yogy+YBtEIu5rWvwzeVTc94tf5PqwkSwT
gihwt5UIQW6lOF06oKWh11yJVhCSZSwaf7Zvw35ZAJxOItdgg5DJQHrnc8u9Llkh2zm96NxjPk8N
fQDZnduvqCvS+QX8bjf9iYwxvNHpCM59hk2AfhJlY3QIyn77HkNFxGi0Dq2/I3czbS+sHoA7ESPz
Ok5WF45IH4XqkyPHh2NSg11ij3jsghuDVmVjNMLyuiuM+H+hfw6quB4U8KvKtwFL2E4oiUYMV7uK
52CN2kvOHfXJrh6AgFb6PZFZZefu801loCQzYrORwNziUuS5115CzKA/kwFMtkNTtUG+ysLy0TiK
AodBOnVE8ajOpuLjU8u7UUI2+5wkyOvNH1d9gppcDJd5RG2Ig14zO2HvIsserdwunoeSFVPab0gr
L/ZckAmVuT3QQDtvCIxgQ3r5TUu4ucm2tAPQHTqe6cCsWdn7/CpZxJuWBGlfLaNNwroTTUIGTjG/
sYBRrfQScE+vLMeUc6P2mtcyd0x3CsdRz3ejFV3ZhYha8mBcHn1QOt3qHELqkWG/zWkXnq0xq63Y
rE7dnGtrrOHKZtbExHReiBGkkq/zJ0pIK7sREUCZvdeptABr44fdnW2N4XszKd+ctxRU6k72/tQm
XeCn0+vkQAl76RxBYpm2Daxc9uOj7jr1Q9+3C5lBjFqmnjZpXWswEas1Ud+0zfKJt6xOf4X5KsJD
VHqZOVlAJb07b6oopxQ5NtatqEFNx9j7S3fny0ZDETaQiDeicGhlMTaisJuQ1LbKASh469Q6tY7j
Umh5ts1kvg1fpXsIHOq5ewpTZMi+p6y4rdguJ3iXLRmA26xejrdbivC5Dy2Fwz7l9gFewzPGFREy
xQXdoats77aWaX4BzOqeewat4uh17fxeQwfp7isUSEjxYVaOscEfCudqBKzc7AEIm5rInnwIDgAF
W/+4sd9B+w9RakDaG63tlvEplLEQRk2xE/myNknQMRgRnlp8xk5grCCbrJ5/cNI0QFTLIqDHxopQ
pYUKSvhXqc0bqUgxbblESzMfQysfdDIsLLgkbRW6Iinr1bytTj8G8cqySRijxU0LyC2IFfusTa+4
EuKF3D3vK/rmWk5r/Tct5dqxQSnIR3nDn7yCuJz6wVfzrt2m2v8TlqPd/nONt/l3oBq9/Mxdtny2
ywxwyS5T1z01Nbit/bz4/Zuz+BHAa+qT+YAXXRQnf+hCdVSRWF+CsRzbQ1jO2o0Lw/D4yJitml7R
llr3lNsjfpyJOiI6TeTgdR8Lc3w48SinyQRv8TNqtHHg33ZL+jgwAgW/S5yce8mC0JrnX5glmxkE
tyxnl6ubxz8Hci1C8kZknEIbwD42BmFTxFh1IX4Qr9X/6SNG1jECMA2X12c8abIMwvecV4U0Iew8
ZJGAc4EVZ0rH3sPF76JTR76Ai2l0XKaT63NgAjnFgVtVxm5e/BKN5c5uufzY1JjW9Mvi/xnCfYtK
zA07YZxIc2Sn05hqOrDAZAcX8rvC8NqOwVGQftDvG1Is1o+G39rfVCSbYX8uUxDyDB0084iwbAo4
ac42Tad2g4m7L0GNmSPAN54r7Y9jxFBqLP1dBlWTsCP0lfS79DCSg/+atXmRc+tzIkOlg+vTCSi2
clkqJitVif4bAz2cC5ICbZWJBpirKq19Rmye+wEqewHzFYlG7PqlNNu3J5awO7nq2hZPZT+Pt7Am
N3r5Odc8bRMBYnyLim+dShualukKtzogXxXpEzI+m+fWGJVvXkWomdo8JR+6JmRNKsUaJE5W68jm
2PggD3hjKor7o12URf57To0/PHKJS32pRqcgeguf2XSD5YG8yt3kzOE67doJesnPuq5OkZQAQav7
KXNW/0+VDRnQWr0V0R7Zb9MA/RYFt4efHR8jqr0NcFvpiS8SRqbA7I2FhHvbLUVjzhlb/8tdDgQl
OMyuHfyI1eZjww92Vxn3/ciww7ad6nVKU+HeSMUZTkfJLbJb2FQi8nyueZA+/cC2/hHvOKlbDw+n
3meW6tKDlWv5KUSBTaiaXaF4V1m/u3aZfk/blQrcO9lM1yrBdTLASGsVfQxzz9J+GdAOQ7+qSLxa
tkm5ccCKKGyeFjs1B/ZmafOvqr1MQWO6AsWsgu6CQAELX0gBn+prYDmWCKyeb+e4MFKADTQtbnFm
2WLqbwG1zeuVPZPfc8Yuw3FJwU7dIAs6wW27un24LyIwpwevtzJ5kD3nEYO01IChjCr7X1GQ8LQP
M2bSB4Tq8IFIEpZFlmkJxiMTgnb4SC1wAEdH2cD2FG6iv5h/3CLJis4MJ7ZKNvVBcUinBSrVTbtf
U1jM9PsYrEH8VC1vhL8waryrxGr5eIyzyFxSrCLmxYELWL/aPpl7+JQy8cAzOT1yaV5FdaNr3Lth
XlZJMfTSIQ1Ow800rAqX+9JbQKIrPxf/CA4gRhGA7LzBLHQH2RFt4TcEa2Agn4BPTDx5u6hC57hB
ETFLYtuzWPaMXfAqTdxG7E2wJrgd0JV0BEsqI71G4IbBNBOl2r1dubCCR2ftxyi2CTz/Sh3+CCB1
dLN77B/1BA7J1XmiN2NPJ3LiuuEe8w5YSR7zoYzbWgXiThD/WN8t0q/mo4Oq1fAIE1gYD/D/uPvD
azoiOS5+AYPd7zOzb8olIyu12cwdu7VOvmfn1ZvOrdrsdt8Ufp0iPkEL32NmkQ192WYRY5qPncBe
bY34ikoR5XuF1726WyPYA4gr6ZI9lAj6xLeEkA/3OM4YMwCqpipb89b7Q5KG9mLLWkS278m4tOOx
aeY6CQQf7O8czVkYj77b1VB/qlkllkNjHAeT29f7VDv9/Ik6WZeAA4Nohna5uQQPct+ucbV1GsYU
cE9UIsdi4wf1rU88xcIbXLWwb88dT6lKtka6DxlcW5BZDEnhUcj5MRjcX45zfYhhFgLCC0fpkHfS
I+4nbDQFxXex0VL9BDDti7+rRPgivMrYrfVU9d3QJnVIYYD0w6KdvAy9spjXkDMRPNl9Bw+lB/+G
km7wpSHeNlu1T0FAzccuFJDvipop384Zg7u0DNfhr12i+O58wgg7yhSXLACnaRx9QyqAm97gMQW+
IKvWr8i9KYR1YOMLY1ha6vy9n3IXJ1Y0cn5GGAT+jXi+vquUBETYe0R5xGHP9YgJbK27Y+cqSGCV
a5noQEEW9AlCi6dIAiI8nba8Geu3iPFKd9P1rXl3cZSsHxOeGnu/VtqXl8lrZH90Lc0T3llt8aZM
GrEBFTD9Bwi/cpgg4naWCr0jeVyoceiP67jvp8yIW/iKTfpCEMxK22aYyFy21fWWk2q3FT9/YfUE
e7BGYNZ9YPdtSmBH5pI6VE12RmKIlYmPDmclnPKwk/WDRwyqBQIxJX0knrNg43lA+4ZM6rQgkvGk
EdT5izq/ER/OUoW/WzmVr1SEwStjWwYpulqQfC0pGo/Z40Z+0MgMmHUrdq+jY011XO5qZXFlASBj
ZKNT8piEV6wXpTeAHOAM3K/F0BXHFSC5LG6LaFVHSfHhPDZN6v0ba3f6U7fMkfeTtDGtjZLC+QlR
cqk+uMqyJoYfiFTGLvFUHMij6JtDWqwSH/rQ6/mzyH1SKENvA+frUAKBGHT4W7+65I+ld+jatbl4
gVocuYOo129fgD2m8FTlShUHabgsDzN89+ZHBOMKQJpYYZ+21Wr1zECSOmN2/i44hDh1gHbfp1tt
GUQFlDUAXbpNQdW68hOMJ2kiFceyup9bwgd2NOpFfaJiavpEhVwebJtoV530lJbzQdV9dql8yRC7
yLA+sGlF3N0tjBsfFjvBPXiNnfS3SntFlatV/YOXAvXaXqT5VxJwXJ67ENzvniCk0HngQrAk+M4u
/S6CIofJX6wzPydn5cGEyxgGd8IB1Kcj51kpk7WPszBBR0CS5+YvuDB0n8xpwPHVu7AZaZCDpoWH
Orfmalv19Y1hrXtnD1lrLgU8HQRC6JxF3LH3PTF7c6HkMz5z4BriKpgT36KyTrDsrLiFtAfzU4Rm
2le4a3AHWCZ/Gf2StG42j5YuLnKnYrajR0uBj7UzGixULD9m6aT7R4xFRR2cp9sjDZQ0Cc1Uk7/4
lqIDIFxkXeE6yeZv6SDJ8hVsFlE961YjUdu9+wEtGP7hbK2L3Ilxm0AGtwXUOmFzhZZOnUGKLYv5
zTEbEzVCYYIHzRHMGUS2AfBFWbe/WKEdicBVSweCgP1nFuajkqAVp2HRhqzE3nvHBdRdaq+MnsZO
WWCkKTCJQPZJe7DEVH3aYx4e4aQGBUpJ2L3ljrWcwkIjE/oynZbECyvcEiIM05feNIG9AykZ/il6
fF08uP2V5Yptddkx0o3MvWQM9cC0TVPE9RzHO6Z/4n7oRPOyNbP7WbU4JZpupp9lVG3aS9c0RIWy
pY1bfnCr3AXcqOan0TFZdWSFibkVI6nqIFzBbMCGBYzqw4DjUXhsmA7zEA6JHu0Sa0ltVs1u8iDe
QyhTN5aupz9I2nwbaxWKd7/MeFwElovY8jX+DHflZmTjHg/V0a988UogZAhceJ3lb6Jc/T+L6C1q
hhY2oF938wfkWutuqjvR72qWjqwbwHvKi4eubfVNj4/zPg3L7uyYwGHM1VbFV0QiSror0b7esQ9l
12Dv6+wSxwx74GYh2mQn5xlxoOO2ZhV9uA50i+KrwFqyJhOXg9wFpD0F15CBrYrbkUyV0gtElQQo
TVRD3hIcu8xVrwU35w+Hlvs2Cs6T3WQN/Hun52qJxTh0Vz10ZVRiJlvhKtvKSN/mdFxbDKGjvq/l
Zv/OshKYhZtjzU46VMyvdS2i63hWEXrkbVQ1i56iIVEBVUc8G+k9Z9dX18KzLC69727+abXZfSza
vr3nYqbhM6YO76OFlAEwutkzj2JBUI402OoHo5pLp60aMdLynzuMQe0tNZRPFMMWBbTyBOwl/mqR
gVL10YNlkTJ1z7g9YJXek2myoO30lBJ2eywFW14L+vgtB5ZzwuPEn+KZBqcFpzemD0FHoHno5gUP
mMuS5kperU4IceZqcOtlvWmdPH8owiUlSYJ9ynPtOJ5KfI1YymRgApfrgEre/PSxD3D9nNhhGY5F
QDsKBrKvPtgLdNs4rLwBylk1fRH6pf/a/qplkot+M5fQ6XAisSW2kLbValJXppSf8F6tRfrmbJK/
sVVO9ROxE1TWHFKI1rmZz0i6s3XVof0/LfE/5ybQ40ftdNEtY+0AMa/XGZTSte1oMULvkXKw/pe6
SJQ7WfrpKW1Toj03VHocKLpfP5nBEY/eoC3edsPofpYMqL5wpWBL2BRiCYDktMjOUM17OlwraItj
r0KrjxnKc+PW7OU+b9tg/ZoJRQHavY7pthsRVjrqZtMu8VhmU3Z05sC9rcplelCrn32OvRuSMrIs
1klggrMO/sAqIq9Sjn4QqKbQJxzvuty1VzM7bJP6YSBB559w/fKw2tuagc8iq4bP2waHoEV1pWuG
w7KbByNOI3OvZ0PWhgU1dDEY3nV2YUXNAkRVGpEUW1gTHVT160cnR/tumayVOdbs23FoA1LaQpGY
SqeKEfRSvdbtBuqbvpOP4y2e3exws23Ufar/zBhPg++mSR/5Vad/roTBl9DO1Haogi2jKpChJodp
qogGs/MgPWPqyijsYe6c0tkLn9ZtGE5RsYz/HD33/kEEPw4JL3kyzzK8B1CUvsMLdvc1Odbvg++l
z1pJALtp2d3NvSfPCg4po2JYDL/nsqGuHqrySyAmm6uIxyyu0lwPsDJRPYrUZUzEdOOWX9S/kL22
w+TNETePkGAcBunov6DJaLSp9xxm+fg2d1VvRV8tRzzVUTD8m3320YD3N/Di+XnCT+k7nWBfDavj
xlUDbCfv7PuspqU9eVue/55CuyIGZtYFtwFp4Ofa70j5kf32bGOo2Y7EH1e/ZugW9429Ob8jC9DG
7aqy60pqAHi3XYx9LEG1TtT59vi48oxPxz4CvnPrSEdtrHvn3UgApDuDBc1q9LEJX8hdMGQczMBz
IUQD+3rI2sW+TJHaXgcccyTHmS4JTGn9iXIWYTPPZbyzAyQGVr4ciekmfrFr8W3hMoo5TuVwnCxw
5uNExTG0cv47DTosbjo2+QaA5ajbMYcM+inPiZG31mLc/CBkvvlJmFFaHhpCm0amzkX714KmAXex
FeGrWsHEoLZy4+AQbDxSm2QjeZoKS+7kYg+/W1wlWcIZ1YnT2jpjcww7TZoWqHkmQrCuIZshJrkV
ELBpxGfpoTHgLMF7+StlA+fCWwr13MEyRAIA2tjfMc3StyW37Bdppg6pa8x0eOaLWs651tFn7Wtz
py3HDY9SDVEQB4tRVhxxsxQHm2TvX3nnwRwqN1fG1L4Bxl4Osz7JPcfkSU/slH3AeZgGe+lfFUiR
hizWjM1UV0cYX4G87+rB+N8BBL6CrAFOr4dibpj7FVGH2awXXDxBph1cBpzq2Es0qi6xeeN2lyuZ
2NmavtAnZvtJ8+djH607Ym+CmQEaroNTVBnrqGA0xps3/x1zX5ldr7oW/bqS6GU130XsaJvR2Eqi
yy4lMAr7CKoF7fFguCKxAvo7MdvbSzpicvJW6M8Lc2LiczgDi9aTBwokleESLLeXMJ+41y3tXwRd
9X4uKtLonXA+9BiRf0OC6e7DNPCxmlrVTWCF9aHh3jpUa/cxm96+baLa+WYgax/r1s7eAeuFp3HW
UPy43Oww8asxSEgKz4myEA7B13YmPnnKuwTD4JaecDqrI0RYop9CiTXFRP3zgHmIn7aQyz9H+GPN
vGclDYK00PKlVzN0BPxK4/jLWdze51Q1bAxBZtInUaGO8+AOe5ppJnoFe8ueXea/PaKIHhzCJ3kh
smlmf8xH4sZkSFinjVy4g5rW/XNX8wTKA3kfIDpVr92PZdJt23ojlA5viGIgR6oyftwgpb8Klszf
Jp32r8QVse7EEu6T7oPy3hs8NL2iW1RSrFb/J8ra9mkdeBhqQILfLS1hjW9wSW8HJtIRdHS8QGRG
NW/kMIR/g7ndHpoSyHUxe+pPCp2CyBhCrnhAEIxjJjfqj63SEMbtYn7wTnQp4sJWM8nug6MD1CfO
TeNw8LuVhbdwWqq7ociAiypgvKTV3JCsEH7MW2i9e5uQTzU1cRfrUDuUCt36U2+efcAzza3RNVMW
7ObekPNihEkcKhtWoy1iUZhovxoOpAOKzXZYOsIYA7v+ZsOvuLFSYNMk6bD/GSN6B3D+xXhjLy5R
rtOo/VPRETC7jAwtdL01SUO2xDEb2Aw8FNaQfhiRT1d80Kj+DExvQJODH8CqUmP5ZTaS5CWQtB3p
M+4+67D87Rjqrj9SzaS85V7zsfiB/DJNiQkQSXwHpma82NcYLN/Os/fMW7rbwNcVK4RFiuuvy2+6
aAp3FjMqdhHc4Y3OmbYhxbHaAkbMyQmy2h/F98MpuAFyV4G+LGVl7+shCG5GYHWfjJvF17bI/GDw
qUDiq/pjVAbjH9sY98IblhIDgiaRMcfbK2+zzna6MV9zyukfzKD+lUQhw4Yo2SJzlf7OwsZ9Cdnc
e59L97el8RD5bF9+zF0k/vJGwtw1s91fuPKrU98vFdNsLloqw4Zsh7WO5LsTBut4VHkkYycfl4/K
1ddKAoGEwaT0Xt1ytDSnIN/nwUQKA2C33valKKg5YO1SnTunflqaV+xG+iDRRA89ysWT6Aivd0kA
PJFAFgVHNZkywQ7lMM0PM+a7tNpbdgzmsnDvGnvyEEJnfZ59vzjqdib/gzFeGKuKbF0Sv2asbB25
ndi/02VMooGgLAZM1rHxdH/rU2oeB9aTP1c7bOKGNYfnQmz+S7/U/p3qhc2/FexqzPJdTFpkSW88
HG2AdF+2fJgBEpHzhqtwC5Ml3+Qx9fOvdJlDtR/ENr+NeKwfURplbKOLjvzXpL7ifs/7Jx3gYQB+
0D6nbsSaIfKIk8iplb/Hbch/ZoPvbC/IPqt3+VZRY+c66368RYmLT5obsexwucgG6CBrUZql34Fo
yeiKaMJoGtOy/iL/w34DkSv3XrrURDa4BIwHW8pFkppsuB+JYH5hYqZ/mGODCF5h8TNMCoffa0qG
7KJ859fsOGOBFt8x6MgEloPOwfAR+OtppF9Nrlf3fZZlX5vsyDvK1+FhldD6kZytWLtshOqWnOuE
LACLArud0Rwqt4KFb5V+HsPRDl7VMjU4zfqSFFkTZkzhlmsIsgNvpEDOPBZFFkqegDbt6YCy9nY0
EQa1EfP0vVUO8x4u3t+QnC0maOCG2CogPRabCL5Xf6ofmNcxY3NqL3wehbf9jojd2FX8RnZ/svoE
Uk9Se9bT9yozDO/t+KIsa0hy1y9eRJn2Zzta1gdUMR17TfPGqmh4tyIpHTD53KLYEzvN4uylwyyR
lOtcx/w9h4uqtvyup5DFU4EfFMfnQHiFt1Q0TWRDckHkDx3UNDrbtDs3RWHt+9bJuIEUeS2BnLsH
JpvLPbGJ468NFevW7jH0ewUTxYcxygo/wYNK8JfMPQT1ypX7q0oFII3By2PJP5mdVlcfXy+G1w0R
9xxwtj9ty7TegymUBwyKVyK9a78uuYiYN4TTnaWc6SEDBvwBsgcLnF3LFLlP5b+qAbl9W6mzeI5k
uc9Gipiyl+rman9MBi67p2CotgM+TOSZWi7hb9susekSbuySFxgwckfjKb3f+exYycSqIe0pqwqn
sFy+6JWegOOTImmq87r0WzIy88MtV2znpl3CS+SshquhETEZ5PbJzXs9xlntxg2DV9wkvjqFKW7c
EE0IM6Oyr332bWWXpNXJwiThOPRHYc/DBR2yiiduA/ZerH+WZ3JKMk6lbTbqFqCFvvGscYyB7IQX
02WYpzEltyFpgGp8TSMZ3PkEdVxwhGBZDJzhpom4GLYqoLNBQLxdZx/cBy3oTvC79r1yq2OrmvFM
Bo0+GLHgC03RxAvJnC1nZL5rTfOk3GBJmI39ZvHxhcMOT+TGEwxbaXgaHEJApjEcsVdYSVTMFyfg
bMMY9h428mVTAZR/+6vldkikmK4BZOF7RuplXI3lcwZk7QmA+nSgOOc4I/HwCRmSrF1nzpMMY8Fl
qczHUrbcfrkdl5HxEput6xsv6IPYwUGyJkNNjqvywpxxnTWh+DIv+O6txd17WXAu7PahSyn9Iu5o
SjE9RmcILB15C1b9bPmmjV2ROffzIH5sG/SoXtsqxhNBwmPddze8MMsZo2HEQdZ5+zrrP6yVSV8/
8CBkk+IM6MNn4XTLu55Me7BGnHIiJcbKX/Ix9qrUJBKiWjxJ5+yW3Tc3E3vxpVAxKYRfS+eSxzDZ
1m3oFs8UnWvC33a6s9frPNXXaExkoEBbuA+YIZ+lLSdSbM16hJXVngASSna/ule2keu9S+tIesxw
skf/XWs5IRpX5wUO+fVNbp6mbrzOB5pJHOsIQxbqOkbjkDRdKRwPsrTVPw4zA5nUTd3bxRrzYDf0
40O6zR9KkWsFG8BHlVoinv4+1wnGPEzyBNHtaKZp2jHI/gBu/cV46Stoh/ExQxTFZ6SvMXQkGqH3
vo8yf7VJC3xG3GHbzYXTx8oWcQLHsKyan6YpHho+pdoxstmOxZSeZuSpX/4WkOBpNwGZ76Uc6+ee
mx/hfsMqYQVmhhga4s5YIqJRkXVBydKTSxxfeyxy+XnM04A9hnp+I7K83o+Dt95wlvxpcvHBSTQl
RORAC6h1eOdOrOxs12F/MER/dD8up1IF7aXMGXfkJdWzh5T1OnvVD3pec3I9PhaTp/RBuk3zqFyL
yY7vDfMdHZV1soxNW9wWn30t7AvegEfXnf19W/vyENSMsBt0sLihC71rhglHQ8WuSeIPeIyuTfoL
qK90H7Xt9s7QC1mHa2PjrMqz68R4eh4mEp5X6X1r4Z9hfH86k/WYzzV/JBf5g4imr7HyLu3Q2qca
JwkuunFj7XL8YcUxQpcI5kcfuNN5BMbPZFB1x2lU9SGlWzk0q/kU3nXRc2u+3Eyx77D16XO7sprI
ssP6FbXRty2Cv97sU5X6rsPJshA5Fg78JoLZiH8l3wlb7jzvbCaZMeiM4ULWI/F0JkLca8Jij5/y
z6js85QH950dbqQNMkHmHtanrvczvsUJq+XErBVl5Vfv4/2pKlvug9poyG1VxLngNp+CFKsdGWt8
b2ZmT3Ag6RS7LjoVIihXM3PZPjv4ePjJ09x+s+f67q1EwzLKfB8c/JikUXzqaf3xPfe1KEmtaXyf
qdDKyvsiFuvGcWt9cgX54qwaEM0MPuVUF/lNQyoOZ1t6Nc8PJu7H+p07094PzhLyQ1kK/6gzP7jB
3jfdE800PILNyBNwcOlOMU7koM3ci4mokJdWtnEwpz4uw8hJ8M0U+6mvX0WzPEQj71KXN3USttOG
1WowH6MkYa4f+ye51NV3X5Tnouicg3D8e6k8bJIrEmCWz2x/TBMo0pE8O4lvmwUwNBhnErGQMn8Z
nO6faawXarm/8CA+GQa/uY7sj83AulftCDvR+FyYCHbNF0we8+xWbvpaK1ffIXY9rLi+EmTgjD/O
Nzdrg0+WXU1uKwA37CikLET6/3F0JsuR61YQ/SJGkCBIkNsq1jxqlnrD6Ja6Oc8TyK9/p97CC9th
W5aqANy8mSexoZr4etYzv66XqLY+cGBTyoy/pF0l/K/9oNipbRJq9tk5TJrcNLIVvar/pwQlpUdd
Oksm7DE6qNZzD50jojfUA/EhbHIjMjTUc+EV4wl2Tx8UYsy2o0cmZMyyf9pfCA3Z6cax2263dLAi
qqkpE0xkoKEwsedro5yoXubhuHNgGgVST8MBBcG9O1WY4USuWBw2iOr2I3ObIL6xOP+gjO4Dgwav
j4ZPkkF2Z+u4U3wLM228OEP6YVP4SK+od0rxeX22cK/RPVgApYuxx2n/w6sXTGmZnsuOwZOK4L1V
q3pVAAfgmeimJxVWxzCOvmWWbxh1hrMRJfjedbpPF8rQij73T4nRkO8ZJyHTddjaapd42d88H09F
1ppPvFXRBM0F63bujr8sOLOco3O9DXMcTxROjeWuG80n15xh2wwYG+zQGKgr51ii7wT5u9bdkYOc
Bmu+cAH5yPpJsLnfjdNICrijjVqF/B8bCX/tWpcP4VjYFcSdOl2ZHokBfgyXxkHrFofth5U3c9Dn
TbdZZEl9YqPTC4zaDkP3mIpjbc6v+I7ezcJytnjYps1UF+kOYiWFhCZN1H47Nh375rk+EGXKghp7
xLqomA5ABOPngZ23ZW0WnYDxNnh/mJIa4ZQrXfhPMLJIYzaE59uMimGg9TkuWngaMcHbDTltk8iy
/03O+KeexgU5bTpy3nDo1mRTrDx+ZR/wVXV0QbSKYwgdh917JJILmjUbMEzwiLg5gTCXgHtpiw+U
eGfNV6s9p2nI5zzSf0kqqGs/0lCfGdQwFY3/KjP3qfTNJ2+a3tPeMTZR0RFoEQMBDiQazGhbvOuI
XSFuTlrYPry8MJ+czP1kc19RE/FI5QDbZiXMgoR6wRzZwP1VD+Gzrag76zUdsPzDD5ZB+Wuc8o/W
rMpgD+fV23ZJGVxLPTzjln5KWswoamppFs7RXKrWQ2mYeUgp06YLDYO/sPQLb7p3XSYX7fS3RoR7
jbywCh+bkGxaBNNLPDNrLMnac8UJRtp7XHTfZs9gGoXlD0El9+QQBzqV6pE0bfpuhardcF701bZO
DIh4eD65es7d3Az3CX8OH48s26RE6l40Xgnes1N/QuKkF8RuHDZ41mMJYo7MtuBKTMP6BxPI2zh4
q36TX0T/ZXl6aH1svGnZf1NldObnSdeY4vyNLRj4wpQnSpdaH0vqWEENF2hTMLZwRqeYa7AI8vwR
8V634Scxwh9L1UPghngx+N1pcmzZxRXTDef/can8W9mOvybRVusobesD22Js05Mn3lvksiAmbn5e
Iv+G8eYKkJQbZhjEmusTt7otbxG1byuBgWSFouiuS8GX0o6f7JLcoHTGZ4bjZ6tpnicrO3uN92bZ
VNs6luxXDrZCvt40dMdZMh0xhFSrvGQR2fFlGVazxGvClqPP1iGixLlwavVaMcluwtk2DqNBEjjz
w36HKVfjZ+rStS9arPIFdlKKWTlc8pjS6Druu/0UYZaXgKLulaObWzlUy1ZF9PuCISAYJ8dlQ3KG
kvkCG1/KVg6xCsNOiDp9kCy0j1ymw6HCbvcz+na7H0iSMn+QSLax1v6NqZr0DNgNxJOrbWEXZ6Bc
xQ6b3DvsKIRElsRUTA4sEVMRHgedftoRZZ/x0N0iiWtUTsrcptIKOVRLa+UkslsXlvlDnKDfE3D1
v6Yiv81x075r9NCt63g33idMLFyAcTBqFv2GzzBWxwi//qjl/xUFr/bYJJtqlGT3h9TFfdKLCz7N
PDCi4pvZM1rNZSyZraP+QL6qPuCjUxvEpy5AcynXBI7vRedGe1E6MwNz4l0tAxNZjBVkoz3Vr5dh
egkbhK6uJemSRcuA64Lu9DbGapTpU+E5F6conqPZmYLWUGc/MTgUQxTjh81u1dhJyVgZN2uz7c51
FS1bboc3azAvRc7YFSfVVvBB3GA/TQIzGee33DN4GNR4+YkekZAbU5rYrOmP0BUvbqe3VoTgYfrP
NrgQ+mLJAHzHnfGamGn5ogzTY/LQ3qpISxgAhp6456ezmmJx5Aq/ZwNlMh3ptpUXR2rv0t63N1LC
IytVptFvpKXq1X5Y8fwlaldiotvQbYz8wEnlEn7V4RpDWBVoNXpBG+XJgZWtdVp8PzxOYxgzePpT
oCWPy0pmXPPKr3ZUws6nho3GJ7aRf1mKcIJ1oF9LxYUo7NHaxjWmEmw4HOdx90dPs3hqHcK1Ski9
NjJxH7sZKkZJvbha3rARWKdBi4ceP4kvli7sacOl3cfFpPZ23ntPpWc+l8pO/rqRJ7Z5Ka21NYz8
OnH/H9I5/egMY3krJPtVWxLKx6iMraQCBBSnKZ2ySIQsvOuDGjNe9YW+sMD+GxrplZmREackUePy
pw5MRQ3xYoviLkfR82/Ev3E2NaexKkGfR6BSWCcNt0ViOQINgRm6Ta4EpjCaTNawdqTTbVSFN76L
KW/LAIvw4AzVajb4b7PE2L9EsoZ20frlTnqTc8n5WL74uvoXit6++071yzeHe+2hg4wuRaHxQN9x
N6f1UzFjfmtxQHAQKwtSwmKvwiJ5StzhMGNcujgGlzoOLWtF/w/d7E7716uLZyLZDo29i3wEN7+x
dc8IxP+3zto3FZNDNNvxJR4k79aMdB3lm/53gks6EJU0roZq23vCn78VjfroRpcnfVltrHgAQDw7
kACsAV9dvWy6yGTIbYpNiDS47i3xyUbM35hQNw+TMfSvLNfy1eSMKGZqIs81ujenaJYvnCM3wGwL
cU3erUVWkEZ/TBXRXELY6WrjacA3vy51DDmiiDSm/D7BZAOBT4YttU4M8cHYQP9YWbP+k9ZxhhjE
xSxLTJjYbmb1ZrBX3KWZAKniOW+2PZIqm8Udg7d/6MgvfFUKhHFj1+o7ynxnj5g8PSmRPyUq/4rj
bqdr3qG0KM7XZlIXR1ZXjj+E185RxPtoqLB5QqUpVbt2O/JkK8cPp5oZXwGNdCjr69xs8s1cQach
93J2whD+ofxDDY2inri2+WoknIoEdeSTbIflbZis5mLnsb+pcm+nW54j2g/fYCP9GdPofY66iz/3
f6sEdex/ckuRDB8hxZB8Eov6qzEJOJTu8klU7mXqVRPAFeBZO8fZdn6ocCBS2LE+hP2Hq2oNHWnr
tWioXhQ/DSOvFDUwKyhMatu58MqbysOvBLnwSbQ2hZ4kN67jhHIQays6ui2kDgfdbesO7qPXmVWo
0+PR8L3pggn9w+vdp8FwD6mVkVRKXyxpbKDAOewJ8Z7CoTgvIv3nAPBdzSZuWLq7lxUJSw2j2D6B
wSnvfhXzocmas8BltF9CrogVwgsutRhGDP8fLFaUzsuUhPF6WPjpuqU7+gmFbXw8/8ai6nepSeGw
ZQICKRm92PXPvw2Sj6Qye31sgDmelBF/AQ2k1v2xVMbWMJGUS7+cwUSiUNYz/7k08P0heqMEhjd2
XD8bMoMZNQ3yXtoekg5Oy2po/iZFec/q9uY0PIN5CgMJQT8Oz3buWxpElRH9xn/obtNMZRdui3wL
iofWdegtOzkIf1cCzL/jIx+2+ZikRSAQosnkLWq5J2CMX5ja2kNVLsVaPtKfeSrUKu2tE+PLEUbt
T0hY/eZ53neTTd4mHmMqYD0qZq05v8wSiJDXt9W5cuvfI2PNCrPqW/IIyOP8CgO/JioFvgb/yjCr
9eIY790oyKwnOfJD/BZFaG1E6wayqVm1eSS6Vha7kjXrwee+KU9xV4F8EOEnif0LeI+FQPQwreGJ
v5m8+9buPL14ycMj4ajqELXgO9uwcfdUVyu8ADhQO2GYQTEWV7fv640ZmuqH4OTwTMQguxBXhUEX
a7lJYab4eF7r/KJFLb8MOZWM7tNQXwoRZ9CwVPzJbLdso9p0dmX/2P5qXWMddV3/jcnQ3jAvUNGN
wwFakZqZuhpPXTqw5KuUPzP8gixrv1SYIGQ5pLCSsCvXYRwOh9xv5m0VdfaBCCb/2tiI7bzE/pqq
ueoahn3y4nUeWxQV+Qe39UoM9x7bPKj1aJcLli+DK+OM2Rh7uFPP38lc1teHxHrvqY7eDo6aknUd
RcDBavwzE6a5i+ma7iVdSr0npeIEpIeMLbFgZDl+xfG0W7j7DHOVT2nmbUyzax5v7P6FHZGEK8DF
wsizbJckI7/vw7YwcdxtPKIE6Asktixu/HMHoWNFiyz7nBqFAk9A2QZmj0ZoodpvalMIoE5cYhgw
U0Clrvfc4Q3Y4lWL73koOpbiQxwsqNhcdo2xlmWjd0s+8i4xpLeO2eGtiyZRAWd5g1XLbbe965Kk
0LZyIfmFNmC3KLSCocBFMiwy3fHPUNEFDw0z5quqteHvfVxR8G3SGV0BgEYJ2XM9lYS01eQOeySQ
8RzLWb8Wok54k+noPAjXPKqk/ga9CY4jt436THBmeHOzvrx1Pt3ZLZbRA1d//uqM5vJEdI9v7CIL
Sqgfl0N3SJquvU1gHfaAoIa94NFwMEdse7aB6p3jLgv4zhXAGPKs3g+uNb4+Pl03o+xDrpY5CsjS
eS8WsFUCBKnu3wRezO/IhM0p2OL/yJEAlG+7+c6ZZ361ScLIH0OcWTt1OJ8Kmc5PJfFevp7sk960
RhUEGGzeeel3uxy3AxMHECCqK+zPfnCSj2Waq1eNNng150ruoZL0WywSzfs0NDS7OHToGdik6Xhe
Iu/HNLoWZVmS0SL9/4usQXkRWD9Wgzd/yn40T0OVPLbpTXsNmWhWlS/BIZiOImRN3Vnao7yApJt+
oqFE7O6xLOlVHRkmO7Ix/lvHoXzUVbBSCUN+R0Hf1OaVazLfRYRi17pFkuOSnbf9WGIuwgl0xFZl
rKK+N681nY+rTCvU4IzvFYsbuEZN11zQeqor0Nj6TZVF+FAwJ6Igo3ci1br8ApE2XjovND7IUbTE
dOtmCCwYR9WGQcA7aJvNzxq8S33TBK72kSOzbcrW9TTEUXcfjW5CiW6cTZj5/cXCQ/3VYs25+sPA
RQ9DNXpv2MZi5Vi+cTouW2y6Ym/zljngC+akBHdzjRpn3g1zM22HwhyP9WxTrk5jBTCeIl5PdQrX
gvXvcYbxglMzMt6NnLQ+VeBefXXlDD5MY5CgIZiQThNHNzeyxievdO19p4W/V53HTRuiawZQKaZy
ZeowfH3kMf4uFUACtSzQ1LUkz9gL1qhUHMltjHcjsdnVAkFsCJjFC9LYYOxIPyYv7PYWBCsYigKT
QudfYZzGm5KI6StkOblCfdUv7OyXDxV54YFjhhyoN5AdJLVc31la+tea3OomtnBBYCXoqIAaHdre
GbRWfVV0lxB412E0i+plUF1MVZlMls8hTuyz5nZk1CuWz0xB19b54my9Ug2PxFZytOmsD2RlzxtP
Mc7xKLGDx+G3biNl32DhII7nHPpuVaJeuwJmFg8Fo/m0QfGfFzIk3iomccUc1ufp58wW88gzKgN5
UuSfykymm4cqBgWiGP+YXYGEV0l3emGvnL8LiVgetICRNksKKtq1hFy2VgxlaZUCeHFWRczMuLJU
Z69qOZhYgpoRg7NESFlZImrIPS8PI5RKTCCVopE7vKAWBAWCsF35oK+phIw/ZJuTaU6PKxSJC6Ql
jk+MYXjIEld+mU6it4SSeuK1yMibKgH/gVrgcT8T2v9ipc3Z4Te5+WRGemTKt6e/0k2bLdsWCHJ+
0ztBNU3pb7xK9aZbfH4E9kD+vwJy6C2Pc9w5xL+fjM7gAu8eh6aB1RBBzsri7WD27QbkVriOGGP/
PBYSr66/oO4sZp0jiEYUq61zAg9BidFpozsCDTgVhvAAcK7BS5TX6daPh/73vGT5ufYtFnyzqq+Y
JNuJaTjVB+pi02OeO+xkgfB1Z+ysbKPAka5MmYJxm1h6nyI6o24tAaeNid0faIQqDyllLuwtdfg9
+fhSJrOkJMb3kpvVKxXw6UGrtObpBCTCQq5DL5kFCTTMb50AXMErNQDoMbO29GFvDOxPSEbEDaVR
4scHyRbMg4cpafHTV1fSAKgMDBGzbdfnmM/sxsKX9FOVI2+V3miaJyeXxrY1E8qWOhEFOOzwDwlC
ou8kpuf74FlLsa2HDkKW7S44OmD0qquwFjIXdrz4P4alwWIKOQ8ns4+WP6JxYz7Hvfym8x6jkfBr
61wLDQnDJQnvmEP4Gzx9/e4X8/ghC0BqY93gf9AY631qgTdJYtBp4Ln8D7hmdUhbDP5mbcmjNc9/
DCM1dyUZ5zXU3XAtkGEQb2JjozjV/yIfoxLDrdrNvSEfDg655oMTX4nvxGwZLXVI+vaOtbj7cmL5
A7OREYnoNRNimL8wprEhdiwdzIsqjmwlPJRmBsN6oGHMjBlK4of/IqLHKcBfPpACThgW6KsbblnJ
7VrYBteexadi5DuCWQTzE6ETNtl+rut7aSwxfy7xzTPGviWpb7anCFEtYONlYCz/PyRVz8w+M6n7
tcgeiTK/J/xlp3lxoF3HOGFhFViJnDbfGxBD4Ei2xqEHGo3mD1rrWkn0slFxCKzzvhycoBSh2kY0
du1iZMN9K2aMuIxMzcbo6Fl5xCTcHawt+ZIAh+VdxRZegh5cCdi2nKU+WOhF1y/UK5HjYXtb5CsS
IekfClTczwqL/r6tdflLeT2mtcIoef/gCS8Cm16JI/Vz83Ek1BmuQrOT+ID9PujTvHvBcgS1vV0Q
TVe9ku6AypETPu11ssmz6oNnRRykaZSQS8P1zJ9lakjw8Zzya9N7GTEOHtyJF3kdev0UIOT1rykQ
xkMsgX+ApuxO5JYQyBrZHvyy17dlkZ9J0sXHRM35zmz6ZR058xKtM7iRXLNjvW+8Hr1QFM15jrFE
VMOEE2iEETByouJ0w9vH4Sj8QzbOHbwgkVl/KsMbfsm6pDEwFw78F5yDzl/yBjVGBHZQrNqW9VAN
SNqcQEzjnceuPf+p4zI5iXhULySZUvQw+p5xffX1oZbN+NnReQZLYOJ5zmtzWq4kOMbbUKEdzEXR
7kt+xyuSGhksjbp7NcZ2PpvUaj6FD3lnYfzkx+ePzcZdDZdYd3yhLHGfmnre6jwvD17qhzbsxgrY
EXkddk5te2rdML+qxfbOLWa5o5iXR4o6S8SHWzT6pcy7+TQuyr+kReReOKrkOWIPdp3dkOSaq0vr
XzG638J29FbQ4/OZgLf4mAZAMVvGLStAsytP2RiqEBgNzukVOabyt5axKUiNdVYAOdsKFoNlSq0K
3NIGfnZyKHl+xXoiy3VKVPYTXTBnKumGXYwR5BsybvkbXcd4Sdnr/TMs3DeE+Li0HJ5yllJEbmCD
f6ai9O8lt/emdqbxjFUTzaKK8Eh64bRnsz1feVTZ24roAhYfrYyzPekbXA8IlUNMKL51QPbJMis/
8LPLs4fd+UGEWDq6CR13gcvVpGW8VQjPzWpk0r56BFg3rJeih8LctPa6NGW0y3FTslVqW+temg2z
M59slCBtjasCVh9qmqWg4dpFOf7yqjzfGGJxLgs0mHWDjRFeQbhIUGOe91qXSA59zyOqNyv9DK+h
xYllVFt/6YuaGE7u3l02qOfOEOQAgBx/hW0k3iACWDsDB/5GOo+Ink1GZCtNyGFRGJl7r5tosBx0
/wmoOsN6ES4ns/1/CR0nG3+GZdIu2tnm9vytk+gPfyIWGSpW5ya2yKHM+PXross/3dFxXirTYQ1J
vdNuQkHmuiraW4l0gDEsSvca16NczRAsj8QYYyA8WXnAoEC0KnE+jTmNgohn2SaG7/gDsxCDR9iL
dwoT5NqIWE4SYutdsclV6j3TTNk8123RQsT0q7WRpjXZDWBRnQBxy8NnnP+ImNhWZlsLUCYBLqnL
w1cRET9v7MH6HdvW315E1XNe9NZe0t0LYy2yDgSAsmc4BDzH86S5S9jFewFw+7Mp2u5hwBPRsWMT
tDKgjkfrnKQmiXVoEaCm6sMANYZffxsFOsItttdmr5utDeFjp9m2PUKiy31IlHWFET0e8PzOL/MU
edshjc14Y00LE8pM/Ze5Gq2SA1UoUb8OLLzuQIvaT2NI2FEOM7U5MAu8bY/Tc1tiONj4UWXtBqha
wCuo+TBFzoLWmh8EKyyO5PWs59F6tOLFqvxT1KQ7rdJ4L/CZbCtPpCdLWcOR84VwS4xldRqt5YOl
RnscnLzNsWhI1g+Er9E7eS1lId5Ho3i3WIT/Hk1XvUfWEn/5I+9qV2fFKTeM9uoXuo0OWVSrlTW5
ZLVktbTNo1VJ7XwHNxYJ9Ybvb+L8eEts/l3yPr5La4wYtkIXxkC1HBJeRje+1+4qJ9q+m9LBO9P2
sexDjp8bZ1d16MvEZKmbd+LTbFjDraSOrWvBcgDvoIg+jKlUOxbpBCX40MHrFQ5eydy3v+JBLfWh
HF25Cz0aUjAnm3uXN6XeAZjEkq/xwRQyZMvYxOMXXhCxn2msJCxcWeOxr0fxNxFpfJ+b2tu7CXFa
QNbqSGS9nbE5D+7GVeE/t5jLtTOZxj++O0z1+dRU8brx2WMzY+MMixCVjnnt0I9h93wR3Fari+4N
fFNgu62DcjSvJN/Rv6n1Tg5A3kmmaESWs9RJuum4bjAgc5bhBpTjVlvD2B8oPsyLLQHISO+KYWLX
OMaUE20UP+ZLZ3XflUvBu4fV9tgYU393a6v6xPTZBmGHu8MeXUWgwS9eR6AyKA0+ChcRcqjC6Pqr
sipryKCSEEFEDl5XfbLgKgT7cnIt7X/xp472zCMPInr+0J7aJ1xlSXEUhlfeNQncS5G5goa/CXt+
1uPQA0rlT68YUsq9Y/vlD4rT+B7phVU56YusYtNdpIj5CaFdHvO6uLNlgDpY6aw8asvqQGYbTvYL
tmaCRwj+HvK9oS+5m3kAf4BdP7EiMh6ZKybIyRTQZZ2+at9TDxwRRsMif9cmUltrDiPLa1Xt+pHD
HLpP9G/Es3vprDLcuRyk69YejEthEZDcEDHje8qadTWxCbeJGonfuTEYTzLyo+Vm5H5I2U1Y2ODa
B+tpkgAoy7SYH1QomZ+UZNfXIQ0c3XCu2L10YQo1qAmNTcOOkV3tbJ9SXvNBzBH8ERdcHNBz6QmL
EvkJHgLIjainA3ic5CmeRv88svE7T2ZbsfIoZ9peZgLtkCIPw1TFf3kHZXsUhSGgH1ZeEYaSJ9ts
ra3VZV5Qd0hg5vKwdzs66rdR0umDRjLBa6nmkBRHOu27qVtYpqdqTYUOyUMerfz+mLxyb5MD67mi
OKlXx3GKt7nq2wW1yQzPmNeSfSenhrR27K28FhZsULvenxkh9mRWqAyuK8UOK3kZzJLX3MoDCEBI
wsxZUkTt2N9pIUlfUPsz3JmJ9bKUvn6L4D6f4bEB5Wb1WfIGJW++dtEY4PBJ79pZQ3bKObnWZtqx
vDNZPzyx108/6to03jFfwKUHjbunCal6Wvy2YgjD23xzeZq/GlY+f3Qpma4mUsW+mbT1Yvh+sSIb
TJovLqFFIbtFz0nX2XvDwGgKGAv3bcmDlb0l14oyhwMiClceQgtTw0LCMi6gHagJrkimQ1otK7Fx
yC0FXAv1v9C1hg9yphaLOA9DNz/NXqS8d1LRdWjPA8OBojqoAoAQ+FFUXnGowqjAuLx2I3mqRlWB
CHeoXHWTDjeUy6okIl6b2bvE8vvd0JDUJD7qBmGLEaKcqmqTWngLWpjjR2wC0EMGEsZOGpY7HLyl
v15mDjUs9n17WYZ+2VMVlR5nV3cHr3fUfoDcJQKcJaTk00nnNmUKefqbQlicchNOjMQs+HtSsfWK
2sBAiG2ZAEANuLh2+pZ4t25fRR3bdz4xescbN0QrjRFoODcvA+8OoCxu/g0JKPqRICVPoimzL/oZ
OD3mhi8O3QYjXSRebBNmTqugLexo3uQVi/pV5djpzVFzcYGY0twTxoXPcO5abBXjsvxry9RbcYB1
O1m72ZnXSn33UIivtqAIyI+UWjWtZu6Cakd9kJMHMib4ZfU6Wo/E3fEG9vOT4vxeY881ztpc+luB
RHbpmjZihQYq+6hnsAiuyu5EkTM+npo3hAkjOigTRz8PbsgGSaDWXUlEknKuy/ZEpQcJI9pvNmFp
hk8tUN21E9u8Rj2SZUVgliWrTl1pPJI5YH8EAv9c5f4VT4cPJzAnL0+yEJCz7ajR2bDYe3CADWl8
0VEe77TdNJ+uNuvdDMvzWJhG8j6QjQUcEhfiJaExe93LiMYTw1cnYrV8DRWXxneTlF+zk6pfbEDI
kxQFyfs4SlCY2COLfhMaMoSYkz08sVP7atai3cOWM3kMI4lmbkgrPdHLHV9SGh5M0ROc1jbWKz5B
ufvmMjqzmgsB3YCp6f+R80BTI4gUsFgLP8jN+kHkenFB2mQedxGA4I1OZqww7RA2Lzx1uSBCw4bp
AgqDk7JOlms7Wb8g6Y0miRQbRHk+W/q5ZqI3V27v9kfHnNlNVEmu75WExYvAL1IA8aqMoHi7RCpA
cF2tpsVnCJ7FIVKQNDxpwJrxZIuK4ggFZtwwsfkEHhq94TjEJ2O09hM2YZYlj4N8FUK/A7FMEXjE
Hx55iItUi92AGXDD9rRZ12Snic9CUSR184Ckhguww7ijUTlQmJ2fsqxITwuA3h28CeOSOlMS0O5B
RqvW8jqXmh1JnIcfE9WkeC/b0t5amIG2BOz5VaUz25m8R+X1IMK95HnmXsWyhEQJm8pHSIzYm09+
8cmfpuSzF9u7OtXVfjIi1tFt5mLcYhWK5yihFGAG5b4Gbp5vfShxJ/bidfDoI91YvFrYAxgtyIbU
gfzyGDsNlgqOi+M1ZLAOAJiIwHPyft9PmbX1oR1+N9pqXjl2vbXOZwe3V1nfWpHwxJ2c8Ex6I+Hg
bsKzS3AR3Jm2f6Q1JL+1A9tQNqn106lYbMwmvZmz+Q6KrTm2rYGxZjSaX/ZY4t0p3RkGRyTRvXr5
T/Tjc8oIGHSyfFwXMK0mq49hBKjojZJ7/lRTAW8E5/ve0M7y5MSzF1Tcq+uKPCIbJdUelqWc8f8i
6FZuqRhZ7fQ7sfKcyTGvAho3louuYa+RecpP/PxeMORzeIbmNx9Ei0YdaeIaizlYf3O+iPZmqOri
nlsCcOg0J/VfVztyX1lYppJ+kBebVO+6Xqb8k2sr+pdFU7frlir/sUzPPntty7J9UtahSsb+0acy
X7xF8CKKS8N5YekEeFTrRv9q3QZ61IRT2Jlrs9zAwbIOJRgECj/QhOgOqvQ7LC68e2KyR5ZyGaOr
JZhPeYsDzpu7pn5eoji+d1kD4a1u0zvHjcsKOxm3ND4THUsr1/rxasz2SmXi0KNsHtWkk73JiXea
sUGAYvQGHH+jInQsoq0QwDcQBmR/SVM+X7w9QLb21rTTVp7c2S+4O4W59M3Geonk1PXz1dZDuQJY
9lAsiQ4P0vrTtu58rNCbdlwhRFRnJHNjDJ1rZoOogTwlBRDT8PFeW4bD0LbpM2Ty/uAmRbJtBchh
KaMKOH0GS6WWttwYupJ3F0PwU18b6gMuqbmnyK9u+E3BkpTaT84mFRCnNtesA/rkEaaBMDBTkxJO
BMylG1CHToYJmqBBVCMbn8oUsateBh08/Lvbku0kMzJlA4DGuGZgCBBNy3y9V2MhWKDV9kHMoOxm
Gt+ePZ7GL1aIkwzobQ1Zy4wQ58bXSbjVW22b/4r2wbXqHwkPVLN0re3Z2k+uU276vDJf0V67oJ4W
IKGKxpI2lgRbSCPx91cRXsqc+syxzQicExjkBZY79S8kqw9WOvY2JsQQhOnAu93Cnb9vuPRQYHo8
UlxOFzdaLBwxIgnvMreavVt3zgfsBGNfh+zLWKL3V6Px8r3ofBYcjZeeGvySf7JmAVwi2a9QnkEb
Lo5T7w3BMvtBY5PntJtYrHnjA4qGqdKdRPNRsXvYYa/8R1YfJ3g0EQDNHWSkka3QoTWckU09WgBr
8/43zWHVvnDCYRVncYhzfVFH9hCcZbApV94EDawxQoulVI9qSLo53tl9Y3z0bRLvLPpd1u7U6Gxt
d3g0tRmCaZDssFAm/LessKe1pmtgRMSchbFNtBx58OdLUM6d+oYE2f6pemKi5pRQtcUI2/yIWkK9
hU6MibJUl5BJB2y13/4zNFNjV+TUeRTzHBjkQ2Dg9fmuNGyoNDa06oPZgaTeTRQZIvaHYGTxAXps
e8ckPlZSE+Vx2JcfTFB1/3F0XsutIlEU/SKqSA3Nq0BZsmw5yi+UwzVNzvHrZ2ne74xtCbpP2Hvt
3UJuJhlGQDICyd36bI8tKaNxouMrHru7L5Y8vYLvO4DdXz6GNHCEci5MSYrvfsid02Q4HLOCZVxB
hvzKwjd87Oo5f8nsu6IztL2jNYj0kRfskTq/B584OjiuQKrTtZArv2Tu05JE6RlFa/OUSMW4DOPe
mkWQ9XDfE/jkvoCZw2XiOzpHPEllywfmq/GTbXZBWs9S6vQ9HYg7sgS+lNMNli9tJ95LhSeILdVM
5s6QYRho6uYnKel1Vn1T6GvUntPVc2w0mO7EihzX43oGH8HSVcW1T7ovX0pXVLtZSutxYv+MVmsS
Q0C4DwZ6Y34vICv5BcwgBOD0UvgX+7XluLB55z6f/2wrwztW3PUnUsnr7LHlspaRWWYsGKeOo3h0
Fs4BFErk8fjstYy/O7+LXVgJQJPflyQOm4wH6uRhpwtTp+qoS67XqY80Rt/WH+SM+oJc5y5oK2bE
Ren0MA2qghGM+xGwgnTqDT3Q+Ejtizht1uc969fxOTOoE+dslrcitad1gnTpyY2XgevE7reQMzM9
MLKlOQ9iSINFZ5NDJcq3aRnzDvcW9KUmskmKCGf6AonguZntSyHnHk4Kdl8A6M6WYFziNMAIYGqc
2Q9w5VcvIYLBwDW7fM1uUkNeQlmQdot5bTI3/UuygvSlxrFdeuFUIZlNsZVSHjo7HobQDx0QANJE
YgD5ymuaVUqm3W/Hbjtipp2hzHdwo+Nbc9ijTUiaV+5ItgQusvANI15KqWdU5k2MvUW+Xj7/lspu
NqTV3Nil/9gMIqAJFSMxG3IqT10aoaDEVfhcOFXtZwoEi1Y3DsV+BJKht+DFhXqNfJ1ikOWTOsoS
33+2YMCjyU/eMVWItzzjsM513Wbupdhv3wVxg/lYj1Z5xGZdX/Sx0K/VpJXUKXG+dWN0hKZj8QKz
lffWyLztHar7jvIuLZFqTwUk3DGxYdLMfXRsZ4UpEluN/mSH7cy4FGcGjLIOzWeHBMTI6Gp6YjHX
Kun7t5Td+VnLluLKhBZLtmVIODK6EXQ6dJ2e4a7gBi2rXRJ3uiB3gv3DFHY/IVNdsPh28dg3YafW
7KkQ28HsIJRE4ybnik+XdbFUywMqeuRCKHijvTnM3TEhHhCKOywcCBfuzyIpt1YZCTwA+jHqb73J
03jbgVisFoN/r/ESPCdT2+7EbERbLjFAi6lhXHqZ6gFKAdTC0vkTVW+tS6bWNLKm4SEUUcU7d5Da
uphff9Cez5cBksG+LaW9Y1QEEFgubqcHY42qa1UZ0AiAGuF6YRmOOhWNBSaHzK3/efDwnmvXKo5V
SkT47Bi3PjHUz7zk3rOa69SvSPZF21fwkfVIt9zSBGbBjtXb4Z9Jrsgw8t8hi9SGhVr/Oduhd4ob
12LhV5vavAMDiw7aM8AyraCUQ+fr+rukyvJe6HaTXxO702ea9tYrGhDMaIoEz49e9NYPvYxH0LXi
/PbayqZjQrb14iHfAaCs6GbXoL/TR20p3SXQc019Di0hHrVuoPO2Zh3GsEnJNaxrAkieZFqKdy8V
+VPCQPABPtFyV43aNKaQpfdRB6e3Gpt437ud+Qka3z16lDnRqi70+cMismxDZFK5M0JTe+VOnWvE
fRgarQimVa1MjxGeHDBY5sl5uVvzjLZvD0JLNJ9KP2N+huHMGNqrV6TjNkRpsO/Gdn7v4zpmKTLb
7aVp6nhrkY5IxoJVG2uLt6T33W6ONlVJ/qAbS/0l6yqypDOY78zS4UW4mvtvFnr6aYbFn8HYLWC5
E+4XIE4+w5MbrBhYEKW5FaWGuIx8pg9YzKchzV67YSahW36zcv1akjDFNj2c5mSeXk1dLw4u2V//
tMETh7lH7OGlE0TQkEd3NsNnK3RM36BWp0Gd1o3szE3fJcjVaNfdjbD1k9LBVZf6dEL1+CI1fldG
huaabFigT5i/g9rMU3oUM9uqypjRx94hX2ZRnbzU+WQWu57bcl41SDbr2XiIdWhNXMUrAp8+cdyk
O7cc3hDf9Nc85CWMM8pUV6/UqrPNFwqtU2WF3/U0mU8dNsPNXJkzAij31EyxhUcOKYXB4b/qU/Lm
vMT+4fIZg6K17kndQMGmmbULEux0AxkGi0bIMsfMQmYgNcPF2Z59eC4n1zX+wE2n694g5gQYRw4u
lO8T8/5DJhtmDSQR6fCOsId+NIQ6Hdy6usyz8251LgsyNd8lFT2wGJpaZfwvqQIHhRJrU2QAkwB/
RvCH2AV3JDPhYutRE9KxMMLVzhqgVtn2R4rtH82lWnaV5qDijudVlqZAm9L2VcZ6yQsQGvsqwZeu
1Qp78qKTuuQ1VDX2RUyj/YAhKd/PXku348Y9Z1luEdmFuAzq07gvWcfKNrzWQGUA4XYXxGP72Ovf
9BDKmVlj5cpSl6cWdskxq4C1GDHKS6Xb1mGsF/fci64LQuEg2pMQwellc2TqPX4pWKYXPHPGIUOp
E9zd/msOBPfMq9Vf+LzQH85jfVYLHILR7W5z5TXruMBondoxqEK4Ko92DtaQ7VG3TvK73ydSiPpy
+tdERykdD8LYY+v39r1syHDRFkwHgzOfoAOYazZJb3XEKVfr7PMKL2HuOLMaqG0XtHFOKBEqOHfF
2B0rjFFtKVv3Tl9CT073dt5uats6jQy7wdp4AKg6hFyRqL3NUIiD5kBAknW4lbnO9hSNCcZpTO7k
u+1wl+q8TMwFvTFpaSD45Fz44Hsp2RhpkLeZkIAhBqXwCzhLbco8+Vcyt0fn32EKw/9KPE1oHGId
PLKDZHifmTU8DW4patjoJZXV3Z7jJBTUFidvzqzKGtyz2zrLgb09uVfTfEpDeyGmA7RJf3cVN+Fm
bu+cRM8NoBS8jFN11g2gueAUMHH+f61hFZFoYidHn1ZFrl3dvLQRIi7aqmfguErxUz2Zon4F6nHi
TvKHmL3BCM81iK3xWXBt+gsai5013PNvkvlWWZr+Fve9ZJYc37/X+TZK/VcN5q+Rou5L6q7Zkh6Q
b4jF+tImK2RS79x9rdl46COGu9hL/qBCclR3Ylpj/9A200LuSVgzfHV7YJnRXbYeL22HNR9Lgqa5
grXNaB4tlbIy9ZpvoGmpbypSiSZBDkaCiZXt605RY5yzRXtMKnsMSAB9ZMy7jaf4DddGjjjK27S0
krziabNJFqLWhrurOr8bWsvqPE6Mj3XCdViWRvgujD/XMJrAKeIHk4Z/BfuBOVXvbiR3daU4Q3Nk
y7CZo3b6w1r4aCOW2w19p68KMpmUTsOd5TNEbcOyD5Fyd1JnR0YqHhU3FiqcltovYZy45doPp0+h
iBoWroTyNXT79tiDjllNhd0GFJPg10kKRQO+JSLtVI9I0lNugyfrft8u8s+oHNgfRtr4o2bKAPYk
zaNNew5W4rMVeNXrajK2JO1OKNGNgq1RfvPMUD1ODnP9KY1etG6CbBDG2zrTdpqHNHlJGCll9nzO
KgluogHqHcWPU8nk3bXOXIgXy6ahoN9HTgUewvprqtnb2JlF8IhE7p4t3rE0jCDsKgLDWvmgcHj6
A8qydeyGz6jTXqr7K55zemLcEqQF5/2lJDiArYvUtyQAjKvs3pygzp7XnYeXr57u+6JytnEd4Q0e
k4pf31SnvFEP+kBsJAoT+l9CQdwahZEkvo6M4ifdzn7QYT9k6h4RqRONGLpgM8ga5q0uweabNdl1
vbilwJ8Kmx1GWkDwKCydyDAyjwis8IK51IRfOurYeyrchPQsWGuZOi0x3MGECnUGQNhP+dFkKsJ6
AaTMMGb2obWXU6llx163zqYSE7o943Nww3SNvr4JUgO/lB7HA5fo+HB/nxOTTLY51GntAO1jO3wy
wmkj9fkWKviiNT8/MDUkYYyXTuiiF2Y+6qVocmR6BL022Mz48c7FYjyOrojLVI0NaADXLDcKIAmv
dzr5YcawbSzka1+5Ot8IiVtzivG3HqJjNHtiW4/5kYjwmyPE7+KlLpbZTG1aNX/18KMPhZHKA/M1
ZhI2w+hCAy2fmBcPOsg/HU/OFvsZVGQHjFkdpe0D490PJwp/QaQWa9doXmAUfEOW/icKfc+T96zL
4tnQkxFGRq/fyTio4HVFB19I4WsNvHRDY9Uuax3ME25cuXEXOmUWu/uehcsdRXbIxunUu/IUp8CP
mtj95rxNtvg5x3WJBgOx9djfU/+ubeawzyTZaDPImYG+VxwEoxveGGYurcVMe5XxLAjlNfiM6wvo
EtzARvlEHNSJmQUOuv7OhSyjV7dsUGs0EO29yEFG0rkgBdFI7oifhphgtB9tbp2URYQQK+qJRKdo
LaD6ZEgYAlbiByofROPEWPhg6DA50j8GtSrfDDX+fx4/Wtp44li8GYxr8YWyyMam7zFWGjvGXQTJ
dZlr0PXrri+Gpg96eG+Blrv7uTWuCYqLDCu1NWFgtJMOPfA94I7x7G7RmW2ohLY6N6nZ6ytkbM/P
Rrg6WZZt+jKjP4NeFVie98DKkcQjlZCCYkSsDHKqpKZDNCxYVseNuccl3T6gPmH42lP39wiir1o9
cNhqdg6Rdg4YKrxg4DpDP3ZWVSW+iMo78SJ/3rfWWEOZYyvEl7Mts21DY76yK3lrsoEKpSXv5sjM
nY1mhO/LmedxB8xI2zCzhGopUYNQMGS2jzB2uuJZNH08ylDGooU54VBziEz9s3BVdci7DhCkwgIg
q/bZnuNP4nWBpMXpvkoTd212gBPp4y+mKe+uF/MyTtrZTB2CFTwvfcj6iWY8rr1PZM93doK6Gjny
PlJS3m0diyEYsmQnR9YkIrWKDx0DMkEodryJYzAIUdtbKyXVv8b2rsylGHvfQ8pxx4VWjLfYZYGE
uOPDrIw8SKARoLvAKo0kjPROEc8Hm7cTvoXxZk385UNGYvAcZy9xnZ1x1cNQnXEPp9OwR0izL7Xl
p3btyu8lHVuXdDevVuOjIQubBM6s8q0ai0Jl2b/62CH0aCBAN8SErChfoTwty7OS7dlgGItAEnuv
ZFLNzPQkXaLjpjgrQOmGP0uPs0sOVGNFVi4+DucHK8vN42jjPEtD9dIXKKhIPTm2WL6DRBp/S2LA
h5ryL+JSZ2CEojjp2XyZJ94zyC5YwL3oM+lg9CWRZKpbCcmKHWdM2aMCWIxCXfLJaw4WF8feMss3
5G7WjonhulHJNmNzEETFaKy1MqkPlOD9myytcw87fO3UdcEyyumeABJWWyP0oi0QtGijVJbz1yeg
eCrXC4xQO2iwmmiXGdmDZj3rFq+sfu/TS7f9RUbEYWLob5rnUElERfs4W+2pz9xPVNahn+bLe+mR
c0YildJM1EbFo2qifNtxE/pU9BM46uwF6gQy3PIju2dqEf0CckbkxcYt0+Q4ITvhz8bxgU3sorzh
ZTJpz8ZUXF1sKmsdZ//KaApklm7+Ty6AD/C3v0Jb7IO8NS6aUXIszenvYlWv9dKEexc4PidHekRO
SLYBcv0gQnpxgIp25Hhtz20lmm/4eNbOmCu3AAQxI2DWFamBuM12Leoq1kjmJTfKbaFSZ806qfwg
h1hfFw5TWqTBod95yRHwBjwHDHSbLNK/SvYguBa1RxO38OTisjRs9DAA1PFckQjtpEhncuEdWkMD
UDV/8dbw9uGuFC4tZzaUG0YcpGuWzlNjju9WWLw5fXLgx+3wcdwA7hMcJUrQKf2JiNinqBS3CaLk
wlBeQO/V9Pxq9vpVLPZ7b5rmelRq2PWFGdCJKv9+PcUABlHLokVJ38BZnSlwQNUnwADAkwmMIFSS
kgIQz3o2RTacfifGiZXwsKph7YroYnp0QMO8QXJ1B2MLiXTTAWGuFIjBsp2CKR2+SlvnWheTXLft
PQmxRp/pZEzgZLntUfr7IFXzTRsaz4blfOBdZ4414ssf0On6xlj6uP/ep0o+SNP48bTS8VFRXDU5
X01qp7QXr86IdBsR9g9oOjdQUPP5bqq3Ilaf0m2vnUEgjZxo8FHbtOO04QYSJMdO4wr9GVJ5WO+I
P71VYhiRP6n6A/U9WKU8/THvdJtkieA8du16WLj176axUbaeDyZLJ4LRxrI02/3BqsQ+bMXrMGDH
SC2R+cywPzRankfHtX9rFwaGifdHaMxhrXk6kV3T8QI0X1GZXCUGjfXEDANpaYSOPzxBe1IPNvCK
uyn4EwErwvBs/FdoWcChQyrbaKCIz9RumabvqlgOMpJ0OUmFDVrgEogzdz+l7Q9JIR+ynHS/nFR4
picwmen0b05hfXlVFnDJr1PjTsM22OTHyKFNVzx5ZmftIrY29JbIq8c8UcHs1LcZIRyR2/Mhttnu
egNemtmuBGpp66Hom+PC9D6we3EFJ/Cbk+1XoU2wYCKyRvHxZ2Qk0Znk/Vn2MU8aNs2Urp09vFlt
e3XJhwv4LfJjnULrSOaQhPipP0aTeGloC5ESftflfVEvS97plufQqNkIQuDGCNFTixit9dAs4rNF
MYx3AA8ha6y3Oq5HnzcaL0/a/Uye/Tw73bHG5s7T3r+5uP5Gu32Nreg7NnBepf30QOr6mcID0T5+
/jErYEGXBTUgimi6MzjKy0fkwTGaXR78QnD52O2N2TAND2HeC6kDq5ZzcOvYKPy6kmfXvXsbW+9W
l2w/DDWwAexwp9d2+Z6PUJKThXVX2Gt0nemb7ZBAUpT6zdL1t4F4s5VqmyMGtLtgAcmghXyo55gO
lhgxWm/E9S7zWm/NsvOCHu1F1MsB8/yps4YJuiEeB7esuPfq9i1LZi6xtHqgT3pOIo+tWZobT0xT
8gC0yxGdHhCior4R9g1dP7nWKCmJIyY2mBn7rpuqiyr5VSnyENgPxTGO5rMXi2dckezHMYnDU3Ee
TZPjLBl4u9y2k77pGSPzQlqzrio+VIyOjo7kOcuSV13XLmZX3SdD3baycZjYLVyHVOdWbztIk6L7
xJr5SK4SWTyx/pN41nbiKSLzpYNdnDyRmPNOotJji/ptVYXR4Lt2fJlN82HS403bqnSHzv5spFzK
Kpa8UCPXlTLKl5E0bSXrF6xo/kIME4NThUAA+EpvwnJytXAbgW5CY0IsJ7MlNPP1kYL3wbJLZEkW
1ompqtadnEkT5W1aSykSkrE4CZLq5gJgavT5kcb+oYu7q06I9wlSx1ffVewAC3T7Bfm3c8mfShSl
RhfGNI2opBXhbAezUWSECVZIck5xPQsZUvKhAQUlf1WKhX2Hfqaz3JXLlsVvCJPAIMZYImVrQ/QW
lxHgtIHpV0C2zm9mNclu9EwepRksaO6atzxdXkhl567XKPAbOT2yic/9qGyQaIXkl0u9ea5jCbmI
oiiWBLeZC9CVqm3eGichnplBicpUem5btmGZbb+C9MMUrcSTaOOvrqFbqunOqTF7bd9Ehjo3EQWz
wPmz6aYOh2D7GLULTUI2zvx38ZeMxu82Ns6aZ50GArmwN6rLMo4CHaeFcnye9giqbgk4+yBp2bJ1
EenlSecwSpmmk77MiDXn8nOKEbhiacFqypZjQ+RhgzKvSgm/DMmWNOI0mMfUDggeeWoTeRJVe4LO
/Q7ogtuuKwpOIr5ebR65KZg0n6CJwcFV/8dNI6bX4BQFuTkCqQHZEszAljoyq3GJK7CvsID+D8gd
betbmLaHMXTQ93rMvs6RoKaRoD7nHeA8MJMDSqfC8JdKH7bgGD7vSw3LrDY0A/YFG4tkZDu8QuWv
V7lOIF58927E6CFYnjAfKwv1U7jxczmr32UZ+kejjz67nrcPV8sxJUeaRbIFtXVCqDlgfZBeTPII
G6iVaQyOr2ohd31ZBJ5MqKhSxDgjWad4zLd5bV1HD/qNMwxXiCWUVjH8DDgufhrp5IGXDCv0BIpQ
Pb5Yd69Q3Hqvwmpf0RH+3aXoO88eGiyU0Mm7CtIVoNxDF8/sqCr9X2yB1GJdMK6dMH9r3fFuFrpZ
aLgD5J/vTmZ+6+TwESSPsGYsmX8WbN1FQ2bZoPNP+KNEAxayzZDHc/yt4Oc/2wM9R+Fm4tTqza/N
wOJIjY7af2KYrqR8zpf5yy3VecoTAq70sP82+bErpWhv2W4TerPoHyVhLy+OTHGUYjsjljn2MX/c
9f+i+QMBdEIk3K1iPfzkEbgWzX1/VwG8S0r3mpIGVelsNBJrPibO0r/RzD3ELfvseblQ3I3IXEg5
aRHnEDayhwzxXhW2e4n7ITx27FeeE6fKj3jNAU+RjgolpyH3LHLYIGQuRAyMc9ZDz0blT6Xd+A2b
tFmn2PSR2wkCHzD4+guGAubfHqmGJKVf9HiSf4JOCeNpWiGNQws68nvYXQQcDp37Coec+zHMlXFe
OqwJXGM5+ybGS2uLcI2AaKcHh9HSuUX0+SRNDtoE5sPKMKk5ALYQ3cdgHrfwZ2V796SYhsFz7sjt
EhqmP0FuWQujJWkqxrYg4+i1c6kKSiNZTiy1wyCyWNeW3C2CPom8B0GPLM0VwXIk6iCRhXFjQk2O
2EQD8LYeoGLdamX/a0FkSBCCsGL6aoMo9hPtoOOPE6eaMRkP2DSDOmOMSfjHmeB6GhipI6iOGDx0
ZcPE3pU3RkDpETQAuiKtse+26lg/6Xq+BiSEelG428EDbc6c4qWtyE1Ti0ksVLOryuoFIUu/SoVn
n9jSEPtEyExGFHi3bHuIKv+qaADaQbABYpL0ajjJuz508RMQ/k/HHN7HKf9uCefGhVs5O8NIKzZj
FX6FlCxmZ/4qSnFc6pZq33mbY/KoIblz9gl9zfSm2WaZ/oPF/NIxFPJNibgBN/cvZt0d5sLpAWIY
H5ASm7TlUzJMCpCSeE27rl7nyTXWfei8NjbjBarZdj/YDP7jkobeI2fsLpvfCZl+1o75aC7Movn0
fqZWny78wxNDPtY9mDBXs7SeiGTLDrC96xeSzTxro5kZ4Rh1WU1Bfd9Im4Bh2PALyICGVcFRGchP
nJfiDtXoN0JzIUuC4ixSBOtuPl9b3fjFTIUJDxQwV1l2w/nuPFu8Db6JDqHGP7Sqpi7adrpzYPjf
9uaU7Vg0YTml5sAaiqt49MhnL+A01UiF2k/PcbOao0HjDMbhFOTehFzUEuZAbEVebsal/gMJRdyH
++IV1pMOGCRAOR6MDal4DdFsRd0wLIvCnCtbNaAoscpxWLarLp6OSH8fSnjibWWmPgQLzWsWP23M
6A+mlf1qeg3DLEWgz2NFkKUIsqwBh1YLZ1iNFY1XXnTPFpRoID0bx52PNkEBPjFWv85kvRXVXfoD
qICFPg82+Np4NU4TYydbt4RcS2VDwk4Yes/kiFKvu8rKT5TIoF0Z3EVMqBO5ZnPsBQwrllMNhn/f
Cd1mTCldWAMm5FQBB7XTkTG3Ob9YGYbPbNxO3pw/LPTYS19cEJNdORD3EcJ5pn+53FopWgIslbog
XbUyJdbvKtrqxISeSOSrAwQZU6BoXtZGHt1IiWZUGJPTMSwPAiEpRhfyw6tJ8mi6LOu0OkWvhWqw
SDQiXNLmk/XyOXcRlcQosndRyFPfYeLaiNzY5zWnp/L+yIaFmNkcPVntWh28b+kisEsjV26cuBb7
wkbXkVhcHlMUBgs6Y/pSQmvLfqqQ5pinJeXIUxXUMadqONQ6MJKYI2o/rRbtFDbmc561m76SvzaU
SbdsP3tvxAqIytjv5/F3FlQSRQURjKisnFBTve8OfTnsXSKJfC8157c6c//CZsbCaKp3DIAny8Ug
oHFok1MYITbEVYT8/G/psx+rZ1eeMcm9G/OwFGGyXCHA8HZVZ9Q3R4dqi9YEWdO6MBq27ywyCTzQ
epswFAa9SCzsphhveR+WLurKu2KNVhPAQWd7SPtjVGpfduncbXudkU5rcFAdYV6ekV1JeRRAXFyx
nGtVD0lgJGX/Psu7pWgmeClm1xknxbVP8nFXLRVwp35yko9c4Gw9tHXEFd0liSpf29kd1pwkmiLh
zEF00YG1SjaaPvWHMInb80jTDAC+f13UdAKA8coee4Pqns41Nd5JHsf8M4Q3gjgJhXPoenqz2CLO
+EKY+oi9YsfI/EzQ7nRjt0lNEDoVJah8yfDc0wCgPrTBpHrFfOyUHW66MuFxjYuvFFMQ7BQdCgRM
tFNMV/OREEy2w3ysfKxLAwg7iO58cPIAS6Q62Jzv8DaJJkXUF8241FQ5/gycjNxQC5sMmTEULBnK
o62oK+kF5ICql0XazTETRG77ZUpUJ+JqbVlnsDheR01mT5AYWY6QsDydJdLO58IECrXr8yF/IUAJ
hjXxSDdyhO2LKev0DcEZo383WrJpY6HH+MeVq08bNRquZI6RpY+hYnXH7RqSawGDiIHlOGFZ6SDy
6HbscSsPRJ4mCSMV3bLmZkeUUpO/SbqX0LcsrdkUDOungCxhBomuhQe+qxt6vVqIykA4WJMox9k5
bKA8agC1WgcMQTcEqqLrT2RRvsvI0XYZOL4fPSnro93kgHrY+5enili9dV3hSboH1qXP/eKZkY+R
cvzNEeZLRAuyO6D5RB3Ow7ltgMOsJfalg0D1dovLKE9XocybMbDNpYOexVubPlMWT+46HBeaDPsu
uKzJQnuqsioGYljoCRHPHu8zCTgdau1WUFQwmh4/mJNnl7xF5+FGlvtga2b/nSEFewwnpuRRmyPw
se5Bg/hdik8QpGmA0povTQJY1fBWvkKeiLZs5DlHwpiRYdmmWw8E1hZMtfOi60qtWbGVz4ur4u2C
SmefEPd7AJox7oSq7VtkE9DFvnRhksf+oUHB0Hep52OrjwFJw2e7mQwsn3E3cGzWmLJ8fBf902QO
QwAwiIGC7ZW1STKtw6UbdVZGGQr73TrUcysmEMWtWMtYuH2w5OSKQsmqom8DAe6Bb62xNgm0o+sU
4w6aWJvYfjXYih07BBUqQCufz+GgFE8+hcKPa9mLFwy6m+8Jr6wekeKGGw8vPvXQ1D90kXA+s6Yn
JbO0zd1Qw1jrtBKUZKdJ8toGO77brwiBM0XsMjcBrsT8NNpP4AF3CKeXRytfIHR0ySgvjW4OO8I1
1RnOYveVdf38hceyf+UriR/R/zFXKmMb0VjqdLjgYhGRmknYmHMmhxVAG5NhSdIpGKIkIH8gfiRf
JNtBeIDWgLNAn87kIaZq3WDUepJ5OnyCxxRoDhWetYDJDVU6E5khZa2bTC9iTo30yWpYIJ5rizhO
TKSMxoT2k9SQ67TaeUwZBzA64l2spDiKgprODpE3dPm4ZW8u92Zp/0NQBWieXWVpQACojXuc4Mhp
ak4PEWQHVk0U1tmcXuFroCmS+7lJf9Ou3OZGBLHVEn6sRQ+NpDSKQpX7Wm2/xKBqkE1bX8KTt1IA
xvdc42AABvE1EDqAwtJvDZPbqu1gVzM1Y4nk1gvZFWggyEiyA6Cg2oHDi/mfJ8/D6M17RaoM/RbH
SeLk/P/ZKBQ+mV1PVhnO9NRWMkLDbhzGwPFUIYUyTmbUtkTBQc6MNW04yNmFP9bzFIBEI0L1klnV
NxUCxRH4K/oqHbh8uEmiMcL0NjhrT9ceS8O131QWvUYQBVTNuq2uxUvJMicQQnuFuPOkj47mGyZ1
GhQ0VAWN60+h5eyV45H2WQGfE1aBB66rUJ8jymSBAMLPtaKXdtTrgHtz3FlSgZi855wOUFHcaZ5X
3HDEx2TRtfIqhnEzWwNOPguGKRVzGwsAbGCN2XW1RKS647HVzWnX65ECEaab6xRDE7IYCpqce7bU
uO8GUz05DimXGegl5cq/u30dtw0Jvm1qM05iAWCarXV0ZI02y8QhCaZn9nxGx/W2L/Q3IYGhYBc5
9S24IUQu1//pJJK6Jo6dG0h1hi5kYiJGyonJoPyvdAZuSW8DvSfaqb4DTDCoPLPL/MG5Itijgr2v
dVJZmoRcK4C4yGlERsRk2B+UEq9U+n8ZG45DxGvrQ7v46gr6hqlLf3ts7hTd8sklrYh3l+pNZKO9
6u+ce3fo1YZNEsiosHmdyWv37bL9G4S28YDPrsyCLatH0bYWIyKwKDU+eyiGNAVpuYN+O66j5u69
1RDThML7S7voTOdK6HJXP5mFM/jClWz/Ykle4II1EeXbh3Q4uSoSmddVXvxKpdNpVFPB/6ABle/K
ZdeDz2qZDNoWOmWrsP/6KYXZAh94kd3Vi6MPz40ewZT1XJvEEkYm7iyDLC/fnc05sKrhWGXRn1ka
Kqjren+v6R3sl/hMeZArTbymXvPaJd7RTfKPQZ+OjWg2UzR/J0gU0P3RYCwFyuBCS2i+8sWvW2SK
kqQZfGERLFahszCkyUlsPHdZ0kGa4AhwRPzkDHxQjE0BgigSHFwiewHGjz96H19KvXkqakkyWVyc
0ineJoNWbZJh/Mzae+SqUPeE9vatTbWf1kj+MeUluknDuiTcifiqWYYw36OjBSu29RJxsFmV00Mv
F6anqB+4TqYILEHjGA8iYcYyzMNb1o6blmCLBYU0uSrtxtDAsOngGvyyM8Brp94OIi7Lwiq7ZW34
EcbF9702pzp61YT6sEgCCBxVveqV/o2Z8WOqzZOZc6wqDWSiYeRfkze/5BOhlI73xj4jCnoFu4FQ
Lw95Q7NpBuvQoCkkYP5okKCkLd2mqMAbQd48m3TIG5I+/+PsTJYbV7It+yvPcpywAtzhcKCsXg3Y
iaSaUKiPmMBC0aDve3x9LURNUhRNsvuuZU5uEyAJwN3POXuvXTE8DL7xe+1DEsFXpV1HW9fS4MFU
d5naA8acqjjYeL9Af8WrsbP2MSPLMrNe9YhCpl688QRuc5gDebWSVX+VLVMTJ1OXI2K5DbgdtRKU
i0i9d3UxXiMgpAkAY3yjGBav3R6yatmEEGMnepckfnLiQEXaqosuzcut4r1h5UHORjSPcVC09o2s
NVbgbHAl0VH4yrz6B6mG8SZkdob1AuhBbVbbRDa3pk0UQl6nDEnqR2l0jy4mLewUNvtDhbLITqiv
yAjiaOoKe0sy2bHs6542z1BvYZeyPmTCvvQReOLOq7/EXWQDc6N+VBJFQqeregd17A8tcdIHOnHJ
FEeteMHuszDqr7E0XbRVf0Nz7zEe0YGKpL13EwOkk8F7HeBIA2j1Z0qWZorZaGanHEEBleY9fB9X
k+IRYa+QVK8XXlD/5sgTr5IqfnIXsUPPD+AV5aFm3LmTRbVf3BUHKvXoKLqYtD6kBTJtrmn0M4iV
0X0ErgQnZEaTYGIu7RvrSg3PYcDihhvxm1kL47eM3SM5O/19lFX9ZeDgYPOK7FeCj5p/KdU0/cuv
1AlPLlbArS2cZJMT6bmC6hFtUIcjTjEu3dJlBhiBO3C8XWuSLFSwh0J3WcSJDOzLJLs3S4S5bmTd
1FFTrLxu/MmMm5p6HtHdtYQfgFcoSmZqjcbmNQd/bKe6WQIlLyoDyY1rzmgfeKmtqruHCM/wF+iA
lECt6F9cqsq8L1zOKF3PqMAf4bhXRrub8uw+i6zvo+8eZEYXZerSJzLg5ifLd5u1pabnMBek8cUT
YkfitoKu/uPTM/Ft0ZBZA+lrmFl6e5PYXsACaA+m8sZU3nqkk8L+YnEsmSWNfpjAO1HE14kT/qT9
vp/KPF276fSShAE0FWqDiL01k0wXLETosAEcEJvqiEsB0XLOr5DKbAdvDtSpOxi7zqpa/pDsUjFH
/5akxS4oPLwVg7qEVgiYkxZkHDvJETb9tpZol60hrrH51nqrQ/MP/7fWmuB2Khd+laiPEWcwQPXr
9JE8+1sDUdewIKgkf1O5qCjruf5qxNO9FTVf8BqRfhxPATa38NKLnCtycL/1mYm0uJ14aKKfgbbu
y1hBpUjFLbL3C5C1+dIfDjY02i9tHaNb1L9G4gQBPCI+s0yLPbwiQ4H0mX2pUEhbc6Pw848OccTs
fkhAMfiBHjImcYU0pdzigH4UFODQGWNsASOQZJaPTV+YGztir4BVxqpd6KU9Jv4QyspxJPZRV5f+
qmbiuPi8k+fE6rYqMhd5UnHVY2iIEEkuvpl91sJZCICjgAvvkRCQhQLsgEclXZtO+eiaHgCsuM83
pPURvzp4rwMPW5ShS0OxqVCgZbpXa6xzN5lNXIPO8njXMI2nYKl36eB/KaXmvBLjyakj6woj3T1w
Oz5JPZkbTsdPgxh+Q0gdV01IXjTa8yM5HUcjr8NDEPT3ynAuQttD2VYWN9SfS/pCClhFYwkeKqID
2PfZbS9o02M0MNubPmyZwsbqz6y9I0osFnaIZQenAElCfvRdhg2WhMaRFMnYGLZ+Sj8pE9Srvglg
K2BE2IFebJJkZzAoonxu4EOZP/KeI63Kwi84vL81RnEzOt5zoxpiYbB/5pW4sJzyGoVAtvXYaKdK
0RIu22ONHmQ9FPbr0I4/dFRcwALAnGkaV5hb/2CAu+un8Amh7BeIbt/ssv6BIp1XIHVqJmkZMQVC
7BlSbRnx8u6b+Ovdef4RVhyraH3+MJsFgxIhGmCT+B40wwUMdHKQ/OQmw1SBKFT/IHvhAeQUZxTo
9SIlx8Xhh9Jmaq7LyeroBwIDn5oQntecHqxGoUtTv7PUviFWw6BBHW/k0P0qY6br0bL+utEDZeEN
LfLXsJ2QvseW2MSpt0yVnNuamQGclfgLkHP6r2nvb5RAqtl7xUMXjgDwyJpBGzcdAcBjxB1rtVa1
OKKXZmzpqR7P63JQbcLrQmcxMA5+C8zkF7IsoItruIW92BQWVuGkiy7zwLtrSg0lkt7LGLovk6jU
0sY6TH69GPL0OrLja9/wvop5mhejyL3y6ofQiI6IK/NdWUYJnWUrFqsaoARN32y+zLoEu0dGS66I
81fEb7ACQ8JlVJOj80R0HofWFx95xyoibQBDRPOIOjdj6sNpsY+SaxtOflqyXuTUO8zW668EV2LC
L3G1ipBKRUWPAUAryC8jj/uC5gw1RVUgsalD2qxV8zDyY2zquKL/0hbTVZrnT3FW30aQtDeDawEY
N1HYx+6+8sB6Zj52yzmpfmOG+sUujP4mN7+HRU1xx0gMkrD9PMH/39S272Mi527aMU+/mpB/6LCW
e+ZHGINMC3WLTW3oGrm3b/gvVujU8MPqbNgwiR5XrqPuTWYmT70vmEbiu6RhWvAHFT87Tm8Ir03a
iaLQF22d5ht7zFAGBF8lBd/aLMajHFqCn11+YX4zhDVlikjKQpE4FI+4CO1tLvVT1Pe/xgEkKslp
r10JybUZvK09k2STCoEUEZhvp4gwyY0vUnlfFXbTbWLaNNzT7PcUO4J2Vt3OzwH61UtRUBQxBWnb
krHdosugF9VcNrPW35U2812cWxLoDdJ9RooBIw4gSFhDvMzXlLmRizdZ1tlgraO40tcxGSmX2Qj1
guaaiUsEpqQg6NKh6l1PRY/hoTD4A1ZdUCbixfWITWEq1SZ0ziZBn89JHWvTd7HvwrvIiQkH5ln8
Ygtur5Pe4HBNu4oEnzFQUtLrMNPftHyo8hENLzYyd1iyFl2xz0hRo+1WNoZmeDVAFDFj+Ka7sJXS
2wVz6eEdQbcPBLOK6VoFyguOc8vZeitIAr8i0XTwoZO15NsiZvPDXY7VAnAbcsbvIALyH04hEPyV
5UCmEUAxQuyg2z2WJhICCXekRFUK12NdloH3Q2vfu2x5vIN1BgTsWtHfaNbEcFFMh36BPtyFzPJ9
Tsj9XRl0EB5bjNJ3XB3UAnGiX1zLS34HnCdR5HnNpYuJnOSAVC3mccjpSJrywUho1bscYUlyceIr
krnrP6UeMCXXVP3ZsbKV/Qg2ILjJJEnHmGZDpOQWjTdkuDpgKE6f7KUrBS8Gz6cH+tgMmZWzSM2X
casJgMSUTt9o5tT6QqcZM1ckWOXdUWfRo9VKA0ZYIgnsTfsY0s0ooZWT2EDHcoxL6mBoAPJ7H4AJ
IBqdTuuiJ7+rM7UYy1iLdnhxCcFF0M5ILsY/ZLWpeOq6LvBWM2/aJQng1m4yquq1dlmLGF9TTouh
cV5my/N+ehijb1HidJhbrF6N35SdEZNZxy695Caf5F4bVqT3reMwNck8WWJCMMyYgIo8ps4v06r9
7mV0vBv6nuuSo8E2M139xa9DI7yICBG5d7LRvU3dUA2rmWADympQlLObU2w0TKFhiTIKuKvcHhIW
ula1NJkQVazgpJFRYSPG/co9UdQ0PLVHJEHM93NdUn7iQwzbBydQmYdEImmddd8FVbwl0ZUSvQ0I
Ti1GWk4husgtyKh4b7giT7fZOCXhRWelbKh0fvWTG3Xpb1ePSKqaTMf8M1OmiEBy+H4rI6JXf0mn
wXohqkGMPwht4ERPx09WF8BkSNymQ6jjC6j7ocmyTkLYyipbU659KDANK6Bu5VrkKm/JhrR0tOpI
7f7hxtp4bQ0kpVt6Mlihi7FhDTXCCgl+lajuKivQWioonRd+VtIX0/YU+MexDlkZet9vLvxyTp4N
Di5XyQCvjaIYryViiRKtTkAug91Q4KNET+EKpRMZqkTMZiQfiNxYL4OUXdYP03GGOhJs3L4FVPU3
4bSV6EBxkuttVTfGNhSy2Ueyd8WW2mkmC8wmENKHqggOsXpmONzgIKErR4UZzA/CwxMFIyjz1mRK
j2hiLAc1Ld0WtNkj2BHencKtGBVqOlGIT9x8EzS6sw7jDNYNFQQpmugLcSvD3EWtAru3EyWJCTIo
N1bdWTfT3Fp/OEjAX2gy17CPM0FeuIXhiaDFd9E8ZySZ3gJPBnWOZzjtt33fguIlB5zUPyfrnjVm
g10Jq+n4N6jLpbf+GJPe4l9Lc+oHUt9FcqUj5KubxnFZKGfJJy+MqawZ1s4k/SJdaL4OUgXkfsQW
ygiFHncbZRCablzIc9kKe1wGWrBrrwltRy6EWuC7WcKeHpkiL9Lxxt+lGUNRTMrchHXXqWVtiBNG
mU5JI8GKh7m7yEJCowe0EBml6sRheADaYV8bddfNqF+91Lv9NzePpE8RhEeHA+kSKOk1v7KpHow1
atTx2W5Rjv2bjPkwZogXHOsOn8aQo4IXPhkUWT5Bgg+dH0bfXdEJMbG+GNBrYh5Lo4nsizBtD7FB
n7KOtXgku3DJc7SjS7SF6kqIWDDILGvDRh+SNi9YxfQuBL+wi6oeTTrQtae6KpBG+VAN9qSZRq+R
HVLx9Z4R7+2yQEeaGQVFrkeb5LYeBbc9IuXu5t9WT+tR9FZxwCvTBmgbYG8SdjGn920ft92qbiqg
OoJ3sqJzjFVGZ6a01k7vdP3Tv/7rf/3f//Nz/N/B7+K2SCHc5/+Vd9ltEeVt89//0v/6r/L//93D
r//+F/w5R7LX8z/PsqRLL4d//vPHXZQH/MvWv+uub/BKGO4BuC2zBTBQmy7vQ/Am0rrPoVFtxp4H
/uOLqnMXFVT4hPJBPhTi7UVpzPihCkfvEE5RECLrHSn3pF/g9kTK3qmLjy9nv7+c59gWAkITsaS2
ln/+H98xrWwmI2nkHGas2jBLS7/55pFc+cm3cs5cxvP4No402Yo9+fYylTX2xozwl+hsBZLEtu46
lphnF/7PNq6N+PLjb2WZ765nm9w2xzZdW5qUvm+vNzij7gySYMnza8mUUIQCje0wHvq8SQFWWf5l
t8T/Aa0qLoRaZMH1clz9+FO4Zz4E53vbEijMHSVPnh/lp0TUtGZw9DGbh2hE0+SlTWb5qrOuzujg
pFW6aa2C7SUdLZFv/vnlpVCOLfkZHU+d/OaFl4BeJmzi6ORDdMdm3QrKnJGCUzHiqNkqF8Rnf3QA
ZBw+vvT7p8o2FRqXv1fW3IS3Pz+F0RxmRsbPT3LJjONLzgTgAnD0th9fyFpu5Nt3lCuhdbToKDAu
t09udCyyGhu7MA4jdQ2Sc51gsciwhjx7YPZu2JA006DGrfDRdwHDys6erGmLPNWhPzI5+Scf6Nw9
V5qlw/MsYAunawYZR2QTJVFw7AvjawXHclPiTN/jY3ydfSk2ui7FXd4TdPLxD/F+2eB3oOVke1yU
XIKTZ01SS/omcrdD5ZnlFwze85UTJcEdI6f4/p9fyjGh0lgaHIs8fZfpLXA3DZ6rUCZsWpbf3tae
QChbedYn7/G5X9MRttJS2Xw1x3v7HFWT18ZRq4JjY8jSpntlAcNHelySAbfMMaC1pJoJJEZ7xHF4
jD7+pmcv7yxPlTDhiJ6+QX3i95VC2kVHXzcYFfIIpTJ9D2kW+Mzs8mdlTtm6KaW7//jC75dLLmmz
XpratbUnlw/2H6tyV0zdVAyGf/CR1h7hdLbP/Nb6srVoeRS8SC8fX8/6+1yevEeWTUdUe8JSpmmd
XHHIao9/2vqHPIonsdM2xdxm8rEEMJRqEySPJGQ8RVTRhOIKHNFr/F+cDkHOL4EpNABAxBFY1a8a
zIJ4OCS2ng2gV/JJFPF1v4pOfUmYuFwnSrTlmkUPQd6IHn4VSwXGpqfbEa7GenBvAYbgdavi6MkY
KivkoFujUobeQz5pFVmUY1lUJzCP+V1QKZiVtSmczPmifMqHDW0x72XZhR5N6j93OdBwwgoqp4fh
QC7reBU4qUkqEIbcCdwQfgLIz/nWLLMIXX6ae88pmsVbbZNPUMUjUqkZoImzsoqB5JCJQXWzDlXb
7WkJUI22WBS/pQAx77HB4WBza8Oi9RfZ5jc4QMo4dFUC6AM3QfMVojJK+lDYgG0E6VbJi0v7wN8M
Nj8mwJJovnPrnFqcTkCJsCGbGX1S2CgStowG5LktaPuvs75tu03LJP/rgHh1b9bJ+JN0ZftaI0oK
6BU5cIKALvaYVvmTvL3KsP5ujbwAwVflPZVWzv44k8IQAL0Xw/jdFHP0NTa8GIlWQTDCup1U/5CE
Rk34U0DvJoPYfZ8yHK4PEQxrSLgiUw8+wU37LGncL9Qx6E5AijL3TTha//IxDqLqpx1PiCV1MhIG
UnHudc10BMl36d2hqIeNXWRw4x8A9gAncSPyCtcDU7xX2uT86B8/58sqePqUaxtWwLI8W8g0Tt4r
+g0MIJPoOJd+vIESEpJ/TaI9YenzVpMJtJ11pI8fX/TM0szywQNHZ8sUvM1vLxq6ZtFHthtBUjGU
v3babKSbamv9Q4UtMZkfX+3MV+RqGhmzUvQ8xcmSOZmmK6CQRRixHbzSRtgMdD0mCouiTxrE/m4D
30wm/SdLyLnrWg7HZI8rM3I9+ZYTublom5P4GJZUf7g3sOdSXpZ7r05KXO8G6YpbhxTOT045Z5ZK
mqhaUTi6UvErv/11h2iuE0Cg4VHH6KPGIVMpMHmcRWsvhmlIVT/Hfz7+ic+dLoUUVASO4lylzJND
s4LDanaEFB5LFefr0M0Rp+Scnmt7AmndJjSZUXRsgppgrhjSIUOYtv/nuzArBMc7k53Rfb81GgH2
eaSFR5gq9V6VECSxT0fLrMr45JFaHpmTt0ZIR1pY6tgfLH1ythBJyBNVVdGRrJLc3qcGR78rnnZ9
pcwse4Rm07y41sBQO59dmPtF5aWfHCjPPV0cqDxoX4Kj3unxJrKdvohRjR1bu+5BZ7gPscCXjo7/
VaBB25ck1PzzzZ+KiPGojc5t2YTfPljaWrAJkgQIq3HCg0QisoqN/idoJRKd04URUxA5JW3f/OTC
Z9YLticeLke7LFbiZJGK/BoJUkTZoBrE8qBnp5dA5P3aHdz+68dP8pmXR2K2tdnOTZfjxslikfp9
XwbwKI7UBostgilekXNUjgrnWZa0CT++3JmyQFqOKfEF44dQp+epwZSIZKsuOLq4H5ivgZ+NL0gr
N+QnT+y5C3GOEX8PwzYV2Nt7h3BucuKUU7jEUTChl49ZcqvQxV3z8Tc682rwbXgJFVWOp+yTe+XY
yp1ri/JDB3RR6BQv4aVBfJVN7uvUO5KcWB1t8xGyTJ0X0Sdf89ztEwhmTU8SqIQS7e3XJISGmyVh
PiFG0odSuFgbCuk+j3ABL+zMiLJ//nVtZXEQtjy6E565fKD/OJcy/2nmrnDUIYhrFO3YdxGpweiE
9KinvvsDYbUN9yaZH8UxiDMXXnJa1/31xz/6ma+tFGFnLp4aFqTTH10Vnq4cq6Lm0/1P2rVwyDpc
0Aa59JeCou7i48udeR8Vf1FVmaYAtXvykqjetMxuLo2DkRryehjM4piEZXgvyUfbfXyp5ZR9stJy
JZd75mnHsk+rxyWhWSYcJQ8R+tPnoUHFIAkBumyogDeLaOtbW+BYM5m5fnJnz35JLShyXJpA7OJv
72wzRbqT82wcSuKB9/0QW1uCA81NTqW8/R98SfTIrqTYoCl08s7EKlOkEk7GwVFYnbPem6/rqm02
dRuLQ+U3EIxKm7Z9jNH/4yuf+5JaWeyYyrK4mSdXljKKetEu+WqDOxzhQLRr4Nikcuuuu/v4Un8b
Z29vJag6mzKZHcSlCXOyBI1I+azczDn1YZ6enbzdllC7DHNmx07sre8a16Sz39dOctlFzhHIdLcx
gx4rIHaEUH755OMsu9Xpx1nKScp11/HeHc/KcgpESob20TDk3egyh/LEtsNfljSk02pUPwDoSIzI
m4sJPyvuEAWlIqif5yJ+/J98Fm6+5bFyWo4+2VmRIZDjFmZM0UG4XTRRdgc6Il1HpoUdFzavQ4FG
HmKerJrRQC2ICHau1UuLli2Px0/WUEu8/2UotS3+MumUeeKk8iWAkG+ejuExqaxF/40eDeGfB/I1
MKQXXdBc6r/2E7G7GgXfCrp8/Cg1FRO6R/tbQbBZ+tlHWp6Nk5vFGXo53tFh8eRp41B4cyCUxdlO
xen8yx7r6MUOxgA4zoRZyLcWPcU0SMhigWXIm6Tv1XeyRRJ8aH6TfHJGOPcD2QjO6COyoVqWfbLL
GFjOUF03xqHwKyxfdfod4RHc6ta5xP7h3jj4zkkVr4wHX/fNdREPCgGDgs5oQIv7+NlR79d+9lQt
JbeLRerdiYWzdic6xeGI9nnyJRjk+BrQwX+WOYkfFzaZ6ggr5lwOuxqDHcVzwelgcbHDQcoSSW1C
cE3P2MVK8EmTyOTeqNyzf2LxSe9azl6AI8LOQuqvrRFAXBpXzQaDByOtxHCyVytJ5vKqRrDa0rQ1
fYuK0UieaE+FmETiDle5CnS56m149dvGJ10dC1fuX/fpLJ/IgA3AtjcjjYRqGnnMDY52DwSURjeE
z4ySTBht/SwtoENIEmB2ITGqaKdUQc9QiuIYeJqRAZ9bBQgBibEOECnBfjNIf5KjS4BMwkvONBhZ
VkbImSDcUfUMOVdlQF6IMDFLfbJznKmGlmOO5jy3NNvpu7/dOoQfdcg/CLYdIqK2RhONXuSqXUme
BBEhwBGbMKbfY5pkW6evBQfET5Z16/26Dj2SqYKrOTFrfdomRII+VC5ACfAh6jcdo6+YTG6QlD4A
tLsGVd2hc9X7IVDgQPVB2miVkTQeSyu8oZT5nnnuZ5/o/QGULcakc2lZbADv5g89oU1hi4wKxQTS
R3IbSS8zsFt0a0AqmxEHrb+8s9TMWMTRvTvaBABBq5zMswfdeJ8cvMX7+omJkkSB87dmVe7Jzkct
S6IdgNojDhLWiwZMBpZurEVlal17RjUCM0pvHCzZBDVlawUF2vervUGs8ap0nKs2je763sdUaqrF
p9Fe1elwQd61xQQbaGiQoiOGsLrv7SJkKI5jQZNOZwdPH7//1pn3n7VIsyouNYt9undMjFJSXGiU
EOh50lxeBrZg9Fpau4yVYRvB9glV9Q23T7d26aHeVrV9COiTAK7BlIV9KIrh+kvSBD/5ZOduOTF8
ruPC3ZFsbG9fA4Y9unRE6ZOelgjOFHZnNJgz8Oa8hCX/ycqXNv5RBCxBsXPLAUxf63gdIvF0um+R
thJOywplrEh2InfSMSuG+Z98xvfnSyYDjEtch9XTpYP/9jNart/axGr5hyReWDJhbw7kq4y4i0iZ
7WmceL53VDRpfneZj2zQUbW6mdmk0OkCYf8e1RMMfBXPiixWVw8IuO1CHDU4AuAOrSjtVTuN02dv
0/tpnqNcamJebUsK5/RYjEBoSLKedrjEikqSw6b3xq2NOTYkQ2lTtn261YP5m3gBucNcpw4f/2zn
njmeN4axwEVZIk9enizBvk+NQ5HHiGE/2hJznHAZN7cGt4pNB/TBJ0eAM5d0lnYhppulXj59zEHl
+WZNPxoVOoifrZ2WCc7mCl+C19fhJQrv/vbjL2md2+eXWtLihMgQwHZPjmWRnBBsL0OHctAIYdhB
yP8lSCf+Os/EJ4BtFUO5EqIr1B5puHlreon7QlAdsKWGuknQqe59/JEe53uUvRh68Vm4+qmkp/01
K2NngS3K+Sk0ur7e5EY5/urIayPfoiagdS8BD85Ec2FvYaUsyGU1i7q76DzYQhcFo/ofnl+adPQM
Tu9r3+BEtDIHjz2nUh3pNi22HOJEumSGhj63E7Ld3gkegmLsol3m5eBn+8lqH8rcROAT9DbZ0r7f
YfoZ6uYrwYeyOzY144Rrw6p8CICxDd7WLydnL1oyJS57scTFhEC8TCxto1NfkXG4xIe55vAEojP4
MWdt9iWUahzWEhLuHzIlKwn+dVRHNlAJhK61chDBbdR5mBVLwLawNTx7XfvT/FCnjvEzt4YRelBT
x9N+jGp7H2f24kAyrOzGr5sBCgggZ5DOWTSghoYdVm78pCZGD0EXQtYoUcPr3NUcKAYw49BPme5O
doO7aPIbADleofD6Yd35JkDG+qtgIPBjnUVOmm2RegZqk2TO+I3pii/WyYxTbsWpkPQ61RvxcZaI
6Pn2wDQ30ogBhVv0HdqVFrp7NgsHUiFZLWm2Mt0loj0j2gn15DSO5UbAnl3GOMwKN8LrmmvEWGhd
s0zF3UqAPXz4+Il+vyAva4bweGdtTcVzcrBHEYmEuIUkXknHep7sGEk6GJTmsx7Q+3fV1YKZL/WD
WlpAJ9eZWzcyZwE0AKWWoDYXMeIQmCvZhDh9CMfik9Ly3WmHJ0WYkiGvyQdHJPJ2ERcj4mDR2u4B
Rl/+kCRqAaYQGLoF6dluP/4Nz12Li2nakRTNyHNPrhXbJZzTyjssBs2bsZLFFYkf2KYM4ObuJ9vT
uYtxpyAVeYg23nVcvdJAWk1Gz2HgFP91jNrkWbXMhjZ9VnKg//ibvdsK+RXpmzPspLJR7mnvrC79
tnbKwT0AKGr8gy1syJ6wO5x9Mkfxdxm4yl9hzCADNbLrav/x1f9uWW9KPC7PiYxDIh4vT5321IlA
rnXMcfbANF24W5z7FBRj12JnK1tRbezADUMStZXgNzDItDXcDOvBZNSkIdhSAmxm5Pon8qvYWYEz
cm4tEAKAqQnwgICTZPXvjz/xu7eJD+xojtKcu+i5nUo63JzjyzgEJKU7bgHMO0cnxJjvk7ty7hFA
rWLbPOKORtDw9nljlpHbHjph2PxkUK4ya37lNJJhIAt08Ukb8dwT4NHO43t5y0N38mz3uWVAsZnc
Qz8n5u84Cv2Hwq7th1Z1JTsI+2yyBzfRPdIbC/Q/f9ZtBvxs7agoGA6Kt1+0roxJgpZ0Dy3Ko3nd
TAFoaFTRvb4Ap8rI6OO7J8/cPpuBoJasVWcWw76yAl17gz4YjpFcipqqErqjcm7zeMBr0FZmgC4T
btUeFb9PVqhtUr5VTQBqCyR3JgEItC6bELRB+O9/mXCjAUNTmfvaaXpAqYkYzCsbGdXBlq0BnxYV
4UPk92DjnNqoLvKo9eCvO4qwV2ts25vOk9WhVnTI10HUOyW7oMOZEsInMZIcRYA8CmJlK3SVcJlN
J/pMrPNu5aZoXSYROA5srYR50vR0JdCqwckh0LuzuzfsiRF5aluXs5zlmios/6STfPZ63HbJaJ9+
8mnjGgSp7Suj8Q61XniO8MRI7y49XA3bsGY5YnKWEDP/8a1/V/rxJan8XJYRm67J6UWpBRRMKBJf
9BAJMkJi84hmwN9byzJTwnb9MpEZ88lFz31T11JM2JnCWGA/3j7eUS5nH3U3yxtIo9umz8Lb2TQj
YEJEDieW43/S31zu1MlyCmPj79vMMEudDvaxQBpU9axOee9GyVr5g74dKgSUa1IC4HwRJw+CromY
8AuGts88fuTbfPxDn/sMiGQYTy5DCRBlb7+zGrsGql3nHQonCS4Y+Q8r8oyKbaYT6xgGZQVDqspW
xWJXHuxAf7KcnbnPDChowfCS0xc7/QkgUNKncxMP4W423lepAwJXB67HeuL0Dxyq60OYe80/v9EO
nVPtuZyzTOd0/G6F7LHEBulDAAPjoe+6kSgnQ97LRJRfZA02/OMf+cwGwZnH5amlQa2d00Ub9bjA
zcWijbz6HudN/Z0gFA7ouWl8UvWdWTFpTrNkMmmSSKNOFgfic2sroAt5gIIv0SBVzbyZhV0Z24+/
0V9p1cmzi8YNTQoDNcq90zOWgzRp6lOTZ9ftumaNWdXBfsmRXsInH+SWw7vsljAWKIuyMcd9hnSH
4ijgmGLIFn5NjvrvsXDHcr5Ie1WA0a10NSFTQ8HGcKOKL00oor8//tzn7oRaJo8WDY9FUfP2cXfy
SmYj83NY2NZ0OeEr3M92otajqtJP3qyzPxEjPw69iy6adeXttSqbVDsLY8nBVzlxvoU91b8bAI4/
hBG3VwEz8hfkSvA2/LCZf2Yj9O6vs2jTByB9BmE9YdF8lTacLqzkIeCn3I+SatPBvDy2QzvcT5n5
2Sn9zOOjXc5JMHJovDnOskL+x6jU9G2/MlwtF9M5Gre8CO/ArX92FTSlS8/m5PFhlLLIBZd5ijKX
deE/LpQi79JIreQhmbPyUuhZTvc9GQ/1FpUixuZA50TGpIPQiMmXpGiO4OGq94gEX/k6Kg8z3vZX
05izFw1uQl81YxyLbWMoTK4k8z2GohBxRfSADf3OxohFCt3NAPrC3YImnJ5gUJFwigmn2lJzTTs9
TPLXmDs1AI2IQPqLtM7zpUc3DTTR6wQrHOGdhG1PorHyndNp0HckBbnGmgZy5l868J2GvSZk+q7x
euOynHrOX0kjWqj9mLUxFjvy2Psh5xRJesdCk9aA/K0Wb1fpRONDkiMnW9dWNNyPZHhkuDcqi9Zz
V7PlZWGf72ZvstIjzfJgWtcOVsRV47px+oJucX4yhAgPZTBZ9kWVThMhmSVHo0uDUdaXpV9z1beV
wuFtjl6xqdwpjlZ9bDcd5yUPppxyZPNzzBaXVsWwAgb/kP2UXYN3sTMD+8nEvXet/Tl/DCVBjIjD
ewSDU1D+Bjxh3APjDZo1wF7TvOG5wfwPQn7a1H4P8DrvgyXkVcp1CM5t7zuMq1ambXFizT3Pv0hN
KCHICZ0tPvpwN2aFPx4i+NawgAMc0NtGTvCKrTTuIeQ5fuvsPKhfv+x4prrQU35jC/LVa3Ivn4re
JudDuyYAiimjs9pqMCIrtzPnAxBy/5uvm4JLmJ6zx/IYPWQAxXbF4PevZjV2lx39DBfbSRXjurTQ
SWAfT2AUOrx+3gazXy7WsNvt3+Q1IhTr8XpFV9E01vgFMaon13FHGnUDwuSHp3z9ojy/w/PWm/UL
DhyL761U8UCYDYfGBhN9eRFpoKvboDNqFAnN6DntFUa3MLrqZoa/23a2zZ1Vag+07ZJou4QUOKAX
VSPvteLRr/Ew/qY/ahDsQhTiYt1S5kFPc/PYoNzch8o2rivXDO6SEFM0yYO63dhmpAfaQnazS6YI
Jj3v8Is02lhvXJ03D0REZxi9LATKt0ZCWDDpnDNRZFleb7QpGrFPIyJ6d7D75Y2Br3ATxa0pbnyk
pg0CW2Tdd0DtybOamQkmO9hUyTpri2TXxe487HI7Ab+sZ8fb91Ol4Wy6+ZWoSeRV/pyKbwRtkmpe
hfllxfEaDFqc3IKhttMVt0dduF2Q7EAHZfSmyxaPpB5a8zUGzQq8us3VXUVJeQMgHWoAxar/zXQo
aBnxSPs1x98KF75vvdcunUlJCTXJphVTNgNsKE1jMGqE0Bcx91uWS2iFOY3JsztGmM/hh1e3ZgRt
yIZPxAk4aX+n9kJdd4DZVfvOKQWAa6fezp7ZXCsUb4AnENNuCJuZb3zLLP4fZ2fSGzfSZdFfFAAZ
DE7bTOaoTI2WLHtDyLbMeWZw+vV98ltVSYKE6k2jgeo2lRwiXrx377nf4qSozpShnNcSo7leJkXc
saa8hrY60gHk/F4TUZ/nw7GapHcXE1l9HbLUnI1snG8iJdoTcVU4jxtf/e27sqqfU4Ak8YYYXv8E
Y6CZeF6ldyPjQR48t6VKR9Hn/AYMy5qozGTXKqc991MeI4iBmrJyswk+jIL4fLQxt17g4BY599ME
XXNaRrJiWEGxDU/GgwXrBANkmHSSZE6zfbaXuAtv4IYiOkfNLBOoHXm5a1zAtgAtp/hZJlV+mEQp
ttjboCf6cron83MhFsInU0IakbeZe0M/Di71wMoSSQgnPRsBRWWMQhLjMrMZgaKvHDW2pySJ66ec
HCdIEobTBQiUu/VQTYhrOPD3VDx9l54FtKZ2Z4csSoH2Fn1nkZVyw2Gz2MXFnF5B9ARqnMYyiIfR
JaegIEg6AX2+zVlmTx1fH1Ahz4aigS3sz+Jmv2v2KCju85JvyRAlBLhPwDtzECXQfk3qiTWtXT+u
7orFcn91mUEwQtvZ9UozEF3LagD25YnOWxvNMuwBU5vHhttmrkIsuQbKBkK4/ZjNf2PhPNwVoR9f
MgMmIk1TAMsPRhIuNEvHxo1RYk+VQgliXxLPLUWQYQzqogst7m9dC/s7gXntjmH9vDWI1SDrNafM
mVzewaizX/UwqB1+SJIskBZn5BHM/nGcZHrGid3QDiXoad9ndsb52pbf4kh4W2Qoy4maOv1mdLPc
YAKEpVM7fRoQxGM9oa30967H4DLK0xrk8jTmr2BxwA4JKvm9hxz2EM65U92UAnMaWE81kUqOmDAO
stbAoJy2w3JyC4KC1h0++jjQKdrYUz86GF9G1/09y0z8wGIKK6bNo0BYIe3pIcwXmqRxe4N1cgCx
HPvquYjq7rC0PduPk/uXNKok3VSdz9gKhTnN/6gwlj19juG+N6hB3dZKr+zMkTezhku1MYCk0g3o
+N+s2PlpETa9oQpJTYxgfpd+S+zF+YHVeaGAWxILI6qaB6TkBDv88rMZfjClQHhN9Gy4cmDGv1rw
zQUxEVl1IJfmguFxsXGlkyzubYy/wKNY8vCzmy3QC0uHXEHqrUm4Cm4GfvFPxCnWralJMOatxMGM
uJ37tQVmnua7xI+tR9uLKLdRd0w7s/WGPdh2kGqCHulusTKMnqpvB6Z8JWPtseh4i7zUAH6SaLa1
G4dJyNHIhQR5EGHeMDFp/nazJkxPczWLHz0ed38FoZl8L9dfNsmQWbs5S9W943WCQOQy21fasTfF
OBt7IG6KBKm834ye+4d5obrLjMTDSOwY4brxEl77SpnZORyzlJUL5RNqHlPlUIsS8WqiVlDbgTD6
bddDIAG8CALDb0gx+HuJfYXjwXpqbkU8uK98IktPxLCRbeOUlUYZg3sXO1YDRAgb8++QJ0FsVVaD
9mGCtQTDknQENQrPAWQ8zOyOl+DYzgbhVtQFRCHZqQGtjASG7ZI5ce6sHH9E04YWKBs1UGha0cEi
BPm+JzGFWIyGRiMyqMHbz9oIt1oSMw8AJT2Gms8cLrswzylfK1norpscM6ORsH5EXW7HWI3JDvRR
s9FJjKtPEJx5Df1+brcR2mxCxlL3uiuE2z/IfCyitbOUvKWkeMCMhqn4lKF0NoKuTHsPKaXwh9u2
G7JvTC4usblRRwC1b6XHufPCw0RgxWNYAAZzAEXvUpu/ozN6/YNBWpYD0OmbeyuS5p46NdnykTXZ
XrRh6BxbS/bpwUqr7lwUeQkoWBU7K+YlXfsiZIxtciN2XW5kj06VJVedCQodPLeKtqnM2p1gDsHq
CwmVnOPLCKWeFI8cae0NNg5VALgmT4wguoroY78aKzrZ3oQVDaTVvqu0cfYmVT+Ghjc58JiSvFk3
qho2hhlZQNAoZ2GIuhgDiWwOOJa5e7M22gO8Vhjvo1W2zMzwZ4Mn8FNenjS5jTE4bpsyJy2QCpdC
mDyyx4lwu11d+AboOHXJSM8jQk6k6OOXpW0GuM2cWWFP2+2t8nr1u2bOWK4J5nQCd1iGczXL9qXy
um5b5ZNbXrjuya6C6twBw2Av8Uadn6LQsvCYm7m+JW7AT0616fU7jJccVQwkNDfATokp1640A5m5
yW0O8/9Md9N5IS6zIIoQ2wdx53r+hWGi3/eL7ewmkoj4WEaq2Sg2qaNGubHHiFAvmUQHv8Q5w3mz
PDCl7AFROVXNbyuqn8miphNj5HbdCe2hTW3tfV+H4nEo/Plnko0DlW3dBIYzd6fQIjWy1n7xc/SX
LHBZfLYulA+OaeG8NUN3esL4RLwUFDpjZ+W+cZIDLhoUP6AiOB7Y+4wLPqALNYGm5Pld5y45vI6B
7wuIijrSK2lvzdbSMDEdhfEnNg+mF/c7Qeb9bopgUI7GRPDfwLiznpXzO1xAbThLOFz78dJexUhO
g076SSCS0t7YF1LzZFvVkdlgS9zfoH+x60ooiql1JcyUmEuZpq+uSwlfLzb5F1TNgePWQ5DZCW7m
tF2e81jr7VJCEUDo5j6a4cifAW4nYPqzbJBwkTxvo+PFmkMOwSqF8nDd6IHweqfjGOSF1S92PgBe
pdf290uV017rGS4SAV2YWxot8zHtIxlt2hzG0haSskXSDD2V2HVtYG8tXDeo1jC6YYqcLN7Hk5U1
pPW4mBm0ay1bGD7oXvqRIBp0GHN70zHLvE1HhofrksgqRE52vFkU3OyVh/y7CpDg1bssi4lnyET8
QLKYus78mqQtkbecWHsz7R8MKvlNCfrsmfL7qdGzSRkdU3osnVn9bOz/4bqgwbN3T+kuoneHxyuf
g9FY7rxxjve2wX21GjuHmEnba72YggGsjKxIsWTTySIcAlZdOPDGFxEocklgQVB7lbmDWWN/L1oE
2js/dLKTk9kcOnHeD0fFEeSG+tV6LiCpb9K5YG5fwHcwJ7s+jINA+pjV0tzWPioznNzNVc1AI/Dp
8hIJ0VT5qyWqnIPZMj27bZrewz8c1o7VZk8K5fIqMmS+t1llDmEx065qhQZe7Zbg9o/LVImfDWPn
p8wnUTrwK49eQTNXhdgoEj7uwfvweogpeelYhamgdWoceGjZjTcU8o49CxYooU9rssRgHOTe/IAr
gAx06RY/RS79fZE7JDQ37eTe18TLctJL6L3XjbsjmK0IyoVDqs16RRaG3ZKz2ifHWlNHuZk13JAS
lWwEGYj7vqthgve1tREJFhBE/8M1/ObpCN3RCKrZH38ReFCe0AHJl2aCkbWkVvRIWo0Vr21yMTZz
hLgbfHQGoxhuwjqi0bEPU9KKttLPkz9ePwysajSwt16lBflZGlJs19lXhiVJYSqRaMXajU6tA097
JVMrv2tAqKzAcMmtb7DhsYV0V72D4MFikQjAVnEQTvEEPDLssg/UQereD3PzmyWMcbsgkn5EfGGA
2WZrjNdkyJdr5JMjRgJfMpaYCm6lcAagF6Y7kKK7IA4z/PFm8LwSm6Ieq22CCR2BHanIGBAcAm7s
hijwpr5ngmMGTJpg0PBorb1oiNNGFAoWHIIwVLl5npJTZcjwynDbBVWANgc28dA9YOlKTvROpl3O
Kn9NsYlJMgWgCkh+vC7sJj7EFo75SIPkw+M12XunN9ryigwWe5PabR10iU8C0+jEBKmMxhpAX9dx
5kEv24+mvm00i3GRJNnGLGL3il2d2RYEm/RB5FMLMT4R+6pNnG0U+u4NzNhhx/vWwj2CSXLBwocR
KGcipcNUwfbBdn3NerD8kYDnXmgez9GajbDao9CM9uMsuEfmQFBtVGbdesp1vzGAkrxw0NdnRzAI
5kUHb+x50VaV5JjRoXCOvOvityBlc53SDd/aTuHvtGVZZOoJbxPWwxgkptXQ73X6v3glOH2WkjiK
BhvB2b6ct/PQi7eypYAUkkRBoBXNFRwd4wpzgU87GVAoxJ9qXMmxrF5LlNABmvblHJm2Olat6g5u
ZbeP7Czd2a3j8abD8HRgnkQ4tOTvqkcSIHqp08eSULVzBkbzJ3qf9Ky8CPEJfMUtY8P82u8Ka1N7
hsn8kCMEajko5wO8Kdo2w3bALIJiTk2BtZj5JuEFvra6KFWrWJOztTYGAvhcsDm7oc2rsxwwyi4p
vDmqpRAC72JDk/HT25kT/NWlVUqWnUVTRM85DGdOb+JRgON9Zkn3vsth6s6yojHZMhOcLvhy+zFN
M3V2CG2kwInU8iccO/0D2r+1M6PcOlbhkt0u4LK3RuwBrtaDkWsIa11I8oOt5Tlqu/Sk8orAMeys
YqMzzmJB7JoR1DDrNzk44hh1RozSk/KF9BKxBl0+fJNQl/KgpMp8dLM0eZ0iv+fY5svz6BgQU5KL
vYfZLGuZwctYgDy5N2pruZ1TFe4zUbC0AcY2d6N9GQpkmen/LHQeUWZ1w9nsvSUKDDrDG4ST8ty2
VnHftehWWZ5nBMVFU56VKIsXmwgRhhw+nNAZ1Oc2plHL8uGDJu17x75PZG7+BRmebMhjDJ+WJAEn
RHb6ui4dNm0kTmhEa7oKKg57QtvixQN4qZcrfOtDvBaJB9zZLNOrujGm6xQVQ2APyv0NHFjtEOHC
ylcyPfRWL++TqZquwf43AUIk56qxBKf2nhr7Gk6oXcGf9NRVW/kkzmuT/oluIlDmbg5WucSCuqOC
5hElrDGw2vMcgCDuqReTsNtzArlhQ+QWcR917bwC62Ffg8ngbMq0abbQ0kmV650RVFMr/a2ETcVR
eskA53Ne2k5p1rwMjl8/zIngeAyKfVgLjzpqyW2abGNBuJrXe80NTuPhjyk4NrSEBRJhlVoQizS7
TFeDFa2B0l+D3YJSq9EBEDSYmBFy2xY6R2eQTlQqePtI15try54tRcdcUytzpnDvAMDToNWU8kvW
cVdVG2kOZ4N4oIMNMThyI6eF3Zanl0W7xqnfNv5zlI3qOV3Kot46Vhrq9dTRwKehOnFUKaP4lPLx
MN3n+P0EnLWL6UrSzICXVl8Pkez3F0XijrS35UbHkX9DV1fsWheAqAFg+NqeVP7aUnS+FGMOjlPp
7rmdm+YW6xxNGrAvrK6hY98xqib9hfeStTtst4rh1r1T1vZmon10riHgBctlTCkYAm7snA3aNnV3
nWZdeufOffTTMQQfmZMuA4RH/Afn0h/F7yidhyuvSkjFdgZm6y0L0zEq+ugUV6agS+KRUT7HVntW
dEarzQxMoFhFkgQ4tVj6TFo59GUH5a1N7k49P89DL650NF+ismtgq84walDkCektfmc9R23V3w1K
84oVAwfONQGvYpcCHUmugPj5kIMNCOJ5EmckvZlJfPDietBrsJvK2lS5BpEeMep6TLtxDjKysrYL
Nos2iJnobUqDwx3pyUCZUHb11XXRqOkx98OJOFkrfoE5LokFSCT1JFIz82C5bXJfph49C48U5xLE
YNtfN5L29kUxjRi/tZ5oRja3Ao7ZXVh5xW06j8kZ3H91LPNuao8dPXHzOI8x5NLCJRBoKCgmDbqI
N/6UTi8lQcFd8PkQ8YMpGb0qUwLqYfj5Tufa5nbZShCEhxnA5KbiGHYvONGePr+KeZkPvpmRsXMC
GEOm94GCl7CFpGd/Z36Y5P5mWfiq0AqYw3iYyO3uFwTxIlp8jqlmecAwm+4yEv92uJ05WSkK5c//
ng9Gp0hsFSpsxAocn9+MMxP47EM78+e0VW0HRQO1sGWMEjhR1a//H5fyLfuCx6Hl81aIQY5JTSiN
4R0qtrXHnNbPhjpoOI2h+v75ld7rh/GhMmkiafBixn/nMTDKbJS1mVPJOFA9jMRgGKcBIZsCM35k
6vk4KGXdlhgzjm2Yu/vKc+q9vAy3hZ3Kr575BzcZEQR6fAW2EfXx5b//Yy5acK0kC/HF9m3tX4+V
L0kXnZvCvYpSKw5XY+tWJ6dFqgpmbw7C3KkBJVDdAN8Ac7iUVXZTzT0M65BBL8Y8ABtfCfI/kIz4
lmnx/tum+57aU9N4nnqnRZWlEaGtODQIkm+dBICJL+ZXXCvdz8wdnZ90Z/SftKa3/cUH+IEIjhE+
yiCaghcl5JspfuNWGMcWbdMDWK4xwnj01yAZ0IZnn2CLeKlCRxPwMIov0D4fyFV8FikDTT+F6bsX
s+01/FGQwQcR5f4xQxV1qsd83vauE23npP2hBSrqL17Rd0YCXlFI6/ZFbMFb+taqZOU5pwY2yYNp
pC1pXy07X+DaysquVKTykwaWd2oHxhpdRuT0SjJZuZoJ9Zm/+Es+ejmVciEaAGxCtvPmtsNzGIXI
I+eQhPZz5498kEU7E/3QhF/c5w+vhHqXBQfHtvPW2Jvl7pQ4tbIPy2DhqISGET0IWn4HQlnRtn5+
gz+6GIovPn//8kj/p1X4xzenpG6MruD+jmo516gZD5rgwfVQLu0X7+0HGwdaEPyRBlA5DNhvvm4v
HilDEbvhtvFzuc6TlsYC8VGE73z+kz56TykK1cXHBafsrfQkrGxaU0yeDrHOTMJdZ3FdjgVhEDME
aAiuNFRH6qbPL/rRfXTRjaB0oYdvv70oHYqmUxEHdq099ZsuHMN6jrIFs2NFGO8X99L8aBlyFa8i
okQEkW9Vt4TyTc6iQnWolto+tW07EmmWwvXBK30z1tSeK5Hq4kHbHpBmK5nynVt7Sb2um6q5jSWC
PopM5hO5dMZHBaa0R3E3lne5XjoUrl159iJ4rf+Pm+RCBqNM4jV4K0ASUeQLaZbOYSpjjR3Itmj4
1uMW3fx/Bi2wbngAg5jxSaTpbw1IHb0QibXDAQEQHlVTk9c4RiTkAXjfDoPlfPFAPlBPcjly5xXK
Kv8dd4yqunYGiOgHj0HQipQGojlGONKhsAvsbfKrdfGj63H/LC6F1v+dLlXLlEDCYXEO6BdfHEED
1b4YGHDy9nemVeZf/Lz30D6X7QbZKf490kKQlP97a2aIjiabPtFFeoT3hIGyeopGjiYrj8/6NyLG
QazbusiIN0G4Q7AydtuncWp1u9WaCe8Xavz3m+C//543yk1vJAoWqwXfOKsjTdE6XE9zywjS4cB5
mI0lDMIak0sFVfqLe6HeVaY8ZN4snjcrJu/xv29FHYPozVGhHDwaIQ/lXKSPXjt/9YA/+IHYNyTC
jIs8CRv3v6/CpMqrFD7Ow0y/eSflrA5gc2VgFi57fdgagZ+aau8QMfRVifP+3eIHsnJCD7qQF97W
utGSZr4B/PhAI7XYsusyZrXRmAd1R5rbyiTh4oun+X41Y7ejzJfs9Ip3+s3btTBc0Y7mbS49l2Dr
PjO628oHugWONotBzseec9O7XvIjIZyiQWReR78/X5o+ut8+cljqbrAh6P/+fb8vAb/piOHtUBKt
sqdj/0RU7akzkQQX0v8J9NYmwrj66jT1fq8ilFGxWQGl4mTxtrzpa5syu9HWoe7cdkUrlAG15dyH
aTweGUD0K/ZRufv8p77fqhA8e0CdOepjy39re12QA2p3VpKdXvTEj2FGKk0nv+tj80uIxfvyjc7O
hYzgM21nQ5b/vq1Y7HDAIcU7aGMoV+hj/Ie0JwQ80ja+/qXzrgtmSBtz8uLAMRL0UH1d/FeaG3pX
akcOFvAvKeHePNpJX2Y7U2sc/LjTvFFxd8QAx2E89L9SBn+wNiAQ9ajMWZdR8L9x69bJbNkiNs1D
SUzDvKJvKfxgzhw2gc+f4XsLP9sMRbgr2XU8651HIJzyQpBIpg5U/MgBMBWtcnNxyKYmJz5v8CQU
rC2rzp5+VUPeB5MC9ff53/DBOsFbe8GqgdrhH3vz1fqJAcsfb+JBJgmNLshCq67mCFlpa9zxwau7
z6/3wXuL7Yr6myWCtfFtAZkKr07HZLAPRSkyGwFImZ/MeXG/0x+xXj+/1gffpc9LA0aM1jPgmzcP
svRKO0mdCiN6G2XJLq5QeR20KTV2jMghRHgAGcl09TKQ/fzK718hCdUES6/rAeV79yuRq0QQKxzr
QAd5uiJ6pj3qEc3g51d5fy+5ik2BTNi1AUnsze/zk0Ek5C2oA85EvJwgf1S2qjhATyu3sdMfn1/t
/ZsiWaZQQkOksyCWvvkC7UVqD9wgq5yasqcawdu6TpkmewiWbpGh55vPr/d+MWclv2CRLtekPHpz
vUoiE2WEKQ9jU8WBwWhr5cxKbe1C/UrZvjeGiJGzgqn54uG9f224MNeDGUmJaxhvLiyIFG5Ax1sH
3etkD59Tb5OoQ9cfJtPP2nCaK5qk7Re/9oM3xkS1D4UDJ/h720ODfb4he8g4wE8D4yDSFook6ih0
ep/f1vfbNPcTABA1IAFWHMn/vZiHTZgVYzMYBwaVayNN1mbNqNGk6EKYZy8jMrQjCQz//Z7KiyPJ
8PnqsY+8WWYchl29tCLzQCBCtKYd7lyGZ/VND+3lDwodsR8zYV5//lM/eIP+ddHLf//HsVhng+Rk
6RsHEyjM0bfr1FsTeF73iB7jZV4BUkZznerOXOV9Hk2Hzy//wefJwg4GnS36spVcnsQ/Lo+Wukmh
9S+HGTWR3qTMVa/klLpLUIVt/wVH4IPfahkcWnmFqPExzvz7YjLDyRcbFS1piNyb2R92iKzbHypi
esV01WUoOJvfUbDrL57sB8sCRYFnsjW78E/f9vsiti9e2YX89oHJNLMzzHwUnkR55XRWEQ8Gn9/V
D69H5i3GOhdi8tvGSojV3Ru7ifkAUv4AIPC873I32nKkK1DFMaP4z9dTFk1j6kmTLtbbTh2WhtyK
DRoRddo4Dwj6u58OUaB6k8Nr+NkgtfzqbPLBOY1JIKJRnuLFw+debsE/XhyOnFGzcDg7NIPyjr1j
zNsMMwiydtcGjYxGxvVr9wxgB4UXcbfBosgUIqf6q6P+B/ca6hPbNWUQf8nbtSLxwmTIMR8chH1J
cvML5JO72agYMS8EzC/bumvVV27ND5Zf26SUviC4gJ6+7S/EWJwrevPqgHjBWEV93a1zmfc3VcaM
SKb2i8yGcf/5Q/7gU6UTbFCBodZh2X/zqRYNoFgG9dahcjvVrjKrjF+NaKoqFBOW/gpT9MFt5WqX
Qwqc0fffatgw7u1HrhalDMsnAGJ3oLDzIGyK9lAajfHfX2F6dkwIqEV4qd7WeOS9AHBJe+vgL524
tomEYzgurRsHyOBtbTXe6+d386MnSMvGg+uGcZ1b+u/31wF3g/HZlYdoIKGy7pzw2C9z8ehPpg7i
GeNQHBnV5vOLfrCB/g8TAzcW//o7hmMZEkAML9I8GFoYRNK5LAVrPaivzpgsbB9soax3bGJQBNhA
/TdvC4IoLyN5UV4+C9A76QQRZBzs5NZQbYVCPWK63KBjkYjo12K0swe8ekmAI7AJhnzsV4U2p6My
6XT4BhzbZkmywFFDEwgbzDdisXglXBO5Dq6NG/4+vZtG52ruhSC9zGt+OC3ngIrvdW0ZTH05X4wv
ZKzeZwLD0GouZhKIDW69lyPcpc7GD9wl1WFgCw744NwV8yJzjZ8RSV6cJvdVAVd3ph/0h0O5vl0k
amUvFcaaPkUUpGV26+b4uJD20ItpzbXpdSlaEishYrfOHmDzvtS6kqRbktY2qvpnabTG2maUcK7k
zC/q2nkLDdu9TYth+YYP5YSnCNvg5G29GFBpVdWMgumRlDIF1W3U1VqVZX/IfInmwYzWwo6eFnJ7
N17YJmeG8qQZlgQXJwhVrvAee2ttqixde9X84qgciRT860ArPf8hJdXbXGZPq5m87KCK3PRANM5y
6MNQ/eyVWI7zZD4Idwm5L8UT1pVfqTWGsNMqe5MTGJZmS/RC8CTyknBq9knFY/WXsP1TlOV4JEcx
fjRHd7jJ0vDVTavyZ9ejymoaC7SAK4DDuDJsrk0r6dahzufXrDCy5yhUS2AmxnPDjnY1ge8/ahQN
58JLi/XiZz+SdiCbvUkYnq283mjWMAZHqEtltCU2vt36Okl/pPn4utTyqQJ3fm2yjm14M58uee7I
PoZmO0KOOwGvSA9t77nfSSKOTpaT/WpE7gXgZewVxfU1WnII+9kQIl1V12iJGjbyqEKBJpLb2UOz
SUDZtbbnh65r8wPZgHsffVbQONF449odAoK8uZ2w0waVa2hj9b9DOgq73zh7HkNQSrtqRu1Msjke
jEgkW5dkuiMb1h3nhvwvMSPm3uvt4geC/exI9pmZbYalmO8Kxy//gIi4ty5Qb8769d4ClbyqSJTu
w8i8zsIxRGTuqVMxeg5dptziM8IZijcZxbYyxz3PTB4ZSj4bZVP8RcF/26Nj/lNxRjpVZpvtR8Rt
gknkFJMmPqAKSeRS7BWihhWoMM7koUWcW9g3T9aIAD/mxLL2Ff4dHX3nPS5PwnFIQZ7C9lQlRAF6
sO63kcUYxjfkr1z4D00YWsekCl8yXAO3ubaHh7ou8k1qtd+riHilMPRfJtduwJWF3kPBd7TCOYdH
ZqwwkXoW0pNwzP8wEMRiZfA/Mj8rNwArEFOULblnMRZTmk71Kp6mFnkitmCGzoiD3dpeD01svHSt
me7LGPJ9Jb3fIUa/aNXzhK8S5M53SWZOZwNu0jHG2oFbRo/o+QqiMl2FjC+OqJ1r5OFr10xV0MXu
XoAvzVb4EZMzQwuy5rUOwK8/yYKJ7hCpBBsbw1Vi1NJ7oOn3XtkwkoJSdfS9vH6ci/52GI1yhUSd
LEyV/CwSn+S+AlR9MZLZnfb1X4RsgpCwhvxY9WLK+mdranSXDHUf55IMzsZIp9tuMrwNffYSZ2hm
kAADc3AQMB7zyl9nkQCqNfAO3ODe8q9hfLZXhIMP59wBmLQqeS8D0iFj3jdPrlTmDSx4ZXxCyOpu
dWS+kuY2cwcJmUWBSWAwYtH7zO59EK4WbWvVimhP5FG4bSPv1UN7yNOOsmAEd/nshN6POqGMMDDb
rO3Z0KikYqKxp9l5Go26+WZkiF/BuyXXi6OqYArNAYdRhqR2At0V1E2eYMzr3HxFwKkKKOzTZ2CF
+pz3RnbKEF/WV75NdLGUYjuGRkGnqmrX2eRhcOuJBV25I36yfKrdq6xf8ruxSBFy22K5R0xAxhV9
E/Ku/XiGMeqWHgTYWfR/NerQepWRkoloMLa6wI56RC8qnNamGsginhrCkXNdUixdEkcu8zGxAueB
RD42MvTSrXAqpMssSxC6rDXROPk6zqdqg5TQu0NBJFfzUtdAupEcC9S/5Bpn3Z7x5rxe2AECr5jH
k2URnZdayGMl49qVNNiUliT8W5ObTjJZgjeS9gvbhk1AObOob1pINPAJdqqaELE/ulFo8OxEMYFN
CDOXRKcWY0V225KmjBb6AnJaJvlXe7IOHzk/iLULkeSHZXTxkfLBRtWpJ+85rIuiWQknKl/LWacx
Uaz4+/m9+mqhINX8q5N5qlrcV7Zs0M83iWN9A4IZrVsrCs9VnMofySyGv3ZJ+G6lK0UCs5g3rlWk
Rxw65SrxC2snZmd6nsNo+d4iQNuWVc8C0DmjJCZ3lA9ua5s3Y1j8wBp+iHIh7ipVur8ajl3BlPWk
+momcwbymnVSGeK2wITGoygJU+mq3x0Om1sGQP73iUjPLQGFt7EjfBT5U/pKToVGEk8CzkoYU/li
L5RRSV7mMfJu/vkeUiqWTts/NLMciF6JnU0STklgXZLBFy8+xtB5x7xISOac1Uolxiu2f3uv7Tyk
w5DSEVfeqZ6ZdQryT+9VOOodyfNXLcZy5PREnFr1aN62HEaCBihgIAAzbdNxiXBe8kSXKfmFes4M
7C4kdqGdzxApv9mNLbdJbd1X2aw3lNDtBjvwt3lyQaVh17qoCfogtPDFdnLJtk3P++rg0L1z3MRH
zcvL1cZ2uarL6FgQgflDZYTjJqk7bENRpCurMbydVRJCn1TdtHVim+4XTWivy3AmDqDhKrPOzrFy
X+psyjfGkFQr2Y8IXePY2jfWxMDfH3vvevBSAl1mUSLea9RGyaXZYeM2dnPB1pmbNrh6pw+DRNkD
W9wc30kxYcNZ2mpb5hUxtmP64o8J4KDckNtMO/eyic5GEt9GMRytsBvroJ/6b1CUUFm7E+6AbmwB
wWEONbMUWIEGkO/qOJiA7e0IvBtZ6skKFnRP10AzUQuKiKF3lpEpbPI7hFdtASA6gTDyey/Lvo1R
erbGPtnoBOH70PYS75HT3OD+Dg8yk7eEusgtOprvmPT2BDLLPXaQ6zG2cdJa+c4L6+auD9HzO2Lg
H6AlscouL61tY11vEEvrkMChaswOdKdYuXrjIWqzisfQdY/0GIYduoAH2g4wFuhTrmfb647tWFo7
XALxw0AcUeBN+L9mWVw1qm0Dv8E42fam+fcClzoPxfCHoXKxYvUyDkZN0zQib2vlsPavydvoA3ZE
FN2t/FUX6JKcwSTzWDllMNF6OWRVcSmgSddxUZP166ETxj5uWDw6nW70yG4h++wXw+SOt84GZ2Yg
MtuQRzYFg5M8dp1gbD+YzJVlQcDsUi5r7L4kPTrx33qinBnH+bYJzRldvFsHA/+nF/RCfWQHyGjm
QF/VOXLgtYdV+5pjBJtQUYbbMPMpULpyowenXI8qafCPtfFG98sfe4SqPEbG1h7T8blohHtPiJK+
Go0eHinmhnthJeV5RjCMItyIYfvbJmnKdtWv0mactvbcZcj40/DBnyX/P+aS+ds8b8q9n6n8hT1c
7jrZDE+ZO0SBk4TuCj5IhxS9TK/73t7yw+R92CQ6aLBq8B/be8+Z22dOgt81FdNqFMpDjO6dFJq5
W6PvI2r6Uq0qtokgyaFX/R9pZ7Jdt3Jl21/xuH04URc58rqB4tSHhUiKIjsYFEWhrosA8PVvQraf
pSMNMe3syJZ4SRAHgYgdO9aay8IspkmTeiJSot2DTlhzXAdc0SFrf4s+/0OdtEkg4kwHRh3BwWjW
OkpgJFIA3ct2CcZ0IejVaJtnVcYfJHXJuGez+lFDCYeXhxsVI3BGbe6tgI83O3S22BppF12HPVsm
hVBXcAB1vsvzNXo0NabdtMZj1nbWBHRE2IxZ5RlR7BOjm0AmJa13GALusyGugtWP7+mz87lrsnaf
doQD2WU5f80qabwztLzfFFOT7k21ya9WFaMLdrx5lNIuG72FOekNsC/fQlHGHsRc8Npbj7kZKtt2
ae8S9kpE3+gmhGttJnirmlzyctGBZBAE5kw7LPgDXLkvqAf7uH8uU0W6seYQTovFqj0uZEsx7tWH
QrCsIpofXsaFQ01CMAFDhJmE6zai/zSNEkJaPqmubDayPdQfUr0Qh7kl+1SxK3bFEZVdrsrYNTK0
DWAtr23DqvxqhKRnhaB6qVGzz4SblicrTV9Z6LOggUX6Oa8qBx2enfnAFPoTaWz21WxU4TX632EH
Vmri+S3QNdtSc4KqoXyRh4oQ5Wx8VLTe8OJFWm4LVgf8jxVR7noPdIYUeR/Y2yeCDuAjRQOmm8Vy
bVXvCYdFWgv2Ht2zE6d+Nzgs/70EV9MkKkwT1d5o5hCDja0ESUXeu0l6+37OEsoYxAukw1bgIYiS
PVC7XxWjrWzViND0rKP8ygnOOVbkiHq8dNBzGjxBi6X1rlQhmU8xhF6hi7WOMDTOYnIYRNhVdnGd
yH69MG5qGDmcmvNdYk4NL5OSPe/nTeGQvBHXFskqgz4HctNBImxUKYAozGrJds0f2uWZF3m1TRlH
7KS84koj+0qsvWmTjBldOYmOEW6UzFGZQ5gevzCXnqZXlizD72W8o3UKGylymqMpouRzNRWfdAXb
m96oX7MFA7BkqlhLq1Td9Gr/VRqb1zys0NIBRTgZBtPNRFCxuzTlfdTOx35KbyOE0K5mpwO1ifmF
yhWCTNFOwaCn/Wcjlu2NGrFpGhMMuenQ24eKpdqtQ+djqNjLoe3z+Ijz46GWhmg7FOJsxbGK+EiR
4DblhJsRzLSLJDW+AXSheoqcSEQlyed4jpVTOJBIo2WW7kd1+EUVLWSDNITCZrJKUuwuJGxHREpn
DEE1r5brZtQMIrCZJWaIvODx4rskJX1lkDguhGkGv7x/bMvoOpt7dOpGm9duGSn6sc7JzsbdQX6u
wT5ytOrXvrfup3a8wrBp+eWIhCseDZOTtOIrla9J2cUcV4/pRKEwF6S3EaO9FUo1czvT51yxbybS
vzOlJF5uUR/toSwDAnI+1kp5neEQ2wpA0h5+gY+SlKa+qvTjZ0Jxbqs0BaU7hsxjoV175iAdR2bQ
B6GYz4subptuPBg9keCOXJW+ikDiflgEAaVqg3bYJMw6HrXEF4tDQnc5V5u25XCqbaW7KcMVDTIb
eibHSWTwxSobBQtPSqFvbVg1ZzFM+q6li7FLIeWdwLDAaBjjxR/wF9IXYokdi9QI8JJkIOrLJ04B
64DPrj6xhQxdR1Vs9r8dOXHsEz9gnLcZ9u0OBofizWgHtzV4Sb/vWQqQ4EPgh85TkiIc1BMg5LJT
4mvcH6zrs3yDyetkxGXmKyFWgrrtp8BIogLOQ0zWuk65XNYOkdFQtDcye1paLMWJCeY5xtq5XySK
sqqoq01ndB+AxgCMV/uXRpfW4rjo5oeonIJWaNHOLPC6RiJ2S1ZDN5qWFapTA6JB+ym8SJufIdB8
wST15DTUQExQ/Q7HX7pVrWS/OPmyEXKM6SqLcUSZ5Jg6sV1sysH8PKg5DSpKpSB1EE7TCYg/hd2s
vYXI/9w6GcD+gq+QajhDUze9cgp424TLjY2O4AN7dS/BMb4RrchfFIU49GLgwB8XbkV7Sqo5HhIp
Gydp3tTCGTZNYT4O6nCnyq22Ybc17/VYzd1w7h+T1ta9QTjF0SD57CRRGeKmWbtnopZ9YSgbo2dL
X1nRPsmjcaex7djqs3gjnHHaWFHb70qtY/nM2+KzEGaOuUvmtFVXOq/p+qd1I3zuKmdEmC9PJxbl
l9V77WH9WTdj9m0xJ3SAhqq/cWrTIpWSXa5echBUh/CW2jDWt7IatVsM4bw0Qj+AraDimMM3M1HZ
1UqW2IY4fHHf18uxHjB6ENz66NDx2c0FQCa5bmc4OWy62cThtNEASsQ9O+Q8s67LrDxilpDcjHHm
mrWke+B3NDeFehuIRAk3cTWae6tsEVXHnSf64koWUubPvdPhIdWe5ZW1kaslrJbeRH8gVbtsUmq3
jnuskvJ8nMCr4WzXE1920ueSqGK4VCHphWSDuXNXyMdkmWpX1rred/Rs9BvQB/tU7+lixcqn1bu7
VUfZuiIIEHWm5qAWDR07iC1SbgYUNufO7PS7SXdeJCuCJGKAC4oHp3EZGIz9ccwO45CIoOxXQXGZ
pZTaOQAFXZhP01ybN6CB0yAf5+LKggq+ZacRchaX3OZa+clUMEZZcocvrzjFBkILuxuuaVBafo9y
jNb0+BX1sIBl1MA+yamczJp86DYH2yIWkDixnrd3KSQjP0xSiCRkrrNSpPVtVuAj1aqIVo+qA1ZL
FOHpVZH6U119TEth7aBMpW6HvpxE1JwCxUl6UhCtSN1g+U9vcxJDBy/vcdBFmngVc0XzDBPwcEVg
5+Aa06gdw9Rs/Z7zDXZQGWAM1Uh8hRRUD9PC6KrZMBIvNoFNRcCyU/Qodzl/u8vAINzZMbhmSF9U
ljKdUVJ0A3UGC6LoMiBWCGgeeJHKY/iQiCwIBSW+vQ/QVUBUs0LQWq3CPGzTgfD0NFq2xJSMn+2l
C4MQu9nZJGeFi5XJDgTYaqY0xQ4wmfMxn+3qdsxT/WzQ1eJTC++WqLvmH+JTz4rr6/l426FRO9bq
9KWQuy8l2ZQbyRiofCYoSLKo1UPR9TnFIHtkCPASAaEdqAWiWb5M0cSk1kEGJsgjmjxtEArInqhf
1XQhgAC1uEOSfGvG7IcSkspcrJLRFnCYzv3bz6DqWUBMk2Ys+HealEm2hDY2s3FvsqUOJjAlG4sT
m6Nc6tym5TwxeusPoIycgNjj6oEDOYsFztGBd8UGbMF2mPo7qzBuY9v+kpbdB8Xi3Q852LixlN66
KsfqxZTtcMfhpn0Y6qrcpt28nCmTZXKPppmOBNGCAEWPvYadDx/Px04LSU8l274Ie+0uk1t6mLK1
NHu9i+NNXWWnVu4UJGeJdTsjx944oh3dBDI7LPulPGVpE9IPLNM9Rj8ADoqa+42jsXWNJsVlN4SZ
mghLTojAuU1F+iLhQj5W/SA/R7DMAbfggIZ8nW8qxehOoplIwo3a1dRTqHtDVM8sYbjB+6b1tWLW
OCMBHCzaGkU4hpK9XS5zQE+OIo+jkUxpe69kYx/IBYswIjDoFaEa+xwM8AgT5aoIs3k3NnLpO6bG
bikzG19NZvZ5YgTTYDryrTRmUFzFMO4rVYy7oQIIbtOj96Nu0O6dlN7bZLMuqW32nHMstREKxjsM
2sYuBl5yX87pSyQhqS4h4G6w/NEcSuNbe1w6r+6476mKN0AQnLM0VZFngyJ2CyfJtpFJaUHPI/Gk
emJFkWJtwy7d8EWxZow2hvKc2fNZnctm3aqyGScA2B3HFiO9IIlHzTGXYpdOPW7jhk8h8cPZsrwp
qq+VbD6X6OuDhWMtnxfybm6IBGgbgI2N1e+1Pqd2G0bLd9LZ8dCAg9u38q+Jkjwr49x6pdMSpVxz
4kU3+QsOD8NFIVCcwfWnHs1KvLJ9JVORiMgtxrjZmvAVd3CtoGAxO3iA6ejMaJ3jDrqpb0WiRVvZ
aR8lebizcypZXc/JL+hk4pGhgUE1UTpaw9ZrbvcvVdYnV5NmDh4dS6Y/qgv2eF2PSXQ8QzVil9rR
5NH7uwL3r98rXXjFB098naBxUQ5CO8LmUjx1qKMDJAo+hqqzeDu6cbuMGTURDcK7bJaOWVI8jVHy
5jSs2KZ8T5ptzia2/JTOdQrsN6QvP7RvduW0gUEy+QY6fuamBccwzmR9Cot4cDk7q29zpW1uVLv8
JBS6i7Xa33dd2G9tK2aEdspXQRPdHRU23haLy7NVFoeK8YIFmj0p+rJxFbgan+Oqjp4iM5E3s6VO
PseX2i7D+OzbVbcQShrtf3+k/AtrHZk3K4gWfeQaQ3hx0EuFbCQJXft9Yln0ndASqZYLRkuOvBEi
V+7XEEwbN7QFHMGmLixgA5Ar8abLgAS7wexHvxK6/g51+Re60ZW5zNWQWlMVX0aGhBz6xiJSEDZx
aKlvtH4QxWauCcfwozCqD5VuDKc4Fe1dDZKg95Yassqujjv9PfWP/vOxO14yPGxMEJgY0E/8eNav
NW0xdkar7GcYphDHyUiTPMK8q+Nc6clBl7PHWNYVH6H/fVOa2VWMVPATxkPHt8QgnbMo/6hxiK4D
f6RIDsPljeDUfp87ufaRQooD22lpYfkJM2gaijCPNZaDktGYyetOzEEL/axPnWRTErYEermv4V60
/BrPJrFfpmtqRdd42MqXW4MUMBodrbm8DuaSfh6KaryR7DSdcdLDaHWrkCYYkIGkPtSLw3vCJvpe
yyNIM5WwqdD+zfHFE8QgukolFIVj90t9zUxtUE1J6uzF1+W6p7Z40M5MROlLtclfpC/Sl99f71K3
cHm59Vl+pytiCGfFMHM5nRblWXqMgRq9pi9x52rvpZNdCmouL7V+/btLQQsU9IgSZy+r88bWyLdc
0Iv32Tuq8EulyeVlLpRS6aD0RmlzmRVHMsR7c92nsp5Nq8U+fOdxvffxXQz1SlqsSY/4+DjgdPGK
edJEU0K5X6/UyTeRasM4VN+R1713hxcaRrEAPIxzLkrdeq8ClCVOBt6QI+0Gjgd7R/N/P0Yu3+f1
E+X8GtcIynQTs9CPD05EbP8nZnToq9it8m7c2fb0jgb8Uv90eY2LDzLRprheRtJNnM2c0c88lXnA
AfHvb+SnyfvyKhefHAyN2Bym2tlTe9WbYSs9FoF54nRR/hQ+LtfvvVw/TcqX17tYLIqEVmEl8cmp
HGBe1xsDwdwEItmF+/Xuq/xTzunF1cwLA1MlL7OchWQosGvxJwr4B50p2P3H/OEAAAw6zLXvvAK/
Go0sOiTsOWCvf1KS9WOaGLnK+6Z3WVCn7YveN1dMuydmY3/GUPz7Z/irN04l6h0BOMG1un0hcK86
aMkAtUCMXYezG719uzvGCnuJ9+7sV+P++0tdyKKLUlMF3QOmYvUwJ0ctfudWfhJ1rg/s+wtcTr5U
q4ta8sAWMgm9YaudozfGh3bWX9f7eS/J7L37uZiAGzQjsRRzP2ytMLgnbvrvaiYvb+hipkgbo87g
zDl7oz9AUI6XQBv+zWyFy0tcvMJOWk/RiIoDBKKbvdSbSPGrTb/9/SD75UTxTWrLwIZV8S3m8ru1
ihzASu2l9ttEIb7KD/Xm23Phj/Vi77+7v1obv7/exQdn530msow4khLRW4yvdV+Em//jPV1OsZTq
UiOY/DoyG1f5mVuzwYymdpfkbVACvyO59VnRpGOv6NcLlCivscJ3Ht+3XMPv+R/r8/v+Ti+eXzjV
Ndp4np9maYOv181+mWjPpAmcodH2olI+kqp2GOhv4UC4reznKszuWqdBIV/c9aXYCQP2NAmJptQE
BCyjesT6q9rjv5tvcfmbXkzeC+xq4h/+/kxQE83D7t1n8s5jv7Sc0nc1NDExzGKO32nfuLN6ok55
58GvU+JvPvLLqEkV4nTeVzx47RUsNKvPt4WI/10emGaqzX+07H33jNWLibPMak7Z1tv6Nq9RWYaI
VGGWedo5fKzeGdfrgPnd3V3MapWRRY6ccndD81rHljuCnedj1KIDMtqsf4fh8K3+/vlyWMhkBbMl
O8AfiyGywQ2234zfo7NbS3QaRvN1Q8jgWqUvD9KXdxfYXw+Sf13xYsUrEPCmyzpt5/GH1jxH2sf/
aN7W0Hb986bUH29Kozk8N8M6b2eb1NwW6pcxfPv9KHzvLi7GhG628tDNXKJ1zvQzocy6InuniHzv
GpfradlFSRcWfFK0f5NFXgmV14bT/h8vs/4a3y0OjhYN0Oa4lWJZJ+t4fi7Gdwb1L0uD75/IxYIw
S8sC7ouHnr2w0I13w/ZbaaC/Lg/V5j8bYhAnLFa61Xp6MdUlFVQp5BDOXoofHA3lCgAP/Z2Z/5cP
51/XcC5fHLg3TPJcI5uvzZkxprpS8fL7QfarCofO3j/vw7l4VWbOhBWt5hq96sXaM4cn7xS7l9Un
zkNcz1hiMYTgOLYubsJWevzXWjGCvEyICbjCLnbSs+G1d8avCGDdzBCPcbTc/f62vjm3v590uKzB
NW0NohMMkstgGS0S4OeGatrPcYy8CYdw/UTqaNi8hOwxRICyw44CaXLm6q7OhOhc3FBzjy9Hdzja
tMf6SJOyCD+g1gSnPGXO8iXPZWv8lHVyCw7VBhv5alqhkdb0PKPojqSZOT9IdCDfstF2ql27TMoO
YWCQL+2MImORtOe+z/cVlKBnu7akwqPRyDGlFJIP5OeNvOLuZFAp6IIQKwYcg6Bur0h8oPg05+KT
kaZtuDFqKXpSCYrNvN5pxRU/KcuDeIZgi291isNTFVrFV/wj4ljooX0vQen/oqo563Fo4+ffS3Is
9kjT5z6oYceJG3mpnI4DlcR54/AmiXxVGzmULYa66LbOHJbhdokIVvBrCdrz/e+f1U+lI88KtA/0
1tWczki8eJcatQFK7SDZbSHu0x+0o7dRtaDGoCMmdpeb7rZdmg8m0d5dMweFOerKTdpXY4cSRlj0
vaoyDnfv/FrryLwYQmQTqTQJFSwqNLh/nLQSPbL5nOphz6te08ddVWjwHONQ88ssqt70BcoxLTSQ
QTglBHxT9Fh9fh0WivkOD2yduy5+lbVNyS+CFRsU2sVS0OYgZPMWlZWBLMK3CJwhBGeaX4E9WUFp
y9o7ns9fPRL8s/hoTfKUjZ/ywPsoJFYjLAceCaEbV1nSpDdGSAAQGhd6mAQiDM4NBydmf7QKtUoO
FShrD7vD2VRbTUHuLlmF//sH8vNMgs6AiDiqTE5SsCf9+DyMXh6MjhSEPckwwMZrEoob9Gx0ii1a
2UiD7A0ncZ+1Fnbp7698uWGnpyg7ioFDU4V4Rxf7xysnaiNTMau4JavI8dCc8AFwNOIlOBj9IczO
Q9y/M/dfzstckseMBJ8cUcyDl08cV1NuxqU24zYrzVNLq/e6BmkY/P7GLleY9Sq8T3iwSH5fEVE/
3lg1RPaIeEHex7k0eCuX91AUpLblkbXsf3+pX90QfkyWAfhlrFyXJUBql7PidDKZmUigXQMVzlM5
REi6fn+dXzyr9UmRi0lVSeft4llxVOcgbOI6mpz0+yUywht7JFt2Msd0n3Xkd/VF9W6/7+cXVFMM
vHoW6i0d4uvF3eUlxllQ/Atu91kagqgHtIyRSy17ztAadc2PcRoJpG/afa0jHbXdrDKrehYcrcfS
7Dnrh9EzSj6oJodzEbxNttsP4EXDYTQ2o+T0X0d1SGqfPEw6pQj9jBWS0tkKZrLI1vfkNpnQ9gfk
4G41reqeodbTjxGgiDuUN8pXZSquHbQUbpLHnJzWOnI8hFpIprpyUZ6WOUe4BaVcfmq6zDzN1qLe
t7JSjf7Ym5xUm3PIOb4FZfYmFEoXeZMuqTdkOHF3qM5G7Z0H+YvXXUHIgHGWpj4Gq4uPVAEVA5E8
W/ZA4Dhd0zpx1YcykGhNnpavpdNkUZABue/dFrnDsUlz7Z138Kedy/p6rJfmzIroWfmSnDXotZ5J
qEL28Zy36MlEjYcv1KU7QLLMBrqSJ/u8ahtxAuQiiC/Mw7cksrSPvAbIBe1B6gcWscx4byr8xfy8
cmQUdDMQMvDfX4xyohMyLDSFvCdWAmMfFFncjsnA+YhnZ10keRwN5skGhGe+IyxPV7xGie1bNYsy
QjyBsyzALTgXfueZ/dS+5bbAHaN9AWlmcRh+8Xs1RgHq1kTnNORgov3QacLnJVnA2wmdSJxVmQEb
VqAdkoJ2IoWNkV9WW/SzCK9+PxH8Ym7TQCMbYDZYM39awqqwNMBtMYOGqbON15PreA3ys9Sv//Z1
WBTIp4UUZWv2pbV9hgkMl7CgoDJCGR03UUl4PafbsDbtze8vdblx59NdLd2coRogO+C//Dhdw8pN
yTLupv0IGvw0ySYgqjgKUUNPsp8LpfHKZtH2BPJ8+g8ubFIJQTDCG3t5j/VSSrky1NM+61+U/HnS
XpTwU8eJYmcGiN/feXK/mEx1QAH/vJpxUXipFUNn0sqJdPMXO35TMAaD5a66dx7cL1aKHy5zsfj1
aUYQyMwWwdITtxmfK9ChJa8E2FIF9+W3T/C/Xqf/jt6qm78Xa93f/oe/v8JJb5FR9xd//dv2rbp6
Kd66/1m/6///V3/78a980z9+qP/Sv/zwF4RiST/fDm/t/OGtG/L+2+W4/Ppf/m+/+Je3bz/lfq7f
/vzjtRrKfv1pETbMP/7xpf2XP/8gWPq7EbL+/H98cb2BP/+4H9qseCuTrn/5+dveXrr+zz9M869s
vQjTA1ZKvWZbvJ/ibf2Kof4V9jf/SBQuAArDoVQoieCL//xDV/9qUW6yjOKaMxTWsj/+goJ7/ZJm
/JVpigIQwiPVONmkf/zz9n/49P/1NP5SDsVNlZR99+cfF9RIsAFsNlBAwYihGMFjv47B7zoSDXo7
IRuhE8ytafq4g1t3UdH7WGksXYdpSYTNdFZJWd/NNlFvOP+ik9KOwsuXcPABaW46rSYutC1sH8A/
siMVjnY+xF8aPITvbEW+pS//q/7/+2+7spdAKq4wZI2P5fvftraXcshS4QSmEdpbqdRt3+nUrdmi
aClQxG/VInoaDZG5gxqTgYaV9KTI5dEMjcxru6Kl22tOhF+IbNfOyUODoSiQmiI9KdQUm1mU9ykq
0IdUR7mi93jE/KaZUV1Xzk3qZByMjUX0zuqq/zibcVMmtC6ggSAxVBoQysUjyGx5xvcgjEAMg+Eq
ArmrW4kcNZORb9NZa6G6Qx+IKcu9Wk30wyhP+CyMKHmcFDUluoPAN7fuVLGf6pEqIOSsLsxeUo2N
8BIV6hVVbQjjnyAbgeJ3Z6tr8jCswhszkR7NpB0Oqap6Ypqmo4HYmSKLU4uYTNKoGmH5KEJXd7Ix
beapGo843Dhxwi6PjHFydhAuD06aBVaiGPftMlMmhc2EhNKqjzbtdmserthbPlk5Oovv3rV/DObv
B++KDuGBfz8gQFWtVSZbNCBEkF0v9kJ1IY9K66jdZplynSQM1AdSEUlbqOycomfWboyr6KoQnRJo
JF/cha1TI+As7E9qqT2RIjW/pYRscS7UbmMEjCfbPHatYZ2UgmiI3OQTU8iF0iNS5WVbcGYElhSF
813UIY0KAwSIju9oZbJdhm5Hf0If9I+d3uc+Jsx0C/IN55sUHnuQOrie5gl3GlEQIA8OmhgfsmEK
NFKlfG7Pdit5ItdtrJ/wGXJt0Nq47Ybcst0oFkUQhbW1L9Z/Mwacrn0PLaA7mOAJpqEUN5JV1Zux
NHIftL8MoIhzQLuPgjIbqGcb8XFuyKgz5iloqAA2ldYFKXmfR8w15NU0ZHMM+VeL3FqXJ6D6hsE5
MBT+bkfWC+Oox46WGm8mmRJu2QClMGKr9eX5bAjHjZrkiC5crglxVZKlgXlSvdUaPzgarHiTOItM
oup4RiLQfRhi8dxopEnBiEB732nWIQVS60oJJ2T4nHEJIlocZbLCSM0BC/tVj7tb8rT8ysFOUdr6
VpWTa2riXWtDiIxK68PStzQemYID8DroaxRCntRMrwPdWJpdtegERZeqvCHfxC1IAjuJWPE0OmMH
YIRkTMabZVQnT6rCG0oO8hhGu0MrRmClA4PAR8u9DcPhziAMYWVdj26foVeE55ejp6vl1It6bD8z
PkFWRC8l8wNXmOF2WakFfdI8RXh8xzgLA80EdShkcib1lHOzGN0Ryj5rurUSCSqQ4RzsifOHxkoo
UiUOXJRZADMgpogan0ma1nQxDSqDSk6CUTbuDIJZXLy7H+cJDWekRDVBXssjDXPSl9viJpn1YyrW
zAHdbDZlMn5oq+ho1VniMYO0J6ncdz1tP04Re7J4R7GNLTpvUOikQxenB83YqlNLxqiNtVJe1A8d
OYkBoP5y0xeYDCZYJJGjbQndQMncYdVdHMk85DGJLypMSS8myuxQT0TdOMPwHGKhOTjsSw/CitNd
3mM8tnrrXMrRU7HU067pk/RqqUiQbvMUBEAbbQmw7lx5xvfZJxF+LWdOmZfblGCLcMF1FeUbtdFG
RiRS4Mxy1ZLMUoBZWytJB5YEO98U/PwtcYKetuhW0BqETtdOuKf3WR3TYsoOWZ0xAPXh1GAa3rdy
u+vTKGZ/mVe7qKwjja9m+lU1WU2AneXe0sLHutXsK2EwPyyjVWyyBa2YXoQjQDByih2b4aFITbJX
o+p1iZfpqoMIvB+EfTdoHT3IXnt0hLYc1fJjYw0V5lT4BHkDeKmCb+6qojZceloK+dhQAdAIL5uu
Tm7UEdMdcuqNTm70biwxFecxkk/VPBdKd9NW2vPQm2Tl4B7GgJXvSI4G4WLQoymQXOCbtT/lg9yf
siY8S9kJQly6HcY82kZzZiE0no8WGXHsEzRj00uzRNdY3ki1MftaNThe4TiB3bfYGZTccuU1JGlx
Fuwog4PgeEVcVGFK7kLGViySjuUABIHOy9MMd8k1q2RX42vayGRhwM2n4uwhbVmLsXGW5tV2ZHJV
JJ2rSNieLGt+ksrkxZo12wUIOu/sArsMSA++P+1vBiXUD3Kb5y6zuzjiwjhRb7XEQ8OF06TuK8jp
fhvX3Y7erbIrw1Z4bLIdT6nM5AqjT4MAs8B0DivvirCm2iMPzR2son6ZRogk0CsIdemUj9KocFg8
UCG1ynzGqvE1yztmqricWCoMsa2zqibGFvF2Rm/7wMMIXUkU9RaWQZAm4YOJfHiv6bonFbOBTD5q
gyJeFr+TihIn01ye4vWPLtZOcpJpO2URgq2NLh9MFRu2Hb1CIA7PBCph90UiHC6iPYZgMnapJZl+
YqkP2dQut6QsKjdaHn8mSzry+yKbD1ETWxspIacpLaXkE9KigP3bGViYcUMIeXWNNwoYtuMkrt0u
SP9bQX6CkS3XE5P2VdQ3sadH2XySS4MuiWeGjnSjd4OrGOp06ubIPg+O/qkfomlnCH5kVV7/64+5
tNy0bMxNrPOkQ0XBWjfoX2dH0u+VxTACvY3TTdwu+v1itRkZtQjKpUyYkGEYAxhlxiuRGrd44up7
UkfJIYMaf2wIT9MgfmCHrJXtXB6TIiLpWJKLIFec8JzppPsBphBeZ1vTdsp4TaYcL6xtN/OBQ8V9
RHl4bjv7VNbKa6ThRozm6KOBrObcwFGuyB/0R9nM3TZim6eXx3QvY7YEljLFHtKP166SCl803fPQ
bJPO1M72bLwSGGvipc+bQ6SpzeHb//v2x5isUe6S/QD7rj5YRQt/SI0VJnE5RXic4h+KE/y/toNX
02CGJwKG2q7JAs1JtEfY67dCmpPHQlEfnKo6tIsTH/IaVnqcJx8dPXwyRIHAjgLFsHvz8O2PIsZo
A0LYIBButoKhaRbfkbtwl8JHehyb7s1Gan1dpmP3oDgHeiGxR7TjjH2w0I5SFEw1RdEYUpJShAbT
GqlXEQbvkahZBksDgSdWN0ueueBw0nOvF4sL9EHfNIZoPCDc8Wkcg7QajIemkM/WJLKjCHFB4QhL
fQnYcFin+cmhsUUq5nFa/yicqfRqkpp8hTzOc9fRRbHi8Ih/mDDy9b0kq/jcEz55o0nSI1XrfOqL
5YQH9kXWl3rTIlXhNTSPi4kZpVAk9jRYJTZTlDxBrEm8NInnTYt7Es+DkbtQ75ZNOPBU4zadiZKA
PoSqxlNwHwQGLAVpdE5qmGdeRcN1lygZ1hXgNDvJ8Aodmk+tchZiykPrd9myTRMmM8VeaSJQYZC4
k62JW6QOLMkWHpYIxxWtjRJZUTxpgUJHIw/MQ32vK+s5Q1TsTMUujsVqSLbyJxCTM9W9+Ew/S/Oz
KhwCrBkY8OLwy5LNXyNhpbtOG0F1jfOXCWRQoGEudsPMjDxdBgTFzvJcEkOEd5OKfNTjNiBr+RgC
triylGnezonWuoRs2UdLxMysOG1LJRGAAVPhCZkVlZMml45uv0W6TmRY0dyYGM2AgBMqCHOF5LKo
LE9TjnsAF3x/YAqTtnThtuWCdWEu02gX9ZXiYgoNcL3f8BG2rtz01BwLRIbJEIdCofNuC4OzHfNQ
5GF23aVvbSpFXq93wpvZ90yGCj7LTs4p8eHRpMGASsVDFefs65Sp9RCX1lcOzK/Rtl4mMmxvSUJ9
0jvQApP98BwtRKo1UvXRUkn2pFGMT7HX6+NURq9FbEtBETUNlqWm8disY0FLRk5q53KPFhFbgB2y
NGEO+NLbt4uW44JOjXNtTezAwo/tgE2pXbqbuIl2iowhvciyjbAM3tWmxce/Tt14c8PWODsW8HuS
tYdjOZlMAJMYScoyYlalud8Q8eM6XWKf7Vr/mkWi80tnuObADxqTwWpWJmTZluYtEGjCYv8fUeex
5DayRNEvQgS82ZIAQU+2Y0u9QbTMwNsCqgB8/TvU5m06NJJGapFEVebNm+fCfel4b2apqtgkt4GT
kaA0i63O0uEh0wD2mLQXQM3icW8bOzZL5gMu/mGvp+1LusjY9ho6/CxwSCwdL4uadFa3FHuhrc5u
W2KSgjaMgCIlLtDA/KOvrHpzrFKalHKO2L1hExAQ2RbUf7ZPMlVtFnupz1O5nit20KM6GK5q9sAX
mFxkbM+njFCBvrH2OczqwuLLoS/ckm3cKHMgVRtdpAKbl7rx1VFltDdFZr93wVDFJJzd/ZStEFcg
8M7Tc8/DNk/FSKoXgY6cUfNg3dRzk6xwPoUzVR9LYt3z0aQqnXg83TxWOpz+1Js3ghqLY66xt0FB
RxbUh0wbCLSb6q906X4EvBNO/2tp/YvT9kloqoJTSdxTg91ok5eXIOKabFyXlmcAmP4PjnZZUNEv
TKSBzazsdJqtwQkaeHhq1zzyaqQIvW4/U7ZLnojahedb9eDw+JJo7OtxE92eRVIN/aewutNKJ/6S
kl1yAe9wqrc6g8b3pkKDWJzlL43qq1jn8ZatqfEBH/ZDMdq/VcyyNlk7OqdSt2+jrY33uZ5a0HcW
CJvbktn++8Rq6SkgwnrDeiyJeZrxa6bZIbJ9/fnMV4RHqn+2Lo+477f+1aKRDFXQBF/9QA5xZzwT
zOv/WEkEVqct9MULeDq7ejaxwBrvz6i4jTtlxW87dyJT7m3ZzzHAqHLLpndNhGFx8nwpuemCAo4S
EEEhyRAs0jqLxpSUPXvudVamh1Pv1WRO+fI7Md31BVSpE2Vj2W/Wen2wzJMfwA4ojmGZ3CTokCQc
IMyjkw7TuZjufZ115BbOAetsXn4yiKcDu7Q+x9VmGuNbWd5hM8HRQhKvqGZgvjbJvtKGORSrbKKR
uRR73Lb7Xq5OsS/S6u/oGz9SJKPPGlxYlCtOfAdu6840Vco6+QTgw/E/lZQB6BXumSVfgIUj3BLu
niMUN6SlF+Z85ObONownltvs5eE8eT1DM3PeEwke7KaAVgDHRREC7kl+ABC88a7MANIwXpKjzevF
yI/UmvbHst6zth3fgzkPrr1FA1lPRIw784fXpRQ5Zr73OxkDJhiI2rObUFPqTWGSOLFRte2zUjxc
uVc4eZgOlGwLPhdfJ3dpo9X5cgvD/awkW4e+sdI+NjNYDksFlzoJ/upiuIyDsb4q29PunTE9Fugs
Za99olznO9gk2d6rc4Mn3tcPBK8fA/J3WY8rYSGxVxfy2p21kjPSGrSZB54UYFwnmAhaW//M3H6I
yro9SSlg/3rnHjljl6y9GZcpUQGj67QwQd1r3lvm3dZSpAFd+y6hJL0uqru5rDGFRVXC26Yw0HSq
AAMCrBD5Awjd0deoJgjJNr9YmUbzLLvftW8226B7RuUhM25Hh91AuGnjjh3j+t2WHroGdOltkJZ2
qLql3NaWwdpE0ZOtbGhqC8XRfLCj9rHCw7hNRfHAlcGSktB/caFoYWqzCuhrRvqxotYym+qWQ1aS
J71o7LlrOSHJzSjha5bu+qHPkCSBu4GeUVcjWdrX+hmaUMTg/IMP/O3am8YdXU+S/1Ka8yqDNLKB
dU511nwQQz1dyMIWeGjW4pMBULlP2NmPkKTKz7ziKO69pQdmza9auv4nW6Fg/vvFxTu7mVY8iL24
TrY1nm3NOetaOj9k74wXtYDZs7xVPRKe52PnGSsqH/85924f65UuovGTFm/5TKAOMd9lY9bhmqBw
1fe9oVVvlt5mr+AiL/9+l5V0+ZF1Nz4OU75+loQ/h0Ko6vDvfxJW+14BWORIqdW7T77ev98VTL1/
KqVTbKVr76dktR7Kn38x9tlnsusethIPBfOGNfFgqwppRs2y7ruGDU4iNGDP6TI0nW45Vrlpbbqu
/5i9MYnhMBKdKqlqu4mH2UYkyc0bVSaiX6Z521IWcjPp+kz4e2JGHsuvgNwpFTwT3QyJLDksfrbP
WlTawrvpTgjSzLyvOoEa4wIzzDHHgDTxMdkkqWvvJMNtktgB4vTazq+cO+u+YEjpushvAIXiOOPW
D0ooVmu7QmgizRfXVSg8Ns5zd5bPdVNj6xgKeDKfaROfEMttMtbbhaMm91hHXoPNOpTlFfjPpfbc
R2G3aSyBeFB5DzBI3fM4FqyYegB/ABssKD+5dV8GQDGEr1Hnww0YsXfvgVKWhBBj8jApBeh/OgLZ
xdcaEIWs0vYjIzokLnlLN6oNjJCaDYvXaq0Xkap0m7RnvRA/MzvtdyarupPHR9tvNCsch6EHW5x0
m5Enb1kssUGJlTsLmVkOk7ZjOfhQFauxKY+G0rA6DWRNu9lfbQT70vdyOzzDqFPb+l6H5AWMWR36
a8vWdJogOQ37BfA/KxhlfdQyO4KmUOy7tYbTCFonayjTg0kkL0NA6usu8Id8h+jzYs4HPBJ13I1u
v1nyC3EzKkwnzSanpExPZMLSEOXDVl9ZkxTmQPFgfNedJ7b2VJ1GCprQDARZ3oVsWTKEx1NY3LZJ
Bk+wg8eGS/O9mDIrmob0gQ7y4mQDvAgG554AxjCjyJGZzcK/1ODR1ECEatLUdxPL2xgXymtpGygS
6wAs0eBcWpxrW6ZfIMt+Csgg7BtuNCpMxFL31jCh2VIxg3hqfHFey/pKPnvcAu557dGDGicpzsTv
Yn528/E9N7W7P/40+tw6lWy2j5LNZAm55LSu9GxN3YZlTYb8mLg/zJlzpEkITVhdGcSlOdhR58wk
Xfn9vtOcb4ROtdOemxad2cVtDWl4fuLXhrHsIpZv/6ZVp4XPwjND/omWJWZosWxtsARhS5CpVVIy
zORJbzlxxouVrZA8l+FUCTMhfOjJQ2RpdqOZgiXPkkKgHYZmp48gmoAUNq5xfm5k7jqd7p4p2LGC
HB2aDR5fRzN36Wi+SdJnQ/JUL0M58nY5paJZ1JOIcFW+V3DsgDhXZkQZCKYaRGlp1MYm74z31vfk
U+e+jZmaN4XmcbS43Yokbp3wsP9Frbpqjdnv8LLFHZJs7g6vraUTt70I9yQ7/7RQ1W10r/qFg/Mj
NYwuToP1a6QwQ9HCT5fsDLJlTSPbExsPBypotJCqkYtE5bjMACDyOUqIV/HOKUBUcFxotPgk8Zc3
HkzflkkcGETirRFPudAK0jPLvDurtiMRxqJ9BTq6qewqzDAf7vp8uFQ5f55vZhCZaPsK60D88REW
SOhrPPULUuy2S9IfgVwI+7Vg9NveTOFizHtr9Xerac97dwVCMWgVTlft2iVmS7s7H31muhvbCgdO
1dOm1Gd19itKaq4PCaxQ7kd7qPfd4jIN8CxYNgsj6EZ4I2Ht4kk85LVDj8AP2R3BzsidgQkcPsB4
ZEaLVTso49weU3gb63JEoeytiiB5bW0ODidmJRqSCyb5ofWlHjuu9qgQEs+rCaCOvHidbsd/EJKm
RfqS7TXr5qA4YCqhccgQXd4HpF04kTcAvfU1UPXrCCn07hH+YPPdYhf2MQB4M1Ts4W1mm+6jS6c7
pAKxaQ3oyjVQSXMq9Sh7/pRTMFZ/AnK4zIPUS0jLpQYyGt6hJFFvEy8Unw75UpQF0wqmC0fcLaHK
u+p1Ht2FJffgRDSGS+tGG+R0xrfhyQpE81jHvFVHw4Czl1rjLkuYh6U200H8jb8MpFrYlIa+Baaa
HOCEk/e30jCbODYbos4PVjnc54ZAVcnQZu6m7uD2LkIw0LtNPgq5rSiPSYbx/9ZULkqWKhoCKkL1
4ScKVjluoMu00AG6CTpQD4cWX633pVmJd9Uk/3K9ARvRzQ+Kp+Hm1oEOnYRqgjQm7aKp7FNO9tlW
sHosoyr487oNjmKywZtl2A92/RfO5DW12p9jydp+Dr3CaT3n2GPxASNlfftNmHiqvyVWsl1m6OGW
6n9nQw/QqgCh3aE2+xzD257MZClwvwXNcFnd9Y71qd66Yx1EdWGFRtP0H94UAOiefjtOCtPIm8RW
F4whpnGyjotjXRzdrY+iUXHTV9SuFVRSr0c80ebX3AHxUIxrnJbrGzMkLsO2c09LzZ06u+otx4J0
QqZWkezWvTPZh3wABzRw8Z5sW1IE+OriO0xy6NVgYJFf3DGTMrLeO5sBLLS8qsHttF4k6x8SD9JN
NdUJOnvYz0kT1xOUWoYPseiaCSy3AM4+AxZIjc6PixpC8Zpo3c6wuOzTpl2iflrLSCulJPId1S4n
4GzOxnPnTYCHCzTY1b+adQVpxnQMlEtuEna8QqNQPe3yjHbW6m+E1hEIXBf7KbW3aTJBnZrXm6gl
ZZpeUodgXqsHJldt6xzRoBDoRNQwcte1sDYb/yByBNpulnuCKK9pMGYbAP8pCIIKwKnS7xVb4Jtu
NDlmaRLJHaA0cjKN6VmabKbV/lv3zR/pYvOWiL6m0f4eZXDtTEUF4dbbYGFcCTfV20pI3KU1skhg
a++DlT3SVHU7MaNzaTYh7zX286JyLTLLS7SMVoPyjqvNta/uoPUhm12Isw5KEQyCQVRnKiBj10n0
GU0Rhmchw51Mv6dqyuIqrxfYXGKncj+sFmt6S83hmrRABJTX/LW9tTi6Bi0PFYOB5i8OmoZYyxM8
xIXhvztqWKLg+Ey/eus1vh23Yz7naBugKMRJlOIrHwOXb0zGM7OyrW7OCvii9sr3/9D9/KGVxU9w
tC48UPlCQ9jFzqRPxzpBjqwYVwZOudey7BXI57DtZw8GouPUR3d2cFX0BOlYv7H/VfyZy15RwW+X
gjQ+abcHaKX7Zen6PYOl5tS47b3ocVVqS/fCtCK2gfrjTa6j0WekYgdK7JxVfpet5e2UbLpNkJtQ
W+jn9/ZSkP26eli31LZntyVO2wbTHDi3ui13g6waeAwThUqlIi7+gdJd5HvgdG+FR/SzW3XlHhAV
//NUfCxyDt57L2Ac3HbxoKZ0ozCUbSdmg3GQlOk2KDkCCkq5YXTyc2V9GC0uxQnGD16R9IUa9seT
Ufeakeu1GXhUfNU8kTKIWY6/M5xLpqHm2J4IIrM2jhr03c0z5I2DXVwcy81o3xcnzHzY8FJ7nnEN
FHlWDR2zhBKZru6mxdGBFeBlcWqc06Y7RfpUo0kxGdlkazbAnkRXJnOnOiW5+yGAvMqKl8CsJlCi
uIg24IUKTAfopqTXI8szvdPWL5jlxuMJJ+aAPLQTVBqKxWY/zJMVwsShou487KL2WKAv20zZCYH5
cCAtz/Y8Y99uZdT+BdwbBc8BsQuI9IoW7W0WDdguuCJtS7CTiFfClA9F63V3chLEtpknEXl0kYfM
M2945If/vB5QCCacPWVme+Jz2vfUjIPHDHMitjw0ZqCZrfEuGE7GU9q8g/V/xWj1QikGuxqtbhIT
yNtpQtv/7c6JSRlIkEMZ1L9Au4bD7AkIMRgqYXc9BIPPTZrbkIiZqLS+fi4yIfZNtV6DWeWbGYPw
s1L57hn2Hhbl/2hLI4v8QuoAp0EDOSDF2C89sB9+H7ix9zK4p2k1n5Uczf3CSYb3sdg7ln6ulJhC
H5LRbrSsS5B47gF5mZVYBIe9Y6q3tM2ZFg/Q3ZWb6Jeq2cvSKy5I9E6ku4MJqS5dDmXgHRzQqTuM
/vUG59h0DxIgyo693oqUGxDVGKieelkrnBqWZLhF4gTUIAR4c6zRMvUHVRsF4aDX/HXTn3xSQazc
ItsOCTlnuG3JbOb+SCs38oDCxrnMJDX+CmnWa169AxOP/mKL9SRYHzoqPia1fZpcDxeQfefQuPhV
PsZBqbWRMPA819TqpzQLdvO0UrzV+lGzE+R3jZ2dNDtS1wdg8j3zZHTQlxi78wao5ct0Yn+czVO7
Vh7CbM5gNougG2R7y+xIjFFjBO3Fi8SAQaleM1iPrs0zq6kdGR3cdq3bXlaBQYrNj2O3cIT7HXiX
oE68yyS41Ek/R23iQpiNqtuz4Du5v9Fpf1kp0M3ZeH6iwCcG2WBci5z735og27v6LiWr4dx7z5K8
dnPKggL7kDFHZGDg42gIEsi81zYPsh1LCOAKRf6mfPcxEVTBBAWxc6rtaTeAkfQdl8Pemh1I3/2P
wAAym8KYMfPCYTRMtV8W7rYumVtPi7fTjcXYw1e3NwJmKuW7KOMxX4erbrXDtXbb/8w5k3Hm8mL1
ViHDkcKKoJD+XIlEf3WNJwVb/eYy5LNVJN9+AlMa+st7BRMfBYuZPlB9o2c6//ybXFleAq2FoZrO
sQDzTsxnwMcJsJNynjqjMKedEDSlKrgLjaFCQEaMJs5NU6OADeAwp4UuDoq8l36lav5ry2ra1Fa2
M+aecRpL2aFFY3IqtOUdpG67GVV1mYcF7vj4/Js4zbaEJ54ni8Sw5027TVb7Yy7IDS4TWIFTfht7
8dxSkHuuMTf08hxNd652bpGMh2kyXxxWvpfSjO1xkhtXbhkQD9GomIQHbgl43hdxZpivK+zQmBUC
8OqB+6ceiLqWSfaDYBDtlNTgqIacAtp4yj+Fvuk1t+fS8HiFK/EGVi7HUsWrBVUoKkrrLPLstKCr
hlWXzDgBRijVzQLQd87/JstiPgVrYOBNsJ8F6qznZU8cHxuQub1lVwktyaqYpkDi2ugwlkn9qhl2
9G3Yl64RNi2hEHLNi63Z9cs2MLt3FvNMZp/0kmkliHc3LHQM046xj+xZuGPowsMQy7GZ3jP7lnIt
5GMxHxUq3pF2Y9cjAJ48F+9doacUJQYPdRF4kWf2XxAVqboy59UV6E92VVw9L3djqScq1pP8TiV3
ayDGx4nJFL5O07vTy1PrVYDAnHS4CZFFWG/cWPU4KOgq5ENg68/Y/OmvZInu7A6bIcL9T5PJy2ZC
Pzkt/36qOJeBSj/aJufRNd03o7G0uGX8kQKY9oFz3T1OxJQGZ+OOi4iU8cdvxgYm/qRtBMUrt/sQ
zUtxUKN58BS6SsLGQgipOg1LaXym0CPeKIhf3ITeaTbagzALXBaZyO6xt2hcy6zxuYW0aEj9WMgm
OWoLjgm/VTun/y0XUD9Qiy8zuvfWrvOSmhbqvwk8gCXGcUsL014BcG0Z95QbTFxgBpviViomk4aJ
d8fOcwtXRfEn7STgsQIy7yRiTP7y3GPRwo+6bceLXa3+dqyIE1lX3E304qgbldVFKNzGFPwBeSiO
o+k+ujW1z8rJ4gAl20s9XAccVQUq7BZsYxexCMNaoMZnhRS1eHbFB3Z1WO2r/qoFtR7XjK5SLsay
SxLEmIaePscZgUvNuYy0XPti0Al+W3OsIKv/G/kVqa+8lVlTPWxKUTjXT2Bb+V6M/ZuZ5FGqwKNB
PNRzYhfzVf4gxdc+OcxmjBkJcsiLw2iN7wvDxFignDSzQurWi91ikzlgWXKfskN+c3zTOzKs/0Ug
1a7qfCwxYuR4Uc3n2JA90rIa8fxu2eugi1jzo5lWeZzXbcEBlceWQ0/Ehk5UJzWrQ9JamPtVH+xr
epdqFmLTU/J6DZqRQTbNxqtLOwJdWYWlsjJCNZb5BAaxYo6f9CGkGJwHzy9doDmbkbTBSAuKgZhw
3ha9LLNTQBbgSa+C81zmc9w2S3pSqhv3M+T0sYeLv/pJsM17IPKiZraYMO2yp+6Lb9V/PvqmnPx9
0lehXyr7xCqgfUpb85OcEI9teUs/qUr7z+ssuYNmKXf4zGD2W+2JkIruND2/+C0stqdDhOAX7yC7
+P9P+GriskEu0ZAuGiCdu6LrjZMJ/kwYU3kAg4e7ca3/LL3OFJKgq8X4U+gt0/E5uEsMIKf/f1kA
asNZTmNeZSjrI9h+SlTexfZBeMNK/efkJ4YM+YlgSEgQLgSdtrJxKeTFf5216NARF0QN8gejyhaR
poA3+1Q3lWv3Rz3F1SmLygPjS4LIasyQQWUXZkU5hO3AueIxfGTnCn5zkMiIxJvNhLnowHrVseez
FZE59Izu8dSZQ+zeTARnQfmh4B9m8hkMKqjUIsmgXNikcdo/ykD4yIy82CW6DouRzAOtJOlqGt90
Mk1YwkFyrouRhpmMmgJHDqBFTMSdV558HeJiQ9HYuuI/IdPf/WRpwB3NV4MmJ2z07thniwPWFy/M
1H/x/dfbts/Qfor1w1mAeI6M7Qn8Ml4H2+0PnVljoctFF2pLll+80eyuiqEgekS2mQDFbkXRtLd5
RVLeNZbsfvWtHhaG9u3VnvO38DGyQ/QME1F5hxZD88E3UzcspPM2AC59JZ/AFtabYVCVLcIEPp2J
AZSwW/+eGFQ12nbR5/kvGPKrzH8GrbyhtSIvW5bas/I174YgKXZWXX8yFhgu/WC8agR6gfds3U87
zy5ACDEFS107L4PxfOEmGU0My0PDE308VE23q6viuPbrq6anw9WymtvKSPreb73e6476gkjf9Vq6
GbJaoYeypm0Fo8WooXJC5P91k6eOwtdp5BdFM8S/J8Gx1Frx0NBCVExIzCQLBYu6F2N8Ts4aQoAW
DFOnPKDKmVTL6Y2/vDWCb2d074HI4KEHw9n0ywzmWBunhlWGfj2Tn/Gk8q0GRmDXEGrXZH4VpXOP
HJ0StFT4Q31Jk+JlUHa909a6PWqCmcCUtPO2UEMWpq0KQh0a674S5ONJm7DyVtJQIQx/z8TqnLS8
v3eBlbzZGR9O3J1I29a1H7Xs4BvFM0cwMoireVuR2/cQohuUgfzq50Xx6izB8po5eBqw0t/6MvjR
w8vcFOaQclwaCrTuXO5mhoaRkRNkUKmr7pRffta6H5nSsqts9N/EpWysubYeSUXOJy88ESJjGZfN
FJwT18I+wQ4ktTV8V1R7rLKONUZIlEHMN+yFyuZX2VjRuTgYWnZFw2VuMoaY2FWKh9TRQrnYzn4M
UiYtht0SWlLo2LD97AzTGcK9qup4WYtwdQfI6y1GE6/84btv+FhnevuPQV9ubGyqvUTMHZTIT77n
aUc7RMdIQ4uYkS20/zO8cZOJB8K7kaZExiATWKnAljRjIAvI2ElUnRxh1RsMyZZlm3J2HlHx1y21
Fg+ghjhMH8+giyS8rjNXkiJ7LXTG8tNKCKzhEWGlOCu9sy3fBhtRvtmXzzVCIScasHTwMWGIPqwm
f966bjmf65m62lzFsfKM7kwObndeFi/OBodBBFTUjWehrvIJOQfm/LHy8Bxg3JYQBNslTCRog03W
u7Hv8H3Xmn0WZTsdM16Vy2Q8JCzwQ20Pn4lJDALLC6TB1Np87weO4wnP+LGhDMVso7iOkXbpsOxt
M3nNTiuowttlGGGl9wt7MSuIlICmR2bXbCSSqqvy17XT1dXEhpGbnoUmoUS0VkakGZl2DQJyC7PS
fC3nfhtIa779++I9f6S8w/yMQxOczzyTFKr4A4OdaPEDpzNpAd7oPeohVzdnsYfLIkFP4mUy+yH7
6krc0BnYNQZa1MUzZ+XGZC35azXAuTBmweLnPxHhrkVE2hBJv+Hh71brVzAlIZl3dYTP4chs/3nE
tNVubr1ipycpNGw1POaCeAeCwxjx/LRwrGPNUzJaDbqWabDcE36lOzsh+b6xSWC0AdgeBSOyKA8+
KpgG72XnExZJ0lHXuT89VTVIpjkausrSkMhPdQIHu80NjPkkXBKLR8LSWWidiypInofE1zpNy2fD
97mRZmVdE1Kk7h3pl0zxT4uDoE9TlIfMLss7ZU5AHp379E8Ga8Si2EfSDNlVIf9ispBv6Dk5AeSt
ixXRjttqHD70DEdApsjKcfBqX1nlibF7dxeMJNDge1TPz2oopmsOrPQDjZRYv0zk52Ltmo+U7Dha
qJqCynYOZiVm5Nnkw9QE0gCbRAz/OWyzod5VgWjDtHPtk1gmteHolJFjDfbO7lO1SUZzfR/5mcIN
jjOj4tCj2QptHaNlYq7I00P2IET5MYElfxu8+veq8GzBBKpumRH8qOnZPIbBr2LAYo/O7VzRy1PX
HX9ysPahtY4jLpqii+0pe7DvgxTbBfqGPGLr1dBgzBqLo0WB8l/KJjW3NbuKOyG14poOxzGjmu9T
pmjrzFiJhNIu5ioq8Rkm6uJWCTMUpmGZwd06EEhG2tLCqi0+iWk5TUzJQ0tnP0LoI6tVTqp+egi8
YvUaoCfCPFdjN5D31nSRIXoZKkyfZ5u0qTDPU3O/Bbtmv7Za4bym+B13zWJRhZjaJqtX/ZLjsdsa
qz0QLe1hhpF+dmBzA59CmsatZ7DFI9MlagfSAJApVhpLxiV2i0VQx1Y85A7r7sKvL7lDHhoY1zLN
v5lQrDxZyrjpmcyPtVWvu2aNnK7Fc2KWTJ3W6Te0evJF1/ndaXMvBonGi5dZYbu63Tv36WniRQPf
a/jdJiWNaUMDGHY5/1Kak/H+74th9/WeUHMc7rOoyI+f3CgZeuuUWh1vzayhJxO+utVHO/9B/p2x
VdhB2PU5+J36mIpKXETRx9KAx5YaVOLCCLBQLF16yxNBNuOoHVesEJegN49U79UrcY3VKw6skIXf
8qujCF25K3na5C+kseSoiE8waFVwcy/utRmNByud1M/Gwpovw/wlLQnVKVHtW7Pn6Zg789ayrxuS
7iwIcLm2CMzbNujswxrkrIAsPpXLnH0oG5uAzOdHVc71Qcx+vc/xZ75oJVHR5sBqSTUHp8BOzUdf
3lLIDftV4nuBL03IogJzwtoeOYiLooMxRgzKOAbHXs9jOylYvnLnT0eJN/4wrFL5W6brn/litaGP
k+6usZgJt8Dh+Gqg4yMM0KZp1yxJ5Ms0rfKla3+0NCZ712K3DEfEchzd9D/q0DyqNN2Iq5q9pyHz
yCQKmIzkc+Kf6yrXTgWTtnNW55cmWeh8Qee8SGNOX1LAN/SSo7qpgEA2Y/Ux3vSrJy+j9eK0FoU0
7mWdYx6zRbYcEX9ERMbFe9dmDk/FJqFvOU7W1O2U2bOkwgDu/u9LadPGTPSrEBIIcKqc9r2ZivJF
a6do6UYmyD1Ae7600aJS/yWpeKSSpDvb7Iu/BvqcbRJK76sudfsBviEqOkWWoVfwxo96jX1WxqlT
LncMZuiMLEGeGkZGeTboERNcd+/aZr15rvtvILa8dKZFWBnI9g2irXnqfUVELeFu0YAdcDemM/dG
0rWnDpnsiQ13woad+EvT7srBv7rPyrvkNBnpIr6dvDoB54ZBBJgGcwIjRqyd25rNrkctsAi1/of7
rIuoUht2I8054sk1D+BDQEbXwU/SUe2btMjnyBymsVqpyT1zCn3DtpgV6246n7x+fVikAhP3Ndgg
Ew45Rofrqqzlupj+t1gM62gilAPBwkSmVh7cumVFlWgZdWMaLW/NavvoCpoR67mqL1mif1lsL7L7
V7qcLpa6FMPO6zvnZJWLf2crIG5X2RJFRcxZhTUD579uHko62ZM0mNSJPF/3rsinePKMK8dq89Xr
3sXU1+kmVO8dCpYyN9PSO7veteuw9tPglrpsC2ZjdxoguoYSaC7K5fwnacckmk2tYUmG3VQkwM+c
qExklxSLaAgURTux+Lmb14Qel4CGcCLXCtdum8UkMH+yvMq/UDMuVuMwD6zX9S6yct0mtqV/5Uuy
R1+T33XlODiwerLaSsmD7vI0JFO3LcO+1RgGLiw0WBi9i0Xwk5PzSQLXHvRVOAv1LmWwXE1gZvdl
8j+mpUET7+s5arrGObqlrbAPB8Q3ECq7SYbZveC6429yFYYC4dg7RrPZPq90nYUuGgNI7+J1Blin
IwX/xoTwZlEGbmaAfLQarU/oiPtmWxOVmxrF2SyH/pDnHKWk0+zs1mTu1dT3rrsWU/mfSjXvOFfu
xTaJvMsL60NVMo+G6VukyMtmQyaiMMiETIqWzbVExPbT22uwbeVx/zBQlF002m4aoeQZG92kTvID
VmYr2osvv8lQ3umZb5Y26TcYD0Su+OozQCf+ReAC17mrdW8WGZXwJskRY+nhYTEe3rSstd18U4+c
2cEwWq1YYszRvT2tJ43yy7dRlf9N0szO3TjNRfjvh6OvZec5bxlnUZdgL6h2jTeOx5xFlv9RdybL
jWNpln6VtNojC9O9ALacJ5EURVGiNjCNmOcZT98flGlZEVFtmdbL3ijcIzxcEkXc4fznfOfBmz5U
RvMoBLaPxpwq1Ww6ve1RPfp00W3HYbIrtHMuj+NFj0T4gCGadCUtJ7gK7MfSQOE1m4jW9glFJdPB
OXhZ/eygUC+GjuhS5BzoqV7FfnYP1VoeLZoXeUwBDru5QlC4UJ+SUtPnlYycx98PXktirpzLJMhe
Ratnqw6g2JZVQ3nU/J5upSxUPmp6ZTRJl5LCMLrL9S3XEeqFnKn0kbiVTKV+15LW5IFrzE3iu9c2
9fODTx91YY/XSDfdJ13Nknmv9D3OHEMsraqpH9seV7XNPivc8tySYfdIIWxJ2uDFwNBD2TaUAL7H
jq5U6YbRMzq2tpQiLGeFy8uXj6r5UHOhnNW1e45SUiZIZQ1VbaJf45JbRbKsTmpZmo9m/dz7IdUn
ieK+Sd/hKfaC8LkJ2Nj0EDgbTAx4+AZlwRgRtUUo9NfYac6DqYSXuC2ji6fEb2kkzDWS3MlIsmUo
X5hJViRqZEpd55BdeTbVBa+itip0D0q/2erPDYvjhoVEXCXXkWkZpfK6ZMZQ6OlzVj22gcpR1Kf5
VqjNQhqIkIOm+q8c6LZYiZsnH+v8yorj6mg0dGZZrvKQpG1/kj2TIs1p5Q4ABBKYlbGyqKX7pjgn
wh9PMqVSUSWdK/SqPY5hodxwlOL4Q4tGDso5SabAhqqRJZndInAFkXd/DG50efAOUpAi46TY6lWe
HIMe9S/JKfZVjQON7OQ4U1pD1So7jCTnz6ZDbXwTXmx7VRGCuTtYsQpD+3ZGyz7wTRxQPeKHXFOY
5fJhZuiuelQhYx1lIfCHmgUOdC5hmgyB9aHQ1EWnbvRy9HaEIvJDq0g6WUuvXuEQcM6/H9Q2ocY3
3hJZNskkHioVTaJRfZ8cCca4AZXtAWso5fE4ULjaJse8cjbtYCQPgnwvDV+R3KjBcBvw5qwrEXvL
glspB1XW8zzQGc4UxZmM+abJLfPBnwTm0WRYFujcx7TEdNZahbYT8ZNatk0d7AAqHTh70JvJs7iL
lZTJLciy0NWeG+5UW5ouk2tuW2srbweEWwbFeZdZ1EXR2VIZk7CZVkcnGmciaNq1QzZgXerDOC/c
ygJF8DO2mtgaGg4UGsRIVUhd1xaW49mzqpPFMjO4NqrwiVEDRpz/XirmYwG3YOhl/1E4Kx92DHLg
qO9sy5CbxOxwr3hyh/OmprMzIQAFu8cR9skru5Me+dWWKVB2Ma1ozRpKZXVg5KfB0YdZivgyc3Xs
jbmn+1falfYNfs05oyN/Rcoe2GxMI0vGe4ubLIFGYdZPQyYahptZw+mgtY9lpBWXTMonkTb+OVSH
Ww3x5pQWsNpLyhDW1J9V6JxMyEuRJZcqTD4HnMDsIWa4KZsWFRrPCV6R8qgUxSu5N2OTG3l0RDU4
2b4AgYQat1JlV1/r2vSXfqD6C19Xin0isnJfhigADHLW4BWVnR00yk5OHwon5yQ3RcSxhB9GGVOL
iDhZB7rcqS4+n9aidmaIlCMNbu6R/5bMVHNuB/24jgEwHkcrKjYOXtNK7+v97weNe+F+jHCoqDkP
d5QFK3JK9EQa2IxyJhMPPTOjh64VAckUlM/CriXH7THbiAwHRpw29aUOKwLSXZKtq5F2E4aX4Epk
NB4FA0kipvVVrwLe8YqRT5mp+prgicZ/NDDE15yl15ouQ2ox0LdEKoPCZNtAHBfGtteHc9wjnPT+
VOmWWcO+lLjaRWE9jZkSH0Ktu3muVq5jn7dWqolnlbHswQrKf37Qp9+WSrMZi0bZ0P3L5vEbeoSu
3s/pbz1VjP/BJcyTiqorx27WWX5ubYMoA98LyKr8RRXaxs3x5JYM/VB9nDnBPCabSpPNHM/7ioVJ
yxlzVSsBRuYmaEMoJojIDllr65oit0fU+VIQCg6rGnCRaJBdgrIVLBE5EK06eKl1fcO9Zt5H7s/I
3zyvK+oOuZwvf/8IKhXmzCL5jm7F6L6mhl8ww8kbNpBLZNjNg1IwASRo081pAKU1dwq09vk17JLb
wHCT25Q9JxGRzzLKYnuS5jM7xSY76HLjevaK4ubPyY8GM+yQJu4d3uBJTjEdpU+WgUn+MpPOS6CN
S8KT5JeGoQSLMN6bpjgMWMK3AYoRcm28jH0et56h/6zlTXMMkApSNiu8KbQq+a+EAE+GXtw5SXPQ
8ThJFkv6hTd6IN/olHhuSvmAsLerqMIO0W85C64Haitx7Wo/vk0rUpPdU6YsKBoT7kG5ujSN9aq+
cdtc4cbqNutYw5TdaWLZMk3CTvoMo9FnbSUwb9xMV6NRtLui1yIhWl/0K/ZbT1AsmCcdd306iPlc
VrM0U8mvWqqkLPOtaR+tTr4bLVoI0FW6Xpj8424jxBbQ/tabBy1qkHPEJdFi+pymwRsKiNMfFM//
aGFUYo4mYVim2YYK7mImCh2XymtVVh9xFLdLKJ7bWnO3PKHezJXBpw4iyOzzlyF3+rUwTQ5WvvWs
+Zy8ets7GZ5y6rqRik1wX/NEfw+t7u6jXXMlYhVgF9lRJfsStAze8WLwCSa1rUQzWmXu8Jn2trG1
GOEspJlGjJ0qzvp9e+4QqVcs3ScZN1jPo1zdtdFgghMIX+uQlDpgYM6HZZctmpAREtzLNWk/7RJF
+bdDc1RUpc5Zk5bPQJtTTcRVJVSD7GmkJHJWLQcyto9cGBlQMXe9a0AJFkbfuPN0VG/MRL0NE9xo
GY0endFNPClzvKWChCt0IRqYCPYh7omrt2WVMbr2lkGqveX1DgIwBTUeFXc96jdzHw0ZPrVnovWZ
gAfNi0JxsMruQB8t19sRZEljmWeKBleOFn+h9RAqlsOP4VfvhAbZDvi33K8ZY6UTbaE9hT6Hv+lf
qKaNtdPEGuXyYMW/1+gWtws8gu8kgJULE4HUyZ534TxSHYyyOke1EgdUNjz3Ufw0IA0UDGOaQvoz
rlV64L1QswfNNyYybMyIdWyjInsCqPEEXGHuYU7tVAxPuCJf2NSZXyBIDD9qYxzgRzybZr/FqrUW
2Et//wo/564dpPElxD4/8M9CYQJD6PrHF+VuADtlG94Vp/d1MNqfWLfWTEu5gVM5LRvimaD0GA3V
2Tz3iftXqrWMApd7XWbOdMEmOH65VXFhxhLPhazoSn3ViuGNym6PV8i665qyj01l5afddiLt5YUO
6CQFhuAkZ51s8Qy6xzcwhBed4tTE1gjuDx+ScyZHU31rtsk6kgyYEq3X52NtLPDCfYSx/g7q8CsP
zAunYW6sxdXmMo+Y1rKCKvbGEM1bbPd7o4yOlXCreSyUe1dZWyDg9lwXgnyNF1xJJHHNyiHppPGq
8rR3/r7G+ea+9w3c5mIgt6PXL4FmskSHXjCrfecZMsCZXXlpd+qx8CyWTXsV2zyp4BgQ7p+gP0H+
MBeWG+1jRTxLTfly8/St0bMjyChkPw3aUbTrsWbJXHykWXo1/DcCBXsMpM9ubn65fvti+soqTmoy
n9XRQ2JHBN1yYd2WRsw9VqeBs7L6e+TKHx9YARfecjN24QZ5W134/hAyZav3onduZj0lnLloZiUw
jJh73djY6dznSBbEzonH+ivwGMkOZrduO/tkH6n2w9BOsm/m8wTP7ZGbPvLYzO4jbCE8XAAdz4IC
imbMDzYnxtnvX+uH+lY1CrzassbykGZf9MW1U3l3EBU/WT98ZsHWoUBu1jgEnum9fGgAvMAU8+aD
Z3F9Tnem/VSXApRnXUy21R+ixieOOhc3HBR82Oq9LhdhlK36JD2CEnqFuoEnoVmG9oDgQ2e2LNeN
Zq36wOK6qeKc5fydbsO83ieZQta+ph3P249CxRlinBWxS4v0wIULTgeCmP9alnfFHRc4eZeURj6G
Up5oQwdZHW/LyKYHtV2EzA1znVn/8KzXrCDUQr5WN6VrjlJlzhJKsjxWvGfA5dOC2CLTMSahYXCb
2exKmajqmbDje+0Gj2PCdKAYv0jUIRhQp7iE+vNpj/ozKuVHmbnlvJ/u1nGtTaZGdIKKNAAgEcxN
ztnHqz6LEr/HX+xfU82fGTkIiZCmE2az9hDDpnJ3hQV7JSegaVfk5iUtsl2T7DQzeQ/B7ad1vBx1
9SpK8wFhINNcuo4KkBL48C8BNiZepVRVNgCIbuSNhlkID3FsN1oZ1nPDTCmaZyg+w0D3Hi7ZvKKZ
3xlPX5Ha7ajYelDD4e6pxhHWTD2zmT/3HVNCUyX71ZOYy0PMasNbrrGU/0Ic5pkgZB+rm1jUb0Za
Pgdl+CEHLAsGTq1KD54UWmR7p/pxLeddHXHel9ZCjetn5gZnJ8lPZZi9WMERctsizCL+Gb8aeJJv
GL9OpUX8N7OOtVo/5SRH6tJlGQzf/LyF9uDv4wCUmxZdIt4yTcPtxayrJ5vMzELkz8LvzhI3J5nC
a29YZMnbk24SbPVq48Kx50MHrpLUBQ/28EShV2n4mN76NwKUtNsV6yJO38YkKecBHrw5ncLbEGRA
EdOeYo/OE2emZ3Qy9hfDYfuxuPO66lNNC0c+atcKo42rjJ/Cj85RMq5h07w5ofasaxDBUIBkxZXK
gZU0M9T2cRi5Jon+DoSa90bsvnaPoWNeC0d8GZi5ZkFrsL5G674wPqU4GX64Nbz0U/WwZ3ZVSUef
N+ww7xOSoX+QbYNzsuqYUJhqb96gdCi6/m2LHvgZ+trMSft31Z/nantHJsEgaJtfWXGjUPORdeoq
Eu2hFjyIVnpteus2uu0NqeZNG9RdpQ2bHJV7Zko0y4yDYhX8CGMq5/XjR8jiHFimJ6g07l41CwJU
Rk4kM2Ps331dbJwWsEyme4++B9pE5SuMlJPW1G+DAj5CVYo3Vzm0Bm40VwfvZwX5KWF8IGvllfw0
/GFC/7M4iGajJWl+nd7Jlm7uNTVe50nwSUCAM6HyySj8sV7rdvXW+w7pJOeS825R2GBG1SMSUeI5
xp3TWPGLhiDZKew4wsJc6rXeyemrsyzDiceypQDyricWmpXTXn1DLnR9OEgYUIyt9FsleelL2AI5
wPmMNZQ135p1gHPQengkPXVcog8ztCDQD2IkJEaiM+yunhFA3hVRv5cF4X1D/RgxkY1F/tMoHLW7
EZc4o481hkpWqzICEhFQ3NsnL6lDa2AqvjRFPqgsJv3QHUuu07xplHMRCrplwZI6Uf5AAHJetvme
bMjObIpnGm0/PFGsmpB8nT1ia6gzfkA1B37BbDYxUVtwClzitH1AML4EMeFlScFyOkLyQNoxx5pG
VWp5Ey/5KQubiKCBqZLLRcVO7iXpK3RfTqOCzKUaNQe4xuuy1jj6dj1Ls0LhedcCDwQqnKL7J6XN
gdTIPwS92MWo0k1NS8/Mispt50CHKzBjM8rI58RNPiOYTR1gpdmA7guGhCtNbbWfmrVuKgoiSsX5
ibHXzNyMB0O14As1306e8FyGyinstIUP7n5ugViYqc2Xr2ISaYPsnWkfJBen2FQEu1IKdhea7uHc
lhbJLxLqisZPXjZf2uRDR8dRQIlElyHl2yDIPZCDV6+D3f74On+uJR0EocJe913dz9LQp7565JXp
Yrn34w+vwEMzTsvE9Jl7pyFWqzx1PnFRdxRftftjt6xNIwYP8uLEvMpGMAMkouiZ3Q6DxLWPSFsm
PZnrPDG+lCpGheyXCj60mVFmr05Gv2v2a9wc1VloViZ/sf/oNsUFQ33PC86n6vAmobZHtTpMP+0P
18iP1EG/O9aNmcKdvh2eAfheSODdzFBiH6umShY9hHMZHMU4udBVuq0Zg+mexfRmo7YMq0wb16BQ
GnR8foPzw03iuZ8xjrZtDD94hoA/74Na/dBS7+IOJY45bgqFn2yxEISz1FfbiSf1mLEk+LK7KHl1
oyyRt2RvYel4MRQHs9FSht6TW/R4hxPnoLAzkfzZ6dlwA1G3osZlnoZgHgBSmqJ5LkY+tTa0txrn
hyqAkUcaBeehmtx7TOp1C+ahTV9zhQos7jIGfYH1hgQ3T6qe7/FvfPiCFGfSuPDQOE21dfwW+9aD
tL7zsD80TvJT9MaFmPhr07TXKCrOniB37jrrUdm0CtYhOLc3gDPnMkiuQ4cXJ82J9g28KQZxS9Hk
3PoW5v5R54TvyTWh1MKTZ4mvlogPPeUogt/piIs1aq/YSr5VCTHQDuyjDc09FeQPibPklGDMmGyS
aFV0XL5pONOUcB+OwaM+Ncznr4bPWzMTIenNGkyS4890jFszkuUBx5We1mJ+BMgpM7Uab5Eb38gr
D95V4auvdecCFivEv850lOaKHK8ovupFM7AcDHbNbL1hWPcVAG+xwnal6jyQFGQf8yw7pcKH8NDs
zGELCxAnOPA8Mpqcoa1bZdv3Xo+eyBzhHhTN1tLl2Q4Z+uAjA/rUOR8By04rajz38ATA9qXvllm/
tW3HGyY+1Fb/MHbOsbGGjaZ2ANCMR17MfQR7BiWtfo384irj+uxF28q4IveeOCJ86k7mz0jkso+4
5iGKf+TIbcSv3oTtUpDMO8Mp0tnAoDaGGAP24SSa7D2Lp5JqthvXKNeayWMi0nDANUnWPDbEQyUM
liSJBq9XW4CGEepR72IWJInbGgAFPSvYlNkzgZOXkh7nKcG0N3V+ClUNeygJldUggOOIuswXrRGs
MdRc9FQ+ODkBhAJMfFnNh4gkDBaZRm1eIFDeXE2cwrKbkSDbM6g49H1B4s6NvrGOqoG2dDIbKcPa
SjCnAd6iwc/PRGLfsA8eBFHGqg0PaqM+FfawNqc4UrhRe+MwwktztWxNMmgWTdwUPmVgc6mvx4MK
AwkKxFnXV3aUPffENTmhbKw+3fakxiHaHlD371HBhlc1rFX2Jcj5ZZvsbU4zlpGaOOMiIKiVMmfY
U8wMY1RgB8qd7AOiQhhuXaL4XSKe+rL/wNyyFzohhFrQbG1ipLXz4OiwQg2yNFC3DCwi/iKOsKDW
01vYq2HYdWQxVezucxDr/gJmMKuedY2toJ4PBmthL7MdrcI/KiYs1my2JjXExT2oMGMqIeaFUmaA
IlbSAJpUGoj9qLkMzVofxMOdybky//23WccuK929V5KrAazwagwOmbWaaWJO6lSZorWYBEm8yuhV
V6utgydnkPF76bCRVkXyMw7aDXkIDMBHF9nHqEt3wiofYSOsu/jqx8NGL6ZBMtQQzd0ZdfjMS0jH
zmBeG4tFPPYht9vKsR5eOzV+MRL7grHvYGreDezTKvSyY5jW74nHYEdpmzfNJX3oFu7clqgHWz8f
DpoLta8xwm+/VB7NuHsLVHeVtdNArDSKhRvgEG6xmgTIIYHBicAP7M8m28i0xi9RXTRyY9JZTdbl
UWlwpdcvxuS36hTtNWrGTaa7yzIJ7mpmXu1E+RC6+R2m6llmxWOdT9Qq5qeVtvbkYC+Z060U3Vpx
xF2Pdl/Pam66vq8lGzuoiJpXu+BXGsrnfmR+GvxU6ZL4MDX74qfa2ZXi2Ev/XEZfWeWdQD+N6Hg8
oqNpvmIl7DzsC5iYOqgGHfR2z1v1QNzmebweEmeBVLXK7Z7toEAIJ57CML28xi6dwzFsKXDFJH/U
8NR0zXNJ5oiLXXVO22aZcnQf6lMXEo/ti13ixUtobcF8RHQlJwQoIK9fJM5pkuNAUnqMY7AlDWSI
g9ZHAO8SZc10ykcLUc61Wn1hCJkP3AWqNN45qb2SlvcUmsN1yUn3GjXZIfDUVWJ47/BCZ61tb137
Tg/SLfKZceYe+ALFcm8hnKY8Vn/yiYNhJExGRVM8Odqe8Mo9lez3SfphjlO1Y+bvOuATWJTgP0uc
NB4X7f6cnaGvPPij9ghy5KWs1KNTm+cmurtKsveqet9nGboh0+ZA6x9DdiQp2TJrht3DiI+cG/Ez
zSqbOO0/I8YoM5e/FduJgRqTXJJwJISrRj99l2+kVWwil6Ot6r44dfjQVu4+YbyuhEgjCGi6YX46
vnIeiCzpcfzAo8sx2ngOSCOEQjmMYfhjdR166gdDi2+1hvSbTC8HCjZLpDin1OGg9Be3QF8OMVsa
6Cwi6mX/k23Y11/gzrwEEFKHRlu3VYtUPCxbgRYhLxhmdrH+Xfn+ViTl3tHCR4MJaw/V0XT7c9qT
C+PWJNBV52YOCCnLWPqqrP+ZJiqGnXxSvbIBecWhKvbLlSirGlQI+Vx4kgcj/GwU6zkMs/fGNB78
rp1+Bu8FodAM2FWHw0GTisv6xkqCexUNNM72VdsurBAkoKeWP8JSXkbCK3Her3qwQ4AunhAaLmCT
74Cq1SI51JH2EniolopivDr+Ee7wS1fKk143z4CaslksVTiRLpWljVw31KtgxOWd7/RlfE6Dr7wi
NwwcajgEWhiSJ/ZXaRS7MDMKMu2q8ZOKglDY0K+d0iqfscN9U3IULxUCXYe8rVdZkWVvoTUyY/9m
P2DKV5gYzCVFa+nYdnuF6dCKw3oFqyAPEA6jiHO7CK9jSwA87uCgaf6F6UG+UpIPv/GUTdi2TLUt
i3sQCKEsSq697Rab3vDmeYbvUi218qihlM890Jhc+9vSL9dlAOYoThp96Rqb0ORt42jYAnjD7n4/
JEms/+NXWu3Ey8zFOFVqXbljNyh2nceZs+ZLmVPaNs67hKedE2NvEVXCSt4XC1Pxlb0+fcDb4O4r
9sK5MUSS3teh2Zd91O5/f4W+CaZOH0k19TFbDBVvO/PNBFazr6j7QajWw2FFMOVd01mGVEehHXco
yFxYxd5r82LvxjFB+v/5fQGdaGH70IEqrT/LQZz9ABB43B7sJjp1mvuigtrBzk17J8w54VeQnbPR
mhnROqvIPoxhp8z0kYVKYstSQwxWWoQ/2LK+OsU7UCx4N8ykAfxrRfOhGfBvj/VJQDEnJ4NLyMGr
hWRV+ycX0o8womiPwEi4WWJajHtjnsWRu1Kd4hD16ovn+e9kZVFiS/XW6M7NqoFFOeIJD1aMdYio
rq6mLwlIR4bOBCV1Z/J6+9pDWH24ACYWThlE3Ovkd27u8EqqG5y4EZIAyFR4ZnYkP4Ri9fMMW+Is
LH7I06jLLjEeU3t8UqGkBhqcpwYOSqrNzdrcRlpYLYbQXIJY7+aWIlbDWBfEPXhozVH5wlL3wRun
4uiSrfCMNJuaPnV2Eg3JqJ2O7TnsNovZY2rI48hWwsnuAw/8E5T5186Augjd6k0mEGWG5kruGoN2
p0KdStkIYweDFOZbs+eqFmrY5xk9Ih8FW0aAn1XRnO2aEZLR9c18WUt7r2JF8MGuQgp5LMyM+Qtx
3pDIL2Tze17x3E7smqACVMeX5KQ6UlKqXrA1JySJtrrhfUDgjhdSQQId8f+QL3f3bu8sJCHt1e/P
VVOphrLs+KDl6VMWjcgKO5gZNoQQGCW1/+U76oQGVTYFPv3RKFeuwk0UhiiOVx15lb3AHIZDblMZ
xRC+L15Q0Y9m8aC4wiIhrx0KNk9yRZxtiHvir5wGhJa9FK537au+nWmWu1NFfwO8WMzCCpEwcG5p
Ja9519212H0G2BIvdSVb+zUv39hwBjR6IN+ouQhVjKd9FBHFbd5K79seoRpqTvhSVKm1kD1W246T
IT1IEjYV6CNGTltyqyhzvn6PDZMTDLTqyEyp1/X9hVKWr7HKN5cTGm7ucTSAAQ33fpajFVT1T6Z0
4UJr1VWtFxwikzEnSuc95BnxEX1mwbNbdo7TcVBVFmib9cLKv0M4gNy0CZzkCa8lqn3gaksT4ZzL
GttiUQSbBmlkrpKuIIjoET6qOUeryoPrj2eZPoc++LmxX7kthrMozgmy8yos2OCThQofB/9eu6rr
Dk9pDGMod8vP3IuWXeHtgSHJXUTHs+u8hF3L9ResLyagaIuN70pTVDLvglUfMluNiGzD/tmEMUEv
k5xHJhmmqG6yMvUwXFijMczAZyOp4greZr5/sM1wT+r5qUpgpENSgA+tcn+zYiZzgcXwFc+QDdAy
dbI79s0pu+8uOKB95k79aecNAmORQnzq94wEFZhNSD+2ZW5CPdt25LLAdDKHRxevmWhPUwAWbrIw
WBnIUBmfRO2pAbKAXvlKhcWld8ZVW6srBBNqHKisfRiqtEQLeFCGFAYMpso79ou5NLTg2WjuRLqr
zTid4LFBrcMezqMfQ9tCA1oCF452ujN+WlmorsI+HedmwlXJxJXRzqrB8FZ2dQacw3Q6jM15xlFj
oeCW4dCcgILBNuFQnTLH6FSteoy8sygt9BXuBO+Itocly/KoTXAyzN0eZEOjGdd6MIZbi/bYaszM
hzhUyX6qxh6DGutnQqMwOZNlX1D8YE4MkB6RbTk0v+KFDZRRjRaaN3woftTeB7pGqxQyG2NZI5Ps
AfQvbJRo6Kfcyk2DfDYPU3PYQ7/X9lmavg2MePeyEZ9hWOCIVbjTtRaua28zWlk1b3SdJKntemvH
aAr4B2yq7HrGIldNhjNBE3Pq1tKpHyd9yEM9QRFNMIJOv5VdqC1kLR//62///a92o3+WnvylMOkv
v/3/qj9JpbGF74+ip3/2M/2pP+lMh1Od/e0SfGZ/al2a/q9/1CcpUvwdf5ZBtE83BP8Q1OP8oz9J
kdbfHZNSD2lYiPgq9Tn/KlDS7L/zR4UJPkqqwpQ2pTtgrqcCJc36O2xhqn6FZYHhJyH7/1SgpP25
0FEISW2SZUrDoMPJ5kH9S31WGrReG4cVyCWU8pCGF+SzxZApO9h7nLhBbEb2lpKIJy45SwvzbeUP
J75NSDnmsqq8FYy4rQG3wrTkBEHKkEfDbzIPh6K5JMOw16eiJTyJo8/hIa+4GEENaJvdkMmFBjpc
JOlSWi0ERGhPBTmacipBWzUV3lLVXDOTXBTWcoiyMy2DK98gXNQl0OaH5Vhb21ikjD/cWVWUOzo2
N55drbyY6DJlfRZQH6lHB4zOS1frIYa385HcXcfweqibRc0SbWEL7NLs7OvOmZTVOSIIVo8PsrYP
fZPQsxJeKUzBwiS3Kf0naeVymapWWrdMTAjVdnjk6gOuZdy7FLs0DYftR57II7H/PeVGLI/zCGBO
lJ5LPIwcxohG/ThjvunwI4AEeP+9Ww/NIrVi8nkRpnIIaI7ANwQo3ehWjtKdzEvn98emSJZpZ2wI
yDyEWbuj8mn9h3fvPx/Ov/2hTsv4c1cuOWEh0X2l6tj01NJSN3U9/aFOq8tNciEa/JwBMDE/Sp2x
4UgaLmrACBuEaHII02qNaRfEDj4AP4vmVX5BSOG0GS1iIwIOAoOcPx47NDX5+UYpvnTSEjhw+4Gs
Qcn/QCJYZ5aQK9YiLQboINV/aFb6cyXV9G3YBl+/1AB66abU/lJJNXY+a/aQeuSuqfHzbEGpUwwx
PX3rPQkTB6NIpMezf//iTX/p/3Q5/e9POvXU/eG1ayDJBbY7GUzr/NKYryTwZpye0McS5/rvP5X2
v39OxJt1UwXSwlpgmtND/YfPVTeEgH3aZADB0lieEWSlncPRIzqQ0DkFyYxYCX+K/FXqyse//9z6
1En1l+9TOAbUR5XlhyKzv3yf0s/VbMwTBWWQFFRy8GN1F2XLWqUoiakpD99+zPM59yXYT2IducZO
FNTtlkg09Fg1Tngq8bZABb8m+kdWNAc/eAyU8pDY/fnff63an8sjf38m9O5CF7NszWJI85cKQkn/
l5OHgbJwouzQ2xPIS6zDUH8chX31e44rcfnEogRFkvKAynnVBmgS9b4unavaR//hpfu/fzk2u4Aj
DZPmx7+8dIEY8eWm8CwLSDqGyXwsK4IPn74IfJCviEINza8rN7ZOhNEWcZz8VLkCUDw5iCb8aWXx
9B9eH9X6cz3r7ysEalHQDm9ommrZf+mipJ5RgVYKIYPB9MorbrkojoBCGXl5AhvlsynDH7y810ys
RpOr6jhySoqkePR8tBrmAVg0eZ9lBoRH82XMH7IwuplG+IMD5pBjSWIQWTLkG+1rZZuPfqIuSyKr
gk5YMAbxdxcaDGjMXa3FH34orppnPdoT6JCZRGYstTA5FIF4dDRn5XgftiKPZfOWtspNpTvAoPGm
bsfHfpG0fIlDbJDoKD6EUS16Q3vQa20l/PTYTDlpMKWp4v8kYb51tOIe52RGAs1BCS7xJhlPmq59
iWl30JVuUVTlqxizA/h9uhIiXGRj8OTwvUaBPOIY+v1eslI8NplF4U5H9MDynhv5iG5w8ELm7dXg
Lpqm2pepoL9OHmkjAJgWQ6SOfqYvvYO5P5u+s0rz9jAR0TUO5CHnspFbNdG/KlL6ea89ikFutZR9
zufHkxUfI7M2iQHDqsQ6HpKPNmPkL4qUD7F77wAtKU5F0Blc19z/P6Sd2XLjyJZl/6XfcRvzYNb1
Is4UxUFDiIoXWEgKYZ4cM76+l0ORGZGRt7KqrMxkNAHuJEESgLufs8/avrVrODa3QuGlkQrOxkJf
YC6xc0X17LJaGNW2W0QUZE0JpQuxd2nC8FUhU+OHADD4JnBtxzLJFIW7jGrOirLLoChkS2x31nHN
BTX2oM/12KSoN3gvNEZMLfmI0LLlCOHMynVvetd97Cc02Il5aTML1Q/lZ6wX8UkzN0nTUzU8bZuu
+Vp6yYM/BQeHHLMkxbjtCD9qItGu9i3LYfStallNAB6J5sKCGyB4EqjKgDHF5XJsvhGv0Vdk+MDI
M0OYLPuFpT05rgTu+OC5n8fqEkbpimrTkG1fjCD0iXeqh8x5CUwLBlEYL6wE3THMJn4fKuWCYWmG
wZNOJltKhl/t1DkO6NqLMTsYlXOq048MUSnmacJA5wgqWCkuCorNsfJOWUxLSlAUfTIUnoKcGmew
zqWRGFQflshwQBplpJQrz0BvFi9ClrmWTb7FVGwFXOxNHsEJZf541Cx+5D5DIuegBCSIguTCuJRJ
Nl8Vff82CPHOK0pC5cVz6mvp4eBVGt5j17fMTkbyPvIXLAa8JwLra0/OJ3TQJXFEvpMfiFKwkjUT
vnydF8fQ4QOaySoFE0AgjVKGjs+iGOErzA7Pr69daVJHEfKpYbDxkvJEVBuQPord3QzwE1kWFv0S
oj8Ar2+NgUo5ClKwXcr3aXgIFA3TRUjgN/JeCxRt1wfp62gGH5lnEQR223vNUc7yGqvy9MONnCNz
6V3aZ6+9JUWPAHEadF1D71CcxwVXjbbL6ZnuFLVbK35+kMcIco5rGyJloOVfTSSKQhu/WzF6eM15
7ELvSDku9xrmctw61IrXVfgmKvSFueLLohNDxGcvbK7M+ziTKQzvveGlcClLmns3RfQkC3CDIuaw
uMWF6Ydu2HeK495buE0xzSS+Ox+a8NNXozNOUlQI2ntAE4rWwW2dw5S2V3lP8TP2whpZOg3kzjo9
TqZxgTv4gUPYQc559dDZzV94l0J0V0S/c+B7qNwdlECAUug5/P5SDNM3A6xXE0DwG8s1TjePVmtt
OsvZqbZzxAf1FcjScqzGJ1JySBSZUiN73g0+v5mRkd7HAcrP9lBg9PlWr8bJh2cDeRCkEoxOI1Lu
Fogt4vvAyRasw+ulG4/V1uEi16pzrPdvqgedPCftxmWrdgv0cgeKu6VduvsofxgwmochPiZypCl1
afzg8o3gGlgSyx0wml4m2KDVHJA8gVUL6ZqmMZgU5YriT2oONX6w1q6uEZqZMgS2BdznQ7PqB49q
laK3kOtMX+SoajDaIGA8Vop5aQJlRQidkUdJywWSBcI6HnxoNApuFJxqKpoWqaddqiha1rF26nzz
GHV8C8T4DcJr2SFvstfI9LH6Cj4mxrRS7HMnvlXb6ioxHWRnrUuswochEUF+fzN2qHgS7H5a8ejp
6WNuEquK+dCBqFfcY8nYZ8mH1XEdpBMvLexj2Gt36jf5X6V6j2XbvZU5Qd+jVxOXnSzuTV1I+qI6
to1JmbB3HLjByk+KXOUxa62L/KHBYHMytM1d3N664bVsh9vGUm+1uFlr4E5u5tuGax8NvbkGRIaJ
N6NvbHLvqI3GZT5C3Q5evYCvaHR4AgmrV5/AeOozMuoFpgrlVVF6faV3XE36gRj3oouNZqH2IOD6
xnivgGv5tqQP54wCo2euHFLIHYGRoibZAkOEl57AhyJQFV6FwptEphKtCzkeU+93VdH654Z2CYAx
d4ZmL+QHFcBpvJSolZ8pj4jqs4mUpGwwguJjiI2v6lNc+kvwLA+O6TxmOIxM7TeAd/DAGIWZbgV9
gxCsJDudujs50GNwdeGMOcr+VWMdLRTlJVijvKcUwtZuWZkxr7AfGNK/a8JfkWO89rl5SS6VQAAk
n47skNHC4gRNPYgn8TGLHHzXOFEJtVSLqT7KteooT73ERO9GkSLncqXdA+25yWyFGzuqXzzUF8XE
geBFvqjXiO+alWuCKiReLFY2hWNLtQkoLINQTxiVRc6NVupfzYDfhyX+0uyVB6tmFdAF/cYFBlib
IeF2MK89Q4cS2itL1649sm4A3emrnJ3HsfI9mZxbHR5bS+/51k8uRlLpiT+/aNQxENFCDNlxQlmQ
uKIMZ8yyxhZQ6Q+pRfkOzMtdxJcwhObFKxkmXbx0JFqPgIBwqNcw2mvRK5eYWoUCf/iE6uCFg6CP
4YeR0Q05OCMzj1PSLfM7wyEOQYngxzweKSX3acV9BGL4GKnqh+civMCqa4SuRJBfWSmDjkX7Gkz5
lWkq6USNk0aOumHJz6Lwi/iZvevj4Gu1UWq0nFwkw5h8OLZxbIAz34geADgGzDdWx7mejPJjiuRt
yp3vdY2GYZ7nFhkHmqHXdsKUNLWWoekWFDCqIbrImEFP2M2FMrUPtUe7rkMsKSE1OFOxqNoRFhvi
4yyKPvDh+j4M2prSYuqspF+qsYEi/1EKJgPg26HDeSi9HJcwNedR7Q5bX9UvacIMQWDltyI1SB5l
UwiIR3YbvKZ99Jqm5mYYQKc2xjffY0qm6lzKvjUmq7q8TAFJ8zwDyA/QEUipD/rLo9K3M62TFmnn
yGFgK1FZrnwHv015ymoNB5LCFzZSZaJOhhy8FV+gV2cYl64wGK2XYYdMpkMxYVT0NYEyBq571wsn
AbrUvjsC8JKT582ChIW+iYCsWWVTL8WI+29JfWgqlG9Z7XOORwczkeVq8AYWTW5dda3dBA4z2NSH
WkaVkYULj8jENYzi10Z9sikD1MnurnxokkmKQhC4aArVql0FGUhG06/LteFbF0uk3GQKJjlR5a00
rDx2OEdxneCvGcWc7tTNO6xSG75aL9iQ6tzbtUdiP/Bv8YVA/RiV6lLhio00zbq1FW1hFxMoyxKL
T43wSMNdDZ9d1AMaYaNYAJzguyjkKQfSY0C6RUamMHGgxa+JGh6BrDy+Ncl1FVJIAPYFcg9y6bG1
mXINPuhNKyAHje6FFCSIYR10iSCPuxJVfZS8WrC9+b1SpFzYmEndmBZFlcL65nlasjS1rF5qfkqR
JrKuuis9SlL9fWrn/dJVu3pFzpH9gMLWQ4VBnt4Q6EY/FW40VLgbjbJsFTsDKDne0mytF3UATdJ3
5I1yOKYHAlt3KQKwsfZQavb+N69mtNNCyYWss3Mn7C1Jv6Nu4I4pWyamDFqB1q0AYZjiRfW5m3ho
uNAFFR/TKq+aU6xxXWGGwUqyS5+YaT4CFr0YFSdwim6VUuFFFIl70ZmgMckLCVBWsohi7+CttWwd
EMuo+b4NlsUU2iaSh0VnhG7/JgnkGNv5FzAIqxwU8kr3+YIOvta7uGA3V912v1uUAC1wkcJY0B5u
+jh9lcs3ivdyMqaMyBWVnMvOZVZosKBtBNa5jn8qO3GdV2/EoC6cyEd2kMfgDuIPsjxnuqtVbk5p
1n30uDPKWxkwsRut9a5Jgskgb4H5ArKN+BV9MAXPzETQHKDmvdbM+7vORetVXym6yXFIIS/HGVMZ
1DSqW8eKX+XUFvH4Jk2LvSsXmnV/kosLGa4Ys2Areu7mE+fmJG8DbR5+4ALyQQkEKw1GQCpzioXh
IzzvA39hNeTilDx+dYbki2FWK8rB7GW4LS8ZheZ1Vb3bobsxwktUZG+RouBFpK7HmGy2gC1ChBYH
AALHyiokX0gdy1M0+W9q4z7merDoh3yPIQg8R4Jwucotsf/aljr1bOEqJjXt+PG2aCrKs0GhCmOX
Qy9MRqpggYAgSUEojpI520zqSLig83CZVbnRRoy0GRoLz5N5Ob6jNmKZU8vZneIwnkMsUcxlU/XP
WUjQ0Var+67tUeilT8SEuTmOz1GZLSsVBAwGVYwg/NJ+9kDxGlYd3bdWs7cIzfDofGZg3elJ99CZ
2jNxhcchRPBlYD8ijLmqqx6Ayfst5lMzC6WyEFQzUTXxbsA2c9GW5Vtecuo7CZMsaivdzoAfRrD0
xufShPp3Fn74CkmSeWOQnR3h7JGKLbVeZrcY8MYyfI0CxslERB+xjWQoxQjbqdqHslW38zmo+rxX
ronraCevweivqw5n47RmjqGX/sXvMIP2vkcYw/4XkaPf0wak4nSbiYit2ly0jvObc72RkZnATS1c
QblBOqlCF3GURxkAqMJu5zcNE3JzEwD5j8S2jwS1Z5EDa3lgjaMgI/ivDudvx2OrpDFUS1Vdlejk
73GsYczhrWsBw45DdWGhLbNF04T7qBNrJbRWWN+pJ2VSTp6LqW1c7osZXD9tMy45jTjDtHftV6hV
N0jssUbkhHW5v2H5aZcV9jnd0mSqH5vhxqrV+75WqM3mRp/VjtR93suVGnSbg2vFwGxIpOLHMVaH
vK3WZCnt+KTZKEkTdznVwabBG4SRBuMhqeHmcvtKrcCSsUnjjihnxT264NDHDKRR35RoPFajeFC9
eNcG1rLBNtxRgh3neO891tgw51zHolCpzA+WLb4SN9Vg7UOFkEWZEYVpF1yD61hPuUEXLAbtg4rg
Q9dxO4co5iv9ypPHQ+GwkUavbYDTvJQ49fbSslknWCEewMptWMtJLpGDwiUo1JsOtuPXxOTMZShl
wCvsI3ITCpbc88QSD//EncH0z8iJ/ZBL0JIJCwlCZUYEdoHIiRWbR8j+nCzRa6ehL4GdE/lokWF1
MXr4WDKWHgKhhIojTG2wWkF3mKvLpmAA4ANR5Gg9BNYmGxErWSbXVeV5G280v6N92FZmuSvFeIdY
nOrgozGkCw18ImvYbUG068amwhjn+kMSK0vVN+5aRd//8wn5twyEreqajjccGTXLdhz9rwH6AvQG
5CFXWdo6YZwuzbC11+ydE75Ay3qOS6Zp8rb8z29KhvD32Dxv6zCX4K01LkvjtwCz3hp5g52Msszl
FIPSZAP+9Co66iErszngnI7M9wA0uKygFyOH0AyCFepHxKKmJTIoY5Og9agXZVrZ+e5RYXE8AmeY
xxSrb65yQd7G3TMVxJT+MnebQxQ9gQR5FWR6d6fZr6ORvCYKaToinILiMSp2rh0uKWPULSFOXD3G
zqRj7pU52YH42a4qWaqjg/dDWaFhVNd2Mi8yUkN5NsMYgaigZC0pwzOGXM3INWgrB7XC764dK2Fb
ECGygH1N3kmGtJTJPsoVnvyMClm4iUm1DNS2XnU183cgfQExFoaODKMBpHtXrNQ+HH9gYFVhaVTX
EUKUU1i4tvqPRV5cCb9f5bmdSSoOctIketWj6too6qXjNdPC5PxzHnuSc+a0t/XyWhP7RWKIlohI
gXz6fM8IRLXxI9ZujkykDXg2GnCT5yU3o/DN4KjxIpHzoiDLxk0QUgjXrOCYUXDvMy9WVagHLAMX
wjIvY8DIpqiPDH1k4KhF9TQd0zcDnKnK1E1pmMJ6NWu0CJDbjTqyUBxt5VmxmwN2ixc/L/YUYDKF
jcUXIK543QA0IuD9KsjkjbB+Ugp5ZUTE4JPK0GVQlFenY61rE7AriKkCL8pBU46EW/mgntsBiHyN
vfo5ZELyeZf/v5/Z9f+eeOCxyPj7f/I5bwVApCgImzk//3PrLnoTRV18NP/Ya/O9OH7Lvte/d/rL
KyNd+HF0y2/Nt79srOBINOMFBcB4/71u08+j+KES+O82/lATMJJ//4//8wbyr5GvFkRF/quewODu
8Z+LEG7EtylKf+//Q35gmP+CaUSO33Ac27UskzvCD/mBY/zLY49hksSDJOZwL8F4RUoMrH/p+G86
HpoEAgKO7tL0Q32gGMa/HFCkhqqbOkkXT9f/R/IDVcoLfmYTbSQHKBhsw1Q1/lXJaf71Rmm2IOxT
naUJ2nIo1ppQthoHtu7RA700zP+DlhCCpsYwJYdAPzRjhVNulFgYGdLAzP3ehyX0SBE8NxPB9Knt
1JI1Rm48TXGR7yOPCbaVq8YT4ZFsP7dqna1/tuZZz+Lrz85+26ENiqwP4hjDJsus7kKErLu4IYbR
thY0ME/YNzeUlKgQEzCxj2shPi2GFskh5N53Kw9Bmgw9YusRvvkv/2pZIPeK2sX2Jvf0rRXk0Q0I
YgTrWh36KwP7SSyFv3eoir5OcXOhVMAKbli2tjV1QsoQ3sdDqrwY6hQvVMQWD9YUmau2UkbQakOD
9WqtbBm006M9ebXUdPsPo9pR5FyEyVdwykM8nJXItd/UaDqDg/z8J4zZ09GUlMKZmyikYDGddplg
4KWcKdB78Gp+Wp9KI7803DD3kdzV9z0SNNcoP/fNPea+c+uffef9Q+f0m19O9R93hF8VC/a/OX84
B+FVs2BDsPB7JnxKHXcAGIPEDmpVAjUwAXSEJHd+mCW5FjUTUjT9h073Z8tv++bN+aEVfc7q59WN
cFbVw4LqbBzjDoVVtE/YNMrSQ03cUinSwhtjljWRLNrPrV0NIkgbyhTOG62Y+d4GQXvXlxCBXE05
Aw9Wn0a3PWhtOZyjiojGGI7HceySz7bAsc9R1hunuWdQSt2NTsLMxfomLIzzRGW70nDmt2NIUSEO
9GfdwfNuLJ16WUALfq0bJrFaoL2E5SDWE35nu0ZR3MM/f/HWX2UAtmnrqmsC70LcZDPHUX9Lraf2
2EEwdDCpw0Ybe2oR3jlkDz8fkJqh6iYBsnCdZcc1RtiLq6V0gpKQbAcdjWr4W5Haw8FPgLkSy7HV
1KV+vm4nWQHg3M3bbkVkwBbNwePaJ79AQeaqTb3j5PXaRpdXcVZgpOFhmYFRgg4cx7ZK/G+U4KGr
jPDBqRYiHd1lUDHdJyHYE0hHH4o/HIZ642TqK0iRCD0FA2sBAOUO5n+I3n/Mb6vOXcWism9BlsBV
nyiyb/LpoR+N9mHeT4r0+s/fqQ4mQ04Mf7kfEhOFVmXYcnHlupzRv00cA6vWyKVH1cq5afxvJCrb
V9cCCD01GLi5YycIR6vmSlFF/9wM1pGpUvpOJelL1VMLb5ahuZ46J9hrjUUljGeli7kHZelBXE5v
UU7VWWm208mmuGqvh8AAmY93XyioeBCBnb73sJyDtBi+IOjM16Xd6XvPbwYWT2oPO7Qe3vR+Ob8m
APWUBYzbnnP0YrtCb97avO8XfULmUw9YiwHrGB9aLarJDjba8zRQ/lLj8fU6AZ/o3Zypng5oqUAL
BVNISxZUQZYfgxJd2kZrv/UGJU+TEOFzGHlw5900eAgh7Kx0u65PeNKXG9tOswP5MbC4Fav1EPOQ
Q9vD5A6BmJyoqcRG1UXzrHiFuc5arXv0DavepQOn5rzJorQ8aYN753hhT/qEHg6VHeSmxT2mKd2j
UMDImFll3c6NJPxDGGyduSYPtTewOjggVc/PfALp/pD7i2YcgpICJOsmc+P2qOHrd567qJHLrVp2
cTUK/352GVMlO/steqtO64dbUEu2CwdRqK7+1EvW9h8boD+dzIifqp4yG1rmjTr19YeE0p4kvDPB
JRAuCO+EDSbupjEOgF4hmQjj0Mx7/qd9ikJ37j1lnGQMwqDKoDG3pdNqgF8GfZ06Zbaya8J2LTbS
eyeyKLOTrSY8t1OQ1bfz1vxQ5d87YaUPpuyeF8O3PPWpOJG955cWIC+XnkPpKXJz56WPAaAUifqc
OL2yI6gMT10P3RdbGx9Dn8wJaufpLgJILjlZzguYa1k+0VfgZjHS4Y7yUsvXEU47Lj1VHakBC4wv
SdYAyGY/xUnKuteNdqN2QNDDGKMlwNam62HjGGwMEhvxTQ9RnWnV/M8/NFlz539++t/7JE2B/6zj
ZMtf3+bv/f5+KL/1+V8+nU/rapvBCqgo8gGk+EGg3ZvoJTZKUYc7fknvDLcgXfhxbLwNCZxG336H
nAcNIFHVz64mUfHPrlmV/uwatK3zy6sqse5u5q6lX/rnuWuQ/PKq/+4A5q7zAYCV0f96AAxx1rqc
0OFjNahd3DoGzOpbX4B6aIeiqklSy023E8M2UoUu/VWtLz02ASu/6vTN3KqXpLUnUF23cyuBrfuk
7+rz3Jh2mwYy6RciasVd7xnHCLyKTfQQlmIdwaQPlRO8UPHo2ARWweOJ3ZCn9aNSxdkmNFNtObf2
cRzcDeRtPTKOj/MuvCVA3SkPc/ekA7YFYaI5zG2aTejA6XVzPbfiUOXs0OEHi7kVjxn1PPX1Zm5M
0QIuzVSyCJODlo7dM+EG587RA0FZGptjptSb2B7c1bzZ9z5MwbLQbudNaN5rxwm0h0g13cvkmXf+
qHTPqOYoqlKAgM69CD0FBIjwOZ5b8W940/yI6V/e9V94X7+psR2zYPVFVVRvXLvACtRq4AdAYFv4
TJXffQcIGb81S1GBBjSOzrpaxHsr4lMaCQ4AhVe8TrDT3vsKJc5galfmUckqbJsOMUdeAcTX1CX1
A+6LpSjrDmreu2EFKMxsJX5M5Pv6zdRgNGKBG+iio9K4BhbqyXQ/UWe0KBvVem5zvmit0bQ3Nck2
Si/Ai4fJUwcQ96PJpkuVxubXTFMoLvec7CnIUYMpzCDPSB5CCmDj5GB5LCt06OxbW74LYW7yyR6z
ClY46Z3Q2mhPNCPdqqJTT3ZM7DAQjKf+AKunh7L/Xsf2je9SD3uTWOOtpSbpt3LSiXZrVv8ghGKv
PNsWGx2LlCnJ83PWArg1lYOdjvl53jM/gOKsuXeMyKf/bJi7kk/Sxbqt3ODJVrXwycea3EuEe5l3
YVz2jE1LfpyUIiQm7qI18g2ITnLTsO0zWbedrcf5Y4QT8AF4zHtYGdQqyF2m4Nd2lPt5jzdSxJVD
tSfaQRv513Y9Ir1aKUWvbZGhCmL8dnHv76NEbe7LqmjuWX+o26KTLCq5OTf0WJehQvHs7byvTYHl
1k5vJndj4D46GX4GzVAcSCc1p3po68+HoEq3IdhsJv2D50MliXucVyPT3bf1OwHy4ihIqW4ovRU3
86YOBu44P3QBE07dE2G7I5BGfZLFFEEtm+pUCzE+iGnYO102XZm55tuilSbkgRivFAm9e/gz7aUB
0clMyx8PjpmzK8eJySfQ+aVASngb2EF9GSGsH3vcLuYth9rHS//HrrSprG0beJT+yGPVV6Dt0yMu
nLWxpCAGaH09HOY3gqdZnyJEfAsdN8E1qT9joZZBPn2x8VHblVV/77Mi/nyog3Yiv9lQqamMfbKo
CBORikzd7ZS1P/qg3mckL8zT/DSvbEcyH+29W2HJ4u9DU1XuRWzZJ39C8ETGbbxi1IAO1YZUM2/2
TCOQlOKQ2/TT0mK+deuMNZVIDMrLLgYEAIgCx8K55ffteSeFlNQ42/iHhM6w90Hq3BWlquKkoQyP
RRPDz6hCE8wMhX26aX4A9D1RZaG/NPwQC8ae4mJPWbf5+fQ6LnDxCurxMQYcCsZoNN4Uop42HFkE
98UvTx/g9F+GRmk3VCyOe0uADM5QMpNJIlkdiPYWF2OdAgVCyaPnFkdDi41V6WTNvUdgZDF1Qfw8
2CSiTC8SrxjeHhQRSdALM+MqwkXYbqItJTzjm1VxWylB8bi5Qco5VOuHOG3yVRgbyanDGntji8Te
eHn0JVMHfVW25YgLbrYyGyvET7wXO68TqBox5fh3++f+qax6lv3tguFnfp3ANH5/nc/XR22xCss6
2lWai5mbCrrA5sZsVzBQdPQAHqz8r7kjLBTkyUQobvKWojPQQZqKQ66YSa9Zauqt0xnFprSL/BwH
EN3CsVUp/AZdhZIbvFlAgqAIKWFK8bFpWq+4dZDTLGpo1M/YV8YUDOshXz+bMfDsGwiH46GSm6Y0
Ex4C7wFcdnYPx4VMg108yzw9MZ5sT2xfAebjWl8cPOo2wh3B+Lqt9cVCR7msS9Fv5007YYJSiBJT
MdnqZ80hUMrpgucFAmWxnve2SCPPqt3cp/IFzQ74/fz6rGsP1UgNJ1oZdFpxLm47UGenKiGHFcYT
lr5Fs6Tw1nn52QN0on9KwQj87MGIMjz2+vhYWhbM5VSbvqW1yTCAnfglMiztlgUE81PZkEPR1A20
t2SIm40aMAHjK+ieW21czx2mgIG+czHxMaY4vMwvqdVUEdo5mP95SKB8AzghSrvtzyGh1dxx39f6
k6ZVBGznfkoDuzaJi2kLfSoDysbAMvdrNPNp7vG5Szb+fM2fDbk3jXvxR9+f+3FWfNCnrwnul68j
JFcyVcr3djQfCsMOri6VmMsqV8ejhoZu5wtj2lCN6VyCNEkWcVBTLjfAhcIlGD5vj8x3uJiuf1cN
wnqoc+43rYPJ8bxptEmzU6KA9HWhmA/zPn/hUA/ygJBuwJxUwZDQJ2c6Ijt7mf9TCB/9+I+a/fuW
ScgNEbnkUKPyiP3B2RdyC/FTcmhai9kUskZifHLn3DI/uBPxdMcFtUBsWjukwlAPqVZBj8ZVPDHy
djfv+myU+2slJuk3j2eBvDl0nJhVjj9Py6VtLOfb/8C+EnRJZDbepYPGd68HGLqXvXC3WTs090Wc
ZfdkOmTT/FBTJr61B4DHlH4rW+De7cIaHPsQIFdeVKExXrO6qZawLbho5OYkawBhbn5hTbRJWy3H
FEzA2oiMKlxUltOjkqFICbluOS3bifpqq/zSxOb3kMjTUXVEccSE/sd/MNejreWIc1g5ll2Q4380
R0uQ5A8fukHg4Um6kbMtU4yj15nuKWGiBikQYEvVxN6Jmlw+3Sj4sEq/toYETblcKXc45q39WDcW
88L55+q5Vkiv14pyN+8qw3r7eYIIAsLnrtaNz/Xy59I4j8oV8VgQkg6ogyoV903lMMIpWLlOuvFs
WYWHHA/h0BCXBnSLJF86An9CPWndB6OOV1DXOFQtH+2VMLtmmc/bamtSBNVXzbIlmL1Qm7Jaz2d/
2o7lXRMqq18uMg+v5wX1DN3aUUlKfR5uZ+hkVj14GyJJ1LUeqvrTvJk41a+bc6vmBQbxRwrgOrvf
J/7k37Y1jvFNgXd7JDfnfY2GUx0Fyn9szzvnB4sBGjoBtFTKyGHW6vodJaqM5GGEIsiK3sYENRGV
PjkhD5zY11SnIN5jnX47aVO+Tkwr1JCCJ8XRGchh1lE6rMqxyrD2hVk96bmAZwSfJwuz4ZvjRsAL
DPtdj3FnTYO+eawCC3SMr6EEadCMoXqt95kTBvtmJI5TVPr4Namj7WhpxpbUpC+Zd0xhlkyWlUU1
+NEBF/jxq9DRAFqO9MGMEFTXE+iYuhGxugE6sYqGcwNXneI44RD6BLGMNkrp7wjmyFl55EK4a88x
4ef7JtDvOly9r1VaAY/FWxlXzWhEvJuhsOhQ9+AJu0wolpG+MsPdkIfDHXyJ4Q6VT7PuDaCIcwMR
4B5bxmhsmPKyM0RUKPFgsFrxac5X3BWSg1lhB0zwhX/Rpjlbj+g0ybnkMO+aH8bUp7EUeF6rBdUe
40Ao0qmyFLWichmIKn1BF5KsNey290Zt9ieL0B9TEF19cynMQxT9nhaoBh0My8+haeV7xe2HNcUq
ypPt438qe8jX4uL+okWiJXEoZPETwTfMkZ33NMpXaPGUr8TulIWaFf6RKv5xX+nltLYU7dwrrIYS
Fa2kEqsW+FAe1AnPnYDFwrxlpy4mkJ7KsOXk1kNjE8UiWoNtXnwfkiN/b8BQBrFbvk1aR0Ec3/Zj
1Af2yowy52DBGdmryGFYjinjRYFVuIgr0hW1393lwrUPdQiFwA/GcGG2SoLlecc1a0BlDol5VsLE
789I3z1qKJ5jaqI3SdFNq7nXMGlvmeu8tJrQVr3Z9aE0AtMWv2+H1oDJ7Mg1v3KUVlvM21aT3xPN
s06jVrY75h3tUpHvUWDdvvCmrtrPmyEIWi8dggdhpPYFHuJJtyvz+bcnhVHkL+oCJtOfT8oyL3jI
pGT8zyfFjYCH1Iqt9AQIl35uUTCTu8uiaNXdMESYAspd1ISUP1rnbfTE1nagCscu4IB5lpGyhogY
KeRDFSMydiMR3RI/qe8T/PVOE9GAuTGTjgND0I0ryxujTQ2G6UUN7+b542TAAR5Ly980utW9dOKX
3Y49+P+mtyV3Z5UHLYN5/5Zv0Dzqqlcv7KGBn0AiAeryJCYpvUB9RitctxClzaHCn2Jjs3xbB0zB
X6xK2RlmUj9ObpneNYkRIS8fqxc70koy3a12cPoheCIvtEmIfbxQ8lNQK4zbyhD7W6TRxAXlvNEI
dJC5DnCmebI5WClYe4aR23kT0tvG6cL0wcGa8t7Lhu3nHBQR5e3ouOeauSFhyBSXL8r7H/MGoHbU
ay81DB5qSQCs63KzRVGO/Z79nOtJuk9HEO/4N9Ntsr8iKh0uHqC0YxQ0/c38dNsCSus6dnzIPy+g
wI+YyChhswsTri5dN8odP2dM4QGbw1QBxf78f94xd1ctAtl9Hdi/d/cFAWE0+LJp7m6l6qlL+qdU
w7inlXkRfCqcO7DReB+1GWErs6Ysd9ChOIg4ehgG4kdDgDfc3NrLVt3vcLiZVvPC30h6kkoWd515
4R/kqXM2s1wyJ/LHucdQdefE8KfjvDX2E/Zadm0wEPksBWoMIqCIqss2CeERwXIkFgZhksIYSuqk
aeiPfVFxaAI1P8z77F4bz61tQufyNxQBafdhhyaz08p+ZQ4ahWCpTcV1lHQnSgfmGGa/czMV6RB5
NkrrErh3HkrI3dw8oWE/NQRPP1unCflCqUQTOmcDlYklR5BfHuxpuLPbr4YZt59thV0Onx2yP/9L
vV86UAZvwWLfe0Uy3spUCPKKZrz1PKq6Y2zZ5q2f+3/btEqM1hfzzii1TyqC9D2lgmbZKCfuXua5
lg8VidUbwYwN+4EqAPQFPHXVIWdd/tiup3afs3ZM28A8zw/zk3mlqdQiFNRhim9eG69cxn9map2F
TDpNtmNQFWfPdxVwUm57parvaV5JD+NzQ53a96TmjVWq6E8Zsc0bkiTYEAwRFyJT8GVlxuDLpsq5
BhPKVHaPmrS1yIdopXR99aKWxVujFP55+P+0ncdy5Miypp8IZtBim1qSSV3kBkYWWdAaCIinvx8i
q5p9+rTNncXMotIQAiCZBSA83H/hOelFnm3FCKX4KWDqWMWk3jSLnHRUYa7jKO9OcDado6ezEk6p
3j7mgY1HgO50X3lGIUexHlzdvNOsdBrugLlSNLG6cuGAIW0IY5FI7JTwfgjDwiJBXB9HXcGS3Geh
eo9wvCJqh4XlqiiaY8hpxrBJhCC0n/QJmfDZGSbzSgic8hDKlAuA3X+Urf8anS8ztaJZjORQVobl
PV3vLzPCat3FS/b3/YbEn+0mzb28F+E2DttceuDIW7VS29eK/B8JoAaSSOb3J7V3nsi7pGT8zGqD
KFFwpxrCPsZlfqeCcCbLqtZAn0zycDZjsmukElYIw4AU2gVkTDgJVfpgYXCn72WfNw/oUSuWBKCg
3+cpcqDv5tKTJY0e5qvb1dBgRengBjbPkR9VWP9ShFfvqVrGUBVVd/bZigMEKmPr1lcVWDBahtqy
2QU31zkeWLID6oB31yZRjYnguKmuqyJ1Zt1789Ya+D8JsYMAANnF0C3MuD+MlTWbqAbnBPHHszzC
Eqdo5lutP0y5ubbCCDbO95xr+9+G5Ry3ysKzUZhPvtM2uxZF5o2LzM1CPvKdHqfj9VC2q1KrEGz6
Mywf+O/nX06JuVQWh+k20XEeIq9X4g7Tt9WxAeP8+/Cf7cQofHf2z6uOaDnEg2If4kmvjlYUZOts
JHPeG2iDwEKM8KacSsxk5z2Sg/WUS1hprmsLKcNOzrHmOWGI6Y2cc60pzpXJed5o2DWsuEI/DO10
m+HyhfFK3hnrKQLgAUGCGFR2QuvCV7lo+qVcJyAN7Gth+WhPsGpkBqGAmSAtJptmyY1EBfv4/SAU
qJMvazDmS/kAyYHrUwQWztpgywq9JR/dkxM6I8IYFNW7LvpgLL+QJcKqQ8EgdJuMrOEOFgfXeAu0
oQrfpnQPMrBSHAVM72g9WFof3fmGeJChXuUhZ9M4KTVrX9nIrQUgATNWTFTcXYtkFd2xmkxvZbet
s9Z6zSrN2noxPB59FDcyzWq4UMtsjwBMpnctiy/axhuz2XRah3JpqfmI34ZJpC1kJhlnpOAoEMK8
7nmTP005GFQW+mOD1u5RSv8sxqH/FTwggWn+6jTl3e6t/MVm2w6CD9X9WAls4hZMekRJCK65qCeR
T3We3axeizjO90UWrjOfF/oCSy3tFM7Zh4RNxCktAl5OMEDQYcyvJVfXFNrGC0n2yQpr0TjGoVfB
aMpmXPnubaaNR1m7lRXZovkANoQv21yQRc/7ncBGXMuz+YzergbVulZ+M3L3Xc6+RubBTPZkuKal
741wHEwvs+yE1YwPbHSAgD5nykLEswJ3+l9mRPOM2gPMIa/RoRN+A7v19zXmn/K/zwgnYJlIljxG
CKoeAVdYS6Fr7g8F48PlZFTeiVccJXXs1zFWReyBMs+Oehye22BUf7TF9CvNvfSSkdO4M2vjUc6a
wrbdhHYybmUz4SGqSAM8uJPV3IxzTBcMXCzsxLAC5hAe5DRkLVQgsy9Gkw5gkdlzQ0xHX4ckx1JH
DkPxnPDOURWY0AMWMsHQA3kWEKMJZKObqEEkeW7JGXZmfWbKlJ5cm+qEp5jOVmgRmnLzjG4Kqgc2
P/Ol5GxofSo6Kw6A77mvKoEuAIIJF9efNp8Dk/qMpHt/I7sixc3xws6itWx2qTleci29tuTPcFWT
HWCakyqYfwNFuPpe/j3flwzZEoWtvrHZg8M8J704TkX5MnWkpSar7fm1Y39lT1Z0oUpibjA+Cs4i
dv1dQnL+gFEbNnWK5m7jLm5vXM131oCNVSi7XbZKKy1/CuPABc1spq9G6vy0XEX87MzgoMQRCmS5
co5QC8epWUe30Q69r0kod+5otu9BikGUaoppYbAH349CQzqHOGklc+oI9R2aQFRPGXHjwYbJTkKO
jIOwsAme+y2zEQf+Am8l90R/zQ/M9glhUW2hGuH04ISY/WIKR9lQ1RDH5B9mk4N3kaNu1piAjHJg
jYk9PVRNr5657x7M3KurZSSsHxgEeCc5l81bwgtQr1eK14I3amqYpsGAfNg8F2qhvxjYqO5Dap0P
PgUSnH3i18w0xx/CfA7Ypr+UVHNOEQo3S1m2qlmrIY5SZ/kzq/Xr7CVxvfY0+WDjZTd593iFM/SI
43WszCUZ5AzU/iMXKcLdmt0tQ8+Z7mtYDGuzSbUzdfx4rxXofDsedc8Sqy7EQrPoPiqAKAOiNF8A
qv+aVLX8HOEXAo2k2KAj+y9CE9W/YvoI0HzaehnPjNXsCr8NX9OwTfbzPbduEs3BOM0/W03nPSRT
NZ3aKEZKeu7PCYMXaIe3t3npapfBJm+EjTduSTX7Yt1RES+ttPoJOc4dsuDua4lq2ybBznYnz9c8
ErJegd9PkO+0HjJdw7rzY5qPUqcJfrixP0ESVpQXeRTPff8P58mf1ntwEgqB3W+iBM3u//OP7N3m
oEMX2suSK7bZ+SF1G3TQ2womAB9Ay7Oh2YrMmQCNBaiJjnF9kRVZwyrzQ6UR0VxnE2+TpAqrZiuH
5cdfZ2RlilqtEQ3LFh2cnabn5O3n8EHuLaNyxM9DM8+yC4cdBwODPzNkH0TH6ww5/x/XkDPyPzO+
r1FN/Ru27AdZ0ZSVThtZ/6XqtO32u6/FVS4tWuMsuyI/7G/cEnOAvyqjjTFbHKkW5k6V1h1NNXj5
rjorscCoA50WAweiW2v+kNXouT+o84w9ClHJQo42Tnvtk9Oc3tH2Sm09AVtUzrYb4RiUEqllBvls
2ff9YbW2YA0viXaZ+/3xPbcWzUsUltruu+t7WhpChJ3QiKUKpSrpTpSiuJEJXHnkWmZyaIfs/I/+
YZ4mB2sG5fwGuAy+Xe7xe+pfE+T07/7/vLQ824jq8hR46Mu2DV8K5aSf/ohzaQ9/OJwBCz8N1frT
bHtxbcqgq5jUGC8VSHyN4py8rgIo4sb38iM0S3wlKqTqv/tiV3MXWYvl0XfffHpU+qCV6yK5t2KM
BfrzNKnn76p9rzIMbZOd8J/+73L7X/3fpX4ZH8r+vtHPfeeaB8SLbjweqhtn/rCTyr8xO7Qo/UnD
VOZPl+xPRI5ftHAo5c4DaplCWbW00sWnSXzIPiMx6pMReJsuE+KRynfFphqPm0g8goj/YGubnOVQ
I6JyhVKVuZXNRGCanToIbMomQFHcD0T7IlvxOHpnvUfAGj9QLYC04md6vEK4DSG0LrJu006xUVuC
Nl+29l2m9OHTaAcoimIpB00scH/MZ5pGkq/R5R+24Yz6xnYXQw3X+jRnRHjfOiAh5iPV8pVdkhqf
aIDw5UpsuOz7a648vVdyNGSTwd0SJzubJuvBDcHav21gNzkLbwIVYRk9NqNJ593KEah9xk3QvcpG
6mAug52X8yawatmZY0GVwtGzgsy112x5UWGaPKkJ5QEtabeUTKCJBkNxo4AuVnjdnIUPubrrTHer
2RNUNMc3rh+WE6n7xFJIkf1Hf5upyj4CXmgie6Rtxt6sT1FZIh/stVG4H0R2EEpXnyCfihWZYr/d
Bwn05z76KlQneA9C7/O/DwD6hu+DqfxtyEb+oAdyPNwVylcsaxOzyriqNgHC2SJ+EkWLWjolDCwL
sr0Jc3yV8kutgrLJj+y0j0FpZ19BMF4P/ur574N/mePPjpcYkvR5/tgaXYY/gLOGK+lfZCtyyaOx
EWv2SeJkj7GbattKRZdCNkPD6m+QYyM1pQ0HM+ycZagM6UZQXjgVUe3vUYzqd5VTmTcoBETrxBnG
R9ZcfWH0SvtuRdRdNQ2zLxe7LfxMfiWG/tKTiP2hdFZLABK0935jppsU3VRdVRTgGaBfUrX6Em5L
bb12EZY3puaC/5NzQmce3bl5IIgwhTYy47mLUSO3GnaQXm5nr6CqEetnQjJ0Lmq5dnIs8Vbh1Vkj
RBK52OLpinqRR0Gv/tdR4VbaBde+f5+HB7F6QW2uW/+f5wVDeWsK29u3ZhUdjIxcwFj1/r3Sdbh8
apnz2dgsSEn3ZbgKfIxSuA8iSs1NVWfGgSpqclNPDTkTPCd/xHp+K+cSshy7Vh1fpy7MVmFcejcq
stvrtHLwEW/EI/5mCU8+6nJUD8Rj1yOXn/ZBtJWjfgHLFLYh6jnzKIYA1g0+75fU5N5ehihjYBLs
3peqLU4atEN4KxCqm6F+EWOd76BFK5vJGkDsqB9Jq9fvtWGJNX9MdBCFVz/iZ3KveEnzrlpDs+xr
3zn3vqrdqlWjL7x5IPDGr4R88b3mZepxVId+db0QP8gOuv4CEvAjHiLMpMjO3xeArFdBUPw+QnGk
uA8ST13Jo3+M/t/Oi+crUyvjyj2y3si8+NguhuJhzIt3YbT9SbaAXHhbxUJoSjZJw4gHHFEa148e
rhOEHa90vSAamc+OmzjFZDh9lq08sUn3p55J+R8VmTh98xCy31qWn/LuEpiB/u7GBmzaQvtMt6nw
vrvl7P/o1m10keEClRvej8Nlgixy0ov6jBHfeHFFyV9he/VFVVOS0kDE/UWM3M9agZa7kmfkbvLV
iiAhOCZ7zU2obwxkbA8mUJPztU8e1rk711l1fNQYla1xcDmjjPMfmPZ6m9INCsrUmM/rao+Xl2y3
JgHM9fBvQ1E4mCsy0EhWu+qf8e/z5ZFWd/1GK9ufaW7050hWXSlETAu1QN6rn8u1ciTvEc3mRUr7
e/hv58hD+fE9nDsAMFe2EE9dina8tRqSAkvUTo0vVmDV0EX5v7CBW1Bk1rWbfwzwNnawwWp+D+gV
NoHyDC9iha0xAoGGO5Fw8EMNwIQHYR0dlc5cTR23Cv6/Y/yABOZiHMv6mAGiK286pTBXetHs4ggF
mCjRtMd67IabIMoegrmV1/XwmGynsdAeZceQ2HdVyPtVdpG0SJZFrdqsRcx2ldBZC2zF1nI01BNt
j7tjjrerFZxRIX4POlO9b4efojCKu7pKtPtMxDmpOCT55Jj8oNALFy3pMyTAmRL7TYdBvLiVg7JL
V/J2VaGBu5EXQVkiJIUYnbCjCvOufElhMN8IjY370E/FS4edzq5yQwd7CUZrUpGr0my7vRxVg/w1
MRv7djCi6dnUNmbdp/vfX2Pd+v1q8liCmxgpVJTawZDMsKUOd76L5wZvGJ3Gh2jwHdAof80LZFtO
dBv/FT5KfJDnytMgQwe7zlqjkUKZr0ngJGLe9Wz4zSEQff3udUoAcXzqTwP5iDugbaS45gFbAYjB
CqhfRK16J0zJITDOA6RsT2GiDazelPZaYzaG79vm3f2R2B2lIBJWaJOTDRGwIK4JR9VFGjeO7XcE
szQ3/EjKKV9jSeQeSJPF95bKnxs3dfThaHj+IQTWs/P2x8PY5iDocivbIdJgVh91OtXbKFbWXhlp
j/JD680VOSmUaOZsXwx/BnMsymxysPWiahWktb2VoxaIz62K091KjjZe5x5TeGkUy7jcGKjlnZMF
G7SCutXgDOpeoJJzq+QJis69m2ycvqI0IDsLCFZGYrdH2WoS37xNAX6f7Tnrl4I3pNTTtVvXh0by
PcVt84bioYYoQQbDso0S1M/s9sFJhA582WiQYuiMXauW4uF7BkzSB4LX/5qR1gAdrSYnY5Pt4P1Q
FuqzUizqPO/XQLvIa3bYim/yqZnwnyu0ndOU1DwkUioEJ78Taq/OujzAg77bvBTqu2TIGsRrmmil
krdA61lZy5yRY7B8R532krKj2eWlzv/FjOfMIwvrIUd7cRv8YeV82e+7v/u/5+eieY+ywuTFUdvl
Y+LmyLnM9e2QV8RWH3uxrmf0JJ4yBnJ3oGwUuyleNJfHWO1CnmUneQpMHVN7uo06GM+s/g1QDI1t
CSHtwiadvPYAEq1DSrnFkvqUGpjmvdxjy8FkCMBC/seg3KInYBLXfgQ5Ilz0YipPaapZ944hXmSC
30BfDC0Yq7r2k9r8W78QZb11Wu09s5ryZtT0csWdF7+hGLSVUKIxMN8Rg9SezG7MUEDFpVTFaILH
rUCQyfCdRxODuGucPJE8xyI8WvdzeKxhfbbohJXdtJa2RulwvBeIBtUQBu+1mfGL0+y1dSUS0gry
0L2PQ4CuUDCDPf83APUntfzZ9+4CQXL/C+b2q0HR9AXPCm8l6sY+8wIaDyiCRVsTraz7JNvYiuKf
W7NoHnhR3aBsVb7moVJvPHWyt7JZaix0tRI8EwV7xwTkM8o6oBtAnpuLIcfKCQjLJvKEdTeZxafE
QMU+OTgqT+k5rRLrTkm7a3/So/FBBJGePVW0fzb/mTXiFVk6h3HQNaCFoLKMaDMiWPmpAiRdap2a
3YFRdLAzc6PdkI/ILLkj2lNZ8yrsFMmGiv/tyW9eMxR41gXqcEfDTsuLOZsEdWhYbdW0QXZSLrRO
aiLBCleIG3oGQsmVFX+ERWdlmAjWaIhBRjRXKp50iJt1oI5N/KlG14nXQwl47C7FkeuSG8Gz7g0l
EaXS3CO46J2DGjfZuSU/VApH6xmkt5LNaSyjw5UEAEOlXA5A+A2t8F946eKlgez9aSrj8TTqoM28
VtNfzEhcNK2zP+epVbC9brXGAHQCRg/WV4kC7ZkvIjp1xSNMRgqOphecZff3B6IkJBxlRahzoEJb
du2vcmAbG7lNyoOqP5QxtibRvE0yUtHdW7iRyEG5tyqs8k3zquwsN04e0odkYxvsy2uC6B6jysGd
9boIbGtEZSwEi+Shk0Txjl08u1MUKudwJCtab53rRrifGnt4GX1km+Z+xK1/96OINryo9CstCFoV
B/uDbXThg2n1r6DP2LLOLQHW/4CKADtN+V/016g5j/qxp+zlqJycYRBfjaa2tyTADUAfoKwZ16YM
NXkvZXrKZ0Tbd79s+tw4B+X6ngj7YkLzK5lWagI0xndrFnDNtXc2WFOK2KJb6X2av5Rj/JHlpvGr
Ok1NOeDOV3wmaeM+y3PZL6pF5d9rYA4WUaoaHyDV186M+Dfq5pjjX/7Wsw9gu9IE92Fjsu3T9OQ4
eLo4jWaBYRZ+qzgvxtRPhMVdPamIidn7CIwcYpslJn9BlX26AYpFrPTQwHpbXemVwe845O3OiXJr
X6dpT16pU9e+13oPQ1RYi7qEZAXqDZXOuH8WAGDv8DosbtGlqhCE541AOF7gltSZB2vU9ZfG+5Dd
nd1iyqzW4LFSSJ66gXjWGeylXn2YsIrQ2ptrj8gyBhh4aNoS7mSKL7GXhGuNHdzvcT0ys6XXA6jm
pdwuvaDL9pK+GjmTt9GBo65ks4TsdxrgGywk/ZWgW72PWQ3loPzAEPKWGkwI978Qj/hEBEvL8Nnr
hMXKofKh7/GBADPdamWyctOxXoY2Q4kf7BEctE9yYWzzdLxNBgoKfy2TUWcPtzHco+vKaqlikDOu
zWAeTRmVS+q/XCOtcghdIi83Mi3nDh26cCaylzJf18Iioa5ka1W8aZHugGrrtnvRV2gKA2Ce5o9o
BjXLZmYm3d5ti/sKI56/9V9niOTDhPSx/X747cYiIsEvEg8foOIr+YKQr4rvOa3bg1wYx9xdItqQ
rOQIuhrh0r9ijKjaqeswz5N9os1ysvxGxFPAwQOU+/dICj5+/4Jy9PqrKu6POGjRekF5h1rXnC2T
GbFaSQGaqk62k01kd7xbHuHw1qaY+J1Zy1O29/JcrB6O13dfOin5vmyyHIHfDjRNo9fgb0ONSKgv
sI/UPNJYkalggQO5zlERypVH3nzkqE3Luvan79/mpUET7ItIff/HXHklbz7/H9eUV//HlWZ4+7oB
R1jVTXrI88J6KkxvJ6v89ohzccm2+cAu52/9lp0ggYlD1Kazwo5AFJqSJB/pduLUC9nORRKMe9lL
XulSmOZDEFgkVqV6AKE0BSY8LMr6d/kC+XsU1NXhnzNkICRP+p6hZW+Z02UAyiKlwYZzfk6CaP5e
r9+ufHDUFrkfCzTl76+8dkRBLsDaSVCJbsbDMZhIKwwDW9Mr0AQePlYav3ib9YTJ4V5vtfBmGIBS
zlh2AqNhr1EaWwG8MF4quIzLEnr4QTZ1Lz24peLej2gWocbWDJtEi1BtGB0Hm60J3TPHDM7yQw7I
o1DteU1VBjgEdlZyn+TDCd/gT1oBy6SvnT/kkWlMG0PT43MT8xuj2equQWu2C9MoKKiX7rCG/1Sc
2zrtDmg7jdsi7OK7CNzj0i3c/jUbgguwI/OXPrJagS7CYxIqNmqZC3KExjEdevEwkVre9RR8l0jj
kk6Z++z8g58YI5BCg4dkAD5h2JtKd5lfO/55KkdA4PPg/DHabYh1lmEcq1oHTxZH59p2rb0wSbpZ
ZRo+4FoRwgWwXmIYNKesGsKH7xnCsAFOdgFo4DKbrqMx8oSi0Ne5l1e7AMjYa5UC6xyyebnKKzCA
5Ohl/6DHw6IeYvVGGTr1PjKT+xoM8GvKdvZ6ejk32y785+my//t0zFr+drqqTgi2zz/dinOs5xNl
2iAL557rxiJfH7YPRqs756xsQH/O/fJI9lnZLMGQFv1WDrReSPCmpe5bLfRkq2ezdyLh9hEibook
R4vko0NT9n1//Ftf6VXkNOVO1DJxXusRbpwaV9/BPN5GSSuOUGZLbCupox39HhbAk916u3GszjU+
MnjCNm+9jbAnmiLiBmkyDDGTqtoUeGQ8FWH9s8FH9HOeWgZY0zl+eBp89EgoNXvWMfZQosynXqz+
1mkOovg93tQVUz1vzHZqF5EQ1oqXKEf5DoJvi+R8VL4E6Y0T6flzbmnxRVXiF9k7wRzdm62PJcZ8
TuZUwXoMgZIZoRHufNR0VxVGFlRapukQ8wN+YJxJRFu8iKRoTmo+u3nN3TycyJYY6R414gdqfkDQ
e7alS7hNR/RQjFv4J1TyxxooTWUjt14kbzh8FutBH8d9XvfRMQNvSKDbI4UtD7U2+dJzA8WLeaAs
FZGtHCdtTsXclp2ymY7theV+1bv6lnUyAhaDkGgTKluzw3tQmOywAR/vDOsummo83fndgjJ/Yglr
z66ivViEqkfTiRYd7mZbDyKg1sG5rML+ObSEvjQ1FTU3MPw7bNnqRW3p1SZGgqGFgbJOp2XuFmw/
0QgosiTaRm50l2gFG08r4l2BW7TVIB9H7BDpECEnAmLHndwFG8BqbbXZdkQ+6djmPVTSJLhJkVfe
qAMV3sTbdYUBRA4VZQRVu0c452B4UhIjQeC96SjNqLibTeAi6haeXdNOBH9pFD1kPjIGdliv/dgq
FyEg2OWYe9neD/UcHV0PNdzu0YsEm5YCJsFQrgXQjGmaIFgD1PO0nRf0D0Phn1KRwNsrFKKvwUgR
KLWCFfI16F0r9rFy+CvRqtEPek2lPTXQInDA7Kp9ePLQ106UWZB2qJMtBaJdIAbxEiTmIkcH2fET
iurIoyOdiEa3OhxKPVEvSaXnT7YwfgCpQOC17/aWH3+h9Q/kS3/0LfD+7qiWqyzBDEH4EHhAyeBP
/57ibrxkr5Fup6RSV0G2yQj17gZAJdQNFoMFiCmtDAVz4XgF9ghZ+RBZk6Z17hqyGaZudWscsR4L
nvPV0Brl7ZjndyK3Lqqpb33Tj1l+FAiq0aJsPBSui2wkZkwy3n9tcsoTkDiFP6xKo5jRhNQF9WxP
wGstiyR6NdQ7WML7yuM7U3XiZzuFpYwU6MKYtOxZbwCmQiFEMyRoFh7Cauwr/T32O6d6rHEeVlN0
fowvz/UHtoN1h3Y3wKlJ+N5qtPJ7vzaRE3wkdv8VDcqtFphLL3Me0YW9TXo2ZQ5l5GqoOmSdO+QZ
ir1SKSgVlQ95KADjBMWbhgy9qplLR6zDoI/2g+mwSydR0ri2sRxyFs22Cd9iTY2wBUf/RsMXCzev
atOWNj4tFLs6w9rF9rhB7gVZCkwBFokdN7eODZRlQsqaiqW/8Tp1whGIH5SrHUaU+FWG8A3DVOxg
OmMx05z4Ui+tOYIZiHYBAPOFwBdlGWtImjm6OFM2QMLeehpJNC9C1/vE/gtmWZ0jNND+arkFXtIw
QyZycA9aPCZboBHFRiffBjjMiNYkPLCXDIZP5ObaNfhOJLJ8m4rOQS9FttHRKV44jY5LpwqNOpuw
84yyjU8yJ2i1CpGe82jjESbszCBbSIfdqXdqYJ2dxv9UvABJ3h6XB5XsQRwkX6qhwiLPse4iBx5j
z7tt7eTiFC5J9gY+ntEthIGKohq1MSXJ/NMd8RgfqmdbMx+rfsaKAdhcWD5fYGOQYGFPhbJrz+80
mss2rF6wcu+wRUFcsj2U6rE1rZOLyChSaerOS/ozsRqVSESsHnu4MWTOjq7Riq1f2HjmwBZwAz1b
a6gUU64Pl7bTUC/3hnNSGL/6Mdz66ntnG/e2PuVcpcNdQXRfTjbeB6b7KXT8lEID96ES888q1rGk
Tb8Q7/RIlfnYig78AZ5A/gqaJXgDZ2VVzRGCGozVEewTxW0EZ+El4ta6tMupXNn6wPOcwZ2qx5Ei
AwxuK6gOOdDx2it5FHJE6M1xM1b1sbfimRGCKtc0PsKfxJnFaPErKC9xFEN89ou945jvrBtLkbDL
depxQRTfrbXKgn8mdm1U/whGw1kg/PQAevW+BeeK7U2bqLAnhvNkWznZNAHtzX/1MQ/Ui95ZFHn9
Ydf5tHHT6D1DI3nSi2Uh2pzUifpldj8MjAeqbu+5pNdd0rxmiliLTUIfDmGgwRCtuJctF51+1OQf
PA8ldiUGGoo8I38gTEtkNZx9XVpfdorjJ6sMopnpiHKJG7IVwGuO/MB9NqBnV6d6vNbsfgMEFrMb
TOdXYRkCarI/I7DbW//VnkZ1VWYouzmJffDgBC41M1hHrvDA9lvxsjWB8jnEpQhsjtyHKkZF3aJX
UwQ6a+Q8EmN6M9B1NlUbNrPtNqs8wtBBS2IknTAf8sHa6QCOsFyd3SCGYrpAMno2CQbx63QWdpMh
btMOiGsnH7bi1asKVQVkhO9qFoqtFeInGozqrTPVye5npDrvJAx/dmz712xte8PCVDBDMM1PwgTv
21osc7u5OFofUssDzldOOIl27F8jd1ixfBTLYXgO69E7OCTOly75Vh9Vpm0dJtjdAB9YwgvG9JoQ
ln2C4vs40kwJLObu0ldahg9r8CK41h30k1sFWYmV6Gar31wcFbWxVrzp24WVaeuRfNY66PRo3QU1
LxZnipYmFMJDWFf3UaD42zKwhp0ZKXdQ9kgKQrhmAzTzeIYVe3sN3fiMyK7fTEbjwfIwrLNn68c+
Fu5qgOKkTMl9AmzB/1J6HoHJn9ZZZWJy66ASHh+qIEXI2Ir6pT92N+QmlEVjW49TyHulA9Cp8u5U
Ec5bjjWyU9GkE7PAv21H9dS0EWT6dFM40yavgY8PRudvSIOd7ILbzzbFkxU3P8LqUJetsdbZiwnD
arGZYxvI32gth+nNNo1VPnQsNxTAnAAmHNCEGyxg2+VosB+uoWouKz39LKIo2AwwDVcjX93YEwsg
AfcKXfkZim6wY91FoQpcXx//4M6PQLhCIjYjpKXBvKbq1OAGzg8GEXGThO+THxO/TapHxj0nYRYE
vPupZ+MxN3V9uGXNSFZ9E/2yazYrLkU+C19cckn+QvedYNUO6k3twUakGGpu2InEC49Ftoq0/lwI
p1p0fnynF8RTav+UGBWA4ia9V8F4TnminQtvvEO619n6nnIK2sq6NPUuHk1kIAGFmm3+TEJ53hQm
BBQCXGANwdXQ8RtwrGppJgOWYYPh7RI9OavKc2RHp4qvcBEEbX5AAtpc2EJ9FELxNo0aPgP8N3ZG
ue3UoN5WdvhRAfpdFFmbbE00H9zkFgKQv02rZoPE1tZFMWCVKR1XKdL9sEsBMsx3GQE58ZmJ1XIr
bnzIzgiPVm+UzH7ZebrTquIALneRTmq0cjr9Z16UO83O32IXSI4jwAeZBm8q/BWcyL/YcfGVpncl
IfEmiW1oddZ4ozROte40cVfp0IaEjnt9iUs8ybKZcMq+YjV46gbEAvxiJPFwgQDjI4Yeo6+pWWNz
OWIZmK8Uyz8bqYlleEE930mGBwMw/2oa/aPpKl+mVWC90FIMyMh02d1DnXgHJTV+5bkbHbK3Romf
EjzRV2xBgIXow8U324vA7XulDMne0AEcOf15dEubmHe8jGGC44yPH1tbQ4zTiEAJkXzvIRUGuKve
qJcDMGbeqKBBWPBcHmKqeDiTqCg5NuULHEJEQYxZKgZPhlzdRRp+WJTKcF9nZ+524aZPea9XQ/vQ
Vm6ytHrlqS+ArBaTHcwxAtDhXgMwoX9gAjls8krrWbzv/WnECjphm+rwJ01VtysV6ydWRjNCfaCi
EKqXJsHoLZ2c8jKFar7CJ2Qbjxq2fH21jUsrWZs9nqy9VeDgE2Ri6bbetELh8zX16nWvmuaPyvT2
1dg5mwmNxFXmF59h4r4rbfemRVgZpuFTTbhwO+utGmEKki0WJ1dDJaJwXLQYLTITLNFi1J+wueuX
UNFujLLyF8Fs6O6QJt+mdqYv0r7P0T2w4wv6gkg7UI8yulscL+FF4VYVmpS/wxTPn9Zub90J0jyi
BKRCEb4w+yUbpHBldTFmPammbYbefM6smwwZrHh4tRL/LnZVfZXDzM9JVawN/yVF+XZdZc6dhknZ
ZtK5DwuNeC8bfJ6m/+HpvJaaR7q2fUSqklp513I2YDIP7KhsDFIr53T039XM//4bU8x4wJal7tUr
3AEYH8TZWrCNzCeEKAEXICWJCpUo0I1nRkummV0c08YwCgDuxkm6fONDiGCDgJBxF+QvCjpNUFej
NboMXVDS3FHbrjqkMwqho1ibQ2ocw7a497JCEbG7CvYFuKXaIyL7c4I5VDT+iwbbBxOFS03tfxkh
U1woTuhpubRj4+owZ/R0vGZdpQ74VZA1E+jAk98mp6jwFk47WJ6dGcFQabd2JeyVi+fbHJLyR/Zc
nbojkg32fozKuzFqruQi3d5opnmLzCGz8szvj2ZiIFc54YeboXrTmwwhOudhFAq81KTrOiYnC1PB
gVSTV/hDVZ+clzoV21jmMFVRVdoi8obzYe4moIbSF9eFl2LaM1MBocFxbmm7tFq5wZBL3+Abuveq
hvNzqY/2UOrwhotgcgf/fhD1KyRnIKD61RYOW6lk9OOjU4uu11eIOC4FX46Hu4iAC+agUmTbfuPh
cpZ+W/xLTX0fKv2LxGmztcItCg0iczs2+zzL0ZBMPlqUiXDLovgvLIsmkWzxDU+2vg/RwaVsGGi0
YmVzGe/GAqF25Gn9nVXjtZx5TsCOGEnr9JWhmTBAI+hLXvpW2rWxy8EcrSJ6oxsNx+HFZTU4rnio
8uSlmNYLIjkIoS2Y0RnVuBpbMwlKH8rZLE5tGFmHyZMprtKoww8Dq9Q0oqBL4dhosYHinHtZUJbY
aVblvWAQh8e7+aAPkYaaDF4ivec4cMTOxlJ/CaPfLs78w9wVegHanjtZUIy2vogPZf9Th+E3/m/h
a2hF713Nt/Gmci/N6Z9ThiWEcTolnhfS5RWYQwOfRq2nmABEdW4w5Vq1R97jFRufCn2lV1pF+cpG
uehlHLgtkDZFmO05v7W15m1oyjM2mYmngkfopu2j6Ntya/neL3hhyI1u8Q6i0t6JRD5JP182XSLP
hWmOTLhwkZVptks6oW8rlxjuUm37A5NFRk5VRWXn6hmGfjyh0bSKXW3JR4AAw51AHb8J52VtAAZc
Z5q+x9PDpd/L8JYtV1Rg2T2LAibpQUNITWBsPRMpbTpcIj0IhKTjmLauZeEf1HHz9bizVoyy8Tai
URGYmlNtSmG8Zn40bCpLf7AMg5LBsvbV1C4B8QQDV38mkIj+qzbic41w98rQY3QCDfOSYSB7F8YJ
z9Bh/Dm2PVVMQrbt4a4kxPhWMZRTz4GyAAVw9lb4sGQEyIUUfh137itH37NtRN7GDZW+078CcV9E
BBpxBAOpryb4r+tevmed/W2Begs8PTOPpa2Hu7KTdzJmNUbF2TasxzxPp3VjFDoDB+tGvJ7X06IA
s0Vygl2vwd80tmFl/TNEo++dYb5YOVc6LpazzXOHOGPNa6dZcOQonS+Y9dsmbfNTHpEAtSMGJFDw
Z+GRoEf9w+RMz8aTPjkkgZQBIs853oD7VoPnr2x0MlZeY76MmgoJUZuv+snC8MY028DtEA+SHrl7
hvxgYscYYYQ0oICD5muvzlVgvM88zOzIKhib6xsfcf+w5AS2Q38IaiVKEg/YDtfT1skEOw4B5aS/
Ckw8dnGK3i5C1kjKQegpIuQpMmYRWnQujcFfF0n+IBsfWWzLnVfxyPkPHeGRyYm/L5rqe5D+apSo
VBeIjRy1UDgYGlHXGEsUcOpkylFvXttR/Ji69XX0MijZrRMdQ/zX0vittgczkH56WjwdVEbnHoWc
ksAJC+Cug5J1RqqOLhG2r+1OL5gR2J2J64QFfNpK6Zj4xzCenqc+hkI0eGhhCjzrZt/1DyB9DsUC
gxroyF1Y28+EnGypIXUt3JRpzo+5Oc570fN6PSTPqTZmp7aeLkgfymMxYm8doyMXTVFBqPRBmE/N
qq6IcgvnQdBM2OQQfJ2tT/SDVyt3E/YchTXTqlT+vFQA7loDFBBW+8rOiheTaksr3YjVJteJX5Rr
owNkKphcezBYd77tuoAlw4++pTNQ+fTRWgoPPI3rs6fKziyygTEqK7g4yc/TJu+PHe2bdVpIHELL
OmcW1QAlWOpyTX/13dVTdw1Aqd3HeX9LMVQjCYHxOo3azqXM3piS6O8umGa1IYf1IqURaHAVjCk2
DtDrq42y+IKqsLEtXvElcYdACtEpo4mRRMKhWgfsRvZZbxx7Q+mrnwJjGd0gmSGzhYyP9zpsO99k
b5kU1cgRuUck/uf9POkgn5Bfj3SpbV12+tjtNKrftYx91MUT+8VUE9EaLA1mGTbNXad6lIvyTXR9
uXXmRK7TMd4D+1L93sw/Nf3NW+b6CI/gvsCpbSvNd1G0F9dKt2VGymNFS02mQo+0rmE3lpwksYu+
gC5Qw7aiOggHRsCZ9NpAD/tsjV1K4Nc91iiCXreM48/JNcej5y37paYVlQNxaJNxnQxEPkDYmbet
pTXhXxCT9ifg6TkPDTy1lsFENjO7a9oEe8QUvfLJILfXs2ntzcTmxH+JkjA5eWhceqWP9btI6Iax
WYBFOzvZQhetZAIjmPWS+9M2t5rXqjLlilHFO6ysGvEgnUZ/c59CrFtjZ1hMOVAqhK6CxuIoy2SJ
ePvV7aZl1ch6gmQJYdCZb/o4cO9N/M0KOq9xeOLoxTbE6xLUWWkKoGm3quaqwGjQ/yx0nyeiy3Ld
hNVb5PmI2rgAjsqeFAxnpmYS/VFvtDmA9PQAgfuDUTZDg9Fdg+hzggwK34A40LqbbY7nLP/0gFr7
w4ud6z91iovdkOJ2MMhpX2WNT9Mz3UQ4lblO+SmcAR6Ng5+K3srt2JUj8gQl4DIHqnjnUiGAMtOQ
scwofB1mqYp0/52UeDziDctYqBXnGEKwn7lfk6V/YZWOW8S8PIqh+ZCTQyJf259O0rx5rGtEE7Ht
ndBEhVCLhpT8LRIIoeCpEeI1QUeKsdtKRjcgRL0z2vnGNoG1RGviWHrNsI26pVzXTn3MLKKSTPtT
k8QM5UruJPXYKsW0d5rHDX3jO3Tw7gXFVc4EcRwfyqbdhj7Naqdt3vBcrYJ+IUaNniTGAedfd5jm
BIsv7hdQRmArCZyAyrWqv0gaYOumGMVqGeOjrvUvbWtFwTJii1OW0TMk7NtwNMsIV9AC5X7LDMwS
zVQ/R+cHLyEvpkKc6CWFnCI8UMgTojo03XjUcgK6Y8VYcBrlb2Hi0mmOyQ4Hg3NoMcyCN3KIXHFw
SjBOAB8D2eWsOlf7EcPRw5gw9z90I0/3yfis2zOtNdkXOyt6mLuq2JYdMpqh1HeVra9lAgI0jwoT
HLW9y2DOkiZwAxzTuFING3s9FbAszecqK77k0vYIwodXGk9i49Tp3u9jaoLR6bG56GDqacXa1Kv7
CNjhYhCf62bT8Nix0wgtNh7nvVmCMFZWjzFWfZj6AtTRB9y9sqM5NTejjmrK2uYEhnlZhaQiA5Dd
wC27Be89nHwGh4XlmfdT6d4Dq6z2VKJbnQccFMBy6RFpr92cMzUKZ4x68o3w622cLp/C9A3ASV9M
EgK3fQARCFY+0V5RllX9gjqwoTwHoPZoXNvFA6ac+6j3fwq4E0Gv+pz6xOSkNSidfJCWflI96v29
tRjZfqrrn6pczw0YmA7IUdZ/hrhkH+JuDLDWwPIn9iTlR/QLUHxYLdOdSNtyV5vNuBEDQnpT2ewm
fI40y6NR6vzLBYAoHRUDynUEdKdbpdNFLpbqIHIGwSM7InTy+NSazmsVEvKK5adNKa/Beix0c73H
MMqPVecbz2LwMGsK5yDpU3M9OkGFiuRK4EBKAd0z5RSUJf2yweoWLL1+7MhLPKANWkXWjebUt2V5
2BboHjfR2lqzQkTiw/tQTuoLZfuQUY1h9+3GHZ3yADkcL04g62xmHKwaPlsLs/EkuhqzFrwRaBVw
Ltrab5bf201e7kZB80uShC5Onx4XDzYMBkU4vZgVPcYRSGyyoCAFWadm3Ld2EquET9L9MHZ8cb3e
R4M+egBRyrYlnNINLIOhxvfMSkkdPFe7GjEVIRq8GkYk+CDT8kqLfUEDbpOihupBqQSvi6oBU9S1
Pbg0XNph75j0QQr5YtNkoHyaV93opmu9QaQ7Y8Ic5PVcwvllylRVNJ605JLHsx+IeWow03DZ4rEV
0Dud1yCPMbOFeoSgHlqx+a0pLXURLtqwCz1MHRTyCotVRn2oyqoS3QiHPbJE/QpG+CsDHhiD8rvf
FhZKeZwJ5XjSJ7VsScxk7q2Jyj0qzMVzE7W3bPLsdZVVq2hUhnOJc8/5Fq9d8KxYHaSB45t3IiqK
TSor+krl2cIys/E7TsdsxDiZNoLeNDqCBXYMENU/tml37NDZz6u6Qd5+OVoeUtzqTAqoZt5yY7nX
Z0QTysTONoPp3WGEtgm97ADzLHAQYzm1fT2DJ6jQBqkBBbq2fLMFpleGUfRbO41fMB44Ua8tPB9u
ZSPnCyUUxHhnQKcRdbCkHZ6KhSO+sPWnSmNrY9y4HcZ8HaKvHTJLS9ziyNgENaOQiyt6Zd8Ad86p
6NTSlpuwH+LB5UP8GJMZrtICAqM/ZdcsHH+MnHyrEdZridhVggrwOhnnRw49nnmSyK3nCD0wBi0I
He1+cMv3TpmgoAmJ0ACiAsSv39mIHoQdpC2NHIhDQRdOZzmWrxVIJz/e2EM34ONqLCfsh+4z/ymy
/J9GTgrtmX45qX+fTCLA8g46IN5MtnRxWtEuiI+OQZEyxGtbskILTKQxOYizMt6wlui5LsdA1uK8
IG+SYzZn5C96HM4rqoN39R62278Nus8DiA5ek30Bkt0VUXtFZdUmXnprIK33qCghZKWn74y0j4xX
vCAR4Uiz0fv2l36bifZlGuSuDEnuLWuByDJymFLesRT7QAsVmcWQX4CcGOnz1CfrkDSMF3M5L4HT
eBRQtPNWOTJXkRVh44ucw0orqUTz6m5mUH5Uh0Dn42VjfgpZQFSwULc25xKGdnbIteKBp6kHHT0m
kHSMVcYhvhmmtdMx9PCo0j3zs5f1XZMmH4vOlu/d+jzaEzBqc7ghDcsoy4Dj7IzlU1d1ZeDFlbZu
WZx6qJizuu9vgZV99YtxhPGH5Gv2gdQvoa8nG60g8egGWaNuaSvJUKjsc+vgFPGD2U/1XagNlOjJ
GAJAC/ehzZVDCyvWfmiXm7lP2sDDERPYP/GA6R7l04M1RFMw2QX92fyEcpTfFQZcTo4HpzC2RsM8
PhmBLg2VjNemaRLSSWQ2ywi70gA6i7/Nb/lemPlbLmgFyRQQWWTdS6oRPSSj9AzO59iO7zofdW3z
OiEJGkhhoVMt2dJzVm+YI6yG0AUD1n/k1pKynQwLzBAXv6ACJRWFA3j2hZw5XknG/9vWjye6kNO2
L7Ey0Jj+A6cAMs4WXg5oEBIzsOqey+6uGZOHxYb08bc9pfEvdHWYKQwjmiI+xDYxfQiNOwg3yhSg
XVv+cpegcBWAu1stw/Kc5a/hMFnPqMSsITh4AeLt5N9G/NzbHmr+VIhZSzcnAf7c2fWhbmBUljnG
iWqs/3fJjnTxpXaLg0FJ11RUXwa+JkEfo+CE4RuFKwsxX5ovB9GuSZkmdF63cZGDqcjrOqQvSsvW
Nmln7gq/O9DufWT2/zPEznsczS9Wlb15enWgFf7j6uV5rE0oaG6Kzk9Zm+sG0+bWfjFcHHl9pz03
0QP1YrMREwjkxbnXbIjBQBo7poa0Pnz6Emrz0p+zmhTXM2YkiIhsZlldO1BINmjAAYA5Srp2s6ny
/BZjHwx8Nf1yy1GdKsU57VzkAhzsZKSZY21Gly2m0eQTC51h3DbwQ9YOqkOBr3P0wMUgu00jk/6j
QkNCDs4bK6XWBgfs9jErd3QeaiytVwyCz2E38nSmuMYLtfqgd0Q3khlx65tH/NXeMUAOZuSUyYys
+4byCc+LiZzZ0++dSce/V8bVeomfkQ6mf+XP1UomlDKMiu2Bsq8vzhXYmEwhJdrIwHVJxEGBrZRv
Fr8zmifeTFcqrjmXpGldcqVECsaU1EPcZtSA/bJMA2sG+6vZ2XZ2O7ESC/0bs3rVtO6+iDAnALb0
5Ns03lEFbVeW4773hXxoK7EGuC22HTZ76xqz0wFYP60YMgKUZ0yq0yw6dCjy9B797SnNXgDEBKjM
ov49jXdDUTprY+xeBltH6Rl/zXyR5yRlspt4dA61tgWcgEvNILHJLfJi5yxQqoVZvQmDDgPiZYPf
Pcw5GIbE4wCOveY26hGxUwgQCfO+jLwqcPRMbvPwrl5ytVF7ckl/uZqW/SqHO32WOBbZfr8fq+RF
9tFW0thdlXp/G6z6cYD+vcIUba0k4kb8P3AdA60eF22w6II9MmEgVekLxYxn3GlW/6h7uAbSWn91
Ye/wNq9dcnGkvwS1NSUEIePCRPWY1RyiQyKAMHR6zdHPdDEyT05RnXsrBESjV8eagpPZY7tR95WI
geDsaG79vPydOmBNRbN8dcIP7LR5peI/aXl4Ka14U8ePvkhD5K0RwO4MFyoQelgFzJ5kKs4+Bk4I
CQaTk2Fb3/mPKjdF9t1bRRu0xczJsfaT0C5LgmbOlP+bQD4OE4OqsWGM2QP+b+qaK/Hojte682y0
zbHsxmr7p7c9LwCrxqknSaLRX7k26XKow44Vc1CU+bMXpdUuci3O/Gmh1Uy3LTPNe18ghW2gwzNY
YUq/hlQ4b3kuSEqLteX0wFad5DIsHQ7Cqp2czw06rfpyBfr9RlREQ6jLKobT1veCy9cK39Tr2OIa
6NG1RZj6aqf9bz36nBBieEHObt67QCSDqjesleFfh6mCuZTm3msb3w9Kq8rLT+OEkfwQ0dbtk+zJ
G/nq6P1e25HR3hg2j6otGfflPimqnTeH74WMv4wyvVFKmzNQPchKLeN1sYvoqHeoiiKSkQWo1lnQ
dDlOq4nGxjT5H3aWYwmHsvbJTeI3V5790AKSZcXMcmZYbOlDZ1UHswSy6odvCdwLXN0Ri7TQee3R
4sZ7EL0lqQemg245QszOGiRGyPKSr42PimdGwwOk0Ytswx/CxC8TiFc5mRuLDv5cF3thbooMmJ3h
7mmWTJVEfwYZycItTxWdVFit1soiYwk6DFwtEBIgRzOkFvPkdVoEE6DiS9eIlGqxzTzAxGVe3bd5
vXOK4T5EbteWqH7N4g4K7dm1ujcfsAJWljVM5lXb4gtCa3upGdBZHWObhmZa/T15qPXHAiQdowcc
GF9CPCuARQJ4jNXkZ0Z+AiOAGPqw5MhIbw5IIJSD2p8K4kdYUE7LFGRM0XVvMRg1JL+YWePWhRFz
e/YG77OQokH+kEPFZ1w9JohnmzRao846OnQufPyNVqYD0s4J+0fa2czFuwdH/4j8jFEx/RN7WfBi
zBBxi8o18IqUpVKh+cKkmygfiIzAXSDKPPU2UQKeezALDKcr0oTILdetptEx6DOTco20vpoF6gjl
LxIKhzCTz2lFeOikh9IB9eU8jGuAgjgFQI9bO15+bEuIj95xbHDA7iOLuWlXMW0FsdDM5biJFEaQ
pvDOH8SmbUr7sO01QpChIZwbolOmazbufiUk6GJ5shmngYhK3T152s415juLojtb7nzTkofUNw/R
3FIE+rG5ZrYKcqjuDm02vBTUTAxaaIR49EuAdiL+FgEM7fxdb7nv9kLZhCHMCkQ4OLdO+6jjPjsO
XTTguuGbm7Qvp00/9sQUGDqd6YmzWTMc9ugm5EOz6dLRusMZqRAFap4Jy9bDbgLBjAWMdLOrGrgL
2RCeKmtoHxwAbKFIMH6LQee22npMcx2lFu0u0RsDBwyOj7DBKi2aExaDk+TMggfgVhAJXDQltAKV
ZYipMJ8ljGPgFSs9oc284KqJHcdI0oKoOHifErKbN3y6ObN6l+8asPvfu9RjQJ7GOBnoxbHt+40c
FzCAnZm99rlkzdCyS3rdh3kTvgMjpo3hv0kTWzNjRFYxrGdgLd0npCkisdaSsUCYoccQzMZybkqw
ROj5rcRIYEnHp9oFm5lHyeNYMnD0mEpZDqkvKziOKBZwtlLgcDquXte9eAAGAoOtAHUXP9Gu/sWb
la1faU++pdP960uN78g7jck9iEITG7+0AA0of/WMGOOk8oLqmufG1o4pCiV2mULWRN7c6pAu0c1d
4vr4xzDEBT0abyyAoUWxlunSrjMzvK8GykeOvGa5eY7u/etMxvuuja6m6qyNLkCKyWEPROYx842N
M0eASUsc6x1qNEYljW2iMYPXLhxffd/Da1xh6fDrz16+qobqmEkEfseu3loV+vQkliLQDMTkQusA
5QEG90Cp0tlm94Te2BkjuFdEgK64fDlbMtDArUFy5YNGD6YlauvFHNRjrOAO9ZOmWadOTQKYNtAm
QBwIYl+8pSH8A3oHJbEKjw7sf0vHfxWO+YrVwxkgFFUNDRvTmm7ggiijnH3heszk9FvJSFf9tB3z
UUHd+hYx/AnPEki33sgY3ZkvZeZcpwRlmDGm96Fv9Y7Buec+l7VzLSx51cLiCtmY8nV+xGD+n1YN
v57tfw5yPumczfZsXmeSjayeb3PzoY3uh9M4p1YjVnbzTYTVZ9oZN99LkWfqiD3uZ2tp324zfA0V
Jgldu2XHXat4+M3K4atuuyCd5KMu3ENXAgXJsyuSuVf1E+W7m0RXfnbepTAuTTnfKre4tnXzqsW/
FFtO3T/FlbyNTXZNVTaogxAbf03MimODn1Z+l3GygLQmzC23xkyuqDT/zoB9Q4uppLIzSK7eEt1C
GnalyuS7OFrVaUontMuCpdQebBl+qz92FxyQfVg7KRL8I7rSnABxPFwSdgqJ3HgTdX7Fsg5wmfkK
MVaN1W+AD1f6qL+1y3SZu+7X7Nv7ZXaB2eY/6r+XUP8nQe3O1lW9RaKlH1Z5DjNxm9z+kjTVj5Uy
Q9PQJTbHG5LhF5QA7jOVuhX5Vb0mkRLtk+IhNvxv5DOu9Twq8aprlKri2nsslvTDAKJdTBeyqVtP
a82TgimngP3pfqufSw8XdfS3eqEd1FsYRbTVTedoVNbVnftLh+ZKUXvHJF/+fjdx/G8Ru0A3S7Kd
dC9a48Odz2jZf6pfMc3l0jIjJDt5Lm2uRE4XrOuujgNy0f40Sv9bdt2X+r5s2gCjyHPRRSjf5qf/
bh83fDKXG76rvw2GN156MSpmdpW4+chk9/2CLPP4K12GavjhsiEukgfKqO131hykEizO1uXWJ/EN
5deIphVk3Kg648h6ZTgCXN8ZsFDDu5UPge16inN/px6eWgt91n4s5uf/nqd64MvivpeMjVGQX2XJ
9NRmzKFZDGpRqCeg/lTvcsAm42Ep+7ONC97f33OLtKa/pElzrFvOCKVGwQ1QN4Gq82ovn0lsvRj8
q58lVzo017sps77VPexDVqCrdnd+aPLqc0mta5GymaMxf6uNXyR/v4FZfQKyBCMW7fx23mtJ+dmO
xrVpu7fJ/gcs7MUNIU53KxPulTDO6tkuETeWC2hxzfGv6hPg4TLmn6dfXaPfyTlvNWvyv26AMo4Z
4sjkIrNIX02atfhGUcTVGfZp6k/VP2OIWbmyzeJajfBb/UzN8bkYwZ8nKaanXKX6elGLzlqMh50e
38Z4vpGWrqDmvIUaLrKR+Xdn1MXRkby3EdhaUvyCwG/5wv8G3nVFGOnXEtbnok23xnqZy/pNxivu
Ci5wnf4hxfSLJP9VCD5fS68Ar3fzBHxyiY+GDNfYmGDtmV2nITshFrA2NdYyys2D4aCKZlwj9of6
eLxXrtHraJlftgSdutT3YfzfpqIBdRKu/94IRlZRF93KsftS36zVDDW53Gndf3dEtP1vrhnBjAzf
EHNZOV7oaWXf90gi/91tvCl+1Y3CQqac0i/1EP82ChvG7/O/W9a0/rfFQx7LAt4PT6S3P2eRkP8k
/Vr3YI2wxzGKXFlW/gQI95Y20U09YJfFXOIfAz38XI09FDGU6Uv9Lh7H33bJr0kLYSXsy21TMsma
Z4JDefVm7bvPzpYsXtURUGkmR4j8rLcqcpvW+CvoSazyLMNzDNy1z0dBTCIR4Lhx85/BWc0zmi/E
0Ra+ErPGtQphZot7c95e/OWgApy6wiSpHpKI5jA3VYUk9dW7Kb0OxQFvj4vOw3VG9m2UkWvLFytD
FqSziE4R+5ulXi03vR9vbrbJnfo9nWdqXr6PYdhXLXM22Picmm76hd96pXXMIVkkhLD9HOYfOjcd
shM1/9zRUItPVhPfLA5RWk5XCwyVIo2oDhQRsbH6i7r7hlZ/FeVNTyVuLPanWiDNHH4PR2GAOua/
JEtn0rvvkELJRTWW9q/dLzcVIVV4UD8TPbmqf582hfnkGOPr3+migtvQep9/541uPNZZ+F4Rf9Sh
QH9UGt0XDKWLWl/qc5i3bA3p78IITvyABt0wXf7+VN0ZdWkhDCEAo0/E4mupZ1cwJc+t+4b88zeI
wk9cDB/KnhJeRFd0UgnEzVEtsaTQb0M+/Rb5YbH0iz+FcBPY3Sm6cn1hb+XOTtL/XmoSjZSs+Gmr
gbdifqR+T+3mUMWq2WweE9BysSH/zgjHYJzlfalYlrzbbv1PrdGKx6du7Vzr7xRR/j0CibdYIHuL
qv8Kt799ZCERxy1Qp5vLjVRxVH1FF63n4jLS0Kg90B9JZ37+fXMcyOBlcKiwSEIsaeeXCMPVnJW2
8Ojggd8oW94G4y8EqT2m7hWt3rMLZKEOx4v68gg2/pYRnTCZP5TLdEsl3yyrJ/KIfiWE9rg44fff
i2rTIr0EviPwQuDHrB71klpyFBAPupFwCUCj/m7NXwjPin9GvK3H/tdE5UHdv6H+qBLjRVArGUX4
hGH8jRE8ZsLhdzXWjDRX8zRfpLoGtRXUZ6Q0UYbEWNdVt1UX+7/PFeGP7rFu+FNd13fqbULfMFZJ
ot/HC7GZp+PVGWK2yQkGzaPDZ/4FaPXmf19KNE9dT0HPXfBjjpfWXX7N7s1U2hOc0+pupQOPgI6H
Li6anz1DTlk1TfSuYoQu1WnmPsZQ/VQSoVZrnUY3z33T9eb5f7tVvUs2oSNp9lCmETMCXaGehfp1
fej3xZzsSt+4uRZrvPtUcVWAPcqsehMbzj3vfrULFkgfX5HTe09L46YCl8oOAUoZFL7Z4HIh1iYe
jRPtjHcjPqioFWKr07YfKuxlTfKtef8/0VKhSm1OM0uPNrNvFZFD8d+T6CR1dQJCr//1qoLth1ba
qLnfOWJCeZ8gBCMPKnaovdOL+UGCD1DLpg7J2oz0x6HfGfGQ/vcSQ8+mNh/Uffz71oZ4D6unPktg
Bzl3avlnvFMxph+h9qRF1pUc9+8gp3MLtxtlH018GtlyU8s61Unvcm3flmKb6hiYuic6l9+5is/x
ND0X7fQ+/GBzg5QOSNMBTIF8ZXa0UndrsopPbahOVogzMSnSArmlSaI7e6l+6AD+M9ODSlrVpsP8
jcrBIfrk9t/zzRjndTPplNvcdEO+OfVIpxgQ5sIng6i5JoJDfbKpKP1ToD7NiBcGr8at1fQbDf0i
y18asoiIk7psXPTQzd2QEPoXEHKETqfbWcbft5hvi++Bw2nuXTXpNeJjLvzPSZm2WkDQB7u4OmGz
Xqz5PnXbL3V4wWy+hj0T0QwfrM654ut6yTlsjcuc+NsOwoRaNSKpP1WpANYPdzT/2FCb/H1mb8j3
wnnFm+qi1s1/39PWjjmiR+oF1Apu4/Bv0rq3kVmc0MF5qUJB3S2Nm5SQSUJ+hlqUPKobZVYq7xyy
BwFaWAV/rVCmoONBJbE6+p8q1I/EONOW51l3AOpY3x1kleQ66MsFJcWbWP71AgQzciB/yWAvOVzn
BAtc7TCSqAsWwN8R8/+OF7WaWzP87IqdOinNCtleUlnesRGqQOEQUIdBj7uNaXXP8AW+VR6ocrbQ
+Bjb6t9fyFHhYe4RJTLkX6igwvqdCCWNqL7RmyBYqbN1GdLbtMpbTtgG+0FdY3jFy+o0SBrCiNo3
DuPBGW9sFRxNzuconXcxiM4wcj9den0rCPenBmSGjMxNAvg2aXp02+pVS5mnutkYZt5cnrdIqSqB
tINkPCFeVdTad0kByZT/Bqb94iX2l19tTBI/3DAOCShEFQh9y8Z02/0Jo/JHy7Vv33yTbbE2SjSw
wvlSdyYppSQFI/RW3b2GxqZfGBevhYv53wCcni7lcrNwqUZWX+UEkMi4qCsaM5rw+nPUsyJ7rFLx
o2CENMCm5/8tyC8Asvjp/epLo2/E72D4cQSnB/iAUIJnw1XjfozlVqU76kPV9aprhJmwNnMHfR8w
KskO4bjr39+reztH4c/ALDSyP6IxfS29jfqrzEmvJl+B7tnfvYLJshvC6pD5zrnzXEa98u/1mGp6
HHsGaTgtsS9bKnUv++//ZWdTiy6QE27LPh/Ly98t4bBXjx3ldOR2UCiMWHlaeQf19Rri9K2u3OPu
qJ9mPwAlooWM76D6ttB/rurk+VtPEeeqGfZnleTlcUink8NqFNkZN4SVa8Iz4vY6aYEc//R/NJ3H
cuPYEkS/CBHwZktPivKW2iBEGXjv8fXvFPrNYkZqCiRh7i2blfknBzU1JeHeeRaXWVc4tLG+pCRB
rCJZm0sUl41nSO5BcWMuxAobpFAtDTq/i5+W1e57iCnIHgzy+oJI0j/30Yw/asgKtfobEIA7+X0C
3tqV4UE2+GSOu2iCbKXlYxfz6JKOZM4OuORR/i27fSDTdN3hJ6f9Zaj+LunQTyDBZYFeJdhBQOC9
zPYSgok/yAr3qa2uTsJsqDky0s/VymXklv/dAZn0J2fn3Y0KtAaVwRl0f+oE3Uesf6TtTe1xz3iw
YXlwzP5d9oHsCfmp6c2nnAGLPmNLDPObPBVZf8sjmOvhK3AVUkJnb8ITMZWweMuzkZUk6wZ84YeB
9i9+3/DFkM0DDI50z5n7EW8k/sz2susEHk0uBQ8u8QCg8qM/NwwCkLFgPeSnURvbFPEzidMli1JL
8noKD6lC386yr038L8xPfP9I92/bgq4NOuPGw9MN7vBlNCFZ7UD7ATdhJL9luUV0/kZ1lI3EQ7Je
lvXPvZmj5Mgg215Wndwnp6SExX9yDJRBt7Qp1tC6RkwsEF1U8ZUm872SQgJbCbdqeiveU4JCieuL
dERIBAi32n1J7i0eVgon/RoU9ZfYx6nx92C692JaJeDu4yOamxexuoVSfSe+dmVubav2KsJGBM62
fcqYf0e2g3DjXx1EPrBpoGoFcQRH0apRVYby/wVWsT3fDYxgSRCsIAVhsdqLMoVtD3E4dsKSCOlf
5dS9ll17Upt+H3bk6/hQMQZi2NzEfBDFGrOP35z8w+mqa0H+RvsFm9J8BOCi8cyBkmO9JvLiCTHy
CEa++avFKaNncK2opyno6k5I2zTJcM5yVO59kEypRZZbou5B1QNdVIHk95/yKc6IoAlA4RFHqrne
xcWURGbzqulXsYVAor8ULQEU2t6J9bFV5z1O7uW0mGy6+FQXTZ074QfPg+c9ibEXQ2Q1490UAdjA
mCkqkxyWfxLjBtHALxikJ9jiqb9jLofgT9xj4/lvXv/Wh9gp1nMH8KRXtY+geO2AEAZx8pA2GA/e
IYG8mWWrWfOeJShezNKM21MAwmq58yTJpufb3EzqpDDaElY9L2m6JO8KLBoeLWYJ0wg4ri2vMRaA
cZJ0H+LTnx45MX9C1x5EHFGhRIpLOpPHww4aOmadtKs82ilprppKHwZoagFMZrB+jdzYMkh9VNzx
jRpdV1Pic6vPRLW3zmwcxZ78Z1cgyn9UNNh12XFibyrN5n5qNyojbLLa9SkA9sntZ3ciSH7y9OpT
QnH5yUfLN4CF2fW1vZnB0UtdqlXR0czw4BlVURdnysfGnoHCNiVoyiDOgJ9gbeq2yXANbI6997sY
C6A+56gJZV5zybQXy6IYX3BkXOYx+qyqlSwvcdSD414J+mjXF7fiYaCQvfR6/8OwzDVH9NYyL/L0
y8Q9M5xI03H6gVGTocH5htrzb4OHRrbk0zaa73RjuXZ5suxw3yluu3PxnyWpIxZRDoso/hTTfq61
rzlV39VxL452RkJqMXqaWu8z5tLFVEgWJtmsOLgiciA3KUBf1HtJxcTPyA6DafR5SNGu/r8Jkg0Z
l8qP323FK8kDXe5FH8/I8qS3+mR/S+gmz8ezsKfFp1Riwah8TymLpPnRGsBLafijS5Ab+NURhOU+
66VS2/3FAVXz8EERTILErxJQD5m+V3R3L2VvOk7f6ZhfwcR+a4HNXEp2Sxdur8/TscXXeix0xRl/
2njf+SadMONP/pngVH2nfJyo4jksb2C2z3BeLL0D2sA/FeC1PFAf5CukKC8F/EQ9d1P1JnEys8zX
2XK/AX+SDrW3cmYSIzMgfIWCL+zzS0H5nuLnA0C0q4cLsnFBkPptkkpBH5wU1Gg+LR6PWoH1Lifm
bhMcb3eQb5yL/k+6DVnoST1f8gVINH9V1k3HOmH25MFIvof2Ru2VbzO6tL+16z3JeUq1z9CaNw10
IB8UOeNfR2wUMuzK/KeGg4SK/WNWDgO2QSqGjhG/6+Z9FHJB/LMPp6VXovjZxTSOw8FT9G85Vj7Y
I0C1qYdKGbGtGMr1D6np7OTKpClRkNLIOVhedPQjFAt5fXZwvqxjOk2Pno3fm/5cWipyJVNoo0xB
yMrCSxGQ0GT/hu+jFd5kZbrTi/4nnLnz3CNbbe8sdwKdTpdW/7A7agcIBfPYCx67VDYdv/wo3XPG
mi+1CXbl9saYvG3jE17nyrfccHMYz7nibRKMp7xFHdHrAgog3h8WEGahlLWsmABXIuekEorCPcOE
s/+y/LstL/70NFHygAvxuQAR3LD2x5mSJVF9xorqAQPAJPUor8tbYikneADeGbGCtnBcAY3D/TM0
C574S9pPDO1rnvsjD8ZMqqs3uN9x+TWG46vcSdVxzpCqbeSGyyUknvtSjb9J9u/IejZ+GhWASQy+
l6AfROBZz8qtPKeBJy9XKp+s5tndACyza8j6VGDLyZWGMLk7z1Uxqcqo9n1ejOvcpRjjUqbMPErb
LIT/39yWsUSb6RHX4q5xKqrZHKEnPsjKkicIdhNX2N6YqneRblY9AtvIrxCHXeeGukNHAadXN3Vf
nqG8+NLL9EpJnjDwqBnGRdJIYMhfeJjnIcqoIGMGJARdkk0tUb8mUOjMBzMD9uNrISCJ+FdqXFI/
ZBh5KVcAvtjAe8UoVkSOLknkfzGpLTN9Pe3v2v/+L1aFoO3IsNFevlpWp+mqVwMeo5iZlBnTObHF
O1Z04M9vTvPax+QTcw+D7aD9FPmOkcNPKZnL6+7AOHFOpEl3TSo/0Th8gTNeFU2PimcqJQt6HWy7
vDxFjG/03bYlGCj64UsOpy56MQ+No8JpVl3EjERRfAfRAu1w+gYdOwfLGN7oZvTHpDBevv+Mh/Fo
KMpWTGFP0Ab0KvqibKtxNSNXKd2b2Q4fSpA4/0Xrvk9qnVXnBmwbU4FS5KcB/hcjzL7qcEsUQx6X
fTyfgad/yIJLCbBrGup1r53ElshrSq9ijdxN7ZBxEmEMJXxV2nCQ/SQWGObdH9XT10gu3SfsxSkj
jC2Ytg+nfcmCllUqC9vx+/MUKhvN097GhAh5+hF7V7bOJaIcURLTOR8mbSl51Yq4nfCdF8Vj/ypW
Q8xmxtlAgq7whYs58psnZp9Wstzl3w6HjMH0nvQPskLnpvgaDvLNSsvCl0UsdkXV8s80ARbdH4wp
RYs6XQy91FGk08oMFgNa7rMyGFfT174av/msmSQZiv5J7og5GU8ebPyy1fDFqvpk5eObfIt8Usz9
E+PvltmdzxADY7v//4uckRyhGQxBTje6b3/Ixh+SeKcb2Y1cw3JoGN8aE0yQrApxhZOt/0AuZanq
p9yopV7T6x8DwGBsg2X7r3iEqsOv1wB7wiTeLzYjOGtq8yZ1pxoPJeu0bcA9Wj+TG/yIC0aV9+dL
Npxsh8DQf4J1ZcxM+SYHUB7f0umA2aELPuNtrvmf0sNeuh6ALp98LwaZdbUn602WnZ25KyUNH0N+
VwvQoQoBLgV9+Zu81oSk/n9Ld6RmRlbpX2Wb5pZ5jUr3o+pO//WU3XL+m8rwOmX5YzxCJFRdtLx8
k6MlI11sRKtuzUq5IB77Y1Gv8lx17wboRLN55fb1fvhdvzYwjedV9Rza0DfpydWnAEnzGnDnDJQJ
hzWEm8IKbztzfOoBUJdluCpUA/ZJ9exHj6ZHD53oZbS0nzBQHlPr2hHoihPIA1ZSpcSoXzJtnT+x
tf8EYiDGP8GxeO5bSjyF5MIXvbZIPvFHqyFb66ajHJcQfg8+PA1MijDwf6Ybtumk3EzEIn+fNP0G
1DsYfPI2+VD5AMdLPvpiV0npiPp3RbRF+vnkVdTB5/zVgxFhgBuVyvCN2RRXkFTb0vduAoJ0bwzf
5tz9VZHSGGxCSwrNSVW+a/ZhoqFSeRCVVNWFCYZHxIWwdfNXSJaKNN9XPdrbrotP8hZgs5QJnUuc
B9Tf2nssE2GGcxlVCprdroGTwCBHhomWrDt5cVGckRNvJMGXFzOzpO0Bmw1WvrTrbyaRyMHIoszp
VR6OnIOfFIepQYhWDkpIf9uxebItFE+5XjmI5OzijGh7G8mzRldRbo/cs5AhAAdDDb/ze0j1kSyk
npEB9NxTW7j3dlwBSOEzLbN5AerBpB3VmJqHM0fxU6PJXpuQJB//5OrHMXp0IgafOEM5U2vmhnUM
Xcch+HrsLrRZ32rfHK0MNdg+/7Xb8rsgLHb14ByogOW5bvHFwrQNw2F7VEt4xlL1S+rIqUX3i9Zj
z9SRGsBHRMFFLPy/Teh+YNAX6ywbtqNAAwiAuW/oCBA9wvBTzz2bDFXJ7+KLZG87LgP8KuJpDItE
/gIuGRLnPsvoKpTEdnxT4A4v0qL3W2oPfXTAGZykZxSAviIKyq6yU/X6Fm4c2O8+XeNcCvyLpoBs
X2k4iNsYLG6hMqEn5EArsUTm831UMOsatJ/i1gyPHoOHhE5Y3y4lpqXcSoOrAleHzseTpFQq91Xa
nCUty/pLslJJHpp8ulW0eiP5mZR2pRlKq/7WZlDaTdcV8mQKBYx2KK6l1wJTiKFVaw9SXJH56yZV
HqVXkzGM1fj6878SsUxfNM5nCZspjTzpG0rhxrb1hzigekktWFoIUhiRnxWoxUAj1aTFIH+Tk5X0
RXI/zd/24fApzTodeIM0eW3zDQD469K9lKerfyRR8yvRiXCZuwZMDfFFUCgG9BNuYayXohFFFenl
SGc61yYIT5rTXPJdMlNfu0vXaOkDQ3wfFxb1YIowlFqkP4zRoacRlK9JsM+Xsy9zAhlCITlCFpd0
lYVsk3gIkrjNApGBRAudpZJxCynbqGl2lXJdqzM6lo2H0eoBdLsP8gnSkJF7kcBRaWuUhXkEVZr9
yuOZ1eZYJ91eyuPLvZWGj9cD6O6LlyXH47mZ/vzaDp9yndJK1MBoFEIwFTKbkhIzGd7vUvCzq2w9
TMaD5JBL0jiP7sOY/C1Fhq7qnqXQEEPH5JTevXy4fKIk/2Ma7Oy6PbYRnVAK+NI+CmP1OckK+EHa
g1mGOylbyROTO+YJZyFSNDzZY2UDPjRZp9yzalIedaC28jjjbNjTRz3qdE2l0zo02VVpqFYJ/0KE
thiE1p1ym2TK+9xT2TOau+WRA2J/7GIGSf+LWwXYhXnY+5NyFGc5s0XtNH53hifZ3PISg/3XVHUu
kuVKmCO7N1DQbCEMloZV4rLow/kTSWQ4zn/EK7oZZaT5vVPV15DGPfR9UFOqX8v2WwxFqJ5mz36T
0IAJcRqCWKtUat3vuhI9Rcw+S4jZjfPD2DCM2SlbeCJvli6PRIc+lK5J+RnJVUhfsHKkGcMwuX2R
rze0fx7cHLoTWB/YPdo/wJwH1a0Pgd8yYtv+SYM/HEHlRl/SaRGrUdjtB7TR4rd1S9s4k3+WKqGs
PNlZUl4slQlKiBaiHWIaSpBZ8OWr/avAOHwP4Z36WZ5OHYH4Yr/Iu2jtkpUVj/K7WUX7LB8P8rcF
OwaWIHTgc+ZcBLYk34b+AbBgxsv87+WJycYdq4cgHN/rNNybuXssYHLThAbhVT5UipRF7Dx6EwQj
GBk5NXldNk7df4F7fTb2oz19SzdeNpf8QbA4UtWY/zovWaFC/SR7rNDo0XMuyEJ8y/dWnb4NS49R
FgDGApCTz5UDJGcRUFUqald9+s9sAvjt1eBdzjyavLsWRq2Z2rvcfHlGGuivrXy3fIhVpMxw+BwE
8kacnBSHh7JA3LpmFNCj0V3x2PKrlKAcVsjS7oA6Jp0RUSFPkwpkw9ot/e6uLNONa8RgS/SflNac
j11Lk3Pop5ec1IsRsgM9C/h/dSCG8Q9zcz8e6GMQ3hldvpFeQNJZP6EybyLLYczQZT0131K5Cg0G
lVZmNh6JBgDTAqORZDxzH82KMRHqh1JmXy6g1ptt1amoLBMrs6AgL6JN4hj7LAwPdYfe6VcE1jBg
Q49iOjGl7fDvJ8zXj4yn/mu+O/2zPBL5uywL+ZnAAjo7xV1oyyOg6D01dBEdSoW9qOOIdNpJ8DSy
rATtJ+ZbCDabSrmX3zsNeAtRE/NBH+Z93VYHhioWjKCYG7H9YkK82Ti3gHrE49Zw5ylu+WTmzrd0
ReU16ZlId9RWjHuNDTbnPczM1dLYL3PjFsb0nfhcsQFLNlyrxUUDGch7Zb3Ekf3bpf1udsejAK9k
GbhWwnBxd5B1O6fWI2RnUGxwxRh1DQBizx0q2+AIl8ou7rmp4vS8eZ9m2TFMiotvfvOwX8UPFOJn
ZBMxrhRuYDrdzLm5jnNvL45NUnD5QtkssgcaBuM6bhvTb3KHpeMhP+UQz/e2NZ0Q2d4C2BMEAF0S
AQvspAos3ZZooFCX22sReSsoRMjqlYaZJoXKaP6oTeM2Gh6Z7aahjlfgT9ICklqm2dl3dQBzhQTJ
hKzSuOg1YiTjt+/sp0ixv+UkxRQgd8A6sdaz0t/aGSqEo/Iod1Ku0rfdX9tSL6q7PEA5vIh9+iYW
rDj/f7tqPhmwPosPsssBcOdt3g8wO+W/VRg82al7P1UlTJPS5BqWoMGBWWUeEBWjbyJbU9xOYLWg
6AhEyj8QYtD/PMVAFeSmynnKch9kObp7S7Ff5cH1033qKS9WkmyYcUJ0pXzH7orNJWdhqHx8pKe2
omC5tOIWIyeu0m3YrtO6J+8BLnddgBsUO6GH2NeOdRLXLTVbVwA5RTcCmf0H3oDbc1OF01lAYsx7
fAk8KRyTr6ZmBhVMGGuj6xBEKY21YtNGIeIQ4KmJVH2bP4t10h0JNax7qT9IjimOL2Ua1Wvj587M
ruJxRt151eul/iOVFAl+gbGvknh8WYo1vGXQcjHT8EvxpAvyHdO7025RDId44UcNtLf/G0i5C1pY
/62hPfuWmEzurlhIelzoivsnv9J/WhhSgOFPFxPsHM/bZnzM0OEjoT8nq3QJ86ifhxGEBXQNpEUl
KxZzzQCrv5I7utglaXU0Qbvyp3DpTQmyaUFBJT4pSTA/SS1dYhrPJTZ25mA3+PmNdBMYHvseIkLt
MsufI+NPrJrso8Yd3hv7SW7s8vBkSc5GKCAWaZrNBVP8Xb4EZ3Lm/zk35DlezRbBEcAEqnKSXShR
ymLgaOjJoaXhHel+0tA7WpbzIiDvxf1hgQQbrPZ7rVW/wpSdo7R/mhc+TR7irDw2yTQE+q43zKTW
xVaKX/Jc9DmkofIv3Ak9+1hY5k4+Uv7LGgP4LMURCCtYnHJXG9e8dfVis+w+hznbjBE7cgh5SnKZ
y/rCVjEpCi/Tb2A0uzgZlrfK2wc2rFo5jxNDJbL2ZINkMlOqZUhrYPDZUkr87JXOyxIwRtVKPlFq
hFHsHiHIWlo2siOXrriF3AKEuTAO82jkOUE9cJWWadUUD46VMhfoHQdbIcqnD0IM5eEp5RilT77n
g7RqWtu89FTsNQTjY6pVZKlEDjIxo/7VdUWfIrSukQt2qhsfB260btS7LgBUCjx07PM7Bda5SHw/
HJLcyuHHx4WiL0xuVSAyKFovBfRo5k+Pe7UxPQPGTPRUGKe7r0ZnnTePStG8J1X8U7v+ZfksmxXP
6AjcnDPjJYRR+GG3KO9yC9mefHq2oNFU+/LqdTOYPnItVd8WhnXDEOXXLPhfP3wv0UGikdkSJ8qF
BSgpK62yi7bSu5Qeulz+0pj0uo9m2IqNln9KVPHS9+oCP5nDHhs5r3jQXzX1d7HW6Zy+pTqkf/+8
fcW4LgwTNwKLWXpkZkClrbWe5QMlHBAIHq2aZ58sTradGCDZjuJ2IV2nxpS9SANUjiugkMtMsBSU
MsWRCILcaIutErknyRnkfZIxgno9JGWFkjBPXkxfNAwXD/0BF0Qlaah0/jxo4RD+hFui+JXNKLGV
m+6qtP62x5gxeLjOeA5iMTpmBGSBCpavTQ6mjoxeCcfX/42JxBOCgbVgdI2z5vY/mJFcTRYaj21o
Ly3LKId7yZmR7BkXM2vV9brr47txin//c+lx4F5GXtdMDaGs+skYMsSuyc/C+U9CDTlLJ30OuvJZ
vAuFpQNFuL1sDzkM2blfgPf4HDlQbIebIjHg6QDzqQJILNGktxWuTkBYYm/Kyd00A/a/K5mZpm0b
oftN3KJH6QbqexDSmGmOdYNwMV/yTXIi+mAdErABpu1BOPH8z6gSdAXFJaMtOhTV7QhMtx3eC236
ozR+4X6TgX9KVihhnxfB9NLF961HCVSekx82940BS6jYYZ2pC1a56oO8rztYsLkScowx6ck3lqCo
jvojDIc76TCKpZCHhSbZG/TDcjIMny1xkOlqPxaUQ13wlAPGEMBGXbR3Zo2YnYcv9EUuzx4fZDnK
fwvUSRa5LGBHgZMlUDZthRYXEYgcsEB+805QSbDQU5ATtC9jVO8Fs2K9TlGUxfVf2aH2Z2Q54q08
colbe6c7du24W7rSn0qQfUi/W7yRYB6Dc2HoH8tpmen01Zbxjc3YeWp1AG65Q5Cf/qw0eMXoFYqj
lz5tLhVwasvplJTbks2yotECGyUc9+e441DNnMkGjQSc+3yjBIpz1H3lAdJjfdMGPuSYhQJLY1+Z
61Kvfq3Qyh9sDQ78WD1mZeHfIRvFDICCYoWTu9vOgUcKuka4XIHemMWXCqzn0anTXR7X9dZxUUI2
vTredIma7aPBRFlCn/bNAKYtyIf4qPi1Ail1txrnPHiETp6VNjyEoM2ozrhQB+9MIyhPBdB4HYjs
pCrDS2hov1apKcfSTOEzBL62LcLyZKJFdhz9RFiHDciNmszdjaBQRv0G5N5H3d3pXMAKziPkV5Cz
2Ma9f8wy0Ij6UIaP2tCsYgfedUSHGRSDujS0GFPz096EG5yTViDHxD7b96Y/mjdaOYLi6qz7OFWE
PNzbpUb7lPm9tTMyQI5qvbXiUocsIrbWJHwQta4cJQf63j5pmV5vNMeDM5C5EGbwEaRV9OIt7Wtj
NQftJU6Znh6c+RB2g0aWylwIib8PB9B9Mxr3TU2Fx0ZSZ1dIiASDQ7pBLHK8nQCnFFq66ZvqJ4UF
Ky0nmNxU7jUCjBtIu9QVQ6c9oOl+YzSQ12RDNqzqcuqhCXXpoDvxyZho1tpmkW9tJbTXEyK1CNJg
V1rmQ+0heDU0b9MasMvn6SsML1CZ5cZ9lvbHJJrMlYcONDzQ7pPmGQPH1d+dnd4xSqjBNM+g5aDp
a4vwTe2nq+GOZ9SqIMgLjXir168KTe0oiW46pxzXQI7OkPq/arAQrjp34M1w9CuWfRiq6CevQ9St
uuwZ0ttUKv/5xqmcfZK4NWEcc1DwNGlYg4nry8xXNWDKc24U2KuZbe/Ud7hCCONGr90MkdqtINPe
NVHx5svwiwEdSFWhU8FWMDxYony3S8+zzxymomIfUL4VwZKQCVkqyQ19cg9S5bhPGHaemc+de+Wx
YBB7UKn1pArw/Tg4JgaLJoW7IJwYbNTMYzPr4wnSWKx0yji3zhQaZARfYd9qd4xtU5SZguDYsQMC
r9/05hdyyfauZShQpt1PBGvb8Rp089nFj60iswMbVtYAwfTxoNYWRGJFeXYdYNu+Nak7v8OYZn4M
j441IzqRNydHS9OdksD852ORVzF8llth3nd8PJRiabCLq8VKMeyPaU7vtWI0T0lQbSG6YSykKhFF
gWBc6/VN2NvDagyMF6SIoWwmS458hjZDRDiGeISgik5VTvOTsuRhiBx116tMSwRlsK5jwJkatPpz
lVtb1Mmgk2iA1tdDj05wfeizrDioWpavrDwamed9Um1T20ecGZMlFB85i76F4k5Xp2k/EmrN2sCk
VAF1c9d38d7X+mkF8ch1/tPr6QNaWtQjHBOFFNijR5g00nbYMbDNUoObWRewmjEMu9JguTh5vB8C
UThMQCJFqv42MA4pg6YqY8uneuaqHaNxVrTb75PJbNZmiqYuAhUV87KTT1vxS5kLpgun58LLga7M
lbJTkfg2HotqQv0nROwlG6FFqGJGE+vhLnOA6/sjDEleDZYx0hgDELEBtcwzCD41bZOPpbUbgFaG
bQrU3ECPBrTmLtcuJoXyk2/12z6FH2CCZHQzW8GL1s0TsHc9W5vRRCvfmd21Z+k3IESKo+s3DN9G
w67oNSSLIJzQBthijR4pA5cJNJZDEtTdc7xRLU+0Zcd4ZVcjjJvIQpil168Mt/I2paNRa06cAjQ6
MydW3GXw/f55PuNRHXJOWfpmpFZwSJMOsMEE8UIfTKcwczZDWAfgxNzHkslzo4Z5sothdJxSqudl
Z/KQI29tDznqnHe4TG1lO3QXU+bYVlr9HHrq3SCF/BDWHZC8M/PFMTMvnarT08g3sHcPm8bW3uyK
+fAEv09FwA9Lhw2OEIWem59epcIUadX3Q5a/aQPoAZRglDQZtlC6PNtK70I3HULkbFd/UB/D3l96
n+gcGptWuXNomeOCg1dakN468Vtgj6hGIwI0edCvA46/1fJvS3F29NWU1npUataf47DUFAiToLux
GHHX/wofZeTOhoqrIUPwLW0/4/GjWKfD22cIN8AQVAAnIcafbsq7EizQi+3YGHh3PABFRFozhr09
tkEAmiZ0eV5WHXtN2dWd+UoVsGbVji2kcKcqHp+127gptilBJaGAF+8huv0OG85wgM3CzAllPcPZ
epZ226UKzS4KeNsofbTt9uAaiLM604OentominZcNoN8enfpbAs5ulz9bPx2G08lMDFae/YYXKEH
Krd1/pYFnX4qs1Q/daaRrCtLpaGWjKeyczE3PYxlFpruCsQDI5sOmtqCugHkKV5q7FzLLU+5axyM
cR72jBo/FhrTlKMCBZANpSHO0oD4VbVmNJ2gYCdZXw1h0B0J/b2VPlaoUkdddVo+B+LtZIWQM2yN
RvOORspHbkLJaDL6XHXaRVODeTNnEPeqGrTqDEqpafdRDDQS6Jv1SKLCJZcWDFM2EW3rxqtJT3MD
saOX0S6U3ZDUN5BRMCiEEpsVafvWb18GOA7XYZo+pV0K6af8LzT06gQHD6N6SfVbmYSjsC7cWw2T
KHp27pvYPBbV3Jw8tWpOTZ3co7QIUyYJUBdDCN8l9PZ7JqYK5TTmcQkJb320QCusoBinoawD1NJh
wd+mq4ocIfONxzSZ16ZLPjFXlbF37OqgO4zzayoEFRky2YB3snq7VDpqm6Xgh5grh/hUrYYtT5nK
stzFJAuLnWKoz8Pcx1vCaTzhONDVNzqNlnrOUK9tFC35m19grxKodLyCWFFLMA9lcYJ2uzj1hUUZ
ieAqnRDOSIbRWOmhs9Z1+B3HHC3AIk8QoclunKGD8YwQ0Zi7b8tgvaFAcTZBLZU1vnBI4AcuHJaO
b76lLuMFlKV3oYFukqfcAZABsjvu5sbfDLP2krmIS+VIuBUgA2SV9KVD2lVSKq2tJtmqZUZDoZ/h
J9VW7ahvsBMEHGGxKpmMnaak3yZMs6xVE1ql/i8QVjH0S8Id0653hgHJJMToWdpVDDgse+k1wAd9
2/A/rNQJ5sSwSaERbujTBua0Mglj16GCeEohtcXB3Rhue457aK9y5cYwUnh7xwZWvThhHsY/18b0
Hc8zQwxd8WETnjiNu1NiQ9jO8ENhoBsbp4m2E5oTGEDrDBBYg1A2/lRSWFF6jZusNL+azcr2DJV7
ZH5GGk+o87y72hrNrVNTvhMqRnNa+wqBSYoMVNnZKAWgT5mFpyxGmFF9q1PG3FcT2+6k9xncKGPR
Q2qoUx9dL6+q8qdyOcrqeN5OPLD6ll/TOHEgw5ED/r1heW+kVcxNlo+DDTRPoe6VhoTremjJ884B
M4Bvw2fkyXCYvdpZ20LtYujeizaMtwH6A+x/7sGIKGeT1w3BObFB0plriAaGddUikeF1zbqBmTjE
NUx5PG1Vtb3t4oCa1gg0pkzbDk1JCo1xs2+phOpiWT0bkSWCe9A61rCNh/yvj5zHWM/8myAM9wje
wV7p+r/J5D3M3k/bMvHoJ6qzD+YJhClkDWNr3uPFlVWen8PGeyld8FI1iKZoLg8tzh4ptvDQBnTe
qc2nW32GvKRwTriCRst3fQ9SJR9aC92o6CNVY2c1Bfq2LasPd1t5sPhY8eARVxLppLpxE6TupUGF
bMWcanNyc29tKr6zr93XgGrIuqXPuOqRiTx0Cqo6IQM25kAPGAp+5Kpn5zD1zJvk6GMwTvNuoaxL
RuyQSNbwbo8Ui2SwdaPNpnWeFYxXPmnnHIA+CM/5xq723eSVN45mVVux5VOghWtkx9R11mlY+I0C
5eW6qOgWMgnVrf2JbnJgQqWUPjQuOhUddD8pmn6Glj45tZbCRlX/uqVyP8BfxbTQIRoaCsjQFvdW
8NQoL0mDMF2vGBtDYGC6UugofcxnCk9ny/U2Q5VDTt3WcJFXGYrLvbvOSvNN1aHmyvL6ztbUJ2jR
UfbKcPyzWZ4Y/XnPpuG1ytoPf8hgD82iU4J+MyYGOL4/gYEwx/perwjtZ8m2YUE0YMyffxU9nlZI
k+TFnxaNGyeMza1a+3Dgp2vVLuKN1g9nDUrtlV9QSYUK7GEsbYK1Cum1BCQuiJR1qnb1eorn19IJ
uReqkKIlklyUobet7Hpvj1F70pPg3iH/A2mlkKaVwbS2Cv8aqfPRQ09q46npqlC8O6Md2y3tuG9l
aEM0kaFhn3XrqPTRhpEPEOQlEp1ALDdK2rnrcY4oFlKZ2wXKISdyOrSV+4coSZn6M7KqCmEqQNqS
9VDb1Uejdt7aHbRNbGo3Xlw8D40LQCSFhlxvbksDKcFx7B+awXz08vm+hPtr5TvIbwCkoY6xbTQT
iZAGegpqLICmrSNog0OtViU8TACR3H2WjvcoZ5+qqX2udevD9pJz20OBBt8Krr+6yS2Db3S1xx5e
UV2L6b73t1PKVCcShkqb3diqdQsgEJbDuqo3Qew+UN1coXXXPxhGdwmo3a1LqpaFbxEEwN1MxULf
dgr33k+BhSaRnZ8h1e/VxwjBLj3mcdO7afz6O4+RRIK0TV9pGVWAvmxuZvXTQe83SotzXaR3te6a
u8ELmhVe8vCuTwBEIyPp2Kgwp9neMSynaGu3fb9BKUen/hhCnZT0fLntdg8o6iDq9dONg34qFPRV
G6f4yGx7rblQPzbTs5KrNMnZ61GNlFCNIEeXBLgkCs+rOe4ewO1vzQLSTSZiH1zFPUJomm2bobvR
bOCMfX2jJgz85Kn/gLJuz2V7OyWytwll7pXmaMqmCNAFcfRK28xG+Z5bzWNj1IARkP3Isymn/VBu
1JRYrmJ97/iQHQNASEuExKrOn6bFz41Z3/2Pq/PajRzJ1vUTBUAXZPA2k+lTSkkpV7ohqqtV9D5o
n/581Gyc2dgYoKZKriUlGVzrt03q/rWcD18z4LNiPBFYdvRL1ewUDnyysq+OkP6+bymNzCLzldP1
tswuAWegZesINsj0lkg0cxAt7JNttiHXn8jEYftRH0MHKEPXRNKH+zbpLoxUbkoiOIEtDXQ7IhIq
CQPkMO0mZTi0Cg6rhpaJjY4J2JoYBlyORMvhRzL1yySJqYwdTEHRtdU220Qy79GLotcTpA22nvn8
83qFacXcBZlc1AdrXQpLv/lsBM8iq7vRFnVscx4eWrcBeUDbRBJyZtKotTGyBXTLzm9dGX55tKkv
df7euchTsupkYvo5sO105//+IcDB/tc/f95RS2NfpYM89uNYlnud6p6mR0oCtvNorcB7/Z+3JWDk
l6XNE/DN9a/UMIU8BleMKO5IZ5tmvz3//KHK4WAT4n8Urv/cGOl8dHj1AbUBwRunQkdx7ry5+pX6
xs01itfGGdD1KfecJoRtmZhMnjCPxpwn8zkrFY41TUWXcGKfMt6UsHsvLHYZmY6+bWPHrT6ihNDA
kVJFJhCfECmYLLJswK69/kCr6HGxRU54KgN1ZX2JmO+DmNM/XLbRuXWNnegqGn888jCHuDwRC5qf
wxe8YiU7CeMTAXDJliaAp1Rr4247j6ha6HUYK3Jvx/pXahs0jc7Rga6+7FSlsaJyZUNY8HSY+4kg
foyIo3Y6NtucwD5vN5PrOFJGte2GMkeNaD0bvn4ti+pGixCuhyY6GlOpt0MjjEOoe4J+neRhcdJy
R1oyhBN37CZFh7e4Zn4ibP2bueGkWvJPrLoXQQTMsml0z3wvv0Or6HZ4Vsn9SshWM8JnQvHaIJ7q
G7MZ5u3ISgPiXuSGvkBvHY1uaVgkQRpWD2v3x9on4Knqqa7ISiN91PLCZ2WJZ5MjF/3DUx81h2py
zc1UzO8wey0FWdGDr9ky57AtN5Uy/yD4+GrlZ2EyEyL+5Rvsr2OfYvhm/U/Lg6HdnWhL1Ab+eICv
KLZk7oqFPPHGln8WCRum5uivbcuHXNBrhP9sZyK9ZxiY7iL6JoH0rVTXbgRnsnwgMbcsT/7UXQiN
zo+Z3BHLSj1Mz69tTMFMxIhV0SF6PSl3hvWmZHUpGlLIZQMKVctFHNYvXkj9GHdkOa/oMpVo/rVT
+j43MBkdyYZDpO4/NWlxoi8CmnqryZGodFxu6xABw9pFlGtmC7+z75Os9j45Uyd7nfWbSOzmMNpn
Y/skU31OzWIPNyuohAAEJBWNe5+CTTENv1wHLjLpzO8WofXm5/c7tgL/mkvJke3qYODUo53C+yzu
dRSdbd9Yjp6rWmDI8WqI9iD78XOGs9nbOnqOeiPcTgKcdCIYcyPrOrtKi5TvJDMfGevbM5UZdN5m
Na0yWi/HHFvyruYr71oiGzdDH457a6mmKw/+ZxpBqkPf5FcStONAl4QXqYYqeCOUrxEo/dYw2FxE
wTkkEDozuRAX7fklpe3+AvLrUvuCEF2S9198AzbnARWZ1uKoxzlm9k/jAkRubukfMmm4CwW5x3Sw
0mXVW9QFOz2/8jD9XVaz3KFhptUUjrAi3buJOJnoI8r2nb9Mm1kO6kHxWOXcHpEBrP9srKzuD2w2
ICHzw89H/Lw983KW+bqgn5IPNoJprdamKZxCTAK6DW60oJtEsrBINPLBm38PDfWeVmk5Dz9/kKoo
//O3olvbF6nz2vy8jZ7KGd9R+/h/PrZYGBUH1eGtK10xBz/vbhPdXGY7JzJR9R3yOb782PtfTqV+
0zbKtZISnT5RK/lgrX/7+ScC4e7q0u/486+ft5N6oajRBoTAXEOcKzcIsPqi0v1//k2v3LWKI3ma
TWk9zD7emiVi35wH66G3IiDgxGtMIEJFS/Z/30gcD6EmWWHtft7488kJjInHHHeG5nNpl1gjkMxM
nMf1K0dF2M4B8797MsocEeT6IT+fy40z7sOYZoiid/yHDGh0a6SOCryq5ydMDRaYan3PwEV7btvu
9PMOe0nCBy0RblhT+/Tzpp/P933nj4jL6Pjzr5+3NyFtMPS/mMHPJ9XV6OypjqTy/v9/WccaTwQt
ZI/NQmgrx3h8JeGXLoexry7DWsyinZkYYt6ZIBonoliPL5zgzakte3bwJA8DtuTiKsL5mAmOOcrN
mm0/yld6ng9Jm7P1GVADVVq9kLzCyF0TbSzbusSphwoX3cfeScmWIGzj2ejadh+F2KcIFhXEPC9I
0JOKMOWB1Mss7o4N6SObEDXKVpn5r4Uq1NHp6OUAvKLnaVsL2P8lpznIip/XQTLLmVKGzP/lht6T
SjlY4FPapL8AnZ8aypAIvu/20bT41IwMQadwpTVlyE2SXOG7xzXTeVIFiIYP9FAysNPs8dCvz+SM
ovrFMiBw2GS4p14MmBFCSqId3RM019bnUYHCeKH3WEf93g+TmyXkY9YP+7FZyPnJowfLpXZH2Hcd
UpmVNba3RYfyGVIehSsEY3IXAk64DaHfAssqzedQPKciYqrvo+XWZRmf1SryDjr9YRVkWpmE6CQ4
tpwepX6mPoaEelPTq09Fnx/sqTz68fOc56d+FPlRyfDouka0reWMZwUqWEv70Sv1sdf6047Vo9eo
kSru7kyRosExzTkI2f7mIYbN0/Za5PZH1HjM+bycLF9oD/h+o+kJGpDRWGPdLpEXwjvAAN+yiTCf
JWePQugP9l0cCcEvB3Cb7oc8mswHn4wlhy1ox+vt2DTfdIQQ2tNwg2R5E15NYrT3TshDtyOvB0FL
xbLeac4yGc1krjc37TbXpP5t56TiTfQyjEmgPN0fvVQ80NDUBkUTPZXW7zSkoYaK+ZjCeY8H90TK
6Nr763eEQE0Au5vQomszMed3MTZvZGXm9MLAEDW9GLCNGgHmexbhuvzjcUXG9krAFoNLxHPyrQpJ
gySjFCVtdAhWw3c8W7hweQC2FS80PkG2BoP8ZkfteFifq5gNyR/A4WxcOkGNCZ5vBEGST2xqAjSK
sBENm/7Xq6XYRM1q5Swd1BnLwW6moCqT5tQTXdbAg7Yjj81YrmC2r4Gf5/249IcSYufqCpCgQb7P
Dhy9IwioGLqrFvGz6pOT5WGHxY00zWtEr2W8U15zs3QeVONMikpxgvoi1+Cj8uwM/V5zi6JiDz16
GQgg2Shwqb3f0wNaaLjCjpWYwpSPqWjgpOkSzV7Nsn2hc20Fit5VXid7tl90rJ1g7VRURGRLCUIX
B8ZsvulW3il03bf2cA7LAiqAkNyUXrSmta4wKH7APQevL5DH0+KZL+eCtFvasxkY6vaomgb/i6J5
o9VPXlrjSkJHzWF66OrxfWrCDuvJ9GkmbaB4EdETzHsvG2DCp62nfCI5HLL/ev2Vk/lLYmz86NE0
TpSkeAhr+yEiVtwzi79SN9fRdWp2W1JiSdVMhqzfmjaudNMFHO9UTfVZiO0egIoiOmllsO1ZdrWc
hjiWypMbE3zvUjlE1zeL96gMfStG6yPUw4Eo3eZEgA+0QPWFY4Zk8dp8JRa3PI6vI5Jd3AZEiK7t
D469kLPtlu8Zk7ahAO+ntCLNhkdw1V+xxeYgN8yesldkzubPHQhu6s4nkXOOxHOMh25NmK+q5r60
dClBy2GoondYdgsPaOnh938f4bAUKYVnCsChEQGFm0bv/bXNTzePqREFGb1/5G4TMd446sVV/msK
swuj29xIz6cF7LY03SPPQ/Ab0ioPmXLvzUQqT73QRdBE/xpx+qRbmAbfhDZU1GetV69RAI8VNJIl
0PVpBwJMYvubX7goAbzmDVgCvSc4Cong/P8eMoKygRjoJB/mIBHzp8JHA47+RJEo/h0KEjfENDKQ
Ud2QhirINLmX8oWLCqkEbStp6mwWadD6TdY5SCqAiu98JKamgKaLwc/oIR7N4ZdsdRNQOElLoZe0
7cYzgT1LkG/imeZ3h5brGKdXx3+qN/lDwnXSUQNZtBABTdVZcxjiIQ2kmex9z3+ooCU3XtS8MRWe
PBsq1n5fhUhzRDmx63pqR5MeXGv7ZBnVl+9yYffuExLt98Zu/p0XHGZiyY8deRouiteDbb50PVKB
4kulBRe+nv6A4z300a7y0i8GvEs/eqcxSneuHHlg55G3JQr77iEMWvL0Lr0sx9AMG5fNl1ET+9g4
HYbIgsMyG29kJH3l+YNRZ6+T+Y/bVkhEhuIUyZoiHZMAjmbfe+DzyGRveeQcXPIfdnwFwj6ceV/X
yacyS1zvEenFGHZ91hsZ/YYsPUpv5kewKHXSaf/R6/ZapTkiSToqlVdeTBQWbiR+xb71TjvlL5ly
eYg19pzq9w3J2B/+NHSoEHg1ptj4U3fGZ8/eguiaLJNsU5BeQk/GNadBvLAm+Kr5irbiTJkzJv57
mQ00tuj+HZCXAKnk3QGj2RapdU9l+qtBq0FFJx51GPY2zZ+d1nipLBwJMSNL3ZGtQyxxRW1yunyF
NTQn39ipJ2V49Kw/IoRnS+B6YoehSLZ32oHmnSq+6pYnZkc0fMWjhZoqJqiDO9f73CtoUNHt0ZD9
J0HYEEf2/DW6ms2qzF9Cq9Ug1+CyPMK2A+oN1mLIdIPLCijpZPWPS+Pt0uySAf2ZJgCdSch62VDe
2cyQ63RI7XViia07DTuSneUWwNm8lP3bPJmPvuAp7bX8Zl3dU/XMX4ysOPe2+T5m7mvehDj85IXx
ZJctww1KqXqMomsCGqigNEN5b4Xv8pwTt2hKX5mQH6yoAcIjKHs71s7TzL1rlaD01GfQOPqXIlMd
dAaeKSLGxza+ZYZI6a2dAzHkHxPZh5vSNfZT2F09VOKozJgrR7birnffLMmtVczQt4u/1hoX8j0q
iSSrcohpTD5f4NCnlgBwOyvbk71Ubwtw11RX9XGsiTV32rMTGxz28j1N0ywwreFxcAlQwkPBYIWq
qZ7JIkhiHZB0814v7OldPH9qetjioTovPC6mLuF4jHbDmKd74OkL7utuk0++WAvYMUah5gVzUWPa
I7jq7YBtkugvqjGr+IapK6SSDLOBFsefbFpmy5zETpqUTuD/KEs+U0VC8EI1wmrNsKdVaFB57x6f
AY7hYxUhb6Tt5gsy6ZWE2Oej+0AyEo8+oDmuQ4CP7GEx8asbKv2qsSmHDkwcd9McvTjWcrbr6ncm
XO4wuOW6xAFh+c+Fob6LaVLsnYgZCIxidh3TN2iXvzGzwPrE0XSWKLZ5wXDt268FQSJhV50SNSKQ
QK3dGlzsIjoUid6DFzzTfLxsygXXmzNkWx2l/y5TA6M4f4/6o7eGwODCwzmweCe3O6WpfDIcqwzI
hq120G/kpkkSOkIkK9tFM9RUmX9LOxAE/hdERnO0jUcqw/Kgntf6qrLwdrb8nkz7M7bdj7Bxr2mr
L32pvwanRiKLy0oOTGZ99ZVKfq12JPEBoh1xbCpwnDIDWFiFS25Mb8c8v7gWW7+Rm2+k9++GMr3F
XoV6LMfhzRQ8zeXdWwpEFivBrCa2H2O45vYoiHjcdtruOSXY7kpvYEUvRjzA35RbvkvpHKOKRiqF
KBDPx5PRhWsVxor2SufkyBwGLieG0S5eOm1ek5nYvjH0bks735qmr6/OJH4ZPKnpmXyMUy6zZch5
FiHH5AL8lXb2g9G41IvQ9TH1w3fY++9KxLu0jU/hXP6b2DP3NiG6PY92TP4bj8NiZ6xdXqLRh15l
DNj+A7jkZSbcJaUygcFlIgPfgPChRK8OuZUJI3kMvQfYpT8ob5mdYDWbfwEYt6Wnr1ORP5lierOt
4YsnK23Bx8SygGsX/KmIJbwY/aSh8rNPXPSaohkCO4lKFltVjXAUEZHAhnX0uuKrdTOyyjJgRugG
T5B9X2XTfigpfRP6zqD6nDfLux81j/4cHlU2EYCi9/mcaA7B4YLOb4eg8Crq0UahxyRlWMUHrqov
O2wOYZYZm9Rcdpnkx0f/CFjeUpsKl27UDrjHirO1J9PnWKiS9kwqEzKH7CVPTX7e6A15YQrwRlcZ
Aa5PZh+zamAZCnN9ck3QQcedAB7pDfFTtatNrB4S2NH17pQCbih8IMO1OxlD/q9IiXxuLZ//DKTG
uFByXwDnUf35Ru0XQjFeEWV7mMfynV5bzFsUSbQJnRMRv4YoEQikvMSefXfG4ijrcCD5enmMtM04
0VIFJEKHWkl4uSSfxWVgPg09d0+/VruEQTFbLL/2dKcjQgJLOYfZtg52MlLZTKatHZSDQxAKUO/I
0fvzS0yER8o40jeekUmcYhlxzGdjtY6vigNvpu0eZqNr8WuWrUhXQgl+RoJ1CQ456Xr9nlENxIYe
at82b1SB7e10vWLjRG64mxhkYeEZpR6koe7gBtxO5fhp99UfWWo4Vde+kaXDkb0sUFQ12Wf09CgN
Jbyandv+3XaBKotsQBFB+ScMQEgQY/HlDV8+BV7kqUGwUf6F/CN0brp/AiM4RH6/p77hxSWCkWPL
AGYkjJKFkTUlHR8NMTw1aGgCCjmPI/ic3atXGXcZvb0fhXJ2iW/ne3y41UYJtqwEUNDBOr/p/PpU
y/6eTI69s+Y/LEPse4oSmQo5ABNMGSN3RKEqgsFsOSuLx84kKztWFDVPJgHRHSrIFvo8TF+aGdq9
n25Vme/GefhDnxpzPXM5iw/drg7eHvLi5yl5G0BKD52lHqMsgjIaaSCczSOqSuzV9bOwADRnU32X
MUH6HdabjROdo2S5I5GxCLepGTDJAqujt2QW/8QTGW+D/Z3l9DmGKEgmuiHp4pCbkmcGUCUYfWw7
GxWBsor0a6ocffCIZyDrlPmEvh89oAYS8yURjnco9RSDuCyfyzJ8NzMKlpIzJiWEqVq1x+GUffLM
20dt+BrHYMBF0xOgO3h/fDnc6Rnad3D6TfTSl6LYr9eJU3KNZHNIvykOj36BNBZd+DtarKeFVTGP
myeDbLoNAWLfBPAFFMXzHAv7TThUJ2dJP6kSovEQXQQxsQgk0f8NfcVpki8B+j8ezU3cBN7oP3el
87dws3vMkbcZ5rdmjYO08/PSxaeFjl23KsGJPBLHdL3TVNSs7yTsjnbT2DyuN4iM8WFYw5Rje//L
vU9YLkt0k6iHXxU92Cdcl6fakHLj6OmXIPoiC797b3Y3euCR4owHjYeTNRjBQm1GX9DsSBOrAsM1
tR0+SW1WDKed1QTIOO1RKIuuUN7A8cU1vz6r+jB5dcmUY6qTjzp3CfgqjsZCGnRJht0UObuh0W/5
GITa/rbWZ0OkoKrDZH5az85BLPcm5PsJBfrMumG1pRbuxMb/5arqaM4VCvaJ3tZQn0m64vnGtrrx
BhQ4Q7O6UuHKq3+KWd2kezZEQtt8Y4aINrjCzb7+IMbIqOPlMA/AhPPAbNV3BNlEmfrt1Ec45bch
s7p9ztbuY4+xSmLsamJDqGEHNZssSk1jYqCzott7+XjuqPHjOJgOXd69qmgMcCX9ocoV3+hrq3Zy
Ds2T4RV/3RL+Nmt+536WPnh4UuM1BXVhpb8kpbj3HIsc+4xdfa5+z9k26oizD8d7j0i9SJMnoRAO
V5qS8HjodnF4rQ2B0BrQ8lCHM+RiZSKiSF8JfTqmVhZzIuLCzge6o/ISBbkZDR9DIdhm6/7sRlgb
df+PMTb/ND5dKElW/XW8ySb+PjBHs95CtJ18NBxRUx8qt6j3NeT0Ns3lcFSlQxMb0govpkoAlSX5
Bf2lXLcVXV/MtDmqfHpQrnfykZRpqUqcFekj/T97yD/otRknbmXPG7fOr9pIr9UyP850U3LB6E+P
EM6stIkbcrB0U0/m1PQQ2nF6m9MvRtFwI+leWC+UMfX/2l6Id9359Exv2zTps0sOuzFUChK/tGB7
d05crP1ADU+NlCraUYXFYdrNgGMnO/LvlhpftddbG2IE8xPBXGjjLFqDihbJSjuh408l83F778rn
zMh59HFigeJyf1JtaqIZzgdKehkgoMQddNADBSUj+jvDgJuo+nPZyHIrOcJGpsJoQvlLFR5h9Kyx
QWpUB7cYAw+tjZWONJv13mdu+s89Tl4s3M/1amv2I+Kyc25JIfybAOHazSJJd+nLErvULzZhEkS+
PvN8xBchvXBrVDQHGhEvEjJhh2ovwoX7piK1UqXfqvt08xArk5gier28Z2C1vS+8e+liJm3KkQqo
Ob2SjzAFqctKRPbkqvGV6R76/iBmzzsZ1ZrkviMFTj8QWL0rVAsL1lhPU1ZhH5qdz4oY5oCh+NHK
LVQxjHupJPtCVvpf2ePRnJpObShAJyl8bKbbgmoepfG/uvJnJOiEcUj24WXt16TnejzZsjvWFeNU
lC/hvkPiOoK/AWh11nYCj7Gs8DS2BhOZk78jZ59ic2cC8dPezn/WPI/LeKs64D2bgUQX/ZGL8x9H
v7Z9++mk+R1ZBbIzfG3BlAz6ce1ykcoNt73kdPlhOQc2KbSP1AJdOnSs+6YYkKBQL6gqGnPN5kCq
1TpSKNRab0OyOpLtQHoRIrPi1OGn3CCLeiXUj2zbdpshWmvzj161SdDatrnrFC+eNfnvsIGKvZRX
bMw0Fo0yfmG+o65YGA4XLzdOX7dE/9P2sfTFzXUEDx38dhoOoxyyNxuf5W7ANBaxhPXY6GMwfzuf
T1OUMH9mOfo2Z3gG2t4hPfIp/0K9ZwxFFEDyBR7KgwBaIt72CSibXRWHOMKftBJG8Go7ZD0fZJIe
GyPWLKBjuBU9iEVkZlsrUXIb9/0rGSYqoBI83/lmHV1jlQdEfr0Uefi2oOPY0vPn76WYbr1wjGvE
szFetft+alxzJb2rz0HAXbZ8yLQz3+eMOgeKE/YzlsmjvQ7xk8P9CxDkYu/ovHHcFHbFjDgJsCJT
HObYfPXHZDcKVE9goGlgSRcaKk1ox1XAB54E4vAn8Y0rGU8nTVsrMND7xOcN6WsacqqKKNJHISrW
n2x6nlBx5PVA+JFj3qmo4KeeAGLi0qB8u2wizCmmxTMMC6ViSNt1wAEB7YsZC2r0tlhhYDic38Pw
BQOFmyPCP2OgWbZLEDPRpnD4ndyk7WNhREzjy65vPeNcJ9ZfdJv9qZM+KJ9iJ5sSLBUi3WYOBryo
8rnJuSBMjbekmsszi9RV5aG3kVQp79Ei7mRNh/acFmpLvokZ0Cp9yO28O2nPui52V+4z+qmlCg8o
UamWwqIVje7vevTq7dD2pxjYcNMa4Du1I70g7YwcNMkIZj+sDwZtwwTM6+1cWp8Rv2i+ERrFUaff
sfJsrYF2mCTF89QmI6FAuEVCScrBKusvXPcf0KJ9uLS/KM/ZLjaNZIiIgIeyFxF5w9H019xfntrr
DSd8DwSTX1hcWuzSJgCbTzhsmhJuwbjps7QM1Qbd556z/qI8yB2zn9flpLmoMbzrqqEGQfnfhdHf
6eIqd75HtLwTPeQm3jhJMG6bHPsFlB9/R8DFs4C5tJ+ciAXDKFpWDsM9/gZ+++FiHlkjLsqmm3jI
pDpN6DS3secj31Q8qDLa+2xF4B7UC5JXpAN5UnN/a3uf67k9aoWNr+nE0VaEYpDeuclJU93Umbkl
VYUXWjOEUfD21qGLne3p9zhz4jT/ADlI3E5UNdsmDB1RIHbdXpyaDj3E6e521KDN7kQcatMCaCon
9w5eMv2iKTniNR5IuXMNsKBEoP/IhlW0Z/ONYLMDomMA5RVM91m28DDhmtC0kWZx6gJdFzSUO+zM
o4WBMbfmHTH/0XNpfFqh+lt1Fm28i8t+YSCsnWbHeSAr6zqbKBYMPb2EeOayqZJHYYIqODPSDM+1
xiMB4p8E/pt7LDeYBN1is9RXW6OsjJPFCEL669F6xI/kEcjNEgpC6o1v+jYZqyHZjUniX2mGnJr1
l6Qg4ThvsgNO0o7iH3NneU65iT24/oFweOEjOJ0wqgVo2QPc2RfiqZ69HrRTmRM7nvdOuv28NYo8
YZLjJR2ERabcrc99j91uinZyKaeNWS93VEObzIbUCKvwOXYWlGUV0naS8rEF9Uh0KcKy2fw7I1AG
ieJl1xzyGSUSY2hgQhAeQi99QdoRIN4PXE/kG6I/Xj05+tuuHNEumssTck8KfxO2f9qonuzaerUH
88WBOyQN8BurInVp8Xhyan1ZYhvummfMuaCBfuzj/Am86lfTKli+qSCP2GEzIEA1W4sd9QE3JtKt
ubw4RvIemymCKlefkzL+25AjBOALL+3GhKf35veUzP8aqt+mGri3Lxf6DRn17KEhHLmk63sIKd5V
FXaFEEfc2a/Gqy2j8UCI8KtRfDr4BSons7dWjDwp02QrxhOyV9R1CVqr+K0ULSXTBMUx6uaKOIOO
6gorfPdG6TNxU6mIynd2v2JhTLj3089uDPUlEuLfcS6vuO0rSHPrSE36GLhENQcy9Ij7LxhjQAgD
cHImhCWm2VniSWYO3gpvnrYW/Zb5sTBm9ySByDtKzndYqeytQvzk+Q4q6pps+iUm1m2ZxHaqGPDp
i6YStxwQG3M/FBN6N9cAC5AD1Y+T/UIYJcJgMnTONMZAuxghUTMlecFec5pi8hlghguD19ceDHOH
WgUvZTgyvpX+RMOniyw6P9AbXc0ma1I8Xp0m6/eWg2OoMw28tstZGGZxhD4BGMXDAuJZnZYRGKeK
Q4pFSnBf5ZPsE6YYNNvBwezhFQd3vVZVHr/3PQOZ74hsP6hJnDNt3t2C6PHROYoon84TWOXOfTS6
sQ40/Mx2wWqZ1L7HbEnwrKCfs1bcyXYe2DwZjG7oHzCROgebw1qg7k9r0AmN2X94YlJ46eaecSIh
KiGGmwD7At6tO+Yl0xABQU1crHmM4QtDP83SPR0ByUB0IWhS1zv4CdKGftxF4MR3pgeHMldoObQG
0wjY29nQx9Uf0ikNZM3zn7Fl9/N7lAKdMN6XxEavZvOTWnhrNy5eNCbSrV+PvIJw85YBoEsWFPTR
33zCk0fj6sAKSwUOovRNU6kKxK7Wa3E4zbdpOVAIDLphLslxSXq+XLQwc3U4G7u4E2fD9X634Hom
OQRXp7ROYVw2D27Cya7iDl8UgF1QpyigLFwhfZ2FOyV5zhtheoyrvmatNo6GZTyHMkTREAmJ+Xhh
yOhWe87PHwUWGihzhVHDXcYnyKqRbRQHj1z/+PmQn79V1lSdKYBBnMnFvb7Pr93/+SgUYMygYMm7
EvdEMsZMbdtm8vNjGpI2bySLClSHctLRxavwqGpD1DPANLnE0mXmuak/5mJwgrj1pqBWxosqITTt
loxk+lFRX09/SuH4l2q+cvKxUkiCnDutg0KiqCGoEYSvkc3GmzAtIYBEtLQwXePhkPykdHrVSfRQ
dx71vXl7cdc6hq5cAmDP5pym0ZNS+XiZYAqqkoFKec4REQ/BdsYpxsL3Zha5D3Dn+YEsqc7Wof3t
4L5Ujpts3Q7TpRwVBoFhwAoyvem5gUE1Vss7WiWJdenEybcdm2GikUeA+bkS+5bXXf3sqYo1X0N0
p7zFIsB2b1MzZ34LhB47IpNx8xbzd+y249VS86db+/GpFT0k6MQgm1goIlKjWT1dDUa3HquqXJMN
k6fB8OZ7idfKKW0Dul4RbmXEQ1D3GpwKylVHyzfI+8AVouZ9VodPBMXuF1e+9C7lDCRGPi/JwFY1
Oi0Lq/hHhmN0MJxY40BKeTbQIuv3qYlyCOjOBn9mF/L2g+YEn1JE5niBHyaiq7C8OqgC/OnBFw4j
2hjfRB//JrOvPKNlLs4/f1PaUhCrXp0cUjleXOn4+PdWu9F//mq4mDzZRlF3r1fqz3tMDP7/80FW
ayOxkqRQ/Fy6P1ftzwf+95/JGD03BDXsf67d/17hPnalfCO9m8IF958Lu1kv9bmnMWG1EBoH1YvD
z9twp13NaPkrCtSLBSME6zB/FDZVvMyjb1bDZSsrs6EvPO2CJhko3s1K2iWqY5YusCGkquYLmcRU
sAecRDxP7iLrQUXKVwrJwgSmUcodjEOHDz3+XQtQcX7gkrGjardWTSXBMIpdQit0JSZ5Ho053rrp
tIu9tY44X/7WtejBsCAelgU5et5v2/IW9fP8GPn40iQnQRAbFTmz4Hhz+TFrBHWaaJxUpDGSoUd7
VF9crjYV7RmjmS7VS5bqX954z82cPWgh6a+04g21x5CvsU2hXEMntYy8e6ys/rjq6ZSCO6Seht7M
uaFWEk/cbJyLlbTp2xh2X3IrZM6ZATWarT1pQm9+HzY47BCFTu3enYqS/uMXU6hvbiWL64pgEnxh
F7fHT9SE9ktpegVNQn0VqNE/WnTlEGTOKC+YIl0JCYiCgIkLjGIcse4PlLHDNxVMYXABW4jyXWSH
4fOXBT+Lirkm5dekStFAs9qPC+RKuYA6q87ej7aGXEBvu21EHG4UqWKbyRN7AsCNQzvvyyTJbv7s
s6VR5xSWNZqZ/DXX5e8574vnMTuCQZEygeb44g7Gd9E0A9Mh3hbPTXEqgikMfIlrV/BZ1lwgveh2
Ss8lKLpJAF6tzH1dQGRgsUmOzVTaMJrGqevHYec57kNWdkA8/4+lM2tuVOmW6C8iAijGV6FZsuV5
eiHs7mMKirmYf/236HtfTpyh41iWEOzKnbkyDpj0ynBbDSzknMFkZBiG40hhBVElTGDzzFKgctuj
T+/HqFMeBLG648v/SzgJR3ScvU9Lt2ya7DNYuNUiwXohp6E+JP8QVHNONIKH31ByXiLXyT2nzWqy
AWa6Yxd0RmoUm8GsHvtQYB0zZ3qsuEUB8/ovhs0gWkzjyRDcp0ltRk57sCzv1Qv+9Ka+2YoxhRq7
YNNpmN49qVJHzKe8pKk97QByIGJrsJTGwfKJ70yoSJ5PTrqnIHRfPE+9/gzMojpwYcL8ZdHHbgDL
PSYorDlp/+yn4i2zOnfr6fYnVpweipBL1/SD+h6lmT7w70BMctOZaXdMPMbosbmv5lHtbISaoy2/
ufWtbHoCTrwBmLrYYiQUS6sLFQbJ0YdcaEWJHxMcGBl7hOiuPEpvBGfl2ly5BRYQHJWXO1ttYedr
0euhs3XVWeVBef73jwvWaF57v+baWMQYnn2GDmefvXy2z4PnwCwLWxpsgO+ruZh3tUMvsaHcQ26l
OQGjETeM5tWNzGJnh5HoSEIH6kJ3m4ZJHqa5wkiFI4NgLmdm/txkOEcCZ5jauoUXozCppV547KC3
mL+VQG227WxvFYpdPsnn7DBU6d3U+SHGvZS5JnE/HKAb+7aGqBiGBpE9i989GFDvgMsNUVUzEnAX
JCwLPeLfT3BaHzI/Gxpjnrqz8oiwcdjsw2PrQ5+pa9z+eWtsHfKzgCrCtYTH56IYEuNWEVWau2A8
STOb9qH2033J1+EgBUJB/eK6CTIzyVVTZQl1dFVUtgQyutRl9m/H4GQV5ldfDLdUL+NLbhifak6/
7LCLeRDCN8nt+uYynDAJsgY3ZHXftt6brfwnHmpsP9gcbXPfYjZl7ORMzHBN6EFu+7l4wbt4ynAR
vyYJxoxkSg8oge9Ok1fHxuU+7oWSXNrg+5sS/gKrQkJVTtpFWUNuUGoQPiMBuXHmnC9/e7IYOP04
ambNGvZLmWdgSHEcSu8yEimQ2ucvUlMsWKyQBEXbkjavbgBfzlkTHAfP89bmK7ENqNdVAQHc+cct
+nugFvXFbfh1Xb9/DquUPu52fAllxQHFGep9XHriQKaS8xe8HG5lo7hqQDIIQ6DMEl9DVZzKR4l3
OPHrm5npfbEYNW0JyW9R8rwHantghHgWtot3IIRAIxmhjVD/UroWwnhMn9WwnCfRT7tsyZBtpI2L
I2wpoiZxZSzB3qs1vPVJneeMwUS0LkhIslwsVl9YgmS8ivDbhiTCTah9a5IMm67LKpoOQU+7DWkn
oCJG0FsXZXCqzNWQkFHdzjneNrA6pJX8LD26Yvi0NDkZQ0zsvPMC8ofzEihVrkjfl1CbF6uOO0h/
T6XdLthKhsdicK1Nbpj4CuaO0A6DfqeAx84cW1wIfzwGrX0bew/SadDXodJ5S/Yf4T6saylRhmDY
OWJ8tGvjW2TJ1iZ/PWt5LwEpm7MG5WBx7HCc/pXoq7d4LJsqLIlq+F3K8CMdu/sk06eGkvSwbC/N
0t37GV+snqAEKSHgDVjb2cNx/gDH90iIu40cX80b4Va/tn3sQ32ObXWfuaB4FpYC2z4BUj9Xd0Xc
2dt52YbeILfp6tgExkMp3HIIRM2QWmHqcnv7uZyXxxiKS1Z8LywsS+G1exHj142hSWc3FcbDFm3u
qhJ0BVmTpA9I7EaV7e945IJq6J2tCuafxa5uUxpfSmnnu37wqVsx78141sfCmG94UwGdyXpjjMPV
JwzNFM86DjZGhnEoCThMUaXpoSxONtiKlGCiE7qPnDiN3uLtmJsPUQwIUlJdmzF/QyBd88neW2bU
yU73LUVLzKmVQ3Br1qRfs/4xNwNgl+TCy4w3UrrjW5mTSwpy9Uqa61qkxrSL+/kP+KpPy7avY8Zu
08isp4QV9ZaGvA+3AdVig/KZtLmXhqvB9Brmxhqo8FDK3k/g5LmtoWMo4pLsHiA1WEdFeVUUF/dl
5xUgDJM7xL+3lOkipToTHlp/M6tdMDur/SuP7Fa9SpS3CNnkWpZronJot1XVvxWI5iTixYZM9b3S
yS4kUSra+gM7NKsLbtw7FMr9oDx5Gi2LfXN+tCuWFVjge481XKxYDw5ee0+u4T/GyobA9Jiz6UQq
Ll2LzAkssF7ws91eDOy5shv2+jZmXrL5g1HClF9ThlQ69h+3Jc1ecfMd+g6ueRKLTQeN9J8BCqnS
Se+nDN8i9iVwUBoLnWxH635mA2xY8tYOPTEi7Ii7BUI7MERrn2VrBqctk10yNQU5AkvuiNCT2ONW
wlxnEdGlkgA1ShUbRcs1Sr/eVtp0Th7L9czkTLhUzHFYXrh9mNaDkK24pE3a78uAoh5TWD538sVk
h88qr5QW2ecyhUuteeQEaDakW3bJiIvCwM2eB6eg6nFcujnzuWXf83zEwhDjIjAQvlBh+DqlNGpN
lYGzJ32bTJyiRkvCh2l5M/rcPkPShLZubnV1M8sp3cVOgbcvC3FhITlb+jiHkt+htB4SEyemP8Qs
FHw2+Q4TcAhzuuvnIPImkh8gL7k0lirqZ+O/GiloV9PJ1zTSp4aCzXjBzWELBfLD8qfnPnOO1UrD
aDS3YTuxf8ci/x2TtvoBLJ5u5sq4r4xqYplynnWWRWH+BdOBgZ2NwaYjydoXO9a6KOx4KzkdRaln
mpdaL/Wuz4Yty2KMmc5zFybi3HOqzcYYFSl2IrfIvShnGZZa+ONmMHz42jd6AnRkjv/uHP4u9a2b
a/POlnO61bZ/nXyBQJ+PeHJnzmewBBjk06Bi5YvSw2qZ03Ir/V1j5B8iX05DjRhMcoMD1j8HoZTv
C2yCw+QZVzu0s1Pa/WaO512wilsnWQWPcR1n+6AjZSPHYh9M1onQTLxbrFpt8QCA8Z2rLXYEjABG
Dv1RPDdhTr9wpfbCTH6EtJ+bamKcw5P97BagoKzWwH37jybUhIrFtcKOLAoWMXwdukq199OU3aWc
hirhT5T2OXT7WZAB2PXMS3r1LIPLKgxwPAUzpB/LfatmE6hb6hiRakm9xqmBVtTfx8mQ7YtJYKJv
AyyqR9KenCL5gVExiCYKWwze8WuzAq21YbxRmFhsUJTfyni1buBiyVkTAt4Y1rXmvsxDnCRspHEx
tRz7Msk2T289ptJtxeOfuTTlFa4/CiDQceaLRnHi1RI1zwe7jY+dcn/d4mWyDVYEkBRbNEvkfUL5
nPjCpHpBEPnwSxhWyXrSAvcXKffDTkwaCBnAG1nvFGyKyOa8trFzS0TQLz9Fh9uQtoW9xQetBw8z
Rdr/AJ6DM6m3WQZLaYobXIccgsy2e1iK9FRo5zk16ncrkA5eIYl1PUMJoqLPIf5gQ69bGmefcZzx
aH8h4oBxg0Nst50xkZyzhJt5ySJ3rlkvB+VnqXizQ7g8ZnvNYCAsfvFpmjT36gEjFKc2Rg/5buJk
PhvpoYVaCoAlhNlT1CdX/IqenX9esXCqhMf3dGmIVNbTFiTCcSywfDhe7KB8Eg+oQvPBIYOAi7h4
6NtAbodOXNoye5Le/Agh6qkiq7lxDf1RpJwJJoyinXOeUzvZW6a96QVkrhSokLeWVHTO8zotZRMt
oElJQi8xsm4XhJio69g66/KgG6uJ2qK5dNTrUj36oblRxL5Lgj0F/9T6u15Csk9FxTIMSbFP8/e2
53lm2A4T8sBB2gexzXOHepXvXP6TuFSIQaH4otjhbxMOdxjYyG93oXuMmzcu+W21mNWFE1rA6TGB
hIIN2qAtJpavdY58tiYEGef7Zypz79bXQws3J95gOHO2g1pflgBtsTSnHYMH1+xXMhr/YSrcYhb3
DobtfkqMsMd2in3wUKiAzMjoAeNRNWEYTdNzhavy0KuRuIuqPnJMc07NdDgzhhOO9bJ93wRrKQDV
JbLQW2cm+2IN2aOo6y+MIEFbf88+wccBioisr5WDGVgJIlCKr1WHn9yKD3Mq671luPamGdNkW0MC
CENxHlPrgRUbbMAFiZ2gPMHSoK2w/MOOmBilOo2I7k4eqrKPKldk+8nyWDURmW3c5T+HCp1jR4hu
8KcDSfr/HNt4k9JmuhpiZhJ7AAnhFO9yfFb2SLKvlQXOm3ZnUZkTwc/7z3dZoTag/7G3v012D3dk
bH9K6VyGpviTkWnDdLO32omsZBNRHUjPDK+3zfz3FcZF2sLm9losNryycMDwuuDF5QzHZr7Ztu5T
PsBjCFsKyHJqVhBimlVTYmsLGjEasjE/IWvyPI9xlLas1FjayX2s0M4Awj5SsISLro4/VayJg5cz
B2liJ8TNkRIyYg5cS1xzmGmm9otuEov9evJeIUJHQBzvLExmOzkT6sAPwQptwmE6G+Pe7JqnIGO7
OIDYYbeX1hss+H/DLCG93CZXyGK/bZDcK0qlCKFjaFoAlu3lwIqhndytKzQrQaNaCEgV27R0/2CQ
0/vZDWg2PhjNQgrb6eq9mVz/XcLTMLzWor9mBrf5evCR3tCVe5Y3Y4FTbY071YxbBGia6UGTdwoM
TlvNWJ7LUL62pfWnFzGG34rIXo8hmSQlRyW/MbbCxE1mkI9mE1s/MieeS1KcdLGJLdyRnzSRq9/T
4a7+U/hkvuaBHywUx3A3w5PTeSUbILUrqk7dy5m1f1L6VeTRw5o2+PhCbj06z3MymCTQzCItozx+
MhY60Tkm4+4l6Y1L8hf5RUeFNRKdK8B61HhLqDzGUIckYowuh7MQl3W3zHcLoYhjPn0OhfOwxCKO
kjGWe7f3L6x8seB63vMycdoamSU4fFdHdITd0HHcddidYmGDUjx9OSMmE2nA5HObR8NX/o5LydnB
UFq2Oq/GTZdV92M+fYzlmufCR2aIeock2uwsiMBbGXC6tmtxb3NI6k2/vE3CaCH5bMfhd6y8x8ae
X0whTmnsv7rg7gvHhIkXnJVtXBJCPXu3c8RGqShQYcqoakftCHEUOCi2rF4kezFMfwIdkAX8NSf7
ZRLpC/M5v65Izv2ivtuOm0NjdC/h0J2SHrEt9H+WAIrsWFY/Ll3QRRAuTPC8p7q13wqLz1YrVsia
2OQRsyJxY7SvGOVzaCGUmYbeFj3kdybixj5ZNk82b2F6dOvJ3WvD5ZMi4ugF7nc+DuahBlCJ6YC6
IP+BgMTVAte8S0eOQykGkbFQFtCE6o430r3OjYGKwzny4BRkAXGZjjHJvHqGzWoQ0Ty7Mv3rC/E3
l+ZyQIext5kPrGYynnrLA9RdNSJKbLyYfkyqz6ch3VCJefJMEhJ53v+ENhbFuOIVIUUjdy9/7Im0
Mw8QKHFuvLenWRIMJThnTOYxG8hxk6outhyGeD2hcSvjzGSsW9ST9gr1YtB56c8j4IzTOJreBTWD
L100MGNf46r+Cua+O6VuOT9YOKliGea7XIZ/vORraARbk41LzvaUj/iK9QjCzPKdaPHG39Db67LG
emoUZ+xeKG2zKCJUDoJn8UIbTRi/xEtAA8j0IKwiexYV56O4IdS+FDkfDYgMxAGz3AUD8Bip6Jet
0fFzAjScjt8TmeBJ8bU6ubnDKnGSBWMtBxbMTNbODZExE738JoQ/umSmMC3iGYYXx3WZkjVLlzbm
0B9k3+AZ5MnKESWIlysARb5H3KqyL/BAYfR4DUV/cfNsW3zJy8K+VGVNZwXi8hI09y0ky9hjTNdv
QPZ5ZEm4sbbLdM0qCLKXTzJUfC5pEWPpgplhVghL2g4urMvNY2nqS6yL8i6McdrMleluSwPJblR9
faaENIIQjXNHMNCCLImagjytX+Qoh8O7NwUvodtAsqLmjRhR+mPGI6mloYQCwFUVtAVmJS2Sw1Tj
yQyT8zj5FaUp1UE1zRrmE7+YADkGsuyEtJxAV1qD4sn4ERQ4LujmxpRfNxxWfQ1ad7WAWDl3iWY/
caS8ykxYxyVq3TK7Ktt8CzDWbfy6SHmK2N3WK7PjoPxi24kS9mDnvs//UkdJRQ6fBefi4Mwhbgma
mYMVKru58/wQJVE3x6kgLlP5DKYziU8zx4Lvjzu8yC5x8+yF2DbH5pZsUlOeQCU81SEsj0QDSAM4
926Jkbk+RlxnH49Jpgi6zW+DToaLayL8E4dscXIOciKkbpBvwyaN5akfam8LwxrPX5NfAlilR43b
B5u2LCBG2lfdywLAq04B54oDWx1myann7P9WVPBJINqfyxJVSfVwFklpo8at2IIlzqNJZsHGzONP
YYx8nnXwmYTkLLqileTy4wUBw/ySle1sg6G8S1v/AtrOQ49HUmF27l4UhsFnV+3G1EHLbNmmhhUH
Z8yGv7aBY5MHNqN7VrgE1+P0c6aCLTOHx2oQV7tZLjglPodc0KRWuKCoeTLhKubGpHF2KnLtgNSe
ln4eD7E+OZnEaTR8zj4uFSeIx53L0so1eItUU9N3uvj9LknmR9dpgmgkBIAAfGzajoSJO7zhq/+z
ABjnxEAe1zdQ8Fj6MRSkYt/1IjjTSpOzbk2vQaLJVfC4KVNL4XULzyxBvUNJn1icZOYuCxTLAgVx
SDMtX9RUfgD52VnYs04YMM5+6/qPw/AyDRS3Fyp8wHQPTLuD2RfO+lCmfXljPXinq/YjjlFEKq2K
XdEtL0FN2Gtp3XmDOMR2fZq8kzMzRmBCPqaYb6J1X4y12u2zAJ7pBPEjwatH+e/doAkPCFlFFDGr
C9iFHz+s5vPg2HNkG/iSGd9oOSmlu537wGZZ1Bx1m8prm82XxDOmc+aBkhQG2xrXNY92Txilrgz4
5yHOsCTMLkU1a4omuBKxd1pR6DSkU0o8DGZ+YAvz1I3LB5fWdLQy65y0dnkQHYeIwsmsu06wkpA4
mTfKZ70Ph+ZP1+CMNQWDQ1k+WZiWzkT78iNGTeBi9rqoTMAMIqmJxGZ4SQektnnRsDvAZyjfftNw
W3sHlgJcNs2GkcmjwVBXDhNhPFhenLhFuh1y2F+uszrUsOKlaDAQd9YKgMAkHtmwhp7TlevUR0HL
yrfGBe1TcipmQ7KkKZyLM/6MGSl/hXjHVtN5zFt9lAX/R0ffBQ69TawvMy4GjCeDj1XCR4E9dviC
dxjY98w+9aVuSP2EsfoonInLWFAUDAki3aecK5FRpnORINWPmJu4M38G3fJZu54+FF3wawBwgvvs
VPvM8i+y4HHN/mwL4w0WdkEm0/2pU4IxQQhOtmzkdXRMmn5RJcBjQMXtWZzhOvXR7Zyl2E+K1wqc
y78vc2hqU9Y+tmjQBBBsZPdhWU8SEvcBft5HOULtDzuPNtDKueQt8i8+bE6aPcRjwlD0cqTFufEz
caH8R7gZaIxO/RHZLG+2hwLdFcg8DfPUVs/ctDWt5IewrAna1byXOMS8Sz2GqwxG3w8UJgiKykGK
nA+1V+J5hVzOzRBbXqZppUnSk046+SfzmMR7976PEweIS3hZEhMXsV+uvDuo4zGNgaE9y03WkWlj
1UFyjPkZtc/29n/DDqs0wTy4+Bg5TcWTiU1nlTXfXRgo2s8xnvv4OUV/YNuAyNGJP6Leg1VfUDHU
Z2LZX/NgSsanhjWtJBFQBkdjGR5VBpFd+/bnbPbLrom5p5Nh3bsMgmQTUC3U5HyGZN7oRkjemr4B
aWz1T4yuwE6yFbo0UgQU8/0aB8X4ouwXPm2PtyG88ICNnCVuYKvzUJ1JrvV2BXEpBadNoHXbhZQY
ZB6+AD9k6vY0LICep4BNlnmnlXipJBe3O9jQmAZwejOAtcYBuQkW7we21cNseL+zUxhn7asMyg2v
KafPnSOgdK+uFXx5VXpsmyHeSTezIwMBeeYa2bqVXJWhptgPtf5JZ3Mr1sNvPnK00K58aXRIx6KL
j4l5ZY8BqkMtNSw2odZ2MqTYpwR/sTUZ8BXYb9dgO65z0P8YoJWIQXpbfwClo5P+GE/cHVPsi1qz
yg1L47fv6jsJI/+At/aWVGLa9lMIa7EsHgLga7AT6ZvisBxOs71NVEMdMi0SbGma8GARKkvbLuMk
K/8uWGn62RxvKg2iJlPNHj3jJ4iDKkptzrhthyIl8kxgNdyrnjQ0ya7+rGDWMBx1rKKa4cenOurS
OuJhDrwxAhy1I0zCU8bg68eJ4Ye23nNrQdAgbWICxe6hUMqclHhvHuxkLveZ7V2gkN2qGOBhEfZw
6eAmBEF3sEfXjooYVAQ8VTBvveZdzPKXevGqHffhx64ybqvd1kt4SjojQuHkJf+hwxYdrA3LfR3L
llGUZVY5hvLsooBSh802kfyvhQWim9EIRkL7TvOQojwfS+75ixv8tfAEgnHzD/RAYcYLgbQXMe5h
FsGEOXwAmz4NEYk5XiqXFmE2v+DxFmz+KnyfpZte+R1Ggs5Bxhdpm6XCP2UzFignBZvgFXcmOOEj
aYOHPvbMS2EHr5hmCXE4I99DBDAnO6tKXIlScjqm768ZKsz8CWv80L92RX0dLcfbDuAfCaaRtPXq
Eq4BKk7lFzNvgnXvhuwwSc1PMSeTjLrvxh3ODU7GMFuPlElv3tdLgvJcjd8p2IE3V3HYKWwI0pLi
kImI6jbARWuOFdlUV087+NtrXIshny971JL7R/bwVikK0hs0bm6Cq7myxfMiGdDZ8Zq3lcB6QSsN
N02MISDjSXcIw2k3tcHHOKlpx3H+MWkYJMO4fZrc9pvjMtQn22e+r+8DAwCP1NVLEPp8oBlpG/ls
lRXOQ8Pch4AS+HDR3ksaDJwBC4dPf4Bj8QEXfXNbcHJvtURjx/b5XJo+30hn+oWZQwXhQsuwS8oD
8/vqvsDEltX7hl4skbHS0gIaQ9ffWcsAsgdomJUmL6EV3nlW4B8H6R/DcXkeQKCi2gdkaaX+q3G+
Iwa11l7Bolb99JVxBLnL/AzpmPnu1Lv1CUTSDYP0uBvrAHw5XIUm5ba2FPqKWDFuZLjcmtrJtu3i
/IZT9RKvwWV0gWKF8Ny06f60wxRZc/4+9urTd6W3kdci5hMJjPS3t2eiOWsHvGPctdJ4M8fllSis
2k/TOqBXCPKOxIaR2E/2DAModeu/wO4DNkr9rjPaB6YS6LhrcFPr8dp7fADYHd/9hkOuNZwctkUo
J1yM75Mcjvao3GjOcc2zeaYSnhczBC0TgkvBMh0dZqJuDWB0ozafULtaj92sP56m3Ka2Us4Hwuts
UqjBRf28TPWXbUl9oH7Oiaj9HDZxSZCkEaK+DKhhMR/vDuDtjwx9EfUdEaZpHLix82iXbYgvCNr7
zg40jEeWX6xtv3PeSa3c97bZmxKBwAmIlnYlAPOqJh5QKaKLS1tz0BiAcxcP9WD8dkZu7uba7I6V
I187z+svmH5QcuOL4bs7Iw3ZhM7uSGy8eSScSUNGSxzn0K0sx3F9L5jnfaqFgsRVp8V3CMiTa7Js
yuTxkdABikmU1N0p5vmyyXLoy5Zy0ZGSdl+t7Uf5DEIiYxudJDaHjvwmrGHPN8HHUmvSg+GYNzks
3MRalR1WfTfQLqeRnynH3L0Qtt7E964vuoOD5MDR2VqOnaGfMPvz8OpjHAMzDTKAhaO49SHLMTd6
Ng++SfeXXCcWbbX671gsN7eZJaeADyXr6i608f8b+UPoqnsWHZSz8ljCzfpiDQFas3nvxGwQFH3w
+5zuF1FdNamvJbMPipPMkNVY2EQdlQyuhk8mW/Te2Zf6aQC22sQAHry+flXV8J63YtlbDj5fo36r
PYxmIv8yJmAuTv3e+ejQy9QfIUOaIcS52kG4q+oQP1h1XLIOvxVl3sgc06R2wXTT+UI5LajxzvIh
lkoE8DUgmsUd4dFUvgQ4RMhEYytCvuBe+o1Ux+l8mjqO7jwDywDIc8A+y7j2vfXrhf0O4GKBhFW/
ZD4XPFvhHYLYn8AjH4RBu6jiD2NFkik9n2Z7oJdlpAeFODP+uJhfPHRSZ0t66YK1ZbbKDu+d3I1T
817OEC2KfHjHswOVLD7gKz0q/ggTbQ8PipoiVqA4+ZXns03La28X9jwB4oxrLrfUwstmGWx7gj9W
JftWY7n13RtUgW0XHKw6vHYpUDYjsK5f+M6ryA5oo0kaRX5m4couVwcEyQ7uE+1XhR09JXkSsYTE
2Rn3D6oMH4PJNo9W+RnHEyXxxrPHqqrOUfGVqn+EyCaOzHgHxsnKol67zB/D+N2XE7OMNz/1LF9U
HRJkUdN/tt8/mfiJBsskTZ+m9f048ilbnHgi33d/8aTBQUBdLFUDG8NK7ixvKHdl5j/QzeAig5hn
FSRwBUkLIQYLvqBJ6c1RRg4NNuV5LiqmyNg5O154yBeQ5ArbAOu4X5hWnzqOr2ixnGBwsiwceCBg
EhrkYLLECGxdfKWW691UjnHwzfbHdtSeTqKtFz4H/VRFflG+jmtI1nVLvm1edZhicsNK/809vqQD
7WVgAN5L52lKq7PB0LGxF+vLTFPn1ApFxYSNnusSznWaN0LCdDI1dKWVYbkdKAdD6rA3qXFxBd4L
NJX3JgNF33QlN6wfnSCCQ0a/meppWLh/pARUN0Y1k78fwCRKzCOp/BRZ9+ZVzbaimluVPLh9JrtN
NtHOlQYI8cPNSC9+MdmMOnN+rMw7MC83Wbuf06wpyHRbMqDVSzW5P+QAvg2LkS4nzgxwDqC+Xj/U
rE9eEiuEabSXFWcNgAvfeZWnwLtaIo1p8WIPtIZoYkvZbFm3ZEiOfonxvM3IqYiVlFKXxDJc4kdd
krzIihDZ7PhI5wD22Fy/2BblaLaiMiLDU7F45Su5v/Xt+TD5wp1G5SOWLWskpEEX7+K7KlC/3dDZ
u96JE77a7r56NzIMPkbas6GDOD7YMKtrZo4Au1O5iL8uUhBNmyQlrOIzgTpvSONvL8YzfUYD7lz0
czLFu7hO70OPxebib8BR+/8+Q3BoD9Ltxkv3OUyty90ZLR1FEfuRegjm/EkrE9EAm7zdqJ3o0Hny
gjYsa7nPuUdHs+xO1mC9IiMiPonlWrvDQcbojH7AMhJHjVUsW5slzaZJhmqbWwiPCZdC1ROI9707
txkYEKaW00pzsykjzB08Ebx3mXPWTb33sHD3Bcsg9m2YjLuJ1Yf5s8T/Af1hPAq7hpTAX+AFL4Li
oH3b1icMi1E6OkDCvGOx5GgAsrmnFIKYudU+CumdVtUh9eDol4yYTd/fsyrjQusZNmTxn985d3O3
9l+U/SngfCqCyDGbO40rvEpsCsA6/zj299bo3c+LOLQGwwrIgg2lcJhnNI0idXVfedWtsGaSpDGQ
/CF+WJTHwQZPLAZlWNmuOMtVI/S74+Dj0bMtqkfS1ZpUNnzSvmX/N0usnbZPsFbtpiL99PLlBvlj
pz2srlZY8zWBeNlwemGn5G2GjvOFy27EUswqgCF4NArset17amL5awXJBwKTG4EvkKjn+JTDFS8d
oGzrlzA2lpth0n2FjGLG/RkIcYhvbDr2LOryxL4xJw0800eXyFV4bWK+Z8vqr0gReZ0GvwI2Iiux
zxy3b7DhgO/1z23I2IQa/3ds6263CPaXGhl/p7xu15nzLbAx1k0Z5yQySFEskr+DRb/CMkUpbJEU
/5I9429iCXqD4xLphr6MYerh8D4M2EKpPbE4cYCXcFKTVffyKxajYJ81q21R9RQ4deVX5rj0mNs/
so1f4/jCHEVlcAjqkOYiYSLEAU5fCuuiFW+AI58m0+eZbOBwjU3xOsfDyap+Bz4Pdjbc9Yyl+Mpt
fezr1RjtLc4ekZ7laJIOGK4VFS59dye0TbuFB2pLyekPP4ldP/2OIYuIMRvEuXEop+jr5EhtV0Rh
9bgbBD9V1TqiRSQ59j2fjl9xhKzjy7haoQhh4lCg4Z02qYOFSEth4Z21BndNlDA7U2DegvDRHBjR
muRb9gyJ9AfS8uCJX0z+R69OsLfxA4wQEk8vALavdQNgoyzoDKkGn+ASGJpJPbkKacmyD6AMrFwA
nW3BzivHJd0ivQulj29rSquRl+pff1cTnuI01HtQBKyMVcVKFz/fEbvP1WjpyRGB9UqScdpnBGPn
mIKivJYP0xRaUdkvzO005EXxWPyMaFXbpEAvoxZza7Wrq2sFGBtwJjbawmdt1vUHeQ7zHLBLMSdK
xXpG1Z3Ty/IO7X8RlK1oXX3V5mif2L9ILFqgBHCEz+wjvJzK3dY7F9LUd52tuzPdXgcfU+ydHcM3
KLW5BknW/5pDMozWi/Y46LQ8a6Mpz//3d58M0PI8cPqATsO//fcXXkmHfi+8bW3UYN7euLA5iy0e
tL/ceKtKI//s6bkFN1wZT0ZMNnKgUfvO96miWeqW5Qa66lh7Mw8Anp9rzPdpZP0UqVwaH6bWH4kh
kl/iOgjkS0LCU6lHW4PDMrUgMMwY6eSdeis5lG2zsO0fzKYrDgm/FroTVzgknZhfN3MPFCZCYUgt
1gMdIsjSZDa2Nnu6BHX3/3/JlJou//5dMlxYQwbnf//tf1ydV2/cSphEfxEB5vCqyUlpNEovhCxZ
bMZuZjZ//R76ArvAvghXtq4ta4Yd6qs6lcnwKjGz7/7fl//7Ta+vwqNozv/3p4Rs6yfi1MTFddSS
0etY+LA3VAxHT5zmYZL97wer90HMhNXedQrnNAyh/d8Hf/m0LfICryj3PRTZt3KkIuvfr//72mRM
QrT2MHoXg7JxYfVPuiHZaDiPkcEUJVb6EMJO2PUVsEVwoRMv6Qzcqg25uEE0FNyL2PpLOLkxHQiW
zfB+nr1jWhf+sTPtP5HLOy/FoXIUXFgx+sHpPMoGhawgO7JWdBZ74KcodMFOv0QI6Dmrjv/+y/ov
URCtA0BNe+BT7VFYTnvU5AuO/z4tm67YI88CGSvb47h8RR2xdgcz/V9Z0E7syYJxhczZLiZ8K2FM
zq5g9Kj9Jx2T6cBCJsgj2e1pbH8pvo9Pc9ctzxAlYA7fSCQvtWxh34UpmGfYFdCJ2rbeDARaySP1
xnE2hQHStXWM438flnl/Z6fmHTT9+FiOhfHfhzppEQnKHtMpQSf0PSYz/74kX77EXCxbM328keNB
5iYFycHon11vBaxG7MpeH2bklqNHQbucHHmqRiiMfX82zF9lWs0xLQ2GdD7mLWsKjrjk2Hs7vOmx
lTTnlnX2UBnVVhL7P+JyQ01geC71F7niYavFv6qVDn/LbDHOie4YvQimJWgGxhSxk2TFxTJDJscH
cNgpmRN6D2ICPX5s85P2T+hpIyh+sJ/+UK9d33LWasyJUgYopqY1vyCt4VH12i/OueaFQquoRXgX
k/hkpQhX6ErRKeWKlCh8q5PSYFMcCiMUSCEaKdJVPnpYsfEjr13XXxIi9OC29sY1QXKoAriEpRuE
i8a8mzpK0VsPEY75/imQdXoyqUNeCXw5VriSjWR3rKGELvTJEPsedlIi5H1xpVvXmBcCpz9tldVz
HaCcDyk3HFd8ixRt/JVxVB38Eei1wr/lNlSsye6GvHTmPAKyGzZNjA11LWiyhDM9TxsZ39LI+8jK
eC+r+r12TjX1HJOfQ6uifqPiYsdV3djCKbsbsr8i5goHibHisgsbIvqsxnrfKe84KWIVTkXAa3Lj
cwm0PWlT+1waGfOjKD6otgI4RKayf2GdG0yErn587B37h0llv+Ykv2OALHhWq34FSeQWWHDnidLw
HTJyUA29kwknz4bBUx0Ga6uq6MHurlESfQHtzjdBnT6gkSRkWj7KNIzpt0tXygBz2Y27KC/7pY9s
l/KqY0Pwnjzs7kImR9lF98KhTxZDIacFuY6GER6wJFSnOn/diOKpdrr7cHB+BUscej3IOjNFuYLK
TaW7ucfuqWCJh9KvVklUPutq8Had1NvWS59bfxGky3CTOvElm5S9tsMjG8V9X7dXQ0bDnd2CuCvt
JwIOr7bvXcOlcG7pAkAj5IBIenAgtcw2ii/SoDJE0HY+J3D8FARhYmKbMfxTcJmEouKq8s1fWs8x
SQdInKIilqW7ARJk/CsjELKuzcCIU1ERvquyfouM7A0oF5ZEqn05NHSWc4X4yk5XfGe8joylnHec
4AhtIwd8G1rx3WTDvp/c8Ckb+cOqDmOTM8AXgl1sbPJl15wUAXjHQ3DDC9Em5ZMKhm8O3c6d+Wbl
DhZy6iyT0cx3OVpEbIKZ0Blb7ED5jVt8S2ZIeS5+x1lEh1K2286IX2YJlbd0Nz0j2AvxAgkF7lDU
1T7ogjfq0JgaJFwu2phjikYMDMefPpspeoiQJ2P5YMGExLVNziGNn5j41FxUyLNLgyG8T4bGAKrE
Ac5yaEr0DnWC3b4p4/vY7qi7xd+4c1zmBCHDswzG2CDABEyZz0zRYCqNk44ho9EMH/Ri8R6wV37l
whhL3U05Zg+Y90GYml9mB0qmi+xvkWL7ajDZgQuZGXB67ntEBSoSDfhWyoU3biV/XKc3Nib92Mpn
ZQLIVMLqqj5ss4eE6x+bXoK6LLlrNs4z8W0ckAX8aJfzXt7pbRgSQQzn4Q++9DPm9XEpEyURBXyx
KBMPCCFolxYXcl16MIjn9rufzW8mGMlGdBFaD8M+psycsjWXOcanK0bi/MfA0MIWrVg5ZfLewLDt
J2oTle1iFiz1hx78ZxeVlstJeRwyHJNRXHIAGiOMiFOBD3nuvqVsi+MYxPcN1/KYpOohLjsQP3O0
yfnTGIDNn9WEdF3O5YjsFz7hOITpN6oHUqHjuoiqPza7Jy8DP9DG4tzjWewUufnqhzNptcB6FXW7
MbvkvovUy2AZ/jaX59GJkl3fQNHBeLVJ/ZarBca2pt/NUqL3KuaXiNRpOjFbtA8ugRk3aZ99fTX7
7uQX+Q/uPlw3JWbPbrwxIzhUGdSMyXosat2s0gWR6ZYBDZKzs3cG+RVAgfC9ZKudfWKPl6qbk0eI
+AD/7ADwENIRPHxyVxTWcowTrvvgJIwSVLiZkuxYV0sd9hTvcyuctnmEM6Acmc8CRKMhDF4oxNfL
3MLj6iqQBf5Y46AJ2lVhY0mcs/kYxBgNVQpkwyQGNYr0FZMp5CYdZ0dcGHuztZ/a/AGAVHMjwDxd
gW6AzQlnVmtII3IUAqM8raHggxzTq7bAI4C/dubFwpHK3Q4Cdl3UT1UalQ+R4qLpdA00tX5NBQ7d
6joKGX5Ww2GQLOqBSmgQJ3dNait6+Peh+WTYEaw6ktN1JK3zPAiM1TXwGydS5kPmJLhdQ4GcRTJe
xv1z/EXe+NQVlNF4pcePbo7RlHgxy8RcZc4ViwNTmYKzYNwF54qzRLzM+mk1wbOfVePKojeBIAfn
QcsgjRkDMZjGzyR1p3OjFOjJhgkNP7ZdSW4b3wbuFHwDTL+KF6Bu5hn8OBPfbNyjcwJocGMa64fz
yMEeTq/NQczR24YSuZBvwZUmOkCFaOnaVf9YiBY3Z9zzcFnZZvB1//jv14OExhhld8h+Uf9IJrtd
Cx8TUyGIlCQUxm9j4wGAdvqoq1A8jcsHxOizqOlEtxs/vF8OG5Wu0icjIS3JBsZZavlULR+4sjdM
n+klngZKlW0dye2/3+2tPF53dFtzMeTreLyxBsVTi1rpJ6dBFU/RjM3Bo4jWT7k0IeP5aGA65REt
0Lk5buMgyXw/4kG1DmVsH2sx3PokoPyEvNCagcazxzOxt/VkLL6bAC9Htg7nGp2ko2+B9eUWSxCQ
JKlgbTbJa7P4xfvRp6R0zUAhvG+kxPqWimN0ayC/c8Jy39VA3Dwql2YQLzxb6m8LHWoTk1FaM4kY
b7YNrdY1Xv59MtLJMjEnXjUqr/eZaU23BpJphPfk+u+zoku2weTFO+FiOmzyYMJB7wp8LN59FoXO
g5hVdVOu8dery+by77O5j2w6vpTYObZ4dt1B3ngqWFFN9KBGZPJmO9rFeTVMu3+/a056NZtjsA4M
mULjDuWNd8uwkxgz8b8pdTPjMD2k2ncWizUJSJ/jj4fN85hbEEggfKtbGU6adwXjEJ0FsApxGb62
eVafhqQlLjKGF6ZT+QPXSzDjIr8388YjemFt7RD3fe6x0U7cnCyHtX3iDPTt+3jRTn1RyU+APUdg
qwxByip/8Ko53ugiQhhwx1PdBfpcN70DHSSkiWVuPkC2EJJM/VU90lJQUfG5Hzxt4FPrXgxZGI+S
B9bhq+vYCF8LCUYp53Y1EiDYc8UDa0hJ/V1HFRYDeX0tHWpW4/ENbjluwTDj3MV7H0/OTpNIYCSF
vgdThmyN890WY78hAsG1bnEsJIz0dyoJHLpUMVaAkMWgmxQMELC31G5UH7ok3HZdusHKaCMNx8km
FZxbA8ADuh0eK8U4v3XCeMNCSqvuvRTVm23nLtJIeGWSyUGwcthNLKgZMArkDqv8JZ+nZk1N4JMI
iH2a1C+WS5+kXY8/OaXNIwO9ocl4LDuxHDwhZ1bc76KA2Ch7agzdkEML25b8jWf9QK+7u6EC4xX8
H8Zb3JFV7HHeiheDsEUavZ2699zprobizV1DDaPjTZyH4D52a8C7zDvcYSJ/cZKSLEHMjWxhF3/n
rF+ey9MUjQzgtUP+tWklwwbHA2vqGhtWFfaRSF9drjHdNC4eF7hKA/Zcbjr2fTmNAURKBEjhyY0Y
mSP4wYWE+1eiDNh0EdM/y/Of7cl/sgwJRtT3/owhnDYRG+sM/gZ0BetQSDFgueis3bIbUozZ7IwP
sLDxfvS8bybEyNBlD4ctsXbhaAESm8gGA2rjtUzdTxHCgVTSwkdBrMlKuCVXaSWogKivOYfC0oWg
wLVtX0hO50bM5CiIBpPVBh+0w+xrLqxHfACMfKKG8SLp0DENIHOSvbCl4riW+09ts5AsyCc3tBci
WSHed3GwAeIEeFVNETEkYrKeaYArwYyWIgqFSv8WnGULJ3xoAJgKhwtiEAOzTNyBWWb9XauMt6/R
UWPicokqcoP3G9bAlBt2ADyys2uW/ZQTJeol/qSnJC/yNdLwHzH70cbGNM4JAOK7LB85yL/kNRhO
J0J6UnJ89KLoDpOV3Oja5IIZkQupQFH1AHPMzvquY/s9ToJxZxTkvShXZhwxzquhLKdTldI+5rMX
iYD2XEoMnjsHVzuNnHI9pB1ak/uo3P7XjOI/bW78gBoQenFPCsbWpTVc8tF8zzzOTzoxqOC17/sK
ti6KuoDRhmg/gQVOx3HvNO64cYrvec6KFTrVOgrHXzFvMpj4q0JcRl6OA98QWlj5pdp0r0TzHolw
PIS838FK3of8VXddSZsWFvG5ST+aIb5lkXfr28baZJV6wH19P8XTD6OMZt/4NlPK9E/KMnSYaElM
JW63uMCpz08JdbSrH8w0uUGe2Mx2z/g3egdAup28/tRKVpvQHql9ddZsLu6O5QW+9yYgnbRHPH6h
Ya81ueTnjjTee2IVCbAQTOpAGYopuAte84xudqaC6Nc4I9PSSu+J4oCZ1lxpO/cRKBoQCc6t5pxh
CPBZ5kp7WBF3QCILV4UCBBdkM7vezKQAMWDtOoryo5INMuGAIrGFc4Hd10HJyaz0HuOFW5Pr4MFO
iIY4vPZA4e1TJCaqQOIUkzvD8RQe/lp3s8cbN3ybR5Lf+PQflAtE0cZhgJiuOYeBytqAeMGVlplb
ngrs0Khln7M1cq51Hyh7euvoE0lGHDxoMoQy8NwzY2s2DmSIUSpj5aXIVl4oMNMaCvBxzi0NfnGj
EWjy7EGSFdiH/F8VJQEhFgUi3ESLM2RgGDm7ws7Z4STtqiXCPzVzp7LDmFEgdm+5oF50RUpZCT9D
GyrezES9C997yHN9lWkHtTfOblqX3jqXwbvLnqDb+Za186LFjBQJBMzamtR8CszgOo+Sq0y6+MOx
M/YzlTBerk6N3b2SVCR5S4ewSBuqAvCyw56TauOSKEGmdEnmYwrgJEmhZUUriJ/8MllB//Z9JMOZ
UnTL/MNorWoTCS4twY5XT/tQGGAZvJcgjaO1P4awzkFJ6NSCfliGh2JIsD5wci8t8DlgTPGBY/7x
AmaMnA1WtCPhinDMazyEL0we7stI0yBWRAdkW75d3e8sw76Vg/hbmHW8IVU2M4DvjPGxiNwnjqFo
bXmHGFn9tTv6bpwfPJ5/0ix5CKYWLXouSfoYVNVzTkM3/3Qa4W9D8oWY/S3ygrCvurm65ph+WErO
cWU82F58yoruw8vps/QHrmRJ+Tn5KE3KtdcDYGHOjMOW3RprWeLirDP8C6UnqBuKQPWc1WedyGm3
BNg26j7w+ckUC+vG185fSnqWepqRb9ugpRs22wpqDA7OPgKW0vVbGEKM+pbgSAmTG8DVR5DypKE0
CMLE7IM90Iyor76LIf/bWLwdEuuNkNm6pMIcpgCnFwfJMw/DaeWM8hN2ANLg1FwzVxzc/jHFGsXE
B6+QD3uka/nXWG3yokuwqIxYXvKQREcRkUG3sK0ihoS0XZa5dwqb/A8L79o3GSBTHX+0G0Qi7kZH
6M2XPOqmverUtTX7F3/oVwTpXwbn2VTzRAkV4fvIKm80xhwT2/tjiPA0dewQRkuItG7pY/X7SxNz
0R+LYA1B9tx1SD+uc2jZtveMXE8DNeLs4fYu8AEKjXhRhvqu49CgMBTwlHcPA5em3QjzL654OKfU
fJhDr10T7KM9UHzmdXd2KTljh0Qhtey3rrfPYZU0KEiLzO/2LDSCBpRfWbF9RIqiCel69r4pMdst
OYZ2RGGF3MbiiYJpOZxhbLdYQGtg+NbMzO/TKIHdus/H8SuipIh7HrYCqcF7zgLMsQG6cyp3ZTYz
EB4/rZY1V2KLsCMQa4Q27faiXb4F7q0GS1hNS8i98NoSHSj9CPp5OvlG9ISd6prje9tEkaC61Kea
m7KuIgsx57EWSvO3ttxhRwsWObT0MXKaN1IqVGxNVN6F0VeHukhzi6meovql8ylZmDJmRQjqgfdd
e9z+bcc8U6o68rjazmcCTYuZDLsx/9p95cHAclHU2xzRuWvg4NVxdmAVApISv0dJlm6alHVCG5C9
PGEyQpcK3GuYb8wa/5Ptf0zU26NoFLxk4C7kQmUxfuLU5PAq87WODdygbX/Uy93Iw5ESjpx+eKu8
eDZHu3awvlAP59ZDNXXftRq+naQ54CJ4SG1ra+bpZ4G+EfYQWrMITTYfgQZ+WR02n3iA4xRwoJpT
+7tn7a4yF/RraL9Kb/gqNSu2UWbcALofanHJvyKJ582bMOMLfvdXeqc5xmbWG6LmD0Z4yy9+/AlX
4Vw3f7TETOZISjqaGZS6A1Kuntpi7ZoeZjfaR+Y43hS1syOdhs/WUDvG75t/c5aiQpljPTGd+QPc
yinpyBvr2v+CyroRfvQaJsOLz1McNGaBo+kHnA24whmgTsYSZsqM6j3v9wFZ8wJwZRdWCL8t2ARq
z+/I8+FF97JzNACV9uJsg7vCRPAOEK+JNfCqY5aj2U1lR5V0/bENnrwijdZ1ZXxSkjfukXrSaT7p
up2BjgCktpPuSeXBH9T1B8cNp/U8N0/aU5e4yK+eD0zeFNQR6ldTx2srMP01PZqvQcFtA3J5lKDC
4piEn0Oq06/DT4tSoDWirYD5wvrkYEYhU/1Jlo6seOd8OQk2BCPEJJYRd+9FvzIT7jY5Krrv2a9N
1qo9BVApDisKu/yaGC5a8kbPOMdCgBqpB7g4UIipTjB+Fn1z0CWnkzBuP9xOAKt3/qazfYOe6W+8
EtaHcJ/bSL+QLd1Z5nADrthfGCdQU471rW/FTTa0KxgWvof6yaspdpWojX0UroX9SFnHqxqnvZcu
js82itYhlXBT+TVF6h0jUwmmwzhhtfjpUM+PHbkiPO/cFbrCxDAdMydXhO1ChuVZjykAwt9lJp56
19qsNn5c4vRoyn3mUvEDgg+pocJ8O3wEufjTY2NYDV6hqNvDu6WTc5BTW2Ix0xzd+75HPPezAOTt
RGNpTfmYFqD05DtgR7J1JDlWy9/mB8lnxPHEr1IiMZDZppZxTekhMhSCjhrBVeLOqZsbObDDoG2x
a6wc/2NOUXZW/50SAv/OqPDiUZkLIJBCikPdYe/iB0Qo9bnLBcdfONOKN30V1h+qWLo9MzIJPvQ/
7obFMc+L3wjcA3n74MVmNtXDVie+521tCP4cAkgvyuZpFsmxtpM9tKoV5VYXI4M62TQNkx3P/zT1
fEjz6jmfR7XLAvFjzli3mMxxGFGvUyt8HHOFt3b76JS48DIpKbkGcfzCQZ0jqWkpmAPULlT72Qpj
unXzdI1dkCNkMndrup+PXtOeE5MDDcQLa+c4aKvsiynVACAEaXhrCuvBSWuQQX3wCQlUnMJy5DsM
sS6q8W9Yq+/alxqkvlhDRmOABspyPfQ57/Ws3cCQ+jCTMd81rYW5KJ0xG2YsDplTcZGdq7VQdnM0
E44nPfQKkyyB19L0CRCTbh/6xdpF8H/oDbw2RUkM03H6i4eFvRyJ+HZI6sTz/JfU/ILY5fO/6M3Y
x2QaBjx9AVQEKZlu9BONEAP1UmEwu/cF+rxJyhp3+rrPG6S9vrviSHqK3Ok0Vvu+JR4xll3El4jw
kUOoyhlMgdhLmsI8at94j0bTxedH5Vccf9gNkJRJTkhfzg3db+kkBxmcuX17CEOcRuo4tYoBclZM
Oxnb/XlwLqWBz6abQrEV5N2b2eSHm3GkD51jP7XcuOGPBP7bQOSZvFJCJaxVCrLP3JNpczbXVp8R
TyOVUQwRMfTcfctkgj9LnYo+VD/O6D1zd60fXPySTA0Y6voRAzltZAc/iY5GQm7YsnBmdxmEE+j8
9nKXSdaW8RuXGE7S5sTQTe4lr8zYzA9jMPnrbnpx0x57EA9KOJun0SFyaI73Lqn6Yzzps2HPPmgh
90q6ENW+N3CVooR4CTwUXeGF9YIdJgj6h1/NDCKwkZn3sdTw2pLszRfhToJ3wbcMNGnwQJBktb+e
OPGgGuU/fuA0O0bvqpuxUpDEFIE+NflAUjiFMOPMznbq0dncoLvOEW+PXIyvRsOmLZyBeR497Sx3
vzbXJgj/doTo/l0uVkqE83hvpz13r/qnlYu5cgDGrPfjOXCih1BH9AdFJaijrP4GgLOaApP7W8iU
zrAJ1Db6MvhWcLS6XB3MDtCI7PPNPmqbmJbYRYEHOYVkXq/Nillu7H0jh0Pi+TYmJ1pjU/fv3La4
wWDKHwqH/Lj+bv1+4FabNJu6MbaxzuQZPefL6U3yri14irihbHAcTlxbWWFHanRH8yprNAG/7/Ud
F0h6iZh8cmHUdxNVZAvRAtYOCVZUuJcqIJlpPDUReJ54LpgOZdHjwE3GrLBFdOAjUMVfgfdw7m9C
uNg86PzQaJYyKA2KZfmWNWVC9wwNQ5r4JNWQ0QdG1cd5sk52nx/cXGMTwuEEXcxDl8U/HWIPPhg9
fv/M59mdN1bKjBK9reHENR516NLZnMPcVHJTIZ6dLchD6zkjbTSwuF2aMXmpTPgdunYP6DfVzvI6
WFDCA6CUKKz9Ed2W2OoV/ocVjVm4bZfRB8a5tL9Il4i4Hn7zNn2sSa+vBh1gkcnzly7k7Jfmh9wl
WiWDTm5rUpQmgcyNCXEKWY+cGf1kVX2aKUuZ0Bu8eIGBtTfLdr6bzDgxmlsngfukMDxvs5AcAP1Z
IvkM0LfbIv0acgaZQCfueUVPcZnHh7Jmrp0w/Bzxfawzo8HaOBbrKmFs2rAAmjPvM9usgDF5zQ+7
hW36P1i/601mb20Dq1gSb3XB85HAHGDpcUlPTxeBMQGGkwYeRLuq7E6eP/9Jx9Lh2Le2ouKK7xw2
Vddss9y++aQv0HTyb08Q9x1rQKqOw8PnQ3Xb+Murrbp3/tEhq2pDg6QZPrmx/TlH1c0dv+dWf7VZ
0R9VIb8mKvKmjBw/3IbMni64uvoNO9FHE4Rnc9QfqUMaENcCgS7AnVzfzJ+S0e4K6zlUW2M56/X9
W14yG4iWWfz0midBBTJOrlQP0D8b0SuJeF2rIXujJQw7RbhjZHcz+G6B0dNIPHOE4l+B2d2w7lth
3BNF2XCjwsPVhCbu9zuZaLGnQHi+y1gfgs76YP47scQAl5i5nK9yhFPR28kKwthzpieHXQdDQJ/X
f4IcD/Kg+3fDgdfpDh4P/hBs825cekdwk7DA0h7R1HsLAtNmNv2jXVr8nTylHGumk4mNArk9hjfv
81xU0j3H47cyKJ2lDG850zMxdrO/dFB+CCqj73y8rTwMBMVK6SJXDvOuHrHmonEx++26j8kDOWNj
AF85nv2lx5YiZ+TTOenvzNDWa9ahjl6fi+UFj1ZK81+4lMb6vMudVGzbhVBgVs+TLLk2pJm5qpsQ
FTf5KSLrpyYUdOdOJRts6xFH6xpcDcDWcGiRz2kWewtTDktdw8x+VnXwJoE2cNbLmT9OvJvsaJGE
Zcugq4zfE5s1jX9XnjSak/oY3jWPJRI77r+YHXLglkTO9S7RhPJsxz9MrT67Eoije5kyUmYWtrI7
y8zNve5q1rISWHOWc6gjvMovzfOpY0RqCoHzMfSXiy9NemVB8hU3BoEDTDUcNVemmz8x0Zs3Bied
Vefcj5ExMIlTJBt783ufRFG1CTII9cq3LuQR6aiVAxMMxz9TICh3gfLvU8nbFrKPfVD+wMtiLnWV
NcOfiXG+SpH2lMnBzIiSeI9fGyCGZf62kx8+tCTC74TzrAuOTwm69kzObVtVlPYS4ukM94W3DzZj
W/1ETG0Y0M8cq5fuzNTPHiOOG1gmv/Ip35kZaYea2plhWrNSD6uRVkFuH0wyFE8UWt2lSp1DoC17
O/rt1UqMYziYG1BD6wnmhlc8ByTSMR1lf5yMLqfMU89JTupmCkp7VZFbUWPH+0PRj0RlujP/9LSr
gX7CFVIMYjdEcqd1RQtiPfw6DaukX2TAAnjHejUByoxubqdmMWtH7zA043uWqTeQY59uXn8kwS7T
xGpla13dInfJOHaXPIO2AgDgXggCaK3mftXG4zYTtrdOrrrQ7sZTGqOclTxaDVjhOP/I4prTVs8u
RWUPx/wIe7GcgfRhI/4zhUzl69l5Uo3NiTXvaIcoiicZcfhvyWmtCQywlzPEX3vYXgnTIcehxv94
E9HdmnEvbv1iHcfFT+arL2XvCt8meGCy6QSh3sUubVElthNuIRpyRDs+Y/hteIqKHlIR3nrg5YIr
eMaoxGxleocJbtV5qOWwqZkJP/StC8JReRwmGuu+7/xHhz+T6IKJFI1YViTk6WyZc960dnAYaDsb
+x+mJs+TUk+gOcAxZ1eLnWobk7JFkQbq6OS2OHLpxgJFRqDAacW+veo0LiRn1AtALzzWecW3NFTk
dfG/WVzfOwqT4sVDxLcOwrvIGWkmJY5Ff/QhcNYWP8pmyHZWq25zqw5ji6MqogeFM2UpedsXHEMo
E9oRTocQM/VnGz45A7N2tudNEhKSdkyHzkm/5FmzeuNUGNnRCtNiO2KZWeVwLTYmf9faiPPbiDJ6
kFn1irzQ7CPr4PkIBszV6Xyg0tIRxq1rTSRW10P7stx3v65f3cQ1mc+x4hbog6oncTZVbX6Hpe6D
ycaj4E7TcIZkymM23PbUP3+JTdL2zqmSeTu3tmK6ihlNa7vnFh+CzVLFb7doOHJC4ZoEC4IZlX9H
y3ZJq9lX8zwBhN7Q6lGsQ5cu+wZEYUUadiMmVmoLBd91YFZhBJ73vW+yVbTOU6kD5NY2mxgSAHeO
gfCZ/CbVC/uh8cXKEpN155bJRSce87uJ99lApKUwopRwRrksKJiveSL+TZC40BtLY0O5anusxZFd
EwXCQuKxvJV42QuHXSgqm/cJ5IGiz1Mz66Tw008j9ThBndlYoRvzjG+nZXVue7+DRdQf2CM8qkSI
qEOjwNgTYp0cmhfV67fABPUpTHLVHas8AhF9WHb5IYaXZg5h3yWvSTReqaj5gUO4hKgdaxUkbCi1
+e303VvoYViILft3Konle6MVr5h/QEZsOV16CWqk38IErJNyxfKASsiDdVVmgEWGo7QQlLEKVCFu
AgxTYyZNMv5s6vab8skjsJlDWxGKpk1QGteWhQomB6gOQvdj+YaJ+y4Nhp3LURNtycQ4jN7czX/g
st4yyr86JtG8Iw9govCLGHAp2dGk9VTFINGTOd0UyfRWJBngL2HWd8V3nTRXd9Q3T1mXjJKYu9c2
6Gi8BuviWvaDDPrn0QMl7AwHRhP7Kiz3czsdfYFlUwc/UZ6+mn1wkyXLZmJiD3V4ELIfJCJe7YiB
QV11XE+4fsCszIeAXQPwJBS9BDrSv1+gSx3ampW9GwXHkNnbTiBBJ12czQGLqOG6eOyqAKMberPG
epw6MEBJVzOsYq/wZhqWZPHkYK4rXEY2ifueDKSv2uK5JkLA8GA1MGHoreyMME9KKpjOad7dxzTV
NUrsYRUfjKx9iBL7YHfI+uQY5uwtY8xgp8A5nfQCZYHDwSKXMJHPaVQDR1K/CSN9jefpsQ22cz0e
cqUew2ncSk8eRJqt0wVx4STnpofvSNcc9yxDpJ/TzKF8wDCI84T0b/4JnuNl9JNHQPnETPaxsB7z
IHnK+h3HcWwrY/fsBP0xTMKbHNC9FNkOW95EL+mOVTDBeCR8TXAmaKh5jPKdbkCxzZlaeTW1B6Jg
NWhpmmn9ET5uM+2KLrsfhgay8YxqZX6anGoF6g8s0GMA0TGbWH3BV/Gkyuxben+dwqSpFxGoHJof
N4Q3Wzt5T9cvOWf0w6ySHGczgnBl6Yj94uflAkrqLIMKB1th1eMY6QbAlVPxyjvgnAcE8+KXWuU3
EzykKJxHQdmTb5WfdQ8mExg6oRn3UDPcHXXx3nofVlV+M6+n2y3WjzpnxbV4HBdbtxF/A3EAh5Gj
2jmlCQ+73XnRMjSoeVNnz4p3KY+4vqts+Q7Ycu/q8lyOrCqpq7+RjV9yilwN3dzDfaQbTmN3AFVK
as9dm01VEu0DvOdWwXoIkntqYaFAVuQ9GsHPQU/3xaycXY/p8C73Fn+wdRltYP5a/Q3oGtamezXy
6HnonWcSQajyRf9Tk+bW4DsSCYEebsvdXJlPQKJeraV1XSFaUIq1SgMa0/JdUVrmhoHdsYmav41r
/JKK23N5Bh1eBMD3PONc+dwueks6d2Hc36MicsWhog8DP0kYDApZMayjfHxvl+rqJHF/q5xAf6gx
9Y0nnIlYvhdiQcgf13uQu3SMz64tue3DtLmD5ZcrDUNcPDD91CsZ7iqLq23a0CSAuvE/HJ3XduJI
FEW/SGuVpFKoVzI2YLAxYL9oObSVc9bXz9a8zkxP2yBV3XDOPrmWvpd9u+JhJxs3D/etGp782MEO
MQCH1wmjtPMZWjKy2S1wnjBOCKkPrODHqPV/kcQZ2UbxDUnnxkgUN3cFFVHgjGumas/K/yjz6o1C
4itNo2ZnC3b9MKoIVIkf5gQ3PEsR3xbDA5XKS6LtKoN2qYj7M83zl6bpNV34yHTfOUSMzLGryQVT
cX/hJdPWik3qMgncDhBFLlEsU5fv55w/I+DcMcfgYiZqm/XOR9JbF7sVHwULqhUmZF+Tp86t/+KO
4MMceXBmjT8qNvcFD6Fo/0Li+zjfhlP2WV71mhbaZ71ntfk1UcO9GeW3E4avkSXeMlIGKcQJ6HDK
G9HTz46JJ11BpfPJEegsbW3Tqfgye4qYTjvMX5kWwnbOpj/au1fTlf2SqboS9pYdBjnr2whwYAeh
Yjn/1uTMJlu3EGzJg2cZTycWOScjLde0dU9oYGfs1m9VUS/gVemJZ6cTtpBHL7XMO6UAIhLWXeZI
3OS0dWR6GLiyRvzYfKnrQQw/tIkIYCnr9YyDI4EstuwndZ5ceAA5ACYJ4CSfXlRtXiPd/gy9OOYw
Gn9x4dSLoUKVZuCAoLl5qvsJsDsImKjmuRoKWMSE92XMZRFlv9mBQJuHc29ot37fXkhu7yC55ltG
L1eXL3MysteeCT1uaeICJfr/qMtWyHkbZDg2xaCj4MSEtJl+P6wIxYzXdpt+Y+pZl0m3pcMlENVZ
cK2sWcIpboo0fRnyL5SnYWeXG1W40TqUvPe26990I3mJcw1bkoXpdIJJgkeLNPXpxWdLzKbtCnyR
lxi+kZ1UdyLl/lpiXmmUSCDXp7XT0MRH6MkWdUOd9IVaEt5u2BpINgJCqMx38jtmjRU9ld3MRZD3
ZJjEZTMWG9KnwtJxXyccWOCrF1M6LURHQExINA/1MH0FdRKDtOBfpgt7aVXFZYQftCoqnmiX7x5B
7crgdl9lYAzhshprO8ivYe0fo0kdu25PPNk97dqtkXfn3h+e/TLdoVWrCM7aRujUktb7or8qdBks
vYEgCNf/1LSQTQIMwxLjxCIgQmtsxBqaxF5qHcF2GhtRqMCYmHnVCzQjxMVtQ42EBWPU1wM7pCnq
ekCNDU6lKG6ZM5TbFnVfZacH3XX0ZZ8SbaBoorEKww5nltiU/+w8OspKP5oxA8ap158HzqfWMddx
A74L0Z/W7pBsI6IntTiJWTPlJVTzxv7UYhcxAqTavAies7oBqKmjRqjbe1/xbZZRhsjlCMiZdo76
fhEbr9LFeZtF6ZNZN9j0Lh3n2kS+7cJwg7/5HRzz9hJ0zLOp5m9D3B+jSiPhW0Kj8T97JZ88u7h6
mfVcABNYCWNCbguIv6QtOfQsdleqKc65q3/VGpLGklVaKzssQflxYnkkBT5aAXgilfzyWfGvl79Z
Yt4K26m3ieZcKcOzStlLh85+EQ6Y36NqP0jW7BITpla3xaJpUx7QDjTZiMqf+qbgQ9ctDAMZmfFj
QPpviBVfjN0941RbgJ/l3yvM+XNiFi78bGGk8iap7rSGRTLt+6Klr+xy8cZ2eheyvSVb5CEHRN0+
CSCTYz1C7M4td8WaoAHCFEjLMBibYx5bdGkDVVMdpqG7Wv2ENyHxNjlWO6ki6OQA/By+FFn8v+Va
hf65x5gaBt9M8s2FGqGPtFS5rO3+8IBdfY18VdidhJ9Dlg/dlSwhxwnAg76FjKBosYlBa66kdXEF
pSilAOS+FnEfkGwZkeqqkLgsg6OYuMY1w8MwBICDec4bzrCLwIjPnPK7m9TFwgDECVS2qFrOSfgP
uVK8FLV2HJ3hFJA4pIebVh/Wvjb8UUMV+9ZnWq7fCMm8t1b4Iyp72wq1HRpWmZq5gpg9XCvfOvP/
0dZeDjg5sf0nH7W00E3y3CxyPHTRnL3nWhQfmmQSleaY9rrmWuRIknUr/6qabteYsB78lvKjJtUc
DpPAG3COrOokuG43lun+Zo3ESm4fSA1gxc/IGZNXvgkbCglD24+Ni0dbGZtmIDuH8YIzqJ8ppaCx
f7MQduKs4Ix1FolJVhzsAPyaAL3vi+III+zsRt5NgExr1PRmtda4bo3oVZYlkHRnRyNIZmHqf5LY
8CAbneAUd+mipitcCRuPRQ7bJ+2qi+kXjxrWtWLHpAqIbNdd0jDci5IiJFaUMgnOzZplRg1w3XcO
bB1O+CWjpzTy3g3SVZdiZIgGVwrB+I9o/b9a4d5vwh1YKNYuhG4WeHmuFhwvL0DJwJZkTYP3lEAY
Mp3nsjUvIm9b5pYEiLgaaVIViWw5o/lEr4+FGVD8sdyKQLouWlYkPMnumvM6hUiIwdu1p6eCHMJJ
Q+Zg6/2wR2GNpShDqRX15kkbzVtrZSMbcmw6no5cVT9bU0d1bp86j1QNxNVOP/4q5gcrn0RIe84U
E85wLEDJ9fgnhFve8Qrc8qm4FAkNOpGi/8BrnYceqWpDyBlakJTaHoMZsmw2p321VLW2rVt1QHa6
BMFCblTAPiDh2hfj00Q3iVIRR7rZ1pvK6Y9G/Rn7c5atqV8SUjUbXTBnndaV94a/HHJty6TKGnE9
OYQi+JprrgOz0BeVIgE4qs5dGJyrymReT0VFZfLj4Fk3ZlNP7RBVDWiDaJ8r0fVni2T6WFc3w1+T
tvdmhB45MFDupvA2FuqK/RsvCq2bXg9nzcsvpkq2HaxoYGOhFr574a1ykovM65tM27+EhAxsZ6EO
HJGbfJ/EPqyOt76OznUfrUtJLx2QSEGq+hkwYozNi3t4fuGwWANEQaRXpN6vnv4rBIjnvGdqO5Qs
pNMEv0P0HXbBxtaiR1qQHNEROLBxiw+7rb6LYlo2PaSKuBI337LPvBIzYYfJb1jqKF4duGrqLIjN
XNWFj6Yhbx/gC5gX68a9LP2rmSRbIfpNaKjfWqbML+LhmDPgUdJ7SVLj0SE4A+q0TlS4cQCFos9m
0TsbG6uo/Z20fgXJZSShAX8Wel+A/6qje5bVrdazL5F9pi5JdL5DR1tRaDP7miUgawyTfxhfNujb
0FgF+rCM6jO12rTz6ZRJrn4ZXO/V9WOE6QWBfaL+6HVrj6qCq6ai2LPq9ND35lMCMxAetno3NYU/
nXc1LPE8iOwnt6ebNV4KoAieMzx5UjrrWTgZmeVfiOEoGdVPlohvkJrfWLk3uFoeI1oDDIM8k4gY
362qfC8518nd/hwa7yK1gHFJwMZQEiBk98GPpo8kOgBfaa9O0X7z/SBuapbwAjGXezCYmzxlsoYw
LhDpRnc7bvqe5rIb7S23+kGfwIKEf35lFwvL9G91t6ds3IZ6DVOdpQSf5Rz80Gfr3BB/Ac2RUUbA
febJnXkvarAcg1n5y8mSO9N7JpDk2zFIuiEIN4i8L1d5d2KlnjBjLDkdMdig6tOFeJCJyazOFkfm
GExSdGa5zXcouttgt+u6BVksXuDhv9iCgqqggqyOZI0+JtLZ54aKRoA9WGjdu4zSaqjeS9IeGhEe
khhbsP4winFtIvANIRzqqGWFa9P/RmfTGL9RsR08xm15D9jHtHcRWNI6bR4E3P1JZ2+PDuMIBxJA
c3GI8CvwBgTOgVNuTwezF5b5Mv9wpTjplbtJc2PfRck5luoppcptKCUNFoQkcsZnrDsaRp1obUkK
Z70LGU+k2g1aU7S8DhwRwFSejFb+k+F0qJ3qx+kU4yx1aWeOblxf9ZFe2JrrwTxblmOMomfunxg3
MEskMREq/gd2C7ZK9SmsV2GQ0Lrk8x45oXKrKtI3f3sXblCs81yaKYkF7O3e8keO7VLEHEmOR0CY
i746DLHD+yMSVriOdeGsbYp2/JAM6uOwg+vdbTnvTq1NB2xAIfY6GMmuNsNUG7RVzBUqqNlVNJoL
0zCwJPS7fozORDH81hW2iaYHQe1bzwpqQ3hK4Ngu2WB6LITzM3BBbMpNCnPI+nNRQPYCPVQdf41J
MEIdpUTuFEzMsma/bdJ9cOTqKvw1A+5+zgWIbsNz7vXvda0/RxNT9QwNJz6kAct4ixilDIntCcY/
y3VRxA78OunJCcRHVtpn5shM9KsjmyaGx957xeMxVcEDojMwqto7+j4FQKNxFI/A1txZpT7TG+nI
IH1/R7gynp1mfPdrBuOejfRMz+FzpG8S/3HlB+1icl1mgrhbfpRC6apz41Ow/ev0/Oj2Eafb/Pv4
ybuqeXljG9G8HrKdHVvMMHxnuyG4p3Q0qwLsN4Mn8dQEFR5empkl0nEiMQ0GsgyEw9k9H5bI4ocq
3NmldomF/LOHu6qqz6hBw4uLCiq0QxM/dQP5OuKr6LAyFBnveAIQbcSPZktIx233xo7mEdZWwcCM
lCVbDEfXiF/Iq+d9c+YwOuwafvbp0bJgJ9uQdMk0KczHLTkD2N36W6GQVHQDy3wN4bkRDl85o83O
SJ796dS7I7Ljvu02lMTnJs9ZWJdY3yUDrYEfLZOK55Wk8pgzDDf/TQwyZdHqHFHjn1gh1UJ79G5f
8kahEQis7qTlIOQm/12LcQ2iff0zdLbLxfipSs6TCF4fCDUFOYwo7zrIWHdimDSseciVr4gzP9dZ
A/CwgsVDhcns2btjKHzzeqFTdkWfnc5Oxgm/63S0FlHjfbsY2fBa3ScXa3dXH4ivendiBitk/jVL
gU5UNvZtfv8HOLCLOoSELxycJH6TfUvK8AnMB6NtBMpT6d717ERLxEfd5sGG8BcU3yC+gGuShzBB
goESSBJ6fFAh+qMekWk0kMDV1Sze42pnzu52LzDybf1j9JJlVsx0EnfpEhSyxUdtPqsp2yXmvJow
Vs40IdYECrkgsOsTUzRG7sGcZ/36XWuCx8iBndruus4JwVERnQ6mzNBmfI1DvF5azOyb+cUibsKX
R8zVO9Ab917RwZPKBbKuBIRFD99PuNv4dmtB+cQuwvB46/LpHqXFe25RHbSVrJcYaWCb8yimQ7bu
YESuWG6+MkbZiBA0REqWGuM6dO5xH27bQruHWkV7yGLfLv8ipf81PKyMLG6Zbj9GMDG+IeaFBHFJ
nf4urfp1jLbBEJ4qf1ySDPuOwuJTQTcwXgnm+sElVtNMV0v0de+Oma+dttQw/zZAM6bkV6gCZ1CN
PC2pXyrTe+2y8VWM7ckZE5bjKuCsJm1nwLapcvsfaPRPE0m5hBWjSyi3ys33pCz8SaY8tsDXNwvh
lX2LGTz1mvvT5NSBUEigLHInUE9AetVendw9gdC4GOZrhC+Ks8nCj9LSxunZc0Lyni1IxGK/SCmV
3a3M+yYCd4NkzPb9j8DHaWbwkQ8EiMIijk7SUfy/yWtBJgCYPzSedAs2QRV2gGXV8M5oiAHrYszE
+4ThL+ucP80ag1WQTD+mdu7xrfNSRxiamGnOaZEDt9vCiTG8jFqzLBo2oHB4jzCr34tW/dSgmlaO
+HBTZk0Krk8za3jx6xC6zMxbR7JVyZ8olHeU5YewJznOqeYWc/AXds7rMlYoLZiRA/UI9lavWB+7
P9VY//Lzb9OZvCREO279Iv1zTfcvo8mPGhSuaYeGwC67jYVVmgrUurNtYPS8Rpf+6WpMkFD3EzGs
m5fMqj6riae+J8V1toSv9MhbOxjlMPNmpKWCryttZM4epMJyPtYLnQEs69eaP1QX1c9Yi9eqxzmi
/5N5cMjj5iUpul+LBmCV2vUv4qA9fKgVJvmVV5efeEhI9+k8nqe3EEsw8zvsTGaFCBQ2Izm7Fyzy
aDPNFoNp/Ijca4SNn4Bz8uWahPgkfiLXdS5ZYnwCsEMZ0X2FXfsskF4UroGmlYuVW9hHRogwwjP5
Kt3R/Qrr9q2Q3mnUw4trCPJZSeCqCGYDBbREBIFmpGuGdRK1r5nh/Em3eRsctQ+ldeUv/45Z+aEe
Y5dP6pSpkTgcmOyk0DK5A9uAUv8Bt7rPQuvFZEkNjUJ+jVH8qS/zwD91WLYXuCLegjF8STVAXML0
zm047FjZoXNcmiyQ2bL2v6quT6Vwtj1yWtjsnJA8nCE/8uh7f4yyx+nL0OdxdklYi+SVCMZHlEgk
ixgTSHbeZz4GqpR0cZuuvCxBiUTlfehLvlzb/FDyrbWgrbJ9WZgc1stUt3/Lt9TVvjx34rFzDTBk
3rgvia5ABFVOmJuKgpKT6W1oNH9JO93DiV1rOx7Mbk511Of0W2KAjZwvo/Wchw0rAWI1K42ruiTA
SgCT9aCiFa9SBl6jRNSja3c/ZSUHgY523QFeHecpOZXNvI/xFI8XlGM34+CjDmCbVeSIq6tHq6c3
N8cLNW+NDyQ6DivliUfc8h8muo4ZLouIZ6QcTLziKYpwUww6x0PmwppLLfffVJxyS/7VFappbzZL
gUrjWPWf6wkzpMt2tU8qom7Q3JIqEgxM6W3hkKgSk/aGLIQ33aa0hwKrYVVKsvoI+FSsLcX032qR
cyVxP0dpzdtK4rTQjnObwhvy2aA1U3D1M9pT8I46y3u0zonhLnCgzWD7EfUItiJEvjxLE3lcvvZw
yuRSmdmwLjyit9S2LfMnvTZeqeGYBPf8ir5B8kJ4UWH6cDEfsvXvEV/QLYCvd1YGlVgdz5+9ma3y
8FWXhbfOU+PXbIOzFrEAQru1QWP/HGAQZGzcPUhbf3bEo7E1hJk14zELU+nA4d9UE9oilPF8PlXU
85nKOF20bv5gzfM0CqqkXpo9c1Eds6Z8m/CEZk1FnaEug2QJWA6EYqW2/uvFsxCrtbFcOb+ugSrT
jpjVYWx8TI5/rVvvQ80uKFw4CAc8pL82yZS5Bqwx5/EIjO6NJc6cz4QjxN4BkazWiBaPAjI53S+F
djTYn07O4CJKdqU8RJHomYVErM8cdrNM0F8aB3NKXsCVs0gJSkS4KZmmLiE7Uxl0xPQ59YmPAzvQ
5HH+cS5w1Cz4kIC69ywtc4eoXScs1phEjpNDCmPkdexRo+zdtPFQDm75J7Xy5E6YfhV0VLs3L1oU
Hok/R/OHi2ztCO2zt+Vfh36plszWpnT2o5UGa31su6FgndtkPVpLiEEpuVGOVtMwT2JvSHApZg2K
no0Ell/vWe/slfQnnueB6inE47nE+nrVRLFKfY1EZ/s+CfD4hfkZG+SSVsFFeNZV6OG71bQNEM/w
x88MlEzQaVIM9amL2rVhyOum2tvko+oTuPPcvnofrAQO6xhuPOH+G7jjqxSN/Jh5vHc4JfBb6iwZ
uA5Zw70S522RjBpCMV+A5Kg4SnSod/pFyGyPqOFscyMsGMTg1KsvYjDR2rlQBc06ORYUxYgmUDUW
zKMNW5Ubp47Ydgk6+R4F5roeeAu0lKHSwKwnCyuWJtTaEbjxZV3mtDm1/+L7IR8WkHOiVqxbzu0o
mvgFAfinXVFISMbb89KNoGNVbMbQMVY5M0aLJ5i7IfrWhvwnZt0HOy46Raekj3mAplJ7RynYL8J4
CL5gabNoyteVI9ubMEY4ZQ30bQXX35EZGfU85hrGadj/coe0juV+LZ4ym4CEwgWPgCKhqsv0ZMX3
ZqJ/BjzuXCUJPwzzphnsm15QqbJwG+WbTqu77gZCKKXIk7WfMAMINMAoguAffNJhvCDLLX6mtmQC
Lio8yozUPAX6Svai2XZTpYHE7vhUvWbT2LA2dZM5STXDtj0UxutkQKzb5H6ymtmV2K56zqraAQbS
BRdLhKwMFZmNoPQx9Y/C5iFr72piYYUqalO4ZrUvUFo1pYFaLyieh4ziPPAcb1Mb7nTVUpmCfzwh
5GZfaVA71TY5X6XLOVTYYjvZ5VbajHxiBwNJ+pzorljFpdmupgZ3N1g5ZiZTpO2b6AZPIAbOC5De
49dQzb/A6pl/nd2p1Q+x0r5a0bQrS8xvbhbyV+OE9/MAZq7+6nVdsTZd89Fpknk+dRzqFWJC8e2u
ysS0FmEQcE0l0TvD1h9d9vD7TO9WTQJOOw2KfOjkIKzCunpp+/AV4uhbGIDlS0L/M1VnLych1whJ
kTJjwEz4RWxoFw5dESo8uY9tn7ciD4claOM3YmbXOAKe0tG94zEHpsE0OkQZWLkxBlB0DyPL9sHI
+40zoO1Ar0zmHkXeCpzZAY/hzmBO2ZdIkK2mlCuD37CanqD/VsFPahhHYwixEQTTnUf+jBxhoZfD
m+sxndbmVFyDTEbaMajUmFk0BH16pj+hT30Eo05FXEPp1YdyCWSzXJUlVUE4MMbq/1wSpiP0XFKI
bMvSB0hpxCdXCcGARhn/tCI0OMJaEn668RAK+YRHkwlypJG5wiaoMdVH2ZCe5kBuQE/Byz0a3iPp
NO8t72d8nNmgbdM4ocMe7MasramDkCtv3RjuobcpyWSVPiXSZA7j59vWzl8Dbfy0qPPlhJwGXhEz
iPg7j9EtChd4fGChmzbeK6W99lANwkx/EdP0jbts6KrvsmxAnPoT69XZ8+ylZ91QBx8YBY1+8sls
NGPr0TIIhnIxfpcpbtQWfuCsFOm8fWMshkl8JGbEWs/sf1Au7iaV77zQPZVmDwEwgM+e5/raH9kl
pR2pWXjuPkeLCwrbJ6mBAjRdKJGcVvvOMKg+fdaXtMoZEjMNZB8x50yaU867XsOcFnbl1+Q7E2xC
SOaKQiWn1x49Sg5UehwGGUZfquzHkDD2hEO9loDFoePL0+RzWwdy2jLInHHXYc56oD3ETbq6SNRs
+BsAKeXCN5adXfxDuUqg0sBcuXbjb6CLuHGcO07Ngij17Dz2/oHvjAoM3No6nEB42FjkF9VgfcxD
X267PTag85Dy8wPXh0/wNKUuOPBR/lOFeq1r52Rm8/ddyhfR06N4en0exyNP0twZKLkULSeVMU+j
jewRqPZLPiLRvI9uxE3vcoDpKvgIB0w2nmf9xi17F1s6qzdykSCpkv5H7Zn+GkAKcIPSwwzyNeBz
HoP27IR4okB6PZs6Wj2+ZqYZxFIts0utMydl4j3tp8F4FZ27JrVnV+rFt9vZSBW09Djpv0zrqS7s
1ltFZHD04LTHKXh3J7XBz3VLuvrHiqmocEqXEN13TShuiY8NDQvLC1EvJDDVyKoM8t4WLtZYTnJx
IFUuUbshdC9M9FlCebVYMOV8L52JfOv4r8qMt9Al+YB4pN/Ed4Eg0hF6ZHYzV+YySrbsupHCEdQ0
qzSByyU3IDfYLSDZEvh1gYOwcFW0r0E2tMjlM+w3Wm18Nb1xqLUPt2zJbghSDMzFRJZNuS0zDLxJ
sTOD/kGM7pNIWFBFS0uof8rFb1nX56zmJujiV99XNs3ym5YiMix9eRD+sKXLwtc14PE2xXCfSHsD
5sQQW1fMxFB/9d2HV65Q/V2BENEIFOs0Kr+9MbnErvEUKFzGgUEo6GguHYOYRZxfV7bZa02DTxaU
Xbs2cv+95/W13O7OsGg3Tp86rn2FlMaUjMlNW5FGov3AOJsHlHjle/taBZT5UwsaQUtvtM2/rVZN
KEWNKy8FH9UI9aAYvHOc/NOjbNfHyEyZpnPvVDo2jWCTTdmv/3/Um4C3PWYjlYgilEQ25W3s05UD
tpVxE0D5KQIi3GH/6CjNWvjFUyIwIgScETrAMQ3KXGQda9JHOcO+5XSorG7px/WfLHFVljkDAc0s
Z0Ul9xExsjhqGkZccAhTg5evS809bOho7RfTi86zYvVWv6GN3JNMjVZ3wvjqmGhOOg0GwdBt+wFa
bCRA+eCh2OYhuViI3o8TAgcVjd8mcF5SBdhwRLFCpARwfWDEbVXkPXVYPIPU+pjNK62OV4tEuV8Z
VJzJxoTltv4pA8icWlw9D9Xo7JX5GmvqSzfVa1LLr6TsgzXKTaXLZAPyFpghBXptxcAfRsZrEJX2
AYq7FTkTT3Yc/zaAxzWkAiEoiRnf9elKJeHA4OtGsasrfuQmC44Yf5Ddtecpw8dcmO1LNHRfQzLW
B68rz5kfg5guAyRFORsj4g0ZJAbCiTElaC5ajHloRhBh4DHRlwpyi7EpMX8C8pY3fSZlSJyxXPbK
c39sMzu0kHVkgg2vKVCaKcBvzFiW/AmUxMq9eTobHVJwCFhbepYBsmWEMBn0nO7deG86nLRN7D77
rCWe8t7YJKoOt12FASVu3tCYOpu+Y+wNlCZi0PHj4KXgIq+MlaLQZBXNvFSKgr6F6R0uUACjOKlA
unZHx07lalSnqQQiEBXitYmYIE5SQlyhi7Ys+iTzkc+jAyvB3phI/kFBbNQksDk3rfbim8W08tKJ
oZqHLmBkZALQ7DPpe2i31Q6WSAeR29f2AomXqi0E6NlWBeKWJ+W/0Wh2I0gE9reFDVbYkBbCISQa
Cle9YQN6Jqe+cua2ePSKFW2oL9gnR6B/l3Hm38hceC2a2UqNpXI1eOBCq68qzUxWP9Zfi51ApD1f
8IQytK5+EpX89p2LnN8J9qVuu4vYO+N8Q0I04qXq/ebZ8z+sqjra5A9XBeepRZG7RCT2IZwJmqPO
LJjROWUA52bEJNIECIAv8kU74FEKHoX2GvnDzUrYS3ajWouSdDJ4qPZc36+W8ehlKw/NBfouXkTE
V4ekG/jrffu5nHxIec4hoBRdYvR1kJx6tKqV/1JY1quToTxhjPFHmswyYGjsc35LNd+AvvZj+LxR
IKvY4tjFdyRqJKq22y12Vlm8VDHyO9/T27WFci0Ik88m6o6awZlTpnDLUhP1M1oExmv9ZWCKgFcP
EpQe03vE0PcS0zsRJMahwx0LOQWCqaXfalv/pzfFS4Ad/VmYkAiGyj93mHcVEHxkD14NIKX6F4nk
UdgfPOxnd/6F2J9v6Fbo3AELpPWbw+gXwQ1pcKHAwpo1I5trXFul/T4wvJ/bM+w7aK0iSP3a5IOj
UQWdieJDbCt/UwxcJrp4jgXjYBynUEkl2W/YdkTauUviitSmg6HB6mlWFTwbUAoWuQsjTgFekGjT
VVnf8mAoVuW9scZslwaVBIXs7BqfbNFRFDe4kWRn9fgFIr6FDonIOh5JmLGG6pAz/B56Ru5aykCm
Qq8AeLjf25PPJl4/sVwfwW1PyPiY4PRMLYRmrnu/zFZaKS90Gu9NCBSDkM18A0NSt0uq+eQKbWTC
5u6dmdT9pTmal3Q8NISmjoRXMj1AspwwZrHVw+zxtkbVMz/1F1N8/OgWsweAxywDs4YAWwcze8GJ
mUjNxIRhf9Wd9QM96Y1Qz+Q8hkinIX1Yjf7UGCTwOI6JP8CfsZoMkDR5LkduBOq8hlCZ6MNF72IT
hrpEfkHuKzN9Iz/p8OxWY1J8BQ5vU1uhHctzQjiHMd2SLggIoKC90gxz2Xh/QRnv9GHM19jHaY4Q
AaK5smER0/wYzGsFyumFZbN9C3ri9xj+aqLBRDZix2N+uxYhu3nB4DqFmUujgJeSpDm5LPL4GqY0
gZYc/zXkUy9jthi9AHlSp4TXFUlMJoIiPNUhgptEpe3Y9ssUJyBdVt8+6zjgqGK55WJpblpStnDu
gYqx59UaqpcPYyB1dzbaujEKRlaWBGOjk0Rh1Pf2Vg589vgXghwMdFlrCaJlF9dmeyGROUVy5iAy
QHKeBe3VQG9fc+gu/+dWpWmFpDj8AMHzzxzBy4z4jwzql9FKHRai07YJsd0nqbmtpsx4R7I5M3Zz
JcTB0GgAypBvC2npKz6EF4PN4dVvUUfls1iUhBN3HXS2erICNM8W6g2HgIB0MsXN1syGbSm5DHEA
aMAbNfVmt+HrYMAwCDPuOthm7Ajr6SMYSE4qWZzPTVsMCGf0V8BX1nQHHaZSv+YFBnnCi2+lP5XV
HlWDXSTOyScOIf658H4xK8KtoSxg5A6wGrANblgAtpDQSlJsccDi2vAZ45lujoi/uZJZgRhAvBvB
HMPkM7Rl1/GWoHpzFIrnSfDoIOt9+FA1mFTQR7ToQ6dy2HMEKUBU0ytd39Jvih+ywvwNV6W1Fjyd
C7h8JQIT1rdPXYh7lbWcaw7I1vGZEojANFE+YwhpV6GbvXmKnbFWy1dNm6PuTBgtAKF+Ar09dlol
9l5DRV3aIGABupwb5MKGbsL7CLqdb8odwgFFBVbchGadG6c7lC4a4Irxvl/rp6KNL5YD33qg823z
GNhQm/9zOv9a5eYbC72170Rq2aX1h95+KDz2ZsPLUCT1uYeOQ7RaYC0SjeVyVKTVgsItJJw7/sWl
zoVWfvciI9jFZjOPPxfRnP2VEBqO7SX+l2lynZncEgj3HEqbfl+trYJHJiqc2xjmn3EPGS5kT4sa
lgep6MfnznGee4AeZtQ/JZ3JEccgLrXh0zVguiwb3Xw2Ga/xnAc/aqCQ/Cq70CMcqvBf0ZXbPLpU
QEyWBKY9aZImbGRaOI9oqMzd7xw+L2t0DPUhI13btn6w9SeQnQkFHUcWejY6VGKwvwur/zRFfCXu
MqJg5VKoG4Q0Xadhk6CVxQnvyZrn6qVLusfgd8/QHdEh2JiH+ua9S5pbLYKPHjwRLo1s42AttQPd
WCsC3xqYIpoF/pWxwZchTNAUDBityrRw6LpnrcpWACO5b/26W4mg2GY550jpmq8GgGWtI3WkYWUI
0sCYKVQM+gau+bWmOqoWRAVLltjZOjWqrUAuj3OMna5J+qRdBXfzVzq0+SGJXRxsoBDTOXUowjOb
47A0bWAokqM29Fls8MRNFhqignCypeGz/GvwFI/016hLkZowWKrc6UEYM2xXJq+Nqdd7F/C0iNnX
hJYHPMqtToWoG8BKfXFX8Q18xD63m4OZuv2KBhuYpnL/oO+9lR2jZM1nt5fMEllk/KwDeZbWjgIz
HQnj7ptgz5pwOwluYSqgYY3QJ9y1kTfs4I6t/mPszJYrRdYs/Sppcd2cAgfHoa1OXeyBPUnamhWh
G0whKZjBmYen74881dVWddUXmZaRCg1bGxz39a/1LbNImMFqhixNkbx6sXpxH3wvfJtmSYtICGqz
si691Z0NDI/XUpoHLtt65xLa3BK+Bx+Pfbvw008dwahonWPM6GdrdWyVFp9ezD4zA1Ha5D1t1Dht
5GfbbLw3OeLI8Z3ViVqTtyNLZ1rGCetFJ9c5qgBKWrWcT4WngoSNOXlTrJUJOUyRMKxqHGIURmyd
Raf3om3cQFCMR27ZohoJWJ7jPNIbNe7adAT1LcyLI/I2SGo6VwQZbdKACXYcTRDxYvO4GrTOHlj+
96uiaE/yKbO6/rlvp2/4IF+c/3ueN/lTNENQiqLmllrKyixJE8T2shs0ZAfP8LglbJdBbR+zV5Dg
MZe2OUiFszNK7YdkCKF28Ncdu3ix0yr5lSXTehW7B49n78Fr6uY5lf2+nKNzt1xjRfldQuJgn8Ui
o4ArZYfc0J7XmBkqhGps1mqkZTbKnyOpp1sgTLJnJBdVXXkwDOjeVVT9yYQ4DMxbn+x2frVaItgW
jpCtJEWO2UZRL+DlCeUxQVhCUpvTEqUPk8fZNW/U2DjnKFdXe8LO06aahMEsb2BC7YY5s1iKOcMw
3U4t4Z515f6MMsGJTBaBIYsiqEXzuaBSXyJC7Je//4uqI551NmMFQPLs7fnWSK10OaPHpiCV3OYU
MkMRcU+beehRP4ujpi/UuZfs3dD0j14U38wmkLXJbKydgaaANRjgFdZZd993PkPHWj0lEZp1L6TP
wy85uHHAYZixigcQQur62c3bYjcW2XJCMX0wTJcbwbP2M4YLk644pq3zcnD75YKRV9L+fPjx17/9
x7//2+f0v6Pv6r7K56gq2//4d/78WWm6PaK4+x9//I/Dd3X3UXy3f3/Wf/2tf32R//ojn/SfX3T3
0X38tz/sS1h980P/3cyP3xAUur+/Hd9+/Zv/vx/86/vvr/JMwu2fPz6rnpkeXy1KqvLHf37o9PXP
H0r+/fL+9erWL/+fH1t//n/+2C7fn3Hy8T8/4fuj7f75w/L+4bmm6VMAIRzPdFz/x1/j998fEf8w
fdfyfdqrbIvNv/fjr7JquvifP6T1D5MpKC3qHoc9H5rRj79aCBJ8yPH+IcH8Wb4l+TQpHfXj/77u
//Zr/39vw19lX9xXSdm1//wBp179+Ev/6/35+5WxL/WBKPvK84Rv20IKPv758ZiUEX/f+l9LNfGj
pR7uRHIgG0XRPWp6SeMOBNVOe8TP6d91C07LdKg9VO1b0UJGMpNh2aNPMIP1FnJ6ACTYHTGgKADN
cCZ+FVaRnbrOByFcPHWQ5dhGQYqbu8fUzBATzPJn9sjg+ZOQmXW2JuOBTwDcASCQ0w1kA9xlyGYA
7sqaKWhOXgNlBOUa66gpnptm3lkg3LcJvsMes3PlmR99tIIRHAybuQvm2sToTu/jtqJhedM42KDI
x16HJpaPJfd/JHTJ9MkDLRsyFZ6nMlgA6ntaD1e1MH+b0uTMYu9gwckeQR1Qc6MY6WQNxzW3jQ9u
2zPSCDt/Q8bjTulu2uTJpUA/YpjeXXpOCAGlRB44Gj/cmSuYWftYOaE7sBuYbBYLDzCNOrue/INZ
sT/3On8LrerLXQfyVIX/adviZ6dZvyhe4gySot6tezZRXNVA+LCW/q3PKpYODM/DDmGlpMvNVNU+
lzAna1vt/Xn0D4zkf6e58YYXEfi81wZWOp1bc977Aql4jsafTS6PIc0j5Xecjgj4lguHDF4wa5SB
Ml+MaxfPBnjILqmsUzim58S3zS2clZc2i451Nb078oQn6oNLDS0lzgK2xPmlwMHjlmm786mugolB
/CUq56AIvV+eAy6mYkDIcdZ+CEeE56Z4z7DSbKqHPLOekoQtfp6JCX5x+ZvSb7JspfWY4jnErkEc
r0Lbbnw0yXLhybbKPKVrkw3L9ER+aOWPV+21SI0i6IYEHTPhRZOKAUGBPp7Pxg7ywzH070g/vzSt
OBplQS8Qfa1MptNzZ03L+hseLgUDmgHOLQum4x9W7E0kyRbVoJD2YOY2Lnj8iqPnRpCaH98iXIqo
yKlAEX8HxHY2W9Te0B9udRf95ph1sxheeerH+RSHVBOjCJpkViLYdtgKUodpJKZbAAnkMZ2kPsl6
uo04y/o81hDFxy0MKrJh9nAbu+2fxY7uQrzboxdkBNlP6KMlXvnjPK1nrFT/1AsnF060iDjc5YXt
EAinTd1p2Ib5OLk533p4HXPagFww07bzDmcYfGxorGXxDgWxdXKs+cfMBh3kUQ+gL/VvenjLdU8+
3DWNwzRjrXRS8RrN4c0QyZt+xYBNbFzyeeXx+ea+mlkZsoXyJhqCzE06Y05eMvVmqN7ais69Lrq5
RKO+rUHnYBTOtioriMuUa2VFTmga5y54qxoR15ZEIoQF+5HdbLqLSbtMIqbAMLkYRPmD5SuXcXOy
Wwod8d8AJMlWD3C3r1aTUDu7gU4WvFVOR88YAjSld42yArx6ertQxluW1NkmSoOUvCG+aNxFE+Q+
DXMghXkp+vaI2f/s2gyKDQwRO4tiCKO1MZo68C+TZ6oRir2JFoKWl/0aaROAnYyrf+K4Pvfe0+D7
/cFUqxjSI39wcNMHaENYfpr+nMD7OEpwqNA0fKL45YFIYnqxyt4BnNRwxUtGF/MIMbrJvV2o5ivh
eOLdRNZ8EgIDqPWNJcqjEOMRYCtTfPujTMzw0FcRybzlyl2MVy/0TvbEBpksF0cXBwExj6DEstHk
5Jxg7wnb/pXxn7PN5XOJsw8UkPeJ8D9CH+meQhM+AwF1DHsUFfOmKC8kRUSDUWrPL7AuHnHaYluP
KDYRRohxqu+ms3PXIGGFjnWvpX9n2xwakzWMIEaY+VZqPJuR3OjhGcW9vVo0P9/nugvMTmYXOQCf
wDZ9cOz+qygKegYBCFxmZFqog5wlCxc2TtOWLnYG1qlhGF9c6e3SyCJ9kDWoJ7ZXbFgG062j2MCp
56oNW+5309iy6tC+rJDbK5fhvnszAE45UjL7gFK4aUoG2aJxbrK09/Y05V3N2cBrlDsbe2TlHej9
2/gi/+rHddCG2kZz+xD4IEgLBY7KxfTEqI+zkKO7U10hdMe5g+o/ooA5/DvQUC4w2LvG0V+877QH
i5Smw7ITBbXJyy+uC9qWXVVcBxEfo9j2jkaLfrpKH4VdPxIKWQNKNvMEPP1pxt5eXSfJsTtsnQwG
KDVnrIl95oWHlHLkE67D7dRb58mQ+Z5CpqMax/ekFYE00FxG4vSkTYAhzYygD3FKInTCLtBVLeZb
hs6EhWhwTkG9cpacDogef8x2/IA4B8BGWXuriDBVOlfDK5xA+jSqdzEVSLX6KHwimt7Au4god7Fs
JrbVkB2BavpJhBZJKWMu72qVp4cEQI5vx6fCGd5T48/k2/e5A5BvSsiyMG98YmN9YgbSY5mR5z6B
HxA5pMuMipg/HXBDH4dHDuaPip7vgC00nnbrWMZAjpxKYFRxiJnKLM1ukmU+uiIan5SWz5hV3S3T
9AoQPYTmBijWpiXGSsETjuV5LfawINhQibZpws65sDITJsel5tVtccmWbryGklsBDA1j3Ux+JIoo
RtqrD3CWB89KYVqU/YfoKN2CqVKLDIvo3E57eNH1bnHJA2AzBhFv1xRZDXB9cEaZe0YsWNwLcRxt
foaJ1ME+5N87vyZXZFN7llApWLIt4SE95idtJqdqLNubniGEVeFm750MXsNiYxOvIH2aPH0GHO5I
/yzwbYQdabROS1x+FHACT0YuGRZVLWUNLWM63ZeBjd9TwXK4mS0gNWWasLqOxHBj3QAdScNAh7LH
Oep9aDvJj1aGIYVm4B6wjS25/UNwFYDMFm4BE/oX5gACfCQMTq1o9zM2J6fGl8FIAmZvyVSIKgSi
cnGFJsXjYUdLJVyTthsCJ2WU7MW0eEyx+ejn3R9nivI77dvveGcmUnYqC6YGQyYPVfMoupvRoFXN
t6kmo1WQoGA8G7c6kgeUzvStGbAFxpWDUL4UUKYXnCAd+0PE0fmK0ncIZQGhTPlXdvj7bMny0wjM
f+flEySAWB2tOKWRsFOsdn5Pk6zvIOWu36LonZ3CzonjxB2PTmc5j9WCp4ls89ENx/1MApBNhwL0
5RCvK+YXyCaGpAQ2L8iQMDrMH5F6kk2ENHtOwXlsJ89pj/5IgVNmrzk5MgZhMfqBuyxP7hwiENZ5
dqSdhFAdDRsg7caj8uronNVfVI4zunV1dJblTJdTJQ9lCvzJWoazaXvtOXOqO6cfbziklDQYuNk9
NlFy2726wWMdoGzrIA3RfDDdRdsxA+tvkWXb0of0weliufVH67aOy3OG7/bItJdx7UxxgE3oatCP
JtTfi2c0p9x100shsdbuWlyPF5lYccDzFmdH3taUn0e3HKwZPeRJe3HdPDo2CxkDsL5NYDr452Ai
ySAbIn4nzX4etL8Lm/yDH9Q49o06yaItz4spvqGPeHu/nNdbam4vkO1JNK8ChZaJcWDw9NmOSbcL
SbqSgvXA6+TGzszIPS6j09x02jxjW8JqbpaQM2vjmjbo4wsqOAijXU87TJZV3+ZymJaC6MSaTi67
m6JtGcRZoKRMCo2mmX1WlRqvmojaHko2x4jJOwzIijuqmWBo2Q36JNB3ER5Ld+q242i+U+iAcDrI
gXP7uJ2KCY5jUQGBwodA1hnt2GAZHlx2SwNqv05urLxK9t0QbnxMXHC1WD2s+SgdvwkoGd3QfM7T
EZtrg1CUwLvfQzrst7NRnbucCTHAV+ZQeifaBF+s0V5TaGLozjB5WRi++5oyg6Em51bnTG4ixHVC
LyMcjNqls2XC0D0YHVuDJGm2aTjeNnQfn5P8tdJ1yziw/J1gb9nVTc8hiRq8I4p2SGDT1vgQyKA4
DXIm6tP8kV9TUke11i1HJmCfPasTPKNdZAkDPDbesTnixktL/D/lyLi4DamAdMhTjUQ1Q62uOpr6
bU9+CfQ9rneSXX4LXjrEoLYzpqLDWAwbo8rckzMb99T4bjID4wq9NQorx0xl6dB0LAS6eVJYgziX
EQx11zR+utcj3mpKdK+z9OrDREsNP0d2owbSuujqTwuAdrv21S6GBL7Defup6jI+dQJ3ZoOw1PfH
wfOsizmHz1CIo/UQeemJU1c+bF5fY7sVx0qyS26gtW6kQbisAHkDyn5nzWyqCTG8a6H2HNrJe0qr
CzLKc+bCfur6Kbsz8g7YTPrHeXHYIzJeq5gYjoY8xNql0zS6DbMULqHZ7i3aBcqCSV760sdTShev
WilF7D1b2N7rTzCBI93WJRkXeAB0Hs6E/3Nsodhspz3m7m1fY7HMgOUarGDR4KEsuyQYxtH5Dn+l
w+s4EWVoR14DVM+CXhUHWzoExSqcaVVfzENUq1/+gGHWKmC5jeGrNrPfuWTftKxH//g7yfnvaBz3
lT08LB1PdhU1mqbz8ho5lX+iu+Ns8mS1qZk3yJWipBUPM3QJvHPcWFUYEAb8kIbz3hDPlXV4SLC6
2h18FGHRtBpThTcP+BVm+4/RVxcd83nzNPCkAUUvwFWypQXN1ypuIQz7gKkNfqjfyCyYdLva28a9
ePUwqi8MJrdQJx8o7sCkF43XAcgBGDKOoaRi4fmT/9eqNnaV8s8ZxXwnMqoH263u68yga3Rg5jCE
9qeGRXXoGWOObsMeS2VjEPXC2eQew8eMzRQOwJ3y8upAg0C998P0OoHIzhKM4PSPHocYQcJMiGIu
+srgi0eL/+HXBnjYDI7+nH0NErxIUSe39AxxihB4SzIgH4Z3tKV513Z6OPYKO8gw4ks1moOVIKu2
0Ydy6ubkOdnPaaFRjQ6QXzA1Ocl5w8VY9EerifoMwloHr0ZKlcwaPq9eutj6iny286D5O3ypxFFh
zvDyZPUca0beKkSeqWGzbhJ6Ry3BiTOfNRECPXTkIPsqMAqJG4vRpiOgzUmqBKn0cYmiNwz3EUjf
psa5yjQ2916t71fi3yCajzKeY+xoDMjhBsB9dBt2sMzALe8DwI5grtbj9LMOpoQGEM59vrcducur
KITTcj/RGse2NcLuzgLbpXRFcazeOi2u+gSs5eAWr1UCuWOQkL9caNcZsZ0WASorqA9q9FNZCpsb
E2l37FjqLEUWgJ31gWL0wIh8rL5y+CLf0Z4pCwLGntE8kkXpoRblKWzxGLo9JuM+cMJl3BuhDcyq
ZBewaKwHdPGtAZBfwsqvSrY++QBnb6DbbQ0mTWxcNoVdOnu61KjJTV37XJns+/AVXjpoOaUD93U2
B6yoa1ecEslAlBTaIQsuABH4bcYD1c4DVuv5qWGW1NfEO/hhlnx6mjL3d2P21l6mVPd6wqCOs/21
NrcDgL0MZfRlw/XBz47Msah3+r15nlh/BLHrIJKMMNUI+ZV+aeCtHujztnqVdbKSvucLUhKme8Qb
+gg2SvKGOW1KHshXwB9qazhQ1bVvokTSEcvfoDx4bb4ltRFZEL9NTuEA9HqJmdGmQQOfEi4DK8R1
OXED6dB98XoUloFnPrvtVp/Z9N/WSzWfZqd9XNqlf8nBHtGW2tV7gnogYFT3bAMzFemCq78ez0PV
XxK88as7ndfFKGUzC+/qdunaDoP52ZHBmDavKss+s0UwZQ+3evjIsbbvenAQICI1ZIDyjh0FK4jL
LKpEQ+vKlaIrM84qFL5lMtvT4nDnOV0RyJAw21LJ37UhfocL939OqL3l/2xz69eaSKur0xCl+a5p
px1DsXAnWaB3ZQ4Cqyii+7Cf1Z2kTaa04gO5EpvdRv3MUGNNGEf3nZMSImzSglfJIC8dgyFvWp7x
a3BHdAdO1p1bZK/RiM9iHpLHCpTo1sNffoP9NkVYjRXDtQjD7JAcoB/wVtbrI9SJ97qdd10GnNcl
x+vxHMPrCptV0BZlOOkbC+0uS2WEBdW4lx4QnbEHvjmVZFHmZfozJcYFxMp4KrKJ2sjG24uBta0N
AaAi3hDvGvnVrLAyrov7CQJoiOJHhAAGTJZqHANEsUii4KlauZ6L+YkVH0cgFKhA1Rohgom9MWAm
cVz0GYedFiwZziCt5+yW2j1QVlucW4PZpKLZnBYdnKio1w3rfJDX3c7Q2Lyx5uwwR4ybZkmmg+XR
jAgTfsOY76234iNPsCMWRXZW0xv+AZyU0Uhba29zdnOqS5flx7hmV+dK2wpyuXImCw5WQ3pfpRML
K1+Y78wDomGQrJC7nL6bbwbpvcGnaXFhjsshi9gH9S6yJs9Rd626a8xqxALYvqVZA6BY0DQtmV6p
przxJze7cNp90GuxCqVW72U9xzfE8l6JEH7bFVADEjjw5m9D1ZV3hh/SWsUBLM9u0OCtfS0Uk3sy
dxUYBaZ3bMTSIiCcWFBa07712fCHYgkE9i67S1F9gs5v3mWFR3Jp2eIWoAmySbeUG1Yof/TmsTnH
RtGN/m7JwgqKFK87JAGSMztnhYGk5cKBbjreLUDhf0Yjm+4FrBrWrTMPiTtROuQ6wCfUPnaD2Mj1
brSQt1RRnc2KPoglTYPYlA3lfhMP50Xfo28zl514jGkcH5k0xFaBW9uF5oRylldnWLvDC6cRnBLe
skvAP21Hlf7puPajbH6E78C21kz/cInoLdPXZWuBUGb9maFYRkdGIMnGM0nnGLaJ9SZzaZ4a86M3
46KKkch2uswTzpiQzfopxoviW/dlyGzw7z9NsQPqsqINVD9kPUFHL8EP3lJFuLjlfaF4WEZ4RjEg
D2imBekKfesNnFRUJY+yLJ+nXDRbR6TU48hLVdPtkQOPySsgXuWTUfYI7IAU1oejPSSvwg38bK2I
Kuh0L7IZFqCKOlKzdEbGY3IkjcCUGomBAqEYCgt1dtHwoWovA64zBbFIL9x91d5UmC6aFAdJQUkv
BnSjnj4E5hHS5NFBhb15nOyYSDh9TdNqMiUUQTbcpcMFI5yfaHl0cayDK9E8J9pCX4mFcz2Wxa0p
iuw27Sl9s/qK0jF089DAQTejD1YNlZpWiofJF5ADoj7TB3pYt3LJrMBKOuhH9nBoJnFNLAhKrFHb
0uDSdaJPe61HQgEEa0BfyEEZ+XPZc46xcAlszCl9BAfCsjJiKk0mwl4F3/RouDh1Cs/rwdA45xh7
4L5vI259BKWuBL9TU+JHZxzZ1C6F5gyps3VpJR4SYADtIk42B3vXmt91O4wruLU4NAQvbWO8YT/Q
b4kMjnB2MDKlVvjIb7jBCgmfjszjLU8Aa19Z1eNI5fl6CnsHdwTNJx2xSoDsDg3rrOQrZ4tb6btX
HnjsERv3EkWzt/Ei3zqwcksSfvlb6UV7MdqknUTymTsj+VxSmXgs7SvtV3QAex1X6ICobqG9riZP
tJg2d6bD0hUXdAmC2DlVj509LQ8itzFAdceiClTXQz6ALHXK/PFduNGbr+tpHzdvlg+ik5GYyxLL
Zws4f5H7lvRIbLm2yPorfGkJ+1DX5JjBXn47tAoqBtNDMyfqqrv2KW8xbFWCjQDE3GXLoDzZm6P/
KAW0rpyxiWXwyUuZEduKWG097gEKjHBqeByzUi9VQeRxSgNkSTCoqx/j36YTrUkzKFgtlecb3WPh
NOXMUET8ruGRjKUiosk1MtY1JZ9E9uo01keml0G1UNAwDxny2RBokb9ZZFouJ5qCaLogNhoVPaac
pVHB2tVsfmFmqFkGGVJSP/rY4VFgMxDuXZL6u4VKo2Doo33Pe89jLjkkJSMP4nKvRXe1JaPPEPx6
Or8NFS6khXEPbefqcezIT7IcZFvmAFiewTV1qPlm8UzXHlmgMe8vVuQUQVjP4PST8t2kczNcvO6c
WIyeqtbjmxP23WFLeaE7C2qNAItYw9CIdRuxLTTof5LiwEKyMRpoYAstcDtO4vG0nwl528gzFGow
cCo4bKBTEWZp3rT0MPcXJ48t2lmzQ5/gewDRnYORa3F0iw/gAXQa1SWyO7dbrNx3T1tElQ1Msh1L
5lBzqTSa+RRUP3s3KulxRsIDPxjETlMGSWzc9ZOK4WpN0XiPPn+jInFrWewlJWbzKgzRQWNJ7ZRP
y5VO3mND32bV76U/ZPVQBkWj3uKiuzOXvjkIJ3un4esPrxyH1iSeopKzHwUkjzg85XGI/D95M11A
JV5kqX6udRdh2MAZ6298G4Uv6+HSz+kNSCeetHSX5H1zAQdzKsJYnUo5chD2NYi91n4jwLpxZKO3
1fq4WnXbsgKzXqoal55DYbZbm3hAY3EXW7O1TXpMxrHjaqg6Jj7nhbyPsVATnhF5RbLeGyOUf9cP
wMaKi9vAMtfWziv64VB6VkGj65DtXGO6dTSzCt2Sjx/N8K111pSyab8lkeQxbLLzWODS2hCf6fuK
7vgCGz3p7lKwH+nm5QsfJ0qAYGjGoPBtNglzNL1NlBdw6wb0/Ge3tOdxzsNdO0E16wzM0CObEl/B
T1a1OJXhU4kxm0fudyH96uyIhCjNphiOGXiG7YjbW1LagHLxkLFNa3gEGXV4xfsGySG18n2ROD+H
yrHgzLZotysgxP/qhvE0llyv+Sw/m67xQS4uP3WMeS0tcVTp2KNVVGI2xF36gN+q3yjsYdjsS6Sk
psRu5dYfIMURD/Ln9QGHKK55PrmOc2BR2NWbXnW/SqemAqpH8kwBUBTx+ASFfj5Q7r3VSt0gyeFw
0MmZBeazLYfAihv/IFwP/b/wDq0bsebhMdoaDht0a3xtcsypHBGvOi4f1lIWx2XrrUU9HpwKZk/f
inNOZnSLQ/rWY47SjNyNXRpumiomk6nYh+NQZAxUUWwln6bJIviGDbCpMjZNVjKeRFu8lj3aQuaL
twzMnJHaF730r0lR/Rz7GK5gzgmqrefblk1WldX7JsZaIEz2GFM5e0gGX5TjmCj4p3TuMT6ifddf
kqoqIvecNN1G3Fl1cUkNXUHThH2tupvOB9Q6qxWyLpWEAsEpKvFx97FBr3ApmXTHhv2JrOS19LzX
eJ3v9sbPJvSXPT5aSW6z+yyL5KctI/8AwQxBojqaJd2b5smt19qeogezyLF62+GQt1VyVRaGOyTV
M0gf/CAVSLzMgDgwB50u+r3vKeAQHCB8GgSmYYx3YdUyED/1+PEJBtUINaSGDYsvODZ7C3mJ4GvU
LdZ2coTYw3X/o0AMU39l8RYW+b2enN1YaALoueLSY4zBlBnDKR3RqeAOdNjMwjo5TbEHR9A9T5Lp
HLmaeE81ebS3TWbxfdTXF2sc1loG1itcs5wDTUDX0WmOLA4kNq9jwPPZTOwuWpFdOpcjgWswNbeM
9ItSeQmiFgx3nXc/J66dQJCSWRMYGi+M7kG4LB+ZBs9ZxhSXkPZfbc4G/aywcNBJ1h2nVwfE9MvS
q/AmV8FQA5ltQVrgV3GWo5CfBD2oxcVUvi9QpPYQs5yD0WdvrW2G2yyBzQJz7r4v1yQOiw92xAXh
ouxzGmrxGYKzOLHvmXEHjwfPcPjJtIVXt2ELm/9uDIXZJoLpLJkGox4Lhg5Sv5Iap6yAPi2HlYnX
j3Ewc7OncvLWUjrixAgNPNbLaTwIj3K4IFf6be6QgXxYntwVOOHmTtxMkf24mPAU3AhaUmkSDo/W
5TniAQ5oBixX6j1ldensphWoY1jsybw63YVuLZFFr11LdpT4Iny0mAsrXot2stjflfiCdumCucVS
actohotyphassjoPtxNmaj9CKXdU+OQystQV3ELkwLcCVvUG0mrRN4+jQ/1cRs0CRofuj9L1tXQ7
hbK1QB2rl2PaFC33URrdQFUpRbQQzkKzLKzyRKmee3bpX7Im8Zo04wZbEEVVxvDJO3twfKC4oll/
b9GuGfoPOsCDcdj3vrGDCOgAUK9oJEnfKTK7K+eBHhZ/IaH5t9GRx2UxnlekSYfVhzonZ+1FecQz
UAZ1bz2N1B5CxN/O/pclTurWjYlRzbbxxBt9zAz9WurxC4THXoDl7AWnSVEzdq87zETYv7Dmpm+x
5NJzPH6PXBlsjpoxmCb7prUZuAsmr+TkYco5sXGo7UYHZp/dl9K+NXTK/rNSXH7ul9ky2Kz8Er/d
EN7WGYii9TjVA05vnJfan13IyjicuAk5p4PcAqOaQBLaCRxTG0vTElXZMKhD68tgbcSOUb5VS74v
HSYMy4RrB7QMlyWH4Hj5WiuqcXVikLP40cnS36R1xwjdfunCCN+vYd1mXvtdswoT91ccOZO62hJ4
eKDj/k+6uAe6XrxzCbogBYLLSUrC+mOlE48ubJaOcY3RVnfKRNoUo7KfRxvl0Y0Zi4mboibuGdbt
hzU0MKFJQUMoKi6aPNpUuGmQDyrFuhnE87I1eGVbPDf0ezmW2DnKj7YOrk+MEexsK3tmlidASMZ+
G+2WSfX4mS90tuhAMbuiEdJ/z6zoK7XV64ipyvKrN4mVJ3K/lmzlxVK3EgvjnOrcPclKv9hR+IlR
ZLpgKvb3vu18GjZNAmZ6DjXcJcpNH/NBqpODZX8fxYBzuOhYTlhjpHiVDtiHTqcxcrwg48dkzbHs
4inzpy/0VONgOPZtLj2katf7munn2i9I0Th1BnodhumcEuM7GFH/ezJQxZGab5v1DWLxo8FxgDXl
9SQf3ZVTKipMYRnOxmRdhBqv9vam11VHOAbEnofH3sDTwbw94idMd1VJPo2ctH8Gn3ERCyo+5ke2
T1gNGW8d2tWWYYp1uZcRVjnu7yqHOWhF2NkrAwDZuDzbC7VAmLuh0eEEVC61xemwroRIipbTfY2/
ZIt7Y45hNxtWqA49V9VGsb3QNfuMu3lacE+vCMhSQA+EmswSlesHlbHmjzxuLdNiy0gM4dC0nBvl
0L34YwyI2s3GjZcBPonQCumCNXZ5Auol5z5pGvAClW4fxdpqHLsRFDu/F0Ts1QktLdoy0LqGTnTJ
NbM0X/CtijGiAp1DWKjAoSy3eU1+QTAuKXGDbTBxWJu8pzdrqKmsbApWRU3WHY7jp3QwEmblciVt
RpG9hilj5bSdudUvc8AAYi7twVZVEtApvDV7yCEdGw5EW39X1E5545r8QgRfd8fJ2iUT7q0Mizwg
r5C48VG7+pMgJCeTjixB6uKc6hTLq986d4wuQWxMSA4VzpEitJe7uMDBpKaaFqzlRTWA3VIa8cj7
DQOIFHYC7jQmN7hQdoXfuyd81BI6Jwcmp4m/MOa8FUrcjUlDA3HoQtAW+S2//GZbmFgmoaUeyg4W
U0mTElmZbsMhvMSCj+fJN89T8mbFlH7VJWqAojsOjkfgVQOJKDm2nJHUJRmal3BcYJrExwySHS66
6ggMrgmmeU2AUw/JW0WMzRiSPUhisLC1/zufx9tkQiWs6d9Cun+RA2hET4UgE5fqJwlxxpKRPNHz
sxclgrEDMmCbj9PbvFbAMMUhZkmkmzfooaOvtLaf9fwWjvFPDBB4B9BZrQmnm+zqg1G0e2aa8c2Y
/Ao9pU96Ro3AUpYa/iOhkChe/Qw91x1lKy3IEqRTE4+ZMxN+STpj2Q99qaE4Jnvsg8U+FjA05HSL
h/xem+6wmfHE4Gdh4zA5/SUNmZ7UmvO0ogMBF210EZxhz6ADngeLLDToZ9xVsdpr8tqcdb1NBAQC
ly47rBD3bmajCS1MdbMIRzBD4PVJ2Z1ro/dQyGjWzCk1CWdoD3EZfruZ+8iRgT19254sVqa8lI/5
gvkOAxKbPIiLNPycurF6KPwXhDzG+bPJAIbHh0FG+opSyGZuoikSx953I+LPZsQ5iy1i444ozIS3
euqsEdbb9CsymDgryXgIv8Nm5H//H+rOo0mZJknQf2Vt7oyhxTUitSQFkOQFg0LrQsOv38d5e2e+
nm7rtjlu6YLMyAgP1+ECfycZgddWvXzXnpgMTYpU7CgP/RoeOqSPVu73i6Z4zdGkqPjKIx42+zQq
GOFAu3UhlPnVJNZ59cYRRRm37qlKszypWTOp4dd+key3flIN8nR4sq5txey0KxxhXtp2e9MA3fZ1
q/qsUde83eL8+0lFcHJYdG1D2Mflsyf0d3Okrf3RpfDNI6i+9+YLIVWt3swG1a4omrD9UPIRr9SF
/qecmVAtpvO+U3SRPVnj91hNnner3nqGr7u0897uGaDSI2/2hIWLt/ZlVK6Yl/f7w910z7MDTV0J
jjlSWaFHnNmNmrS3F+HcF2ImV5WTeejeT/arsqW+StG7X4NO7UwWdGM9ep6JTb0e9uNa++Jzxjjc
06EKvv+edR4d/3ba2/RkDi+ItwZRsW/yLRGH7oRkpcvrXu7pM2ROJp07TlCSagnWwDvb7g1u21Xy
OL451bzifbnv2/M7Kj+ZmKTj0wTo9/kg8vBw5kgPB+aTiPXzZfvrXehUeG9W0t1ma31uN7omdawm
7oVJl7KBq8NhZx9uzxBW+cKAcgnhJh6bMxoY6nXtEM1o9Labg0lNNgpjbVs4CD6nGbklmmxMCjM0
u3mntUo/zc3ZmLxomYGUL16VzppiDKQl1S8UZ9o1RBDJkceFkNvWnO72ZFSetwR3755Ve12pj3pU
JgZ7iYFtTDCWN9d+/V6nvPT6/VS7M1bznoLA2zt1Se/PsE28EUF5BB7s6h2PShR361ptQ2eoq9gF
R6NBzTq92ofPPYnA7XunaV66mEO/z9WIZDGOmDi6ea6bY5pqd0zKXSOg2m1jV7u8SPo5LSfbxsSZ
HPH8bM9kJH8469Tkl+39LdUpTdqCGucbLIs4MRu3kQfFJ/VfDo1/abhD3Ag9gM4VvIzdFglotA7D
rUsz3majZeNKxbpt7jsLmrAd8QxSMft85cfv60JSH0lut2fTg2fE92qjoTj8WjT3m3KyeXXoP0or
jPrDJfu4rtftJiGzWDm47/FaNa9ezyWv5+OvCNs1Gg+Cu1793hps3B3x2L175ABUO094CTRF7jOV
+2rSvXPbJkT3OHkkq98dNXm3h4NRv2+6Nvngl2bro8mqQkoeiBm4NgmKrk2qYWtCYNgddwZHLfsV
h/CXtd2jjNdo/yZGtbmVFX0PU2mM2Npg0r72zZ1TqXWywxMJTY5X+u6gfB3fN0BD8Q8SEvBBPbxN
i7YjZ6L1u80ORWLO4ks13y+a41Wb6e1KnZkGkb7dRp3UhUl1a1Js5Nd5V9Yl3hPjcKkEq1OPkoVk
/9a2NMCgC0XJGezKbdFwQ5OFuX6Er+ttuqKNUGV/rboHoqI/cnZyWl9elL/tXDX1nFcKfzW+jPfO
RTfLzie6bawu2au3scVXaq6bEgDNCf17h626eq3oxdsmNevVIeuYsjXtyoRupT2aNXVrHH3ZdBM9
GLibzP2tuah/JlTS765xMu6n1WoTJxHVKXFjkwW+ahu1I+kGjfq1HtVf5ILVVz2PODKakXICTRVn
+/DppNf7zn7VaVM7OX2GnduW9tiP3ZJmk7jvanCpnoT41Ov5L7UY3P3Kpq76rUIZDSIfyOqq055v
X/UmG05d9gil9y9bwmn1xT7tqQu/3nCuVq3HhxpK+B7FAgc5NYyqVSmGX3Nfk84vWPpLLOLDI2hv
ZX4adEugygbe8109pPbs6L35DOtU0OwccF10CReste/mVTJlu+9O0Nm0DtH+1CzQzuBRKIEe2tIz
We8Ikj+TDMmxIy01qEBqYzObBEnPr+d9za5wYLj6oISvNwMiJo8QLRmnFGdSVUJIMZQ+vyTYvb11
p2VT9mmlzgc8yuDLknbzWJq/DYpPfGhl9J6vn4iexpEQmSrdQzmQOv9cK1VEWmNCl65JO1h/auRJ
dvFYv5EM3+ZmH6k+3ak9CPqkI9GtMa8cqdvXoxT/jlSTOql+Jzp/bOrtX7vzqIxvW3Tl+4fcSI7o
ruImIVfJudaPH5oq0VZiQtVl+gfRRrqyuQa3V8Ws14lBqh7XL+pF2e3arskBy4aka9T01a1VPPck
1n16y9fp2grrxLhWL8Ry7NbkoJ7bwW09pGmy94vcXb26B+Ne+czanWO2bq/pN4R7/XDf423Xtcdk
4n2o6EB+B17Sk9Vr9cpzt3vw/vepdeHm54IfbXn7/yC3rlWr/qvkumxK5tr/UVPy4hb7xeH91yy7
761/0uwq7fp/drq9aqdKSbOGZMzV/l+enbyFhdKiDnizW2/WSbX7r0S7Wuc/ex2qfHXbbfLfGrz7
X4l2vNXtVDvtXqvKsSXv1P83iXa1ZvPv8uxarS7JBqTtMbNqtV1vNMgD/GueHcnPOHlvuLOLk4rD
sszzVPUDO3bTnHwyxeGsgfGr3JWKT2qWumX8UelHhRvlmmM7z2MO92076Kf9E5fl6UulfdvjF8fq
/LvgvfFiYqAGOzePZr7Ry6S4uY0AtzgNdff2JiYgQ1eVszGwEo155g2TYBR42XDoZBlRNipxhlud
ZHdlFEgPVcpr84MavoyTWoZzJ0scJxv6ifOXDf1bUuJfkxBrPVn7f+cg/gNsmmDEX2HTONyO7+Nj
3TB8xLjyi4dBsBMPpyotoKl6ReHPw2JuFGEZ+2VdX5XbT8sitlZqZqV7FUTai8Y0eNIbrv9ZuDcj
TPupu1FxESaJUbj2S8Vpvugf1Tg6qlFHp27+q3Jl//yqsvAPaqbSqi6GDeV/1Mpc9NuKuBfzoex+
n95+qt/vL1J3Fqc2wkbbwaCqPD6yRKboJ2ZbjX6Nn5VeLn2/WJ5VNO6qKVqeWumB569Vls13yh8C
2mQeRWuF6a6SrsnptxquLOUkFzZl7if+vwFtR9I3/wG0dSJaOR4AkavtvwctUZavCr3u6kZIUq8q
y3JuMIsk08u5v9XDgwr59tnWLdV0Vd0uyiHx9zosCXpQK5UWRlHQvk/R8MtsqaXgh7M8gCE7xdrB
jjLkOBQgOEZPgbKyAeQO6WGy3Gs/jEkYVPlKKXquKJC4ovLF2qrovuq7eZqm9gIM7mkbv5xK042O
vLZKf16qT0VYtXFxyWoqZmoCBzWVdoxVTpFg/bYu5sGtGvuUwrYKhUANBl6SLFeGM2cz/adij4OA
lydq+u+QtdUi+fefgLTXaVd79U6n+aX0v2TMdiof4s0EpHW7yrRXFo0EtS+YShFDi9xEjT9EFZ3g
V9HS3eioYey61BUDpcmUN8pZbvdji+R9iB6Y+X65UwUdYdQOwo6b2qZoh+zVr3J3Op3FcX7w4AUp
R20OoCxbChYSwiWSwVNlSRKDyIyzUTMEfrJSIDa7N/SjgX6r+YlNr+vCN8oSxpNy3KcDl7EWKfQ9
9CGhsKGKEmec9UNPCgPHEZ+/OsbvbM5izoFlMRuDUnzsMm2qzNlKmXiAdJ94X91VUQCbqjFhWWy6
YKP4rw4OYSUbeExVS88J7lCEYlgcviiKXquP9TTpJ2TuGLKu0403OwHJAqVEcYKmcI/prWIzie5m
sJykH3CRGb+M4VnPkxL+WAwLGtFYhWxB+TTbNvRlNKjnR1iduSTPFCDGT6bxkCmoOeQ1vqhsmQwp
Vgn1nfj0uya1I3VD8SD/rZK7AlQbNd/rrh5ePaHt4WC+wtM0HxZ1HZfzxLuoom7fOBDcGlSFh343
xtt5qisj3YyeMVirhvo1SVrzSgBFiT7QvqKueqV2bGxMvSdG7RldU56LZqksSqKCHJxJqf5ib2GH
e3FVV1jwGP0FlIkPLIUkf+sTPAKqVZibiOwu6zBd9/H+nvNTBO3k6NxctNYLyqvYbY0rks1c2Q+n
66LgMtBKkS0YVN0mM6dQDAgqC4bhancmO1G158mLFS3cGTodTJBCFOwy3R7tfPYrl99N3PdGXjG7
xugSnvVoa+V7I7ePfrX/7J/VmPYJOripn4021xb6rVW1HnrUjm9qBCthPxb2hGWOUqEEWAMTMXb2
2aSnolpUdC4AHTHRh/PT0ydtzdLA3kD+E6O/IBZEpU0VHLQrktEmGNHwIqw9KE72Ejy30iCAOVf0
9KKm3s9BT82V2iR7Y0FBPmdiPPyd/bPTC8J4uDwWnCoobGcu/QRcWscV/XDWRv/oULuP6Q+Oej7R
d2eiPSQLt/5g6RrYc1aHnRwtaNvLCCmFYeyE+HnI5cPibupu2bOnHs47kKEirAHx8cttQLaP91lh
v8LvM5MzOtXHEmY0akgZ9tpITyz6pdxgjKOHoU867QtfiPO2GsfxL1yyn2IasOKKtmK4KvGzamJQ
kDJdG8iqHuvNqVdsdQ0ienkF74I+2CdAMqKUO8vG5RV1YeQkzWl8QPpiEfAl6F/Edtrv/5RhTniq
2TaChxpR+1uzSjJdNCYF6E3rVmF0CI00vVoLuNMLxm7/Gjl8CVCktt2PvMgLInNMzJrBfnCoGryt
SiicYh3dzLflUbRNTXHQGD9Xi84o4X5JAK1B2CgLhr2FsCQ7B+lvxqzfNChEo/YqGrytdvzQLcBm
EuKlZDkxFfwAsGAGieJ8HlVcpp+oE+LEd6e4urXM2U/OWo+uRkfbhG1xXzorSby3J87ZHHPVBDFs
coysVuBu3aVGClMnl9Ww+10FC10jLjNisfQOMe6N7dHHHrXVT8Bhthof2fCHDpY7Nc+Wc5xdfM45
3zSfRs9uoIhN1Oijo5FHTQ81OCuXvvRfkRWdVSDCa9FFR1jp/toIDi65pipjlK2GX53trTft2VQN
0FnEE9f+lGRNRRCJGs4zeH+yVaJmLPUSWhVIPNRiZGeyr8hAY83EiLMx6IalqMquCdbTK5H+cCwu
6cB2hny9lY+4eOsL/Ji2OLA+UU46xsaYv3WYw1BtKIAjGqM8G8XVhDsKCjz1r3MHJBRs4K2zu4tu
7i1AlJGWw3oCXE3gNe2P1drsgj/IOH8I76UJi4kHFnCKnJE9R9bMVwaUKPy2CPcaykFgoBAN68jM
mhX7QxI/jPkTzk5QuifccefAqt9mcTdpQEQo0tEl6TF4ep2Mg0vnBGfvGLgTrk6yVk5HFWwiWt5e
F7MUTWg4TBiRzzcP8DPUGhS/u8rqamdky5vhdwFyWKws9h04C6i2wG4+NM3Ig3Ceymc9Fcs/Fzfr
qANSZFTHDCJvZSDhk2w08PZc74M4CRNY213dAWaiIXzFqcBX4ASHAcH0AFY8NgNv7u81m3S0PXu0
Vv6clM+46bd9fe/f3Yq96b+NqgXWYcQq7FqNjk8cGBxWmXCkftQFn6aiD6HfeeNxADdAXYISeX38
MMcNvWQ1CVqDR2AGjEf007dLqQeQvKoumpu9bKumByNbqyhbHu2VRbsTNTCR61DhdKt8f+iAdci5
Jf0kNAMHP3ssGRA34bHRRJlUZlQ/wt6YDcMEfTuK6hbJOdYZIljpu8FMJip6BlBGjSGuLgOD2SZq
9d7MBoOoy2NBYEwOYEhCupKZf2krIUqDgBjdcxO/8L3BfImQ1lEG2iRHPZ4CdZAaIuxCNYOzXk7M
etjLQFxUr73tOFuNdjBFWbzr/5CiNn+qvvwzO6aDIfmPmmGjUeu1e1Xqs9SwQf9qxxypjS0Ztth4
fhEWaGmlm8Ylf/qo9kky9535EOwreKnsqBC2i5r31eR42xii8c3g6u4iTV34bpq7mHjBSE2Fsdrp
IoXI+8oOYK9B+tWe5XUMPzEaXUxKK18ICx5FQZDao0CsRobhBs12gopZtqQMAdjhZEtYmTA2fjje
VEy7JbrRMkkmOnHQpZN/DZumGNn/Ejb/o87MjrDsxrULbIZFGSbAJg+ZRzL0i3KjrCJL5swvwXoq
ijLmBwIaLRfLT1DAR1i7s1xAFQokEz/zudQvEi8aYLwwZJkDBbfk/hIECA+wGx/RGS8TPwSwAq4U
YJQYfnFe8oBCdiIsC3ah5HZRjyFDtHF04TztI158dsxnMMxfLHZmLI9gb+y0KOI8z5GY7Aw78ceU
ceURL2V/tWs7sFM7lyf203zmsi0Iwz7fwYLn8hW7drBgBN6Iosgc5XGZx7My9OdlKYPLs/IU8zNe
jBmL9X/nz/O4B8s/CEAChg3McWROzSjyBoyjB0Le0EqWYOCxyCQbeGY0jXQ0jjz+GnigQsIWw8IS
f+iPwaYoSwZIxZSa3V6W8TIwdrgHVOqDRgHXjLk7ywp/mUx5zFYtYZpZljlbxUO9wZK9Ww6RJnAH
ACa2O/xxOJZpcUEU2PbYNEFV8BmGEY0Dk5uHZeJlPsrzv8a1Wqv3T61efPpVPD50P6//D0I8PXs4
Sl/1uuGLPYihWrKROBfCmK0Gu1i/IAo4M0cVS5Kh4MOfbQnBBZbgs9+CGIJCbAi/yhm//QLrI49B
Lz/LgBtjFgnIA+rlDC1Y95WqDCdvYS5pQSwxCHmzxMJhPtjOTMpPhskc/AdZuZJfcg/jCuDwKQBM
XuK0SX4NwfghNwpgSy4vS0injBNP44Lwyx4sBc0N+KZpWbJ5iYwVM/OTmjvTjB12ILRYbo25mmtB
Yj5c8G0oLKmEfRRLoMJauNUfluibapZDLDI70Ii3hCahVd6CDqFbIWTfkAu5Rii3BEixPDfFkGXF
BVQKkGNsyTLkqpCLQuQhKuJAA3ZG5hamC8ZbPJfpWicFI4Sg8xI7VoDIKhiRmQAoxg9zqDcJoWHM
3Dzm+i+nZfE855fZ5TPIh/Wz87KFCdRbQlgygTiWTcZWZnSGZTLcMAtnWJDxjMcwJOuflXHISOl3
YdzHLYIleHs8h59eBlqb4vn5ooQQK2PxOMZmVHeGr0pmzBuQe14yOkRr8zhAwrTEk5fHvpEI3F3+
ib/fgiIs888X6MSWw50E8+AFXIQHIRZ2sgjssQrsEbQUYwjN8HCBNOwuYmal4PtwBDE0CxbjwjWE
wYAYP6krc4L3xeEiHaTRWzmBB1Pqwxm/LIvLRtB5YJpopgFPMXmKyc8gHf2Mgq4yEfuwAnM0ngY4
DoNxxGPSXHYN9ryAtMdoA9zN/ISpBPZsJrwR4ohnfLN8FgybYURU/BTZ9OKTNYmUguEJwMbegBlH
+XfaaT+yY9jdCA7IkAzqmSN4YhDtFPrNuB8EasSVY0HvKIAikYty4TiamrCsQFBNfqCoexlScyQ8
FNjt8evBk1hlX4AzshGpR2WXrs0CYXQwQk9cozBmBvA8WSoYxg9mmrLUBWtIWSLsnJuxAoTLCZ9j
jnId9BinAG/E8/7meAMU3MzTkNEyJ8+cjlMXnGEeEaKgH4zNZI4Y9qboRhH2AdPGYkkDpsa2eGxL
JC8Bo7EN0z8rsHAZ9U0mzHgi3z1PJspj8JaoFJ4t0iBZOtF4xKRsPJ+B3BYsEHDMG148HvPgEVsN
zIAGz8B7KaAZRwMEzAurCv4fZR6u54B9MKdsAqQBSbNrAhGuXGZMiO0Ae2ST4PlZIsSb4emceuMp
Lw8gec+bTgfeErEPAkXjqZc4uFNwPicOYB8FAzaQhw+WcAcs+KmIKgweSG6JmhJNaW2mcacyKFIM
jjjAzxpEgICPgZkGubsAlAACzW/pIHgCG7yKwW8YjhcMeAmI8bxsCNgZyBGtiOuRRagJQtseewb6
OWhI8gT5WCKq4J+yKPYmYyiYbpYYfuEUqC1QvSW8DoJjwUujGPpl5pkw0iSLPLikCNssGjMceiB8
kpsdEUgeEsSHWcPEhbkOvT8SGfEj3JbpyMySIk4yngTzFdHKi3hueTEPedwQqYbOHUVy/b+Toc2/
Lwz4N6d8t8ZxRYv4JlTav1dme5VD73mtEz/o45xEjUIwiDIk0h3offlogVNI+ExMSJO8+EfUFUg2
JOyXcwO/r6IlUkAoXEQuvJDVwP6gEfkuc1GurNIv48AUKfrn9T+KmTBs2KYwYXnm98mlPJbvvzFd
eH1VyytI1z+XiiYHO0TFFv9b8dblVxSIeA75zxAxjJQrkMHOkp1my0o/TBwmC4TZdu+tMgfdRPaH
q3gZfUGmWiRL2S50zKXOPO71RZbCoWHvJfvJBBFVBduXwG1RSnP2L2P/vmJEgIR+IT/YuSU3W8hT
AYpci+SBrmKk8BdYwi+ZrsxziCWJSOZvVBVRG5wlmCWrZSwQgd9gB8oqqAa9IKWcJcJZoMYiATaH
Nl/Ri741F82CMX1BJMDC0KIvMOGviEPz/5IDgqqMhWFxzPLVnZFMItbc0AAtRfcTgTgAFZHA7Aro
LwoxOi+TOQA9+I4jKsFXG+E9BpGvcJg4CH35l/V9kf0ru1h4nsYz3nLl9Zizm5xzLXxBqCn2D6Ys
Ehowob5hPYkFgGoHyFg7D/wCNrfHogAhSfIc7sSecRjDnOFR+VCGF+YbLEQXR2kW5RlGbsNh+7Y7
MlGoBAZmX4ZAPshagggFHR3WxAr7m/aO1wdBF9njEYwUkYmXFmA7MDDYnmfCbkRYo/7ILGTyoAPy
HakH2DI5pusHXoRZKJtThkMUmbQvVwp9wFeFmlx35OV/lu55mBs8ROTWV1Ti+hzDjUGSTH7D0pAP
Yx2YMlukVSb4vMwGmqlzDzYkipTrcpMIwswZ226Mj85hqQkSBeMBgMU834Y3gjgwV9EhmE9YAG6Y
J6KYHUGFQZn47sZCZP5Xu+J9XkHW2AjHaOwlETIF1s40omhsw4q/yAqmI0XHotsskBMiQhx75MHu
MyQdbA73gpujbHxXMEAGoAWIkSByyP44C4QfFs54gTKEFSYKxBiBsBxE7BZ6BK+IhoucY/9GyDAT
Q4fb5RAIhi+KmXzhLsPCEWEh75pu7vYRLMEiHY1EbcYCYjEjbkLVkQ1f+nP8un6C6GJK3CbakYzw
VhHoYIq2w6YL1DysJWTS1OPgadzHDefKjs5mX81I9hZdVYz7tRaAoVtiyOOqRM8VnV5eYxmzkwbA
stmEyn0/kWdY/ch6jz0SRYJVsAuiNaEVTU02h/NhdJH+iHPhvm1SX4A1Ax5zmc0THKUj8E193T/A
A1w1B+AfmJsNEE6IYhiKhx8J8c8uyBeLABpoCoxh4uQZj4WeUnEggRoojSx5DIWwPgzyGBoVpED/
GWcwTdAPJJtGU88ZjAHVFNVgGmWZ6GhLDKO5w5BfjWqKeGckJm2jNjAo+4dTE6zMcIVlHFwlfhXP
E8OBKCgPAzFBB+wmvIeHyIYWDez1MerJWE+9rfjrl8vsiDNrDnIIh1riz5hDDEv8LsW/kZDknP4z
jwbhUI12q9qrISP/XkBy4vqsnqu0xOaYE0Y2c9EjI/G5QcWISnwE8DnhA+ySiBCYl9gFUAGvCjMU
hRDZgYqcw4LhxcgAuBP2jbg3ZIGwQ0DNgDiQkKPEAoAoaJBCF3AlG8cD4lO4udiT8ES0Cv4pCuv7
BIw6+B9yV3hZIKoh4QZo9jj3ZQwICbVOZo3/B9GQRPAZLk1tU9QV5AJchRd4Zz5ErbXhdPJ4sNcN
0LDQF/ErsKHQJt5LIaoIniJqFA+ZmtAnCrktDBLtDLIRLiBDi0WO8YU0RSkEFRNBRRQzeSZ2T8Jq
0XVEoA2RJSWalJY7fJ8YBM9LfGfo/JvdbLf+ubrz37tJyeW/+u7Wm+f6fr2ymwU2DZACpNlQZDXn
+ZhiSDBoE2igrIgZJVoBbjLUAxQ+2WzIWEQ4ez5DUMfxAmVH7gE1hL3i0QPUQptf+wSfaPr1KYkA
516DpTJk4aOzIAGAQQnj/pvw4u78K1JAH3ABhFjgIxQ300GnC9hBzlwK1KfcRWSWBQ5oyAbN34tw
c5eoLCg1+Bq+H2ExcxFRuVvOrF85lHeF07M2TOKv/vHlRnKCg1PK5l0MUJb9RxlgCSLCTNl0NAm2
DL2c7RfGTbyF3Qejczcw+YV7CvNGsPyLUYLpX3aOZQHrZCBYLMo2HJU/BUFxEiOzRPTIF+ysj7/s
i65fLxIsGQmH1hFk8GW8wqK24Bf2OAjx8V0iCJkaQsqM9HIM8aMx4ceao8mJ9s8ecuYmnAvDFkoA
eH8+xUeHGw8DFqaKCsOljASdoEwglAgtiTI7QqnSib9kyiI/siVs39CimYdDFPolzKsoBh4zwbIQ
nOGIBtUN54qoPyhWeAywiRx84QrNLbyLgYhEQA2cg9TAEdKIOIjkQ2YOCpRWsYyyHvEZmDLfDwxD
oQy+0QCJ1sE7KTDgcrEI4tgQpYCZfE2XfxP20PgnUQ/taq3WqnVqvSrRTRJf9Vf6eG+bm3uTECqJ
0cFXI8TqQytgt5ujG4OqyNA0R5uF9ZRAEKIpcDOBCnUdooMWeGV4HYoAsXkHfMUJhY6RYm9GqQ0B
oVWIh44h4lR83HDIIJB/8e0IEdi8nqYj4hcWfXGO8wBBLsSfzRxgKJAnLkYwBc+p+AmCBCYF1QH6
pQdCRuhuCBysYMw8MK+PdwPc5VmChWL0gvVjU1QT+CEaEYYhKwXbUKrFX/WH7n1PHoJaADNC/KPq
ysYhS8WgDCI/gw/6iZ5/tWp/CZyExtFaiyTCzsi8734lgEH4tu87/pLIggASZRUFNiYCTzB4+R//
8oCCfkj/ILLYxFav2+i12jU5p/j7TWw9Lufu5P6EycFyEClYkdC8qNH8qKB2z/hTbDz5RC/HOShs
DtYk/mQhITGMxMrh648ZMRRGKCdiWA7Lrxn95eEwJHGp8fc8E+RkFJbPfXwX6JNhzAnvsMB4wFSD
63GNIRYe6xd+KsLQF77lOV//qFiW4ZuAIrlC2K2P5x+1K3J8SOQrWHPGKkJUcc5DWUNRiOMvLJmT
MGlWIB5LPA1/Nm05TAht4n3ciV+TcyasVSSzYLDgjgn6iB4kCPS1WGVv2DEEUciZpGsv8jCfyU0i
JBHj8FJuh20LWX61DwhyzkoQ2yL24xmwlitgbyYKOrpWxH08FNTDCSX8DS42A/vF9sKMwG6Q8cVi
FlfuHxMRk/GrXaJYMCaeTpaJ54O7IRd02hQPqExJXvjKasTFl5kLksP7QPLvB+OLocXoOG1EVgEI
sfiEw6Ono7EB38BEeWI1qAQp3pP+is0SjUIuQ3H48m+R/jYBdtwLdfJMlG65VR42Fv0O1eDrF8J9
hBNJDkHQpZkfZIcrzxSfD1dOv/68H4WXCa+4+D/g1+gVoh3CdVnCCLtFfHGIqq9jcsz+m7i4QAV0
DS6CcswRHjsoeM4MRFXdIgSBNM4efnKFI/ooSoe4o5glh0eQLCzeQ5b/a2prdv45z+w2iPtsdLq1
Tud/8MwPpep2xz3kRuCUTVVoTrs5TFZJXfs9t6UqWaVIL3HHWVvkEEZykl7L3+Z2/Bjtokd2DYnd
TpqarI2q+Usow4pTekT32j4WlC5RL8QEQT3q4FUIPqpGFfy/W6Nmve2tdkrL2oRlq5/0xnfnZZFK
yw7eB21dI/yKZA/CRnqcstc4Or/aO6dhbQjuOZgLqkeaF+PDjLeej1snJA3D+Fjn/B0dD5pm0NzQ
GdWsbVDLr+HJe5t0YDjqvdk2q/5+sGXOe6MiwaycmF/cjVk3KWhib62N37GYNb1HKalxMCmBWqcN
0HO0r6vTshZTT/8zpjMKQQqDB5HABBboWj96kLZLpeO0ZTxHJ/9lPG0JXxjTaMv4dSjZFdY9SncS
jta0DoQ5fMxdTKa1XttYDnxT7lVnvz4ZTZzoOwSSpK/yQCREdrL2CTERdpVwljsRCkQ/Lk7OPmh3
qAZPYbgZ6Tt2b9yxCehWW/rPEISxjpgJ1eQHZHZ2zVVaVS8eTAwNhYZdItrwQR2JopiwU1Wg+PKp
yr4hAMnj98FpqbdDaVpFzWqrovyjLldO66ZmTSIFTnEPZkWOclUne29jcXrmXMub8xu1gFrDOHg7
HROi9BwSwz58h69gZ66cd/Ryz4xGgU4arZud+PQ2Lz9Pci2oFpncHSq2UwZBHQwSYYyMegJG1dlZ
Pberl83kOqoSdVaenKfXc7beNiRwIzxQlJDBDw4ZDnRb6A5pTVUNG85t2LY+Ji1u0/eQ8LKQpODq
kGxEAulpLdBvBTsiNepT60D3NpU37LRhNAIS/B9EHBOMTDUdaVhpUzPzRc/TXny5uMdzCOJQ5+ZO
Q2igDUCtX39fPgk0s8g5jis5mdddQJp8ztZnQc85/2Xe7I0FlCCj9eJgUArXoQTOlAiGpF5Vq/hh
Ea9FvGGPs/1quvJROn8/xDgRiQjkSRWMu6mUyl/S+9JruDV6FM8p/3o0m/6vSyMygyZGBKxsxufB
hjOAU79ZvKI2VdkUefn2KasYN/uQtfTFnkTNEhQx9oPHYGXdyZZLaMpGFry/yurUIXQr+QOU3ZrN
UTWoBpSZoHCACine51Fcle7XJrkX7E/POQuZnYOmbnqXomZ1wSAIBSZ/sahT8QSR2pxKSbHdpBFT
k8js0DDLoneFdVcX4x5NjLILUd+Ik/MfRgPCjXdmsTIIZPwGSkGyBDI3fMG7D7EqLSP+Da+MXm7M
pnfw47a78yhvQuxNLVvXCbe5L3+Hbe+qd8Rg2ivv4f9qee7agNbVyn4SWzaBxCuEG1VM6i2aj/xm
fFx0uKNRyw8mlXLUnlDPl3vQTWj/56MmibOHrTyJXjvYJJSad02cGWGbLWLZZg2/YXWBf8+2IRti
cniQvton/bEom2ZVXNhd/tLxw9m4R2Prvk1/TsmZYGVeMnrMwQNigg3hX/ghNjq+88yJXct/y7P1
G23HK5OXqDqvL8HBOo2IOzwMZsQ27dQZjb1j7AnjpepTQMIfnJYHU97dWJlkOnsSBvjw9pTXIjR6
U149uK8VU++Q5e2Y6tU4mFeFjVEb39OzSz1l8+BRRGd0GIRX39/HF58aA5KuN6z9EP46amwUZUtW
da9Ogct49avXOc1r6JF9NZun/vptTRLpi3HXUr2ESNaPe6sZDxrXH8w2GaH0MdIN3qx7dOWdENln
NiQo5mE7YIwDp2L7NubVIcKWQCMyPiUg8aFaDp1m1nBxiukQvWW84s/P77QavgxQZTds5ZQD3qje
p1+rWJ2VcTY6R7WdeA3Q6mY3LmYnpytAhQ56TdLBqJ9CdR1FltmB0DVjbR7JiWqq1pBsc0UCKRVh
YayTDK6jsptFyRvjMtxKFgFx2TVT/DMUQBl6XZU9jOHRfTtn7gCZsYrQt7KnPruw9idEXjMKlOvJ
bEnc8GgocuVuvvpkr5lkgBkb620y2MU9WFW/kEhZmMtgS7wg3WZh03USGCnjAprSyqpohCH5dS+i
pPcqpT0kQX9NqjRaYEEg0hAdVGoIEzaLp9XKVxDAMXhHp+hX3+3GqOUcCFR7idQhsrJpyGTgkxVw
NO7omII0O48axsaVnFYK1Kjuojq49T8OadHU1tOvoE47rJpaVK20wsrm2z4NVcIn/u3i6G6cmtM1
wptRn1YHPzRrJcj3Fp90m2ApErf1Me5YFBhRJF+rc3wgsLcotxZN2B+6nRC/17D2uh1SKxv0jTc2
VQ3tSUKBKXJGrbuDgLTTpgle1VRStD3REia6yFuWs1Mzv9wbu2EFTrMlJr3q3YJJeLLqI59WD4QR
kgBr1own8cHgoZG+tHXM397KoSMSYekvE4GkDxEF/FkU+U351mr5PcKQJ3aX+GlaEuhf16uZZ9uv
wo66Hgl7NqGyYV3Plz77RYDwFTFNbDgxfebKOBjgEexrYg9ncEJFyU22iMNxfucn4gq2ObUK9Cka
ooMQmL03Jh5hcdRuV/ltvrU6JtRLGP5B05aBQDmCctXPKiS7Oy030cSmsiMxszfiE406wbUrJ99B
71f9cWEe6b5/8H7tqmWt+xWyUChX9n+pO4/lyNEsS7/KWO9RAy0W1Qto13Sn5gbGYJAQDi0c4un7
Q/RYWyYzJ8NmOZZVaRkRZNDx47/6nnO2TK9L/w7eFVaq8fj7xJlCdnzfEZkgy7lxpsx39y+V8wNv
th8JiI39xQvktrCQ7Y3hFOwKqt5+81Jzf96M0+azDtv95eq8Kfa4/UEbIgCMRtBPT9DkONLLadmn
nrLdoHTOZB3D9C/mBxJXx97N7zas1I7u7J9kWFWeIE3frOuQiw+Pu/0A4aaPhJ13hqTCvzuSBIWf
ApvFcMfcDU+idyEdcKRwfuJFQoJoR77qQE0DUQiU8d5D0LC2CdnNfLhLH/OT5Fw3Msve7N/H+1d0
AUT7Pb0Di322Fie9C0DA7hYWDKFvt9/7IOv4celmdMvg9gTt/O09OV4fug30l1zkwjFnP3tH3UGA
zDe18y+4pN4VdmTrpwJTP7IG/twTTz4ElpZnssLStu4yr3/P7S1EPeQOfuoO93rKW13eS2/cbWUL
BVBYP+3udRb9MnLUV4WMIfW760dbshpvsdB5iZ6yu+jARdpHgUIzojkINvuiV+R9tyqLreaXGVSX
Ikxe21f9SX4CvfCYhlBmZWilPl/PCCJD5kQiC5GX4lbndGv19g7VGhxABRpDsD+zE64J0vPyKcNW
EII4yD8Ru/yEEegUEzSRghrsCZH5TQoI1O232VE9lRcRjDWrjDjTkxwuB32XntRLxmUB+umX3rBX
Zbt4EEO+6D17ggAnQEj1iZzYuT1JuNEyKB68/kvQWAKNveKNj/wGZzKgXSEYJtSYYafZgd6Hwqpu
Awh7shP3PzR8iKSRkYRDUybYbKCNwWOJChBXW83JKqw1NRrD98ibTtVT9FY9Q2q7l/CT1+180H50
DWTSbvQgOLHiVHsDy45c9fQeHa8v0Y/yCIOthuyAddDelOO0m+ES3yE4sB8+bo3jZBfZDK6yG30A
T95dIl4zyuRP3UNBIIBV1T9eA2S2wvGByIa+B/lZ81C4/buJ1FBqC0/t8203stn9Kt8VLw0KRwgn
wi40B3liV4cZRusf+ufsSdQxiqNsEPZQPeWDzWFQDwZmPOHJ5M9oS2yAtJ0okGp+zxfvzaAIy85N
LxaBq0Xe+aM4tjj6l4EdenR04Eei/3u1T8IRYbuQHfv71LsGiQ+uDFKpHYpIxwQQAVvQgtd7j3sS
fPHQXTQYUe7eIvgZ7bUIAhPLCQ4HGKX2KHevYS3cFYRdlBjtT7IrvChCYPfynXBetoojhqoPgNjm
qIDM7u/fRRKPxGeZNkSL8d64g8f03eI+HGVSfDARt534qgQG3hU6sRipEhc2OIAIJRUL0gF25S/o
WyN+7OfvMPRB9XOUWlt4BH67/mBCyL5xTgJZWOrp++wY3Vd7wr0zUGbeGTjEe4SXnjhE74anAtRE
5dh8RhsS+oA9+yDGiI/lDxlSP9wkKch9cbndD0+JAyspUbt0r0dIDRiH3dwF2vuNxI+dHQSu/Aaz
IvVhSIm20PZZgG6NdFJ/gWTLz/3sDmMkXNQXWJn2IGFsIvsrSJdXw/9RbCCw8W67hzScHiS/cT5N
W3HsFH8PCBk8WXbM5eDmQQ3f2QGKTc5R3gP2OMmUBJsMqwPUkLgf7dEIVtDC/FE/wW4VoF7ia19j
OLufwjqEQ404P1bu3aXZa7qvpt5MfCfbUjwYgEdYN0TXeILb7gDn1GWMbLR00dlZQN58CI/te3ss
NhKJ3+RCc2hsEyRXnFI5r8wzy3F6Er7yiwHr9EOhQ+uxNT+UbCOc1dOMBCKcoq2L1V8TV0u4uOiE
2cWL8B4H4h3iFLfBR/mgz+5rnOAPhJnam98h8AKRQAgZh+JDcOuas915+abdN14H7/1h3A4ECIl6
PT9ZzsP1zF2HiYlEWufQ9sQsUvYmuAx7BaTOYvfh7WmCcd276NQ/FqDUS0UE6Gf7k8ykhQXlbEr2
+zp9eLbgy3akld2RGDe40Eq4y9fi6Fzb2Vd/VgcpBBa1h5qe9OcK0OEYkbqIvuia7LoxxRPDUfOI
BfoORvqvAso4MgsSEbsgzKRB+YT+BsH8lbMj9pi2RlxLCPg1tKEX4PI5UDoQ9NDwxFvrp/WqAtY4
tBcdXFTjoMBtUIpBbSDBWbEVP4bYFWtbvxtZdofl5XD1rmG/1hu53Z/4qI+WY29WTNbH+7Zzl8vo
J6HIdj/z1LzhuPIvFe3aXY0XWKkWvIJ0eUKd1hazwCTyTIFWhqilwbvslHDeQHfJdS+hL3cs5G0A
6cMj+xa3EJtD3mBHFEeuBK4hv3tB592FHhH/RU5UO6Nnkgre3N0MZGM4lD9v+86rAXoNwcXCeq7e
pb5P7hvn7oV65QK66ARKkzAtPaNEmNvNNqfh0P6yJrgMUzLC7kjVbfPHK4gWY+dVd9gaKSslEEgS
3Eru9pwx2vAgZJL73tMAnqFEzpvt7W1EVsRd91XQX+LL4MM46cQPkOAtx/JrOiOSEI9h+maQ2QO9
+GGomwZowrOmbrjs9B3gxXrUoKxryFwQk4ITBa7bcNmgn1Ch52yn79juq7WJfTyVTyXvnA+5+0Kj
Aqe4UFsUR5WSjrQw9tJLGpLHbwy/fbgegDGtSCwQiDvtQBuOLhtWjLgYVSq+iO0tskKcnVdtCR12
9Taxa7nmlmtov8Ar9WH4AJSsA1grThZ8EG0tKKvCfsfAff2Wk/wTpuTVYDgqdk/AgPpX9ysiC42h
gOTXi/Oa2+8VSZe35e4MG8upOHVMA1Ecao49hN6b6HTlURU7/dQBosHo6Nx2PkFnI9kfvDrqkh+G
5Rdhel7LFrJDf0UGwmMZjMAFyCYJKm/arsBhymRLpGPu5WEmEb0+Vg5V69XbKDg4CdTdmszrTryl
9D2RHvodSfmVDJLv+6E6X87PH0/JNg86Hk8BU46V8s9wWU9FCkms200DFguYD8m7+xCH9LNEMDT1
elBdACGRc36ZAJDFgHUgSuMoyfswqfVSmZvYi8KM5zuvJF6U4LYUWuSagLK8dOtVAQ9FSp7Qr+jC
5DwHL6mXBtKu/aEctyTUnuAlzltymhE/p0xvAzPs8AmV81Ec4oDyN2nse3LKGxVoCfgFXx9vBvc9
3cd3Ka8AMfCQaXSJ29ECKgPtzO/uF+LONg0oz8AtKUHubK215GJum+EIa+dz5E0lK9x8rarj/ex+
wMsLGJk2yCF2IK/ZTdvFCRSWJNRDYjnaZ7IDOwrcTw6zEPEiX3uSvjrfCorNcpb4kT1OB2rT83gH
OO4phw/xNJ/yNR2G+7v6iKAOgnOlQGjhTQI9dAElzdGUHFxFr0XfElXcKzPqkOt94hpejDA+xzPv
JzlJIDj3JD28wqutetIzKZLyvFsbZJs5I1WB8YSrqWPP1uPswmn5sf2UOMzy2DvLk+bEryP8AdZr
QVcsYU8TSuDtQBU4Uwtabr0ldF3yp5rktNikwUcOWP4jdvGoMGENJObrsfFsnBmJyfoqIrILKFIu
HbfgxX8DOLc6m7X5RF75ttYla6FHw9S+MF/+qD4BzZJL5/bDbZOcXtgxPpx4Cf2OYmWtvDIT2CwM
QlRJgBRDosnO3DRb7Pg8HId1q4ai1aaSorX1UBwO6usLNmA/6Hf0O37cMVGHT2xFodE1fFvC2ctP
SJvtBgy6/lFSwW0ghlsPyb8B5WYJcrJJ7Hj8gMbV4jYcPn00rziPtKb4SQQ5rjLRYfu8bEGk0dQf
/NOapwWaL+Ax9okrAhaunVfBe8tcvgmaLMruAxnV6iN4Ffq+9iNXKWzl/EgO9gEluX1x7vcfsXdz
YNgDGivjDhLyQf4g9Wr/4wHqTkfnmuNS6DNV7/le5PvtE4U0ukQhwwbBP1Hk404Lz8LiVheo+NgB
x514VDLA9vneif4BBSsjBm8nX5YVR9UF2M6LCfzcsh9WZPgEOpS/ie6f91ZRrDUByGVbAbdbBWmg
4kSRaN+hm8yoAgQxh0BbwDmQtTknWi4s2/EWaelxOWUak6fI3WfnI3pP/IALJXy9uYXGAdUEunnQ
eZIWCo8n9YzvhveXgoMPSjuEgyZvd2pa0lSWOx00dgIS/Ejzzkl3HXHuwtbYgEmjG0p6mXovOG9C
4Ml0OzenlmzZd4geeIGBciRjZc6AOrR9bIPnG6nIsr0G8oMUDCzKQJmKBd+choaw/DDhAk3auXvV
ZRV7XtNFvNamex1oqZT212y/Km/TFlYOng4lamJCywHdUyH1dK/d3qkdeOvo65hutXkc3Bh6iWHf
7e+XbXxHF4eGI/eF9JD/AA3qqa4SdLL9JdvDnj90kjPWeCZF25dB8lnurxgNjxfRgEF97Z4Lib3t
KGyhX6BEst8NOsEy+/IJjReVkUwg3NF6O6MKYEsntG5pyB0M2i9h6x4TbCWyz7SQl5D2drLNgisP
r9hbyBbI9iA32hbPzDBey8N6igDL3ZEQSEH+2W2g3OQmBvRu6NVQKgPrPpJR0VKXgPvLqN3urj4N
um3sFPfT5/J5fZ33SJAMVnhV4OmGnhI1H7/lh+kvBcBGGhzA6nlX8GEe6t3CQt/A31eHZH7Etpip
Eqp0Xude3to1LAdUO+3zMcbPSCT9cDtxkJbzDJ0AExrecOF8bvf4dI5oP4UoSIPf5T3NLoWL83G/
N6mQYpdYwz8EuBmsMgDLs+7J7AQyTfLJdhxjJiykG+2i8g4j33Lf84Mnvc3uBnowL9p0xIqMK3wh
pAeTI7gTLxHFKqqpGZQ4nQ8uf+oQ57Xg8dXCTGYuegX61eAPIh8kJKBnmsjsvhVk1hEsG5wt/tMO
K2/y683uHhUdkf6n9ZDhObY9/C4gMrGSsxXmNOhz5zDTe+NLNjC/btDYog/3ZoJJ5tO4zB7VS054
ZGRA5w4qdML0h+jE4X2+AebqfL3fMzzzFeyBqYwYSP4G+sMPy22AFfdOTrZGJKCR4ZfHhO5Zsrmv
j7QZFaCZlOxAewHqhZL/RGvyiiHP9P8tnClaJ9RN5SMVNE3UYD3f2K/3lstkoLcLNaz88nxjeOVN
3vSOoYTc1A8JlCpTH1qImrMTnR3pnzsHmjtzLXpSkGqT2R1WoK4377m022OyNcOc4cXk3Dw0SDaU
fKCaZRszM5mapC5HvAW6ytHejkJAvmDvc+dx7YGWgcCFp1HyJTnMepglXe+lU+4ctcC4e3m/zwJr
kx3kgNTwbp0zbQtXyGwc1CsVoHUv+cameE7vhbALYfYMptcymJ3dUjo65kJe8cWU8OHLxOGTFiXz
dk59nW7i5rMnryBNl2gGHSdCCOnJGz0GntzCgOcdspBscpkcbepTtNjR21oJ8Baglhq9nSURSxh7
uXl4OyAJ8FNg3IeSb9h4W6h0QWtf/ZzKP3UaTJ5+ksfEcUc32XlsD8kjVh4MYeLNQLpJJBiWBMkZ
9HbDO2W3wzuXvLNzCBHfCp/q7HMZZAfJZsrR+ywpESuJGSd4K8OfVJh2tLt57yb+Qz+WGzLDUPHQ
YmsPjFGHEPa7mRbhC6Zp68cbPq094IQYmuI+nfPki+FPEaIB+IrIOboNrGZBG7wA/+WN3D5Ft+LD
0hSxGzC/0IccIAN060ee0H2awxfmC85u3qFXCR8d9+xeoA89e+N58c/GHi5smxkdHzgOoztpZ+Ez
T8lGJbl9Ro+Q4xx349YEu420BNnBSL5p4j3XviHJ3EFgWGdAipLD3rLL9t0MYFx0wnXMMfl8RHQ7
vIKX26OLZEt3nf3U7DL4QFbmhJV1SXstbn7FQ6vc4hgb59rMzMa6G600ZhbjvQxjGCET8gLa8LCx
udUDC620KVN3R8tqk4V3xzJggrdD0OE4442hFjpmq/uo7QMpShWigRRwKwuMHph5ODn3K7tQFozM
btgxSO8bLzouhqca9tW0y8Pj3NsTZETaxqr9fGtOviogWufJJ5q0ULTsGvcGgcZaHqn2qydZe4at
7vpQmYcWT4/Zt28YqYvITpAf9AACYSybf2PWTHjD/HGGxA6JWPQFnP6Tkrx8etgr0xlPiRMaRwdG
Zn+u7JrCq3nKfLk5SJc2pwqrnmghGSdV3u17/XB9HyDMZpiMFoDzlDIPza/4dTZLyaNc1KJiT6d8
viKEfdHJK70rxZaEn0Z5ElS6S0eKuWh5oVUMTJ6XJfjjS3Khb8KIdyPC/4BgAHOPlMCSHdsjwqf3
gNDmsL+6OUwlv0qK9JRtVeSrAvW5JQ/ZDs8ozLjmL3/SnvtzcfrJiM/ndSTbcsv+j8E4/oqT42I8
9gFbZCJVO0I7NioILhh+Vg+YHKlwdRX+8xhqdCy31UPvQArFulUKZ0x0gIOA3B0iGqQ+NnmIW9hv
u+dkGwrxNj3lgbpLfbQhfhzJVg5PT4sPkT7YKULaPt+OpHKSX+6ZdW4MppT5Bk6PHxOLEg3EOTA9
eeWm9bnZIQdu6+f4SWdZAGqU2mt2HUpeKLddxmqT4KGV90ihVoBf+W4hjDUbpk0e+wUiQTV+GUEE
MxzsTnFpdz8E91GC82NkLN76KU3oAEf2KHnDqTitnP+qPew6L6t8OjR57CyfyI0wJh/dLGDn4jTu
+Pe9eSnwLAteL3vsH9dEhgAE4Gcf+/i0R/UghpFdQv+xhYjV15nfj+Hj1UeRwaJV6NUMokdImoR9
/jiIdrlNtuouP0tn2kp4dxErLZnLJ3vM3Za+lpYe6cDwq6f2zMiH8sM6HSN4tE9omYQ0mQPzOf2p
7otTs1J/LJ6dh6vTUfzVM69EFVeMLr1DBp3VVO1kboeLtW4y0L0jdZ48flfEreiB9tp+Jryvz/Y8
Mn4kJXudd8vbjUnuw0KPzW32y1NFzG7P1h3lsttBNLGGPOEOL8H8MnjEee7PhfuT7QYy1XInEP31
nUEnaOYOlI/rDs5CUBL5+g2cu6yF8GaIfRfGqLJbHqHLEH4KIYJ9H+QDAhnPWoXY29rtdska/dkt
0EkKfjLW3fbufeQIoXmOPMFlKD987obdIw6dBJ+A6zFUHyg2hFNFoM7pxpDNuY34G3y3+Vd0N1uM
JqR8Bkv3LKOuBF1/IOCKpa6d1bSHSkACGv1y82l5ET1KcoraZaOFl0HhGCi7ko5kviOpoj5p8AIW
YYoFl9A6qtC8II2BRUMz5mgXGvhrHlH4FE2pz2jagDGPRJjpKuaGG113Fi3uZe485zacEpZL/Qib
2s+QNTly7X/eHZP0v4IL/vyM3zY1Z91EpCHnGVmtoEopYvwbrEBH6Ud015qE4HXJSPQYXD4PB1Rh
8rWxQ13WXNTHFR+yhNBrM1fMXNw3rXtGePzulQHWOgWh5RasSWzAtiwbegF7uGy4w3rU08UzOLNP
WiZAek37boa7fD/4qAoEwpZWu3k3uh0eqA+6+8Ilnec1rw6zYBMAc/XLwxiiL09E3z+z7EWqMrKY
AAkaDvsr8QYyI/mCtKCzFThOi6W2R/hi+GasZ1OQkKi+7Ku+aDPnpOGs4w1mWjf413VPq3A155Hg
7NLiQYa7gkr+VPwwL7+O/3//icqj+0Xt8VHVcwu1eP/tl//5f+XQ5C/5n2/6z4eq4H//H9Bs/tr1
/R82E/e9f/9fn2Wf9vPxvfj8938EQ1p+vlM+d9378EeOzV/f9384NiXlXzpgF0gsFVnUDdNgn3H8
7Pp//4cg6f8yRLjsTVPT4T3RZOATJTrxyb//Q5L/pZsi5JwWG5IitHlc5a4afv2R+K+VElOxFEkz
LPgxzf8Xjk11hWj8gesQIA78nroCByifUdO1b4CcAYlxRHGbk9Fb/phkPxW0rk9tLiKfKv+8TRkt
30aJtubwZs7yEfZ+xt2DCMu6nNRuEqspyjcMpwckJII6i197yaC/MXS6K6M0cKhqVoEQkPX068Co
Ie8VB0X6bKdXpuIPBRlueqtqBj0piolIrZ0SSXeX2yRuUKLTwiVm2atQL8Xsiaj33DVosrTm7WQI
LG1FTIgUDakWs0Ex7Z+difaNemU9F1UyTFnjdFRJNldq0j/4y2urwQbeJafOHBgsijq5ZTGxi9kS
oSUtkOVDM8U3t1GLKjTTGpZzBmcmejiZrKFVUt3YfkhNya9KvfBGax2XiGq2UUkUDaSk9lot/qwb
odzXc/Re3TRKVUNWt4Ip7XJL1pwmumX7VE3RKliUZIPa4WxCeT/LM2MsIw/qeQ6vBglaqzTTXWT+
0JEnS3XYwwveuLMMI8yUKdp2qdzRNlEV0R9Q/KzNrj5ZEUtTCnT0bSdWbpK0q5DnpzAl8jZbydQR
HXuuS4iwzUGhihR+E4vUb37619miXQyJrKxBNiJ/Q0nLqF0sN104RktcBWN7Qea2OsaLEKi9KG00
RIs8CK6vbto8dYPiCV2mPAu6+GB0I0Oj+no/iYlbj5PgSnmi2JOmXYMy62sU0wrFzgqJ7VCppPyY
+5ufttkBLYUWpu5lctt4YDk3lUkwWyQgy9TMfeSSaQIqQ+Lmo7ZVp0m2Ee+ku4993kW96s1zQitK
hYYYY/lN1JK/cdz+OgyVyAzNKMFZVL9dNMtQ5jlVhWOOaJDR6IRdvTFd/fql9iMJbtLS8xhZXDBn
utTqYz3S7UA8pMimmRlIfZ1pE5V97acpOiNpWvwQEpy8IWesMMj5V5N1lTuZNecCKbv3z1Yi/Y33
UIF/GaqOALBoKd+8xw0RYimZLTRA0JuThsa3pt5Nxrn2i3xyGjGFVTqhTuxLZr2dvlMTdD4svgg9
x+7jnz/ML1f1zZWR2lgcoY4zw37/bLJ607YdGh0nuZEZKGtFjE4xYteCblFGLBFjxriQvMnKq3tx
UmzE9rpTkzfvU2bktm5V2SOOHcEkI0gigSUrHZGm3qAk7ZbxPJisPHSCvrc04Xhnz+bUPKAN+ZKa
MpoieR25vaIJbO1E7JBohX1jZbtbGjaByyTaZLoF07wg/ehXneUiN2smeUvpR5oJQYOFqSFDb/pj
M98VowyznJTOR0dSlDGUxJmS00jF/ZA/aEm6Swr9d0ClNTH6dnK6pRgQLKuatoadP5/cda6Em9qq
x64aWf8s4lDNFhglW1MLzVHxmpHxpDYhvCYMDLs6PXdQ2i6Etgm05DY5+kgHK1MP1+vI6HKO5mDJ
amRph9Gtu72OAS46sgdCwZTSMJStEdO/kfN0CmdZxnwpXwQDUY1GFW8bjexFvNeVihlTy1IMTrWx
K5U7/c/XRVqBBN8e2oBWWiSEKpIpqd8euitnE4p48ZhPE4Oym9Q6ohRkysQ2uqSz85GwBDTrIQzy
2+5U3kT9N25QWo3jLx9AIjvQTU1Bn281rj+EmA4lIKWNlCOeBZL6IftSqlAX1MKbleJcirfRGWXB
iTLxgZPbag0eDcf9u3NQ/sYB4XskhPM0iRxF+ZY1I+1m5KByj0lXBkofpx60/1ERm2eEj6jth/Yg
d831MNb6Rayil9y6qtu+i2enFuNVPdwk7rQ3LRwMsUSSjLthRuwHZs8Q5lMuZgLKdO0ie8WYMwSp
ctMR2Jddlll1rEGi4kRkCvOL35uoD9MoVo9D3Pcu2t5ALfuo+M2xG3/3vBCeG5pikV8p1rfnTRRB
XoRcPDbpdDdKNyYUZVU+tnFQa+Z8zJV2skkxXEEszXOzHRcqObNYYMQdr4HW5ojgNNOxiDDoX562
FnF7E02Ya2Wibj/nRwuNC7R30a3tzEBsu7NUypkzzcLHtblaQanENK+rWN3q9UQrEgEZbV6YWqh1
UBqSFsqrkPXMUluRrAtZNQo/DTvdTQqEYlAZLcJDssurG4oIs86ya2xRfevWE2odlbJsrqvmT9/s
Egj5fYBrPVp5i8bzLJYj11SypaLDh4mqxG5cMvo7FgTMkdWeU4aqiZgezO5oPFjwi8ZzvK0j69j1
auW3xa3emLRmK8w4TwuW7yeUFv7ZKNeU9y82IVvqmvwqGN+vEu8PNpH0YxanwnDsFKELRSti7VSq
3krj1mxFGa+xLJPmFzW0zn0qOrUkuEambc2S/R6zLd2hqWu/0m9PWZoXmwjd+TG/pb7aroIHsuLm
goIbN2+9g5rr4Z8/+69g992etdWBrim1RJL2Z3vORlQay7w/anLyTubR7m+L6N1uAlp0xmi6qCM/
mFIQj+nVtbqBHSK0oNksMXq24VqJnYaKi1Gp8nM1XMNmaooAfRWW7KPpJPRZdoxTjf2TVkLgsGSA
VhaLQ0ACgtBOFXJZhhXKYw6p9LWrXVNe1u9Mxv9WSvhTkfdH3vm/iRQUHapCviKJ/P+b8aixLs9R
Wx/nkUigTv0mJlQ6Sze/o1p3+ecD/TtDpToCc0l+Lf2SIPijf6xzMxqbdt2MnBjwCumXYJHn/PPP
+EvSAOkiVQ+qyojQSCttz59fWlHJCGHLDPvagf13GfpTBKwslvPTrXxVUYLOeXU3lgvmRKV0Zq3p
Su5w7ZY20OQ9siz1SZ1Tr5D7GDRCEqiCFojo2DjxSL88nm/+VUnUTZXtVMOLhrnyhQXZjn5A7K/V
3yKhpIM7w1KaDUg0Sw3ykXFFPr7mby0XzRat05DS8Y3mioyu4Aumrn5MKI+Q5tBklHgtM1gGi7FD
g8aMoRT7VqOzdtOmS53ITnmIbh1FhVbdfuNJtW/IWIOzMwmdBoWjqmqUSn8+u6WW4rYpmqMltA9d
jPKdjsqNPUstjfmOGZEhCq6lClenVlLEFQ3y8rJcnhBWe0IyWNrnUcfinyKGdSVvkg4b1cwc/E5R
iX4zCx1ip65SU/st2SQ4cwnxssq7QaHNYks1lZ1YN59rI9IRtNFETxdSwU+x8ljrhV2t9EEuzrzP
XgaxVtXnqktTV6ppxQ5CowcVNudLyK373ZKDHRMzYtyN/VJEi6uWvDGKrf14LdGMwamkCS29V6po
YzfJ5s9bnTTevDQX9Ii034AgCUbfvOB6sCqZP6hxk9rkez5Wde2yGDI7lRnC02kuSyCwAOoV7MAX
pnQ36vQHkej771isaB1goaskIfzOKFDU2HelnHbbLE9dMVM1L9UiUHSQI2uUk/GoXe3GqIcN3cIg
yYbs0HY04pNxJCmX6T+q82CXet54NxF5oEy7HWSlkRF7R7vWQlQHLatin6nAI1P1LUl067BUJRjI
BRHbK6q+IHBS3UVRjxTS7GSEijJWGMwf5Qh0zVD62R216Xidt3I3Mk+2ZNoHemrtm2RgA9Ws3q+F
rIfXXv9EKU8gpSju4uUWJBJ/VzNYy+5GkJIWgTFw3+V3+VVz0UMm9fZro4Wi9jpLmDOPE2tuXDcM
U/pURdNrAGGQTNielgIOisujrJnpPsmqj3ktuVKzPM43TFGr0gua3Ra2XG6bkXVMfSySfdUbH+bC
zC+rDHtaYnErbZNSV7adOL3QrnEoKj7VLK5XxT/Qk4TWVq+mbQOiUZfMfZdgxVOcPESc8tFYFSMV
Ma0cnNJGQeM2uCkmm+FNRO9ZLSZfUxLEAnTN2qBy7ipGUZy0ov6qZSEs41I+rPrMMUqLu7lDGG+c
6G3X3VG//WxR/nJ+ZYrxlfXM3zjM7xFgvZuWSrEqmiLNp+8RekHAeTHr4ihcM8Z8HV4zmtMpEIsO
BVYtYrw4apqtX8nfzRaN21zRHiKxS4NbqzKR183BnSasuI5r1jbEY5UpLLLcGmuvrLVuXwgi2tD9
yZylK8q8LIYa+k+qXmM7IpwuCFqEHGUGSBW9Yt9QNkXL2Zo6LN/DbdoYarYtitvsynJN51PM0Reg
LPTG9SLOmXEf6WyYysNydxWoP1Irf7VmNO1rM2vtm8oWYd+zh8Y7a4qy9s0JcK4EfGKZM90VhNvk
QZ9a8TbqNPjng5W+d0U4WEuV0edRJNRejO/1SDoIiaa0wqEfpMG5DRn959vNdLU5Mx3RuAa00hRn
eRTn/qBdk98kXtL3ftf60yGqMNHmkBT6kWsw/kPi1d4iJRI08zC1s9Mm7eMqHocUICIKCZF+yAA3
VJkezEPnKYmubLKCV9pJImJ76edo0WOaZeU0LJWJnqSyla7t7z7h30Qbi46nIdP9lLl+3+o1I742
6WBZhzGxJMQgf5rXARXxanofez5KVaBRH1dOM+mv84DiuDXTLVLma8fgE3WM2NL8eJDt6GhFevmb
SEix+BeXbYnIn2k6aYRq0cr9lhjphpjnkVEdjM7yyREju8mW24Mm3E6iGLEBXrC32qFku42SaN4k
RXu30CKxW4nY0gptKCOMRkBBUAb4cbt08aGsevPpOr0j68iQImkrN8vy0W2jws0tc18vIwtMIxjw
qm71p0GypsAaNaDko6o/QbY9utPc62EcT7CjU49vrTZm7Ku3wy5bquIpR4sYE70JexQqpVpULknf
gGStgXX8+qWaSFYoCiTRUQ7mQFvk89wP44NVnybRekRPu75fpJu2GQV6pOZkaq+mgUR0o9Q/ltuw
TfORheY+ZYNRVkseDrD2gDjuVioEivvC8hOdbm+5rDACeUaCeTK2Un8gmYl2kjUDTp/T47D0ocx3
7BJBnYlirccgi3Fwo4zbTkhKv9P1cOh1du+tozFY/rSYB6sRorturEfXVHVmKV0TlqOYXZJZJlB1
mbTV1aR+KkXw0u0wJ4ebPtRPdT8+CLfsMJHev/RaYquzeQXXnRbsHlznIC7TJJhztQiiGniaKX3e
Wj0Ur1LhdhZbj+YSLCMz2UQsWEFrOqj+K1dtjdbpRqPze9Wd23Leq7F8uZrXlKb6spWStnZvCmpw
cimMoTqhkLYI/0XdeS25zSzZ+okwUSjYuiVB0ySb7dUt3SBkfsF7j6efj9KOGTXFacbe5+rcKGSi
VUChTObKtVbSEdeOrVUVjl9cPf7HKPBDCCvfXQd+8jDZe2UG8z1X6d5VNUVSu2e9Dw4UBOHvxsZc
tF28NUZ5L8dqlUZWvTI0YOo8ah6H0Vo5cwLhyCihRJFpWLH8EerDQknIYwQGxc1AS9bWpH1r2flA
jJH503bM+q7LnK02dD9pqYkNgFPccZaJpV+3D6lb08SU1WXM2Ws1xy+EqrLbVDmJsGl/LwznyR2m
H8Xc3tEIyF8MEwgdbVV3Y6jgGhrMGVfwI72YgPn73Zj2X8rG/5InHedPZq6CefhuD/D++wT7hdh9
TrIaYKa701xHeabvHPzUWLe6/7m37F0OdWgYCJT1ji7q7RAcw4FCbunD52jTW2XFr7WKv3Gpv4ax
fUgJ9fNJWwW1jU7fB0Yfm/kpBYy3gvrbGHXwzmp6oQ659mUUJrGRE/lHO5s+RSykZTSRpKoZd4Xe
0XamW3fbTPN3dHanZXTnJl6j1U9a6DZebBcNrfeKbhU6LtytWc03QQhUWtf5rVln80Zq3as2RlBO
TDmvksgdVnbaA6KcSiZag+Yh0RpayIf+1mlG66jWtUKIIAvmic7j9Ltn58RVlx3L/segWf2xtZjJ
3r1xO11btgVGFqnhReaAeLyY4Vt0KZLdWnVLY26eClp/6qHxMw9dh1Ml1xeTT2seR99NvdEekkJD
tE3w6fXJnV5KcRgJ99MxALGjIWZW2pRJ4+RYmVO5rxS6MpqueokbwqClpfwyGxemIt0JwK5pex4t
pjF467MO6U8UfqZvLFuzyu5ysIvRTJEy6UYBjoQWXBHr55p7aGlg6sVV6XhxARvId43Sq2enXw2z
v07m+B9h0b+8TXM+2TjedfX4yW5q9Cxm5ZwEJA4nyBTQoDgfTt2Ff2iVa3qh7G67mMxhEN+0dBIb
Fby6AYSZNIvpvADXOcyhFMf+fBh8jdh5alPOMWuvGe1Xq+1WZN5vMnnMbApZUUTdVtPFeq4zRCK1
+Hnq2qpmlSzsUEOyahH9dslLNJdwpssUYdssyfn8GKiNbotDo6YtmOVT4E7x1p+4R4SRLmVQfFc0
m112pYBOmI6vnPSvNKQd1qJnKQVTt/RV87l2nR+xJH6n3+5Sy8Rq9qOHvknnnVY898yyMCNU+iZ1
7CR5NTqRrRwNDUtfUFWwBdwP/c3Wx3jVhTW3gCyQ9kl3ETh0bs2CUd7pdYhOSjXITdJkZWo2fyoK
5AitbW6j8YbjS3vUmuobgBKFEzP8PkclfZgKtDlGEHyO2mBYT2b5swAipqEpjBHDT7xR63+YRk27
0xHOQaKzdwltF4EY642ta5/MJIt3un1Xm314G3X5cvarhrdL5ItoU2s9W8ZqbL5Kuyq3lR9kmySp
98WgZzu/Ttt51Q7jsE7i6olSKKIeR8LzyjKaoEai4sbgQFYZEl+trrejgYR1Spts2erDg6qUOp0O
+2SuPoMY05CM0kAcyGKX/s8vBODFrgtyOLpkGkszkvNORXxk5+vUjHDTUgoextASAtDsFvpbkmbe
rx9qSjfChuH087/+u6QdX4EnUSFaSbH79Yuo04YGZMG8HofQ3QwRbVSXv/7FTN1816Rf6yKzVqIu
36wJnBvAOCBgpEn0YshDyft0tKz2zMp+Cqf6Z2s/TJ1+9PXkKSEeAlZm/NnAd6JnjQ5Zma6ydpK7
PHcwTHCtT4JGp2vaAnzurNYhJUSX6mrhoclpQRLpr3IMt9Xs0qI4M4+/ZlxlY7azR1Qikh+oCut5
rElErXltTrCQdG2IcE6otCd52uRTiM9JzdnpzW5kfo50e9nk7u1AeL4bxmpPpDU/TrqaN8GEeiBS
dGYp8pLu2SbVSpDOfhzB1mJH3BIR4IwDyqnoJbpuJD7cDoL+2XQhnqkS6K2kzOoMvXnU/WFliOm5
cjp6ym3ipPyk2i46ulGzdG13WrrG6FmO/ULPU2AIoehpqzlvaUbIGTrlY9dWaLNj/6dW5/kLte35
bjT0u14bME4J1H3pzjRvnjCkgI7zZjmCyF3IT1lqhPcxXbfNSt3WVK77MMLAoJshXZoG8rE6BuMl
qb0l2i0WSWcXK5Xaa7tpvo0K0E+YkJEHHf2OUT7oSfopMgL6k7WudpM51TrKeiIbKAZLVwTQvYJg
2FeZddT0blhXAfJWzfhstzXqTJr+PoCu+fvW0u+VmKGuTsGhng2Y/b31rYru4yA2D6CV6dbmDu9r
DGympvO9tGpfRK6yjfld79PnIW+TtdYO29B3mhs/cF6FPZP7TRo8SuOHZfsYg0Qy3qZWrLbtRI2s
JKMZKRC/9Fmz7/y8J784TJ1DCpzsgsgBDDOCxzYfjh3fXI/c7rbuGjBR1iQn/3C0iUnnuEYOPdX+
sqakNrF69zTKTfe/fue0MlvOJvAwa7zZxC4XVTH7r26Onq2hWW1azCMYxsZxrG459snXyJDDwhYx
LQn7EFOKuXqbbbVy4xQzCYgNyzGHnm0E8y6PBE3Hjewmn7pyExjjk5rybTYVuK+Q/mNEYqyKqLSW
uW/8E4ci3dvsp5Hz5o7m4/8YfWou+0AByxv2dAh1sMJwXJSmGF5Ker0sDCuiS21llrdVBxWzqDnB
p+pJ5Hnp6VPcvw0zWr1iTNFit2plzTYhiW6Et4Ool8GcoNjKa99LnEp6rpW6+8TlQHPb1wG8Yxca
2W0mMnuTheuqtr7V2teuT+KjCIcjf/YPbgUdbxSf46jD3Kh0KMzLcpfM4eNQJYjXAaCOJui/rTTh
DU5Yroai6m+6GnWNDMo7o80EWtNmwhOmRbndaDtnssZt0UkUoqCIN07N+2pWoh5bJ/pORbRcD7EP
6X4s04M+UgUyHC+cKnftp1l95Cti4nvDtY1vkt+jPrKbT1044TzScNFFQ7MFMEQZPBs7OcTOUfaQ
cMkPDnku5TIThNUuUTblWN1djEIcm5K/t5omWBWdDzuQu2wpbO3Obkex1Sz2We2LziM0ufN1p1ix
0ZKbxh2+wfDZc4O1y9ggViSaaOl6jF5ed6NjmiljMWWdsxmtBN10p/U3EEM824nsl15OCK5tMIbE
Sg5aCX4HlHxIhIESv42e8qHubtIA8WLUcoAX8EOCpqG/8iw3tWm+Rf1Y7WKRfalU0OycDgXXNK2a
oLEfQ63bR7Z7H7uafxeZziF0kEFqg5Ecp4qwjGPSqEpEK5yjrWWTMjcp3jZwM5YDXkNVhV6aDumL
qu7R+DkKwUyPTdUswYuNTuqrIinre7s9oWtUYmfbqt6yEVW8r7X73Ow1r6e4uKTUit7W0OF65o+h
XkQvyTBsFRWvZVzplRezbhZOAsE41qoEp4UOBZKKYi4AN9xbaZ/9ugYeiswX9yqIlrKt3a9ADvSe
5vNEvtEdwz4LlyBIjyWZ5dbImtdaD6JTNjyu/ZnzXuv94HOIrkzrHkTl119ncR8PGDf0PcrRoEt+
JjGAgGL77XOtxKEprH7ovP1GGJIDu2vI+Xrne1QjIhmmcd8kwbi3rOml51OyfaE/u3pwZxWiIP8o
tqZeyNegvTUrC8m8Q+JVkjXZ+bgnkqGFX4h1S6ZPN3PCuVeHxFMRsCDHunVrarWzCu18K3LRHkH+
N1FC2lTI4m2yIR45RQM12y7uMgeZupC5OhSj6JZ6I75E7hd9MuvDIMgiUwdx56x2oPRik1rhsHS1
gqaUTVPu0goYdJxMaNikxqR4frEPRbW2xy7YtBaeBKS4qxKYoEg7VISD7FY0rve35gkrmYIh37eN
tbAsc3hOT+CwMVrIuiTXdcRJsoxzxdQ7+gz0EHx2jUDsxwzLAFG8GU4vtoHtPEtZVWtWKXIewICj
hOOybEpN3YFwH+IyPzbWHL26janTSb54k2A/G/N0KFAuiEwRPgWED6FGrcnvRzjvcZjv0jZYNj8T
Qr+nsc73rj31e+JjVMumHz/EKrnpzHLy9NalgpoFxu50FGVtytu7rb2JTP0ett18KGNtXzjxnZHl
g5dkIdYm47AEwcCOJGvgLlt+cuAgBDbPknytRGcuCpVHK2AyycIXLOw2oBFjqucrOx6wyWtnbUu7
22mfdIAheRp+BpxOD53oXoMhxu+mhJw/9FpycGc3WVpuv0rMWm2sVid+TBr/2AHpOg6QaqgehjZc
JBxZ0yxRXAwH3aqio1YY1n5M/NvGF2rPXK76PAIoLWfhmb3aqTmuACvjf7IxRgORJEhWYcc8yylf
tXUTLRLdzvdGXb85UxjdGLHW74uqWddR8tBYKSZL6TSs6yqMPTuLt61ddHdJ1aEImCATzYR7nmnm
ENxyX/Oa0KEf7BghBuj7YTMN4yO944+BG+DX1rtk9FObLYGRtsK16htdNx7MaCg8d7SiTdlFG3Ny
7FvKCY+J47z2sbGHugYEpvFPrY31VlzbLAWMQprpMFAIXY0EGes5tO5Lp/xKwpCtuGTFZnY0SLvu
t74Ep0S7XCbRsYYO1FgBqG0YWHvf+tZ3GEgEqYT3bG6SMiTSLm2wj9j+olhnm66NX0VXQ4MukGZE
bXiw8KcpJnUAozkGDWkw9CPE3WEAATwJ0Qdrs0VTTAUTa6HFjrZSNZmdIYxbCrEkfeB7DhCcB5zM
ZWBD9Y8CBDqp8WbbA7il1UBzVEME1cvz3TFdVqoq18JELJv6+g4i20rvMqwglMy+BDg/GTy7lum3
WVw8m0kYHMw8+9Eq3dnK/o24HqUJ9I2FLtFblF1J594m+dnZ8mcdCOwB9GRnWbVEwz3iiVCITRv6
iK5MdVOmme9ZOXZpotgFXUnd01Y/go6YJuC23qRpS+Y8ay13auqvyuRt1NtuHfp5fVOnwYsTUh0l
pEtuEz34oafTJyiPCBY6wbKVz2Y7p1uypJFstlYcffU6lg6NwuV8FGXwXc8rpFghd0UA/nmvQ3Pq
dMrKQ3nX+Es1yeyejGJrDYV8BopaxIFV7PypQ/WX+mgEIWHdCKICMYziNtbKYAXIFnP/8fdRGKQe
1baDU+ndS1K/6CVhnYZQI8/NbSYic22NWr1JrB6HOUEBY64wtlNzoTaNZaFWn7FyM4fMWhaEr3gr
ySff18ETG/OgsI7hJn/AcwTUadkQye21nC9ZG6HyQAm4aKNhP4n6CeywhdAKID0YdrvS26r3nFo0
SynT+hh19SfH7vx1YGvmkoP3YUqi6HmYioM8pLAkbysOpe3cIjBq8v5e63Eq0c0wWlA8HZcUSdyN
3U2HUhb1sjDGbzPZlRfX3NZ2K1ZDF3c3UErvm0xrV82AKF5mcbX0xaDvjV1bwi3yywZjo2J47Dqw
Pa2DSRm6CAMm81mrA0jyVZYs6n78JOeQ0nbPYMKEY5pysOcY6lCh2uZKexlMAycSI/Ofgh6JTj0n
d1HF/RjWDp5dbYLYqjUf7ZEtEg9i2rkuCswcjxa7zigjpI2xTOb0sVJa8+Q26FKE34q7KCq+x510
D4WO3dSxhoWyS2QtvnWV6y6TmNPZ5GZwjXha2TOZW+9HWB5w57N99mmSI+1v8gpUxF5zj5SrqJ/G
VeWH+sJtLLSNavgx54ZkmRbRURB+LcdSb9fZBKMvH0iiVGnhzsallZSOsW+5aBejLcrt1Gg3ftMF
y0BrAM2jSC7yoKm8AX43JGFc1EY8UiciGWVo/xgzZ+aUhO5NU0Hp0Ex3LTUAsaB28Qls5nXiT/k6
JRH1zCJJVyBOkHGtIabQacOrjO29SyD+0FnGbRXT6pOa9fOcQpYZw2g91iFmYCOwV+1qa64HVCtd
by/MxkRy5VZQp+V0r6gObNyAqGmeFLy8KD/kumKisyrwWpvQ1gy04U7P+kdzUm/RkHD+hU9xPto3
QYAw6Vdtd9YsY5fljCOt/jXsknXfFNU+l+a+d/tqWxpBuMzRLVVtZ1GLCLHUgf+wgBCABL+h9CeC
FpnTuIlqioGTmDUiHMRoHUf+0m6sgSXZI1uNnJfEmoxdKiP4NMP8IPQ+2qSmbnlKYTbqKs9J+vxR
bz2/CP19I16a3raOUG4X1BW6HZxjhD2UDN2WOkU0AI91t5GEvtCxTZatltrL2iIGCmT1IFXVLOui
/jQOVHxFBh8+iHy5inyXyDfRcI102mDdZD7REPnkoSvl4zTP2Lm4rftojOEhKdP7QdONlaFr8SpI
Wkx3yKTusz5/hTtke52w5WPRWhj6KozqMsxjCxlPGypsyq+sfevkHtQN/AMyygSaa0GwNda+WxYH
XeUe4e0hzOBbpsmDRkbjGajCx75f51o2gY+1n7RT1dVsk+/cnMg5xQngrSRkNvVTjQ20YS33t1SR
lv08vMA3in9Xxf4tRcgGh0bEEs3/D2oPG8LW/632uP2a/oj6f5p3Qo/Tj/wWejjGfzmoj6DDGBZU
Wv7+t8rDQcmhYBs6Slhor2BO/Y/Iw/kvXVC+V3DdoHpI69Qa918iD00gDdFRflBKhFKm27aQ/47M
46y47JiMbzI8jyJd+7ee5M/ybhPOVaplETwCilRt8ZA3ndcVT3GZLXuY0YKCWlJurbS7wq/6RQj7
X1Lc74ENAXuL4o1jQxp7X1fOYSNSBmpxZTHfFN7HQmQHK0TzhyGJIP3rGsTjtrVsXfyRGgr8RBs6
ytJpFPAogk2irjDYLk4FgQelRWExxb8aEv9R6c7pPjPXTSU8vg5pbrvMlb2cQ2OX+1ieDegWueUb
juvs/o/1cv/7pf/kzsn3Ff5/zYVJ8VB3UNzo8qxGrCIuV3NmLmShY+a3OxXUxpYwecKAZHBffO2n
q1u3emDeBhQ1OER3tk3MVLb7UgZv4A23U0rSWnotmD0n3sfP976E/fvxYB1BuLJcWMnu2eNpKELy
MKAcA+1mMT4ZYCpZJG9FpXnJlB86Dds6VV8rnV+aFIvSuW1bLHL0UO8XSJk4gwM5X1AoGpd1Fq7a
vl8V031qvhV1vwgVfmzWRvnjNZbVlYHPiSzgVyrqRY/XUE/dVpbdwoZ2kjpvtkXf7gjteTkeYXs8
jypcfTzTp5l8tykgNTLJuq1DmnPgvr9/Z0n1qhehhogYdxE5xVTmgH1mWKmFdmUDXhvqxPv4Y7Xb
bSXduGWompumgN0tk8nza20dU/L9+K044/56K/aMtOGS2KcT5/1QfSnmUUREnGMEdt3jA4d5cGqk
h4+HOSPus05PlND/Hcc9fdg/XsntO0NFViC82QwWpcIAxULcPXd4x8P5IqDJU9wBg3rJxb4wTfX0
8fh/bZPT8NIwEb5Ylg1z6/3wUCHL0alztom+gVOztHt0sFOwCWyse6AocYiShprbj0c9Uwv8663/
GPZsdsPeT5UewwSTu1QH6nJm3Og6QfhA9NOSaMmyWJg68FNEmfDaZjm91PmKZc1CxeV8MGgS/f6l
7djQBghpwvOdtyBMlrbEym0ajygUVoGurUp7B5X1q5t9if9B3UE8PGPf19w4bF/TSbdUIPZtcO0o
v/gpTKhStKaCOaXOn4plUoLHCqL6b31dUBgNqWea24aYbJHMu2q80YXfLTQDu/8ZKodp7joDg6cU
+zoru+9d6zbeaJG+z4yXK9/r4rNxgyPsoKhonZ9rKpyCgPKO8E5fyvicFa/5kHl2OW1kZy2jEkV5
ufEdc6lRPOtM/MP8ZjlRSlVMWaSZi8mBefqjlvLK4SPlhW+JoFHxUJLw4/xK7rR0dFyDa2gywcP9
fiWcadPPnwIKtYXb7QupDpbhPrOo4UFOOG2F0DVyTE+BSbwgs5Dt5Ae26Yvcw3O/m+f0kP27dxGb
zBASVSxtd7jvz76sCwtyyOdMeHWqrZwGXM3t163CvR5W6WmWnETeGua1BXViuZ0vc/RsCjGb+ysA
O1vmVjwFU8TUgFDcNCPXARlsMeCO35A8FPlBqn4VNOGucxoMSedjP/AYCrfka2v70vKxkevD/rSh
V6szPp49WD6M7X72Sp+adN9sIjd4tP12j6j0exR9TfyFxrhXFu1pWs/fHyUYNxOaV8qSp6Xzx9Ga
CSOp1dyic4VdC1XDKP1nxamacTP6AVZI+FToWr8Gb7i7MvSlVekIhyDAgKai/5Lt/DF0n/aaHlPn
9cw5fOs7sPfpeY7DFYXEVemomz4GxWxu7Ao8jCcwJ//Kvrh4wjpQIGHVI0EBenr/8pWduL4TUq50
835PmrgssmmjyejRtOebjm4G477WT8UFgI+7SWlvV2bg0uJD44ss9tT2Bo+G9+OnUZiWmcv485Rt
25vpk6yxDCjw4ijKlZONR+ocdz5A9ZhDEC3KA0KZRZXX177EpUXgWIrkQ+mcXedLzwyrXo/zGCzZ
DzbIYncWR6ozawdXDx+1wj80aXpQYXYY6+DaHBgXFiCHD/pN1v5JD/t+DkpHQGwpueU0qFsVaSt1
QcPENdns9gmIvvLrG8vpVtLBZ1vfS7u8QRtwZSVc2nuOQg/HvQLn+nwpullZi7zgQ8RDuAK7W5Wu
3EUgiBRsNzpPgizDzEfv4+//nt/6+4InFUSBx3aH92+9f3WRW+OgNCK1KgdcJSaVQlvVWbo95SKD
Fl0JDPXT/3e+1+mzpJMW0mpJ/6WA/2PDhbEeSvRQBKEUNBHq1ma2ddp9kftrS3Of+3DtCmuT69sh
L5fcbwcZqGctKe6NayKcixGda8E95sNz6J3cDv48dnIjbKxC6bM3mjR4USCE2T2QBkq04DErmzsg
3WOXPCddfpj8+ObjeT8TMf9r4lnwkguHX8XZ6Ho6a2Na2LOXwSQJQZUM27xxs++QZB8qOX4PzOTg
11gVZPNBuNpXavDftO7K1/87LUWCiqKGTN9wyYbc087443PEbtyNs2WOnkZNycazQ3VrVcGfAzhq
ZOohy1qKadzkGFVemYDTC56thHdDnx08ddJOIESEr63Wr04hbVyE4PPdxvbvzcy4lbO16/PgNtKj
XT1+K9vuuVXTpoyM2zpWT6Z+FTW4sAOZCikIsXVHcB6/n4zElXkgQBx/J0hjvGtUsq1r85YqNvJc
96nJ7Fs0ozsnwdc/am5mBwWPqa19fMV9q9uYc/wAnPlk9uT2w9Vg/MIRaUItlewdHtO2z54v1uJ+
zhyer6mgs7k49bYpZgQ4y6rwp42hVn8fyQH15dVL4uLILkMaNNdFK3B2QAYTLLq8zlmsdfhoJ9Ty
Wn+ta80+meydo5oVesLlz7G+pq6/FDXCeld8FtOhAGKevbIMIzsyU3PyNKx2E7gcNQUAGNbrwELc
GtsQJ+IHi/vbqlAABRgl93cN5gSBGW8jcUrif1LLOWqyhRyuPRpo1qZFTFpwZTGfnuNsMVvgcGxm
A3CN371fOpoayHg7f2KC0I/VM2xFrBMr/YsSyedkBmWt0T3N+vQ8NCdRWreU47X1e2H5WsJwJJJC
V56u0vfPMDflnKTUu7yWMp4lsu2YQOIBbaVctXWnzPN9GHZudC18vfju7BleW6CROL+59VTasHAJ
GiuI6hJBlPja6DRLUzTOsqkoGdMGmHI5V9pCTT6UpqtR3IX7G0jtFD4qgve/7m+jaQbfCks2aU1v
si7dDlkCiRIjsSHdTsNemiF3iQll3djm5BnTGD1qQXflSD+TEf860km9iJwNzCkUHP/3H0AWsx4q
1+JCqVw4LjG8VmsV6zU+BaEFg3CeXhw4OD0i7iQOvjYGZlCOs9DLfg/f/ksX0F6m6VYRQrEST2+h
fmh5i9G61HAKmejFU10JOS7dxie4Fy2gA1iKm8b7J7YAZ/PEECwXI3iq1HBoLGuFkKxblIP9w06m
W21+iVEj0kAuwoY2xTBwXiZmto+NY6rZyyvb6MKdYOmYEzCL7kkXe/Y8EEwjeIYsJR163nDivdjZ
XZokNKjTK7pTaNXXoOv22KzcZmpGSDLmX8Jp8uCrr6PUvG3zAByo+U9WOKsLjRJTRKx09mEHuES6
FQSEZjCCFtKcxSIyk+3sumjFiFgqdn3LQ85B+ZCjr3GDZBuI7OeV2bkQO53skjiDFbeAdY4BJYUY
pmpimYdVtq2Q3MJEv3dy9Wz7+FQ+xbOZLWatP/aq/Bon7lPczAeVGDdpH7yN1rUz7wI4Y0mAfXIH
mxP6/DZKO0pTKuH2caL63o57Ogq6P8LWodCeQcTMUJaL7x/PwKUhUQCSrjDfBC1ntwHOBs6QyBky
uwlY7gjvhNpmtOiLdQgdIXwtee3Tv/fr+L2nDfNkpeVK4uRfQeQfAVJdqtLoAlxvNN15C0Ox0kcq
im24aUry9KC+8yvtIdB9vAyZ/Yaq9cev/GsLnt8sBncganEB1uScobaUmGe9rXkACMr43SbB64hx
i37KlhPt4FjJ1rSjh8IMFxPK0UXRwXILIRbqD+Pnjx/l0v1CWchFhQkQ+tfmLCh/U7jWsITFYbrE
Y1j0+9xJH2b3iHxgFK4HqLT+eMxLQboF4Knrp47Vp6/+/oSSkZw0CNX0kCP+UnNzp7fmjYaBt1E5
P134/RZxkAjp8EUXlStjXzqNbIHYlXRM2diovR+7Uriy2bgMeDGCmuDnYLlPRdvvm3aAdWdtQ83a
OlRKqJgQiYWrvq3uwhZvZAQro+HuS+3+ygNdWozYBjgW69Lgoc5u+EDZdT4oHSi9j3eiDx9n2WC4
inl1Wt/ZMYYxpVqWEyRhmWz1aD5+PP7fC4A0kUrSqWhoO9iUvZ+PGM7EWAbMR1F1y4B1MKc7K/Cf
/CH8/DUR+MqW249HvICOMKQrJOcuvil/vXFqh24xoS3x2gKhBXXMRRPcqNze15NBorazymAtXXoT
wIsAFT5E8mrs+3d4Q0bA7uOSlHgVndfPXCCgzk9TSBG+Qb+KDInb65C13gkmg9C9cZn30UzghtFd
zfoU0wv0yiT8Hd6cchLblC6WfFxCZ7fiHBg13k3gEKBxm1Ow6wz0CP2F6ybbU4ZmltkWinj5o5In
JzZjEYbT4uOH+BsnkIKoxqJs5HAQnWN0uXDmWaB7hZ+cbRPUTUWQPES0V2tKKMEcwx8P9/fWO3lq
kReDSpwK3Kel+Mex2yUDjFOD5PD0uvDTvKoZN9WAABt44v9pqF++cX8M1YsigKfNUDLmA85cJuV9
i5ZLWMO1w+zSh8RbEbsGgi3SmbP9WxhmZjWSoXS/Y9nWD+7krPvawFQYSz9IIC1OoQ29bgNqobEs
aC1ifYGJeNQC/8vHb31pL0PNhTWgs7ZBft5PMGhCRlzoUDyKigPSqpt6dp9DV96Gj2X/BQ3HCgnO
NYzvwlYieBKgvCRzJ5/D94M2ReOMM1pcr4mGdduzkIxgZTTaoTL71QwFrW5p56e9lixfAVcun/yX
j1/79Frvb1OOEoojGLycztFzOXdBlq63mUUDjZU9FpuYmDFM3gb52nJ9udPVN77wxVGO46VJgH1y
1LTev7HZVBj+4fnk+SHiLyfcOYX/ZMYgbf+ElDQ001hPyIYS5T7ju4JaLX+U2Dh8/NIXvjVvTT7C
C1NKOy+9OFCSjKHQBs+ptJVA5JL2w95MYwTXGEBXdJ2dos/U1q5YE104MjgwdfdUiSJ4Og/mIVa2
yNqqwbOAQwzqhBXylBphWN6cqIHBf/CW4CLcEcw40uCzxdUXyp8aNWJC66ZeRMKJIgGHKstLdFZS
ti+o2epVcu2G+vtOlqcIWOdexsiOyOj9F57zEogizui1TM2oG5/tEWeiONkQrOXOQtB1LBCPeQSQ
3/wHh6Qk7xVYyQkClHO8Ct9Js20KEx/piGhbpihF6VDQ0W8uTK6Uvy8tIYza1Ik7QH52XlfMJR4s
U+bj953HkDzpqcvOESK6aeYR31F/FQ4QZ8PxSsRxASWVkBWEyzrCNU2cYwu1ymO9UM6Ao88/fu8w
icm6qqpVGBZfIooBhfPViHovdYJNmKmnQYfPorvPH++fS4cGjInTmUVh4q8gZK6aKDALOUDhDjdh
gXYcBmSEmNrHc2hWNJC0r4EqF+fbhNJw2rGnPft+VcnYrNBu8d4DoW9AbbakB13SPcQmlsrQvR3D
K9Puyk14IdhG5wC6aILQY0J7fskPdmgMFOIHT1eZ50JjhbjdbH3ZeYm2SU7YfILFFAZFaU8EgMfr
zb8/0TYRJjEfS0yeWGvvbv3eaexEMtGo22kbUHItTXm4ztsAq/RxMK7s3UsHFLiiIrKCW/HXuTgb
VoPcB79IqwpxPfhvzs6zx20j2vufiAB7eStRq5W2eYvbviHsOGHvnZ/+/maD516LJMQnBhIjgIGM
Zjhz5sw5/4JwQqQ+WPLnAJy3aLhcn9xKrZ3VRXpWM7n6aPqLnOe3RMM0AltuDRQyzGE82qV1W/6t
TOYParjtONyMsfDHfe5NdeOmX+xeR5xXg+q+48jmBxTw92HbMKdtlYM4qhBrKkMTWQ7Q+XpzZ/oC
AtQf6Hv915l+DGmjssva6jwYL2dq9H7YauUIxV7SUTpMsTLKhzsnTx5TegzwDe+9ckJvfkBncRy2
oDLK4rsyPNHQ0D5AO9w9l8PLZSgHZk95QJJL1Cyj74iFOQ1uE1zG+8JM/xmH+qdj259s3G1T6SuK
fb/0UoE/kaiUKI27EKo7coobF9TH8+wi+RC/i9QDvVMFxNu8fIFsXtwTR8DwqM6vIJFepRZpG8gF
gSfvYWYJfio6VUpYmDvHxkc72qPh+JRZpr37GiRHJ/mSdMm93QfPqiP/ZcG42JdIl0SWdhvSwvNk
brrJ0dANQC1TiyYkZa1zlsK9NwHAX//Ia4uM+gwfmToM2kGzCNXC0+2TBtBCHWGZEoMaSSc3q/ub
QU5co+i3YtP6eJaovol0av4Ma/TKHGW5glnQ6A9l1d+E0488eBXdctEkzZT6pHXDY5a8JSFsHds5
9EAHKhQJ0Ip4Qw31S2IqGxnOsn7KFyV3lsluaGfKc01pPxxrqx1YhFh+w9lMdm7UKL3n198h95Co
/bHx2xs9186mpz1k/WEo24MCxnJ//Vssr0nxOzQa+DzOgTTOA7fUGWODmgOowlC5V3p1V9Tpg+fV
PwmmBwSDkXeGqmaE3+vW/tzVIG0S2S235Ms/tCbnGxwMAxpdXCFCP/Hy4GlN2/WKIbCcWnKH1Ac+
UtG9MeKMiQCoqvif295/CZ3q3Ph4rhY4xeLvCvjz5I34Pw30aXiAIDYBfdV5gb3qDrL50vvjw49o
8j5XBm2Uzt7IbGZS2FRSiFFgH7hjWb4l+sQY0qKQQtaOOsKdzx7C0dX4HOjh16rGvLmMMT1A9Gbf
0aTdm3TGw8jB01ivTwE5fSMBCxjsexQD3w3+ssrbn0k7wA+VrEMlSAdeIn1yOi5Pquobn10Estl6
U5egMsGhANo5Lwz4WlHYekJDULfTfVra3y3lICnFg9GYO62Jv+eZeir6fO8M+FGG8lulb2J3lj8B
9XDOI88LyhM8MC4/+Yi2rGHlUEZCRfqsNlzYCK546Bukff+zTvDqi+977X7IwjtaH3ETbBVoxQCX
a0BeRpmAcIpE16L7ZHaqpKUaHcJw1F+FcNKU3Rte/xj3X20Zu6acXHVw9cj8dX3xl9cq43L4SdAU
sdlne70JLChXHRMPVP2hhssqBdJ9bP5sDKwBqH5rMK2vj7hMILg0BCiLEqz2Idt+udZNH5ddhki2
2wTqX406wJqXn3Uv+4Q+8/dC3udT/9Qb+u1oKsF/32qMzbhsN4K+Mb9TPb/wRrCBk6v63q+Gu0uH
P5aXcblPTFBbAJfbVj1FQfys9dyiTfOLx/CPP1kAgR6xLItPPd9sZRS3PUSS0S0w4zI9dD685H5s
nBfjwQvaQx03p/wOquvL9XHFp5xvMS45wDGKBUZr3iUbJQW+kWeNblsRRWkrNqp1SK0fQAFuro+0
+onBogBA5K3DeLMMeBy8MpFFH7n3AJNaNfgPy8HjVH/KTfhISMdAfbdz6L1d+P362MsLlpTEIfMm
aWN7zSvtaHw1QzNxkHwjcUeNHnpDWqH8I4NJU8ot9ffFA0ckQMjqETwg3y4edpKhOpLuEOJ10E2C
jlBSsk7r9s4ZvHvRygOP/dBuFaDWDi3xipo+W3j5kkPwcpiUiUMbITGWWMpfmaT+QFIUSNaXArty
aIhRX39Dr/PWxOjBH7wDSl5HbehIsJ5VpX6CVDLtW9nZOF9ri+/wuqbVpNEBnVcRENjKWh3yv5vS
YOj75qnv1dukfDTIn9t2qyy1tvigKrjsTIoHZMmXgSToNMQzM/poVt6fQP6Qpj8UHjIAjnQLWAnu
d3Aqwb1c32DLYr4ogvEEoYEAhJ2S/uWwA7tZltHTc030MqewOUl5gFzgADvZEOQP++sQIQIQNpSK
pvKT3MCCBwi58StWLgwQLKRLJCnipM0mn9KjQ/NdpqVQBa/4Nfxd+egaBM/pGN1Y2o2cBYc4MmE1
mupfG0OvrDtVQIPoRSVfW9Q/UfMM0zqK2PQhGuGdf6MNw3GABVUjeOJot4k5/IwT76vAuntp8p6X
zd+DjCp9A89Qmu6DOjr5vXFvDp8EPWfj1y0qWXwe0XwHvqCgUD/Hj+TgjqbMYQ8CALtFuaTv4r/R
AkXGEsTGYBXnFC14Fb3jHXRt0C1OuPFuXDkEoDc0Hsk028Akzq5UuVLrEdY/rc5Ufkwt+1cvtFhR
cJJRK5ikjY2wEtW5uSl0APuUQczPdmPZeYOuEWFdXzc/G0ZzSuLhUYqUdzVStspY6vIGoX1EMUeE
V5gDs7ECAM59rTBWo3wqtOBeAC19NTwXUOZzXH6ISa6WWHskUIFd2vFWlrS28eDDOcR1yH+Axy5P
XlSEeVr7vC3rUr9FkOtpqPQjHM69N5ZuXA+PDXaB9Bmu76iV74lQFk9eYAIqTY/ZrPXB4JZKxsEt
Kfp6U3ho2umooJxfoB4XgmW/PtzKJFUQ9FQKKV6BZ50d7MG2Q1sq4I8NaY1KJHrPr5rk3zjIUQ3q
dw/bgGFy/iAn+6DW0UThn8WelfwaGGPZDm4Q+Q+t4t37gYScZ/9QpedGOcHWR9OaqinWe38wW9gC
VLq5Lhx79v42s77rqoBekjZAvG2/DcV5yhR38PXbIsPIHdLEn6WgVLth48DjEGr8szX29Fab0Bbg
0CQ7KZ5gnwdvXdsdFL06xafK+9pCpYbLsPFpxf92loGp1JEAmXF+uLNmkaFXqkYrspybo48Qk9LO
GsX0YrJflQmrMKRNJN3YWN+1VAxRXZiagktDgWPWulHMNA2rAVHnWI3OnuwfGe8tzLS9BvSwaiDu
RfqNFv5Caf/5+qddne1vI89mO2hyKqEPQpbCAzSavtp06HIkHhLjOIzyLve2QCZrB5V3jEwqJjq8
8/A0+FbqmT0tbqPrqaK0ZyOvb4wJqQyTi0nbSONXAi81fRsQAaAKIJOzPRSOlRLKlkC0GAhbDCD2
wHQO0ieUDI7XF/JjO873DegNmIG2zYec94TCITAyFTaR28ghyjYoHcN1mw56FB2RB+xduRrPnqIK
+txwb1iYCknquRTSG0HV3Spt8c9QTDujyO1DPCJNkk//uUlGDiz0m0HUCP3meZOsM5Q4M0YWI1K1
M/n3EfT50aNcAjf4Bq7oHzyXVYEkoi0HitiaB8kumsIkEXAiHwP30EjvJzl7R63qXanuB5PGbIAx
wZdp4A13/VusbWq6zdw9vNxUgLKXV5Bqp6WVByEZroXPHGXogbARToAZzPIQSvghwLO6PuTahWCw
vkAxdcojeBZeFNy7ydZR1oV5qqEGoo5AYoqjldGHHd8HZGjScrpNIWteH3Rtnia0c6iaCqXeeV3A
L4NyNACtuJqf7xQ7QfSseEo02c1UD2u74dHiA18fcjVUCaASVSBTX5awqrKp0G7g/DZIzwwxdETq
LGhfncbhq+LjdoDAQ2dhxlzYG0OvLTHgLHC/4JF4V82+6pSh06NPzkCYio9mA04VFZsOqG2Ai0kX
fZvKYOcZGx2NtQBCDwW+HLICFBvn8RFtYStCk9PtCkSUKfySXWGEpLl/0GJl+/BSgXr6QVqcpzDD
hHpNojFUj8sKzoaPmYHfKrUWtfY2ov7qUjIQBQYokiAOL3drgncE7nocEAEVkOGNFm1/J16iIxp3
LD5fz/+GwPPLxuZRV+5WHp3/O674+9/aUn6RylMi8SjRovsk/y7hdzTKiGpHT6POsUmBlmZ3I3Rf
zJ03c7bV06JRPZfJj5fssybSZGQyKVCXXXrvIFRWN859HOX3QfuiTjQW6LRuzHfl/cfqckp4Aa/A
ElDz9qau5XbtRlidhRIepdhHk6J6Snr/FGDuAEP/UHvZu4aA4Z8MDhgEAjfPDqLS5WJPca1KVldR
NezhUOPhHZjHIpuO8SnF0UzoZkUPEE03nnZLGoXYxnRrqLjAc1oUijUp6dogA0FWaOrO7nj8jpM1
HTwtc7XyQfIkOuut+mCk6l8G3Qo/aE8DasGiczG2GYp0o3fs+uShHwLX7mv0t2NE8QpLR6ZW8W70
douJu7Yv4CVRWGVbwHmZrVNQlqOKj87gWtaEaYd8NKbURTHmGFbZJ8NyVXWLiLk6Il1Dgau2RBv8
8sv4oNkdp1UHV279G2XCFhk2fUMmYHTvOoNn4RZtYS3romLu8GFotnNhXI5Ya0PtBWZN7IR5qVfy
o1KnrjVab0Go3Hqbm2B1ggiyyKC+QBHOe0S2rk19r/fUwkPj3Dbtyamy+y4pn4yjkcUH3yw38rzV
+XHCGIvWGPydy/lVzeRYYcL8KmSHPWzg0A0S4gzZ9JRMWyDJtehJQom+iVC9WUD0KV5HUIHYMEEA
f1FpThVxLDJ/1LUKFOdJTq0bQ9m6eNcGFZtTNLppIM1vB89rkshvK76gAS1d9V8CoTktnOo9+ZBn
+KVW6rMEDel6FFkdlmohX5G2B0HscmENj7ZjjVetm+IBFpYoMQF5wf/0KFjyWZy8QywxU+90fdS1
8h1tZUxiWF06TvNHGGY0CPIpDBvizVLUh8j/mUyvigpjEJY65EW6Hl1i7Tyz2jfD7vroa7vXIaHS
dWo1vO9nc87KLI4ymYu4+KufjJte9wkFDjVqsJNxv8+GLVb+2iI7gEJo1dPaXfSbizTR1UZHflqA
biv0ZovollrSQykjPSZ9HmLsmIw/Ss8pRcm8ithX5jx7BL4BD9oHlqmMzSlSobiAMk5zKKBB4k5y
e4qS5F2x/06nTSP7BVRRZMq/DS2O8295AMqjjYSMNRqu8IGQlaw5quN4DIi0iRXztc2Djk4OeZDm
n2LJRy0+2kiBlgAk8RtI1kENwv4B7Xz5G2yjwwsvQAVdkSeG0c6Gl554blvvsWBYkNlWn5vJ/yRt
sq9Xc2gK8IJ+JKSq5kklwrYNNDGQobn1GOct6ibDl6qVv5ZVeQKQgTR9iO+P0+0In1+v7+0lx0NM
G0w93URs15bIoEIhMZh8oB+j95qN2SfBLhKpny97iEZ+pZ/7FAV7T/s1TGgUy+avMazhI2y5Ha0c
MiK1wF591NDm2clYB0bsNQNQaIMuRE1jJkWfz/duS2HzTY++KLcwWCu5PEPSzxe9NaiT4if9tutk
B51esCsk2OQbqMveOy2SdY9RVt9uLPJK3kfxEwqJ6DjJC6GFxMfGKa2o1MnCLA43RBmapl5LuwnJ
E18qjtjWuCbiBkkb/Xd8BtqrJjgR0XeiaDe76kNHgpxVKMxS9/Zo45+Bnu2G5twX8t84Cbw52NSE
/imxgxfQUs9Nh/Wk/fP6AqyuNEUQgYoSGiez8+2YkTJR5QJ8rQTfENTBijTv4kdd0v65PtDqLhI9
WnQ1dO7G2SFu0NyWBpMYluuY1EgUZOXOSXbKiCtNE1FisdD4NgEQXh92HrAFDEKkN/xJm2lxKyaV
otreqOKhG8pHUd3wTHAvSXfQLbwgleg4Itwkk2JdH3ZxLf47rkVX3kLWaSFSlMpGa+uRjFpEEx4w
/NqjRrX38XLTS4BQJvI65Ru2lMD6Q0jSQW1sbS6xeX4vcokfYFNa4VZGRAYPt8sjVMk9vMhO65BN
Bs6dP+YopkpSuI9RizKiN/OUIa6vlCC0YiK6Eu/s5NkERXB9HeZf/eNX8AtAb7LBFqW2KpRVCS+N
zi3N/iCBEk64IhCZPdVCLrY0bkoqL9eHXMTsjzEhxtgmTyleVLOZ91pUO7mwTY5QJBeY1dHYK7F/
Rx9pn8i3dvSZ77KzlP+agP07rkMZi2OEW+YsGZnGiialyooPCFloU3CYGl6MGlLznvcoxPyECBVv
peP1+c5P8MewMK/Y5CZFNEWcgN9iZe9hH2mB2HTVyjgLOcM2q5+a+ideeVvvVDGD+Z6iEAGzk5GW
JRY1CnOtRI/bHTCtcRQPZ4HiiOzCm6Cc5uqvvJfv0hjVJhy6tL6+R6h7Y7KrH/eD+K+wt4kks0WW
mriqtLHv3eyXH2OmwMCVStalyG9q+6oWeCHk+oMWfLm+yAssnVhl3mS8yHSNnN6YhS+2qR5mFahg
P/Z3UZzu+qSkUZdgePJ9ipwj7YK9jICjQf/crLoDpdI974ONU70WzX7/FbNoHat2F0RYlX6Q6j/Y
DOV0zOP+lOeR6wPJEKJ9Ajq3Mfv5Lfkxe8oTpILk2ovgHcP5LnCjRwCX6BkDRBW6YdWgA/NpbvI0
vqPHtUMX/ygn2camW5myRoOUyh5diGVtRC6kuo8NQJuGjEVhgzJmuN/JmXbrmG9GFOxIXDZqQWIR
Z7ucEQWOCwgXILZZ8jFZdUxGGCACPQKqmvSHvuVNJR0myzlY4Va4Wh0NhSGMKQRmbv4Ab0n+JK+g
6yBEEYcegTMdzQ48fuQvBTaK1z/k6mKCBkXPjMAIAecyVrQhTqS+T2hsVeS3ecKUWEUPVogdqYn8
J3KnXvnNTv6rGiPbh3SOxB2Te1TE5lm0ktv08EqJWwCEbqwYpzpX+HDtxulYCw7gN0ThGWgOYkmz
5lwkKY01yWbn6rF/80HLQEGntMJzHPEwNUCGGRiDSBJTljZundWVRaZJBzOwwjPyRnwsi9j5N/h7
7bsQiEry9B7OWspkYxseAZbQ1z/nyu1KB4NbHmEP6nfzvqvk+FIH+K93BesdXvK5Cd8QbT/BaxLY
WeePsgohicY7H7U+uE2zcnRKNpt7Vdy7jdYdDHx1BRysDPNP0XDf6MciUI5C1DPkprfilgQLEUqM
20pro2O1OvPffsfsGhjsIIypBf7Lmsiyb9rwJVD8m6j5gr1Bj3PS9YVeC/9IDIg7z0DqYVEHjLKK
RN3klBr4BYo6YAdwQEC5Y6xCjU+5hGp3kB4jHVwpslQ4vX2OTXVrf6/cv8C56TsLmYMlUK0ret+A
K9K5TRQeM6M7eLaxx/f5oOYSpqgZ/jQSOvIfwsUlRCRsVK6vw9ouh6ZiUw0FU8FzcBY/OMeO2ZHO
WbBEkGRHgIPHN+ZAytcQydiEHD6zt6LH2qACSg/6RxTU5tHDLny9zKa2czUF+wIehAEvBvs4aoye
Ah5+iPtpI04uWsQiYiGQDSTLQJ2STPJyovgg4sHecevQnvw05rzFqtsSC0Yp7Hdeh4vcK+X8fYIW
XmKdUOHbyeZwRBNC2Gkinf9gV5MLSWlj1y8qIR8/C4Yq2TSoW+Bqlz/LTlNgmKHRuRkum0j2l+pT
G93pXbcrCqirvGjkd8FoFJpI17/82oHT/m/kOR9aziMlMUOSW9E1FST30v/bC38G6rtPgU+qNt8v
KykHH4DWt0OPHq/l2VYLMiVE9mXg/RLqt1p/J3TH2p7nU39wmuDFG7+i9bJr0y365Np9TK1JF3JJ
pmALXS6xnvhhX6Vd5wYtCG4ktQTIIySlqrzmRYm9jRC+Opypo9DEiRbvpMvhvDYa1H5oOgqKBi4g
7T5Hds1Rn40MR/J2qx6+OhqUXwM4KfnsHCod+1Wqtkh5umkkXC/QIzPUM/pTgIdJPhTn5fqmWTu5
Yq8C2RV/zL+hNZa5OqZsmqyj+wzxVvQyxuY7hAH8scK9b6AuWGzV31dPCeB/EaYIksSNyzWN2rqS
jF7pwHrd+Nqbh/BJ8MsJDJ650oFbCYW9o6wfh9rZgBasJiAG/TvINtCqF/2GVjiNKi3ns5epuyv6
beShB0e1YYq8e+19qCtXb/R9aW+JCKwcT9Jy6mVgSBG9lmeZD/mNrmU1SoC+is+1IR0khGFrGcvi
Udk1tX4WDIDrH3dlL/FNKYLzJBAS29rlKttlE9pqCc3WUEo8aGHKVNEhwJpXMl1P37r7VrYSIGhu
XvBlYGTnATnz9aFuMqN1M4kmXAAOXaQXkbkXOlnakWbZHpuOjSmuDoquDc8+dFVI0i+naLVxOjqg
vdwHy2oOuH0cJpSNfJ7y1YAyoVTe/Lq+pmsbiJbYRy+DhhyVhMsRK6ubBjKbDkzRqTN/CshvwFWi
BTliXG+R/NZa+FrJG9f6+rBQe2mjwDNYBFvP1ztt8DkxckcEogsuQA1en9wP0VcpuaNZtROtR8v8
z7V9bjT0HmkgKTZcoYW+qRPZjdTYRCRFnVyhm41dpNp3R8oHpzG6tx0s8r43XXls4i2ywVqc4N0h
ZO+55eVF7EU52p4ymc8rlGtEMtvFBs+Sr46UHmDYw00beGm+RaAIUSf974Ffp5BCOdRSAXvNkZpS
ow1qpWN+nlbxQdGyMzfsHWLKnQpEBn+bP9hYVF9taBWCKTm/1uzYd6IhKHifwCgufMe1fRDbMKKU
6SmKf0HsUMLxOPWb/GaxY2evadGxx1sWkQDBN77c0cbY9T4cX9j4OX5kPm4bk3DSCM9AG3b07IWe
txACFEHKQsXtT+YNsYDHNbB+ouPl8NQsBhMrZXa2ZuzFjYd50K1I4I3gKxgTJPcMFCP9A2TJjTLC
2ptBB/77v0PPMhg1M1lwIKmuEAoNMMJ17O99m++MGlnlpjwP8skEZWfnNy0Zjtbe6XD2NqYvspXF
6qPByJ1EXIGWdjn90WnLUtdTdhlyVCYSAbmUHbvwRkdEWw9DcD1ukJ4FwsSMzLNZ2p/b3DvZWEld
/yFrkVQIaaP6QSmeSuXl71Cgf3WFnmOqFnXPudXd2Lwbh/HWdqa9kG8OS0wnpGJr+itJJLB6KgHQ
66nazR/Ig6bFSYabMlKA6lneh3hWJsM/eZ25uoPZCsdeDhocMbfCuMjaZsvOVqf4bwjhAkofl9MF
2hSDU2sxiMdpCn/e2woCaWm++r55G4a7hj3/I8X/dKgTHN+2KsJr4fxi+NnO05pcwZcLW50xNs4y
HnEBNBIHCJ5c3Tj909hyibX1rgS1dv0zL3qWhHNGFp0k8VbW5giduHCsoq8pmIUAD4oMsicX5QRX
pDwIUbQwRqdVkm4ArR3C4q1/TaVnadpihYvNNF990euhGA5phV1/ufpJ2IW4V3utO0Q/bPufADet
NKUgsRldxDouBlKFRDpVGJqIs3XGuUuOHWloXYnPLMThPS/EJdl3VSvYiUNlcMw2VnhtaymQpVSw
y5ymOSpbyiqZjCTqXKcIDsZg7IS0DAzw22603/pvwx5L412m7/oouiV/e90YfuVEIbmi8Q7nzeIs
jHnsGG3fJOEgx1J/QO/dH52XPK9hOJeIU6EPbVf8h6SN+97cHHwligBwIVuA4MCzfP6eqBBWS+KO
wcsu+BbU3U0rRd+HMHu2SudFoIebODt0k7eTpeyT5zR3aercK5W187FAFynbmDd3gaNXe63F7qzb
CjfLlJgaHCQTyAjiRbfYD6Wv95iT1y7GeJat7y30SuM6OHr4JbQ4IU+68do12bvnwa0x7VesjPi7
v4pkemx86YsIv7RYNh4ly01K2izElmgRQSWcXwEyVO900NTarfLvLUGgD/obFIn89F214nOEh+LG
FlkdEOwoOBVRlJxTJPqRPeooQy3kD0Llu/XaYdsrkI1G9typeyFRR/LhTjuw9jt6wChgiYZwt4tC
zA6BUnA/bvwkfXFQxdPh/37S/PqhnR16fV+7Ra1DCsZ/UMWtjoKZWmLXh79VWpf4oPovPkYT5rco
QBEEUENiprcbv2R5fgANi2I4dwAtuwWgMJ6UwmyUCjEMYxchX10XLdbF/Apc8PIQSZ+8ONVeeCCI
3myMvUzFxNgaGFfxmOHfy7jYZJMpNY1a4W75ZMif2u4eRQLFxmtXITdAXC24z8K/JWeLJr48tihQ
U8sh8YSmvijg+aC/9WRqKtfB09FCjrTKqY5VzL97KoVjkM9Trn/emO1yGzIq7TquI9oOC281MGCm
Uutp5drhv95qTQrSFVh4r93E2q3hTbim48XDLvh/pIMeQQfNqfd2RzgvISL4wUFrtq6nFWwA5QHB
mge4BepyDoHUMSC2Nc+vXInks0wpJgf9h23S0Pln8fAxCetiXCuPbz+6NNb3jcVZHggeMKCp6GkS
phZ9+bGRjFENHUi+wLrCBp7FOUKmJH8XPyVF9qJTYiRnjJ1HJV/kSQLaJWWbOmniBX15gxrAXLGf
IzCRnBuzRMmJq6avS61yI5m2av1WJT8QvKbBWu4aIQru7xpC1msUH3TnO7vn+jIs4zWjExGFVAQB
Yo5sUuU28YrYrtzABFhGYRM10aF6tLRsFwKVuD7YSm7EaMiAc4EB6QJudHn8Ejn2izEMa7Z+9cHH
yHU6UaDXbH88NrhmOcpZeqh8yhoVatrJrWIl9+iobwXDZXpkQE4UIAWKcvQ4Z7/DNkY9z0f4h+9B
PH2SoPXmKDhUFsBmFDuF05BAETjwo0QKY6Hh3HnYeic0s1r3n41FEbnYbAPwK6gfCcQqbjezDWBn
Rhp7sV+6GhVtoMi7+lEBJpomX2z/b6uId3lZ7hJei8XJbxHRb3fqLto0/VgmVSzJb79CxJLfMRSd
xP078v6o2/sxiUHovnfjCzvztUJSN3vGvNbtJMOV9MhNu3pjG67ER0F9A8CB3QoCGOKw/jb6mHnK
1CkWltxNtRclHz3AmYs2WhoaexVNZxK+G0/9fH3pV0fVaeKZyE5RURNr8tuo6ehHGZavhRvgXTug
tMPHFyJgwtGnguAoIVlbmRvd/JVHMeUWClsMKPpYc1iSXXQS+ARin219K2/9n2HshsHZwVYX012E
x36NxW08vcSYjrWKtbHQa0cQNBilCO4jiM/z5wn3j+FLWsHti9U9XKRxeDP0d3EFiPfgWNO9K7A5
Sd57GvGjidyrUDLn0XZ96VdXgb0O6I8ovLwBekDjoRYl1QeQRjTxmm6fcQvDO9kL9WABEhMXpHAg
RUfeLdDIjKqtQvlHNXF++ODX0EjSuZEWAlGRk2SmM4SVmys6Fl7nAgALQObsUxE9WZD5Te/W6v/K
Y2kHThM12i9xXO/T8bF5N6V9r1m7MnwrkgHgy9aXWrm8SaWFvweoX4LUrG4x6Gki2VCoXYfGRD29
q8fJVmhzvpO2ViigbXyPlYtAJIiCEEiewlV0eRZooUt9oeR4ZHflU+xMtCdkoMVJZf1UR/2vaTIw
c/z3jhY5QspNVKsZz43hIMXWPSbqJFUeVZNe2fppKwnjB7mZNeRpwavi8qdldlPI6aCWbqVNx77H
TZIzKgrfUkjBNPdxGYeE0+16c4tLvtAxg4wkmqBohwGPFSZ0l0MrbWlNgzqVVPab3fQW5RD4Cm4C
qrQjcm7i4TnoQlYu2jtUNMRmjWr09QL/lBUvG59oZR1EmVbkCYAdeP9e/pjBGUFalmbhjv5w6JPX
qR52iaKebX18bH1qe6CPwjK7N40twuiCJ8U6iI4D+sxCpGFBO6ryEUuohvisWokLHxlFyHOCE1KA
AQZQA2GaKmNMi8WIK8A7FLr3Vg6uZnjRzPhgkmRaaFW3PyXfdNOku6vKfkf1aCuorNzrRBTBiyKl
FLrolytEelurEOUK14HsQo9rp9XYsfsgAuxPTSsdRh3nGyl35fCxM6vTiIM5r6KD8AiN6BiNurZV
AV3JMi9+kbiCfrtizHBAF3y0uWJg9DrUfrAssZNz5rybvH4aaFQi4Im14liP5ntN8qnkf7KPIQGB
FwTPxbN7vo8rOUo1L+R2b6pvU/EsNW7cvQsNvJpIMnTNXuxk8dUEFLeUEqxxyIMCyhjK1hNs7RtR
lUJRhX0MVGl2pOTeS+NIDkq30WNuXedzRdIbJdlj3j7hQXOSh/Cr+CVjZ+zb8F3gaGwv+7AyEJxL
f7M+Lo7N7AqAMstdTKAlO50bSYxG2AdTHnPGEQhuwn1qw2JJVI8+yBFhOGS/kdM1/+lMJ9wVONNs
vNJW4jwlcl5nhF6eIfNqVkv6rfQJp1ooCHe6TkvY2JVQPZC6Peix5gabPKm1y5eLBXk6ysI6BEjx
JvltV9a6aUqTphUfhl6O9cPy672A7PYYRRWVubeLBI2F+z7Ib2ylPLGa+6raICuvAEzgoFMCACmM
6foitnbpVKFB6uRuIUN6j45BG7nlbpwIpcDvavOtgmFDU2Afm6RlensQAGKh8eBFmE6Gv4q0PSle
s3XbrJxYfpZgnOBqstTareltQjz1ObFZc2qsz1Qbzwjs43PCbehQ3aNK0RShO7SfO139oD3Rz9lt
B921ryRwN2xKgSBYMOYrhGkGKa4KFxPUvdY0e8lKj/VxrOLbXG8ORftSALXJcPWKsZQK6bVveZCv
vdP5CbQn2Sx4nGmzjaJO+UCynxSurna7KktvRaY2YVI7lGhRwTEzQ4l3qXQTVu2jsFsuIDJcv/ZW
4gVlTliY5OminyD+/re96uSUO4ssLFw5F0iU9sOXfpDqvTpuYdxWjuLFULNEQ8s7y7MShnLar5Xv
PwjAjZA/dnr/kPkExOnrf50bHg50PjkGQAqpiV3OLVZba4S6mbuiDCZooKoi3aAijrnexmlbrqIY
ScR/qMMCaHM5UtjpctpZRv5hUwE4U/T/YHvvpWjrAK2O9KG6zmMOysl8y0hFHOdNm7sZQSRQ1fM4
gfunOq/3W8WLlS4PsxIVJPpbaHTNTToTvdCTOhtzt0dbk3ysHvyjbSTnAjiax6UhGrr08ne5Je2u
f7nNoWfb0hxCJGfaPnfruvpg8E45xfcKfJz8wxj0Xa0lu1xx9j4hY2NosQ0vLyxmDaNF+JLhvmXM
VrgsjEjpyiLHcbysb5qRcpVV7tIBOPOdFTkHxX7sm2NcdY8GZugC12SH6W2aUm3ESXLj+loJEfQz
BWybOwyI+tzJQZbAN/UYtLqANZoBXekmvZfCY4squXhR6oXkJgayKgJeVWJcvdkOEsWa+XJQTBZI
NegEHKfLrR3nSWN7rcchGl4ditflyInlBoniNz1MgMLSHIKeWBCt+nZLvWVtt+N/Ja5SsQ3noBwj
0PMiRZParWJOsE5KzDuVauJO5oBtfHfxXecTBbVO4iTA8rTzZxONA6dXQWOiZ81zmV0v1WfBZ6ox
/qYqIxJJD8XnSiFa2XuFF9EQbYAJFtNVNfCAvMMEA4bn6SyMjFwBkKqA4sSdfwhYZFE4oIWv8AC4
PttFVUyMhAAA9hiw5LV5ic5MrDbXIjNza0M+Yk3ySffx9lG3IAqLEhDDCLUUUCEKOkPzcog80Kwb
UoYZBnqVQXYKTXufoFzVyc69AMWUaIdp0RbmcfmwFONSB0JUFFfxxd3e134RlLWVuamkn81DXtR0
iNt9aEqHgNRbouyu4uhTJtEeGaZzH7R3ZPCHQG1x4t7qli/uPfFjYM2j/gn+En2ey40lBdDITEnK
3Mz/5MASywjWfoaK+C5Nn/8/Uqy1b/v7eLNrr0t5qPiOx+TrFwQ3dzbHE8SEW3rjUY6ZNUfVqpud
kx4+3rWiMRaEByc+aPnGNlsmWcyd8jfoCPgD7ILZnV9qeY6+K3HciPSdMGPJMkbXmuhZGacc/7Lk
1hqT2ymBGlJ0yqexC+4SGb38PNrSOl07XAYxnUIs+56dcfkZqqjKKEdxc0a8WOssPAgb24Cz3uX6
xrQ3hpqX/cG+jDqivTlbG5eOOtq3NKBErTvazAeU9bFoQSFQTCFl/sApM8SdorrKqR2gD5diBsPG
arLshzwiiKBnr2FcvhBYsLLVviRWY++9b/E4fktB90+BtLfMYKP+v7hAxTfHlZVKgUAn2bMbI1A8
x5gyrixZMvYCmtS20fextX5NOdbqWDxdD2Xre4yuh6h0Cp2R2XhtUGdR20VcEirHvA0PRYMgMw5t
aBocSi6OPqfKzd5znNes9Q+dib7QFnx0eVEzawS4qN6A9CPdnF0fIQQc0zNJGyTpXTCtvOqmHqad
iOI2QkMmakpemu18494YkFdQXjdWYVG+QsaN5ivUJCSGlx6mdRzmBjaVORjk9lSgRDLUlreb8ggQ
nveoe08tTbDK01w/mL5cH3tZ5gVXiYQNWlUMTjtU7NHfHhEqbRQp77zUrau/cI2hdElmD1pi9Psb
VepuIsEVktubBJKSYEhRjAF6fxBUxqxrQYPRDeIgUv267cr31Dd3ef/39d+4xGJ+/EY074BPi405
64HEFKiHDEMAV5Q4hSqo7MA0BE8i1VTiJX0vzFwFb1c3YixvtkLC2v6wEJkVlu+gqDkfl2uUTHlp
1w1rNISfsYbaiSKnsH6LpvYmht2gIr6H2PnR94KjbD9LVXpzfQXEMbjIb1gAmkBkkbxUCILa5Q9o
gniMC8PiB2jlnp7ks451ooZ90/VhVif6+zizhVbH0JcbMQ41hmLqUWqCVNPTXug9iobxvnbwyA53
TkKQF+WG/+HsvHbjRqJ1/UQEmMMtm52UJVtyuCHG1pg5Zz79+UoHONvN5hExGwMMYBhwNYvFVSv8
Qdm6b1dftWh9MAI18aVekhA1EA9hWOrMWRjvVfsi3XfaoUXnr7VJ52gmh9n7YM6umW05Ca8EYyZd
UKQhkrLNSxRi1Rp6b+CpR12rHOQhPKWJ4bXkIXmdbPQ+V7IK5uvIOQsFTaYKi28OsevJJCQR1yP5
UbTsAzonVGh87lz3tDOifGPFj8t6eYJsukkC+oYGkLp4s7M/T1ZYYaWjVsUOHWO6rsnO6hGmQVsx
Bvqq0loVc2ZdwbM48GmcRDcCUg7qWYz4Ix1dc32jXltJMdmH//lRi+g/62FBAcRx8+kiNWO3a6av
IZ/0iC/MB+wUtXyn2lj0uj7lY/p71cXua0mZGbPYikLOXcMGcEQ5Pn9Tsu+JP7lwYN14Ll27/c8o
a7EumSQaPXSMrtA9SZ4o2AIjOVDJP3PFOJmUoIIuoA+YwjKY8PW33g7hvGxhSlZjPHwXJBdp/oPo
WOyzWeudGUisPDNDD9jgHIts/Bd8cmlHgVVMEG+HdmdNqPXIFBO1smvjswml6qNsggfch/rJAPrQ
RD0CrHTFGVx8HnyuvNBtsT9//crFe1H1Nk50TRKmh/8w1SvkkzqqdAnQU4vAQTBE8g3Va8/qVLhZ
IjPzfNsFY4jMkL/3LUmAV0fpT5HdijMreMpzvJEdrSVs/EQdtQp6xMyIxYf912VZTtAeOyPKvVLY
uLGZM2hZO1HvTUxARTkdgVTp0tQTQCHh9SIQTNPIl6Xx5TEgyiNpo+78/2ybkLakx8C8eLFtmZ7h
bGcnuWe/YrB91E3GFkAvBzJKkFTiB4pPW9b6A2Zesl95Kfy/Wea6NsMjjUVXcPSCytzVxkNlJD9a
m2blIPt7td348sQvuYxBFuZPnH4Mf0RbYBGD5FKrrMTUIlKNO9rLnq4XB117150tas51fGUhRK6h
OylCGH7xmiopH0dcYCPPSmVkeTtPxnEvjNHFrBkazLvBtzYO78rJEEr4jI9otfB0S/KlEZt2x6QE
Ex8zu4+A7UWq6fVhdQyqKXJ9y3+LS/3BjrovSZ0/O7RD2nw4yVW4k75OuYLvzxadbyXki8YfFjc0
RVCZWZJI1LwJxzDJ+EkWw7xJ3idleJzm8s3u9ed0lE6mnJzSELkmhHYU1W2U+h8/DL4Eqvw7UF1/
okVnb+XaK6+GdgLqHFx74IyWk9oKyZ1i0IYIvm7khtgFdnK2U8aXtmo9I9vr0taCq29GYFwpYnk9
YM8vv9mut8Yu7uPII7jA+JvdzMZhk74fll9mDJoo9mlxhMcenFNrGXtdtEdNo38HQU7jI9AOSnBv
Df1WrnWd06E8aKAAL0QJkG9dBOWOUkJSDSlENqO8kRv9W6zIv/vqWxvk+yJuv0ZVdZCz4gbn02Aa
/gWP+8NBGQmPhd9IBX8ee9c2SZg3ChNHgahYouJBAjUoflJOyjMnM6wfMqk5cqBbN8PgOCx3emlz
LybJzlS+vVZxcZ7VWHabmGlDaOdHCsctYOhKYIP6hLg2DRikLukFLV4cE5YB/WDkQ4v+nMpozAr1
vkr9VicIubRJwLed1YBGW9UNpzu9n7/rDu43hZLvpbg7D7X/2OjnRrPfTMrpWgZMLWnU1bAf6Hkm
KmjnLQD+yvEG3w0BW3g1AwxYvNS+l0e5D2x+c6nddXjc99X8Oin+zaACSI+039Vk3SiZ9sfRw+e0
Sk/aM9Kdt22dM4yf3tumTnfFNIQw3YzjxjteOXD8NgBOEPkoZj6yhL8ur6hr2yxBHMHrfeWuiNT7
l0pWH5JgfIWk8k1zoD6hBoXXmqeOWD3E0Y9MPw9y9S/SyVut8avONP09IUmEoC6jM9Btl+82RQYz
khpk4+bUeY2a8AWFzjdhkNY0j1at3clxiog+Yn6y/yKgVhtbIf75xU30ca7A1AFxvUrAVSN15LyM
cUKQMw9RIiSRmDCruGwwPEyiPxbKOVHIranEh6kKqHuSu9puf3VGuMXav6792Qm6iJZB3UEBsuj4
0VyFQdIGyNaimoCO811vt+fGDF/iOX+SdVoATvhgh3Te8kl629gH8Y9f7YPDjEhgXEkgFnVlAJRK
ZkKBeh/yUBYW8QJx2qi4QyTdgUwsxPtjqr9GxjHXtI2XsPKpgPrWwRcKE5mr6T6Wm7EpZVYPH5iq
Lkjv5mJwnRzflnjaDxARm02L+JXqkgqePgJsenq6+rKPSJe7lAuU472RpoHQRUlyvCAxgFaDya0c
eKzWQXQzOJWnTNp44JXqmtUBKIkk18LNZ5GWdHpm/l83VwdDF9f2yxqWg9W7fYeYbzfhi9aZSO3i
TaHI1T9yJsQicub/00YkuC67RB8DT3N6TQJtsgisfROPkpGZg2f7xRNQl+chbD3Zz/eBXd+odN+A
eQL4N+qNW+YaK8VXz+CCcYKAuFDiXn71dHC0Wpbs4QPoNNukmEmxL7P7hK5ugEUHiJY/TRh9UTuy
UtN5aWfUTA2GN2H7b16qOylId3mjRnwKPf6w8VuV9r8MbXwQolqffxprp9PBnlDITAq5oEUgV6Sq
m23Jwde4piYiOgxRfNMjKJFitIqupxEnGzHxuvXK5vy14iJPoXTUamAXyGjpAHzpvHWsGpi/bUDh
Ih3/z8/H3QmQg3YaJONl289sTWmMMoQWY9wOC1W/KXT8MzMXjvdRMZ07nVj8+Yprx/8DWc5Em2Ll
ylW4jbN5UFp0O4Pml4YYUp8oXO0R9M7+JvupBKRdqfpolcVtrxcvzM3+fP4DxAYugh0wbkbDqLbg
siCLF/DX/WdL8LnVHEXNuYhuyM1uAwPwjlWeUqs4fL7UyumhSAQ5BeMLTPFy0p9VeTOnE8rgVhHv
hOICFlX7zpS8pK6ecB6ooy3U8EqND4EWczZyN7qE5LqXTyer4xz2I7vrwFhKGQlZ1TlP7HzXB2g6
osquBMapKH4FSdKSYkhvI9JsO5xbXE64O9LtnUscPCJTo7XauX6mG/u6CFo3sP/975uDYA+JiGip
Xg34wnzqSpRdBs/C2oKDclJ67b6i9RA0yY1Frz1zNs0oVz4u8kg4DRqKAurVgDjonUySTCJPqc9H
Sua7qtVvyjFxEz89hPqWEvTKEJO3ATRHFF4suWSWh3KLxW/ek2Bob3lsHXK1PQ9qe9BQhiqm/iE6
G8Orme2KXN6l+ForkuxOEYU3DPSNqLt26X0Qq+mcC9HPpX9LW9oyetfpiDRzjA518ZBqb02QPo/2
GUsK0KnqvtKtoyO1vzCW+e81P9kN2ab50excEgkwnDKCwiLDKJT4RshyzBJ+vfVZb7aIEh9alsvv
+0OPGlwW2be1GBKWYx8VjZAitpL8yanG29rU97Vdv4pmh2T3B9WJX2IlOmljeFaL/r5sg0eDG1ZP
DkVafLUa/6GBgNbG76WcbqCM1g7gXz/OXty5QDvDPPcHpHSHaB/a3cGPIlC1Eoh5FPzzeCOtFNfT
ci9sYViIbDEJ9pLXWRYFfaoKrZlMij/wor6l7yCdbzSf1kIq7Q4wF4jIQhlaZDRxnZZVMyIZSNdt
snRmMS3zUiAYjGc/DxpbKy1eLvINYRa3ZIuCKypYYI6Ji7KBtLWxsXVrsfuvZ1oOgJOAmmAoWakv
4KOjKDYoiPJqPWAOOmtw8ieUWz9/uJUxKM4VolElym94d4vgrWclk8kE7TaBXxEdvEKNd4bSHWLV
OVZwCOw/4/ShL5lPgGi4m6stmZfVE0N/REjx0t5c6iINETmbEyPHJCJwACR9VLr9tpvU2ncAoPX/
LbM4MV1X5C3eyzDU6Tt34b9d8gYeih7qIdocJq3kuUJbBGop6qQAqhffXJ0FYd9a6OWIGYcA41sM
jdJKOkjafdtOzHN9REf+ux4qSBGSRrRrFPi0V9wpp0NjYOxRrYmy/lbHq1bsZjd1t1qU/5Si1nOC
fCf1+o3a2183DtLK9gIdJ/4BlOC/ZRYABd6v/cjkkYWoBFwChpSC4tqnuHN2r+gkvcTlnzpJnxtn
+JZZegdNxx2i8V9Jmm7pSL2FevI9VO2N2mflVZBm0l0SULhruXp0rq0qHym4UwZsuTM929JdiuxC
FRtfsd22Yt9tqn7j7rk+0gI8TUqtIDdBfS0266+EL/E7ujAxIlSq0x90600l1k/5f58bMkyCrUZd
CGMNHZPLVYxYHn1J1zvgji/d8OK0yA7K3xJ9Y4J3/WZZBiQs50nUr8s2/yRpoH1VpfNAJLiNVLtl
8ZtRbDneV+XWI62MyEQbkJhjijIVUNvlMxW2Ug72XKGSPcUPclqTH3Z3o+MjavjeWTTOCsdtozcV
4MbnB/g6zLMwnXvEAWjVolh2uXCuWdXo9wgCdaXvmhIwq9lx9fSQbrYXV/ZTGIw6pCYsoyxn+r2c
q0GvIkZSKOd49AEEfm+KZwZjdZZtnMPrGwWzHiRRgQeKsd8Si1sXOdjw2aHGThzYPu9ahi/3ILl2
d4qyCtusLaWVtQUxH0dggc4K0BKxy38dfBrsajMnLDgmP+3gcTR/BKEHUVH428Rvn7+xtbOiIk7M
Y33Qr+QFRE5zZh3jJ7tFo/j7z9p/drr3rL1JkkOFeyqSbN2Pzxe8DiUcSLoWRHRIIchwXj5cKKWk
3oChPL16j8aXDqkqGa8A/+Tn8MLDP42/keSsnBRBNBAfgiYKK/GD/trN2OjbNDMDpJrihsk8wuaj
wCr5R20+w0b9/OlWUgG0F9Dlp0tr6STNi0+vmiSnLGukvxRslHMnOeZmhJR6fTIzirr44I903A1j
Pxv2bRZ1D+N9rz/9b34DhGuyOoFmXcaaNpPtTA2QkQmjl6G960f/GGby0Yr8o6Fm7uwkB7m0DvKU
3NYuMxx1CyCxEgagXDInFF0qlAgWB1iX6EPWcdx5dZ67VfqrLd/C6mVmpvn5k669WnGYuCeojpiV
Xb7aXK81pfJnlKdqexc02bnWXhUzOWR5cSiaL58vtlKgAF3kpYJsof94BTPzxzwajUxDoaa2dipU
wUB5Hv3RnZtns3rKZg2F7R+FTVMi+AHzOJ+z/ZAPe9X+rfIGhtPg/NDVaCPirpSH/CqiLpJBgmO+
zJKSwci7BLM3bzTelWJ4gXZxyIJ3O7FufWdEZ7S5nWEBS/bbRCfu8y1ZCVQXay/2fwimplQmgnCa
i3Fke7T6hvn0q9KWhxGmR5BuoT/WV0RzlPYMA+Ilv8u35rLqfEbCOKi6NdMi6nc3KtCN7e+MBgv3
Qt7Y4PUVQdEi64H21TKx1mrd7h2IoZ4eDkde8Ny94ip77BFIzpDV8Md/P9/TlfjInv7PeosAMsVx
3Zg18mJzSqTotR1mckD0ZnSY433xHtLZH/N/Pl9z7RKgnYzBJrI+CinKIka2JL0zVFjCvYqfmPYr
K7Wz7Cc7o/4tadphMNFMnAGPqKeNhcUJuSx0EXEVqfaHtNgVXkxPgf5LqER6KimkDIRoLGWoV3/S
gal7idBU2jPwJUSlFi6ZW92NtXerffQTRdV0hRlTm7SJaROzehm7ZvqWK6+h8w0Ya5s+xNrW2V3p
KvGwNBQhlSBYBIpiEa7q3rZyNe+8vnx00AIZKO4b5Weo7dPinI1HP+dhzXCn9t9ruvhHLXmYtPPG
jq+dL941uvIIcpIgLs7XkGixDLOj86zxqVaVXdREOA/Dd3tLVB8rLN2TyxfTROy6d1NfFj8IBo6C
7Fjpmie7q90Ahlw2bRz7tSsD6TFGGvw2Jq+LvUnxIw38kjQkUr6KyiKJO2bVCnjVLcnx1YgJ9R3x
YFJxMv9FXamEUpD3jDBxeP0d/REwfaS24wRmJt10BnZF62XyyzhsFHcrLV5ePzkBeF36mOgXX75+
J1KbaAy4FcN+1xX4WxI8YBCd1OGcmzfdj+63AX6tOEryT1qMRXQgT3G+Okzw5ZvQ9LZqOnV1y8nT
hUgPydhyhlBHiWHmekTlE9/kveIqwRMUO4yEvg7+W6PeAXJ0Uw0HlFPfvs7Dz0A6dNV3v7jHoLOT
n8vu+a0vMnccD2Z2lMvW1aIHfdrsC65+pDScwZsgJUtidbltEqQhCZ3RzlOz2zHwkJfuihn3gfAu
zeVTZD2pUKMa55fpzIcelnNq3zZIs/lYBCJKWh7sTbSFWPEqaNGjVKCwUhEva4+W+kpHXIj0RsyW
B+3OHKu7kXCNq1vj5nF2luWHQHmtwcnERubGUnaTpqlrzs7GBbyabnKERd2K5An6yZeb04SqmVKy
sDkBipNB48nBwBzuJQkzNy8aF6tmz5CSnc1V2Sm1q92UwcaXe5WE0aVEz5i7WAjeUnVe/gT81hkM
ZVPr2boO7oF1cyKGnuxkJgQbVfT184rFEHOiF0GwwO3kcrEpaJugQm/My0NPoommfHOafyv/xplc
Jd03YNNC18IaWmcUJm9s9sdVf/HeF4trl4urmMsHmJDwpMpNFz1/tRJXELxrbwi/zNb9HO5o2e5q
dls6oEAQyfeDvS9TV0ufZXs3nyY1xmv2RxsPOytwLZUCy0e3ttjlv9Qk3EV2DMNROUHuOKjhUzk/
Vu3XxHnu5NTtdLSbK9Xti6+ylrk4dewwcd7lYbrT5nKnTM9Ktg+sfWr/0DvZrUi1DTQQB80NsJrD
TqByzfAA4Tvo3zGyco3EQvkJNR63i5kdntrssQEd9Pldc3XVsF/EWEE4h4l01YbAVSCTorxtsbR4
FUwooRKcTx5YAkblaEMQ5zJz//ma12NKyMbwIBjUk0PBOFickFSSujiWkAMUHUqB9heiSyA03BL8
Jv2yIvkZI2YyBT9CY6PwWnleZlM8MbNxNDSdxdJ5ljiTU9gf4oiKFgimv+78kTTdtXbMLLpkC64k
bqrFgbxYcHEg5bymcI+cxivIJCIY5GaLHRoU4Zw/BxKOFnwWWHoLEb6Nbb6KgWKb0QgV/R6yCHlx
iTppkHOP8qylEblWcJsVposw7U4AsoW2nKz+Sdl8w0w9ZUCFTwhPjcO+2spnVvf8r9+xKEFqeSyd
QuN3+DOwXkw8NaTeyqHfTzLiQtKIr+nslRsh7wO7ttx4QCCiAHG4PJcxb2o0ucojs/X66kfbfKmd
U5t89dPdpH+R7KPd/duTvlJ9xW3kGcfGd/1qr4yHpDoC0xYEMWurSXV9m/NCaKoIYC49I27KRXBy
ytlBbYOm0XhQ6pNlnZzp1qyRufhenqSZS95NAhcqJB3zrPU0+6GWvSJy7W+FdmccrQFxql31bgw7
x3/R0vPn5+WjDL3asf/5eR8VyF9dmKLGw6CPaPvEoVfNeyM74LNWP8Xprn6sJ3Q5DmO1j22+y7vs
TgZD0+h8sbdzcZrz813euInmoubeyvtQAQGwOwEAcIZnxdqIHx+w2qsfSqxCNxBYFfzJy33M4jj1
Z4V9VCZ9b7NrIWJRMGbe8FJ8jwM49/aYnR0ZC0BL8ZhP7sdBPadOV0C1qb8jd+dib+J2/p86To5z
+Q1drX3Vk+kb0mNi/jFkiArWKWWMat6XUcUM34tk+2QPxclIUaVHMY9KAMsD1Tnkfn4CQHS2jGdy
gJ2k/mz7mVnId7QUm/I1qfSnSJYPwN0SrE2jLj21kvIPpqdC214VLoVvceJVk3kbdq9x/tU0z3FI
Gmfc69kR7XY3ke5Cqdp34N59+SmQ/3TaU8RBBt+RYKWdigepbgoKk8KaX8MiOaRafdZSgDwIL3Mh
fX5MzLWwonwkyUAv6GgsQqjh+ME4FipXhviVh+af4LZ6NoZDiTYUt+Nt3J1msL5Q6dSTYgJrYzKz
H8adHiDxsoORUak3SrNzuqcz7idynLihgr5V/s4B3xvGISLprs98fdqzct/+zA5TS2zaO1zPf8w7
/06SHuDwxOOu1tFB8Wj2qMaxjG/L9tG3DyijpS/KQ3VwnsISlHH3Ble9j48bm3CV8YpPGcA3ma3A
Ny6/Fb2ShkCr9NabumKff+/yJxutxF/Bo/Sj4SvpLCxV//HpLI0cqufMvlXqs6Lv9fRUgQXpHqz2
bJhvYfE9dQ5V1MJt2zWNp4+lWzK8ro5Svp8CdVfntDFaIBxnJ3xUoWrPikc+M+sHGNMYJLyFxsFq
NBfB3OAL2BLj0Yrfh+E27x4CZ5e9ZuUP1Rl2iVIdquDB8LGrSgiBjIJArDxq/nFE9U8NAq/o3gEw
3kXB1rhhbaNAZwBERYqYDtiizzjJauHb6kA2CBmLjhyfZLAXJgRu3vwEQ7xx6a0txxiMXJt5FEXT
ohJJMk2JJSundR2Oey73ojNPwuIgsf5oMXOxZAv8bqzc76CdoLUx/mIoucjunT4JpUFOW6+EzDeV
P4Vci1C6/fy8ba2yiHgj/h0Vk0e6ICHRR3fu5vHnpNRbycpVucmpJjOCp0qj5brxkKHRF5SpgCp2
ryXsfwfuz0wYHWlNK8l4m81fneCxFwR0rnFlgrQ0Dg+APPZ6TSHXbk3M1zJF+rlkiIhcwGpZKno7
UGRjI0c8myqc4DKo9o2ECmpu/0rj72GvehSVga94laPs/Pb5802/brmh/cA1w2BCsE6IdZf3jE/S
bIaxRs9hqFyRuwmUoiDmq/4fH5BEGiKrBpygqL98vvJKxkT/Byg5xpsI9CwPVTc4WR/HNGrtiDQY
kUEVfZlEy3cm5NTi3fGMbmuSu/qwDJn4cnjLNBoXRyyZuow8Km6gDmHnGr4KVpjwCxG5qtA6FO0u
PgHs19qNw732lukc0LQnoMoGo97LfY7sYpZxCOBxk2+l8Z5K7tS8in224q9y+2iHsLokMJQ4q0nJ
VvN4pTb+AOkCDEEh4MoBx5wMc6RBjwix47tJ/5iKLhMKgUb/07CqrUddKQeg3dJhwiHzQ/z58lFL
lJ/tJIYAEAO9t+rspFYHQ5mxhX4UBLumQUXRgp2K/urnR2rt/QqTH1JPXAuYli6y8DSxnKFzrNpD
aWpn9j+FKrwlMODhG8HkQylH+SmEcjbWFenAIlm7WHeRLuBFrHYwJqnAkZof6vdWv1OGo2P8xHrV
9Wc8c9n3KNsJHl+AVcTny68ETiFtxfyJeMa8fVEDtYNSDwUdUWbQ5rmd9FM5/PDHaOshxQldPiRa
SBTTuuAZLYlgeRLlRJGWSKG/Td2LQUc0oYIN49zr9e6A98/BRD5ZbR+FtngeBId2tF1Tfvn8aVd6
LwAx+IaY3VJ10jm9PF6pBDFFmdDzM2krxMjz6KhLGvW3gmzdbp5F06033NrR3dGmDjMkb9iSjr2O
XfwEXCIE54PMaDmKN/yisFJbLz3BpNIQTRQkgCqDDBmR96F50ZXRzZxuUH+vv+LLVRdpBo7BdRIJ
edK0zE4YGCBXgK66fgKnfFeV+dPGPl9/xoLlDRiFNjiXw0f/+q9SSbGTLAsTmJ4+tvKYErt1rez6
BoZfauOjsKsbXKRwRw5JrzaW1q6OGtmmwKlAc2ZUsVRBMrqxIVoxLpydGxNVrRjgFboJnZrd5SVq
ycL8GlyZzhGMQWQKHXFz3nJNvk6zLn7E8rNKyqgMYyOsPVkOsKJECTcyTjJ0HhXfdX8G/7XlZXg9
mYFHgTQN9gmIptDHFF/6X1te9VWba8pUeZVS7JMA0KApe7HWnq1K2gvxq1II80rYXBi6W6iS1w35
U5umpxADSW2Lp7xSywvmJyqvnHQx5lyENfKeIanDsfJ6I2QeUbhtH3u/UtC9OVpnQQPIkPI4QEbb
6A/C+Unco0Iv2MTKDucfL8seB2BFHbrB9oj2g6kBtHwsOmzeShckq0ef6POj8yHmfhml+KlgpZHa
R9WRft/lFmaDbU/K1KJ+OsZ7OHoobEBYp/EgBOgdG3KmHrg1kjSq3e2DuXNT+Un4RUTnvPtHnx86
rgy7/Tr2WCh2N3GAEgjUBtG9qcPwxkxwBVSrs2TXW+FVhK2rH84wTqAlqCOWquUVjpJqb6GSmic/
fbJ5E427ASFoJFqFcIXZHGeUOwd+V9pt5cQrnzq9c1um2hNSWct7EzX8zpS0inNHHBNJoJBvSWZj
V5ZHNUPZQcOWMO8OZrMR0taC+cXKiyOGF2HHOLeuvGjCQgdNASGIIoRjxOqWfmNnPD1ZKH+KMONR
ofBb758fmetBnJieCMAswP4VtaLO1GqprfvS0waoY6IcAOSZO8Oh6JKTTDNRp5feJtMxQb3C+Lqx
+vXeszr+YcBkBNR6SfLokyIvrFglqkvmoZlPxpM0Cz/NeBcn951/wlbv2JT94fNlr4Pb5arisv8r
0qQNxExzUkpmCLzl7r75l09EMZpzWiReZ23A1ley38vlFoENWPColRoPOauhC1zGnULEUfCERw+3
R5KXcyb0P4OE1+y/CtzS54+7/o4/0hZ47CbIqMvnreJ8xkRbRuqV2rWJv6rBQU4yL03tHXzu0Eg/
7Gl7xb+T6RpvLC428/LT5un/WnxRY7XRFMNOnDlgTFsU0BToK2TaveMz284kuiREc/Ga8Q24SRv9
FGZojmPJmVdb4XElQ+anAAezIIlC1Fy2Z60Ax+O+nYRcdrIDHd7Nr8XcI42Xn4ZIWK1/DbOGULgF
kbquuoFzqOi8w5lixrs0j2XWAqhxRhFsDqpjPf87h45bAcqEJ7TR4l052ZR2opxG01Dkq5dvOrQK
xFHjFi0w7IbUqN5NlY5NOVOv8khj8yaZf2283uvIzQWJzBBzYZIVZMguVzRLK6iwKCggFYwHgzwE
guZx7B9G/HDNqXaNkT4Yg/TwUPT26+eLrzytwNbScyIdvpasz2pfyQAt5B5mP6cy7e5D30VhKcS3
eiiiP2P97+frrRxlRkq8SMb1MKGWs6VMV9NAy+zck8l+5Qlpo6DeuMI/3tDicwEuCM0FGV3Qg1fQ
EK6E2M7Rs5P08TBpqEHHxn2YG/eQ+g5T+g0VlBOS3tBb7Vchzmpm9pdobOhNFr8cvX+vkmBm9GTq
np+YXuDgDmY/BHbyIzEQIujmwxQ6X/2h/9VhDLNrqvhkGH3t2kgyeuBwDlEsBQhvqM99+Pvz3bsW
SNCYCIreE4keQpBL8qCGUTUUMiTaJEBFc5udQj/4UlfRjTn0t3X6OA29ayuoBo/ZnWDAiKAITeXY
mO1tSX1hqc3Gbl/7lYifBLyd7xJtV1qKl6c3RosbYB6qdVPAcaV1nY5k2lPuagO3MOpokL7Qc2CK
FedA/AtXCCZmk3oM5E1bt5W78OK3LEo7Xw/VUIF1hIYHee5IwlaEPxpUDcwwvTP99jYgKkY4w9vB
Jhxn7WQLxgpfMP8H2He5D6StSA2kUeG1yINNWXDQ8+EwYMRTSicxMRZOSvqPIjDIcrWPEJ2P5WGW
g60XIlKe5fFnoAeUUqHXZBqLu7IY4fDO05SDjILEaNwy4qR1nqBsZXyoqJVm786mTD8BCxFEi8bx
tHFK134BsUxHzVBgKZbg4WBOlXlsCoTy5EeLWl5B80mI509o0SLvsfOxWTDGYJ9awVE9Gfg9fP4D
Vi4LIgtMP0EvBzkpXtVfyYmS6ZGhJQZfY8jwWINTj/dlTK3QxuXGUqvHn0IT1UahDHolChhKcd5Z
Q5ZjEWQi49XvVeeuLBmskWczyRAVTaO3u1aOmISl7mg8gb11B/Wf//rItHCAr+joPH/QLC8feail
skVVKfd8VT5bdnh0EGPXmoBbbON8XfcuEMSlcyI0K6CVLnugcynHVhvDn/F12U0n+wFK2b1jvaf+
bYM6pazFT0Of/XfADKty/RsKNj5oDy7uSK5rxm2tgladDbdYH49zWN0yRMqkmy6Lbpy83uVOf4zz
bO+30b0mGeeoGzYefSX8cpqA4AspGOhcy/q6SAIr72eoktKoeF3+HjfGmXII73PpkBs1k0S+9unF
VtKzNid75J4kRT529owQ2Hwqouzb5299JR2Dv8wXBlePARL4gcvXnqP5LeUy6iFO092QZHho4sBJ
1D860k2NYxJiaZaBQtgkHz9f+/ojY2lh0SiEQ7iJFrE2murCKmcVmATHe1DIUpwnqwqRaouePl9p
7cTxccHvRH0HDzQRbv76nJtSC3C6ZDQWhc0ZPYRvuTX9wTLZ65peclvLjvbDXGzNcNf39q9ltctl
mdSFciI0IMHDVHQpyptMTR4Gu06AH9Re7zR3vhzcDrbOcRsPnz/ztWwWgYtxChmowOhflfOxocaq
UaPXVrbnqi3P2VT8Arh/kPz8d9hPJ4NDHt8navhDwZGNxt5tXdR3s6m4k5uWP7sie/n8F11nioIq
b4vUA6Ec7vvL7YjTplamiEgejvWNMt06HfJAKW4otKZ7ueCKMTZi6+p7/2tF8fd/vfdiaAyzKgHi
qNUD6rBfJSt9k+rfgw/EOo3vg5rMx/pffVH/s+iya9dNoL2KmcdsTC+CDh9l03FKGP5OwVGyyl0f
RYc2Du9tJ9h43PVXzkHnzmRYyvV1+bx9khiW34fgf9LxaBbQLpr2rspAmUQ2Pj/mTZLlh1Std01Z
YEpqu5Y1eVr5BmbjHff6B6qWL1phbITeD03Oy3xCKCPzmTNcJAQvP3TbGBNf8uHYjYZ0F0R96Cag
U33zKSidclfmTX6cI6AiBer2pH9R5Zwr/66G6+WogTfXwbcoMLE394uW8rV4bebOxM0pPaP29T7H
0m5Sm0coRJ8f15WL+UPQmVGdIAPgwnC5m3aV6BjJM6t3gEiP9mvZua19DMDdWhnDneFXObYPloJm
422CuWXMgDYNnV8bv+K6trv8FYt7K0zaAioq9RXMrT3vy/3ePPsGWOUEWhXaslY072M9fZCDeCuC
rAVo0amAh8tEAz3nyw1IrNFOqwIrgMptivqYBsafTp4YUAbFY9Cl50FzDoNs7+WgoWkxfvNl5xAq
J6l5VTQobPlG/FiNp+LqxHhaSHovu8GjkjeA9FGyrVPgdiyWJsCc1Sw8VgHRyym/prXzNHR2yNAl
/K/sOdEaQ4UAKRT8369qwkmPHDPsSAkDeTrWtiy5etnczEZ7cJLmQbOLcCNXWAuXaBEotJGFbeZS
Nk6VB0urbY3Z1qg9YtR1KMzui28Y93gGnqRpemmC/Pz5YRMVxvJD/XvJxY0MXkSzJrr86Kvy7cXh
oVOyXZBbe5RMDqgebWzpSlNOtBvhUwuDXoeS5/KAMfgey8ZR6MIHxhlRb3dGwFfulduQxB70WO0l
TeHiDvOnxuI4mVJAaOGwVe7r10Ufku1MGKDPctKv5oqtNg2ZinOJZ6B5mWrd0ZLi+74ARD2Y0SnV
KAK7jLwsfeva6BSX4Y9J677RTsU/kulfKCm/K5lmecQ4zK/1ykuqFPi7Pb9ZaXWwtNbGVyD6Hhvf
RxUkUdkd+mn4nmsjfOTMBguqT3elBRDNasKvaRproJRyJj5jfRfH+jHNhp1WpiejNJ5QNR7dz1/6
tZoVDBzR8Odm5ta4EpHzcQMchjEVBUj48z6arTc7zo5m4yCBLtuda/nA2+zpR9y3t0ownJJO3fdq
cG7CdAb3rTe7+KVsM0RgyKp8pdqdsiE4yeOwkS9eB2TgC7KgxPCieEvL682P5lKVEiX2Jm06NnKD
qlTyMofaY5rX0I/l5nv+S1KqfZglf4Kp+mVqwT8TVktztGXucfVtil+CMgLXAjkzSezlwY3SrtXt
kl9iDY5X1d251dRHdJFduat21ZzcNL6/cYtefZtiSdidXOtUMdxJl0uqvh/2fW7Fng/3g3rAL+pD
1reHxI5PprO112sPCEJFkEmRNQRsf7larNpzHvX/h7Mva44USbP9K2317j2As16b6gcIiD0UoTWl
F0zKVLLj7oCD47/+HlQ1t1tSWuramFVmZSgUwebLt5zFKFeV+dSgAarEgK7jfTBcjc/T8EVJb9lH
3i07uDSou2CjwaEWbMz7g42QqhaFgMoxte5tncEmbggJ6+Pfj/PP28dyGLQ4oNiFq4Il7PvD9M5k
OrD+qlaz1++qYQCSE5An8HRoPV638FYrLVCSdHXsTfPmi2N/2kpxbHQEcYFYyZGCfoh9u3wwRDMD
gppTOB+X8760qp2qvW9Fa145TnP0QV1BNrSfmR+RBStOq6NQ4xWy1E3upehw5vKr+fTLk0K/D2VU
mGQgOnt/Q6yxyTrS59WqLutd0Z9mgCmMEWqk0o/LFHwsLbdtKg6zHYQBmcI6QCV0Vufa0CCXzBzI
Ne8L0ZrPbZLlRgHhhyGOZA377ftz8vqmzl1C4EBt9HHpdgdiqbVP0RXI3bMG89RLjQh5PHT79R4K
VF9VAD+PRdSVoXgGGiYK2tgM3x+/5aaDVJGXK4UGM9M8JunZmYwvxuLnOw/OwMLCRzADviX9cBQ1
Bw63FHrZBr+X/Jr7yEL1EYY4yRfj7tPWhrIGcAxYhQGaATTnw7gzOmLnUCUsYHXIwg5d5obcd1Ma
+rAiAeV9iL3zkOZfHPXz4oGDLuLIDvb0xcnq/T1k5lg6zPCKVesCJN73iwpmaJBmA2WwfWN7oZF+
ESst9+v9CoIjglkDZChI9p9qaHNLC4NlBdZjobdL85ZY/GKlOmnc4tiM6Rdb5i+WEoCdEHcgocF8
/sSA76FlyJw6LQF7X1ISKM27xh4eaWcxefGMKTQEIg7sLgNGwrn/4pkuU+DjxUJLdRHBX9pZH03C
NNQnZdW5JfQH01UD0LqdGldGhe610IfctwBh7hOb6n1hVaEWEkhKWX0xTz9l1hhXi9oA+D0YW5/o
ykYxtllr4BzyWYQdNrzZlzd+7Z68wo/h9vNSBepSdV8EjL86KshzyEQW/CwO/n5g1R3eMDrsgaAe
gW+jQ6GsB5jB3Qy5v+K5cW4afT+mP39/w395VAcBEtxs/c8mnUxaNMeaUa769qeTdnHRqnvTUpey
8eH3q65hh3zKv6Rf/OIhAxOLpQH71WfKWA4MquOnuMGy8xOzDlZq1Pc+EtGG4MHa8s4rX35/mZ+R
ENigFhVbgK5ccHk+bgd5UCHsFgDxoHa7q2RwhK5zuew7UHawt3QYb2ejX0+g+GTVz9FADGLm06Xt
/hd7APTUTVy8izYtzuhDWgApyyYfSnAEG2g62Ya6dNr94bLqSOh0yUcDVsb2CYP9Tpnlswq+Mun6
xR6E47sLkh5lWtRGP6zOlt8jLpoQ3emKR46jI4dtIH2TjKFI0zXncJyEvLALdzAgXb9aWpaL+zC7
EQstfqFoiH1uBzRBUHagzyLyQpQyVerCq0MAE8jCrY9mRq/Mwk8aK18N0osxL49G2ofQ4UhI/qWi
xrJOfzoVpNoY9kh9P9kFOcThXs5mxNvGvIHmYMvzDcpOJwtiwx3tt5U0AMvz47wVh4wF9xpgYo5s
8ffj8jNdHOPSA9gSswA629jH3s/6Pod6fJYvet+6i2k9n2GTt+LQRFy8eqti3vSNvqlS95EKH6ji
USSdu+d+REW2shlsNozvTm082VYLpX6HRhW+Qmr9xdr01mT/eLcQnIODvFg1YPd7f5qzKBpot6X5
yhXBlSicS9FM595yT2OmTjlQi9VkZUCz5yunNQ0YdTqwtUcjJGRB993vDaBS2B7BI3w+eX81En6a
Cn5dNu2xDfoErjrxrPC0r4IhvSYme7Vl6oXz3OxNFxIsPpCvTW7futhzYyKrU2sJFKrQQvOL4CtL
vV9s8OjTQs8eLQPAuT9eqom6KncHWBEsOFA2AVacidiBp1XXgcpfhANAx78fBL/Y4LHNgnMCNbgA
zJMPcUwGx4C29ZGRS/Y6s+riYmUSXXmNbOI8ae+LOsjnNs0y5ECrhrcRyLNQ8Xr/LGt7qipQZmG8
kdHLWPfPXqBWg5YbRkcI9YOBVkp7PYCikcHCjs3trRossBeECYYypFErjMwOXhm/vwm/2IhQNcfZ
LCwYRB4fbkLBUlb6HuxAKpNg/DxVDd+RpoulgPrX2MUpyIPdVySsX04/sCQgAYgKyZJ9v78XFsnr
TsEmZ9UX047w9CeErwG7bL6Njdvhqc9PkurQUu6u85tkSFU05G7cwGshG+Rm+UMrG5xnYbkLpBC9
TXSMGZyvyOr3t4cuZ/JxBqJYihIOTvazjsPUDn2OwmGxGueT4U1nH73poEy7KJ1NY0/rJ1Qw73wx
9MdBpGBRdsHd7EEQs3PAvpEBaKoZgY5sxVdecKu0zONckhTAlgK/Y4B5xDzwxAsKnhWBznzrL0KX
8GCoUtrsAl2CHjnoH14zJ3NrbZh4+P31/WrWBaAVLHLDANp/ZBqLoupMaCNjDuDacmwNK6fSD3bT
3FeS7cH0xmY5ucnvD/qrUBe9wX8f9UMlAPbtgvZMFStQ22GudYbw/A5IvVTxaAqgywFnR49/sZb+
ag/8z2N+GHIl0SXUpyAaMRv1sagIKjjZFwHsMoM/jRUHZZQljEXE82FTgZ58L/wMl2VCYyWzzCc2
NJGfttfp0H21gf1i8Vp6rNAAgHYeBGY/HKvtO1mRGTmlnrvDnKvLnJJ9N7UVWLy1H2uuz74l/ER0
xrOdBVcUqi/UCau6SiRTm4DyawpzEvhJWTSG8cYl90QRCRaMscGsddez+243QkuhXMEtitr5Fxfw
fuAtLBYKuXHIiqFosrTsP6w7rJ3nWQxIIgtsNDcFuYEzFDjuZoTQIfJL74t57LyPOz4fb1kH/6Nt
N7apw5Wfovza9KCg6jsgqA9TxlEuBarMIgIgTr03dNGGQQqwd8vGa5eDWJ6CVF7ArSozsuvRyC8U
mTykbtdldjfJeaWgN7Oo9ZfwTJM5YFt5DlDNvIJbm6fHOKXj3ufwjyiBG9cWoE7+TaYeZq97cFX+
WJ6GwVhJMq2LrH6c7OHUuIO5Yj3UL1xjvB0nO4UdOXK+vu2eJaD6soP9ZOPuGqS9Y4+zHeVXqoX2
p2cDKWxERTAaBAAP2/GHnUpDBgTc7aBYBW2QcJEnXjGtAMiHgFHUele4UbHSI5jP3Z7n5iGn9ul2
AK5BTvxqMmAq3nryzjFmOPE2F5XBVB3JuSiRTOYU1Ff3hmfzVQmz0KIL7QSOzZE0UTFDX2BWP2fs
+g3Z56Q95kO3N9P2SGEiNs/BHt47K1MYq557a8G2I6TpwfLbTLOZzNZG0fmLCsD7+Ywxszg8L/xB
5ONAcnys29iqtGVAMGYyDbBlBgm6+dIYP3z54/fr4Ydq+V8HQn/1rSu46DR9WA8pTKfGykKpQfcg
Yexs04ty+Nx4bZ9wo7gO5sNs+VcDPD86P7hxSfUUgHz8pPwTGVd1U8OAge5E6tOQUYiXTCYgdl9Z
MHyolP/PSSJYwjIJeYaPxWJRDbarVYX0HLhtoxwe3F7cNDXKdgp6wXYKMoJbh7Y8zRCABMy3rZLU
4KeUiC+A/R+ih7/PZPFjhTAOkEUf19mOWQ1A9e2SPKcIjaZj03Y3mnQPopyOE9MHS3o7lQU74vPz
OIlrx7SuqMWimd4ApRBak5XA0mPb+PxY2tbBUvnONMEF+v1j/bDN/X2ewZuNBAoaQIm8X3NcpyYe
+r1Iu+ZjYe9M/6XrdsLbSudVApSEsD4fb39/zDdnrH/vQZ+P+SFjoDwjSi7HNFpEswU/tcxZB99r
xhKDjEfgk+Goxa12X2NJL2oBLBA/5fpam0cFMIFVw+MmNZOKgTdcHDuo1/T2T6eyoHOozqBr/P50
3+pKH04X1TUEV9BkRnngY90JWLCsZSkepRDqTGyR9Oj1OvxmsvlrYzh7Htgnu822HtgD80zDhcIB
cteaTv62kfQoh6da37Opg9aAd6Kz+QCrGDlbkTnK3WgPUNSy9oj9kUUMIN9LaANV6EQ+Gcx5tKg8
G1UWuVkTURWAnJGt/WzeWJ17sos61AjLBVkx/7Gbop6A1GqS2JHwRqj4zpnr1fIaqPbYbO6JT+A6
bcbWhHphltCOQ85LrkzInQEotKZ9dTG67lpIcVnYZXryHi09nrMpf8zm+oaVEE2g01MwfpV1fNr3
QH5eGsxw3VqsGT/Cjn27SrvZxXgQk4Yd+iEgkQbsdZIxFYcCVGimz2UDgYpbg0FEp/1rCf2v7+r/
ZK/s/Nej7P/133j9nfG5K7J8+PDyX+tXdnpuXvv/Xj71/37rX+9f4kN/f+nqeXh+9yJuh2KYL/K1
m69fe1kPb4fD4Zff/P998x+vb99yO/PXP//4zmQ7LN+WFaz94++3tj/+/AOqJP8xgJfv//vN5QL+
/ONWdtXr/OkDr8/98Ocftv1P9IEgE4a6OBhHYCT88Y/pdXnHcv6JsqoH3iHSWrRDl9SvZd2Q40PW
P1FkhhbxgupHPLc0xXoml7eo80/0I21wjcEj/+N/rvndLf/3I/hHK5szg95T/+cfzvt9bDH2QDUZ
dZ9logG89ZE8wLthlADSIJX2A7mWAoQNzJYd0DIM6XxhDDE6WPy5d0BdR0OGe6thtEkRjinWc6DJ
Eg3/6BsbgLcrtKO2tX/HilNu6+5QwCds5zscs6UzFTRBKhjfmUb1Apc0O2kaKXfBMO0FyX90fg3l
FLOf2oiBIx9BOJffGI2Me8inmaHurNCrB8gmetl8zGVRREZj5gmg5WqdD87l7c20F2HdoGTDmfg5
BQG7FASkcwHMucmKcj9X1rhBI8SPx9qDfn1nHIOitRJSpvA3NIyXdvpKjheCBh8aIri/aPEDaQ4K
Dkq56BW8X+cr2VsDWC1j1LQjtB6Vk8KDFYYZnWWlQHEsUWTXFaigTC+Fk9Unc3Stu3ycXgZYSA/C
rW+swYTczVRAmMwHcskS0B3JS0DKesjd5GFf1c1BW4e3D7ZS27ciO0Kxnd4p697nzbAvFCyqeFDQ
B8hnnFvdiQufoU6ilJgj3Cxr+/bZt5dN0PZbhvKP7auL1i0gRkwt/zLwGGCysK8rQPfNQNxW/H5y
gRRAb7rcmHZW3Ni8arZZH0SAdPVXTiLh09Krlj80dlod8yyd0IgB7ri3TLYN9GhsgsGBhZhCfZvO
eZHMfk0Te5buHaBkqqryA2hKiUTyfXKd3j/lEJql0MNEKFGMlZsYoxX5WVd+g0USXTFn+dohKL4V
wt9Z0l8hOS+2aVVCXYPh4a6Z6FiTIGyeQV3uQw21qgeHziSaqAX28vKSpeqqk5O60Bx9I5sqwGG4
QY7gdkI4I2/0E1CUiQOsFsZan29yO6i2mjK2ztr128VCrcg6lW61bX2g96WX47l2cOPq+xxijzbG
eSnGIIK7aQxtRYT5dic2WNig9Fpl+SMx5KbNy2KG0C6p6sQaDXqc7GRy5n5fNDxpUDmdVq5qQYh2
ppPdOel5sUPl0raPjQweOVXjAQEzjU3tWGtr0E6fLMBzMDxAMG5R89q9PUptQ2zJM4A3Yxl5nebq
rjQEiLeA10OtwANGlHpHZaobbCPW2gUUaP/2lzZGHjUuzDRNT53svKy2QyfYMcgz5zDJxBFwbG2a
YToMPRx9OYS3p6EeYpb25JgaXapDJmy2kX32rMh8aHPqb/Mi8I4DyZ11MSgB79/SvrZtP1GTJ67e
XpF6zLcK1G9gcvp+baegvBpTiSK546DvFCj+6EjUBD3R5Meupic4Nz9qn3Unmtb9lZLezTiT+jQC
GYz0gkGpT32nOaB8rNZRxyk/9kIdyqkTR+QczSZoIAGaoxcAt2lgU+D5YB+y3PkxGh3dI559gPqi
caRSbqy05AdhjzeNmQU3VcW38I34YfFgWBcmkrK6087VnIlr36+ehXK9M0FPOFTuPD5lnn/jVH44
OkwcuWDDNZom/lZD/bWdXz3df3NEkN/YeoBzMzaYwzgGd6MXdPdl7xUJHKoARZusfA1R5JtJ0PzG
6vidyafrtPMh5Tuyo7/8lWk67+2ijDyrYScewCNAop297f0R2G+IYIWgxHhnV2nvrBwXqhUSMlW9
rTZW7mlAtZl3tAjUFSft8qgdVHriZWeecsgcLS8KYQDqaYzHzk29szRna2Uq3sZvX1h2VQV3dOIl
HRaQCEXpeWu0ZnbLHdzo1kEHVTMDVglMPflGFpzHWnpQj1L+mnSmf8ZGE5wHZnXxvJBk/v2zrB6D
DZzteuSR+BXaQlpFTa69H1MBGC5t6TqY2vaWjEJsU221UVV5zW1g4lJtaO2/vVnPc75mPZkjVsgS
T7uqn3Su/v7XXz9TxEBwRI2TY7QQyCr6nwMtjtDf8B4JAzygawXd/LUiB33PItJZahEok49NzeIJ
FlrroLNmyEKV9M6pGpgnAPm0InWF0ir0mq6BpWVRp2WzHhxoRLHMrFYMyyVAR/5D7nIdEy8zoFQ2
YglRdmkBnxqQ89tfIMU/olfn7BRsyGJJLASV5HrI/NPs1fEU2HdkCFoQwMXd2O8BjgMllWv4NviX
0kbDOg0ilDFDYQ67uc73PbXiHGZ6ubgXZnttjmQdwGtSe/hR74LI0CczCqqLCuzYsbDwofNokbUg
1U7Ui1DaURn1AwvgK9AGfrLoZaB0u5HKShYLF1TA47nqdsSCnHHwbJUdqrhmsnwVpGpWLSokJtra
o5HFzqjikoIryt24MmDDjUbULMXKIuaWZN4aciyJVVPsWIv3JFZ4Nu8mbAPGBEn6ormgWhqPbhE2
BRSW25aHAwku0N/dpk6wGrNwmJwrLKeIyb21NDA3ZLoFZeWIOOe6zmzYZ0zHfGQbbid6ylaNEgkv
POyX8xHC2qBuB3D4gMAM2FJlHo29jeKtF4M3vx5YtkllH1d+H9OxhbZBFaEGdBjrYL/cxOVGaI+c
aYUKB3wsZZrtpefGhWYrYBCZBxvxRxng8tQ3R+vILe4NSrYtISEih6gomtgTDP7BfFXB+9nO00hi
4YKhBFCqZtKJRKc0GszpYJN8TZUJTqG9XmzWJ5Rn6hrvUbVHqhRyR8QezbZ8pomEbmMT2Eet7KuU
8G2v+tgQ1b2bQfuvZsdeKzwHdRjezMDbbZaWSTfaqLxMh1QuosBqT+b6vmP+aSxFROBDKWf3jcme
iTYuoXQeUJb0oguhH1zQNyN6goavBZ8omu99hUwj/VGzdDtiuDRtcQjYYp+CWn7QbWzaXAqKljhW
q8mCshp05EaQ94kf1pNeM8tKTADyhloDoutdABSOB9gd8zlDxSTwn2DsHQPnGhtgxYQC/ijeVIfW
6EZopMS5oaLG3zpDceoDjMlWryjBlyMGyDw0xI0OYqLTnmbjleW3cc0zNETL0B/9a9Ftc2tKalzY
M5SBo7L2jy66E34wR0HAX5oMgXXeQOcRxwxQEpHU21SQvVBpv6HcXqOQhAH2c6j7p8JPt3MPS13W
rbCfxykcSPKN4ZHvYjF8Aq7Gt0DmcLqdARI5gUki5HHj3EKblpBzkTn3ZdYfl28pbjtdrsdUxg6/
NjNEPBg5tbesetllkX2QgXOaOoUGe5v0pb1iZF6jdAwRQqgQllaSZuRm5D9E72/ysUuEgMlmY6+6
vlgv47no5yNUZu97g+4BljzXVrnDma9EHSHGjbOh2RVwueiwjaZTvx6Zu15+HnTesfLZQZTWFiVN
SHIbxzzodqVsEnDKE8mn0AZDiLrzlQ3SgKWG3fL/3vAPhbLx8JZEBYUdf4va8zHt1C518rhlVTTa
IurwKJdn3DsngwNG6xYQ550hTnhYHnJa1Nux4dgA+8ia8gOth03l0qWB+nZykwX9wVHtONovE2/u
l7WwCeYTQ2LRf8tNC9SpIvH9PpRec6kauZGW8TiDTmQlwO7jOcynyUNcasbzLJPZ/L6sZ/Ueu9sF
3RL41QfbEaoujl9iFZMRnmtIKucWQVs02BNmSHU2oQZguDqBgkAyWfQMvF7EquAbdfSOqnKvOULN
bx00MgD9PC5PYSDOxczwja6z1oKtUnM+BijS1l37bXRQTcUfZ8LHmH0muVmFipPv2GjXU6se+yw9
tbyN+tq9SwWLG9PYQNwPRkXwd6aYEw1q/vmAyYyJk/U75cPafe4SyxuvHCyYWftMIf/XMvdaOeiG
tTQ95Smkocb0KEtyy6p1ykOoyxxaOq0Zdj2DpNu6tKNuznbcwZ2S87FU0zX3/FWm6AqFmZjDRBP7
nL53jHFbmeaeWhMQgnSTtc6jM7rHxhoi6FVaPfx44boSIqwBDr81HsqKoO8tiict7dUME0Ms8348
zfNdQO8gtnxJ03FfBzVSXdzMyYN7hkJ7l9r+BlzZk194kTNI3Cv3W9mlLcyAJCQU1eOA8esa/Fs7
A1hmg0jCyc7r/ZteFoep9SAA9UTBlciChyF3Vr6fX7mtOHbC3dcmg5C8SOag3aeWBCygyR4b0t4Z
hKDJAad6oxvXDuH4tP3MzOybPdrHSuomdCvDXqHQGdr2LbFyrIjjpk6rTeZtZrTjQne2jFD73h3P
a2g82+u8miFclHkelMl9DFKQulmxEgA1hIiQXhHrH9J6+hFALMyB4cI4jzx0ENb1FmYh0U9FmUBA
b5NR4uL2V5dXSwQHYbgvbgvdG5ry78iMDgQaEpA9WwMKcbELuDKTVu9bYW/91sDucrEqsNMrykG0
89yXSaU3vTopm1+ygtzasj+nnQnXr00BNUfYvt8FuR1XvErazhbhaIzf3M6AeLHg110amY1qw9LT
h2xuX3lrPTH9bdbmPaTv7XCE3ckgs0OXG88FG9euPd3DXU6EJQTzSeXdDq6f6LxMqgJyvHJC+0rH
wHpvZkafmZc9Uzy+VrE1zdCPLSA605JdqWMPgypqCN2PnvgGLOAItUmB6XjKRXejiuDRdcsBNcB2
V/wAaWXfcSdpuUIetgo6pNmM3lct5jvsgVH4O8E+tLf8azrXxwGSaV5e/hgrvZNd+tOo0Fci2FxZ
eQZgGPEr38FNfscQnvWBcygDiSDF3Cnj1jH6S2nOL61qrkQWXDtY/yZPby0eLrOz0MYdYtwV6qmr
wBx+0AKpVGPeBxzkHTL4MqKnnlsPfRA6A4IH1DGViWeNgierI1BFt1apHoqSfxP+eI0xcz8w/mgS
xONoOQhW/9CKn2ySwUdh6DcuJn6LHX5skU3blbpCGrEpeGSQcm+lT5Ase5IB2vSa/Zh6wlEz0qfK
hBGjgEUTNAA2oH2coJRUcPvK11D7VYL8GBA/hPaPgdZWJAE8iGafgIBjfGedhFvVUPPFRQ123/26
phoUOwmBzvwwpFjMzOwoM7pG4KggezErC6Wj9qoog6MtoY1fBGRTAEwFac9VVtGXwgMMWfPQdsGQ
rEYvgcg9OlWy2tcW2WkLsvpMsive2FhpkYCtOeh0FAa8w2AbEfeAPJE+6rwa2G6CkACY00U+ecPz
AtM/eNBlsDGwxBSNs+FDO660oV4aw00GqC4OTMdD5YPaQVeA5WFzZbvK9J4D0p+Z7aycAYwMhFud
5297Mw6MMdGj3DOs+qM5xyYf1iV8AQNYRGS2Ca8p8QDG1oW067mmZxNWYkX65EEvdkhrxNLHRowt
vLBgTSCho4UF51go/ygy31pJU/grlP82koCRrBTfjy2WTm0IaAEYtYoFCBYoBsJT3caPPDFjIShR
m8DambiZuMHO3kaib2g0Kfd7FYAQlYLYHFYITCbLWhNC160C266BycysXEw04AogOe1CHT8b17qi
R4t7l65dA/511p26KAV/sqaST6q9sUe0KXzzCuyQDW0AO0injIVaftcVMNk526LEcRm89qKQvK9b
KLV5o3k3mv2L32AipHCNLNkCkJH7yi+wy1xbM99lGTlpB+WY48jZCFXKYCMgd2QSeKk7AYMcdPuU
VthSkO3bAhCUGoUfrBUDXB2gRnuxGrHBSNw7bXYti/EKsiRh13f7PLOSTBaJIAUiAmPbWIuw6v0o
nZVOga2bvDVvvAeRQf2Y5ElOgfOw7hgPdkOVAmIBuYX6hWATMmZ+LGqYFdhOegyQ8aRoZQwIi9GS
NhI+FVub3nVZE/dTvtX8pZ4gA1ktZmfYi2Az0OTjekZAb3Z11LvqpoaYt7Kw/KB6+k0WMxwQkFYZ
/d7s03btASC+qSAAFRVNC9JyGg9BHnOs7XE72VfQLEKNQpuPSGJvfNmMhyHAIxTw2ZpIlsyzdz2m
WQhBJeQj5cHVJWQgBWI3IDgPlZKwaMgBhlFm2EN5pBqbU6ChLmBwC1vNNSpr2GatkJHsykybRPju
TUbYFYq7SVkMcFELjt5YrxV4fjT9aWPfb+Yf/oAMQ+gdpu4QibY9AcsHcYgpCdppg+boyp7di42W
C+NdXCIA1Cn52fI06Sp2RNxpdM8M9lzKNJK+SXeC9a9AYcbGm/cTpLibDPuYuwPi1ApRJYZMSleG
7ZJ9GeRQ+mxty2qrwGGH6+ytl0+JrJ0osI5EdRHNKZBHxXfism1GzLhxG2DxisgFNzssiuwqQGxq
0GHHZb5Oa2PtgKYLAfB7fumLl4nDR/YVqn+7HByJwaEbJ+CbwashJG/BaSLrN5NhxdJxVqOhj7Od
bicfym8WR8Np1REU58cuWJeBe10AXNu6FnBEDkp9k5e9uA08SgZJY7g+/+zM9Hpu4HRKwVIfK7zm
WyctYjDpz6SCcvXI+JopA1lSA2UhxJdVD6F91W8gX7wOhP+z4kd32Y3SyPf4Ou2N+6oEiIT7+8XI
qpwsKJnnV/bA44pec+murWJ+LUznRDUUYDRa9hZLwFxflaZzLl2yT2srGdlwdrzqjs3sgIrk2YdB
kZ4w4Yz8AAWSlYC2EVKhb8P4vZDFNldporM8Mji0yGWJYo4fQQX+ZeytVWc38ajFpvO9WNvZruY1
GDdd7HoQDmqxapsQ526Y9UAsOP5UCKADfshrf9yYmr2MSzo5+itld0kPz/O0nFZo+cyHHLTRsMxq
tqpRD6mdYYwyA9TCKtWR3aSPaaqSrg/2ZQGyxST5FV2E7DBlavoEXY3vysfaCfQLah73js3CKTPW
Gday2fnRw6IqBwxCihQ6/DCJhiqQHt2feIq4yQ2ql7retl37MjnPnnrkRgrRDPsH/LT2/cBDASMG
VIWTxp6/jVN50wdQsxQO4BW1ncwaJXs4VKCgHqZ+Gs7CCYk3PLA+gEEB0mQVoGCBbmrgqohkOmLa
TSra3BLb2wHKBns5E0UsIGIxyGJz3AymvAlyoDU4dY4cbhNBV60C4iSQUj9P+FYPxWXM1LCuUfVe
WHsz1BwXCfuzBI2M1bep+9xaO/wnhLdS0OTJtAmPLme8d8ALZFQlbAp2dNq0M9Twm3w7G/ZGV8V6
Lglck2y1ss1+Vzr64hpw08yDTUH0rhjS/VBPRzj7xqgXPonRt8Oetj/BGp5DhL17G2pcGdH3WsEM
IUepEVv0rlYLkBDqjSzYyXEJpRW8NWoktpDFQygCcS1YD1mHqmYhQYybuhCERfF0cvkW68PNMMDr
0nd2gBPFjJlYgvJdb2SbAkgiM4WHl2fCrC/dGU59sRk0nTiwECNA8BTlJ5hUJ2abxrykbFv1K6fz
28RiwamACGeNPnZXQo+7brCHWucK1QDP7E9mY6EY0mLthbum9aKEF1dBZp1addssYZsXzM9Cwo9D
0mvt53uUsW8n/SqQKttl/jgxCun4NEbBFUl+v20Eqrt1aUZoxG0sG0YVznoS/VrCl6pTa7gU32ZD
sUYs/9xO6cHJyQnNkfU4v9jbHolEVLsklERfd3aawJLzZEDiu6xe5TRFWfp/CTuPHceRbA0/EQEG
PbeiKC+ld7UhygbJoAl68/T3U2GAO9OLmU2iGtXoThlGnPNbGfs5+7hhxbNm0QXtcUgIgzhfNol9
KMc0okZkh9sqpzOD5JbfeWdfstEKuJ+J4TF4qQHf9pVS9jGI/dH47mANRcqMXz0tL+0YfkOrEczF
UfTiUBXGzSB0z/YhL0cHlN0Mm2vXPnRrcJxa/hfE5HHyvSjgwAymKA7p+Okosh3rNkoxXlemPOYL
L8gNoiyv915wdsxjWsuIaKldCiLgAmjqdlcI2vOsaJ4zLHXAWhxA9qR36BwPq65jf0CnFRTzrujD
R4NHS+QzM3iGGMfbLN5wYts9IHJFJ2U85hZDKkUUqJ6vll9Hfm3wRa1jwyQHSr8sdOx4lBTM2Af9
4dlsY5Vdurz7iTgt7gaD9tE+Uml38RFALKccvXQP7Vav11K4sf9T1b+8gdXDREj0xAIfrSUALzIs
LY4B0okAM231ZYhXM38z1feRl+7/SqzwcQ1xaXMVjLTTTRnR8PRa5qLcB0evXU4cxStNlPbsb4IW
TqpgHva/I5Z+yW0/9pqRj4FqkaUmCpFGO4fEsr2WLznKiInkUpZALzt3yXuZEzRQ+Vdk0DtLjGB/
KxztobxwL5aERCbTcApQBqdEaIbtpi/XyK4UtXmf0JVnSzAhkIzgpQClvfUoq2+98eE0xzA5545z
a8nS8vvfU5kRBl71B7H4aHePoRDwb3+yXCI76z79IFbuGU1ghDv26FDOUKpv7phsV23cQHMt3ztZ
ff9ZlHOcZuD2xImAIA13qvoU+AeRdUePU6SgMCU1PlrHvrCLMQGUWTSZxo/gLsFcL0BvQ/tRLYBV
iRERYHRTaw7hbu7R5BANRIT2KiLlebup6vY03T+ownhKi/yIaptUCNC/MnJ1HfVWj3KfJU/x8ZMG
G01AdgsBHNVC8ki6RFY3smaRDj2Ezt6Ty8U25QKeDbhU9yeyIccEpG4a3fCwdHc9TWPqnZwMvtvK
fqztmLIJ1HwSSZ/dhQeI6B5JupU8pfcfdHagIR6evHwMonLV4bbSYXtpmRkYTFtZ8FVc/IdymPtn
o2hPhEUfhnI1GFOBM2sIl8vcqvRsBXlEdj6jl5i8Kwkq/XFMkcngTHdfTJGquFZstJ1j3JAfmhcf
pgRaBFkPqUHHZp6S3x2tcECdH6GBWsfIlHMznVQQhNL9gbZczoZYFnZ1uZz//mOLi3ujyk4z9fG3
f380xJhng/vhtaJ9yie3JC73XY7ND1g891zN1rZB6vHw90c2pX5kK8wipAe454GoXRqaxEchUHW7
bPgPg6LPbwhA0zJxQUzo7INEwdsvMkmjvEvMZ9Fk4H5aNXEwLuazbr1nFLDNIctIIKsaa/nWrXfJ
EWm4ALlkEetklddi4dJw68DZOdpb8XC0xQ2rhvsyVOosp0R++ePbTN3ykRCYceOy47bUVHFMCYj1
OenZ5bvugbgnTfhe1v4I1S/HNSbwxLkAWAy8OPBLefr7pwpYdy+tkmnKhwvYkF9wyw19CXKrfNV9
SG7egi+/n8YpbszAetP6PFiD+xpIkgy8tmrP2Uqrjjlnn4ac/4eA95+tUH9FFiEGKkR/hMEH7j/E
dE3lp34x+qQIJsMcDXbGneuGxbuf02bjOCmnRDf/kToxfwAKVbpVF1t78rLu/bbe14kLwWgVj+VI
i2CikjLO+w7dqEitV5xZ4e7fdEH/0uD8u+bmn4nN/LrIsu+OQqJz4Kv/GZ+pjLW3pTmZUWPLMt1O
ayQnvd6M3mQ+oH7DNJYKE3CW3NRwp7a9Vj8oG2qcgqTk7K092/qCr/wumcjV+lQthdSRR693W4/8
CwHJZogTtpPjl1hvAw7HKg8f/v5Y8/53Kd7++yv6p3/l/opIE6ZbxMTFghrA+U+Vi6ysIKuL1KQJ
MQsuHXKAh7bj16xr4zYL2AS7Npj//Rqs1SMp3nB9XBLe9EbiOliE77nPfLAR4uj50e51+D+khP+0
Gv79/UhxuMeOofMnN/Q/f79Rhu5oWK1JtHWChiWcx7iyebftfELLpFbwj4wulq3vGMEF4eVqLs2+
4N27/f0hx+R/SNz/oVPlHeKtMm3HQevuBpi47hr+f9Oci9QIBoT2feR2YooHUveIZ6sHoNhxJfL9
ALE3vJIMLdnzTrVnWEdJuNe2lIViaJn0sXJOrV3ciKSYry7kbjsAYrhhY767TQMSkU/+83//lIni
uYuN/1+S6Vt3pxmKMcLGSVEJ7H92dNVN1TH2Q8hNqVt+AFBH6SrWiyGLTejQLmYIDEl8p3Exzggm
DpYdrMdOD0e0TVurMK1jPdu7nvyFDY5mk460BDqka08h6FeaDD7oSvnoNkpsK6Ipo6CN3Nylwqts
q4NEW5I3XG6dhH5U7npbHfGzTqnMCkT9geC3j8ZSeFuQnG7MmNKB4wqd6NPqVU/1aicvnMQRWrR6
6w09jGLekXkwELPUo+dZCzJQhiyHySuc7bSE5cZwx69RUvGQC0TeHtkk89L8yrTE2bP2sfJa2KpO
o9lkJIbb434l3OTZshGO0tSVe2Q/i6Sv43ayP9vyXpdVDcPOrI19bzfrRg/y7LeBe7SYn8oF6D28
1zu0w3IZ++bs9e7vrnQOin6xyB5WFKY5V2s/KlLRETXpyvmdiBCHRCVO4M/Pvq2/ETe400FT7fgG
vjiGi68gmBB+BLt8nH9bou3w5Ts41gVrtpXe8fnLYvab1jIfFlLuI2CZn2W1fE3kgxep+75YQu7n
YOX1YQ8mDAhH4zp+4lQDyFqT98J4rtfK+xiH8DIbY4gDH5FbazaRmFTIHgYwkdRjdWIH3TY10EQ9
KnvjVaytDS98Y4wD+WiJepudyO6G4SjVcqbX5Eqd75NTEJU4XEt38qklXr76EMIsYf8YHaouSt/a
zTgRFRcnwFK1UD2rX8a2+C30iPR90LiGaHBqJArfysCyVt6NWGGCsCenDYd9C+W8F/WVe4HGEJd6
al7LBhFIX45d3OZmQcbWuknX6axG9AxgFGnEX68WO1+pBBhO4uaQjNY3xwVjlFIc7o9okrCvTpP8
xvXdb8JweOPXVJuSR3Yjhs5EjzcjKOlegspnq8jw781GRUSIOttNcSmkzOJGtwjxbC+Jlpy1RNXh
vgQrYbsNj9JX6WExlhBN5qHVSXFUtfXOMPNHB9qK4JjazT2k4KUngY94ndd2TvO97uORSMgvYuUL
sc8DvhQWcUsnhwCU9C6TQM24G0zYBM/v3hZWLKQ2C0Cvda7r5HczeG/24i3bak72WfPYiAyNfesV
7960Je5w+C7z8DHT/VYSP08Za/Ld159WOx/tUl0k3YYEDr0p6eWR8EkCB9HDtOA9tp3Mj50JBZn7
eXlrQZnjyaRNrnUeEZaKpzkog2e39ehF79V6eKrmKmC/5ceU3fM8oQ2SLrsVeWJsndX3I6vQYaSn
2j8HmUXNdG/rQzWmwYt2cZE2jXNhWg+iyTG+Q/IaMaXGetu36tBP9fMoZujxtC82nTR+IHJ8TYX7
ZAQEFDtFexvZeqc5NPHgG9iFesp1itl8JL/my6rSfm/mw55q1p8OBpoDEquP1mTkRfe0SxJMMjW6
QkO6z6W0S6Lfed4C6Z4VmkQsHb+xr0wxxPefQYUZX6vVihrT+a5t76uzAW9D6R1WwUzlDo1Fv9B6
NbqGmCanfjKcwtrrGiATJibImQIRcQ47Y7UVB1zY3vgXTp3ibqEUYjkAJu/N2W9OWdbt2nSU17Sb
iZhOQ3s3Bq66mD0TRkdkqgq9Fah61w+ueSlLXGQCh0I9iOnWItvETYCUzFS4dDqru9p2mj7aaYtx
b+b0mxf0RColgZK48ImuA7JeNfO6UepYZulrEo7mpc85f+mkqHZLQvdB0lChod596eYM/Eji59lX
R4AqJG6SOqG23tWLpfn+d5fad9VJsvC5VOS8NBU2LfuIWDS8uDw6j3aHmE81JK9a/Ygy5t6OXBjf
MIn452L0KA1V1oPxMkGYklUOx9/4VhN1JBHtc5Nmx5ChCSSf5V2bqIaUpgmTyWr2y5thdySl0q7G
ET++ASLFcn5r65TLzCXQmq0meKxyuqmNWr04XvYSFkF3nqqpuS6V3vU5Mh+zX8NLJ56kbXGSpP4f
7OwFYqrZPQKOgW/U3d12MRN5MW3GJqgiZ7bGrTtJ0rGXepc1ozoklF53RZPecObjQFsAIDJrXxFQ
OAdTEJHy3ETVCAdED2/VJHJHjVV3zRUre9inr2ZoA/Mb9aVuqFskZuHRY/tOPRRaLimhazOr5xGz
opkyKtVBEiK+KG9pG/zobefevcmJbfFEoQm6ZVr7jwndLNFoza8kUDY7kFVc/EvnRbYjm1to+Ntg
lvORViMDICh57UpVPZsIgnJNhr0AN6BZ2aF+Bc8riaGEzsmqv83tkB5dPGddG47oa7qFgRflxwyw
21fDafYqh5tF+rcVvdoOUZM4ZaitI2dtumicrP6Ut+42BOraJ8104N1PL39/pCG6cCQXt1Jw5Aj4
mLir1HRLcXcdgTy+VtLiHrh+hz0tSCjRB1ST/qo+k0X/SEYFdN8jR0jGHFntygxm5OZWJHYVi853
o2JJk5sReONu4BbZdHMQnv/144F2ySXX47GwkFlA08Bml1S11R77YAlI5GfjTWvRH5zVK+PQTz2o
g4W45qDKDnI0P9u7ijyBC4/SDqm+IKeQskTrpMu8QleTAZHkejgPK3c82RNnrcgJs8ESpiEPNqvq
y+1YVGeAbujZQEo6Jq3VQXvhQsz5q3vIkvJFZflXV3b9vs/eVo0UyKuKt9wa6xiJHJou0aeUhVhi
Z9fmu+68/DyypdIcA4PXhHOySfF5nsZ5bd967Tz7ODqATl03Lg1HEBoT/swHd7gAOm9ZQLmZbftE
5Afbqk119liQ/ohm/QqeP2zwpDNI+poQyLID5g5TrrCJeg2Z6vkWuohmAulzxTbdWaNWBZVp1dUS
+tmqIAi7ZDm5VlE8hkSek42evKPutIjZKNxjakOstZZ8zFP4EadMuzPZCdO9dEiFw7FO7XXvzoM+
Tg7yM2vGk2rrNtsmC8zP5LCNO/S6bKvMAChZ3RK8Bb5OupRlZcmjPyP7EJzTpMrn9jEwuvapZDub
0iXZ1J2ojsoqzpZfuA+TAtwZ7GaJi/wyOoD6ommfeRZvwpQBZmj/+xDefGpUTj0mWoBN72dfmMmu
DrtDhlA1lsWKbKrV+cYxVXt1qvNILh12C90fKrwCGBUeRIpBdMqNayAplhJ2dqpSRP70k8PKhZht
RzVQI2QlR6WK1841nXNmMMsMvjlgCg7TnVGT+OB52MCmFBWAB4h7bYZd4z1BeBWXTgM8+sxRW1sA
0+iSOc1pUnlj+jOuq+de+qGcDsjI09Fb8Z0NA0Bgiy6vv1XU+z4vxAgxK1afiw/vMZk/hwUVmKQf
0iD+laGEM5Pp4GC0+W1tuSvCAVG1v6KPbXzX4XqhLzeoTlPJ1gT9pWrUU77cGiVMYyat+jR3/b9+
/P3HGp6Daq32o/BTdfn7A5tCv5mYeXdLZ2eUgHlA+sHy4ZmDePKRPG7X3je2I7HHq+KwXh2DnXza
jbM/nbNFPmUOeTqh7MyTV870O6zdqVtMEhfrZOJ7Zaibbwp1G8m+ua0ZrceMDsumNyvomq5VN/P+
4++fgG3UrVyCOeKKzePBBNUpcDYea88JXwYD4VCNRWclernzAsLS4H92OZXv5RRaT7a90p1VArNy
LUkKFzd2yNPvyPLcl70+2AQIY/qp9uWCD74q82zDTerupAJhoixZspM9rNL4GOe0YbTTzsZsxHhy
q+q6NpbknEO2t9jhT8tfX0qlyNH0npJsuHRrw9qWP2Qz8gBDPaDWxgqNHmKfZs6HVw5nI53fVCf/
yNoDsK6e3aZPolkbf9ymRIa+1rQn2tyBzNkKUa8o5uewKD6Vge7abE6o+8tNyfUWF2jBMqcv923i
Hk102Bt3hA5ATVzgcF+qneFmP8K1Puc5STvWPPF8weJVMCHGXaYQkLUrcm/fIO3Z1hO8YIJSNBpd
JEN2C2odwhTJtTI51zoZ+at8ddchzkL10ayps2W4tjZz8odMGDOevEVtRlm8ZLXz06JPdt/rleXS
GDYoxvB8yKsNhkjuqbkJO1woPkXK9bAAjLB8RzO/bXpTo0ux19LcMvXSLGu/Cbxq3IGRojISqLTv
T07nZocWbAaZBW1NLITEBlsM5hk64Fk56TY3oYmTBBi3mQ8G4rtILtPOwVu28foVMer3vC+W4zRp
hNdYud2i/NEgoYptM9kzHhhnOl44LACHeZa+DWUzR4zN/a6WT/1IXr9pI58aoal0juzAAtwVZG2D
cHRRMJOK49sxlnpGiASmHeu3ReO5veIH6nsYnWyOuJbarZQrD2dQkKvT7LwORZhtgAEwNT+OFElt
zda8C82Xb+Te+Ic66Xeyc16yaTlTaOLVFhRXg/ywMJEUDd1I+HhHOFun9tk0/8lrRVKvrPfm9JNN
73lSAJx+2b3Jznv4eyyp2U+pz+m4xmCunKxBhKLUY+GHKuYrewu5MdOkq+KOrjrSaddqz03Af8y8
1GnebIxBG9SRJ+yIwQXLz6+1bY1zTXcd42txJcLtPA+ywQZA65hVTxfm4NM82MnGzsiAKHTaxtps
bxIHLr3YHZFmUMDMK7vQaLkVO+/WK8BwexoIsO2GTySjHMcmRQKr5XcHHb5P92ut5GLcOhZ1iSkP
Suvq9lyO2bVus2/aIVmwcMh1Dpa7A/ha49tCFti8JoFP85eH+oxqyaXjpRZWteIYkt8txOBxRQ8m
hh0ST0HSD6VO+v29P22zBKE4y7B/GvKyPtcZmR0kEEJrJVYcwr7zpRnmgyl8GTnL9EKcS42Kj9pK
Lq/E5aCgFC8p9/peI10w6QepxBlhyS83LKngXol+HZKBw18ExHXzn5otcRXLgCzbz/2dmsSxd/Xn
kiFwXaqG6KwNmwg00pQeyvJX0nrVa+UYkRX0D/5Y4gIgWiEqmvl3mam3qklJFLA3pUyeHFlL9NrJ
xRst/1yFxBGgu3d3nvqcdDBBVexNlYm3ZA2joA7e1Lxk57FNJvwM+jch+y8z9wzfz/aSDqwZQHpv
GCzOZtt0MeWZpGbVK+6kAbigFvW7Uz3m8/im2oGOMKOXyPcBksqmFZGxoGimmiUyiX/bZeGIuad7
JwyNZGAw1jprZ6ADAiZaspAOhaheS7X+BPtvNm7pOE8Y3mBxojwNf/nc62AjRjylOT2G5ORiC9hK
u10Pwdo/VePS0e/ehBsKc1O0VEvU9L4mVXjgjJ6RoFUYnqeMxwplBGtbiklmqUQVp95wbX0xbipT
B/vQYyX1K69+bBDF/f2D0VR4CVJrX64pOrwVb3XmZW+DN9oH+qq/B5zFl6Qvf9acY242m8eZfIxo
0axFaddDEDrTNs/lmcsK00LRvPg9Kj2p68u0uLd6Rl+G7qXcO6ajSOx8L9v20eLLEKl8+GM0vH1l
XR11arWb8q5PLuweYCQdnkKPFaOYe7Unw4ZfzXWfm9fGscVO2klN0Ai4eyMNVA+4syVXR5h1zq0R
xq9AqSOan1NZet/rErV362TfeZ3hqXVQZbCaxJYFOVegvJgwAbWGuniq6InAHE4+rRM5YpzQKm/e
gueqMcor0ptdF5Ek8ZaLSvNbNV/iPk/nEHxMC3dmEgxRSYvoBBSbblf0p6lYr6J2/oTows6EIgLl
AQHomhiXAIPj1u3gg1jvX1jzyNaY8uO68KYGM2RlSRaST29WhYyfYq8ADreJVFd+05bKH7Ns/WkP
Mytn/qsQjXfK9LJxSWx4KEct6E5Jy11JKvAmDdxLnQwPiSrrqy7kFhfzvAn1Askr2xOpuPXeKv1n
J/evmq/JvsjHA9FH8uq5/fPM08V0PDOUkca3BbqBNfOGlmj1NtuNXXexSp4XHjcc6OuL2aJRb4Mn
hO3BwQHxC8rlB4oyljgvTCiJhGkWabrL3PSR0qudBm+gSqgAC3Lz371GWJpTAXc2evJ38bDGpPYS
XTQw+Cdp8Iohkf89Z5Z7T1ZJRFoeB+xC2revRlK6r1O+b3JJl8b9u59xv76LMNk6uh82k+W3b5OU
r7itWh3c/MYYOYdXzK6DvZ9xE5ZucDTNZkXmt74PucrxY2LsnegJ9hvcG46BqiHDwkKs/hd4tbou
njpXnjEd9d/FZD7gZ3hL9F3pvigV6SCrkPVbIfI8/7tpw/yv9k+KtMOL4m2huEiiw2qBHdxOHnk7
LC57wlPW7hqgNYixUStWlorR5H5SiWU81PXcsaMxwjeJiaLcldd69lrqoC6qNct9WRvlzqokRZ16
27YKVWwzHBd/eO1t48nUZ5+kNDT2IYt7EahjDRBkeNtinI5h6o9XqrPUdnKRBoAgxXVGtJmBLqWQ
+bBpVP5uD5MixL8PN2AjP7xknqOMGJPUmx9DpyZSy+WzWXjIyCyCIHPWfZ5USEg73W4T7aDusd6z
QgT7/E8aYiGZXf+Iouq8cu0dRN6yu9PFPcn1xTa2YvD3mTErMNeVLP/ssw2NJ7lilxDFUzEKFXcw
KE4JHjX633p7arYpAM7GchemlAU5ScDS06JXma0Z1a39RHW6pMdRs/rOeA8QQPod8pnJq7pYe4Lh
Zh4EQ45A1JGMyyNH2LZLmneHuvYT1+qPQdvT0TZPc9h0p96QMdN/S+jgC354ELRebuxVhFjuPGtX
pDdjRYfQ5kmzyzL7anPEQni7t7b3fpVeU8QQErckH9niEaBEfV2IrdllzgbD7tFxGpp2yvQhK0VJ
CyMIXZvn1nOekn9vAkLgs5mjgO096JEO+42g2oO+dLdvH4U3jTE7Nb5UALjKqR9mI/i9Uqd2wjr+
JfRT6dx5kcvs5n7Ud+pboRGSAiTTteE+BCEvpiqmZ3dFJbemnFE+1r/INoe7Y5yJM712mfic76jo
xa/aZzyaZwpF/I0GGrwhtGZrTDe6QeaKd6KOm7HzNkaYIbYu9BspTlZE76TYY5V+Ncf8yKXL19VI
HnIsgtt1UPbeatdfedaKZzPDkLSg/+hwCAK8IfPtK6JNJqmA8/iIVaCLzVSFcm9nzbAJJ49OCoS1
IieUySJUGqWN/0JA9MZrjpN4X4362BEWj3EHZ483h3rr+Jm7Q5RXw/okX2HLzYgVdYvmd+rLXVVQ
iLc41sek058D6bubYDAYyG0A6sGZ3jUhLKe2n7/1fP0heQPEpLIeh03KhRN59UueIcp2w2yMm6Y6
UNrxJ7CDLzn2F3vgrWhCTmzmo/zYJuHwSDkPzb/SZrpayI335BzurEQtERbWmRCB7Jqls/lg9Tvb
ssuznCF9wjsvIDmqKlXrQz36qNoI1CsLr4ugr94yKYBh3usE3X03Dh9Bp998HPW1t0mNeyk7MTvm
8JB2WbqF26v391ZZNx2+WoZFdJrFy1TZV2zBSPBTnMmNEMmWy2ZoqvwiUOuD2+GjR0Vx1kmCuMZB
NGVhldg5rsZrCK8/AW2huABoMfOZBaxTCA0blopwwuLIxAfea4TJKQ/9SJVjGym9I1rqw84QKKPi
yeK8cmFeg2XncrkDxICVzuOj1YidmImXXKrYKX+injxkg+ShHOtIp2rf2KBqNlHHOSFdiNP5Yizp
xusKuetwb+MIpqqABINNW5q70GWpWpFNz0lGak0Y4YoFj23Srbn4Xx5f5nPNTgRT71UXnCboGde/
8uMpEl76FHa6vGAFMLc161CqsUm7roaKXJY9EUvZFmBPUmSw705A7s4GoccUr8BTKrBOodNXj41f
n+VIxkvF+W40bSx6ivYSo4qwAuuD6vyK6ZlmFeGVGHBpbmKLejbXoYqwBtanvElpZfSCIxXSy1Uv
rj513DTYlQkWXYsGFK3p94OiH7EaUpBpxLKLnR3YQsrIGA06ocz0w5J27DvTeSjG42y5r43W76ub
+HzutFZ2CnxHP5hwmVERirsMqdsy2t1qJ7Tu6WB1LAUS377AqpsE1POgVZN5MlyKsZ9RhUVpgZrf
d3FspfRPYQXjRcFHydjyBKu7afo7Z1bvhQmQUHsKR7z8qNvw59Ijh9aEsOEPpKc3GZlzl0XFlYKw
LFqwfJjOsByvrRns8bRrOL8eB8oSvHvpq7bpXBKTe0tLb9mZLt/jYZ2jOeMNzMNmk8xZH/NO/vE6
q9x3gzXvmhx0pK26CwyFfvTveuqWJ01rJMEodgCPU38rqjbZdcETGNFNSGCLFpwpZNQlxv3qkdRM
ZlNNSOhU9/HU+GhWFDd7QyQGSo1mxwDsxP5ir5HpzN6ecT3E8718uagElOdO13FqX2s3hw22CmDD
VX6KyviqTTc/TbKx4/4yjcNrMxRYSuSX7vaAZSSt1QwmCrzRnZeTLIPXofFTlBxCcHOBbMyLb79K
9jawGO/DskJNSktr4SvCM+IoSXr5sjq7HNIQwLX6gD958GbsVtb6sABinPBmTpvSV0+VsIy3tMRL
kYOQTqbTHbuCOP5+dG8hRploXK0FGaJbMNTC9tWWdxQWiW+90URr2rIIhg0Fsd6rnUPYViKPep6k
7WzAoxIlStJ0gPHYK0i1TXWQx0J6f1wX+rqZGhI8rWpPTXXzWBhUquuhe4fuSw6JLpKHqdJ+hKW3
+ZrlYcj9vV0k4hMB3LJv3KOrjOYQdlMCobf8ngltPQ1X4a5sQiMhAmXtPK2o56TbftFyZO2JmnBR
vWaf2u+ODYTKaH+FIb10DmpfvpcGekmez4T1Pu3IKnEKQLFsMbc6AFYJqCdwk/yBEmukB0E8I9+M
7oKhPCmPxsQiP+OdRL15CXv+JlAYN408fV8Kf5NYDmvoKxPVNnAKycEH9FjnXLKDkp9pXs8PuaFw
z85W5M9Nvien5ylI8hh1H2Wuy4tBVvW09g+LcEnUkqwznnsELvjqrPx9RlQn0lHFAQvNplycTw9N
XNPXAn9xunLCFDDfmCn9kdADlHOo4Xgy1w5Qz+vHVybd2LdgTDOjfZK5+cSEmGx7+G3y/auf/uKP
GEv+Eqi8+fxaW0qZxvrkBDkc+5TnfFjmn2QQxTmsrDlyR7jO2W4jUaDp3gjlO2crM49dYDdfRuZu
OLMHJIVPNvLxjTcl2Ij4BoXTesh6pmQcTMV7n3DmQ2yQmdX6DxXJP1HWUxtr1uGzK3L6Sg2mBdfv
rY22XBIlQ+eYz0A0sB67Gs0svNpT4rhfndO/1EXr7Yeej9KffrfU2G2cirAUyxoeF4z6BRgUeffm
rc4hRcO+wh3pig2TWRUb9y1lhpzVaLMju0wwlyUkRoSGcednUWDOTjoQ7EWvtejJcuiL4VXVzrRn
RCTKh/VqtpGkew/4dsaVKiIf+ySudGaPQkTWA+3C/qlsPrtZjyg/5pH/dHfmrEtB37MBu9ifQPG5
EpxeneoleSEo7zs7wpvlWi5juThNgQGtFvJ5pDFMi7lbxvB3anj7hYBPoDcNVOfonVnohwrebNc7
xbZY8UYWabUjD2jfq/HX2hBgUaSgP1Yw/5ol5j9EUVaGS8qaAag0L6+lMbILp5AIEUkAJc9mncG1
oHPcd0gZgjXAgF0xxZAwgYA3+VOu6rvFWUKkib9b5zZlP5RsXtZ6M3tyV4ZpeQeci0VI/7ApaNzh
PS0wt3pmCmdbFzlosMcmzHkdjsYPxN8GEsPWE5sqS2NhTkcP2gPyJBaDYBlR6VeYLLhLz8IMdr3f
7g1BZhwSqIj8gSTov3QLcIwMZh3Mj0n6QFK3ittSzie7/9RWc8Rws/rT9f+IOo/lyI0tiH4RIuAK
KGzbW3q/QQyHM/CuYArA17+DnhehTYcoaSSS3ai6JvOkQ2WKmm2lxKAPreUBTLDWKAK//Mz5O2n1
GVTme1Prj6D48jvrF0usGuj3yrNUSoRJ8DS4KUMd7zq32KrcviAN06BmAv2RvAcJ4mPD3mlHbAnb
8FZFSftSfrqojbYFq2p0TnhePYzZubQ7+gATA49DjaiZ3KJqYQzQ7+perhuD0zY0LrYWZ3sgTYZB
1Y4DEtkXFAmPEcI2TCm1qv3kzl9+7hALyMNdeiHuCeM3YswGsaghN2aU7JRVPuDiv5uq9XLOCDhH
jdVj+LE00pqu4Tak6oldDIWJWR+4oLt1PFGgR1aCFcxlzWM8Gqr7W+ZNsSUrncSZJH3uHGia3skJ
7quI6Y2V2JcwNrKd2VJ8CuIB6YFXAB5GFNSg0wn5Yfw054w0TT4PtcVSJPSm/ezT+wYRXgPrjNpq
F6hwz6rhCe3zpcnpXkos3Buvxk0s3J8e9QymNmpWd3T3Qxb/KWT6x9bGV6dYCpHlviknxBDmiF9K
j/N3mZMmom2ghEW1MfP5hMzuJ5+R17mh+4P6/hC61ldbOS9+jY6src4LMSElb95on+P5LdbivXam
butZBSvzvzjpiBQPUIPO7R+6B1ovhwVdZu/lkvpTJFb+VjnJn74tijusLlbtOmvleybGo+7FZE2y
JuKj3cjYgwYfpWwfACxBZV7Zk7UdUhf+ByuHqXaR7nU+2TnKeqBvwW4HGazJaGA8XXxVto+O20Y/
RTdzrxxF6SAAsiS5NngQslNe0YqMTlzvo0EJ7BLNQ1jgTIpA4PKhiM54boXiG0nV8BObCHdLLLAr
IGNPVRx9NALHUd2Kb7McApYKPsqWHqqCWyHCz4efrjQXdHz/EY8cfjJvf4uwhuyOEdjverWxweN0
fXeKeZfciSsrUtWfxUS/ob5nyQEUJuLHrx5N7d019Nlexee3ReG4wkvy4RgajwK/PgS8uG8VsRpt
jFEZzdJ5KvRjoeg8lO6ufd1wMJXpQXqsgdqQur+gw8SZMeGoSu9nHd6rKujhrDOfSafgvSpq3mC7
NHg6vUNWKKAjruTZRkYMcgs9wrTyHW4c2qBTgxqWs6LXuzhCX24HGagTOHz3rlfk28RCQyS80NoL
WX46yl6bc3bkXi7WhfkVDvm0s5o+wvzCJ2O06+KYpn221UpFn9QEOIOAyHmY/BgX1QhkUph0JOb5
2mUqbBbHETNFpAp5kf1L5PHJgW2IzhJNYYODjK1R9x1G9Z8yQarUiI/ezDUeWG4tPtbHuZTXEp/u
yjflweY5UghnAARfe9c5OEH+K23enSnk2DSWyww7iWzY9ZE9xC6QxX+aAw0obTBSPiWm5X5hdfZ2
CqRGI4t+nbJhhkOl6KOUZn7jEQbaJOZDE8ZnporDvszn/FluSi2sg0ytM6KpcBWwumT112wzw7wv
ZrwzPuyKLTi9RSsabdNhR+FYQULm+4ly44OZR9OazsbMhoEnNt1m4fhexP4X7oQuMNk08y+yt2+2
FSAtyki22FxsqyyevrFQ/w6r8CudvPbiFchgk3oGxradlKYHSRKeoMDsWEOO9wTd/tgZwgqUD8zR
IqyZNrUkErR2JTH9LKdjqrtPYQXf4eg9pNUhg9q7ooYA8iV5Kmpd//RiTdNDuoIzHD2dv9sTb3LT
cs3DZ0IV+8hUul9FvX4gvZmNTeWnPAQcRXO5gm7OT9J1YsNPEu9CP3rwkZ/12XSvU0aFHYNewbdc
445bdx19eQRaXgmsXAAP7rzWHE9F5jor6WMRwoP55GA+Iqt3z61VWdRFrsfaR0CYtOyKizeiKKDC
W9vh7yCKj6boEsA/xg+t5Y+WcLDcCJt9lPNf6wENs+8GeVbWv8M2MFYtR/QqMALiXLqXAV0F0AZn
lbmUXTDEvG0Awim1nKOeW+g/il1DXclTqPPf3egzUe0+8AZ+2G34HlFEvzZF8CdnCoHZxL+32uCD
1FC8M7PLjJjoeOYau6mWVx/e6p45frr2dH1Iq/CH7cRX2eRX1OgbNgvQxlEtwAtmuV6XTLQRsSbl
R4ERLHGdii4m5s9644kW6zHpT9Xo73UtDoqRjknbtiFrBF2qF65qN3HPXWbtG/BLUFgmbEX+M5Kp
UzisudnYDxfmCD7uFLkKbqfFDF5FnCN5gJaSMBhZn+K/YWnb29ltep4N1KuleLJDQY2c3lt+coE3
FDH3OIbgvlZJV1ErSDobKaodpiTEH0a0CRP5uw9Yiy/NGbumYuEXBe1fYxHyyHKBucFbom6od7Jq
GBNLhPc9Jo2DOZk4/c0o288QMd3mwvb0Vxob18GNfrXcxhvm6UzrvObDUUSZc659BRNZxM7wt1lc
8tHFLDk/6vxPPx4Lg+JDWZicbIeJT1rkO9fyeUi9GQw5cEfdTWvl9L9G21b3SV0icE2/MgoKyjZd
rUNzEseMonoVMi97IJ4Co2+16fofKuRDkKlfWnMVp28JQpajW6Ll8tyWwUfEwmGWehOb9GIkaJD8
0CRk206vFgpTrqiPIYgwNDOq3yBY2yQs4ZgySvBJ8bPowu4QiCbftGJbCxOcTYhuq7Sc7ShGyO+d
xdyWxJrdZJzqyfqbYGr2rA7saerdUXPMa8ONLn7CNHhi5t5XlcL25n5WsoeqZlhrC70XKTVyp8r4
3RQxo5GBuaIhgKIVWQ3RwMmBI+cfvDu7uAqnXQJaoDH1a5rOn3kzP0mt/1rYpguNQDbGb7UMel3U
EpvIyj9Z40K1CfOG6R10H3ueN7rRnMnja1oYMEIJesxd5uXoyQXbIY7wgAeIGy5kQdwHu961f5eT
DWerkCN8gYZilaNypOvamCa+2BEJS1Am+V1mzuJ5+coNwITyCRxPbemqR7AgzxIt2wALCPmek6tr
3ZbP2gi9nziGZYN6Z42JWu+joF+22bzExqVKtXMfMfio/N560Vrl973ZPQ+JGK2DjuL2/mbXkhZw
oTzATRmgjwA2N36KNnvrI1n9TcSPavD7FnykBqSTjyUnLTI66CEGAuyps4JrahRyAGGC/BqFmnH9
78WDAVRnHOV2UNzhHkd76Ir8ewjKaBdTcn63koy78B7DVcWMESN/EYeLcbpJfw2tPDVjPL2jc7ha
Lbo0r2n7rW+amAqr2mKZkiSvTTDcO3NcndGhyHsGTuOWZ7ki8APEKqFQzjHqsgxebkXI6egwQM7C
lV0nBQIafdeVGQNxx44eI9NjsbwY6NrFWUcF+DACz1ycIOoUBSp/9IqCld8MzVCUw7cN5qGtg/C1
xuq+YZzoYVqnZXAqPRdrLyiuVsz8ePkGZsOzXoBUh7hcX9MgmD7qdt0yJONsm5+SjCtYSD0+JESu
mFi/vHOUYvpLOns+/vNFCQFbYCbo+0JNSa9sv7bh4D/lif8nVH5y6LyBa28AypZ2g/mdex55R3Ha
Aw3Cb+tSgUFQ4r0z0vwBeIRDm+n/mfAzrlK3cK5h1gn+5Gjv54K7HF15cC+Sl6otsU6PmVkw7RmN
VwtXxK7wbJgvBdOaPAzhMDIbdyEl14SC7ssgYJzdWcbbzAG1mlNVXnynujp2IsH6Ib8022ZCJRCN
W6MmfUMjeWk4xSveKgM2hlywqw3cK6678AVbOXuZuXih4aOiV6S3kFQQrOPYKOikXnii/Gu6YF6B
5elVrouTgri4uXkLby++uQwxEP/tLFxyd9Rx/Xrk2LzZ6KBN4nHwolNQJ9ZLYjZcE7hwd96U7spW
tqdJu+piOk92TlCfAuFYjqYLiGgNGkU9O+FW0yI83b7oJPkAzKB/MrtXOPOjtxzdMjzTN53r6cMD
1NpKS5wlUWxksdkhrggu+FPr239ubw/7PRszHLaSw5TKZTBWFZd8+gLsZ+Mt796c1tkWZoxKKnD2
Th83T1hnm4ZqM0boBbggBD9DCtKWjcb5hjYtBR8pocpTa5jA7noKJDmECwge1fVUpeI8tfy6TVae
hpfe20qn97QI3f7fZ84Z22pr6YL0yeDizD1kUrd/8oLqbz4B6gaEg1SvQRv/XmTmA+Od6bFMfHSL
RiBfy6paDSNOzdEz7m7vamLBaKWyfRmMXl36fpDI+hlStU2mL2oKl/DzI6XHr3oq59e5Y9+alcQV
o0z4qIJvytfhtS/HsxaoJGPo2uzV0JMrkGFuYBYv0yjmze2DEluUkJPFeiYuMZ+12J5qFDcqtrd4
T4J9SOf5gF7E3ww+6pC4Hr473RS//Vi8R4G9Vc2YksHk2vuqbqludHs/4fbaiLFrISn782EwiwDN
RlryuY9MdRnd/D0Y2wl4KvAAWhmPtOqpekp1i+qje4FdXz839szhF0u4WjeEsrmkTOIVkSuiCmeO
HsfaOOyLiy4xEGDF3dWxXHvjG31+sHPwLY52/LNKrV9VTqiDGvETI9MEmKDGaNe4yFND4MS3F/aA
8aEVxrvl2+2ZKFjGXstfhfZ012bI0UM4zRAzR83MOQ9gZUqW+bxuGkmnr1XcXHKqJ8mRc9ClrA/D
UFDCTv4mD0h3GKfxJULiBgcR8ExqmBbNNkdI5JqPQ85eHEre9fbSCYzVg8PIDSdwcO+x5L82OtjO
ETIVR8f1K4vsGgGT2kNy1Ni4rNOUwqvwvXJ+HrNkPiq2JAwsfKwRcYtyxin/aIhjnIRPjLHys8SG
vMocH72do35NGfiOQgD+72PnDpdIe0lz9dLIGmeB1xqfeRAx9vLHh2FSv9LJITDc66pd6kcRIgvB
ACwWMyzJigSrPK6rawameS1mvzwY9kBn5Wc+gEYloLMSJDqHSC8aVacP3ILmI9//m91PFtO6PtnX
tMCPdBeL4x+ML2RBsLa2AYdQuNMhD7AB5F0unmWSAAjMQcF52YCOJEWnaqUtbEaqdsZazUGqwF47
Kau8vliiWkpzuOJUC8+q0XRwFrsUHXQYF2oUvAZl/GqYm+LcI3c5T+ZcnDNmjLuw7YxqnUb4torF
GXp7yXq8fk7PwqxQGZyF5VnIa2s9zpSnAubA7d8y3Da+FowxGjsEvm2hJ7Aco326vSQznTEkbh57
ZLixab+mzTJgZRNzKBra2756E4riLSIc8Zh6oJI8Ek9PpCIDj3Enc+dGvYWrHN4qRsXgcUKCUOo4
2RveXMMq55sb4DCdGGU9p7WcLsIuT2bZaAJT8RgtyOmwBDhixSVkpi7gOu/DN+SMiIWTFo1WEh8j
J7e+kRqBI0reHM8/RCIQWx1m/cEb0vEYef1D08nyrg/UL2sBSng9kII6PDrjfJqi5I8hiXCvzVqf
UL2OD3EAxiSZ+TkLX35MA/pICzBALNx/L3IsH528q+4LM3H3tISf2kfg5KE3/Gw1QAPLmL7nyWMK
hOZQ+YPz7hQztXFV60uhwGMPxqU13MtggiEVwCHv/OUl0sVrnMh4z/4rOPlNEJxuf2V2ZnCqLWLv
p7A/dFHfnE2mWv9eylEBzcry+K8MGBJLxp7aP1iB+eWM/bxtFfTzHOH/2aZfhi/tXW4vatLehckV
AVuLzZg8nPnw36FCCexvvBxTGzOqwV0Zhr7zYVGd/l0mAFILVM6HIpw7WqZQpWfySWL63slIT+h6
7C0eDAfQnuucWWE6RHzzZZSnyZ6VHrORsr6I5QUjbU6aeoL0Mi5gLrL5uII8Y2+8NHwIouTFzpjS
CEi2lxQnGLpLEy6wN8p2F5fGuNduszF7f5dX88gpU48Xz5fjpZyCvF/5YKYbBIOYXOxpO3Bcb40J
za8n2icKWh9l5fb2BfOd7ikehvbQRIQ81O54rAO/A5xO8dmYM8Zdh+0Fj3PLk12U21spXA38cuvu
KcEy+BwwfvLDNn1HFE5S21gMtDRe+l7JHMAYdfLeylkROe0do/ruro7a7u72pRGGEIXb4r7u+CYz
h7XI7V2jp6yu/738+3uk43jYb9mGmfuG1e65B4lwmOfknqDGjjX6UjbN9AdXDjeqVxKR+8FlNeGS
9lk4SPLNpfJACYdagbg3ckPbo+Bafq1G/XMDRVRG/wBUuNl3Re29+QUs5nzBEkS+x0qhxz6bB/zI
qLLnIlM7xqbJSfYRVXBFpNU2TcqdbMPkhz8OWlWyvFtE0Zt8iZYoFsdR1lIXGnnDRtAB0tSo9j6T
EzeTG9+lIOpAh0TmqUICxGLwqZnRiBmhrR4qucgom9y9t9zd7YuQk4CiyPhqyoolhNnzGWRn9Uk4
4WVu6l3ahcWdtQROYLHgzLHlI9vE4pTGMMIHYcGj6WRBr++POHbn4FAT6Lhr7TLcmU4+Ppsee2Pf
S+NjHKF9ECm0OQ2QyY+6ey/IucNkjqXDIcy+y7z+JfH6vVFKGzk3Sx1rUPX+38ljDXzqxo3s4via
RSaC+qZLDjjC3Q1+hXInGkX+gLaMq+FrGMu5+t21dCkBdcRLPzXB1rVkfrEFK5AyEZxDJvVGFkcn
N9G/q/DkZ1P6eKs4KyfP90x24L7btM8j79ztxvYdBxbYgJ6uZE8J0pofaYHYPDEJ2soG9zFTAb0u
SAiKNzZzwO3chEF+NMk6OlhCnBMU3mw88uowAv1Oc9+6lItxPc3daFdqnDr18iX3Hoq12XkNlTrr
vg8OQW5LQK4kcqwQigWbGMTeGWe1qFA+2AtbuCi29jDCkU9DD2HJDIeOjXHHqiFAjh8547fXLsry
aUATu1T8Tjebx9DNf+zSie5R33O7Lm98ana/S1Pc225rnM0kpsb2Nj5qfgblMYuUDiR5hnjU9Sp+
BeMkYZDefmDRIQK4Ha2Y6v9/tNqh8zGYobuLGkp8Ng/iPEctSRNSwrCO8YdZ0R2xNPPlVg/4WELQ
19Ew3HgqEtfJlmAdkpGxbE6rRCm9M5Lkwaz7g+V44D7bhQZPL4JI6i8LwOiAbB1zm5W5+ygqCt69
2KouZTtup6r39sSj/P2vFkQzZly7rn9LCYM4lEwGLyGAoT63G8xqnd3vKgRuK7VgN8LZDc824Opt
ALwW+NCAPD+uM76piJaaDmvf8nE+ja6UG+GWGz+D8bECCC5Fx+I7ZaMQuwMLS92GqwGb1T6BH0OP
2T9YeQ0np+BtiOc4uvqY50QCozSe4i+tNDvjIoFVg4coGKv+mnABb/pRfviFD+OsHe9ci4dvLPPu
yyHOcJD5iRrbehmYaD6mdb9lFNyFgXpksYaFLVLzMZ2nLcEt3qcxWdFWdQKQUeode2Yuj2gZwZw3
3EqNwpfTgYLN8evLjD2ZFUQO+BeFyi1Ign218F4F49gVksTfLbMxkSBtWVUoWCBN2jwRN+qHQcGd
FoIHPaEiIfAPMzAjT+/ILvAsb2MLNqlMqq1rgZ3EhxvSHV2pe5TwsX12M6yEfYcjrKgbnNaMepbb
n54h7l5n+IMCr+P//xRTiY8xK8uHtuGf4flFZLzuG688NHFlrm/ftiVZq0e9cLGZw5ogaOeqGV2u
/7V3cBuSw+2Bn50xWgT2x6TlBBVu4m3+fexxa2+caRCnzA0iGguIPVne0nymxfF2p3T8YrYVkQSR
i8YOJ12NyeRBJUi87GT4SItWcGGFwYkEpPlxsB/bXKJ3ZTJIKz4iKFgCkfAjDWtvafyBg4hNxyaJ
xisNtxFQqSOUTiAcLnqZuI0ffEfCZQvzOzQ61Z2FB909uG1Qn6YyHq8ejkzgjUuJq+bsPYnU67/H
OdKJPhI1gmCvdg9haPuvQw2VBivXvzu+tyqxHlNz2Bu2IbYlxJTtEPruzmJmRi6Gak+MTS6ekNWh
7Sl0b2051oc513AVh0duNPWY0I1g7GAl29bt41S4n0YaxJfS1TwjqhXXHCMUkJ+eka3LMx4l6ujr
mb2MhYcvIl7klnkk7eEZ6BNrgoGPkqyyk+Z5W2d+6NzREiLdJRn7FCWz+y5KhsbBdKzLvLjaFa5N
q4cNgO7wLLhHCVRiuDV1/GFmCgydGaMMxNicb82FUYSXf/eSF1LSE3azHZuhf5pqs1127Plb647v
05AysPC0fNRBjgSGe/n2EgweBqiJBIkg99/+Kz/syWX/M4OYaCEMX6KQ0yNENbj9d7rPWNI2Qxmz
QvY5iWLP+ojjfnj28uzh31tna/xaVK3/1a+zi10TSXSlLqJmbOr25qVf/uO3F0Uwycqvy3TrwZG5
qL6nqgMXwZKuxoO1/L3QbZ1DnOQPROARlZMKUKqdqte3UYTTS5JbGDpwg4d8c4GJf9NFlIObl1yp
wqf+MGrf3LtJoncgau5ViYPPrqLsKUIY29Iry3wo30yP8jIuug5X1EAx7bX+kQHRGar3ewmk7+SD
tZIrw5Hd0Z9Y2ACvBVVVXooJtIQ7RtH5X5GdIl2LJj6yShgvBvDKk1k1+RuHPmSyxXduNDa7EgUX
JYzYsbaz+xkOZplD2gpNtdZFdvSynsVr013ThgVDPinnUtS+tQ1YHS0gtCfk/d/k2HT32rZC2LpW
8dUCXAMY1vIuZ/NLRZBSKgLj2rrBV7nwzWRPL3QbMFIkktYUNtYZ4Ozl1tn3BljDpchhq6K3ietF
ewsF0GFmtrPmY8p5WWQGA5uIytsTwx0JUuVeVIbCf8uX5hISMKTTXST6AWEKCRsqaZ270RMkcpVt
sB+ris2a44hzZ6T3RsLkpImq4FpKy37yzOa5tvE4KUHxzvgH8akw9V07WL+hQ0yXSJdPSWKmT7ER
XNUM2rYyB6AwYYtHfdkUtI0NXx2jRQxtyyeXfFwczBT5au6YAG2qRkNaATFCZZC2p7gmUW75EFK5
ki+ghcmxAZ0FYjE7DR6cePgT1YaLXyzS7C8TCX46GLG0swIk9InrfPZ6QGjpgoRbUHMJVTWe7dDb
3j6Xtgiwx3jZCYVdeFCwwNZVMVKyhN7ZgxKyNwKFSEdCFPdd6No2DfDFmAq5cZuArZ9LYFvlUhaV
Yo6Ot+fZnVQFTi+ktMrz/ChStZ+BE5xSrc0LJm4FdYc6qBIqO/Y9Nh+3jnEAL1Npy0d0V1ktTIN8
ZBXvxl9p7eRvdgTGGqegzWIebtntkgglgSQTubgkNZuXIE4RhaU5caUhgRC9w36dks8jfsPu18yg
xw9B/bgubX+rwRRsnal374yo+m03U8NVwK/GQrE4l6LZo7pRe4t+/HyXubg1GcZwHkUPjimmJ1fE
bNEVBKqBFTXukZSy93aIlnrOtoaG68+IenwQ7e/YcMpDN1k91ggsqWowxKkCumB0zXRPLAf+hltG
oGUS4IWgKLumQ/FFM188ScP8zLLR2InCV6eZKMzUj8Or14kjotPiBUQ1zuj+ma3qU+k4zZonNdg4
WrZPpBdAEYkJKo3VoO/YBj8NEIH23e3/VYRmt2GjLvcwDhwM1ON40DkAqEKHFIZzWoCXX9RE8zLQ
6Zf5zu2vpJ1SmtjeQzRmGO7ypMFQDx0HwQfh19WIk2aWxDjQhrN0YD7NvcsR5zvFAW5/sCHaYNi0
S3vVpeOv25jEnpBxUhAaS0E4d/xIuX0ZtY33dJlLMavQq9u/KHI/f8gJHplK48sfFM+MZjQUpQhQ
/11gquaB0A1TDreKlzgirzIZ+Rf1Oumb184RzCxdbP5VbRMD08T3DFFJqSmS6QHvmIOVlZA0nznz
pnYByBvS3YQLODGNbXM7OI1Av0XXYVfENsBPcplSlBVEhQlRT2wG9iWZsPcq68VdctKEcMK9HeXE
OxvXmFLmby6r77CjsKDglPuRHKPSwdLcQb44hNhXjoHpZSvBt4dvv2LjyHB0q91A7fE+clCb0cky
4+Zcwzw4Bg4ME+3y1KQcPejLjNwHf7uk0M34inCYBxmYIUc8hzZ8YmRck/R/JGJA6iuswSUP8d70
4+7ERgzRdtQA1wt8FnhLgZGGU3Fxyv//Ys0uNP+A5sPKVlrngXOFTsZBrAV04GgM7Zuhi/nbSAv1
1FQOaoulIUKqZZ7aYFcNYlkji/TRWWQjhlsG64kgrj0ly69m0oAomvE4MD7YFSPicsl4ZkMlXhFf
14u3PKOYVwF9oO/WoEKY4m+9EPEfG5ZhL2sGDr4KF/RB2jxNSfg8jAW9wMi+QoaI5PIBVkqM2ypo
igPBYuNDHnj1XR+Ww7MWzt7DI3uwllsP/XV/bH1xSgkBvTBAcx5q3bMIsqn6sV1tREKWjJW8DqoJ
9qX2V5VyFxJ7Pq0K8CFHh9uO9ax9cSURyVWZJPe+AbO4IlpOLAMe5ePp4IIMjzL6xdELYGr5T7XI
nU5+grMbUXe6REGBAqy+7Bl0mZnxPy65sU+J7ciHNqkHcEX+B5Pe/FWxWTFEil4q1nQLBPVQus6A
l7Fx31Yho4+SJa7i/mDgDTVMBW5wWfLiOt4akSHOTW5Xd5NX/FilNx2cocAzv/xK8e83bMS9vzhs
8QhxCPGWAFdPVG/uYlG216DDccB2aMC0kdbnoGo/LYPJt2zMkTRTj/PUoTeu5+RY1h7zMmEfnbIY
eQTzE8pQ52iVaHmxtc2v/YSgH27+ORSud295AUhPwNJG2gJm9hoQucv3VJWdh2aCDoDOw7n6OKA3
83K7OYrty1j5zgbBMsjVojxjIpnPMojqLUELlwZdNqYuDL9Uu+9d1f7WkRan3CF+wgBtCShFjdcJ
M+zCNiS1tS/gc8JO67C12DCPsyI6pC7SqljjS7rtTKPOyfZdRKNot4vwnRi3ZTp2m4n5odAHUz9n
3vA09TE4/4HR6Xn50mqf0rly0PuOI2qtvkcarmpgOUObH72aa0Xo/q1hnL0ISAKksTn3smWB0i4E
wnA+06emrQLI+WZ4bAzmLEtro0H0XoeZ0FSjIfKBR9rGr92x8x+AsArytKLMNo6uHcPgs1njARfg
H+QRhwmPu+OYd7WRqPVtS1FT7MNWqNoTiPVH6rFijQohvJJiK3EHC/dazWCn8RdevMpxcVNx040V
Mwo2S+fBieyzAIm2jeoiP2Qd2YZVP0N6i6r+vqW6eLN9DrZOZO3a62NCTZD6En4IoNWU8TOscM6Z
HSSf9KdusFFXYkz31D7Yh2Sb77Hacne1slzNDseopWYGBPHYr8lNLYgfME5DKouHYZGplIb7G6QX
LaU5v0vbyAG6hNAS8xBihRyzwyizJyT/yA8l/5K1GCXTrngg/fagszr/aHqxR88ZEVhlvKL8XhtS
+ucYGf+Fc4NJevzd0vJCyBovlA/I+cL+NKcVkm2QSmlkdufJiPUmcpW7mjrnya9CuS+LeY8IM7/C
FyPBzLgPmZAxMEufS0vG375cl64JliCbjavNkgRJ+c8iT9kDqs8uGDKfofqbJwCGT0GBO8asXsEI
VA8Eb7YH3x6yzVgunq8IGiO41xU+xpEBqg3QFT0GAOiwYQ5GTWzAdspi5KRpXbEyXp6yphrjg7es
MrpiPJVFYFJmmNM2bgR9isDiF8SVgdP9YA3OcC5deu6OCZwaeX7Cp3bZ6bSVxR1q2hegYHIzLW9T
mpp//+OqNnZ3cAd0DJlqPnEMYonWvrWeLZdZlj26vPu2s2/Knn6dEk1iUD2OPQvmabS+cokanHHx
9CGmuN920odBtnys6ro071BLMA3lR50a/+WGNEZqdZoFkiBZNCF7oaI+O8tyVPipPlEUs7bz7waY
CoQ7a+Zww2kYZHwxh/rTm+PihPrMB+7BYLTrGm+b9nV7vRV3Q253Dz0gPldG4XOVkW06Unnskqlx
8ZxzpbgZ/JHID9FN1PYvfkXbBplA34zWs4W1/6jpYbExGMEaUESzbWeIFLC40ovyRvDZYTYzKUV1
Lk3k4jQk+Vrlw0SqbpciHqX7aA3/0FcALTvTe8iYTVwdjbzs9gvAnuc/g8Dp1zIadyHztw+4Ekva
sO9X1uHW6blIjC5Brjo2p9Q3tn5zQ+h/XpHAuR4lY1/qasOc5KZANrDujK49hW37ngpiOu2g/YoE
u0wOGSKVckdeo0L3e4EJXBjw1dSt0ptinLKMoTBEM/llLu79257nicpP3IJL0f1H840pnmh8d7df
itaao1VVkz71dvxozvFem7Z5N/vhcE2T6vxvSDGnGww3xr5eWLiwq9tPHURv5vRbqfTTGuFZ3HoH
jvLwVOT9fGA4hVxknsTeMX40OMq7Md2Ys6T4KZn90xzjN3C6lI1LXj/qHO6bRHDAdgX/ZLcoCNJx
js7xPDLBXYSBRtJmL245v8cGydToJxRBFpq2X9v0N7fDtSddbkYSLEgbDRvnPQA2snxCTUXXyLr3
jK/fRPt5MPKw+IWID1HowDDdq36B8NkymfVXQdPcqyUeelGHWD6pk7f3T2Hw9x2bzGnCsvfu/ATH
h9ORC5r2kCOkJ/tGAoR6aDGBPTEB5D+LCW5fCbwmqMLms2Zaus9mDSiX4KstXjOxavMEnvmMeBYa
NAX/0n6ZFvU7o2eGmnnYMAsdn6MOxkSwHBqGmwUkgaAmcHzATRjlHCYBs7M4ToMHPypYDVWGsxo6
+8QyrNpOflgfczA/aAIVK7ilrs4kdP90IvHA+B9z57bctpJm6Vep2NeD3TgnMNFVEcMzKVKUKFGS
fYOQLBnnM5BI4OnnA+2q7t0zFz13c1GO8pYtWxaJzH/9a33LCoqDO/0INYsM/00NrOsV8V/tOYIN
uDQl+fVayEsO5OAcxe6hpIYnXSQfTeENJ+Jg8WJq8Iwh+HBLwxe9DKsx38AJJQ7Te7DKKu5kxBrV
Q42VTOpG9Gya3OgwDZ0iB0gXBi6A9JnuL+qa54tn5wA2cW0C9/PVsQ3lR9XiwLDZ4N8lMtHuLH3f
U7q3YZmlr29P0lkF1FSXPUTUlYQxMBW7X8WzDUD2jONlNGTbePZ8DHSdTH2iPjyXWOHoPY/AHLG3
O+c4YPek61qzqwbJ9xUdYSVVEW0I25FXnt/vmDN2mBszSlrTmQqE78Dpva07wRDsB33cBF5u4AZ9
NvsM+Tg1gVkRLYwRATwX5jRD9+KGh0f+IYt1G2JDj1421yj9cyGInw8WulXIqzvMfVYWs3M9Inl5
NzRIYai2qKBGKOTGCZsXah+mnTZIQPvs8wEAB3dx1G8TuzxIrEP2brYwtiavcTlN/llXoH36lDKg
GOC7E4L2CQ0c8T4Rm12ppXPtMLiF+d1iV/JhMAZ1ByNWbnQyjouGXkE3StSmRYrOl69hThjE6TL1
GLpZh1UOcHxW6wfYph/GEGbn2OFbprEqml/RfV3G9FGx422q4q3ExbET5fyv1g7+PLhikFGUhwPD
2ANiG54JeYSrppXfBU+AVZGqlyKetO1oktjNOlidWuGCLp1fyreDLISrupFMELfDIkUFJHKLONXV
PRhg79s0DXxDLFxiLxmr4PnSokvctuwTrF8eltJLpqNljndGNfkvVfAqsI5tmlHvV/Mm8yaQoS6+
3sTGyadHMaelgZpUSr3YBlVrBCGeuJLaW+K7OlXp8FLTFIRvFfGgvS2FihRzk6dorVSJn9BlQb48
iZCsSeyXG/cWnwPfqy9ysjxhOX73Zwaf32xuo4s2zn0KNffOm+zDxCLOthCXTkDagH68TPTmXuB/
2ZObbI7kxVZqXnTUA1DWQreuzIsY+W5TUMeL0h96dXf7dreWma1qXt1P2meSOVh2iwRR2kVrsONo
I/Q22JmuRjIy8cpXrr7MZ36b7DuTBrws9p2tcDpa9TSABypzV4HZ+3e69d0Cb43iDrAI7F9x8EH6
BLY5cu9uAZXdEPNiDFMsY7MeoVNW4ic440dqJBHg6m2diWBT5zFILbYUmu8zXIvYP4UW5SgjQiAr
DVnc0cbQLHoQlMVY+L/GVMcT5gNyBqHEkMu3UoCzOKI1DIk7Fr/aqfGxLKMfK73Z4ihPH6q4gc0C
B37P+3Kk2Sx84vir50tEfNc50/tgldHTBI7ycVSwAi3agva/ZI+ib1xg0UNNAUpZbGhoql6suVac
iNKCnW98tElG/1rQpDZdHFox8M3yFGBxuALV5KEaO1YNcK+un9rGmFesFX4t5lUDHsQZCxEsHToA
jzIYf5ZD0a/BSdQXSM1XJ5/014lW9FRiRgd1zfM3C94dLnZSufJUgcw9xakF2sXAAaM5xn1Gj+4g
n3vcnW+ThGCoMGstbuYXvhPPvsKmMzQOOpKyuHkYxtXrkRxYuRH48nH3JbEDnG/eyqFA3BMJxnyo
o7TNJzAbvq2fJcN5aIl1taMKnhEPcLAPBNOZNvKb8ucY4WGIe//XZYK9on+CKIih6Gng/bAqgurt
V0fA7bIhzPkqbDXdBfb1ggZPf5nQ0b7oW805GqafrOLJcpYStX2T2sD1slF0h7LKGtq+ODJxGII0
Byiwb3QdDliJXHFwm9h6ZZLqOSzSPV80FoY4rKbd0Knq3vH8l1gb3jAyr3EFZI9QQr274Par6rK2
OeS44Exp/RR5wzUMG+qkeCvDvsiW2TzZqj5zgRi0aq9Ir1tSsi/nAoK5hNuTwhW3K1oD/1PvkIQg
nx9TbLkvJ8rg0XL0vUf0fEmJ7xYXd3qu2iQ6ZRTWgAxaN0qNl9Goj5BIwzunx71VdQPNt/MtuCAU
V2EN3fCphsNUvtOMQosKFXl6nIOL6z154A6TMcDuNTzT4/yq7kAvSXtD0WN3aRPzni5dd1/bKF8u
EWgWPZxqXeaCmAnvY1a0Z+QnDNPzSdGEEXuWwVrPG41zQTZvhR2ZYJv2M3MNDUbY1J4l79S6c4OD
zPDrWLr9UdYORWEdjmkr0cO3Ku+RKOhb0Bz/pbaj6RAAl6FuAbTTzTgpuGOuGCo/Mw/DZ4sa/FxY
2s+BJS/0AvfTF8cye2zNqXwte9reo7a9Nj586XQyrde+8vDtq46kHlU2FP5yIt2uDbfno+azUJ7K
KF87kae9pK2Fkm9GdFrMmqZV1tsbhJpMCTztYOauz5ud2uLy54fE8zlv051nY/G7jTqtURHOyj0D
Oz1fX2YGDZhMUloxcTN6pNZFL9LVGOg88efRzzDz94avYV/gECp4exppOq7oI6m/+fhlFycEm/KC
qRxTklMO61/XhjLTfBYGA4Qco9s3De2Z4SABJwf+ZvJgoRTczDa3F1vTiEc/lPjEAHo/D0adL4g1
nzsA1phqOIdMUrKbad6Ol7H7efvXcRvk5QzLzMUewCN2DpfAmz8WaQcq3KwEuTOcDdujWN2e121S
m0x1s1Bb+jGLC6ezrrjYAZFTUIjkYty3oSb22PEkAiO5KTJ588yCy44+gzJGg/IGf6NTl7hwzYzi
HVXQ09BGxRk78LjWsV7epdVDo0XOJY3YoovOuzfMDiah+NHM7YdwYqJl3hDfHVyaqGJ/riMhCWvm
3WPM2mF328RiWNs39aOvqYd2nvCauH4xVHHkxlV9MyvaDwmNYNuucyY1gLuNkwZXMoes91VwQD8k
iTWI/tCOMHPisYTdT3JnB8+EhiEnfwvIjOk0C3U+LpxaCmISZClJH1fjd2HRBIaBmgpPtUjIB26H
SYJ5SpAvy5nc44B8twKPraeMNlMeasveaOyHoZHk9aqaVRS3qPCxevbNAHRKAzVJulB0ZD0nYqon
C6bWD2uuy8PYghg05NzCRJ4cbi+FqY+rO9diNW9MKjsr5IKFKuNj3bb279f7MEXaAUUS6k8AINhl
2P99VOP0zJcT39Ya7A6BvtvVgfM7xw5j4QGqWClDNeRdYQs2D/6IOj4k6qCHPbbquALu6YCQur1E
EB/LfQSOuotkBSfcfXOnLL1UvpNcel89zho6tRPlMWvqYN95Ef8OhfEkdUu+hvqiG/PoIUgetTCP
z/1Eoi9LJ3GM7W43VZUF+BA7DVRq+URCpGUBRUItA6KwuL3Kfz3eWADjYMYywyHyPNEcTP+42g+p
ndBz2awtY4jOtx9iHJWdgF4ORc8GDa2iTYcfd6Omjr4vUZX7gXLSlU/6CNPkeLzNGWUd7IpSq09s
y5i5dPhzTh7ae7thbyhbGV0NoE5UqfCXoPXjdmNzTM2HYNahXIxFuYrtINuSd7TMpntLaoq8otHG
QCA1uZUa3nMqqmHRCYiuxTAHT/IozV+jonzw+yh99Yp2Exu45qs4sa5plYKdoE182Rr4i4iqvpIi
yFe1zQYn973H2GfBc1OUbN9nZxviOMKZxWAAfdoKA30/cjLzGSmtLiSRTy6J4FeJWZbA8gtqbW0x
tbsixhKzxEyaj9dGhibcO+eBTIh+s+5jQrrXArDVRmtdFJaLHavXZDcH3imRMei216c1Q0AH31/z
LmHWnTpw81i8CFXC9gNVMNooOL0V0Qqfu/5L64brfnT1XSuqq+t7xskpLWvGrwhxGFL1aPRZfN/0
zUen0d3oeFF5USYyn+8DIm/YJqPQfIyxIkIjpsvtyUYyKqJsm+7w0e6A7A8oRVHsg56Prer0e2wT
wjyMrffi+0P4Sh+eIh7vcay28EvHuRDL6FpGTRJV+5yHN+MEBuLGZ/0GnDapdy1mrzsjNU6lBS29
phs7DKTcwSv4iQSn38WkEdYNyZ1VM28REqapVJDlckwPwXMKLYR9+cwTU5tRq4486n7VLLHRoLD7
Ywy8V+1503GzVFHWr+zcHI+/3ns3G9Guy9gI+H0VwZbDkFkwDy6R56djCkUDGULXLyoJokPRF6+0
OUT7oE4++GqiJ6xE3UImhnlXu6J6EejNa6UpfO2Su4Ded9laNxP6qL3ReXLbh2y+8VXK7w+aF22c
oYkvXj7BHHE/HalTeFG27aOI8mat5fGnR2L1wsnPdtDSsy1kEs7VoqQyM4ZQUOgDexpnBIEhc/ry
xlaskrae7rAXwtqYIuAwU/7D9suPMKbyDLAnTu5Rl2qh2ry56+vUPiadfmcMNMsS6ms+PFa9eZT9
tNJavIIeZlZK3C8x6i/zxmGjBODAPK4eKRcCRXfCiCSZq/iHKnCar4yGk4CkNYAM8BtLY94JEq1J
T/CPsU2AGEKU7XCm6pnlPwd1bu5gswu8Yal7h3ELfkaTea/gxDAs22H0Xe+1/OAb0IFkb+TrVPaz
X8kGPVPG5QkdPVnlOgt83gfJRfnNszeDVWSTG2tbmfLYEBLZuHZwEY2box9CtehzLTwO2ZcuY0bi
aEBm+PUi9gT0WzwiZINCebXYnt9ZFTmIKSrIAHf1KZaBPGdtDJGs0KbfV49GwyJ6W9mRe0Il7aNi
S54VcilK0z7jr7nrTfygvW7Gb+bgIUVleXqilHl6hVeAzMnNmfF8Jef0xxD2R7erHNbmREPSlG0Z
pp0nXRAPKTGSPnu+XkAxRe/qZGhjYCnFfRGSSJl/JvO8OBYpaQRGU+elxEW6cm22jOCg4p2Y8ASB
nf6wPUFF0U1vcSP7eOv1M2PMnKBV9SxlYCniJz3uvSc7JOgaMRMVTfqmOak6RTPc3yTTYUVsmkML
nd/q+3KXR960bopAAzLDG+I2PiVtERKCKamDyWlSVrqpTpLNFyCkHGfITYQIsvf0ZifsHJgag5/d
2X1u7cqk6e8sb6uPPTUPs/rI89liVwyiab7YU186NBVQlFZxvZX9LrZ6/ezY/svEChUGFF1KBtkD
MsxgK7S+f05xG9FIX0+vYeqDYODXgr9hdlShhuOzxXzjhwWWzdbasM03vqUxcmyf68cx7L5Nsw9x
sOCThY5mHZRo5TMJlvcOe+YaaDBhfKfXXtQgDiEL94vsqyU2e+JVTWc+ctLD0C4ztut5GwPqkoeA
FBav857mgaY01wGfVLq9wrWT79PbVdvwY7EqmzK9mMJPzn7ekHlJsrf2E71NnTIMGb90GIigxFry
0jkhDkBl7Eptb7CQW0FJpPYSv/HGn9N/kXBKeCCSEyltzHUYheGFg+GD6xhB/pb2ZqokdlmanXq0
zDtnVuESM/0J39XmyTMYK5WNl9uicupi/z7Lym+sXoajNgiW5dMa9sG05w5pwwKX7p4ec7Unh64W
xbRDJGApUbE9b2QutzcJGRL/WvY6m8AM4GrXKbkVmVDLskyjZayK8scQV/hoovwl6Nu3ioXtwpFm
+pB4Wnwi/OYuZxaW/RFSKVJwvJXsGqktqa0akFfWviRN+xDpLb7c+WeZDsHXUtnBHs16zUMx45Cm
sFEr9adAlcYVOxDlGezz4NrlG/bqYt8YUbhEuCyuIjukGdX1NCXjj7Me5zYDvJXsIMPmHSrgedRI
ZPSTzj8TcZYKXwpfA4FH33FKDFLoBw1CVmJAverrDGqIdC422s0acWQG38JgaCAod7nXbYnCgWfG
H59EuGOCR0cbshXrtYaERk91SVO691NuStpz+yeDth2iH5BxtUa81j4UgKagxmhiiCavy1klwDd6
EFsACqR3sepWd7fGuX/7of5n+FX+rkps//Hv/PxHWY1NHEbdf/npP7Zf5f17/tX++/y7/vWr/vHX
n/Kbfn/S1Xv3/pefrAv6RMbH/qsZL19tn3W3P44/fv6V/90P/u3r9lmex+rr73/8KPuimz9bGJfF
H78/tP/8+x+G7xref+rUm/+E3x+ev4S//3HPuzL62+n9x9cnXon3/8vv/cL39vc/TOtP3fIMaiJt
y3QNYfh//G34un1E/9N2bVf4grJLQziCP6+YP+vf/7DNP8khUnBo+DZGPuDNf/ytLUGq8CH9T8/V
Dd/zhe2ScRXOH//8V/jLN+E/vil/K/r8oSSK2vJlmR6fqvrPPYCG54M41V0dN4/F3++/9Cn2RoIT
goszVzu1lvTJMhZTqCfI6C1y0CvNQx9kK39I2GB5dyDoryMb07Ska68HOajIWjmlUywwcc4s+P7c
a9F3x7zXZHJ1uulNipn5rWkHEQb3nRIbQCPNqNQqbvA80I/y5k1kWZZjB+0GWDR4dnqmnDzYshFo
N2mUnQaSJkDBsJenib+W6WbQqbHqxQja3lf3CAOUy2rRO0ZJEM9mutYDsP6mQ4luaFbDSpvyl07h
pHB0cAp0+pjLPO2ugeu/W2x0Vm4ECNnorR07ABq9KupdJuU/i5EuntH4Ab/jpDvmTxJOjxWC/iHH
Q1IyIDXBhX4HxoEJQgZoBxIAVoelZSRQTlyVy1TMfhvnPV0H34Yqp55hoh2OZwO8nadeqXZBp863
eODhyvE7A1WmRxjnQ4UAPUQUZLFlChOc3646xdQNk4Qiapx1WOk0YwWbcOhoistEtzTQBVINSG6X
gFucn3KN92A5aMMlKpzoBtKA06mIJfHMkokhxrekwbBr7dKYWaKomVb/HfHqXR+orIdAFGGy2IAc
oMdJZViH6+eEoEcn0zOlW0bnvzgklfBPhss4fm2q5qOOoXREw0F5xSXXymjlDcUTssDowDhHs8KS
GJ5l27OxhSYGHz5Psp925dwNVnQvqRXYAQJBPtL9Z6c2AZS5gJzkSyzYsTg2nj9N3emGTAjB2DhN
kbfn7yYwyYc8M3a4VV9oHXscuuyxGyAbOxiwF/rwLlwofmbrrgwvJCA081+6WfxhdX2tZPrkimxv
OzBeu3abq+Ehxo41w2iOPQSlRaU6/LTRUktpUal6mG0d/DT4oFDZvSed7qZhCbmAh/bErQeGB02F
xIjoh0zuct0KF6Yun8AHbKFxfS+slOVGS0E4NnsrAfc6+k/GhB2rCEa1iCGz04LTrDQ5vFqD8Vqb
9kpU/WmwXPz8+RZ187lHKULxobS+gbb4reV0AAIavmsRgIXSTFaJ6X0UhXHN4eRrCeZdPZbPThij
/+vDwZFy24QQvXkOYRvGNR2SYV0UxbmNIJy6NZaU2efWYTBdRTZwG2TiuK0eSp/+q3C43j7qdOxh
WnJQJjGYpTVASA4sa9ur/MApRKtioX/2VEMwf95FMYBtu8XMoHvLysw+BtF+0z3507PHD4bjNys2
V6lPhGkYRLOnyqdwi2hpp/lDCD8eY6A60yMnaD8HiOIA/pmabiOofkLH4Yuwe/iaVsq7Ted8HJ3s
dfSJu8jgOMwsUmd4tEV7wqi9wZ6IOYaFm52/UybTLl5KhJBlZKKcjfZpCsOTjLy9ndVLRe+GERgv
o015gqWqZW7TLEPtYISjF1eEF8baCtbccuzNVTBYrzLFXabzh3s2bKwi2OXT/O6uOp172+y7ywne
wB9dKpz3Jlh0Qs9QXBXgHFIkzQiVNrDlkp+IBe2va4qr28XkDNfKYbWvTaB2AuS3STYXLnWAwHTg
QBQI0NRLMq/XX9LQk6w2QY8D69v60z142nI9JXSAENQ+hGN1RbkEUJ/9NBVFOUoN46IlKgXIgird
ObCUYsSqioIhwD4kbvLTroGq4ho8ogZzN82pYZh0II0pfq8Gck7Xjl94rQivWjQ8gZ+p73PpRkuq
NsYNBUbnwuwoApAFA12h1m5bFFtJITpLAG/pWuFrUVXfJ7vCgEm/Dxqps00tSO4qpEG9+sa9mr9m
/a0IxJcqDECJT5qiH6Bt5Xs40yBJM7CvLM+6Pd0XpEYJT5Z3MnToAlCUBThQP30WkfRB4f+weIMZ
sf6SJMbdNJkFWXFwq0NCxrpGllUNIVxFIWMDbShrZ4xLiUvH/h4k3MsHfQSCqCUMHlLbe1hgW9np
nCSMoABnun4ue4JvviBhe69XvO3jQv8K7PRayOxJTPJz9OI9ezxzAV2CY5L+A+jHdB0Ini2e2b7k
k2tsnM4+pq26ElmB462AJGqxjgUvvvhVO8C1UaBFGv43G4HwNkpI8k6AX4FZaQl5laqzWnv26DWg
FgSHSf2ocwIsKz+GxiDekpyCmhITJcWBxM0TPDDCqp48u4KoZWCHdYwzh9/IQCTcpW99cAUr4J/b
YtW6wTWryS3YMrgvajq3PV4xreus6aQ4NgFCfae/a2H9o48OSJdfoj53lvU2peKhx3M+eNxrbbv+
boD24qjMX0U/PDsmtDj3G7vCFwa1b2CoCybfmPVaC3cyh3yhVc8Uon6afuDgFMV1L0xowLnC+20C
LEgR/oz8qDWDvggJ7NN6X+0xWl1FCDbOb/gXoQL9JcFiCk6cE020n66qZ8TfDLjUCULxzIRDsnSg
KyxCHdsw4O57iatqMUFZXAifRR+y/tqpvPeona6JjYXYLLtn15abwIB6qGx7TienG5jt2ZKFzaln
3bGo3YG6ppYtIvGQbMrBLuSduw8D7xMX2MLTKMHJ7hzm+9zBq1GzUl56Pvs+PcN26ZB5XjTkchdG
06152p1pIlBzlLDknw+SvIsiM99cpufCTPhuaRHpfusktXM4Efun3nnBREN7klQvfm5+QQRKlr6X
X8JInnjcbVUI1lenPNF5sYgPuq59GHDzsjRdcTqx+3vOGX0WTWRswcUCurWvczgbWExVsdEcXDzu
HUoA5vSDp0ymEg8/SuqRO9WT7myZFi9hDPMi5m45OnjAI5grvFJPYVu+2mltbkVaLHMTb4QKNDAm
LAgCe1/nzd43JtZ45T40326XMjyGso0IydO6ExSs6qp8w3DLBqv5hON+UXrlkMYFVVeoH62XPdV6
9abq9NOLXxw4fzn+9q7FrSlVpFZG1Zy7aUQli7FbNQ7FC1CqNO6w1Mn8nPvEFvAF52e+t1R1Yq0Y
VWGshYYDhLA+CrO+1D1lHLmhSdjYkqdsXe255b01Q3Fmmxas+6IZFliuGp4NnGXh00ycH3Sib1VG
p1dBRCSkJdxxaCzz7G+aDYWtC39y8i2SBvF0Mumj9EFVgVGfr4l57O4Hx31Ws/1eOf5sa6D5+ja9
aeoDS2ezYFYASjZCMK+a9Zipq870vgA1ToM4IblFZxtruho+uzh/lTb0UVjC+HymL68Bqu0msAIi
77tpbXD+MOtetIYrbpU3cM8FGLCydy6TtPdahZLsZYjrQZW8Cg52g+RMB7UIh/quTUcSOVP9pfA2
QEim55s1JqBO0GXlYPEQm4DC69x9oS6bmKXCIFt7VkBEMI/XcRPwIIuoBLPb8mxan4Ygd5i0mr8G
J7wVBnF5U+5wTHTrntucCKdo1aIgriuHNmZZGCAN2xqHJrSWiVLmDuNWlhsL+q6pQqSWZEwCc98I
gHZtCsF6GJ2VlqlpjRXlOVTKW1iBuZJdwNo55Mnuq4ruQspjVU/LfWuMn2Baakg16t6d9G2RoMzh
maVxhErcQjQYcgKM/NxE1m6XXMMo+IKusDSnEHW3injvGt9YeQGFHKhgUT0HKTeUZcpOUVW0dKBe
P7kVggPzZLoqu1BDWN41plR73+cSeBSpZq4t8xGPumShMJ3lYOc76iY4lw2uISHP8qbl5qUwfKTV
5PDEzmNyfeUnq3XkbpykDcZ4rjFUCk4F6p/P0qTRBSHrFJKYhk6ER53rM1ZlC7O/Xup34Xw97Zux
o+rtpIL5ApRjm2RzhIcMJvRWt4Z2gwMOX7gMrm1SSB4iDwk2Hpo72Bh1W9V4Jqs747PtCwuPY0+t
1ljuy3w8jm7/CK0mGLOJIs8JhLYTDVtAOt8ca+KJ1PCe7aKS3EttQKyM9HUymVdz4iTQ8MTm+WVk
qZd2wmVALHm79fbbVEJoE9ljHAGJiZGybOTWKGu+dzGpc15WXDrap3Ion2CELCab7Idd830xCdlo
OQ9UDstm/rLoE0KcTJEH15j22HTqOpBkYoWwEbnxe4Y/LPu0ggcT0PtHr5BaxxauvSYJwf11HAg+
NZgjOpHUXOo8xH3d5wZYa13uwKhwv7JPQ1agXmUo5z2WL43+biyamenr6zir9ympJyKaKFn0E1yt
mMBw2vCtBJLDplGPMnetW0ivXg/rkn0ftykXIF3Vru3J/ppqCQeFcMgy6sDj93KI97RZMKEgRAVs
aIYE9cpR1T6Q/tpHQsWfL6a93jX2xjJYppXSP2cefnx8p3ddBPEpLyPy7EY3xxvXMS+0wkeCVRNr
EIxF2B+K+Fq4bxCs/BU0inNUwA2hqS88NwxNeLjGu9rb4kQCYOV227xgSqk6IJLUetBS4+mPuL24
XmQ9iNvxIRGGPLYr1aRXYyiBX7cNr92oT7YgKiHTGW1yf/thSgiyCwNBDD8xeFYfokw3km/I+n5T
5MObJY1wn1HHdqyK15pw1sJJDOYgbVgCjeRoy/2k3PQG5pcsN092lrrfacWSJu+oStx3dLPLkSm7
kEfT6ggGWwObsNmTG6pqU4T4hNqxPnldLXA69PQ6BO4mlM4s0CVMWj59R+04PoY9zVqMxYWFvY26
0/ozqB9Nt6iuGOrvk7kXWHTOV9TjzNWIkC80qtYT2Gwc0AR0LPLbVPRq2lddt89JM1980hoRoK8x
1ca86QYwCoOuI2GSteqpt8rgAC57k2hYxfLNZSPs9HG4bOr+QvkdNkLnmmTGGyGoS6fnlOTEESXV
4WNb559QVD/tQVxyTxzJqZ0Uybeesu/H3O43JticTWiUT04IE4VHL1LYLtWZafF7cR+Nt05latvQ
0zaARzrKp5CVvfGxmUEiQuQOjHV91YKdXnN5gxUiqwccMt+8amxZb2mwHGxxKej+5SXCvjzJ3B3o
xVlFwcajg0xOgtJC1sSzJYm/WIlHDaIy31TE8xs4F52fU/LupYN1KB7NkU4iT7d+ak4JWclgG9va
iOQGXZcO42UdZtk6KtNi3VlyIwU8bH08CROzK4NgbVoIw7NRlwehU36zBQUXGqHiDQGNj7TbZ3Uz
LS1akLs0/26K/h5Kxo9Ro1FJEl+0i/5nqO27oLqmzMyLxnqPBm1bmNu0hZXopzgPTIIdkPp4Gvpu
sW/H4QsLdLtjOEmK+FxKnvwU1Lg5duUgKZ/9uoJJV3xKRhxyLsSCGsWNVI+/hZNcGz6gtgRTrAdj
dl0gDHAbIA7GBruQZbl04pKbv1VZc1MqU2aw0fozUMfvjINcRodUbFDQdE2jkIQUSyR2NNgu8y5I
EHkiBCTA26HRPalMf0psAwxeD+2lIYPSJjG7RopUkdUYOju/WEmKw1dlkteAB8TVaRNoKhDvJu+T
Qhobi50Fgg4ZBiKfv8xbrknCjugriGJzk2N8LWOkSbcUNl5i9z3AdXnI2YWaZW6vieUz5nTjp0y1
6U6HN4SDrjkA3HyOMfupjEV94VorFCe5yN36PXSbn5MpHogNbgxoH3gReGa3Np6aqA+QvIKk59YY
wKYUwCQdJqkxPzBLg0AcV5rTrflPXSR+lAA38XJgT6HoOUqQnOKhuoAuoS3TeOxzaIVk+Z6JxH83
WuwUZQkWP7B6rn+6vU+bp7Stq0uKP5ee5IkGYksdUp/nD7FNTKJxs+ot91NMfrUuAkBYdrRuWOZs
qDzd2kNJYj12tIWj8seM5fFGSPNHMMK7KJz2mRao79KB1m+QBuMyjl1PkTKey9rW/+/i/in+gWxW
/uz+Kuf/f6nuo8H/2z9V8/9D2f9fRVhmfxH0+eW/xXz7T93Dvun5Hg8JYej/EvMN40/XBcvk+ybR
2V8f+S3ma/Ys5juUErmOrpu2bdj/UvM1w/tTt82//L5//sX+G3K+Lay/qPme7tk6f4bwdNu2hWP5
go//eL/ERTir//9jLGy7B5yJPqYyziK7pSAAkkqmlbSb9bRGJrYHx4KbBB/IvmeWDeaDtEFRYddx
8pbJs6doiFMzv6PtOb+revLcVWPgIOI/3X5Qc+xaQFtgBKBsmQs0sOsipaqhHdr0UFptdEelzpca
tGHtaTabN3cKOlAdrOoEyO5V7T679Ekf/uOHHAPWqqDGcqF7cXWwYZ5m7FErqq9+/X/JLvf3f4bR
z7TTKANIijUeatmPh8EZzbUWZz+Yz52DTTb3EOE/4Zr14GgQ5wcyfTAMRO0uTMwdEW/ppRRYPxLZ
WQt0dXoJmmkbeQ0chsmaNvRFx1T0tKcOJh7Ha352S2VscEWO81zAU8GaMbcs7M6jnhLlt/yHUVGT
TrAUX0JmfxBmxhDB/rIpSkjqiXrwIv196PNzPbhgq/tTiHpPGQDwz4iDO7Zo+alQGH2j/J46HqNM
wC3IAGnBAiA96g6Yymwov/uJBacBc8iizoqRc1YDY25n99KuN+AdVjxauemMA+cst6bw2AlxaSsE
gY9RIMNUfnRlfUc4j3EHczVJfLO4Dypqd1NFkecoi2lbje5H4Um51FmcUeIzoXbRgRDqlDt0GZdy
z6LO2RH9suqZ4ist/MhzPB0m9+86dRgQKJxbmigMiynINphFOQEQpALo/KsO7Nu+dkuGzmmNPN2t
08m6j6Liqrn1oUxDawkEn1u5sRFG/FPahliF87kHawR4NMV1BPnzF7ul52aIsKLl19qRb31IiV3o
892xZgiOvvfH5EGq8cF0E25f2ZzesnLGxDY752F+DvL0i0Kfd8gmJ1jJR+XaL7pgxTLwVbr+dByD
IlrVPYJPpQ4yghjimw30Q+0oFLwsLSsPZdMQv/GLdZkS36tpWQcNdJLOLILDBM9oEd80EJtxGlnN
XLxhIGCgWtIQ4bTRKszFvdn01GmjX+fh/2bsvJYbV7os/USIQMLjlgCtvFiyN4iSVEp4j4R5+v5A
9Uyd/0RPx1wUg6LoigKRO/de61vJO0UoknGrwR2qe+8OkeUPTh7WjP/9ZvxonPwBQgu74Qq05sKI
EOk/xoE1MGfEKUWMbcyyhp9iqbaI3tKU5nHmLa9Lwx935g6lfB1gJO3jUnf3RmWvE2vcZbF1rEn2
WzJnelI6vC4OPKeMMjZfegQuV8/CruyWXzWYfALcDto8Lg9RShoCgD8yIi0a6yxaZcHghf+T+ZEO
5XWqO+OtZ+FzieqhvJINF4SFgTjQh4cI/5aaUU7GOTMTKwFnIJX8cNJ82bl1Qt7p3JwRAA1gfb+T
XHuODL0jRaforuiU1qRG7GLHWwJ2BejbPX1nowMKaLlm9OshYEr9LGQaw/eHMzh773ZiGWdWefSt
uR3CtTnoJtZXZlpI35T+4ljyYzabhMl8uw7uRrW3JmZ9Xafv7SGPt+a6m83arN5PpjNuYr9+MXL+
Nso2KmjQSbRf3zuUewuP+zgQGu8jCdX1ERdqqnBEGzdzDtVLF9HZHtKcAD4oDOosAFxhiqe48bK2
vUPslV3jpmXrwHDJGPO3HsXhUbr5Vz2kR0wQ5slvMW8tbjPtShOTGxhT47X059BPcnhNAETnEcOJ
QXcC+6p2yNA9PDFLWK7MkvxsO+7rfW9N7c7jm5nwIXAgM6P12DcxlH5iC26/xkDNOqc9qBXjaM+c
cGkBxGRywaXPFtSw+vTtx2TCRNZiH+N4bu4Xjy9Kk6pTP9zHzm6INYOmRiQC4qGjWxIP0THd5nOm
kcw0m7fat4Y/59Z1rsDsk18pNKqT2j32ijYJRlL9rkugieZVuiuiccKo2rS/5jW8fsHi98c3mBL6
9ieJtP5GQph5cEviEFI7e8SPDjAQ/ACtYPmLUPvpkf5iURXdb79bzG2vc7iLCSSViJm2xrZxvZRd
+95ZNkJLDdh2a+j5c9Jr7LFgSKAkBbc1OiPR1PiZK5rxt1FbNQi5Gud3n6qbbC7oaeCA3GIAYdhr
TW90XNhBxTUMwWKdzJnlQ5v1bJtNWrmaBPNWGe0hG/r0DOUwuc2N7NYXDXmowopCxSJDl5aLeWBN
JK9k3ophxADe9LRKUbFmZMvdGAwhaIrUOyOhVVvGdK3ZIUNPM4bbwXKbg1v3+7qxIxpL5BkNnUu4
Q85QpmbhhDuyGIFSg8FUyAsGadP5jZZoZxWClVNP3vNFrY2T5c3Ocoxt0/wbh2Js8+Yrg8ipfxRZ
/13L/FOKYK2lyV8hAs1hqircopblU1dhKjX+s3QxWJNTJzPvuih2QllPkh6E8aZHvDWjS0PXi+hQ
ep9xN94NvLrVRiZmiVU9WtXA2FMdLGRdPvuZl15FOerv0SB2cTCWT/Jm1WaMDLXp7PZ9gnySqfRZ
Oe6nP6Dh5bz7x+pn5qzeIHeYz8IOVjHHMJ0WqhSGo0lQNNIPJSFJ9wS3THsFsjlgP1wfVZqCqHGX
+VGa2vwYWeiwcYt7m95uJngcmO1pzLXB//5hofj4T92GJ3SyMi0Bh5mPyrJs8a9KTyO9jsw69YEL
gbVkKY+F9B865OswkSnxogF8pMNnTUsrAis/aQ9LVf2SRX6vacXvpVuteBYpaiYgFVqxwWwUgdH0
KdklAoJx3YWD3zWhBb5/B4ESkvdOou9HQZLdiSQHSlBFYdFgVPLoDmvoh/ap3X76fn9l2jTd7Jwd
FXL7IWDUujVz46z69BGZA21X/TcnG0LGm/YpGykRhiU5myDGLHnjuyNbW3P+xHqX7N1puCWf4X7K
WKT6Yfpg45Qz03Maksttl8bsGGu7lpMFg7R+VxnxjTeat4vTmMeWybRutDujN5GzaNMXokH9NDTN
E1MMbLUNJnZGHB2aKvLEI+our8FXoF5qRQ0RpeOfGciVHxHH2Er9HuXmfmHqvrVWpk80xDcGhqWN
6MgSq9L6rRq+dRPiIp80VMYMcbT/6JUwsRwtSMX0Gdn2F9YjF3uneJpQs5xgojymQ3IdZ+anUUF3
Ryox4nbxxyuTwMDbyunyIB1QLyvCWwRI3TS5hcSDVbgjVqCIp3rNmSJz5XIxDsZ4wkp+dBW20p9f
/NynXvqAp8ivL88wkxlB6TwAzGq1maxXsIzTfprSOTQykzPn3CBQa9bndSrYCWA3Py4vcHlTP29i
/WVOctVNWt794338XHVkfj+73Xy8POrn5eoCvv6sCcWRwH/t5zV6wamraTFxX+7596kv90EUB42P
LObq8h+9vKGfq/5EX1B35M//5/JYJ0dGp3zHwyaY17cmody9cLRDRV7urZJTdXu5/efHrj/nUEuP
l58ut1/ucfmxMKx74op1Vlqe53LT37v1PoELANJPf29fpAvXCxnp1WxU7Wl0jTei0KxA7wWj6maC
vk9nDmn6TaRp8jANgxlkKvnTCaa31dqhyelcMf/XzxKT51bAXHciMNF9hGJDZc4xckrBsjQdllxt
dZ8OhioI9caZHiLoPSjFAUzFLGvxSEB1u0e4JTbtwsSa0ODXYiS4yIChC4s41LqMIqf0tkUdM9Y0
1xSClhmhuLItxAzMX8f9GlNjC5byYcGzUCP+2VeKtOUcDWNGSEnaWB0zl8gKUx/qtah4gtI6wuqm
bZJ31S6CYWplxGra7Uueqie0O/ma8v2AfvTaaIbvosUn275gL+h3wIkzaumt10nCyhNANXVvPefE
lwF5ux+0hlmUnrrBqBNskWO/8Jh/lHk83HcQVBL2MJtKuITeTsMHHWsoLO6e+uAeLPKDbjLvlg2Z
27oitcextG+HWYFPnqNfelSlJnl5uRDT1kiK8+QUdViP0bKFQzCFWUysAy2YOGaIasZRAc1wPS0U
2ibRijcXqg/lBYlXZs8pxCV++17DaplaKB7s+jWJE3QG1akYFARGZbzaZXnT1yb2cmRibYmQxk1W
nXkbWrr1mhQU7C65Y5vMp1mlMVTUikq+01DlI8aqHWSlaEJDI7wiUuaHWPxbQ8mdNWLTXaY42trm
hx6LOzxQDYh8QmDBJ6dO/dFkNQNHY029SssHFvozXAhxTpqniETnN4bKb5albRtmsRwexD0VUUay
Tku7s3LBSMAV93YEeoHa97VHR9blm1ORr9QAgqcAUlboyEuOKok+NlTbUx21c1jc9Mt6lowATkwR
+jfV9oJId8blLFz1DZ7EN8OasQ6O/Mn8gmZcjzt9iFDTItphQHXoe7yaJmdtMzGRZzjVr5qdaDKR
fD66T8JiOK95/WEkTuVtIkg6k9ovF1J6gKUoDoueME1LzH/qDsh/pswJj0mK3WCBx2/bN3WXTUE2
E2bvaGMCIJAvGk2Kp0Zt06pTYV2OPazYpQ31JnljqTN33SQfZ1vYu2T0X5fIuJOgbDfIvmp4k1m5
EzMIRVQYXlA12LQSiWxXMP4p9KfEj3cDvng5mNkpmlhKk2q8B4z7DiuivPNAzZal+066Xd1YFgQC
ojmNlhFrjmGousOslB1Nt6P2zOQ2I1kzrPDi76DwWwZWg4X4wc3YWUVQjsiPpWccmDdWCB03iGg/
2CaRExZXAEUjRr7Ip5jTx/TuYXBc6cNCeG35Rduz2E69XoZtMfSoyBj+Snth5ZzUl0SBFko6sIFD
Fb5xVXKaic+EfrEGhKb1t9Xy2YwHlAsgtEYNIIPm/SZ4+RpcDvNaZNj0KmjaZ77CBgnwKrLKKay7
6JTn+NztFvDr5drlorMN86jZBzG66hQnGiw3z3zNG+fNiU1SMbMl2hdjd0IauCqlmb2ejLVrxIys
OvnA3WHM1Fz9+f3l6uVXl3terl3u/nPPy89/7/Nz4+X3f++eXV7o73P8PFyOHy2zy22qNUzA14vB
ExDOqi75P1ezefmPX13uxYhCQnn4+4D/5VamVqAS/32H/7/H/uN1CiCFR4yYGwQr5cljSA1LVfEu
ARIgR1p/ZjDPK11+j6qUWy9X/97/5/f/vuvfp/p/3/3ym8vL/fvZ/sef//Hql2f/nx7+97apc3dT
7TW7FALgKV4vkjxzl220/v/+cVV0HTOYy61LVDNqthbHw9YK4XBsT5MWd6fLtaGx21N3uWA+ogeX
q5cbL78WueWI7b8eQyHOPf/e6fKY+nLj5erfJ75c+/ev//Gc/3iN//GFLzdCzaV4syZhi+3ft3u5
9u8bf556WhAa+LtpFsehLM4Dve1AVO6rO5ddaIsZv2LWPk5sn0LdykH7Vz1nWuN68BK2E9Izb3KV
m4iMrkiCIVqpsuLARTtT9ZjrcZhuus+8phnjItAGu0umaqt/9NO0rRy6fGJhO5S6M3lTw3uxiCec
C7eMuOOd7JEcVsWaTFmYe+hJEDpTQgYooYnVu8+qvDnRCngbvXba9YZprBj1X15q7R30w46ZrOkS
AntG57abKeq/RWd0JwTot8B7gqmf2Rv4GJYIXyZDlVTVBGGfheVn9m04W2T8IevhtKnWhqSIqvfI
Bd4VFUugNy5bmMTAGTankODMbCvbiQpdQ8Onr82WLs71QKKW6tG+8CERVjs00Tb1Pi0dQWHmNvtY
4ba3GvdbKROECwoVNoXHZPxtOkhfZonRuo6wtiNMSegSg/u08kPUMBNGqBUiPCwPOCRfFlFe8bSl
qUInI4dcPlik0WVqfM9ZvsNuRAY5mc/4zQQd0rYCbRdNjLLjhgCF4a4wCH9FPUIGk6+dhopVqnfF
n0rHudhqV7Gjf1ad7+8i3/9j+sNnH0f3Jk07I5bXJqI7QK3o/HTbd4KCvVlv9dxk98U+0XXs/Qjb
UtiK2yZJ0R/F6t3x8R4T1mqdPBx+aO6xoOjQf7weksQg8EEhegtpkwe+zjQPfcl9T9mEDMAu2B10
EDGZ4aIpw9tZGf1VK1s0o2w0DFhXV8h6COwC+2Pozp6K8pb7mniCTPYpXRpYY2wGpCBgj3WH6NRi
tmblac0tjd0lWLLRCdqa5MfOlPleKIdQHgS09lDU+5yP0cBohdGUdjFKhINA1hDW18lQXBdliVaj
m1AQeQksNEnHJJpmilInh6hQXITX2Zc+NyT6YiKlPUcrh3JyA1WXScALBriIzjjIo8xEbe+SxYQl
/GmqlHnq8mhX5x2enGWqaeN4EOFnQo80LdRm0q/nBMqwNX4s8XClpdq9i6/+utS10KvxKzXd4uyS
rn9ASM46z6Z9UxsIUpj/83Xq4ZBWHPVplBYPxJJCPdBv8q+MZAXyzlDswRROA1l8oUn/U7cOgPBO
3knHfpwy0MXkj2tY4gB1RgU9bCuLb3MnskNRxgcbV2no4IfSAQsGqdvSRM36gAhcvMJ3hguA2jWI
vp4z4ipmF2k/Ij7AkWEyICTVcxdu+rKf3LG6h5p0N0SpcRCacwcyYrxrwJppBVFCCy45J9MPGpS5
9YB4U4a1F4NzxYyagME5bUO0ThxslNwbfJ4dHVDTChCQ0Iij2tvaSgPn0w/seWOdiMHMD1VDl4YS
xAit3PtwcubUo1qAs9pHS0YMcjucbL5ZvcY5CFvzbWB3grwL2V3kCQ4NthSLm1OKyXG3WEl/FM1d
1NhpKJY5GG28g54+wX0e8GmB2CAENOes6ufIL2A71tVMFc9XVCH7ckx0b32zpoAtBJmUjCcMJjFG
jfwGo4QTZFS+5oc/tENweRboxUj8Yo7cbkqPMSdQhnspnyemyUHigI7JdjJb6yVvbaZ51kMRpdEt
oW2gPUBchPrKv6J4U9c5f6i+8U5GgWAeDOe8deDIbVsyZdB49tfjKE30HWR4kT+NIS0pdvOIXG9l
MlmUhqC3LNJMKzhXgK/nkEV1n7refJidmP4XKdjHLB4fFuWAXJBauUtRZoUDU8GN5XeciBd8HOIE
BVQ/sJNlAR2vIOak+5ocvs1QJi+aSQcEXQM09cchAbRJja1CjJCQqXodpbhD8y2ae/eUtOzNUCgQ
vhrZQaEdWMbep1kO916evE0lO8e616ZgmtFw0QwKilLLz+RAYZCx+uaQzg0jIhide1eiei8rIwr1
kp0QHhqyUnByQzAIKkn05VDE1R0FoTrZwDWgIPKH9KR/1g37rdPvhyTHtcTYfe/05mlBirZYZ6E7
x4QqMgQMJgLoFsWrW32lOrhLe8x/9Ub02Di4WWzZoJPJEm0jQJ0cVJ+lNz6YFTnWuwrrO3R7fWtt
BmdCSjDlhEMQMG7lS3uM0Dqbg/1hulm7afteQ/eTMMc1nhZZkHg2dXJf1CCCFZwlgKkqiDTJJHjy
+bhwO6BqzXaSYU04ojS+KhzvK0rEjCeHQDukQqHTaN1xQTZJLhfosMEqEYKt/ot8lAf5pMvKOuWz
vI4MePbTesIHFwqd03IOuOBK5m/47gmUJbS2slKUy/HBSDlh1ZrxnNh0LKdKI2CUNczQGKqBOSdM
Q1iPAO6vsrTCjVKiRnRBXJB1Q1BS2gNf7C2qmth8BIVlH0vmC8JuJwC5Leh9Q7/TWnFeuula2JXc
s/F/QwGYXi94sjQxnQydbKuiIJdSvWgt61hXdNGZxsoNY1hYymP0oRsGyHhAtAo3nCaRsTVy4vSc
FSgvfN60rWUPUGLvMtRakwubNxu9TSdsfNsWUu4yco7EL2wjlwZ+WUSf2WDszBpS1NAw1KyshfpK
4whrPKj1pSPw3B3pwjV3mqVI81Dg21v4YDRgycIl7f440VAlTIcA0oS0nSbeRwPk08FJT5qu8x8T
JbnPmjjwkUe7DJE8r+Zd5b53LkZesQQJUHAu3BQ0iTqULggrHcqhFiBA438RcrSBtlbdt6aIt0rT
raAR61nW9o727D3JVXFMw5D9/+ThNrPx3oiRaDpVZXt4Z4pW5bhj0Kv2DN8S1L6dRK2YmOHgvI2M
s6+rrvm1ZJACsYp/0sx8Uwxz2rIpQ7OJ7vVaeAy0XYAkyHZPbkm+ttVFRZCT8MaguNvPYA+3w4RC
MINs6xWkHFLAsp73Ow0dXZbn6I8Z21qJoubtlwbQO12CvnKOBfoYEWm73FfPso0BRCcrJ7IyHl3i
n8uhwXu94NuquoKRSBtrm76GyqeMIXTHnMwGnIv64j4TjwGbpB+dI0fz0zCivRLaKEOUWreD0boY
kfKrzKr60K0BwMTWmPCW9F8+CUehSExQFmC4l5H6SgA9FwvLilLgzMWE/jNLx9B0XHuDl/NV6Fwx
4TBvhiyfMH65/oYAukOLLNKiL0QPnPZVjBgDJFlagYun2xHP7sEkrBmns3VI4/wMwwsJhv7uAZXF
aN10+8TdDRJEK2u1FTYlOlNTQdCBNsPql8pU7kDKMguNkhddu3VjX8Ngp33mrgfIImKvszZJ2JXP
2O+BTgdjyR+bqNd6P08PpOYkQVejOtQdYYemLwmYbcuw7MVZ19zh6OIfcNFABEUb99tyR5BCkaM6
MwGYkjwHaVy2YXZKMGkGMQ28Tdmh1gdTmW1637xpYnSvqqb6AZVroH1wrCtpVdrGGNSppbWEoXG+
53TcXA2rjqA0l3qj2jneTMlM4uM7h9/AXyvlTDKS1mRO00pzwkOSN9MXAjwEtrNkfyFAm3bM3rY6
GWi+fCeW9ozbEqfZ4p2SJYdab+g7Z+i2vmk+kYCOImLaSzadO8dQLBsI7WjfEwdJNlVKJ5HZ/0r4
EvUdi061jxHHoryh1GAzscnr5soaGwXQRr3CaL+fiMPZuusJdOzrOzs1HjIifK8wXJw1v7suZ4dM
nbRmu4RaesGdIBt0qywRxPLgF0tdF8xa8o09NiQMN90hcUNBV2gzrr6AjjVLp07gMYky7OTAuSZD
9Tsnw3EzE4e4dfi/IVcvHlsruUMD/9hNtQoGLPGnZtwWCPdhq6NEyyUiE+Dya4H4XXfWc+UybzKe
HVtZW0BcUJZaJxhN9yWKi4/ZcffJUJ9bf7G3Wp3/lh4OIQLD4T6jyKYumqc3CS0kNMwEd5m6BQYx
YSIhjBgZ796R3bLNx1s5zV+NwbjbdrXXzBHPkd29UI6XBnXj5IIC1z2yyRMmaCHwrHRCb14Lety9
KZ8rv2w4yt3z4sP887QHzTecXYdkqRUvDCVcGnrKDGnH3yQ9teE8TGSbIqILxXVKCcSxg8xlQqKH
+vMGC4V8SEZoetg6dpZbGSuYZgdMqziNc/9Q5sPrsODi9WxcX17+Nfnm49DSxGvFzDjI9198RgRl
OdrfqJo281zgFWAbVPbWu2mNLy5uh6ahJmjv+9wi2i4pMcQIXLWaMe1Tpe50+KebsTFJqsXxm7kK
NwySekxTlg2KfLCRYFX6NvPcAlnA5dGHEZ3mLjHS44CPLpjKQh3EjDwl09pu5yAlQEy+V8iWk9Gd
DwIgbhETm4P3jFyT4zSqJBDWmG+danwowTdfax/C0MabNNuRm7KcQB1b26YbPtmsAmkwtb2RYc8A
anGfpjlzg0USpqmT24y+KbYYYzT5scqHP93UNrtWg1DSqmGCbcLSE6fx1eSmOxvi927wUe9bpU05
4XRP/UCzlPg9AhnIfo301y6eGNtp5sBsEFNXq6G+ivruJs3pvhv2w1w0U6hZXsTyzLEOTmXV2tQH
Y80XkPSED7EAOekNwqUsxfswNFuowJwXTQT0RsLYkzTLayYOEE2ph4F0ERgDbSVprHnbEwJMwgfd
g9FxjL3dHyDw0KbosgIJrfjVW0QoEaDxVsZdgtPhoCntxpLJF/KgD9v1CW3RykeCCTjFqWlHhLLQ
0KQLOC2oX6ieBrI8wGvju6WstoFFHxNn+YrjZt81fhEmmg7pnIEkwSZAVqYa4Z/oUe2QNbh1apfZ
aVFtGy/FfeoPL6truUGKvRluDG1tckOU2A4GULUhFtNu7q3XKqXFTOvgu1gwY7ka1FCzB9CSqADl
CTtr3DKsQ1TsC+ZsRkdwJBMyUCVyWbQt1zYopHQeNKTI/VVmwL5k209DqDzOmEvDcWTMlKzgkzhC
PdSvOj+z8kgjHtQWlAbj/UrPsPswbF37FaW3vEk9NQ+TLbA24gs3DQLIsvK+rJZ3w6GuabqZfcA3
jeD2es7oVVn2OqIWRKYPHLHGDEqkg51qJBShlT7Ca8vMIwTUOrT1wt2D2mF2N47Rwcx/WVVOxgwd
dNNt/Uepv8rqsU01pBw0cajbzC88iQNbe1qJZKcSn6I+k4JNzGzED5wzO1BPwy2FgMfObnpvBxOa
wqS/ZLL+PWWP6NNuQeJ9LsaAqANYAkW0/iwcKAda4Z7bxsGPmivEUoki8hZtkod6BAgCQCherYqm
o/U81dlrFykYmjM9z0Xts2Tumf4nuGobhtrtb1uMRmi2asEkwB6mqvuHgjkYFS/HkRn9Zt6DxaE2
zm53VJP7UIz1EfYvmHf9NmLriPBTPqL6IOAQVYSyF9QvRUYEGL6qBEgTd6AlOTcZK4irNrF6XXqH
z2zp59DCAIzZguI95RtYOng2lOl+0c3AoE5stmXYJ7fVDlO13Bdj/5nqJIK4zXEWqHMg3Jxi8AoM
XPZqPYvbg4+bvmgxp0R3HlkhYZ8bn8zx62CuvmeHbCWlqmsiYpiJMLzfpXlzg89ZSCKta6t+brsE
bQfOFza8BMG/Jo1QdDMZzPU9mvPE2+oeunadwUb14EbLiyHZZLf0dMZRIz8BmuOE5w/ZfivsXyO4
RzzoCQ1RozqgGdqU6QK9bQ3FSMblrEvQOu2CzKgxCh75bS1zQnoPXNdFq3Zy6j6HZH4hGgR+X09F
R3LIAjyKSEWyawssYFDHgUp4UjxVi0/O63oBmkv8XKN9p58wipwFCL+dKX2Iqd4sxkMqKDwmDc99
F6PS7LP2QBPgQO5wc4pjJvtkSLLJrRgTcdbjRj4buq3O6DKbKAz/EFX22q/MygPxuEePLwWKuAKE
E/BCjjLZkGuTLxOqi8Y9N2rxgjn1ictgBcKNKk5DUjKUa5w9/6qT6TOgaXWbI5BQDyZ6Gura1F8H
OJdfOUzm1rfkXbWRG4OA14YFcxyjnWgd5RTAtNoM59hU2SKMnIwTe5zxd60moN1M2Z04qnddh1if
z/ZQIoG30laCSjM2ZcJ7VIzjExB31FvxAX2vTT7CLu4tsHxw1zfNiFu+jkihzSl2qRLABydNctBo
/qE2KekJlWA29dbpjvowP0lnWO6dBXlhf93PNQTnZI4PsyVPeE/WJhxN0Qp3XIM8ySg1FbQzXWJr
0hk2a1aHM5KkJZzBjOnGfNr5xCGemhziG0pgh6ba3ECOGK4pbRn6YelHokMHSUtZQUVSv0kCp0+x
wGyLUaDH6pu7AN7g6aNpwGmYMTcH8zqTLN4T2tTrJAboObIdzw/Yif7KPfWKb+uxlsTzeMT6hElK
aAPhl9Pq99sKTzwt0End0mWiKV493IqaAa2UP8HensDkr899ufA4Yf/3a11+pqJogUCMezmSQjms
s5XLhSRflLZdfZokMgnnZ4LhCVoUlfXFjuz2cvvlrt36IMNPkr1TM6k13Okq5shDvCv8bXlQ60wN
ZUB5mv7vtctthbCPzWS4exztdDaSnEAU3efdNF17ijCr/Fy73EaAohkkNbiXxEz2MKMtjnAgB+lk
Hit0v9AArd9dAtJvdccLfxk3g4vlFmASWFhrrDH2fjQVrkSPBI2T7AVYeJADe49siE1BcoOqx/Jm
8nxOjTnS4LTTz2DHsBb76DZSjDe0Kq5YUzjrTwXg/6TZDWPxobfGH9x4cdjWV/RokdOqpg77DI8J
rDs+wKcuns8ybtcxhKQP4v6xJbIaq7KfpVudgyrWzgARita8J9+AHkv8DOT3Tvjq3Lc4EPXyCwUf
D06QZPolOlv2HoSowEcxGBHWB1dWCz226ZwZ5VXcjuhdOer8anrzFwf8jg4sC4rCXdMM13myZHxh
GTprHbmRfntfy+RWZTE7V/RnC57hQSa/4j4PJ1cLFxrT255uwh7EVcBIAjYrObM0MR87HTSNzbi3
U1dj1JDmwceGLTeKg/i2HTH20W0jPb5svsVg3npdciL0gZjKIr7JBJTOBMr6Jpnl10h8QazKcruI
9jVh1DQRsq6DMfenhmm/j7ZkWd1OzY5a7K3D7rOLZKeDW+MiBtN4NC3x2OX6XXwo2lVdGjmfFeEG
17Mx/slqzwjiyvgVa/HnaNrnEv1H0Ke92MXuvbSzr4XxGkha86AR+r6R5atQ605Kc42NQIEWNIt3
E6dNzHLiBdrYYn4rgUs0Z3Kd75Ys1mANotq2OxgVC8bF1pG0qSeIMV5xZxvqrI3GzfpvMbOn1jKA
lHwXzJ0PdRnvazTXNJpNoCAN224D96PpWmxoPPAC0zA+dBrHLPZAMLZov3IPmEHUq5Aox5LmFeY+
LaUIQ0fASVzfxjWtICy0NP6t3Vz2VzCA/UM9u290t6K2RpDclhr5HYbYUxkzdy9bxE7LPGaEIikk
pgks62k6wieGAnUxpGfWtrI4WgrXuDbFfO2rEiJ/DPd5OaiaPhuWqA4OBOsJrlRMeSnVYN7ygm2O
wN1wFQWisrgoy/p0+fHnNhR2+vZyY5LTxxSN80c2GMMw+upR7uNUoI50G/Vt6caC1TU7lUiL9tNg
XqdNsW9Ioh4qN02u9UMxV5J40bTG6QHKtJcnrNL3VVv32z6mmG6K9PfSJlzxmud0JTth4fN2Xi5O
VpucASo/rtFHttMFkGshsOfxZxx7LiiAltbRFMY2/ZMs1+8TN76pldiMM0VUXKqvGh0/OlOdWDF9
YUuf3kjX/7b9FmallZxdFlASPb7Q5fPmbOuF9J1wdFQVIPsD0DngPF3QkCyLTA6eyK7tfE6CjBSy
cPEIVoZyShmEx26Dmsq9HqwGgavnJnyvMR0kFd8M4tyDonJ1HASLj9d1fiO9Tz1pEr0kjfRtXjDF
mmeaLX+XLa8vkn0PlBXX7qrTNfnYBvZgQQl+AR0xrIPYeMBQiWzWt59oHJL27PYqGNX0gX6p3EVx
6RM0f4fck3kJWtFdXeEe5Ty1h+5z6xSzOs6EpSCekjul075jAAug65azpo+ZgurTdioS0QWOhKi/
j61UO46mdrRXxq2BpblEcMn3kWC2koHsNY7YXbJ4zimdSdqgw69R6xwxwbPp0Y9GjYWV3hMRDjUo
S3iBDrgP9UD/njAZIf7MXjSc3NSrAfwwiZM2o9ESs6MviHKddLGwZLMn03UUS4RZbpaaSqKfMcXm
tvenrj0mn0O+HTMGhBC4U1DY5hsArl3l4MuJx8J7iBdr35rS2RD0TQjtaH/0fv1E8uOBwRBVG2gm
bzxSq10T9LLVYTGFM5wfkVAvJLH+Ndkl5Wqz6c9tZtyjvzlNNXvChS+9pzOMAIH8qmDaauMJBQhw
n1u+GcSbDeTmujWya5oKyxoHtPwp7fHcOpywmwgvoRi/CvUmi+iPM2rPsTnT7K8xqZcF4El59AvT
30ZL8V5s50V/yKX/XBDRxnkJSED52ygy5r8jPRsPt1OW/HFM96QTA9D7q3k8uiWeVduTL0mUXhlE
q+eoc4qDKqbrxqJBUjKhgo1iXoOxPJJDFLQNz4cowGD0UXTER0o7/Si18o4zRZUuZy11bxiWbOZk
3fq4HxYCOF1q+zR2riJ/uFocELeqoKXTyhWfEDpo8PHNxF/AFz+qQg8V8X6BBrYSlEa3awYHeWQC
b0CDGN+syUlyxlXNNyYaz6k/vlatQ5dJ7ej/sIX3H5jHkBufjOfK7u8USgmT7xYZ2P6zb8HU9Lsd
K+rWB1pAyOYjG6iW/grNJaBGhlvBEjV6Dmo4znMhH1vmKi2tCjI9W+89ashXCofc4G3jK9nQm8K5
Z1DDtnYX6PJhZIpGXDoRFapnX9tKDduRBfe+2lpDszeX5rQwDcdRUH6kTv7kNP9F2XntRq60S/aJ
CNAzeVveSSqVXEs3RLdaoieTTJokn34W9R/MPrMxZ4C5KZS6ZatoMr+IWBFeqOJ7QhriZb1jffow
F955GDPW/wNkMH9VElWnqwzThVvOT04F4sESBS4/dQZqsUs953eZs3bp+44WSQEyQCNqUweAExb4
WNSw5S4lLrglhdVoRMsOrRlxIzV3eR3Cf/F3eWd167CfqNZsQcP5MxqnO6AQdDO5MRzAObl5BAbN
AetVv0bvSc3DR5Py3eqFrwekjTB4+yfIzWCt6nhbmsbX4FCCURccUYSNrpXI/9T7aPmOvctOIFxa
wuky8Cp/MXKMaAP1A1SKK6ccc5eR+W7r8c733UcKZxBQFZx2isu63P+sdOVvnWYS9J9wLuk2Tcko
MtUqguQ0Tc6+yLpm7ynJUionVDAmN5i83NcsnBeT+JQ5AvFIrgGL4EcqcV4mEXvJnDHWVPsYV+Ul
xhZIWwd4OfRGUGrpEkrCdBMH3zmog8rsd2E3PMBbY+7mWKcEcWzhdLN266O94eoPFxvtiaDfodbu
uWJsuiLylB2AlXM31/qTGMFDNAJkDZ6moPrb2wViRlf+6jRiEGf3qrV7EpAJuUlFNI1lFuT0uV3H
OTRH4suWETBrteaDxSo2mSVfnXEvN41kkxM7IwT1EtoMSafBP8TM21apxqvJ/WTmrHtPzfbX8ibV
YHSAYiE/LPT4iTK3WdgXbEGR9e4p3qyMaI9hvQau9Tki0Y4poT42ZHpF7KNaieLslAbGBj02JyuC
grxcVtoM7b/LozemgP3GMJs/ceV9zfZnZsTf3Lt/+94lC5kgW1P2wFF9SUpO7iIfbqK4+jbu1ilX
BjIpGRw/Pvmx/W16j57GD9C2cbCOruEc3DI0XjwxxqNJO9I6rGi2y5uDYWfXUk0Prk2HgdNiiWC6
06BSoWkw98LFkm3lEB+gEe86o3wW0tgXyvgNOiZayRBxtvdvsG55/cRqihIu/RxLMte/6jn/mMLk
L5o6I4LwoiSpoz/kc7u1/zosGw53rfz7KcSIw0aChX7G6qVg8emGlJYpBxHWOERWE2+1ObkUV0X3
mcfRUrqoWgSOSMMyi94NHVeiqgOB10ZyNXbOfKG2j1WdeTDL7NVw6HfPI3NPso+3p+HCQ5XkU56U
D12Klwz1gfoiwc8XFn4SCqjmjaADE80jsza25d35aemtdGFccsdjIPlACdBm2d74miiafDZIxK1n
xRpw7Ka9RimhWYt6OyniHTVEz5ltntq8vfe64ZFoxr6FhRKP1klzjsQtWZ2QkP5hGMvneeT2HAzl
N3OE19HIvlnyfMnE5jBx9e/JoHwbvAkpKfPqF/CK7BwRSCfwMWeuDOXErxkKVnRtrs/R9DFl/kfq
N7/Gsv0YRgUoaOIFyiPiJIkTHLI2emyY8iVZ8FUkSbbrUMyZV304OEuo3KxftGL7PtA3jKq+Y+pz
SHy+OyaGmx7vk6B5C0Bc9AYKVsb4NBTdqaj5CsfsWeP9BXkR7QIw7bLNbh2Nha6Ot0GNRDXE3Ft7
KW+0eOSM+Cy2CtUuGOEDR1H1x626PUs8taWE5Nr0rJ5I2z3X7McbL3C3aZS/jEZ1sIrpg1N0OJCk
mibzsa3ShnVd+AlSjlRyT9Jlvi8cfmNZddEBeNhucXMHCWa/bOe78qES7bY25Np1awwRLjGaHUGl
g6VGHAwWExQvij6pD+GCIj7bOSKyRgpPMRay65g0R6a/0z4DicfrBfTvYSrTP+gOV/oST3FFy+Y4
b5kyMjoK0peBCx3K9nhvMrBZXquYfnscIV8VrcobeU4InG5YtwHoBGE+iXFl0/vR6ubFBhu/avpp
32MI3HgzzDnEaXwC8uAQa3ZV+MuJkg8Qon88y3oYJeuuhJSzZig040vv/GS/vJRWOz1NsVJbEYVH
TVFd5y5CxBS/uCE3TxahdRjt24a/hkH32cHExcTtFbUdlK6DHTuuX6g7RLPBjcc7t1NMOmscew0S
rhWzXCF97gzBo/SdU0dHFauNtaR3zcQbEOnuAsx/WLuiefo5C4eZo93OmPqb9luH4TLv1ZnyjW3n
Wb+asDAeWkyTjTFypfMf5ySB3RTSwIH+1w5L3TeVKe4Cf4rqDlo0YblGVcXWmxEZJo9mrbY6T9k0
INOCSZyB7J4X8pxeulHN5qNVnoP+C1Xa9O7nBaqptPHuuxprlpdddJybhMZAezp1Q5VlPE8nlQmF
F9L6nis66dg32etZOvL885BWPVORnikWLqKEEUGF2g0fZ91pgQu/Fi5IfZsUaLP0nrb2PRbQat+N
Kj37g5We5RCl56asybVSAe22RnNizcXB8/P0ZwJF+mrFQpo0mO96605lJ4ch4wIPq46F3ZiHyINz
63WecY59ng2wonIrlkcWkcbemzQ90ibXqZBO5RMLTphSA1OTpaCePpCYqFOAl+VnSgY/pEH+4uHn
QzsWaD5jlG79PhNYF/3gROCGe/SYVVSvYZHPvJwH2i1x2wHKhDiJ870tUP9/nv58jps5NDx4LOhY
g6zNBcGnYdRTN4Uf+udBlsRVVtHiBP/5OKXgywTuUGSOPovF6ZJ0bKJUAHtnCKGBUzsDoHh52pXF
jdszaUAPFz/eH8z7P1O4ODrQWVBes4igkbDFHevJVrubyaZadfIGeQttgDE6MbZBF/8ugzK6/3mQ
nY4gF3jNPprGVyoB1602eakwlBGIdm9Oi5zR91RfFdSqDj2L21ZUwKj4kPXkJVGFfVTdaJxbI944
1Evdhy0YBhik2TbMQu+iLR//YdNegnm8yq77MyHN26KvT2SXsqdEFrvGTsgmqKne4WZO8VqAFezN
V9PFNBj+xsVJ6xaiOJbKfm92EK+D5d0tTON5gqtbjiaxMPdvX/XLUQ5WrbWr98wp91hvAioJJTCd
Tnw6QoOgDAOGUm5Jjr/eNUNDwQABLYnattGJHbMnCV4tCwiarNnFw8xmTJl03jatYIwGKrgHXb9u
4lxsp7Zyd73k/bX1opkVpjyNc8ha6Oep74kFmFHQKgGS7p9PsZbPC/D3rIByL+6M+dMMu3gX6I84
KsmRKWFhXBkPXS+tu1rhYUj61tn+vM3RLNF7ai6aTg2xN+Dgd9MmPk4axTfzF0xWhJMFljRtnfJa
xnPL5ITJMbMwH6Pi1mh4DQKiPbtRNTj303ZZP+Wn1kmTJxseBCnpX95A7aVMcuDXzNqmdth4Au8H
0Zhl65Fzj1XFFmltvLemB+enJqQdcDMEWXiKWV6mY8TGOUtvZDy3SRFOez/Np3VQ0biRkJ/TDIlX
nsN2yqyy71mkBydtqkMeiDvecpooOXESCTiclkeIVdobNyHr3BMpULpteVFaXoAAOyL5pzOzshHr
Dhu90UyX7paIpaMPfTieOfWDvr2vbZNjSlBMM9jM1Cyu4D+1sTNy2Jn+REpcZ3VS8QRIlauEEdur
qURFmWc/IEkavwV5Hb2NU/3LtBGy4g4On2sZM3XhosEIQ34yphl3P4p9XNTOU95hYStZANDd6B8C
Xu1Hr8QtYDbN1Yj0O9jGkW7a09h44SORtL+hkvnJYCVTSzabGHrloOtHK2YW0JhtvMe7aZ48pg2m
z2C21DLcegaDPqTYdmeGOcE9Rz0wLr4T2A24jutDO1qYnF3otQ2ZjL1jp286rR5z7X8sIW0KBpbd
mcb2Xtg3luTGGoSCtzN1N+xH6euVhaE8jI9Wmf/p2ZtvtG8SW+yW1L305F1q0Aw7MQU8zDEqYdSy
lWvm9MMp9W2mK+uu70ZxtFy+aCrL4OwGVrnpp79B4jZvfWrOR6rUtkWOdwlycvfCXsU+2wKrCTO4
7iXkBg2u4XkS9ke7gC8wL3a3MuSzXXeGjMoDvryj7degnid46yoxs1f8Zpe6JnQJd+zOEaNxQmqm
8HOhgaIepw+MfK7QW6Jb6F9d/ONnbZBKL8Yi3XkQPLDEYnKeOp/O6DjjUuNMf/IZP6osI3+vgGLu
Rql/CT8iac5Rgw9fHjT5YZodBSNfem4+1axBxezbMrG+XaV+0XzAVxi+uS4YAlyYImy1rbqDMePH
9CWWm5ED97l03HsgJOLIppVS6WolTcf97DLnc0LqIWegr5TnqkveT09NkYfnnh07blo6PHIbkHYe
r1Vlj3s3zKZH8iFvTT4AFZlqj2uvzwiL2tKtR9sI6AiR3QA+b38IBdwrf4Ul2dTcZ5cYKOc5mo3H
ukEpjqe84/KI6BMBRjYTrAChCs1n9MS/NlZfjhOylGm4G9J4fDfT5EI8Tt3p9FROucPg02jPDW7v
tvSix8iwZmDDXCXm4bkTevo1U6EJlD87c6VY6VnQiufDX9Bmo66Wz57Ba113a1SQ5xKzNV9r097O
QMxJts+sTi2sZOw/mNLMOP1YNqb3mAFWwnacS1EvFqIkOfXtcMPF9dWrrL3UgnScUcFFN8+E27PN
IMpsKyoBP8dVFWngyXhKq/khgjVaTVZyY29twc+hw4xmp3bLvbRe9RqUtLvEJETTBhdTcUqAvezW
Tc1xPg5Q8yefNiUSlo6ewP8ROb4KNbBt6kilt9GHIelHmWPMlLmNZuKYjAiShUbeMMw0piU3X2Lz
xGuAvl4PlylzaPcG/VDZZrMPZXhApc9fbT/4yFo2yjr1QViGzHqnHsltcHNKzf7Cv+yvg/pktxFv
PeyIuyR+y+oW8hHVvicsdflzM2dn0uZMKIJguG94ew7sD809SsfM3Z90R+4dZ1FHr5Xvc4+NMf66
nfTf6h6RvHFUvcYjS+ihz/XNTeN2ywY42xiYwVZuZLxNPRMq/MyoY8Bxi65IiShj00/4czayd7Gl
yf6iMXNVwN52oJ0IzbKleghr/1ImxDcNO7DJWGn7Ilqy/J0guiIS8vKdB0NbtjjvDYGg4wVI9/SX
5fSzLVSc4m/qBebZ9lxn1479XxBg6X3b6fTeYyCSjFBtoe/f43D0dwFbyx1jkVPJaY69fMHZDhoJ
BEDF0hsI7tTnnmLe5bURn2IvDlfSqstD7hkQLwBdDEYnLj6WxdVQjeVWmuVFkY9hfO2kh07SmREs
k7sW/9A6z1gaOyNta6nXb9UwWtex2hsWuP+fh3ayH0yzpn4Lx/VYg9Ph4is+e9lbb35csVESYEW8
/lNl06mYkQo7RSXCVN2RjqiPs9X7fwe/vouoHyUeUV5+3l+brrUNQf0V6wCXee3InCuA2DUxMd9w
kHMqea+Yel7a+N0LIMqWZDooiDDeSvqiKD9I9zRu4DqPocUHkTnAkawA5OahQ7VS9AcMJoT79oDp
mD8Kns+msdxvkznOybGbYoMJ15k+pHZ2BP3u1OAlF7sBMFn2ktPQrA79DL6s7XF+qiJn3SjDTeMh
vOIFNnDwVQc3t6FqSQSUlmHA6NjBE/GXp6QCWYjbP9xXQZZx4SW70dvDW2XV9kvAsJx8iDtCI6KU
jtuIG7rc91yDmh04i7AiHHnDAIW7sM29k9nj3YQ8Z2/HxgQHn0iHUqWOoiOPCZNRjD6FPRNO3Gp8
ziPC4q0zer/CrHgsg8zbZWPlbGu6dg9pizIKZz7PQCWiYfbbNhUbHxKFpH9047D5n4jhboI6bQ/w
bPsqrJ7sghBKn/n+c8+ZywwfZ2lpTdt0RoMKewx02pn3BisCJFzrIYScdjLycT8tb5+dKTgE/YQW
yM6291cpxJLfqEVPFSyveP7torTQapB1B5c/iAF6csujDkIoSsOGNLdzckG4rTkD1Smv+vDqcTHo
ha/OiTl8jHn6OHRCwXNoy8vcETUzGM6SaDHwhSp66yh9MndO9NZlvSaZxg4zm8KrOUVH1GsQ1lgJ
Dm5kItSNVnsQGGQJl+NlBXRC7IVAEt3VDMby5VuN+PG1CE4ogmqvhH3ueiGxm5a3mV4Psj3YPKLR
xfHdtmyUiZNn0GtvepaY1TLw9VIw6GA6cQgJ86fcbHBdNPF7FNnIgTaA3mmCr8XgPegYaQcqBEyU
yWPCXI3VtXmwGLZubIAeHDU5BifAUBsqetqNl3b6iGZtPOYupB4DFIWy/tTSlN+2Ld/zqHnD8G08
jY37nGAU+3LAP8L77DYl4/w7d8w/wyjzX3OT4L5XTv19kaUgoXjRVuTHrb3FTOdGTxuLdVWnf/3i
MW7y/msAhs9Bzz1ZqfBmKNYrY9OKs5lJf9cyolrz1d+ctO0lXKrGSbMTL9dkxec6S455lV1Ji+2c
PgiuTifefYZMxCs9B+5InF89QOVZMUUbmlHsM0sI7w6k1LgpcQOwOh7dq+NfM25K72NT5SjNTChZ
vSJIhFD4Cc6sByuUKLKYarMc5jIv/m4YeRdYBbpXD9EXHUlZHC/2l4/4t+kGjBfsnJ11J3Hx2NZ8
qo3kbR5Ah9VtFx5UV/4tmZDDl6DGvXFKem6aMgTlXWsWUT1cijHyfpkW95s4dBkpB/V0boX8znPl
besAnJpA/UOLsq+J6HYm2a6dmkBR/9x1pc63hrC+/azj6iNODCnecfLkBMlTXCwd9O04gRhgV29l
jDcHNOq0qpqS6tJpvLZTFZwsJwl2iJMW6zB9y4gkbX4uyJQbPAjl0ZEwQqMYYCHSLcsaJ6Xxayvr
r7loKS+BjrXUnA6dHk6zSSJHNv1DFHHxkTE3i2TOXtkQUY8YEruipm0NBcTZUOH6bEuIf7jlmObk
mHQYG+B49bD+2nqG0JBkBFqHHWMzwq9VivPOxZZlRoF19EznwpZKvEbhR05JzIm1bXLEqc+YjGNF
qS5DFeU2kYZFugevU90lNzEi1RHTaY91+KIohjoyRRg35lxbtyjx0vO0WPsty67vut/lCAAjysK1
5znuirgEwCBvfFalx8LTqNuXmiZIQSMiNlg8w4bQLtMqq7rG65LAKPZ57kpuuPfzMbhG9fxgTEho
NW6SrO2Lp3QaBOpnckvDtrsDXfRS6QHYpd3f0K7oqY2wysRAaPekwN5EblRXXhmKvxdU5NTR5BTA
iI5t5AnkhGOvPH+rxREPeE1OTxL76rAWRaTzlleUBnvfu7diq99w184uwkKH6ny5zCp898kfaSzC
KbzPLPIM0gv1uk8i/5TXeQStwTeONnPK1aDhq40qfp+MKSJyrc9T4uhrxXeg98XDaJRYx5hCwNmd
+m0obfXeeLcIFtFjWiFvKN3+DcYqPquKzRnDgaThvixtG3eCaOXBqsadXZgsJPv8k/KC6BylCROc
jIVzVWI7VNj+1nDfoNf0YMcD2/xuMtO85bRS4YR+CFxDXMqa0iyf3C8MiZLwb32b++Yr6zgiyHCU
X5WMmVHKBFfr5HCwMxwp8xn7uWlhXCfruMP+ezKpBt7bZovUU99Lw51uLnymrZ3pQ8ZwEvLmEwRe
A+2yTWnBxETgWfIm7MVj3pWE/VHqiSejaqn8vnKs776Z/W3kDMMG4YOESbXUQGn8XEOizaOXmV/E
Bfs7HY6PI86zSMlo55TTIQuoxcRexdQ50MHBxAy88lurfewEfuTaAks9x7NcNzYbyJGq0zWuJhc9
TLHczChqNeBzsdM9mVmU3iCAPUnTFeC8cWLOAziYXBs7WJF71bmQxyrWtBGy40hGAioQrZcZhrfN
1PvFmp1dxBcxry+DtOISsaIPO3tAZiBzijkdz3N6rrmnHn35mDfSonkxwF1RN5wps/oqGMptXAfc
e5RfBkpiKaLN821ju3d15gEqiksSJWhmDV5CfKnrxBxJqXOhrbv64OS8Vg45F5JZIFZ6+zPUWuKU
nF8do8BwHjIlpIDe2pBqaJBAXW+DPIjXO7Eh/1Uf1FFzykXG0a/Lq1kqj7lVsJfWsYO7RK243MZ0
rVFzdunL2X0cVLub8oS9fzBtYPMll9iLnjptN8ewL+5pb4jX40zwv+4EtYfzknggYb7qpyZ6mGVM
IYhMIX712LxYmK1rkXxHUR/j8UW4ufd9F0K9QYFClZsXJgf2thOWv3JTfZJDL3eUjQNv9oW9sxxH
rAuZk0AzmIO4wmIupstd0n6wm2m2oT6M43QZJTnUsmU01WDsZwNQskw46WUfx217VFFxgbJmbjsc
kFavLLKEzkejjfpMOfXMEMWlssqqfrtePdyRze7vcgkQHZmLTJvpDpcUC85F5+m9o9vp8PNRWO8r
jG/nKGDDDzOOlBMDLYVi3eMB1p06jnMmeLfIpIcqmnZd3rTLl0bbwI8oYQAduJmky4Q1TOCVgm69
lCK92gCodq6Ykd/Bod47aRxvEkrGlnLZh8QWbxTMUx1qh/fEleTFB6fGTMlyt7bvsvtqijs7+U3Z
kv3Yje4Tfh3KT6YXgGvZfQ2+LOqyZWLyKss5f65yI7kaS6+UXeQXmainuSj047DcTfPknE8/kcIM
JJrP/lZP4VZVoXtzh/EsWrzcUzYfmwq0QISkfACMy0YkSbcOzQpDTgrL6FpyKWPzURthcPbboINB
G7hc/cL8kmcBefXGOlIWM+xmKwEtbBab2RH5IV/A931nbKeJ3Ylt+Z8tOHyES5ntHG7Q6wj5cVdQ
B7IJ/ck5+5N1l5tanJ3+UiUWHDCsNElK4NxKTExoPpvyIiEPOCh2ofmEzUy2X+ifIINrFWytIVWk
LR1Uz8jbhWNNeLQFO4dSKTvJVIv9/9CAppCSwHc6CusxMRCYeTepGJY7sv0gQdtbUYz7PKLaFqRN
6VRy709spqoAt1BnQfHri+lSGih1cvTlTnvy1jWjtbP9kL4bLsX4QM1jGjJ6SyF/Tl02bzJR3ALq
BpOB6J+XRX+S2VT3TttDOSiGu2xgP5al8V3q1L9iphX8XIrkBycbYa7a5FLBWaWePe7y2VJUfXGH
rSBdXk23Nu+MAFlkppykQerxgPB1CRUaBW7MPhqnM7t0ikcqF3/TgKpLtWm1Larggu5s7o2cuHRQ
UQbQ4FN+LEwSnzoaUZNAi0FMREwGVAZe+XfSWHun7Jqz47MAyz3f2LghC6FaOCCxSMttOzTRVe10
8szI/R4ugLm3DKK4SaTgwgsi90W6mLDZoJzrCRzr0HindsS558/QQac0w4Dkk5xv+2MLFOvSpMN0
mVn9oW0tAryNe9ku/fXUinLHzc39ld3Stq+2hstGq+xCFwAq68p6YjObMC3CLoViUPGqnyYmIXlN
BfiUheyj8ZKytiILqCyCmgrC5NritrRhR/wic6NYQ9AKd2n2okWnHpRF6YIXgwgeeoRz6N0MRxl4
tPlLRRULXjJy53inN612sJBXhdrOXjCSFK7M/TwVr33kfoLHQ4sloUOh045RHLK1WZaXquNql7SW
c+wxIOMcSovH3mxfZ6t7Lxw2PagjIitPOvOPSozRezh6AsGhTe9DSY+jjK0HGycYpjvP/fBLcsYB
tVAr8CklMtDkLIDphwQh4sHF1S/SoH20BfVCUdmk28qdOm42Vjefg+UhT5vs6NmC0Ld6z7mJH8Sc
m/cwLOf7AIHKHuJoT4FJQe3hzM1AzzMX8pTSLb8sXwbyeyBF6/RCbU9xHrxHVEUwvcsDeoj7n2do
ojH+hYVVMZpBv/FZMeKCiuAeiP4gAu55yYA/uPTxKicNhTxp0TyGZcxf1slvMx6STc2IFaAFINiE
jum1oyCh/FQ9E2zeoNrWz6ZEQqmL7zKcJ8i6rSANU3KYsX7kBGoAbsFhxQ9l1NTisE7VrT6GubKu
dgARb2mNjsodY9/izH3/g4apz3ZKo13TWixJo0hsvbVnG8bd0Acp7FCn2bNb3wyRoU7lDJolVyLe
e9b8BiIlvpRzdV8ybjzMijCGtTwEWJ83KE/1WiVedv55CMzw79jEJtpGNJ4Q6OdDyysUi0Gf+DWO
1TRvYpdFXUI1SZ3LN5kuNU1GugfqRNuTTgOwJuhgo8vWs4yxwLa3fHoQOkTjiZgxRQqERdyTS8Pk
fC5S8meWr/Z+X//JzOwDVwizD4Z5Q+rpja6jcSVGsZl9Jp8pGlZSNc3a1x6quLcpOqfdGTOAF9jR
WUp2s4kNYrs4H1bLIs533d8JyM2xKF7lSIe4KXBrulR9MDyZCS2S2dWdx/yOyw8kfYcAZDeOzc5z
t+Pcf2aqJb5U75uYvKjXl68M33GN1NgASnjlqzbEQWXOGHWMS1QEYDDAB9JXtZcaTAp7i4NtBUiO
sX9SCYt8CupXcW1+FhG7MzpvTCQh9pP9JUgwgUpyMNTXM+PGIRnp4KOl9oz4jUHO9N3IzXLfm/6u
cUTLNQRTW+qENce/fS/T4U5FDqTg4tV1Ws5re3xvBOlY6ZLvxqbCIpaGYK7IfyaBzT0vmCPwk8bY
fW/wjtNz4lGzF1pPLR4ZKK7BqZusd44ib8uvt/dy8ZUqKt1Tv/mIBsy7XAfgSsszFh+5LdxPL05f
qLHX2+BY+wzNy4E3JPGf3bEC6+sCZ6IrhMVHdKjr4CMKXVLKMnk2AvOZuRMRaQU9I8aJ0jfBzYDP
yV08ItujAVk/zJiM2K6APVn8n942YaaBRem+WsJFHdUwltfEq6kdWWFyiUsLgEFuL9jEVAi6RnJK
UwJlAKPWDcZ8EXn4lWBkRALdsYxHqpSuOXjVPqSwlABTTIx41VNFOGrjlkFDv7nsa9ezS4wlnnOw
QcFrOBuAIdJX7Orzyp3cKyCzKxGSPbCbX+FUnVWONdYsupdGBh8g6ddNZ4i1CBCqHcG+rMd/S+GR
oUjvZilBZxAkyHQkjnFW/7aMnsvAPG5oE5oxwZCfT63HmJYX3wVepYWJ4zBcevj+EhjDDZhCAkKJ
uHB9eiiKiEPCHNeVlbdr3+32rmu/tCWrzOo82yldqbXDHX4BuMftvpnkI63nLNxLeTR6nFTwCOj8
xcaWzh3MMCbPtsJhzzrnufIPEDd+a0uT1+mYVIvmva8tXEWY4J1+jLZ1i1/NtIvnzoje/EK+2VH6
3lbZLTKJ6RPLQ5WMQQF0KKqZV2wKYBTsSwAdGL/Gwv5e3ChW8RkUnbkbx2Ats/huAjh56LCkO9oF
OKviba38O9vP60NWk8Eb488id36rknAQ9UwXo8vuq9F/IhCLI6Uc3zDNHBCMX4d4esrh0woy/yJn
PRXIgC1VA9dDJC9CAxMZW4J+9qKd+lCFsnfdiWyjFPlkzbazrSKqUJdkHZvtN9XRWpvV1qnJxUuJ
DSIzyYtYM60vsAHWCYb3nZ6bd9TzW1vrfZ5T/FoJTHlx4FEWwELWXezpIaELBRAJARuPafPdyvr3
FI57v2FHMFnmW8CEBW+ZOdNkpproEHNZLBK8I4kVr7sZNlIJmccNv4MuY4BngeLvNT4ojUyQZuri
NMnO80DVxK64EnOL11YJE5uiSFg9bYynJX+hykys2wT1ZC7UZaLJhiJD28Ti+1Bl9l2SItznqX0Q
GfizOsZch0XD3YYxeZKUoBFmQvnR+frQKFtvKIR8KAHChXWK7sKAbBvdYr+bDqVMn2khgwcb4CQM
m4k3AoQycTyPiXqQg2wI2rHdGx5+h5K587bz6t9B4jFJW9M+IIMA3YIGYowlbP6CR1FiKi16os8l
IBN2lOzOvGxbSZx/sc1V1Ji+Rk1NiE8DotbDpgxVuReUzw0ptrtBIFozJGBdGm51nQWPRHK3uqMR
rhzy4uJGC5Zurp9VwV1CJ19qMvTJVdz4zYRsILlaovS8GHHY8YcWD3HUElsZuDZTQ7DDCLuVZflk
O6J5VGbKLIQaUUGb+cqofnfe1ayN8c3i4Ck85o3EDb962HPZyKSip/DSy7+GhjOhWeqP45orMD4W
hSgM9LPhirtXVtOszIYKUPxtZye2nwsrvEEL4w1hNAg6zbtEphI7S07FhhdGwxg2dX380Ssty3rN
VEKIDg0bwcC2QI76nUXbRmR9AXVHha6nRRJeMXqdBdvx/Hk08U6PrXiR3lVI951xXbQtZ17L2Gb1
P1NUYE35gw6IJE8G+fjZgjmdMUhk26pmjvi8wshjcom13HsszE2v9Yo7xWfe8D4xL7vPK8od3b7K
wBlvB58FF/OIFzNkgZ+V0WtNtwfGyvZRRPaN5Azmbh8eizc+IEe+520xwYkHDdbEf6khhmc8cbB2
ZBKa/mum76uByGQoc956qKAUS8g17X3BSg7lH6xInBTaeswocakHeYxnEk6My9yTWh5+ns04fkh0
Gu+ZG3jbYEk0ZkvckjVve6qbHCPbz1NAgDz9579+nomfFOTPA6swLRdfRwb3M1rgnz/PqtH6r2c/
//avD/9vn/LPv/18Mh6L6vTPl/3r32j/gaEzU//pzRGZhsW89s8DLc3//cOf//j5t/z//I9/Pi9P
2yUxvHyb8ufpP//1//62//rx//qy/89v+/Pr/bev+ecXzwIv+a/f75+f+J9//NeP/Odr/vlj/8dP
+c93+PnE//Fz/vX3//Ndf/5DpJ7aFon6SzztS4c62tIPuR2xhB7aUqMGlvDfaQFZZ077JoqWRsRp
osnW9u3NRJ/5/z6QvBY4wbwM/KfyLzMxfehKdRidejx1xW9Or5p4JqgVm0azU9STPW6sZtto57Vg
h3qqVELZbG/cIHJ8STEnO1WzSOopYt9o9PB1qrAh/i/uzmPJciPN0q9SVusBB3AHHMCYdS+u1qHl
BhYiA1prPP18SLKbmTlsttWyx6wsjSwyeOMq91+c8x23yjj8XDh+YZEf/vwjTLp+OTkBhgM93hZo
tnY14xmq3RzhLeST1k22iUw2jg69BfyhR4llXyoREyMux43Vz1F5aaa2bVWZ2+R5MG1zZwX6KuhE
skW7f+7Ctjz0fXzj4kYHwYHKzpxt7HqWZrswBRQwGM9cAekmizQkn7UPwPL7WafmYSoIkCploYER
82BiPdozB6Jxxc2uzX9YgdeypFQpE1qvOXjTja8FEpAb+jz99fuXZ7KsP76gcJqYuegavqUKuBSl
At7HabZCouwgJOv7X0oDioGFC9ppm/ew8LAI2zqqwcDlGopER5YRNseRtCLW+Y+sgxl2xsguwLG4
BS2WU6Ap06HU9ykwl+EllARWizgiVtmqFiHTq8JYB6X2OGEMWTKsv25b2FtNgTuii7ZwbXj32nSm
MlHKAmfhSuxOqdEfAk5d+gPCVzTCGEuUNXMXcgrp5daGFkNEP/dt2267pEkx9uxj3dt5RBstmnAy
T/2RTFwsIa5Pf5Qee4Crh3gu/WyQKytUwKxNDPoz7uAsRaoKKIz1aTDcN2mOdlAjXptIirPx4nX+
m4UPGXm+82H7yTIxixr6J5/gwrOcVSGCFKVld8WHsVuZ4HLjqrdOptE++sNs8mROvXfk8DXgpuLF
+XIQKbNGjA6eRYyqrQXvSWc+GEP0ysj3FR8LTTebhrhvGMZDE12MesmJC3eGBUO49BsUQ7VhXEuy
SwwV7gq9u1XG+DSp4TPQ8yfyw2+ijst1LktAhD6WULpFMu3IpkbUmXVPcRqRg55d8qm8Z+4uT0AM
zn7brVBdRatUsN3XiY4kKTdyAMgAGWFwFe3rY5L5wVrhVl1mZPRElsuCM7M+RA+cq3Nojengjna2
QdU1ggcY2E1ZvXPo45geyx/ztXTciwcoc1HmtF6ReFKal6xiJCFLTQ5ouLsbGgusKqLY67F46DUD
pUqdXVv4IsvA/uYxfIyLZFwU+KPWYd/vpgg6LHJL8C2pdVeR57AtBKdKr60Tld5UPbVr1+J1YgW/
w+2Gm9Nr1hpBmhpwPSZutyqqroy+C+6ibwTpPJFIjBuwqwm5B3XqxWhpMK3FlACd82CNIQGxrfst
l1CuygfEPIdYN55yQf2L6+QNHCsJCGX3Eul8vRWCT3APiNJdzIDEwCDGh/xlg0hiykRqK9AH9kNq
rcBWLHXHfxwboa9rPdjWFspYkESK6jHYiLpmiZbwC/ueeWCQc4qb/FNSbQRMeC1zJahF8MwcGt1i
StlyOGN8JUeVdxyb6gRtfhkSFpd3IQA3/1rFDaCZ8egXHykHEOlzY3FkuXZIB1TufkhWdchI3qGm
WjPHWJnVEDAkJyxVDJLkBTBh43SOCipqG1RRMfCb+DJfJrhAoKLELyNvyTJBbuEY+sUo3FNRpZuc
rJPRpUPhS+FvhVaj+YyvajWqJT3OxSXIGIhCZy49RHdsaHrWLt277pjJ3ujsp3gMboLgTanwigHM
op4tWlCQexJ+jCADrjPs85asz1DcRF4gKRycqyQjbSCozOVQF1dUWwcX/zatdvZQjsPrAAcXXbd5
iBHhQ9YistAIn3zNW5oNA2C9ri9NFa1zvfmoAjYnDR8Qqj5A0rVBzPLoNCc5Dk91mapD44IzYcdL
1K9i8gq+CMtmKt6myct2KerAhZjd32ZifNMzqNnU29NNnrov01zudrTyK2KITm6AgiMBwqo7p0p8
eqb7VICyuxJ6cY4Rj5DebGxd0uJ4y5Ml9pMdLNR4P43BYxMCzBqKF8fCddWTy8XNkW4mK35F16gB
+hnPnNhpS8GKKenYuvIlnKZpCeq27l4KnyBCrnEkSP5HK0DM0V09taFCELLtGmINTCjaCyeb2Opc
xhgJMZg+LkXz2g6at3qep1dj+sEq5d3J5ZeuCuy78/wyiO0DBshdkKmnshsf3do6qVlZXdQYB3JR
fEwTATgVZgE8Cjsjz9pNN5aQOBJjkaj5uMwJXMiYHER+SLiFslP8D9MaAQRNXpndDAQqoDM/ppZ8
Uh5CPcMs2eSXT0bekDGhlyBtPO9oOY9tZN7L0QyADra3FstY4Nnq0zVnWDAGXreP6V6M6A28aLpj
o8fOXz+TZ7QaShTZxmRK/I8UB4V/QA5yimu+TFybN2HlHnd1V2Q3gUOP1QxMjAkR3mB0Jclkiq5w
4PqYGeyD7PxL48Rbvw1XTcFWv3LBoqrxKtUDwiBKM0TG8xUHAT4vPnJD5kFQmIOKGJOVqQcAycqS
WWZ161uNAB5HWyKq4FCiE8ZaTTB77YFlbaE6Yq6HGdnbC9O3v+UBgRACq8oYVuO2Lj/qkOaIy/KS
O3aCBzjYBOnwgAEf3GoCoiPyvtrBtHasJ3dlFR7NzvmCKuvsWiK+Ky/YjOyD2Bd9n0bLdPE9rup/
fwz/x/+W/xRU+pEXI+mRQVN/zzH9z7/99+23/PKWfqv/B8TD2sJ1pU606n8dEnsf4hLSTt/q5hvh
sFkTNuP+89/++Z8/+XterCHs34CFQAxE+O44as406/kZolgFUbICJ4zkgYQQSv3zH/+RF+v8JgWh
Xq4lhK1buu0Yf+bFur+Zc5Csy+UqTSmUYf/zX8iL5VF/Dl1Trq1sHMOI6YRyiF/7JXRtsL3MbIoy
OfoMrA4uDpZtxOWT2aF2C2EP5PTYPbEC9Bc40EaWJwSw5EPKEb6IJrO8pprjvFkWjIaviOJywbkV
3ya/ZgxYquzoYA2kececgg+ndTdolNKjRiG3BPZ2zfD6xCTMx80T3JV5xHybkp+0lmZkTHWLzkFd
jV703gfP5H+7S6MoNroFi7O1O26mruuxyfnkvkI2UCzP+jDYF3kbYF8k9xy6NjMWEBFGlaFzmnZl
F4U4EXCrGDmbeQDWY08dXvvIRXS9clYOrva8G6ZzrRl3zQRoV0+SW61lDNFiQ1lZJlJSLYP6EfQa
nYuOGqdFQamNzrXu1dUa2BqXQhQ+EsL+ZRSOs21A1g+mWzC9G7JDEZONE/PKLKySsaTePRVJ/Kbx
SpIrX+2b5DpGtw9bORpmnQsTm8Z4cwgQX+Niiz8K6OCGLrwbazQZ+Oj5GVxDiDl3XA7k+K0M1A5l
rSegjIDaiw6KLej5oynVrtYlBqMp91elywA4CFByA5TW9wVp3TE0Jcy+cUniffeAcKDcDGg6Pd16
KoHvonDw7m0LO1jUvfzwpfmL0D/7rz6AfNmUQKdjSgtDxs+pf7kBQLtzCmx9XgQBKZ7KXdFN5YKt
S73JuVZJmiHLVEee68lk4NgvH7WmM7cydB8mRII7buJLXIbQZqsyX9dmA52eFhKKgv+BnOo+a3s5
E2XBHZH4FnSTNWtsb7o2+woLepQiQiFUG/iTmJgtG5+t3JRXwZN2VQ9qBbjTuB8Nvv4iDbZo16An
4BRgw3s3Js0OnPiej7t+o2vqIel1sdWGHOFsVIAmmlKxjSLUALKN1m1Chg07BAFYHvQD+/s1kFdv
ZU+zp0aV7jacqCuI1Ah22eClWz6b0w7LICKQDC+Srb1afFDJBuLzFzHRRc7CQFG08c1UscvU0BEm
TXTWgNtAxeA5K08+tRoj39IjqqIpimBdQb2M7JJhJGVmk6hdYo8amyI0p26EzGY0tGupN1h8W0Ff
TV+kVLscJ5O2ARYxIgbW400E7FgD4E82BvtKfQg/MKfHO12p7MoncLiuaaj9mIYz81D3mJoRH7XA
eqxC/XaCj3Yzue3W4BjZpVFGqWoxIx0t9jtymNn0poHHIyGfIDMaLHBBOu5Ju5z2ef411Z7gJjf7
Kw3aDbtrorcMWMgy6SpAptYmqIdvQxW456QuMTQm09HPcPTh0ASx4RX6CUycDhWO/AvBUgWp+Llo
6/pkd6N+26rwLqpi4sHw4+LetwfAuIGkTCNcd+kOAr3aNIZ7UGyvngzPRtVimFRA/io+PXGRicME
x9BxWSDQjDKH0Pgl9UKQ0pZE/dKnZObhPTw91AKgKJ9Fj8Bm0pBLBYZ2UxF8skLnV6V+Pqev8okF
RL9ED5aejE2Fi24cxWPj2nLNdLZfJ0gC+emDr/jsqaEBYCBnnSY/M2lqw9ohupeFImBE5c7KL++8
qE0vfWzC3xog6bQ4W2/0SvNWjW5fsZWBMmmIAvAOgQBEgZDfiPl7bUbxuImGuQwlsABBnbcB7X7S
tE5e9VO5niIhkFZ4D2MjQ3xvJomxJcRjVLXdhk56poM26SrQ0mmPwGSpwH3v56jhk2+SM4yiDLWN
W2Z3aaeCZZR5IWtNdJngkQbIraY4GHaaPoZ9uEGT76ybui32PfEk63rUtYPhOK/2LE/Lao1Ulbov
12rAnFrHJdpOCeK8sjvYMNI8UULT1gBM930U+YXPF98ZQ5fGUeHMxyxhIQZA0O46p94yD1VpWouY
aLIT4lLuCGVH62mK2EFWtmCwn4NA9hzzls+U3CRaiS+gRlwyc6oH9n13ree8NsiaF1o4iDWjJtwo
g0fGBDSbqCgNVuz84QbTJu+FOsM6mV2zzlVpm+kxk/IBzmyH2JjRNUiwdUPwwDFUWXTUwfHNgEir
xtoXOxtpZ9Wel/ujjNkQRIVu77q4GFkvccAkqMSR/NGpMeggvSHy8j1+PRNFT0jyTQxcxeQY7Syr
4cnScRZ1FG+DtPmOjzKzaNw2wfDVivFiTkO/gqK8qfLGQJ5Ipls2Nf2VxVgP4yk3WmwH+87rSKh2
GCK2wu82kVEcMIwNS63hrUEBNltXXb7GbvuGevkcT6Bth55XwSGb4iKsWztznEVpPllOlJw9OuWN
2frvNUsIkjmyk5F1LfWBfGN21lzkLRTE+OTBc7Ml8oKurvdF1/lrw5LxPovusTuWpUTcAJ/vxsb1
tlQ05st6wncEruOO4wa1EER0laOWtOv0lXTceh/q5U3j9vLoIK5suZyrqX5KTPMar8W0Qo+UrDuS
LHB5jQ+JcDh5zPGsd1AXGo06pHWqexBj+iFLyaTrZmtAaMppWVfReVbweaa86ljsL2ynx9f5SGj6
FgYmRpgALZIQ2X4QgjA6382g/2sgaiMYtFPAFTGJgU9GIlGEgTkYkfhsZRCgzdd8AiJ4q/kCOhah
foY3Vcegc2ZuJSxn6KIryK3egir2LhbYiFLf1gl3Ndac2N4h0l+alCUdZH5syWGa4p7jLghzDeSR
VGvsCc5auWhuehcLatyqWbAv0YVMxmcrSjA7Om7vFoXMpohZZHo5DJ6+Ag9QSdZoon4u8uYU58N+
bOFLdbnGDdFSPjKTaaUfQ7Wzb3vIEsc2sNPFGAXOwo28qzbZwKfDBWmxmI1JjQQ2uO1NJn0N7/FK
yzFhl0lqrv2wycg4b9Uyt1HsFqSktmyGQSFNLxQwOFMoZ/k9WL524okLcTrEKeBbYVNKamka0i4K
wRH34iQtUwAl74OZhVzRo3bwsheZWT0rB9ZKFJebbBpHjvFoS2Axibk9AKRJkiXYj/15KIZVyEG3
twvtYYzjiUECpCo2wFdelCdn5tUzAjnAYBga6y6L46X0Llnd7yQSH6Yc8UaU+al2tBIEHno5QY98
oAM3V4ZEhxBFBdyqqNRWCHPEEitNDuGzVjuNodSWuJoYI2MTHtnqFQu3TQcuCx9OpbQEtWyrIaEY
8LIPqFwtA74z3kNvO9CvLkpk8sgbwOmngOgh9Bk6qaXiGPdgM0SlKDNl4MP7GvpbydpM9FS4lbz0
nAYLRP/mubapXqz5SAJLV60Aod/mRjTuhLh2S4ELtKkJwZglzRasLaIiMqrNVQ6LOTO8DQOZqzId
zwXRJV6SE6KTLXUJwSO+SVpjHRos2MfybNWzXHu0V3FjoW4zmR8FuJ0xU8I+1/t2W1TheiDqclm3
zbFkuMEMPgPtJNCddAmizVgRRdiwFUzVcUI2O3Qtiewu1DEGsnqmfWqTeVYRZ5ZU6gD9paUpBPfd
C0MsKvb6e3IE9iSFAAT2xR0TDXaZyuPrYzQ7EleRyiTeZwY5bZu2UNc8I8P8gH6/JLI9uNHCN2nm
/boL7E+jF/gGo6URT6eCCccyx7jb9GxLQaV9t/ZaEXmJPnNd5u+onmfyrB8y21ZiBu9n902cDYfv
eikxugfE4YgTW3aORRxC87L2vZ8Lwu4QyHWYeF00UpshLW6DaTyk2OAksDesq1TNweTSNaEUPpkD
cqHOXZA7Vm+zAk1rh7LKgdN3kmSNwWh5sMVI05OSBFf6/oau7GIaQK5Y4dsFysYiWxvoPAloIFEm
AdOR+Kd9lM0KY/eOpvPBEKTUIm8tbSAsQbziIJmv1PGQayhOs5EzBHkeCbAU3ZFfLFVkVusyN8Vi
6EW4NQt3pnNEvCYSU9Cm9Gd9Ul5rdFa8CmxEofpEDWOn4DPtk4xAJYOjLNU+Uss/8XkD/cwpWqt9
VolHD18LMUqrrgLBERfpmxbKtYX7WGSMjsaWmIzesl9j9HipKE1CFLSPHvtKksdfI47TldSnb3gY
j267Mn2CP6DXWdSwnckBiaSGf+DYZE9ZZvvfpIGLuUv/ITpdQTC0GRRIw3bpoAz9lyYKxVSFA6Ls
jvB87yJnZ5fWKhwmcsGL5FRVLYkXsobOzVFW+3cBVaFv6puBbcsym4uAGp2S4cQz3giuMvZQJGUB
vfBAe+QXXCf/+jjoPk/536/DIAZKf06MzuFHldf5V/O3/9b/oLmSENYP7fHqrXn7Y3Q0D8b+7Z/3
FQr6z7fPf7xln/+4z9/f/PzH2dL3n/59roRbnzmQYUtb4pRjemQxPvp9sKQp4zeGV4bUdQwhjnAM
Pix/TJYM4zdp0dnNkyXpuq7OP6rztgmYR+m/6SbzKHoH3ZGmq4x/Za7k/vR5tCxX2Pxe9PUEbuPe
Ujzt4uPtNsz8mof6X4bvm5hK0Lkpx+MeZmLrsEAkr/ERRsyrnkM+w7S5Ezbq5B9esb8YKDD/+vGr
8PtDMx6bx1mGchCO/vzQlQpBDJnSBd2zq0Ahg/weFsaA+XMo77TOvs/mbjmJx8fEzLsFkLDZaJ3A
nayW9sYvuj1seeKR2uu//8Vs4+dRm6V0yffTMZVjOlLH5PTLi1KVkY3FI6GFbyvCs7URa2Xub1xr
THaEBGPIplLJLWsJ5xhvomY/o4F/m/zizghilCimYAUYMrkyY8IW6G9XSnZffUwLRdYa8RT2yJAY
idOutCQSWJG3h8isN4FIK2qhcy730Xd6ZHNszAR3Jpot5Erh0m1IOQrAjFotZpCPxhqQrE/q2nb8
c07oNhpXMgVleJmHbRRhg05ETY90SaOfiyvuc/cM+vkic2snhYccJXo33PxugDaZl84Fm9XzMOiP
tituvLgoFmHkbnGaGYSw6nr83lFs0PWbD2yVtdmAdiontLsl2VKxTVJu3LL20bIP8g1NZiHNuSzU
janCzziltK163JE2gF4JPinQSodz2Hv0UIKi+x72mqh2eS1PqCoTyi/oMymxmtLyDuzVEEsZyaus
jQ/slau0c3gxpLgJInxEFktWz98CFeA/73GcuwbDdFaifl6vUiBl3KT2tvGdkcILXxqc34vbyGMT
hdiBomTtK3SiEYGovgzp1XwP9ZsFQq4Ay1z7X/kAZEO8l0n5mabEBwIxXU6T1FCo8sSJgNcR2mMv
CnxYzZnfil3aOCs4QTqiIkw+Lj/O2GttW36KOonKolDuPXR3/quAZTfoZtOI7t0CttC0fLTY3MS4
iI5WJWuuTjSa3Swt9LW1qJEB+I9Dz8cs9XXk4YJ2xdFLQk9l4W1Z5UOS0rUHgjlnsw8tQg55Psb8
j4qOncycglJq5k3ToEGM2R8FyZcb5ndQZiD/UqgsPYDPXpdzuwJ5YLNHSmvdMTnt/LP47mvpvXNK
dtoWmSsg3YgOlxMmXFnE0UM5kbzvalHCur+zZr1PhL6ZtsVH6lerY2GKXa/Gx7qqiZPFsGXx7rdV
gnATOayXI0HxElI7Cw2Qi0GkGY39KjbBkKdOYzNoAwiFnQg7fOHfKBfqRxH4PPYMBxnD+hKJiYGO
C2C1JC7Ds4vxUKWQ94eKMiy5s3qxJRjQZ2HK+tS0k9fE+2Y0w8cwWKexH28Ln+dMUCjtNdDMbI4B
c5P2zs2QB0BpmgGgL4XKpnWFTA19uF9fxvkPYpgvDO7TnaTdd7iKYcgtHJwcCz2U5woxcGaBjxDJ
R4Ma3OVzaRXxyPcSn/8E6JTWj5V0kL7OH2i/LA5eTKXPQL1MrBu0NmizffmNiloiYiM8jDG0703Z
Fqp7sY4a0GUGqUNNZz1AoXtuQptUgwTLsSQPzyX4tgCnqxlGvkprPKmBsp/9VuM/WmLk8yOcIh25
nmu6l+uKwcJi5eSfoqNpS8VNzuCPl5SvLqq1kxG8pMRFElxAFIdncCTjT7jzzYYn2dTzFPFRJzfU
6rVnr+LrUEh+d0fibYWJOE3dGfcow4eQ39jO87seQRDOj73FJbFA04GC02lXOiaFha5f+x3ueTe9
hvIKmrRN2bTHW4cSONOa+8qSF8M2bvTJI0JKfpWS2toEZVt2fNFLhAjRnGWIIQvvpHNP0sKwmEqJ
eFQuOJbuNYtY9p5/hbyOmYbeX2CcsPGXN14XvdY9Z2cfdteE8x17/JdG483BLlDFs3StMk6OlNxj
y2Won9EbQYkslgYkjFjkz4U5PI6FuohGWWSCcDBwVyRh9BnqSI1c69BHeYOUi/tusF8yvSDIjidB
gsh7xAwt6Z3HxmSmqAXOQ1OnZAUGrbOqW+sW2+MR7qoTcyGqhucZ6h90mYcMgD6RmMHCUbdWBHBu
QPu1zBt5lYbjibtlHbYjDJXy0FF4695VzsI9S/mQhgTCwaeGPJqqCwNfk9UK2anmtrWYuthN9ew4
0wHw/VUYs9RnJn9tY/OyXVtbMES4R4uP2REt75wxHPNZKOLg1RbR+5iUK44rxI+8J7OsuXQe4uaB
fEVoF23w6UA3YGoZvNM+QgpxTiNplgsYcjjOCuM1oXnJYi5Km/kcwJsI5tnBMrLX74+s5mU1Qme+
DukKDn5AES3rXYTt3zYrEuiq6NVg0cdQob5yfUX4g3i0sIyKIeP3tYfbkTSdikRNPZsFza3Eb+pv
rNw6cF2hK+bbCozterAULh5xz60CadQHqQZ172GwudI7JOIlLTgD3tFdVl7yHgJ9clpiG0OP62kq
U9TOPMfCMhbu2K4yLfjq8PNh8/buBTP0SUDdkzC5TPfB6drzNCR7Sp37uOC7NVksG8yJ97mJi3Ix
kswTYyauos+IF8/rJ/JPNA2TAOT7SITvZZuBVLZu+si5jBElgi6Dahn6dNRxs+vK89hQqoTEsWEo
xvKY5fk1XEx0Wv3w5dFloQdzaSkG7b6zg8/Yza9Baa9Ct3yLZjFZJTgBpg5sNdEpX6nV4TuOLgiI
xaqff7APMGkY+TXLeHfTtcaBIvkudG8y9tcrUTgcBQ52O8RrgBkC6CeO+yJDdIdwLFZ+0p0AVTJy
b89UyjDdJL1b7VSnmhTOSObXmpGcQmZqWAGjuzw1BPSCHitnJRBptceCE3o9xr27fMmxIS8IucSx
zRxyYXKLKEPvYAqkpz7oWZGhbqLr+wSG81WoFv5atYYzjm1D+xDO/MX2a3c5VM47aTowStexQrox
l0Z9A32ZU5CzNBzvB1+dM787hxOfUvYrgMOydKvhVefjxyti18mr12bX7NIev9cAKCagoNmZQWhz
/YbswSLNfFvlxUVo2W2BNgNxIHYZfwzB4HXbYWR6hEFvnRQaGH/3qm9kcxCgi1g0nKY6u8OdTsIk
aekjuBOGj5xBs44HWPv8F3m6jIqD22ifEUMmu50EmZ8kb4fssvFpC1peN76OGnYUfXLrJ9mDI0xe
CvAQZUb8+23kMeaesAcuMnYidXwKWoh4Tp6b6D9zMsuDGgIy5lyYNft+ZDTohOOWk+EQRp65zOSG
7SvNff8YM6sLS50NyeRLHHENc5nU7lDRhR+Qsc8J1D6GoN3FT4uaOe5iEPxRMDtbtsPMmNPcNyKT
L27Ncnmow7tDPSbv1mjcJALOc0cxlljeZ7qvE2z1Tq2y7VTJjZ+wKzaKmpuOs48ZJLVgm6acD3AD
GpCshEB1Zr5PgQjjjGuo6AMIgj2amqIz32vX5Z0dKJXSyn5Vsrz/+07j1xZI6ai/hSVtW0hHSd38
pdEQXm2TXF5pS4+nupw4gRs8WLRffNcq64q9F7PiRTyXjEaJf2igPqqrYhtbzeHGtsFL03reBx4m
6L//zYTzc3P2x29G7+PIed9rILH4sS90laqwVbQEP3VPyICeqsn/VDbW7AzLVF7Z65iSHT76PYrM
ryhun0PPg7Kj/LcRsa/Ic3cDwmZmA2QIB/B7OG29mxru8ZAqom2jV1b0KCrnwqTGWAT2GTRRjy3W
MIb/bujyV0+GYQsTIGQYAor/z09Ga3XHMhJaFxH6oFZmSp8OdoAzHcUD5SvfeUiEd2ANr+AbXWdY
tkqkPRwdx6pUR90bkU2kpxh32CIeuKWs+qQsHV9CKnhCTv6M8bQ1MSYWbnvd6hJPQHbqJHOwv39b
jHk89Of4iM6UDwzLd8d2GAoo5gM/P5O+G0MdfZO2tAeJFdHVceFy0XfqwP7yxtYKwoEmfl2Xwbkr
tZe/f/j/py/+/uisVE2GD0w15tf5h2GBE9ZN6bYBSCytOZs0ZoUmL3//EPMn/tcnyHRM2sKeRxvu
PDT44SHGthgBCviAjgZrS5TMpWNvWM/uob9/HCF/GT/MLyUPQUyGDQHMYS73yyOlRsphiNY8qOiZ
x2F8NKyHnEzTuOvOU6IdMhTuZss9bYv5SBcmwa9ljfYk7JcxAY4LI+HzgM6ARLM029a2r5bI5h/J
N7tLxnLLN4hytgo+tcS8KQw+6DBcjgH5EPMjKKrfYKTqRycM+IDwn7rXF60dfyX1Vatb10GrLnZD
IqzXY7BS3hFWOKMDkzGAqsCLtfQ1XEjPuOzdRVj3bJI5OoAAsNKsyr3ugnrWrJ1iaA4HhSgVD0iK
dodUZDlXN3PrrwBhGtm5aPI75QXTkhC6bKZ1EXXWpVd169A8MELWy7uxi798P/jKxmxvJh5pts1z
7Dn7+FvvdOfvgxppTY8NhREXBhoUUPTLTiYUdeNDTD8dts8B64HCpb0dRnvjcEmUQXQk1+KODFY6
Su2gpNymkqxfWfhfKrE2hB0sVQPjvYJztGzLdK1Deaid4hp98z5105PWq0th8tISjn1XtzSVc5Ni
JVjG4wB0IixOxyRGt8GluGByMouv79yceWvgEMTaOh0q3IYp/KEk+Krv0QrG+bqX6NPjzrmPU2pg
LgxsZH6FyOTZZZPGjgOf5mMfxffzd6Bh5rtQimxIJz66FsWuB8eNNJ3sDnOhaQffkEqeppI3CMMA
OS3gfGPQlJCEkEOZN6MJpTv1v7w8XQctXi3XK5/9sj0HhfYtGwi7b3zIGux7HIPoTzM64jpDqKrA
qkyPQIU+Aw3LJ3ZJvNIXU/rvHmV8F6q9bLgXXKci3DH/opF/Awhsek9pywetlO3ZqzUKvoIFfFOf
/CK7jkNaANh4cFgcOmAAO4AJFmbDFCJo7Xt8889TZNzIjswWUO/cSZQGwdxQhfm4nkgmJKMCuref
XCfw+uPau88clCvNrB3wuUCsrdCNflEp+x4PIoVAwjdLpJyoukUHSeuakg22dFml4sEKP/Hv+U72
2urEeKTVY6VTIkk06VaZs9KheyHQENZk9C6GfusMyKWcPP6s9IKhQXDRYvlACu+iFMX0+/Hx/6tM
UnLM/tcKyUWb+G9V+PbjCHv+id8n2ML5TelIABzHtlip6pyjv8+vhfhN2gZdlOW6jkUV+6cw0jR/
w7iuuC4sgQpSSG6SP8bXpvGbMAW6SGGa0iHZVv0r4+ufrws0agKNJQtIy0Wbievnl0M87Ys2E11L
Javkq6O7tzFOmIVjN6cfXpC/GFZLntFPNxMPxUxY4bigSkMKqn4tIphojUVLZCC6FcJntA1itU8/
1FiyurBO84IoWaQXI6qZRM++9Wh00zgCcB+hGW/c8lpDThAglsf2jpvbSI0nf9K2wVCl+zLcN1gl
xmpe6RceRpurURHnBKEwWY56kywrdavq0kUWTRfg47q27Hip98ZzHcZYaeaWNfKyA8K8ZdmR3BXb
OKa8Sj4hG5o8HQN47nyQiLieBlJZUv0+lvrN2FjHQjMuST02eyVxO6dx+xmyAWWEAqshIUYmcsJ7
5oAfshsMJq4JVT1wA6tggesb5q4WiBsgYKul8FA22aSesIIDYKyM+174476U/TMR3duQvRghr1An
SlyyTTLsgcPu8jZ+KXTrC0TmVe0SkhvFDcoh7zlzWIZbOYQ1NTBXHgwNfYhJdmiun9povM3r4k36
pHZrx9qBo+6lHDGkpl/pRvwQ2sdC2J99cemm/n1WEC+B8hIhb6xKMw9WKAGJuZ9/guXpOekNMq/4
pSpp0u8a4WuQb/KJpj0NuQaCKl1AcrmaUH0qX74RukpDme1TDVW+LpPXImHMpc6xJVpQchAVjTz9
5ppchHC9rpsudRdDSGQS+SjklWDlDKeXKlAENiX5R9WljzW588yyM9aZob20VEkipiu3Z7B38cKO
zWHNCH+l9Yw9NVpRYBxoWcheAF5p4IYyTq5qR7DA1Lezpb6K4LuhyF+yTmqWKTIqHoTdsBX3ZI49
aG7zTBo8UWdcEYs0dUHCQYYvokMBqpBqZApYgvZfRgNmrk7xuKsO1mgxgVWLV3CiyCrRmveqcuEB
kI0pc4niEYOETMEeGz3/t8zMRTKOzBgwEuQQ3vFd2Vu3nh5KGjpENyhEGYNSdgfL0iOHNfi/HJ3H
cuO6FkW/iFUkQYLEVDlYtqV2nrAcwZzz19/FO3j5dVuWKOCEvdfm1ouglGAjFKA6VHkimagn94Bw
+Sk64eMHf1AnP41pNqtHJ8sRJfMfUYcQ3AcOp6yiDYQYEkpJ++ZTHNdJivKidB+mCZtSl7ORx5Rt
Mm6Kjl7a4BliwtvIf0adv/VKPzd8OHabHlFkIkXEGzymezfEMNfg96F1Mf+82r+n0v5zvebfGFXu
iq44R79FCpmFrKYqyT8OR3p3UNIO/6Xt+LwAp/jnyPanAJ2Jpdk/mQ3/xgZyzSOBX4oBRpAT2Uzq
yqof3Je2gpnWGMm16qoHFHMM4sz2x26b+7yvzmOVRgwriB1HlsIYmJ53tqKMfF4sypgfVFumexKn
eZJzNtq+D9QpxxR5cxfG4+DT7Xvuuu/7ekFhfNZTQ1ppXU5H439TqVc+i9j8s2BcpyrJDvjOeZNi
ct1kEPzaCTI/MaAuZwthTtG/ro0umv34MEoSxMfKIw4uX6vM2rCn+/J7MpBjNH7xUMMPxp5h4ZvH
LC0ciNrqG4ZXsZoTktOKMDiUwFsGV+6tmfJ0+FAd6D7RzNdhSB/7DtenugpoVVM57KtSMbE2cETB
uhlXtmxYshT0zqWLms/ZN4Dq4QZlLBsMivZcfWNDQjNRyHztoqu0Bo+cAHz3spp4SuOObhvDYplR
+qVWTYi9wZyMfAj2V2N5bg3V70FTHoIcyIzsQiIyquBiWsyx0ZpXY83YXtn5YQ4uXZBufa3WcfDh
iu4Upe5j3O9lOF67sXp1Ogx/Tv+chxPjsHY/wOstsUmaKOQWSnKLtMvzjxjZtrKlkxZyA7v0kTyB
z8hDlqdI9WReiCb13a3M7cjALof2QmjhV9UCKI4z94CbEc6rOrA8fq1CfC7OwWeCE/uU9UJDy8p8
A1oCRShkanPNvpVuETemki1TG16MU1UPOWc/R2+IsgsDp8+FF/feTkiQEeEMV8pLCSAQhPYN+G+n
PRnMB9HRCIXE0Ux1/tAUiG7a4NSgRtdi31v64uLsl4tWlC9lIuYnsK174I4b2yy4OVugb2jsv0cE
221iGeuwYfQpfhqD6nKojB+EqQk5C/Kh5WtSxfeGGR+mATxPQ9ABB/V9YWL7N8qanYV/ChP1kbWf
5pSemYLZPjqtZHzo8mzx/IGDd6EqsHEWhu6X2NJ7GRCfBgzBNNRjU5TveAJfKmO8VUP9Zvfzqy6R
sMIvEd573ypx+P8iKfdNuK5L+9Umc90ntNvL2WNFr3Y0En/bDD/DDPVoLjbSs5+R1G0tXjrBlu0Q
X6LEuM2oy5hyf1lWd02xHNXiFKnugYH0Hdk415As5DbkH0zGzSwlIbO6NGQ8BGmIQdpGquikP6Ek
pbzKL4kMbvV8b1fpfeOoW0q6nTe5L2E9P1bdpijHdVO6O9rEs/yLhvLkoqVitaHera7919v3sVcR
5Yeyl4CLN3smP3Bc+hewZFKfQ4h1CMGZRpV7stOZ5ejPynM/bdfkYze3nhj3TAVQv0Mqk/6ubtRT
blcXUgbwMznDCy3W3pjtz6bTd7HffvghB8k4Wy/5/AYj68MY818xWndmNi63zzpt65tbm5yt0fSW
1RjK4jLZ+cjvEDc/h418aoeDqq2b6JpHIzSeBqe8+t59IfSTHtSXH3d4YRJcnEl69XJzk1V4E/P5
7BguH3JuXbkuyWxzdtrx7uyg/HZzDQmqUF8WcYp40rJrKAwGx6Y4xPEuMuaP1jYvEpwXSTUl92a8
devpI/CnnzAIAYkbvzLBiDVD9WVxcrUpgvpJI+NOMNVmk7MvEPNOvvcc5RLCTVOAY42PISbRNO8P
Og13RfNUlGiAEtPZoLrHilsyW7b0m9LOp2OU+Ab6/TQQmTfjKEyxUeoMSDV6/hW76XNq4ThP8lPF
sCrSzQUs+wO0rg3b4Nc6vGb6o8fHXPPx9VPwT3n6HNFEr2N5cM3yjYzgfajH9yHp7iISojfUe29O
2+29pRwR9n0R+QfIjGTZAdnGW3tO1FL11d25TpKrL551NTw3A4pTi0ZU4Opg2/3BY75wcsxX2CX0
zxlGc4uplAXguu+gbfoXx/berVmgNhwOsWWdHbM/DtBGi7pYvHWCXDhnU3g+ytPuNnbThSA4dnDR
yYVMb/b65Ez+JsMmGZcRgnEWw/s2Np40mUYwVjbxrLlV/IjqxL/ZAFyM7NPpgqPtjA+uaHaDD/Jd
N6fl65lL9FV4QMKRUZ/RP7Di4jrAaoFPpU7lcwaKv9bEH+Xju2fq/VAa30FoYb0snEdnKNmWMSjg
HwkVhU9uuLJwfZJCbtHzmhpAkOFewwat5JxckDhu6/FtKrGNxgQPzKc8UW8WIr7eFo8D8HxTWwTu
DJtkSh6xUGzJBFijyXiyWLoJo1tLkENxU9wBMwBY720La7gaZ1z7qJ2/54l0SWtLEuk6QglekMQc
7CvSC4NUvKcZd5lXXP2lsQ+jnZrFxv9w4NwQvnNfC9iEc/HSlfz6QX8ahNikCcvDRu5N4ZItwZ/G
y5AyxGIicm8P2TGyyTHADN2ap0JG5G7QbBCuNHhbQYhzDPMxKxLyj8Ntp9jGcwAGtjp25qVJBvDv
7hYG8J3j+VhKgC/wrzamzGHMNyWwJunau6TLdhh8T2gSLhlWLyzox9gviHnwLsuLq3l+O7fdw4Ze
dxnQwyZDxd5sJ4LPCqIpsxTqiPXoM3yrRf+yfAo+FYORhHtF0k9ZDZvURGzoqoPn/OAdemowCfiA
hAOsBIU97msgX2FKoouYDoHj3aMiXpGlQZR6usPktbY1VUR5q/WwNWSyr16iBp8qO3FZeS9s6R55
JHcVlYmWSL3Lcj+49UnZNdrvgl7L2eDw/uF4OqhN2qmtlaJfCOO75W9p0uZjGjQaDaoG2BdVh921
3vQkFoYR8apwJgkDQK7JMN1X5ZfHxqJCMyRqeUkp9+rqE1cqC9tpPrIpvzEfWS32Isq8LZJ/nIDD
eTDrtSFJX+FNt3m6mhzJKHAbp43u7eRkYVpbPmTRS6Za2f8/E3UEEXl8xgp1EUIRjkjaKSwVMKh5
XNj7YaJls19viZTaJcO8b0qUmTw2Aq5uDpUTiPjEWrpwimtVLhk3coXWdI23FRkky7giOLbBjweH
yBXhOa8Q09NM8B6KiPHbY8ufD0SxS1ishug9p3HYdS3hntzw3dIFF/49WIqX0BtReZoHtP93zAk2
RZRC2C6PHePO1BzvWuotesOLpy1GRtGLqZutYYBBGJ2HzoYhpqaN5Ti7PI2OlmRROLBTJnzNWELa
CctOsReHLSE+0NhdI9xzM9yZJIE11a4k6y9sFdVmcyFKEDaVvWYujDWo3IdRtrV4cjLWwSiJjm70
4mAJt8Y3YJs7wJo5NnhAHkO5IeJ1m43ow90l2gLtuGc8ug6ltsVjnyrgdMPd8jx7HeNRXiFA7C0h
ugdRgBuPyLODYJQjqCLIa0JyJtCksJpd2f10UQDNM7ve9Q3RrsYOwvchYfuXYBvxS+/mT/IiOTBb
M17btbc33WHHHPABqqZySd2IkmNjsOEFcLKCQLDxSPzoXGS/UXb1o/TYW4Q+F9NpShMgxi4OVXFk
YLQLNPjtThwlWQm0Eggb7LUqJc8Ri/5+JIEv3No8W8t5ZtHiDqi/Gha0VlzvgvoLwx4aWLInPG+7
vBFMa3Y2Bj/bzHDL+TsSMqoVoO7XsrBw3n/IPjvlSIhDP1kvf1XoTYeRO3gKG85Jby8Sc1/CXQ2l
PkhR3lKgN6G5X85CVPbn2oLNyj7OdonqdqILk5SrKGeinXApdM0ZVMVz0OL9GDIPZQBxZ9q/txvj
1hr23hF7UaQ+OLr4rvUpFBkz9UeCzuguIr4QU3mQeX1m0YGVRd2CUr7kDHJW5lT81moC+RZZdy5B
Lc5Qr7uyeiJqDpV0hmFvnpaKNsjBvsfqOOX9x///m2ct2RygB3E3mOtkfOLbhVgRUfy650aoyOfY
ycxoNoH2X11rQUUM4kUbf7A/2Wb4ACEz8sdWtshJ2c7yYYGP3vJhfklNNEn2SM/XqBsDmr9ZLmk0
oGFitEq+z055BlcZ0Uqtp8hiEcArrfeuml8AvsPnRh9uVREJ17QnsUvcpQ6NswAdRtA8U7uq7di1
T/w9WGQfasPfDjB8Vp5Z5wc59HtTiQ9Qr/Wua0hyqc1/Fopkx1h++BzQSC6RRiK10XPRnk8RAR2d
A/ne4KuJFICjzdQ3HXIyNdYf6zzCFYCOlcogsawYuVY8QLRG+0niwsRIKLL4s4BybS7SgFwdUqjX
9YCBw8lZu8reuvc8f19Iu+csIZiCnN0srdC5cZAFxZQ+uFl7Xj5Tzw65y0T6G5JkuHbxzVgy/S1i
kD72zMwIXMqf6I1dHfKbzOxZ4XcAIOrHv4qYh570EOYDEkFpyB/nvIj44eq5640HakBgpby9zNbV
tq2iN6+aA+R9vFSkAi9OGPDi6d8G8aFgWZger8ZJfjs1PlRC4bjpiCT0ANPqMN4XZvvZKt5Ig/kK
g6HgSS861oIzHjMDSw+i6jGgEIR0bwokSyO+pJ1RfEJqu5XLQj+J9XcryZmrzeyWozKhYALkCke1
4t1ujPaAhPRbKS4BGUcQQUR+GKXHOz/wWurJj/Zj10KzYV/EhjOyY38z0iFgXwFSyi/HlHA1YJua
ze4lYmDGG+XonTXTkbldGW0NEiXkhInPHd7qnk/dknmxsstJr6/BxCCjhsuzrWL9h/NRbEzOcxZ2
+bVffD+GIpsyeanBPJyM6lLwDdpDwWSy0OdsldipoD6Tb4auFhCmqs5zZ2zi8HMSETLZgN+gzFyf
ZEP80V21H9v6Czzmt2j49BUri0FrsSWfow6n3ZBkl1bysrWerKXCeCrko4MKlVWzsY1SYZ1rCcsk
AY40BarciSn6m+ZyI1rvivkJCAueFgcl767DyhLAtNibPlHcQxH/VBFtM1C752zJd6xHxm+VjreM
hr8m1/jwmx3JzmQaLEwrf3lLMdDconBGkZFS2re8ZS110gabXRi1qFbbemJ04pmwmCJkT0v/W0OV
JIiUKBVEWN4NHhlPrYkEdu7444PObWr36ZCHNIEzlKSFyKIYy1dv0i6JQ3nARwQEaAQfNKfQZyb0
nkgFl6B23+03ZGPhNGGulhn6+P9H2wRDRvqBd8Rz5G6qqvw1yvy3tPuHcgkhsUreBsiWcLA66yhq
A/OMmQTnpgKIOiM4lCOjSg1i3q7jb7gtXkadMyJbxE7V7jOb4Gy+TL+CJNpt5TtviWt59yz32d86
HyPuPqMO27XZpJe0bXqkTKc+rYl/Q956srvxVrjxZ5bjqJkn7lLCBiBB9rAxRxOlkmHPVE0wdJwP
12XoWrMoFHyPtRPRKqVVwTHpfMChx8M8SZLaykNSlffGwGt0KLDgpk7rOcovUpXg8wVlQ1U32+Av
iMtxZTpWv2mK+J+77FbLlhyVSPUPaSbzQ/W9LD7ZnFrnLKWUiPjLYpejb2DdkC9XicJxu5mcrltx
D32UA5+uaXEQ4Tmsd461PB5FOILYZ+Q45xwsrYcCv0dfk/nMMtO2O/R9+q1rTigrwbrYj+feN0/E
YKdrGxd1G2a/nVn+Bg4LUKPrinUyY0HmW4wTbGfjeyUABLB25OSHooWGT5A7R1zwjzEHF1lLV0Rm
3H5Q/oOZZO49qiqxd1txLeZYggdob8WyNoG/Ww/Aa+ZEOUtYFkIxtTypDSm8HfSrntpB5ONv6EOe
M0zz0KmeI0tgNp9S5mHkT3D5y0O/+LL/PzykH5GI5v5aFW9TZWGur1pijPr+X5/6nHh8fZzZvB/T
5NLq4cEr/JubSO4Mk6+dlPxTJsYrnwdpzJGH+9PRL/T21B05n30wxaRiAoq9xz86qSncd61trVHy
vEbM9o81KNDVsMYJKXZmBt5jSLxfFdjUalOyk/Xo0cCMX8vaC8Mqb1hsqkPtdmqlSO/c5A6eziV5
xRD0Kpp7HjUyCaBspZoodt5VT9LOFL4NAos4eaYUr4SdREX4pDQ6vD7so1PmmRQ4LjLhfmo+kwCf
ZFw/WYs3z0OIDXJ7vPjV/N3aXN6BhP2HkY+zXuwnhweFTBEmEpP3OhOKsR974r9Kj5KlYPzlYblH
LOq/FlriOnaP3cAhvTwmzjg9uLYE/JPxINuCj79tTb3WZXhP9siTnIBBSxMZl0L31QK42fZjsyAM
Hka2mGAKiP4yvtwiEVvLGRUkEGc8uS7gqgFQzDbtnIrFWa83rTXhYkvjw9A9GZau7/yweHXahDza
2XpjpU74XyCHtTnrmKVa95b6pDnLupD3um6+Ans0yOCCxAi44dqW2rzjLTLvosh7dbT4B/9n3CBe
jvZzhuCIMHB4dRNZmJFmqBeHAFeTHr4Jr8nNGkapA5VwiRx050bVeFVDRgwGi7lNtIxFS8u+7+yo
u1p9VgJVZgyAr3hrhxYTEZXKjYG2lcA1MpRmliXGlPwQj2AxHUkuWAzezLkX6JqevHlMmDgZ9SaP
1CYXdEvguJ1TbX6j4e+g4rc8ds5EDY8Wu9I4/UYfCvFsZLuKwGt6hI6ep2k3bF2HDXNLUg3y+Iru
+tyODSxsL4Fn4nbjxumGJ2XI4UA99pkl04X4YYzttsvSp8qaNZ3Zy1hweYZtTS6Q2d7CiTbZ6Bfo
yZjTxkZ08AXAI54dICt6uMZ5Ua3D2Qc26LnfvqDvmMGlOb081D3TpqDwLC4kwAojKsgk0/woFyWI
MWIilY48mIN+tF3nQVbO25igA40VUDGUCE9DjuploFiqZ5OE0yrwkEkeyokU8t5hcYYM5cQx0MTY
PlP7Q9si2GFy3Q1Y4o89puG2pBUb0meIh7CqyvaYpTjZfezXe9F+xrNl3YmOVaJjzLsg6kmfjtkW
BcpHgUzLmRJMCzRWvNQKHtSVKXu0gAGcw9hwYdhkmBsvIeOetX4uRhFtbijMcO1TcwA6z1G20SsU
ASGivS6Wb8JW2+M7ddCEYMZIo8ep7CnkMEtsLfiAfdE+u2qwjmH/7BejtU0M81U0KEXoHjmFkvlN
jZbcic4hdAUIWGqMLcQ3JOlu+mnZbIbCwM32jveJlxZVpyqZEYTtm6gHfDCM5vogSzji/WolU6Jf
wcZvHAA1O7PqSG1BNa+Smo5xQOGBVpsmTqO7yZx5T9ez7LIpSmfmqEPN1RkZyYkCs1pPqO16RuA4
xkAW+JxBvQkPOARBuolawJB9QHS0LZYER54G2yQb0xjfQJR5m8FoFzkX1BV26UWBWFxb1bsZSnHO
FieOm/P0GqUOdj6N2ZzU6gIXG5H3fMfgdJU4Ld0FiQQbq/tJJKrtrERTtXCIeJjqQyPDT5d3VjpJ
cigU8de+m31ievD3VT1euHrCQ5kdO9htO0uSBMrxIY4i67ejqcPNEEN5aCL7WBKWBnaJ8aRXsP9b
wqgmiUtZeuNb6cZMhjXfnTlu2RNollEl1UDJGNWMq21aEzobqN8Zu9aWBC7ep+pL9ym4BtQ/fIOM
o7AHh0hHqiXZn+2SGq0x23NqN1c2L1BQsj8rbt/ZTifLh4EiM7f/kSeKMr6l9VFt8TWpSz2wsRmV
JbZVFT9acd/d6SNpEnD0g+kO0bWktIoUmoxo25am3gWG+9r6oO1i+zTUHemPTlqtdRcnd7L21/02
I6fuUtPbbb0Yse+EPJy6B0EztQLcpKNywhtOIFLzCAAtAF5cxxIN0gzg0phwY8WS+E2djCB6xAC3
n75jlPWqRtu68gb+D3iqcQdbxIuUKuiXXODXaPpHTpjcVAWRDDkgDyK5oj370JtRkVWk7FTujORg
R0w1HM90CAkaxSauTHaUgCRBlJ88N2lW/C7tjl88o2Np13YYrIHae+dO9luPm2/LUU8V1MCTLitz
E7sgCPH0XoI5vmlPPChvitZd09ZbMaijWyHnDRk6D8mIf0kZd6B0Iek7fBf8sd4iOkAln5oVxq/0
RBxwvZ5tHDam/o6T2cTygm1OFS9co3JLSMpoQmFpNJEYXvw6tZY6RpAbXkDSvNo6s7YitjBr5Umz
0wNghayd5p20s/e+y4zDNHOo+xAmFGcicascl31RMboBx8p87KKwMZNPxg7CrxN+c3MrzeSOL6B7
pGe+B90UHxoDo0BJjCF9PG1lSmjBAQXEXSBHfpzv9evM19Wmlf5Tlctw4/Yeq/KwfQhIdDhUmsDf
jPAQL6rHcxN3a8uq6nXtsUNkoYAbaUeUR4MBvmHUXjLrJxIsxe+OG44siMHL7xUzjG3OjNWJzWe7
IbUgamkxTOynEEFqwHswMcn1ZZeLhJ4VC++fHxqbsuNvSyquLKdOLuB+nJ0Kki3BPvI0EkjNpJ+N
BvOkZpfG44z8nAseDCjqI9JRaqMmnZRNzt62GM9OjTtvSgR/zehPW7+uWCs5YHZJ3NzWUlvUOPpE
VPjS/Y7LnAv6lWcDTe1MhOi5c65qe99nABNCBnSbYHxkrTZtNQk+8N8OgdEeof7oTdCD+fdboG11
S8k3JuW7a42PqaufmEYiKGpSUPqBHW49jE/hgFKonkW+ooS7DG5+VRojaAKJ+M62ywNJLDNrSYGg
NF5D2ECvE5vlKmiBfaSh6nZD4bNPJQOdMWz5kRjBtGKK8RUwS87zGd+XYf8AaOUuzxX9FxU7TRcY
yk2C7wOjlMuYYnI3I+PVyBkuriqe1WIAtXRP+HKxHpxC/HMxOFp4c/TS9xYBewtzJjthIlnensdb
r4wnW3oBkyPWqc5uhDWrNBAlM00OsBjupGyeKJrFzv3waskRNN/7wBTWuZm8pvhax9Qu4QYXEZ0q
4qMc2FxZdr+RJgiSEJfPHqlRDyxhp106u8zwUL0jARIcior918ZUESlF063u+5JMMvc7FNZjPKs9
lbmbvnleM+6wByOSsYDR0su8jxUESK/EpuR5bbKuDRi0ub5hyEWQ41RkvUu+c6i2NtUYssLH8zhS
rO9T8sQZ/07/bEWxY+HlWPdOgwsPlnu6INvdgT+TF/lDqXF0kzSChoqqPSs8Ul9ptLGJMF5wKIK8
+pzo8ZiZrnrQUDwL1JS7pndM9KLxtwOCaKOIl45I/u4AZW0nwyQiNPXQYzFZQ/LeM0n23XPuIK3s
1dnMhbcRRuKvO2QDa+zuCEmrhz42qLa1e6xS76eIq+pQ52x1wj6p9wBYvit4z325yNl5Nzk+mTAV
NjIiEU28E6rel4qhicHPCL0wODotrBmOUxZQQfDVpOoN9j6DPa+/xpFfkVTe/mq/TLcqdBpo09OR
6cl9Nzc3jSlgU/XHxiOMawbbbHbptrYg4iC5IeBJAq52ob+ZGZWinz46hhdsBIdPtXiWM8y5flt6
O/hDG4Ww4yhTvmKYtQsbzAVV+PM8hHvmDsHGSJGl9rL4bVTYH0kulCdrmpiZb5Xoq21fI7edtLim
GQzfxddMCSgOQeFwCCDihlqlDsj5YtjE+d9gw8bwYYaO8VvfsjJYlC2cXoSMYDVLiQiLJ03cH3Kd
0NDDrs5fyqhme9kNxzJ3jrNiNzYUE6i5rQ+e9uAglaJmHnDx1Gmw7yvDWksDPvrk+MdpXmhVykOg
O94NEgl7wGqD3h9cjuCsXovJuJVVuyW2lD2v7+/SccqJy2W3yOKYUWIoPsYshsdd6pe0D89pa7t3
Q5b8EmepN/C1gF0U+lm0EaZgPy53ypf/7OoX5WW+MJQPIMEOZTzcmjLk1AyDfMtUdB065BcCcypW
NIWEZxGBaCEyI1coXfBF3bZO1DOK6EdhpYjyai7kRNXHPGt73uus39et+dz6X2PumSdtmeYWtk4g
vb8uDmmdc5d99Ey6beuStUOq6UFY89llOyYkW6VaLoZIKj6vyB1GL3ohUoJETgE8WXXqrweE7IxQ
vdXokhlIHrnjcx2xaet3hKRnRvhuUgamYencSceSy3std1PV7mL7k/ngBLTIxEmd1tYZx/BbOdiL
HQaOf+DX7wCH4A0hkLPlUG9xnbTrUL0n9Kd4xGDZBmpMVn4Eg4UbD1cXoqtIuH8sTB8lKnlsVrOx
StZjDGKLIci2AovtjtEFPjojIIsfNUeRhVkN2G5LFsXM5GKZYYzUftzjiNoPc4HqxPWQLjAtXydm
ujU7312TvvEoWE5V0v5RmkcKgyr7nvLK/Bdmr22KnahoPIz3IE1xW0fEnOdqfCJUC5MBVhtGcUL7
L8CFH9wm+P2fO1+8k5cZbExYCoZczLzQkCm5/XMhDAIGKEKpPJgA6GJnevONE6k/piTJulF/FPwl
QQr5z8WfbU7cBvRes3cPv5UKkYpTmPSzZoelAqcAnkgARyhIzrYFOiZ3+P4bkyKtKe2indUbbGkh
5k/xaTKre1MF4w79FNYxn916qP7/aVPvfWe1HJeoVroE6kjdfsNCQw3ZitVMWdAG9sVpoTGbCoq4
YXEN2lyJQpXgBDvEfJrlJVF7bJ9yAoG8CgNrwI/kSd2aBvyhOLfecjntjGq69XnEhW2UBduGeUUs
C8E6zShQCSLvYMWwz+MRtWlBTjiJo7yIun2lJwIfyDAfNCELWiBFuqTrLzXj2VFttQJbKkhASeP+
PE0dN7jGUGQnpExCwvdgHWzHJCYgIUA/FgUx2tfCPzhGhCjBUpvZKPu1bwRfbN3FdqDP3ZWNuUt8
Sgsr+s5I6dkEtndjRnFH38Gok9jlZMhfOa7I35z/KDSBfNjyvgkJMxtI1un52M2QHXC+rRojh2Mk
2G3Pd0IjolID4XJeSbJpm5JIPoabzoez4EaQ/AKNkm8QMwc8qkMerXNb0TGJqJLbFHMfq46U3AKs
uWJg6hjrZj3kWCZNDgW0SyvCvfjzQQTaG+CRVf1LlPcRNgioSMJ7w8uLGbCvTqzQNnMbukD4ucID
6iscwDO98jHx2VSkfWGtMYMxdsO3tLLiYCPn4Eie0rPZGt8xSxfCKRve4y496CRAvu3yW1a0gu2U
X5kOtRuiAbkd0Dzrn1oyfylbGHGADt4bl6nPRGgMYzx7PxLiQ8PvPzap5W29gpA7FRsvLnpLoo56
lqaNy4ZgeiikeCmBFq7y65QxFs0Ckw96KOSabnrbteKvndVbFytSQwaORp85YQvCFitYvTIWh7g5
C5tO1Dv0g8+RWXZ3dgluIwsSpMVx/gOiQbMr8p+cRp9tkuUakSKAykpEEwoVOkbGSjLrZfpgYLbn
Uwkhd5DbsPGS6VP2yTMCo7XdE3teV5fcxxTstvObnaC0GzV6d+l/ggxh0Dhbx4AwTcGAL5PeJUnH
H9e6GOmrzNSHESK3c7oVurqfKWXnyZDoFR1TiCId/VzMI0Te16vXM26kb8L+3s7gn9QXdMzdlAmf
CFIlCR8b2EH9kV2IOqAM3qeBpUOILruLbzYgPSilROEOfnWukKnqOVUAEcx7HwFIZuFmEaLYB4Z1
Z5sqpHrw72gJYYlU1msygAfozbfB9Cu0UF9u6V59F563pMaYlv+ypLOd6/ZFu4h42K+fgwrVmV3y
7fDLau3PDIb5GnPbmolAgV7/+NI6qiq5QlDGNBThillegxmHZ4LsT7jNkXXFDemxLLVNxvXwzmaf
yV1bodsASkdRykod8QepX2bHpUdPmBX5K9umpxDiohvjh2VccaBNpaIMw5tpUIZjSEDAIh99DInI
6ZN7z7AvnZMfA0d/Cx+dDo6fDmdCFyZPeHxMNu7TLovElzdVyCFN/TKYeb5qHLxT4/iKbSheNy4z
nknZR8cm26Cx4NYNj3IR2CQ9vxSGS3r7yv4nMcY1vQXKAuAJuKLX2qjevBn0yJEL8SuzO1LsNFr2
AMCWzvt3ewixRQoWHcbsF1xEhLnU0UsOE68CWcsCwsMp0dxNS/Z7mJ6snNRTd54OqWseySZ8DCOP
hoC4ZodG2Crb91pO32VRfhK87ikU/pE5H5upe8wbcbSr4TPvqB+bZt4EOfw38xy0aEbZv6Jk6YOP
VrMtrJpzscBjmCLZfoQE3fhO/IjaPkZFJWX5Zb2DVVmTAHUrUvtNayq+xKSbHyr32HvTU2vKi++m
ZBe0+EBskCmovO5CpY9RWtwIXz4PdCWKEEVUhuy+LoNX01UHACzLb8NpbuA6VyMD8nC4Mpl9LXqW
fXIcSYb7tKbqwXGJQ/DtZ5mTCt3GXwyIKstDkuP9q6z2HmTavmK0rpPmNsdxw68Lhm7omI5ZAL7z
/k8G/VF7hGISacnBX9v/JuTYhpU9oCihiMzlG2vTezSYV4/w60YZ99FATnXjg7VZsBkM419kJT/7
rkNZq9mzKm4li/xON7jY7oXvjFj9/z8STwyTlpC41YHy6AURK26+nJM+HjABNDrdRq0+zGn0OxvO
Rx3Juz7663LrvrcELt6YR3pyZ4I04z0sRpa8XJisp+8rt0U2Hh+jmqqxGdhjNuNnKZIMnC6/8jAQ
R0233zXRMWtBiXip8ZyRg1f0f8TaX0zdEo5u7lvzMgUUc3NHHMVYYF2IyvRfNu/s2fuMaEv4pDVT
c+IXlw1BWpQYBX0eRsuv47U4VSPZaXacfYV1ufuPu/PYjhzJtuyv9Oo5ckEY1NS1oju1iAkWnQJa
a3x9b0NWv46IrK5Yb/oGlZUiSDrdDWbX7j1nH72E12kXiB6Hxt0RUA3wkeQdjhyuvxF83sn4gaAW
2TL7hqOzYuWVbGw4BNEl0A/x0NUK/ZtRlswTjQ45p9GiyFhESEV+wH7yF7R/3h3Tp7/qNJ9qExBK
qZ2d4ZnYZG4tBfP0sRN7OPSE3nNC5Cm0LixHDN2G/L5LtpqxSQPnB3E7awKT6ZgF05fRCHTSAqBI
mL6MgfVZC41Zw8SM2qapPAUAcIeEk7Ko1lHK4NYx6H7loAUKZbgyGXEWNarKnlYBtxHuHcJ3Hwlt
3veDHFMVF9eFAa4X17AC58QIdKE2WCtFdEkd8dYwByLgZFVnRFaRZ0OupGreBK1/a/gPdRssvSok
PSurOChbxcN3k10ML34do7KgwdmtE00hra+N9aWll/epXp4aX2NFUmShVI8QS5LIqthcGCh2C2As
ybcH6QaHIy5E80YPQ/wd09gt+P0u7RAMq7o2SzjH0bcI4UeEz30ZfxaIclMRPbTu9MFYbtOrBV0b
a+AW23wWnCYZ+SJupnJjnpCeo95a5wYGJn2naK82bVxHm7ZFWu0dQqGIwD5oU4BkU02XVkwTOy5B
n1f5i5tWN/7g0q60mgVqMe6EdomkSKdyjZpLBKx3VeOpW9gDT5Kh2ogR422H+Ri3G/P6zGHyHr54
gf3EXenO4NsmwkaIYweP4BQnTyYA9YAvxcEOpscuMJ4bn5yR6alHE438HtRHep9W1JROqn813YCZ
PcQ/pWCiygf7rlcugTPdmCXpxHqEuZrv4ptLMuWPjjn8aG0VQ1hNwxiV6EUlNZF4I8mFBLA7cYtD
MZvDkKhR6iUmjQZBXZaFyRENrUb/RHGdT5eJ7X5wC9YOI3Ls7cvC6oNVMzK8aBNxY0MqW+Z+HW96
Ic6uxrZjim5DvMkjiOCCx216cnXzPXBMcLt84szzWN9WT3ColZ1FZ9vYwTDTjjbkC2DfwuA1m8C1
TJpAZDfUn6RLMXgN2h089GenknsOck38zMkTSJW9iLEyRwKXi6XEJyUY1oZfntIm2Bgu7UCtgmdG
OiVrMIs+HZE9Eo+9apgOV6UMVCbUbZHXAXXj9FzXb24UHbO8faQL9VIYBRqxPP8h0oiSb4zWJMbf
4il7zfyLoYZftG0ivf6o7eE9I42dIupUk+epO6iz0zI+GZ0HzT8GTGZ5TyaZbMAUEsp1zneyLEBa
cJmInelCY/pg03hY5F3yQDkMx99Dcc/tfNFlMI7V5pV0zo6jn6ZKodz2efBmg9JeGaXy2OK+XsDY
r5aD6eVrgikMK0AY4pKZRH+oqfrtwOGExuKu9Dm7mmHkDZ5ybJb18CQacYKPp21svX4OLEQCJvMk
3uWcxg7XUW2sAZQ64d6auk/58obCfxrb4UuDnMUUrz2HsnBrW0oPdEWVAVN/IHR8U5U/UCHlR6Fz
CFUN9hZV5fmlMY+6fVL2DplPNsNjxANwcrVk6ZfYG3zpUlKS7pyqaMdIcPAOKs25fcTIs7OM7Ogn
drn2QP0uQmt48sFA8HZiB6Bl62zUNtJIWn7KBvC+Q5ui67CwhgTxuTNIvVWMZaA6PN9Vix5kuOjK
IJZ5uMTUeu/j6FvRS7+vu/za2bRPrZpuQce9isHnqpS3NFeYi5CHdaG8xWSoAA9nmiaC6p0Q+duK
dn9ktXeoaU0vGjaoq9y1ekBvFOyHuuN2H0DSV4mKWhrl1FLB9SPEndpc+8IZlgFKrDXlQymGFOCQ
dx06DGt0j5RVoANV0hqiNoG1LZ2SSQENaJfHhtdeUD2qRX+MeHPdztHosngnN8ZgChM4R3SoEqIm
eAIyJdvgd5T9MI6KIrpHwXSJSRbmuKDF06o9+RC9CQVI2HcG8QILA6i97p4QAapLDcZXp1MfqmAg
NoxBaRLQJsE8gBDGTr6J4qGPSyaYiM1XAP0oRBTO1dIGcKMJfZtm6cniPxEfInXzzXdg2ATa25dJ
Y/efXEYNfq5mW2fkdsg1IpOakUo/JbYL56907jlXbriTcEN1JJoYNaI+WD8SjeJQOAWh7USNkLCw
sRroAZkvCxsdu4VRHwx32kY6g3593KDWQk2ss8fDN9tX0Xhm+nPoa/VVcEsLCPhDMau28edYMG1u
iyBdNamPgoibN3clAuEY5aTaAOuCT8EcyOS1OAzinrQyD8OK7l8dT3z6qX7gSvVh0TJPiugx7WAN
hgECGd98LYZjrjBTz7Xp1Mb2KQq6je4ld/LHotO+5g1Xt7S5YDJDHVX36z7l8+mZfJiwR2tt209t
ynwzi1f5KD78jE5VkVzz8IAOL1mKilJNT9TXxhdHWTVX+rcyBU/EC364PhM1SJkeelH5GitF/wqL
WGFUdlfQwCYg+skWzFnpMO1Cs2N81yV4e9Ff6UaMQy5sLgrddXwJBLN53kTgON0Q9SmiA+sX42MQ
1R962W6jTF8luUMHRsM1WAYYT8umYWKon6bBuC1R3NVafuURXgZJsnd79Ybx6cUHfanUxYOeyiqr
Qi/fEmAz0FHKBaCm7s5LuYYFLAeSbrlVO93K0CusV055Lvz8u8/7U6sB/UBynzF0AGOWbCYQ+wio
xh8YLK5MItdNqz1THZF6Lx4IT15UDe2DgqM11XBPta/y/yu9OvN07+qcvuHkodRu/VXuAf6zCc0g
aat+7QvQhSheFpOmPPhMW5F829u8FrANsQIuVRGyjJx0xdTqPrPTATV+tUppCWv+Wf4OVXVjqtx3
8+q1ttEFjUl7aezuWThsRWbI4KgIP6g8MdsmAq9clVCqpP2CsoOszcS854ZyLVPrXs85/CjtVO6/
/spXAKL5wUVNnUNE/ZFz3C9szdzZToR8TmUnrVxjlU+oTeX77IKPWiQtbuy+Tk9eoN8bo3YKHf0R
xc6TgWVV0apzW1aXZBi4SHjRnfyNOqvbpH1wJB+OULZp65lPYBBPjH+udWQ9oPrf56ly03V3oh33
naO81eNHqVaXRhGvtcO03SzFbR44OweKeU2jf1GPDjImFw12670JN5GlBB5zz4p5ffG9xZZJ76P7
EdXudmz9m8RCj4c6nyDKUTKf3UVtNKvS4k5EyhjYwty6gSe4aQ1ra3jvto2rIB9PJjNBeKDI3JXs
ZajSndsE68m2bjUNN3hU783JPXRue9NznfAooyy1vjBv2RdNgnKPuY89nJmra/jg4ppOZqBVjz0z
pYbmPZSVW98KOT1DTlh5VQ+JjVoLi2J7wlcZUDelpXLSBnQpeUfPHJHCJeV/danb1PjqCew7eALu
meQW6LeQ6A/JFL10dbkl5BSfZKjehj0iJCZb3NvTG9OhAHDRw3NsRyUVQ/HKjrYf4vup7plzR289
6h3BR92Vgg6Pib/szkEeiVjoUSdufjAvRYdk23bIRYmUHsXD0CMTsZ6jMn8vKNiTkDXS62RCq4a7
05koLwrGnRsHhSMO8G9cV1c1Y+5cVlW6Gq8hopIlqNQPFZVRggHdTWhheflWlyjY3CWYNtTLl5S2
ZWsadDdttOwR/dmN0mKNZ85Ov8vkjHkeNA0oPBEynlbTZTQUcN6x/pilZnkEXSoyWJMFtoVMp64O
k0AB9Yp73TC+Ii7oHvv0muY3KelovtoYbm0CmV0R5rIdHPCVRU1ZEKLVMbAX9LgiMiO7m7pYbicF
kha4cb7GyUB+2jLyD7B3mGC2CbMnq9rGF0dJ/UOYs9MA1UDoyOTTNq5eHDC5NpSd2sTGMpKXgMBg
+hvGhI3E0VPuarv/LWkk/1NhKyaElP8/bGX5Xnz9r+ev6vPrZ9yK/Jp/AcN1/S/Lsmw8jK7q8jcS
gfUvYLhuSio4vBVh8ZjrMLj+HzDc/guoiuaClOfCobvw2moKHskLF39xSRMO/xqIi6FBs/5v5NDp
vyPIbBX6mKGqQiAsFpbm/Eawz4TSFJGGvspxB6h7iKEVFEZ9W3N8rwEP7loEJHT021eaB9+kpjGP
b8t9NgC97ZH2LBTlTvfA+DkdqhKMl+5yLO190wz02xAddo7xwzYq3BHN4B1yA6t8XGChj5+5ygJD
Umm/Tg6afEexziq6GrihS83OqLnzlkMcQldPzuyiluKc5pSH6jun87RR8M9ibYs++/zIg4PMywLD
UlITehZdB8vWjk3lPpqeIHdkwmsl/YdVkQeop25DxX4LvfwIz71ZwwZHxKGOO64P7CvCOvQiIz2n
8x6BA3wqJjWGJS2sDixTJtTVns4R9YFKw5wTF5Bu2tIwllDaBEFsyqsAOJln4TXv6ycKCwIeOIMX
8dpAd7dTWr6uADlSBeolFdZjAbxuUJzHYASnNzTFje64mzwtKNXQgy2KPqIyeVehQWQFYyitcR4j
VXnnDMXO1t1GLkypWuI83RFlbY/Mq9WCq83baQSyG6xzyLOYatR3uw45KQPjtlkLs3tKWmPdWPaa
XFxeUsX3CT2Y1iEiPPTdILoce99X9KY1CjUuac7awHxEMf1D/oT5B8s/wmuOEAGwb2rrmXAF1fFx
/rFabO+zwqZ5JyOjkivBMlcA8lxUC3M//9QWFfbfr64szfP8U8/5Z+kbO03+uTmdKGx4Lf7Im9x2
OfIALqKq/KjE4F9tMiTki5HfXQt4HbZ8qzupMvFK54ZZzJMNU9EM42sBirKquXDYjLtbsshKgJpm
eJW9AEHPG4M29dGAcJrFmeg0lGsp0PB8Ci0Gik14paZwl1NOy9cJ3FXADY72miSnKuG1SXReZA4x
GPrMAqnnc+q6W/lOkCi5d5sRXKtRbfqMth4PPhHUgo+70vSNYju70ZiO6EXfxsl57LW2Xv20J/0b
3pFm/kYatFV4T+wamqlp3B415zeykpkMSH1D45uoYos0Cu7gvIGqDh+dImFvfrgOuV0Oi0PINUO2
Hb3hcWUaHUCzkiddPoKZQbcTPfDQwLkzJObLknG7UbNrePedxD5bQzVt1IbvMObwX+QjhIJ7ZRbp
WyxYy/O/yHnbtCR4c5V2Kx/6+aWEHv9ZPkMaZlNG8XfzcsT1UDMDc57yhu66w1LxAz7efASGnA57
RaQ8JHyE8y4ipJ9NjXfVwOqbfz3XPgdyrOUP9ksucUTzo1JDc58/l4SBS6/be9erbxMJoFB4SLhf
XqfBW09WfEUB/qO7ktjSmebOmTQigpzHvDfPDmbOojKPWF4xKFuMOeU6nB8y+Z0L+UqB9pKqaexU
17/O/0I+kfMXTBmrcwwJRJqflvn36jxxxj/3KC6jE/z9aEh8m5F4mNlRBMrnLNZQ3ozmqaniVaPw
PeQjI1/SvNzLTlnLH9HgDJ0wv3mAZca92fMUye+STOFVfhMlL6WOlX3C/FIgMfAVqNJUnfbXDIHr
DY/ol5LHXbLqnF57CE3vokQ/RGkFtK74mOQiDVny85+PAz4D+V3cgi9iIL4VoTgFtoekL7y1FSIb
Teus5MWf1rQJj+xntqRc0nRM4GYKaF6WIX5b0likdWjYxbee6GSwIWzwe/pzlVT4yFc3fVi0f5aR
HuGTMN8tMHczJ3SSrz5jR9EQMVstaIox5AxSCvsRC+g1Y3udOMDmLVtlBc0o9fmD2geW8j6wYPyY
6goXbQz4FPcmazSBlIeyUBzrMb/3W+scynWKK4/rtLkXJYZ/iwYCzwdpSb13UlJChwyPP1Ok9yOg
vzQyumVYukfbRTiRyUYJjZ/ljJ6e32dPHhtycf1pZ/jnu4grFnOZwf5gmLJy+ZnQ2eQ+1BYQ0F7H
xxfRPOeDT7aO/KeQNhs2LNoIoZ5vdFCESsS/nv8iqvQWbx2kRvl+jz0n3h9emPzBP6FD+XhdzdLR
ldiaZWmErfz2wia/r7XW/qoa94wG9TzJZy2JvMehc+ZV7xMWt8CLQ8mQQYruBw6q+bXJZd7EPKV+
/Glnxq7gkf7Di3N/xcehjiEGWOMvjsHIQvBKf311CF6Mnvv9l+cGZ2lEU0EPrdSSoxaYw7VR2CF1
bbqhj7JJLKNHvU4xI7fMcqgZ89bT0uZkmXfIeWVKfqcuj/o25GnXimBnl9UdO0LNUWzsM5MVkTjm
uU34cjOLAd7gpbVYEw2w5rlyycoU5omxZOZ3auvg1i0YhqayZFBB0KO6Ub41nItl276XYXJOQn1j
shwLe+SpsdiNmN/DpfDum5b/F4KaDjjELqrMTVVFaIRBkXuK8i4frroIfxiBjXQDSKkAXhkyS4dg
nh9UEvz+rgIDLvqYDY6yvkG/wxMwWvt5paTKqUq4yMBz43OTRwvX6msMPxXJPkdj4NL6K5k5zc9W
zVMpd2WzR83K57pw2Lfnd7iP8EWT2mFwJ8NusyB7cyWLATyEhJGwMZojPgdjsM+1Vb8YKNTotvG0
RkaaQPY3EZ2QACD/oGK1n42T3GTYVpdz2QVslTZZ+zB/r1qJ1jTiPstR3WnE6s0nVYEBHrb9iySH
hnJflD/a7xGT99QQSF3IT5B7aNJ/JCVm7LnwcfvoGrI5kouw9Jr4HMsiQv52crePJGi+UcP7DkyT
nirP8+8213ZBxEctf8BcA8p9qVAGYPV1v8HPe68U5sHx2NS6qnDJoJhInbVv5h+vxSzKpmFIHjfq
sYiQJM3FpacgM2XeXTjkHFYaCYWKPPlT0rJ844RpS0HC3mxm8UinxGhJsoGbJjzPurWw8yj0ZuJO
2xMY5qzkmoBj9mJMJR07n5ob71yzLtK6WUPgWiM5X85Vz6hhYSAoAlHbegz020RWA7J+4kgFxIzs
voz5arfgMvGHZ3ZOIPplR3HRv4IHhuAK+Zyu86/PrObZYxBM9YfjFI/k0sIAyc5Kw8M5GKwX2naP
rp99tC6UxhQ/9dolS8a29B99YeRHuLNPBCwoixDL8zoLzaUrpn5n2rTRdHszXwQqWVrYNf6dHLQ2
OzmN/bgPt7EGp96FngHlrYeNqp+80XoOs/qQCpQroe2vWhS7CMdoTqvhd4P7cIWBO10i30QhUCu4
DVqqTlpgy1DJqU7Nt5FtITdVukVqflJU48nz+ovrybAdLTB3utltAvbnMh12bYquuMorXklA45wk
UFjsxGerBT5kDPIMHyCOGS3dlcJadDGBuX7cnMeYqDLSU3D4j3QpirbaaYmb0L6Ivu0A9V9WPxlQ
ImAi5B9pQo+3CeLvHl/TKtOPClYbNOE7t4g+pgYJ4fxdRhowlrQpR/1Db78hBqPx5OV4hGla2Ebj
rg1XprtG+vPAH83cLlgbZb8FmXOfaj5TUSRETV2Gi6BQb2mZoB01E3WXIHPM0HrcWG29+cPCkffw
X48iVwNMaqvIMR1TM4zfjiJCvYu8U1tawNMJ6auDgYTfmkYu6UnugCgffvTJHCP8kx1dpzK4Hxwu
0al/Q2qUxmHVGQtMqG9KqD/4yQBKZ8j2sKlBIXHA7IW2TasPz2aTrqWIj90WhVS6LEwu276AbVHh
GFmXHo0gi/iFBC4jg5DuUGb5l53qt6n0DI9kLmATVTt6ZxQmLsmu7nEoA2iI+otv8pDyKTtgPrK3
qT4W0M+XRSzIvY4ZilZRdMdAJlxNacGjgNblCOimW+aqfy7wBawsRJ6uCs1n9A6BltCFDyaDEa6C
e0kJtP2EnSww18O3m5bhlsqA3wVs17odb2v5VEwRPc7Q8G/MGnd7DTKbOTS3tU4K4FKWF3lg9FPH
9ElRCHclKuTv9TKvC5zl7toc2wvDFsxKD0GbfMvV0dTGVVXvaxmureQ8JdxZmNgM1dJHdbqZF1Cy
G3HRrMxR/VLz6duIGfx5efVcIK1DU6+j3cTbq3olbo7RueFUTlBLBd+OVSgEpXYrhGweXVBEqmxu
SzwWqUS/nMuxQvKp8oQJ170d5dsWxOGbYQYsxIoLo1CHezjZcMNGjADM3G+GL09Bdo0j2lk1NoaZ
P6zTf9QkINxB9MqOkWmCtP2N594NmM+9dPoI5FU5c64F+ZHLzqQUkTXvfBjMV3Vd69wltzTivJAu
TJuaXaWH5QfE4w/Za3OuwK9bLi+Jjd0SJhQJeky/brlEK2Wij4YPTXYYnIESXOPjHwEvdb6+Davi
W5a0DOauuk4PSBbh8j5KSxa88X915f7NDVj8m2fY5Vqs68TwWXTdftv8ebvdUSubj7kW4g4+Weoj
s0aZYwK8s2ybt8bKX1M1fyPRqFqP4DKhkmqoSX3mQWnCwZQOz0zPP+Jk3FatZSw1F0INW7aCtdkG
koM06H4IMfqOevZCqPXm75XfMy/2lPA7YfqKXomnnKuVBGLQ2prkd08SBCgOC8hgyRD9Y61GnSNI
7naRXCtmhU3HT6an+g9lrPPPFSO5zqaqmth9IOD9VsVWFvg3XNVXD5VS16XRLgk6rjUVKtIuI7ZE
U5oFLQGtpWuW8AwGbryFkSxgWyaMeYWL57EgqpYh+N/vWGXVznFMw41icAraAFu45RDmbuIV2mL+
59ocIIeg/aUu/LG+xSbK8dFgaq8nsn+77uxNEGnQSzNraKxv+b6NvoD+J/Rz77rlLsOisVAdGu2g
8WjLhCn7lRrzXQL94DdAO7X8PG9gdhm767AoHnBvMVwvyA6ZaLxA/X/2Rsy8qsJXlTkPPjinhWQm
xaW5sRndbSKlXlvwWbcKgzlKOUYrRf3iDYLNwUH5hdmY6RhTyHVPri4Zi364TcHwrHUMWSLqmGAM
t/Mjnra4EOfPNGMQqgj2g2FAwwgVfgkmXuwHuaHgZXfX/3nBk0D6j1PL0BFsGjrbgkaT+bfObmia
HFOj855iEFk48giXNBqeU4/hAtUGc7eUf0Q0R6lJQA7/VEaPSdE1m6ZUeWs8vq4vmNXHyLokjgyt
u3aX6+N96rAYCA9KlwZRdktN/mX+BmyYdHOVcGUM8hyRhZOqRC9xEVhbTBVDX+xyAdZ7GjoUCe0J
Bn24dYD4j1Zos7yAVWOuomqJoZeOQbz3VOMDmRtUFEgV2AWji46gCK2daHcj4xnGi5xjSW+e3HJY
tMgT9oHIoO+05abR+t2ko1muPPRxsXyUhiQhbmyIOcOMbDtaHH0mOJtFqgM6ycJHFN/VSkHnux6R
tEnQ8U3EbJjcpFOTplD0E7btBDHWjh7ve2CBFFEHcAu2bZHqzvsxdNbnlLq0Gsbwdv6DblRq5yLu
33V42iAxyUmsR8wD6KBgUIRo2iKR/r2OA58qPYfgZryHjpPDo0HshLmzWQqF1Vvi/Fxy/QAdmWN/
jeF6FJ1xUYRSrnCw54v5T3WyftXi7KEax11kMKASY35sWuo9p81xkHSnQk6d8FNTo8pl0Sry9/GH
F80khgqTfMJVsEbtI1Afzgde4enPfnWjNu1h/opBvnGJwgRVeG9DgkFBEy+GlY3bSekId+adiloF
D5jGrJODOi6rYKWE6p0SjZ99Ampn3t3m7yUPcwW6B8VEhaaYO5pfsvORoimprOhve5hwGUOuTlYv
UZ4TVPVhthUmkBJhZYCEfpkV1Q39eEvKPinMuDD2hqBWNGWs9hR8y8441Ud9Nz8GGjr6BQD0N0th
cUcRpO2s53N1SOtaRzqi6P/8KM7N1V9PQcNUiavRgBIYBmCrX0/BAO9bZ2nq+/CKhQnIgRvqi0Sg
0Muk8LqG+YQRVMCFU8IH3VNvg9wFMQnObcUKuurxxDmjhjraJqZ5aNxz3GqyqGJVTpEZ7UudSG4/
FS/zI10mHFZFxFyyUPlgc3QMwdS+IW9/81G0oJniaPMGtAk1fsc0wSxieh+gZ6tdIdxLpuRYleS+
6wViz3CEUWzAsNCTO7os6Ocjbv7o5iOsEshN2/5jmtBm6FVvrOQuLxdROL+zrsvow8SBEE8s/fm7
wN/BsklMnfbRzPeegF8mGWtjqSJixlQQA/tFZWh8mAC4/l6C8JSubYmes6zYrSCQLTJM+qv5PgGF
gMq42CiheGWLhnjHH5k/w/+pQ0vN4Y7yX/XR6vfA43P48V69+y1F1BeDC5yTn0wW5df8a2rp6H/Z
hmHT52IGKXRXxiP8a2rp2H9ZDh1XFQ2cDIswKDMzEM9yNmn+pepkN7hCNxwZgEy98X/Hlupf6NBM
rs2mIzSVevC/Nbbklf18I6O+tRxXtchS5gXgB/6ta4kyT3eBDtQbtbC2RKquOrdaD1A+SiVA+z8e
vfRKTvsqAJXfxSVqCSyQDtUMTeW1F/RvIRPGbjIPuQciPs3PI9fORdqmjx5ij5/e2n9Tev52DsvX
SuNBTleF5cip7a9PP2YdSA8Y+Da9ne9LYAcQkLdGdlsKgLaluRUTpYLy95CdmG7/K/83P3QOb/pp
z+Gn8tlpJGpQ1xHowfv9S183pus29qEJk4koNoxqECHbZW6cfG6oSWwd6qZd6/WPRoNmFwO9wnlj
PDh7icJwJ0APKoI8ZH7ZH94M7bdB1N+viwWlWjqZ6dZckv6UCNVVNUxNsJLIKL0Nwph16itndgdE
/XjFSLTA+Yd+Ea28uPnPn8O8KH5/S3SuI2y1tslff9uGzSIHTSK5STWRfwVMF5U+hNWFl9ZRCeZg
u1t4UDfHwltbIP84q5tyFYpoaw4pmZd98OWMg7mGV47zgbMEQ0UEj18bxgcS6N/yr8lsnzqrvonc
YWn44W1aJ4ASDP3RYLAEEW+pMFgCGk2eFx5zVTtSP2xUHLFq2hIX3MJEfAqxaMVOgDfJW3se7KbJ
fnIIzG1smxE7ckELG4eYjgi4t+lobQsOfxJln/jye0SM3lQe6wrtO9mXn2Zd7Edu64scbDrmcyKl
cr6D2p9Gq7pQf93z4p5F0+wt3dub0CLQuI8ffg2LqSvKDYRfzKgdiaVFoMGR+/GfPxDN+sdiQBpB
mcE9gEeYJfHbpUwywego+cmms+7HeJ8EFIX3VXc04dpQfFcrbNuAZDAGsELcdlE/oUUcn62Ykp1Z
9EFw7DWLGG3vEzHSEzypfpnTeX+v3MX4AvgFuhTeAJLcKjKLw53mrSMmyC3q2It7iINdkt4xR4yn
bRIZSwH7ooNzAF8DuRE4JjDc6SuDuRAPj9qvK+Aw40UL16nU4eA4Cx/i8IbLW2ciYPuo21WDeA97
JoLSftNIpeImyfZ4f4Jqw0hJ2HvPPbjNZsxOeoQ9bJOkWw1YLziGdGshAwTBFO0QZbUoAiLE4htF
vavQzQb7FsA8DB116w5rDypsTeIXG98KPXKJmNxGnfBYhAdganp1UIGPp+OxStYlSoLyUNDdG8nf
JMOmXQOYGPh9Cn83imOE1Nq7h5rqgT+m50w5y4QgvLDoQlhmyXpwgdG/cvMdggc/3NPzAQa2CEFl
NyBip+I0IINH0on1AgdLeND6O9UFhXUeqyOiO8pPk+TPz4DgR/tPW4n2j1NALh9XRymjki7nqvK/
/7SXDH7Q6uBY441KEI37YvdIJH0sdajpyMYywPfgq40x+cbjjZkCEtElQxsLgl/fB6NyQVwrPfMr
vPEk6fiQlmniN08WYitleKA4Ww1Af7Vm7cgdsWZk2L+QSIj58KvsTHBmEMXb2zKFPkaYTYwPgBpm
lw/OQkE0WkJnMFivQ/KlFmIBdHbtJl82pkfCr0ESxcjESBnpt/Ql4CChHGhWSb1R4nWHBrlCunKb
jCtV7BSaTBiqouY65VtVBTF3N6QPin3rJpvB2ekUPPGmwPhJcQTaFI6aTHVJLgEyTpscUZVhDlxK
0BzwfzBwTivDvTXcc+fdOvWOii5N7qYSO+uDGF9EfCEZZonDAp7BC1CHBgDXQD3a28XazCao4CUz
Clw+JpCCGkLy65AyRfL8P3y8v3ddOTZRSzk6CiUNNTZ61F8/3dAJIor7FFKZMr0PqcweLnR7HWYG
IrvMNI9MR5KD4PKhFKl6Udn2VoPHIsavvgbScNKD/E5thhu3da82881FFfcYePQWNGB7wKP+gWSf
SQf1rlGlBGfYH0REO3AIpmjbgHRbg3JAB8P9Ai7DFm/ZFVQbmdtK8IeYRIok2Zz7+XCipjJkc4r6
iAaz0H9byxFbswC0HW6cBmu7W5Nq2ipusqiUJljVAnmC336SHIpGs0NBCkmbzcprNwNDQHbtAmMo
SospZ+svzE+niWmglOJKb/aG297J9ezr0MMXsmVYEM5b7p5cthsl3ge+fauIHmsLWnHgY3s3shB5
GZiOwlwjtY/OaOwQV/JGsoK9NSEBEhd6Lq0s5YlSaIcSnWQn6a6MtLVZkqV5ThJKrUzSaxJfAcKY
71Tbf5xqQkwcE2pGMdEvMCLBDOVUDDxRcVMnmPTjaanm7NmqB4cbQswJjB6fR1qdySRdGHb3iAqY
K1rsLYqYpm9gDJus5I80mYGApwS1nBd9uK/Lp9CpjohzFMIYWZqKCYNHM7AjVmJHCk5xpY0B7xSM
OTcgxNGuFgcPaoZtUlH1g1OkYkneeXJscq6wTqiZj2OIfNRvlexo69fUGs1bXXWiezNSkLZXwYlZ
8VIXiGA97Em3pu48Wb4V70o3KE4EQ0h8FHjeVhTkt0dwLWqu9EtPOBEqVrTYptlD5lasA5sQkFPh
3EVK2t727fjcasYJzkq1H01GpYkcrCWl764LQ734RglSiafjzq4YccoJ82C050bGDhRl3tzbUykx
Vo27Lctgm8VRfAl09ck3Eu3qATI68Qkt0LK3BwHpTDOqPdhDsiYjBBvz3w2tztAr7IOTAqJgaTUh
MYZRCyvYU69NjMYk8VCQVJMZbvRYE8SC4BxMMv+ri1qaiRBMNoFvpUtb78tT6WnPDh/Ghnk5B0YO
cRelxQ1xMBkAPuAZjQl/qHHAOjouvlM3fapc2zkIkgbQ2FXpNqvcT7iayHaqHGpKvKmLyN1qnvpg
xdpBpKiV0qD2Dlr9QBG3rWK94hnH7m4OwYHpb83HhSZ2NK9TIsRioutJA/JJqOO4CmSsJ6GY92bH
RGzmjsZ25W6N3jAWuQm9NoOtgMq3WadufpcUHuzCxD0bJko0Fy2h33NLj/oBr5yaulslzKaNLCU7
sMEhIkpQL1y8B+9ODGJBti2OO9G+1J67z1SC5Qq3e+59p1w79E+XlQlEXWmOgaOdaJpwBccLEsUe
yJCxRHBtXpQchE/m47sIJtfd4FBOkEB82U7bLwsQwausNzZR8VW2KbYzQ+KTY/gyGuBfzMXfo9pp
W8l7a5lsrr1kmEDNGxpaob5CKUyqQTLot3qCIWrU2vSo6UZ6NHGNLStHsNkAa7kMNm1s5mOcZmAN
z5maXis+p6MbTAO5DR2Xf09JH/IccE3bnN2O7Uc2mBeIt8ylFY6fA0kw+3SwkZ5OxEt36jHOJxiG
javg4LHvvFx5TvWeDCmli1cmTvAu4vDMvA5XvtfdF9Vog9JZlf+HuzPbjRxLt/OrnBdgg9PmJi8d
8xwKzdINIaUkzvO8n/58TNvH3Vntbhu+MwoQqgpVGYoIkvsf1vqWpOxxig0I531QK1T+mTdtgo4j
A+3/jllaTLhCA90NGSLGDOQidZ2MAOPtdd0l8a7IetItgurFFZp/cC37yPPaWBsuvqGxAcUUpByb
1mOMy630q5c+0amMg3NcfNsJyy/T999q4J+7YrCPVrZkGsnIV3XAU2vr2Uc4RjE9AhbKmmnDbi/e
Di0Jh4mzVflkcWcVkiC1dNxKfi4DP4EByHx+OTSIB0VNBRiX5crQNkK1Jcu/Pp+9OKtYA2hYtqVY
pigAViREaVmSHsJY52sy4s1Y4v616Smg3TEUSHVnUZL0ieeVVxm4niv491ubCHCsw3WNfJe5KpNY
MLrNUeFiWZnVhIeK9c1s5WduVNs4hJzmy405YIP20esx+xqyJW+byfEidmrscsHO9rS3qW9hjuaU
6PXQUCWHPErKfRz9/hPQEnQ146WBeSnnOGFaTyMR4iAqRpeR6vDCY5v9bpjXq8gyrBWt3cbs22mn
xZg72rraJlm4jyaiP4Kxe6IkAeo8pj1z9gj9Z1sS2GQpksJUtw6KirQ0u5h2Qy6PFpS0AC8YmzGS
DLrJvAHKWmmqsBfxyCMZIvi+qSMea6aUK8c2H8ZueCUFD2eKp63LofH3GjNqnXuBp3++b6xyhrvA
AcE0/uj35gaoQsi1+SWmQFs1Ut10gtfW9EKM++0apac3Mme3L3K8x2H1S2Eow7/hgkCArNxrtJBD
avOxZ+GuRqSLVCjtYEJKOscIs1+QQHrOCkCCTXYmUtw/ptTbeo0EGCdttC6Dxt9IDg1v8PE39TYU
BFJvYNig1zPZCs3hQMG6wo3EMHWlaRF0bO7XZZklYt2ZTxlQ6X2fQXW23HILCQehHNBNGKO9Q/Ll
wm9062wHvgWMyBArOTYMiwOr2zqcvzSeNgLIEzxctenAmaDxcPWta/vv9ewjIRcOnzthCGb4rbNO
fog1moeUj3VRBNohoV+8psADrw5pZkeQzsfYnWWG1bgfU9c4+HAEDhl4mmWWF8MyhTJ7bDEAT3Zy
ChLlH9svhxrkpFlFB62Dv6POjlWo3TVEMHCdt5KnPoJsTz/7DmmJovQPXq+X635yyL71tHvf92vc
tfpjmJj6Pi1qefn94zdLPCCWc2MYjYYRqoAk5In5UmnhwM8/fv/d7x9VPD2Ous49r54Rh/UpPLfp
B7GVoROBqDvrtk7N41AHauVV7ix+SYxNqzNBpQ5Cn0EmM1be6JTXb4M32hczasyVjUoJHpX0l01p
6hvpQCUJpzw7hIjy0eQo/6D8CtRmlSWwNu21EyXFuayltxFE9C6yXPrMvTlyz+H8g7icrZkExSnM
ahPfTdBvHezvEi4MPIuejtQrXCQhcX3ljV792OtZ3yL012rEWo0t1E5OWrRkgXhL7a5eR4X0HvI2
wAVZhsdYmwCnF8lH55G2XDYhZC0GU7t4QG9Qc3tGpNo9Aq1k0guD8s0NypthlWt3zM27Isjd4+Cl
R5dUBGBg1fCuB/2sjPstkxuMcx8hVeFphKe91MAG6jEs8ap9LLl2eQf5cLA6+ZnyGZzLyiNCQeNR
7Q1qD/0IGWc+jczExNdIDufOK6DAy6xzQSjOiv8GDoieyOqYsDTzpiChWiLJdBSpd2p8mkxNwwA+
ShQvQuXDRU3aiY4OlUhpw3xMcyplstwIDasPQWiOx7FNtuAu6lsivJNbScqvQfvM9EztOjLGzlnZ
wMCBrUlWmfXeTW9sZPAjJgUXSVke+ZDs+1qLBWvisVnF8xHZdN01EXb92LUT17ivNpEgKC4DEfzQ
VdZjA+XMScmykC0Tkw5x1gbSbRyF+TpCCnTJrfp+qlSAUB9vtGf5JBU0zazqi54tOYzbKPaSFToc
WlhWFmNH1zvqPFv8gCiLSn822Cvv7PA9Sapgr+pop01XzWXMiB1qS/7AtKQG2wryrdiAPQXeBLpv
1D+aiLpYn14UW+F1B8dFH+68FseW7k+XoTCCteUfBztia0uyV5hm+9q0NrmNjlsjHcgYsHS7sBRw
6CKN6mEIcbMvnSA8k1vUMEecu6TG2KiYfPKhZb8Dg/QbHkuxztdBpW6NcReS9buqY/AgKK7kgiL7
hCt0A5QcVnz1ZoZzoBOwoIIA2QVN6gtq/5JxFOYxNZst/TfXw+hZks6bp0QGop5hADUZlxHq09Bb
4KzYkq2bHsGBb7c/gKtFY6Af6t0tC5xPq57eJCCYiSCgAJshNVR08+BVLY1AfvfAfe3KDJZakp3M
vsZXm0L6DqH8WvwnljGcdKIP1RT269DtD6gZoc0RrkOHiU5qeC4Nh7CgsL0L+KxqNpI8o7pPCtQa
yQvouTdKvgMXCoBkvT+MDeVM/IKO68CzeoIcYf7KO8hF5nQiE+gQ5qhtyngZsc+Hfi/hR1U3vk1m
XqN+gn0I6TUzaSo2WUHugjlGIxxz/aGLh1s3VA/KYPsYJf531BA+WQ4cwZYdrZECnX6/tJwgJ8ts
K8lMRspJBqSRz79RzM5LT/I3KuWT0bPRy83yR33D5Zw1qR5NbCUOWIBOKhMbJ5vd5wyWuYIbLb3B
EgJMmz4FanyNJ/vFAZzGCr9gosmzkVDVSFBPxdp3Z420G9kH9e/FNtynIc8uMQkWnu8/obfZudjZ
TTdZJcNY7KxBPVqG/4rv9VerUDD6Cm+M0L791tfACQbDMla/MN6s2LF81oP9MIpy1dU5iK2yfrZE
ciuFgT9AhA9kNETLrB8+bT0/dUB2DoC19xqFP5mJX76Mbr5h3aVuBBemLpauq2AT2b9sIzWWUaLS
nRM2L1HUhHgZYlj+ufYtTJsb2cHXGYg1TfduzINPAjTuB9nMYIBPxOaHhj3gUsv6PTieZfYwkv1n
DMXaNX0XOEV+KyBjIlJuMdvEdONMLHaqUp/pRIpaZzx4XnGG3NeypUQC3yJDFe6RjdwitLO96zZX
Bc5PI3Z5fr0SZKaLryEyER1CdqV7cn7huL2J4rkaAPK3fX6F1ie5YOKNrInAKnuuwBYOJCnQmmPf
iSB8FC3XjMKBtVDSPEB9gRdjXeIGR2VmP3UNt2GZu+Gi0WFVpoSL6YX5kHN6hxk4xBxdRh1GNyOa
sQoOAC9HXowaintpps8l+0PToWye9SU9PQWmb+cIqW1lGeiN0V2j3Led5yp1ftluC5TebDtkm9dI
a1JiT6qTboIhyfThw2qdVTsFhL6ZK+xYaoEiNu+JC2DGGmWvTNXZ+TefRkNp6bo8Nkg1xhZcTZsE
9+6C83RLbUu4kCDTFsczb4PY+wT78bKEh+1l2I8nS2y9pHhI0+iRY63YKHTHhW3eDwbaSMSMJyAD
L8HYP1PO/7SGcKAJD7z/NoDYMOwHP3tizYrIv4k3GIORvEBKSQkolBbqZQcNBTD1i0O68jJrEhAl
WNvSOv6QuvZtsPjFuj3DOb3OWQasJbQo2fpxy0WYd+supNyMQ5y+ZpidImG0QKxJulYFscoFMpAW
NJlPYq2GisjRsJwFHfIeVVdsSAARmQkaB+b+KCuY07BJJnLMXRRFuE0aQuEy9znL/XqbFurz94fu
W9U+bso78vdwdiXBuZmEwTJlT+eMwEMWKBECx9vEALrooUibDMZkNQUQFcxZmBxbNxc8Foi+NN6a
pmvDrGBZInSi0SNxyPUAauZks7vBWD4h/85k/j019kfGoyl30ZARtzabphNNvjrD9E7E8Jemg6v0
9Pfcjt5FjwebglXpD3YBd2wY36Ncf4jz/pbk0dWW0wlh54fINVhkyUD1J7dGP5GDARzMr905doeS
20rTy6zmdq3qV4f/WMQh7Uc8Z6f5L7na1Y0zhzjPKKk1zSpgQhV+tSaNtZio1rzyufOj77hhTNZR
MzZJc2rKlvGhj94xh2Q3TYA08AfNTKNwyF/NsF7q4Zwlbr87jfZjteWdGKCmSKiOLDlUu5GA5LD+
fGcG/NOQoBjvvXH5+mFA1wyKuCWsmeEdeONnP7YXkTGimPkMq7HHMzIWdgk2zTxbFTOzeQED6oHx
HxSANAzxHWQv1XbmlZrY3qvOnBaM/J+CsvmKZfoUG9UhQhLg97C9o+Dkc9rIseRKm8giZ37/QujO
qdQeZQq3Deosmzdp7xw9d0mlcz4cYMXLJFL0Tf7M/1jDrX9vIH4gcQYWYcO2G8qQUPSUKadHtoyQ
1XtUe0QrmuXVrvTjOBADItQsz4N3wTh5XftsEsc1ZI3nOuKNJwxgTaA/WkwhjfWVmYzgsUAq1NaN
rbtp0O+njAbRjh6hFJ5GQpbWSQkYjsQeiKtuJpdevM+aZluA5qxCAiHBFSAJhtZuTOE834PfIpBd
+bG7891Pe8qMZWjNIr1a7Z1O/QxufsVS91Zq5Q6IP8DMqepXeJZXBWPE/271RGRHp92oB1Jcz21K
ti5ZMMUWvekdyb2fXpnvarPYh006LRzPYyJIdMQMqzqTG0V6RHE/TuOXQ2fLyRPc+8Bst8gcV5X9
nCajecVaYqwMm32GrF+S1AFIE01PZseKAovXEj7HzulTbeWaBmxT3CZaOnyQJOisvRaO4AQ+cCnq
46iR0gcpe9fbMtxU0fidx+G9rbf7+XmCTQHQJR4lqKYarvY83zRd7i1UdamqQ2NOhJba3pHsiJT+
yn/2A0abOrtxVw6PiU+rKxqcF4O03sm8AuKa8k+JZnvsFYJDGZX9nWhastvSAzdBgGRywmlcDc9F
17yQKUCgga8FK3PMt9pQohjW8D0Dxh7WhVbvknq49ojWLdyKCzeukTu/lDMrkOitl0K4Z5f+mx1F
/yBV8TJ/YX7PsLDB6O9F2joQm3g0fkkZQ62PV1mQ30f+gAKukowSCVWGms/q0vWZT7pLkccf3lD+
TD2BzfGcAQRqHSQAFbwHL3rN1fjmB7/spD4PDZGSlWYTpN6i0WyKdRWYoA2lw8qDWOVsWNlRABWk
DnhCyobkVqo2wqQW7YxjkUo7Shh/XQdgRpHdt2jGisSA5Kf3R+RXtYUBdM65z75Ub78k3jYrXGY5
yOTxJsNQScJHVF2ferWL4uzBgVNaOxi3/OoggrjEJwsbzwTuFoEvX+IzAgbdkEqWsqGy7W8NlPrS
zYials30ZI2I4gYG65JaQHPc6JY5/VfS9rOlxHuofIobwk2ewhqJIWQ16pF6qBj/S5NyE+gK0QsN
+YrNqh6oAKLj2AQ/uT+sp6T5EILMax9pEYDUzJruTJkkqEvGRdk1wK+I96tr2eF8KU62bB67tCNT
MV8BtXjsSusz7Ot+/jiJTpTMwSbnhP/6qRVkMkoZbge3ppTT7mRmGQcLv5bWvE2A29F32ptQcGp1
AnZDzT54EOY+HXpG2pr1qWXt2Rvhbuneh0YDgis/Zr5CTTKj4hzjJ6YZ22fWyZHD0oejNo5gNckw
NjA6KbDpqoR4ab75UW2dW0WcHdmoKclJi9wPbnpdkfJTcDAM/Shmf/89tsxTYuhHJMVfvQHjXTfe
xSzthqL0GHosm1NAgesIO9ECujPlt+58BmN96kPxIep42LY+g3c9sl4pJp5iz6h5HgpSPcxm24cM
0YuRsJmeeSTsqQBNhkve7FTfJd0ECbFkluREAP+SDCcPzLA2/unqEm58DoXEAx7YoNAlB7JDsub1
M2Dt0EwkiGlm5DFa5PAbez4JMHALf1WDT+xI5+UZYX/1dnCr4J+ImlQPDcR5QVUI/zDnlgdwZU0K
YattQpCWR5X74douzVWEi+0QJ4gPVSMZLnMRLyJpLHqB4yG39IEVaf8wJP6bQ4FIzut4PzX1Vzdy
Agu7fcFtiZLnXUVZy4XvhytGp2ccDeROcnl5FvPkgXjOlVWD5DXo0TdMpliKKgDNmeUf0GMZW37Z
7i6edI9LKSvOrgUi04yDm3AHXiWjdRmM9RDxh+qNuBNFp10C13xyaoMjoWcHaPK8TC0qFT9+qGP/
NSdlaNEVQ7Xh0cUJC2/UFZY9b31OTc6vDgW23BJDtSdjh3h4ThWncHySytpup3HXrHlg4zUGi8ME
foO8kS95CA/I8z6cunwLFKpWKftLW2kXHrFPuTfcxpDpToJOJkqerKi8I4zZWXkioqnQJxevXXkX
GsFLPaTLLk8grwfqtdJH7iXN+Opa5j3Y9/jcjCQ6Du5WifJAmbUm1sY7JqCa/DoKNqxxcBBWHbyh
8oBbKN1LM2y2k24+lMRgEG+dw4eo7gI1lWuZjLfYyk46XOky6SRrYQ4gp+FAD+p0Wje2D6XdiDb6
IKMzWkxM5mn8yyDWlGkF/IGAY8BktRWZ40oP9VtTZSx2woJvOccAGOhMyan5q3ZC0Jvmp1y+ZRFB
3uzDj1OCmKL1PhrLb1asMje9l3zmE8su1LObEW1F66XQU6ntZUydkCPehzVLx6amGBJELfDtpJ8t
ZjXA5Za+on3K1qzhtpjzD1VJPVGMr44+WBQb8tXbRuQ+ABXS1riif4RBoFQ9GPSwZvSVRPGT0wXT
ZtKs2S4a3KKuQKSqMOsgzGXx4nhclI4mj71ghOQp7jFdlesSdOaWucWXLbwf11rngjXIBDWV8I9h
wASggrULAMEwztRQ6Z7TMVmPNeEybs1xq9KLrqGK8I27rLpOcg4NCQkkFZG9LUj9RADCbdMb94Op
vZb+APnXDG9eO2d8mQcVGIJH3QRvRIcFIZpNgm38ri7r+jAW2n0RTh+xSXiGSIejofq5YQkQInPt
o5H2N10cuKfIYmSkytach4I6gqy6WgF9DVjxEOFZRw/SaBm2jrCNY8TWNIvZMODWNdD+BNpHXI9k
1mueg/6vploHVheQAl70ZIMqa3wUXkswkyiss5m4J9mP0DEkEOLMJjhRNdShGWD2wh4/9L64RjHo
sb7zV6gwp8NUwLnC4F9JClrD/miq+CdIORNi3MF11Jmf+K5eWV8lxFvdgZmCUmtDTO8F4AdoGW9G
7vR7HQlM1pofExIJkkDmVnMwdn7OODKq7wgYTE52at30OKdRp6Ya9P7TldHF9RwIXiAPqUj9DyPQ
1RLWMC82+ccaqXoVflpTke+IH1BLbc4xjhhMiMpckVyKIfHbi8endoijdSTlufCjxwaykmGhVsht
7GPNawF3Kq6/lJSPeZE5CBLbpyQeH4qxgFoKumipHPmgTe6nG5uvllXtZIiQA8kEiVgkbS+NWLZb
TZsOhkTrZ6LjYwf0qBwmv/44Qj9QwD0WcTnde/pvlHS0HvNmr1S/NbUIXHYMv9D/kXZ73wZRs7U1
iHTa5N+z9O3DCS063Bi7Jmm7yuRNH5213espkydSRd2gvUoG6pYx7ZNU5Jsox1YyChTu8Lppw42k
heWK6HBQ6aEVun1EljeueSSB0zbb/liWJlfL77+N6k5xGxXXkugDCjpgOE2TtG+lfu4z/yvow+ha
un1DZkD9U471iq/Z25pBgIoTf0MoW5CLvFMVFqc4l++xqps9yenGHQpqErHaltlxEd2ZiCW8yhov
noI2SzbUsPVdkmDbKvuhqx0vXWKviqTsd+hVyFjPGRb47ghomzPUrSFYtBxyNNLB0c395x6v4mro
AkIvAGEf2oydvp1oVyJ9hlPseR8w1sH7hagVvEY/DTV7yV7ABrJi8/4pylR29CIvB4afVtu4bb+b
ocp+dUb6pLCqHrsyAcsbBfbBx8yyqpwqfnOGbFp4aowIZXJddHCJ99ggWZnyvH6NGEOkiuA7QcDT
vWuAczHzFgwEGRMesmbyJXe9Hh5akkzWdlERH2GIfA8TMd5V9p6VMwXHIHjmRT+xg9zPTe894hrF
dAgymOBT2C5GiUncSvdGqC8AJCc7UpHsTRkRn2ZP3AWOqEmZzMhQi81xV3g8FdwSR2fuVsadVtCR
BNWmykr7STVttCNiYxirkQCZ2N9LEjLY+tR3kxZYi3GwvkRGlWBm2HFZSugkgOkuwRhBSR6Gqyjr
0/S5zwh8irP2sYhL5PuBJh8RhD4UNZS2vLLcw0SRkKNoe2IlSGVdmLCeYv3CA/rsqnj2Nx2Z5yOn
8ws6+bz6zNOJAoylzxqP0SxvrN5ZtN5Piq+DpCgeLQBXOsc+Gh2rwQZ7xpYo6Uvppw6pEwyz7DJf
zMP+U6ySVdnbA9wLBA7gJYmmTo6moIACq9KjXO2f3Sgz90ktWPs5EJJR+ow9aWZ5/sjgjAxXlUuO
R28dZ/q4sfQ63Eo3MU9ZQDIVssiJ8I93u2Rq7cZufNVQ2QmDKmbebBvKKz8R0LGWH5/rJjn3yhrW
QWs6W+iu/UureZT4Da6tlAXvSjWWd0/09c3ItP6tA1O0NjQv2DaBJI9cN5+mProvXLrwvgqRnhot
iqxhQh8yDpdK66hqm3hlhlq6CznBHmMfT68wxX2KC39dSaN6yjts1iHbhJUVIBWy+daPblTdGots
Hn8yMWljpDmlBMOUVkwIijXWV3sg9nwarB/p9PZzDmSS9O6trCymXCSREJrHvRhr+bIQXfcuqVEZ
ozpEtLnpkxbJcpE5lXHVqihZalr3oFtefa0YN2qU29eit6m3iuyC+mNu96ZiMzoCaoFNLnTjlsVO
SZ4QDDuiHY2wwwXeBqcxfg5Hkf1KOnInlfU1wTt/jyJ1bSaudTWm6hblyEhHrYnuLa7hRiB/UJwm
93LsMP450QGq7KlNI7FXRdFyIKT1rusV1lrixvSoeXXC8XWoOmvlYdrbhX7KNKyGhTrkuX4k93yW
04p1JkA0GQ3vbSq4V/GXMmUaQ+uk0KoNTDawlBBKWI6AWTVLXDH+pRvMy8goiokHCwExMCpqaLrl
r9Ko/cPP0JKwRNTELsv4EQVoRUf3F9YVAMAd5WUvEdC5XX1N8FweJx9UDJIOfz3gxFplSPEuXFHo
wXhTXm/1d50eg209uqrQiDZGhIv8J1jVrS4vOej/yEeqLlx/m2ezALxCPZWzLdxg/NKRAOVfgJ8+
26zvH0tw13v244tkcIyF3uvGJg0NsqURxEnBJJoghfhJF2W+1rC6sirJFHa22n+YiiEjA/0NflPk
6QNWVA/UKcGrS7Ns8lPa4s2pqQw1g3GJKfxN27Sw9B0GlnkYGW/krHCie3LL1wUBzpjewGYygumC
L0vvbqzXrpqn4D8WomXV6b2YqdoJEAGWJQCGx1Z5YWS2MyNSauZ8KLpQizEjQTxdaK36IYrv7Yy4
joloLbjodFu//x3UAX+X++m3VjrFwfai8oDe4cWQBdl7bvU4Jp72pAyZXIY6+XLvla/yRzIJmwf6
Jdcg5SjpiGeu+m85saLCQbLyB/uiORgiQDOcBIEHWwhA33kTiS06jRIefO7dqkF5N+XAh1Ylo/I2
wfrmkjexFInm3dwM8YyX+92BvFr/lnroLqQ9XlIusSbHAsbInDG3g3jFJyHY1xMTza/hv7SNbzFM
84Pz738MLkbqvAS1095NkQfubSxfmsLYdqlrvTqxplZhOzh4Niz71SMHZgzycxMDbxd2hugtJp27
H/O1VVg7sOzRirUhuWVZ7b40PXtrbJHWUa9dZ1WQaAAlyUxvqXnyOiRG4VSnS1Ul56qP1RIWgLkM
k7DemtOo7nQoWIyIFiM5cHsaol+WO5X7wSjtkw62bTMdw5x/Qaz5gnBsnelN+aHNEAQcuuTNLdl3
g76FZ50a+Y8XoKcxYvuQO0w9uy6gYrczSuayOzSGOmBq/A3b2gALjyaPL8uybkM13JPzZVIRMrjJ
wuy5aOalW6zf7ERqW4UNhLFti25lnrQwzq66Cp+FxvTOjNUujEwq7MpgeZhOBsxBb9vp1XMRXxmj
3oyY30Q1BAF24F1GBi3uCMDFTaha9S7YiegYKmyHcQBIKxoQ1NhNdwcx81xKH2UX0qGBMHlY6Rze
YWqlC59Ez8p/gg9ILTE+wCr8qHQ6udIo8oVzr0/BR+ALVrCYBaqpekGyuxs0cUt1zLM2oUJomZ4H
UkVbtssw/91XyFiP2K7JrHTiX61g6K1p48aesJfLONmlVnGqpHzqMxY0mTbcUut7iq8Tv0vZvDO4
Mo6+CRTbEC0alsL/GLTkPMVJgUzQzJde33xxoH35do6ObfT2AXuQFE1iPjK/Yv4wc9aTB63x7pXm
7mIMUAugQjhmAw5M3W0wZ+J7rkMWQjCPLSbk9BE7OFiPJTOJVRn2P7gDH4WdIhWTpA8mFTaVyvrp
ev2zqsZqoXM1tcB8NQbibSOZqFMqx7HNOpxidVmZ9YqtcMu0PX5gvoeNMn0WrXlW1C5LR0eJjIH3
t2Hl/1cTIBLy/70F8L/h+8MA+B8f+dd/LD7qz+7rH8yA/L//wwroGH9zhCNNB9CVIVxy3v7LCuiY
f7NsaYKasLC16nSl/8sKKP8mbR1TOhRTl0bQRu/+P62Azt8wDVJbuy6lDSsw5//GCuj9AXYQroND
4DdAdSZMGNYfri4y/8hwJVRpxc5wyyTuNB3SU36S1/LkXbVrcgnvskt2KfiruqCMOgXHcR8d5S7b
FYfiII7dmciOVXNOr9W5OofX4qxdkNSd22N0ro/10d6Tnbrhr12wHw/RPjthgjiFl+rUnOIL4tlT
fhlOxLYtppN2YLW6T3fjltnSLj/YRzq7s3lMruW5PEfX/Bxc/Ut3jM/hGZjfEYTPcdr+3ff4T6x/
/+QDMeC5GsJEjCoxvP2jbyIdtS4MCuZNalAUwByluVr9v73EbGb4O+ONYY1TbE28BNu/BVz9ZYhx
/V+/hPEHm2L+Xo3fb0IKxzV084/X8HkMMXnJQLdECEdzhvjZwTSAIYeCpfFwrkT0AQ9ppF3d9OZw
15Il2UbZXrS/Qi/nYv+ve+P/5DN1Ddt2hRQmt8BfKbnF5JtN7pILHwwO67EE7LY4/uuX+Mv75SUg
pQBwMTDPij8hQ1rnO0Ptm9MqY0ih2nwzjxoIiv53NKO/XB6s0GyLG5obV8eT+ocxlEVq1GWeNayK
OGcAUl0pSF6QBexSI/muJxs3TbvsWX33mTjIIbg4sf9QN9DV0eD867dsmH96Y+fHgOUKG7CSDZNl
fkr8/YUEDMGxwG5MK4Idv3KneXDb6kFgjrXV3AxcArYiiyCyL0kivhyv3U7wzxcFe2JlZ9hmvedU
Rk9z0jIOkIPwLVbhLMLm5U9Ql3N8BA1pTiBxGHxWAx6T0Mnw+8YbixENW0KXZHCU6lhgQ1oKit2Y
4ZSP1EMG3jO8umaZxC77dAgvrTG+8+ssCl29jhF/rlE1YCuGPbfihVyQo+feapuZfzwWZ8cUnIUk
hS0kHG09lchF0GWAuvvxXTpmLE3vuB0+W4e5tgz5feGw8A1wiurDnrmQ7QRvzD0fQlk/RLhHMKMm
1yBGGFoRH+wh7evMryDhg8gL81CFxyAjT8EERQOe9Rpq9ZsqACmjLMOPz1xcIRgTtGEmD/E1iPKF
a+PSIJa8W4geYRhJuhdjYktXgQvKyTtc9ky1Y8wBREXyKrhAokVMRGdsQ7RTw1wH8/9qI9s9d+lp
LM2AnAJiL8hDtHJ6i6TXf7V6typSAol9x74RPam7lBxJxc6l5z5bOCmLx55y2KrzbYNKKg+7By+L
nooeUa8Ep2lnoDFVh5xNdf/mMfnX+40gUG5lIDWmJfDq/OOlZ46hLNgBjqtRq97ElGzCIt0ksvw3
1/hv49bfG7tgzf3D6/zhca2DJA8IkOV1aDK9LP7IUM6iJLorumhHUbpvcCqRVrXrQnVCFLjEBbWi
ml8l7LRG8SYKpCDlfeGLmTIF3zj58NApWSLa/+u7cYb9/OUXlTzgMPcLztI/PpAi7Wln9WRcxcBf
VEDXqPSnEVt8AOf/X7/UP3sGCYDEZPNKz3T/5A6NRJSUubKHlQlkkmXKMR3Mf/cSxj97P2BvJCWL
6WAf/KMwKBRZ9o0m5ngKIhFcwhy8+j7CWq533sOot8feaM8Bdf1Ysmaf3zDZb/toQCmbVPesdzYy
yL/ZqALPMZ5Gv0bngxyi6d+F7DZt6j/Mv72PbMQZG2aY2r3K3h32W2I0TnzAMzSIfp+sepdN/IoR
Y7G0O7Xu24INoccg0E4fzby60icddaVOmVEeZdFciRPYtHVxUJ3xJBEYmcPLaPMbefEhk7THtLsl
MWMMG3dEz3z4aUlUNoS5ugaSxjYagYqfEUXITcoibk+sASlp6UYnT48bE0kq+YLwd1Te4bR5cK2Q
bGAW0vN/a2XJR2nhE5voOeQL0tJFYbjbMSneWqKpAhJ+Rhn98iMFhzvD5wuesEVr4+hkpNXhfUHQ
xRRBA4238yeuWzipS+K022ivB8Mch4ItxNS29Hw6hnWyVDDME5kBaMpc1MhDOIDu6sS5G5mgWEQP
KK89BiLctY53zrxoK/zyPhmyQzTVV99gdp9jszLb5loFAUPTaDUmGVPeq4w2ZT8y7KnelIZAEzbv
uoPVhHiEE2Gic/xP6s5juXIk27L/0uPyNGgx6EHzakVeXmpOYAwKCIeWDnx9L0RWV2ZEv8h8VbNX
llaWgsErALgfP2fvtWM7ex2R/xJYu8JuwW2oHeMR34NfvaYjeM18P2gkZQoPYN4Y7kYA6xPfTFPd
KAoqR4+3LJHv893bZOUNCUYLMRwdk2spwcHjASyKEsnZ8NS44xJVAX7AfJ8b+vvQTCfAvnRJp2Wc
PGbIVksl7gwEkUyNOzhTFeNLFPcAzFXXHFJVXlKNbOwhujBkEpp29HJx8vVwJ+Xs6+C6l+m6iyuu
QXjPPv02r2la552HCjn0LVwAPLA3TdceBBD0vE1evLq58Qq+Dzpnywcdz2Q+1Qe+yDXUy0WFe7a3
tWMEhVAz2wOqrW2mxztTLy8oxzd9kiIiL+5bOSwdwbXtQ3Tm/LaChNK8DK+lyaXCTtob5t7pexsF
ZEVkdPdU1TQK3tox2hks6Vd6LZCf2cmSyJqDwGcWBu7ZKcwHPLjHnCspytexRU8vrYcEWF+XuB9S
5vSUfaUhy+ZgHbHz6DaCbN6D6AHaRxY+JSSHRVpwQeUeyBuxudiVaabgoK/gBSM0RNrzpGP4gcYT
QtblHmCQ04d38xqrNe6r4fWfXl+virj9vjpLdnyCxu5k0N9qpTKushaHO1ljpeffTcO4AZu5nq++
kCme2XSf6ShDpCsJLWLdRyHNyRbFWr8fqh0RpeepP0boOzVuxiunw8ic1atoaA61nuxbL3sPVfHh
Ns+Wlb5h+bsICCeL+Vkaqzsfp3fcBuRO5isl7bPTsHtwH5KvdQi1+qluu6eCxkLbcxLhqbZHIvjm
1iARdC8EzeFt27ahtywn/Uhw73lSACE7BjKXFE9wUJQvhYW1xUrhJOljeQkbwq6Ct8p6aMuLF1un
PDLJ40Nhu0ioyv24fXIoXHGB7bueIWKASIxZPqg1P3uxZL6ef8KttWOQyj1F0dI1unPQJpv5TzjD
eCRQ7IwMdI+jcz/yZvx4OsYsWaNXHWy+UwOJKFKarZD5xjWdbzq6qiSlJBU1I7b03e9bTDTfyiLb
otX+vrOitN17Ma1xNzj1efskQlLS/HLZoAfvnQ3RQY8tkb4ILsCGpf55fosWJuWQKgDP7sZK8F1Z
1Y1rJJ990RykJFla5ylrEvhb/N4gOA18uVcEAVK/kNXCE8rc8WjzPJSgQXxunjT8Z8n8b7UgIKfz
1/fAlfeiHBEtRO33DJA//ukUv9dFU3y1f/lTm8/i+i37bH7+ofnd/Ot3Nf+KdpkxQj/8wxx60DI8
51hw+Wy69Pd3AaBm/sn/7n/8J4Hofiw///f/eqc8bOffFsZF/mc4EYfYf53X/j+c0f+ps888/qF/
wc//3r+wnN8cehOG67pwcBzYRP+vfWGZv1mW7xIXz3HZ9zSLP/NPkJGl/2ZqpKtQnOi6ZdgutdA/
uxem95tnatSLjkEDY4Yc/Tvdi++n2D+KLte0ORPZrjMfxWACaMZPkD5POQ26OQBwstK3Eo21p+fF
I6TSjxKY7nogrxxHnhPd2mw9KY3HcPI2rQZq0PWsfk/0bb0snRYhPRI02jFMldHmMFBYB71kO9UK
6MOujQI4G07f/w9F94Qqj5lO0Bg3f/ra/4tjMlroH6suPpDF/1y0X5pjWx5n5h/L6ohnwtHLLsEE
Zj/LInvGgpVsgraLVvVzl1BEYHz3N7ViyD0U1ZZe5jYytJTI2nqtyAglwn0gWclvVg1FjFKhWlFf
r2IrvhvD/kNT/qKtoOEJhRMYyA+r8tTcqagEZJcJfUlk7EkaXXcg6+TVH8dPORDMyseHQBcK82BY
xbmdNeIFFssw19AslclrZDgHQ29vO1x4+HflcrDYLQhtI4bRA5FGsUWftI1PAynQEYNou1bgD9IK
pQ6iE0IXPvQ+fiJfrmaSRSsCXe4DqMid1PbOpG7joTlbdfEgpvw1jr5Eg7sEeH7h4bdtUHd91wWV
mssSDf2wSx4ZEi+o9rZTHd4AAL1RU3I2C050+itgca1LoZjU70bU3hrx8IzGeleiqIpSi2DG+LZ5
SPC1S6fZBike0pCcUNNizFZ8xa2976ZqO2lY2sMM/PLYR6+dYS3R89xZOu5IozYuWtHddMiL0a/t
BEryWWtRjtNm6FAp1OMpKtSR5+26xO1VHktZ3xQmBGfGomsW543LBGcuPXJUBaQxtlK7VPl08pro
3jTQRO9IE9j4ojwEoX6jTPmSeeTMNfouS7udl47sKda9Y9zBXrwGWX6rTQidoFr7Jfq4LMUZaVwZ
01tn0pBvzA0KpVPc+hcnaZ+qKb2xg0Nn0akDYyyTHgFYvRmjU1iWJHqjp0ZXiqOovJ4/jOGKXRHu
ndbdAyHcFAFcHIFo3CtuvcY7llN5UrUC1QJkzKgqwtiyl9o3V6qs0VoxtYcppJnuOpc3GlJ0qzXf
yeh6sYmeDjKO6QU3aEG4fD7uWitZeb247vT+0DoMC5KZNCqXoYmfkvD1iPjAxKBBX5lvoa0/u20k
Fq2tPgKzoLTS5Loub6UnDlVkniReeduIn5wc30ODDrdX3jHySJ8Luf8l820gL4YU36SpjlVGpnDk
vhkxYjmjFeymQbJksPhSCffVpLjLMsQ+6VZkYlsS+hhC6C31iGMMnvlM7NqqBL0PlSjsz30Hr2p8
EIH7ljDeWQy5TyeBvOm+qb/lnnbfworwVPsuPZ+p6eThKcVz3mc+JCDSXYp+OLpFeacbj26XXKcJ
d3/9kAwZwml/5YN/VZidCjt6sTz3nQiC66gIV1FnYOZW13HWgKKkCYQZ6EtNVkWinXta+5H6/X5q
7dP8I54BiJ68vIsPM6CWGrnd+sVwu+cht26TwHyASVJl9ms1yq1Xa3h1prfGSt4i376jIdwY91bf
b72gvysL/eTX/vXU5adJ4WHyddSg9VGvUCrnWTWrNEg+Tybc7f6WRtoBUs4WVMqqMckCQaV0ZWbD
ZzmWhxJ/YTVAMoHqsWitnsqjV589q34Q1t/irnsunb1vbawOb72m3kP0EIvOZ27bC3WuCyR8XWB/
2U55jYMZ5x43S0udiQIx0zeV/RSGFfYi46lt1ZWC9NF41mdXaecGkxayjnvo7TZa2+rZK2eFf/5t
TEc0GvU2Vdk2LLJXRQBomjtPedDewVFdQctZEu5yGnlaRtacWKEkb9XGtqpbXXHEYWRIYsO9YUCn
0LHJIHQM6ROtOh1jv4pIosj820hM2/krDMrs1Zhe+xQcQKVlgPhMY1vaAl4TMv6r+M1v2zsGwkdj
6hnzTXsTN6dQkhZkdtsSJTOYN07tPVZktESB9xyK8VIGzJl8ysKJqM+wuxFq2s4XwpbyzuCPswY8
NeJSNgNuNz6cndxEJfArHNA91q1FoiN+CWsYR3JcJJa1cwcMoNV4E/jmJvMN6DnufQr3l6m5s4gK
bFZO8hQ1AuVdRM5Nsg0dIsVigQNUcRJMceCIQ1b2hxzDR1Gw+kDOUDXSfr0cj/MC1g4EHw27UZOn
PPa/LJX6KOyna3gGGJg4p/snv81vbPJpGtO4zm3otR7rpBeILTyqrpeXLrGehT099d74DfUyh9c2
gkZOtmyUXyvIr1d2zLmmKsQtxhTkyTsnDU+Eyp1x3LA6hziBxF0xiW2OYZfbYglTZw+Rfa/0ewaf
R/16hPSe992LKJxb3c4OQfCI1PkOAcnZ1OMHey368Y63dmI8bSFDcUnpfIgDkFhIpfXAfMT8d2tU
1spn4SoH97rGMGnQeGT2WRy9oXgORLBLkgTai3tEvTBviLaZPtSyhqMsT1p3nzbFFiHatUx9HAWM
RGfPX6DCDdHNt07YPjdO9YiqB/WIi5GoHUfk4EY1G1BBaazQTREu7yUj80b9diim3UADjlQmFzas
Gp4c0oUBi7RXg+BPD0H1GLbmPhZro66h9ssXOp+fmhN9A/5/sWKXSbPd3+RcW2QIWzOcsxIQ/cP7
T5qMrlD5VBHnXubpF3bpe1sVm8h8HciPHEz5qtDtIPgedoUMjxrBYtLa+E5yygp1g5vl0qfWIzCz
w6RriAFX834f6sjK5PgelHhr0w6RlEm0O1/RKHjQ+HVekX/L0ExR3iFLbrV26Q3BQ1SRJYSna2WI
6RzlyP/cud0Td7eT0T30ufuJ5qwGjpY/VnnGsXippePR0knjiKOLnzVwwIpLDYM8sqqnz4Q1rv/9
zctlXHrr+XE2e3sZa+FeauPa04tNxm+x2aD12FpxFaZMbjov3xS2fu8AziKCPjvhQj3Q17k4lqC3
PT3U8CdN/syMR3zFwb+1hL2B6ZKAMNNq865u4zM+XpSG8WvCpLsNw5uck/6IAx3BwmuXEi+v6OIS
F079MZ94A9slx0sbwjMopeLGig+SXmngd+OpnaUYuW4Llgvns3AjlNDuLIMny7oMBdpV2e8jf7gT
Fa6+pN5T5dU7nK23o15GZ9XkwYnG9yI2rb0cc2sTsb7OMJ421/UdCJqgbeqtK8KzJXzwH9bwyFAb
5CKOHMORMBZTSlctiOFJCie5yfsPoMPWtnLzc6u33cEs9B2t14TfQfyNFqkHiUIUHQIGZUXYLPLl
guFXeSeH8YHjDtUe+cQQALFHNfJNQnZhPGJuU1Staymi16b1n8QY1ptQD94H2VS459mF6CA/27MF
25v8nGJvWEwTQU9UdIQNFhK9CCUVITAUul3srCCKaXTpUwLYihh+D349w3hEKMjtNwM0CRtBeYIJ
C383mfNtv8mtVcSwDL89tLI6ti/akN34/rSlRfMel9Wx7JNlUAlxIiYDsTcWNYoT8GDOvoiNbFH0
vK8EK7GVMZkw2/E5qk+Owvg4VVa3mkb3jWjTaOXHHhRrmmi+lT16PltF1xLzyttoUmzwIbLBVdaQ
XtXGDW0qB2Jjfteozl6irlnWZVAjZwi+4lS7Rj85B08X5Fez4UU2mUkq/0b5aq756ORAaxRgSFi2
LTFAVxXToat1DPn7Cp8MGtNQPpYCBzbGWJIuRLBNJyzmHmwmTmEo6pO7Icc9JZOmXGr5HAmuzDeb
hHJZK3wBA9k9iL0HEZ8tH595FeJKjchbW2d5/9L7HFxqEGus6rIO0AubXr8MwKgXw1RtWq+7Mion
W8Z1fHQi0AfodGwmiG5yYyp93URS7aORW0qwld14ihyywKOx60nvW1O1MTzMCja8V5J64GDIj1w9
X/Uphk4rQviHduxkDjPDmVOqn7YFfpmc5KraKK8l6+kiyLN64cCm2kadRm1YlWSCMOiicaxhiMt2
racRlIQ/tS+iaZfZTJ/sItZXAq24pU/Dw0BqLwVyfS4dQELC1j6aMjq1CdBuZlYxnveE9Ci82dmr
bqTOonQTZ2Vo/aYD1UovaV/xrHiBcVtt0qCE0zK6ZAOaFViD2boDhpaMHSVpX9fapksKoovHPl8V
SCCRsu3hdDRXblVd9zaHSM+W1zXLDBZthnk+q/uV7aLn6oLooqNfvnLi9NZrQ/1ptMZ1VV7npaPd
1CFTWzWpU2raVFPNW+ra/SENoZRDubbFdFGtRyOtdQ543VepPah13ODX8IYe8jy1wqI06LjWKL5X
6LmAKHAMtuvYfNIK/9appnqj44BbaGRa3/uU4/QE6UPRMVVOAXgU8EFp9AHbHbvBoA+LntxRiD/u
xrWHbQ9LFSvHIm2pVSEYXKStnsD+W4vKoincYkbxYr9dKt3jmpyBY+EGdOYxIcKeGsmeaXK2UZGz
JWbh1mNaZcxO1tKtVoVP6CW4qJxghew6rrg3iuItqiBhaN/NLuqzTBGnuSmmO6x5rONeegs8ZaXa
r3zySQORGy+07X3faNlO93MGwGQWBliNm/xVOP03y34x+55mHZGK7IXWgsyzbG1XDcN/kw07H47l
IJ4hpAOQVzgUNGLfsK9JjdYeATuJ5mcXYtKMfDCWYoQfqdz0ujDhQk/o3SNvqJiUoP2T+Yzi1MEL
xoJjjh0zI02t4TkJT6VAWdUOk7OQEd9JWLwqWe39sQDeBX/WCp4ksS/b8hCyhywEAnC+D/E2cpgY
LE7wGG2qhwgqybFSoyThtl4mGBRK3yD/ymcsamk1+F1mN3bu3CDEQkbaUtrntGSXNj/UOU53AETR
dYrJ9LNdoNUi3M1Y172A1WGhrLa917Ruz7C1qE83cVx9t7DyRsjIjR3oOCRR422PoXlOWnoo8AZG
ZF9bOp5bf7qAcjjkETa0BJHnegys+9YJcaSKRl9WJUEBusm7glx3FwadeV/L5olcFJAzIIUA4aoJ
7H9UzpjpungZkvFiFu6HXhsbstA4CQZet3R4lOi5htZSRHGyStkU6mhY+lMS0MluPi0EdyI01oUz
fZrR8AjuCMyl/Zpm/YenxNdAZNEGogS5icL7Sm1AJ7hJFXUjJD1dGK9ZPeQkW1TgcZWCx1h9MNnG
wwJvUabWdUCCujaXyDNjJJxZY3wtpFyYZceBOQWiqZnb3C3Oyod67DEpw6R0Dmr7bHVWs/YaFpwo
ZsOrJzWusop2VuUkj6Zn7UIn/lQG8v+whdFJMbEuwClt8uErSQAW05p8xxIPYy1HsJxRYo9JfYpD
HnzXHzH1jdbXoGsvtS9va4lrzG9p2hNNipV1djgHhIWb+jINKcvagmZU7+LlijkauJ0o11Uy0Ixn
g47SxsXcfMLnuOdZIV3G4qQR1RswjitMe+cuSS6iAqSRZPVN1Fv2ZuwGJoOM7ymgWx0mp/kQGt0x
TOyjbhG1rA81cU/jMi4wzxZHNXDEK2vjBLILVOdzI/WT2/Sf2Dy4IzWch3FtKEzEbb+09di9ws60
ZL1kgaqgN8AWYVkn7Wrp6dXF8u19RYIX14FKMTSoi9NUvwq9WTuZ09Tw21WSweAOvOZeN8Ybt4QL
rWg2JE+jkzBY0uMGCBdyFbNoj0wFJX1xTvwkXBipxtINyaPlGFdj7F32jbXLIrWb/IEojlFehJwe
e6OzuXnm5TuHr5j0T6GhPiyRb/CQ8MQyHppzSaZOfCiHkUevj+62qJl8OX3BOQLjfKtF12URnGBe
HIo4V4uWp7HEFNB5RC0hK1oVlrgJZ4HrqJk3pTvceum0gxeAgDi6BifBnNUxbi2E4EuWyHsOpJtC
Sz9k4Bgc6T7zVj6gl2Q4QrxUaTFJzU0z2cCAe9df05Ap8UD44lXjZ4RyNZlaNTmn6qHVtiVB9p2k
XzKRCYJ4hNvEsoAhoTXHMBOzdZsN3tjInO7ToVsTa0I5LYJ+Nym9WxGv8lXxxvwC00UQf2Q2wTl+
ZH9TLm9mkDv21U+pZw86Jx5GactC+e6pNmLcCOop8gJywcfgrIMIIU2erTTywge3NC+tHaziwD7p
MzuLfDq4bz50HPnQocLxsvjIsWnreumhyZt8WWnTTQoQJi8lKALueRid7jJEeDZE4jDY1SNnhW0i
jX3T+9cIji7wGou1rWdsBRxjgi6+KwafWTaMY/OzyzC5hQblRff92MhIMHB4NAcNuixbprEvyuLS
IoHf1CHY4cwEuSONgisZLFQ2BVt80iMUkGiXAEpbeMrTFrLR9secjXYFqlCthVEy9S2CF3ZEccUM
AJSTKHCFJpTVxjXGPgxy8Sy1agdtT2rbIoHpQuTLXG9QHVwhnxDLMPOPahosUqo0QHtaUjNb5Kjf
6tmeMq14tE1th53ZWFnYUxfRhQFuULcYAHQj2kRjBoAS5W4gjZ2X2/raKJIHDh20xAi8WdK9OeZd
QEy1457DNCquTIPJoq5ROTV8wNjMWH4EKUsjfh2v8MVmQPY9kSjFjg8QLE4a2rI4E8KQ2MGM4D4c
w4z9YlHvi1xyGpyF8G0VLU1H3yNMBPEWw6OOg+ythWOzKlsRLGPD3ZRT9xlOOSyp3nxKukethcfn
lOepLk+6FLQfBKSnegZ96JjWOVFQzQvknrb/XJMGQUXpB8sSycM0ECkdFrfETAK98ulFEQrRZctw
Sj9H4IyLUFkbRuF7vZyenRb2IY5OeWVRb4AJYew65Utfdc9NjolXpv3HZKHX0DpKbjARQCWox5EU
feOAxn0Yhc/CHy6IunEEa8Dj47r/sGpQXsxjajmIveGybHOoXmlJdRZzbs1gRuUGpFu7HjqSiCDA
Yc9lkthXJN6XubqpDRbL3KDfAHLutTJr4AnKwxZakdvcTGerdbWFKi1y7iYrYh3SDtmgrQxfwri2
az5+QnoKUPix4o1MAuy5i/2rcokeQFZtLshFbpssg/0Wf6axnj4iwbagQsJpMwqOlGD9+PI/cfPe
pAbZv/GHI+NxUZjjjLi1n0T6mMOp0JMJoNqV3hSH3jF3TQT5Mp9e8yqlU2N8lJier6xp+JCa2pO5
wA1XvLpZHcD5G75JI8dfDRoUiBCekkgZTA+8105Gn24TfKi2sjbtqDvQ0tWyLT8qnUm/22J68Dvi
aMw+O2IEv9iRvwkdKoZUR5QvNsxI6BApuPpBiYyxkstkIj9gcpFy6CnmHN/EbIPREpoTLDG9SY4Q
vtP1oI/HsNZAIYw3trPvcNanWXpXtp125dYyW9Vj9aVX/m2QW/tG6+K138ER9CQOgK4pt7isr+Ic
+4atFyezxGcwWnmwpiY5qaLFbbwonPhaGOl5CuN1pgm4dgbjo0i8I19uFga3r5Oa41JZfIMbP9Er
lHKcxGKAkrrdca8N2VonJ5wvxIStT6OJ4IAUnaRlIkdqtKXoiWPH+kQBZ2LBgM5z5VhfuS5IROh7
THcOh2b30TAGRd3JNztonNSFsfYoxUq9jZ+IRIN202WYyZq43aTDqdYLfmfgX8YR929hue1V2Byc
Vn+zrRfHbZ+9QntSQ/3iSPMLw/qrRAkoK+9Q2f2wpWvjX1GUR0l/6nyATaBfw2cnhDpnrqgwSmZQ
Y6c9DR0rB1bZoIVzyfeo5cg5kBTbSQsM112L6GBX7OMGHcROd3eawG82NzvBl2GXXzU1diepoyVZ
1K73LYvhUxu1s54KSM+2xsLGpA4dt1w6BN4sWdi3blmtsmx4xP2OQ8RV1yIzklOuFzgWMF6Re9tt
uih+y3v3y0X4sSyVCxCBC6QV1RWqd7nJwXGMRumygwbXmYWZlK4VBPKEBKN8WugxINWigfY0N0Q9
9QEKyOORJPGS/MsPaDQbO2WT0uJsGcEvLgJARBLJgrRKOHYlWqYiH1ehcDaq9z/hmGvwgKIV8qJ9
7wlmYfoeEbgNCqZ66BL5FloUDlSNe3fe713/KzDjbgnQPKKHj8KDDFWEX7j+A/NZLxh4GbdZUwEL
6mjeWq72hrkuXzoX59av8K4ONWFsFcVY04thEzXDfWSIceMAF1iQcIyVSS85rYQpUFPh8JwNybAk
17hZWKkHl8aHr5Jn+SqrocB5CJrzxOfgNGrX6LOrpYPyztCHs5mrZgGiczZ8frbtqC0tRa6JRONq
FB6pjNltmGF2U8la0LZchPiSDUJTeMdoxoYGdKSjJ/aiocs/26EW9RQFi7j0b5IwTpalHAn2USxY
m6hlojNMW4cYQWfCAW/EAp+4DQly6o4BlIQastaLHms7oJ8WA+SJDkWk5qNvX+293FBse3p68Evt
SxuwBBMpDXCs2HN/6h4Ttb6ynjvbhms9uv2xl/k7gPlyVbc83HP8GbrcW8fA5+jTfswqp8fBCsWv
Ifq4xdji9F22sfNxK7W02Hj9LExuCx1TWQmazXpuZqPuVJZyNYChpJR4HMeJUaO368LsFEMr3fdT
exPYE+Ltu4kuAnHeyarivO2QRL2RHotsTMBEmNB0Zgj+nGMIJ2zXp7NksykMBqIq7d6I3Ec1R34l
0WMz1TWZBPQffcPHNGsdQpXAcaSvY9flzcDgFp5FTIiigOKU3PA9aAsAP6s65lJiHc3WPafRhe8/
orjNr6C1i6uikSsRD5wtqe9PEfg7GxDsDHA0aSzpFjWIYWHiys4yE87BGeWtTo9rzefv91Y/YshA
PdQ1fLhYRuGysdHJc7qPobHQD0TAjdKrsS5JP6iXCp6ysILx5GG8pcy8bsxwRClJjOA4ZhvNp5Sn
gK9WDHBmZKg2MbbBxy1RgKxL3I9Msh3Mf5W4cr9fpRJe3MDy7tywvkwbr7Xhy2n6m2/a6YbPD9xS
gp2dO4U1N+kW6vEXYmOQm1lpbnhZGTOUTAFFJPWoby1bPLLxfNRV/WBge4Xq7G+i1K+WoiPQ3PC0
EL5g9jj4/TUKkmAb6esg8vub1gO2XRAe10FdeFdaCJY8p6XQO18I/PVlR9zf0mqu0dosDTPVDvR7
qf5h0oAjtsZ9nXHchAW8Ei6WLz36CJx2OyjR3hnGQ0EnPCrkpU5INVFWsSMQY+XBY914jUmPML5N
mvbZ7sLkqbLHg4V7YSWBxC77SNDEcfDDWSWkPCUomXjo2JfBiBbepY6r4hAW5waMwjamSvJLGxg3
1dqa4qg8qNze0LSna0EAxN4Ju41VClJ4tGAfJ6W5jmfrZE5ktNkaw7HXxF2jGfVKh+TNErQDoYOl
majAcMJny8jWtFpSF4C4Ni60PFAXFvP1QzdvgiBkyeAzkJrCigD9hEXX8QkYbMwpw4NLwWC6UKza
Bk6ycSD3uz8aHvHPaf1Irza9k0pso4Rgpr4JSdFDq8gVltvepLCyv0oNHTVcnvhoesEI1w+PqE4a
JqkVnFucrDhkPJgRBuZjWT6gK7Qp8G2sdgEMLSiO+kHpBwoGeeVqSMRDKNHrbLJpqfTRuSo4bJtK
3JteZ++lVX2zM5gSkXLcdV9nEaJn414l7oL6rLCyg+vWpzBxKoKIT6UG8DbrxVZGRxPqZMTQrqKB
MhrNHdnp8OEm78ZkIFlSSwZhssohvzeVsfW1EZiyea/a8eKl7S6p062F53qot6UKrj0Z3+oihfQZ
P5NisAg77OLy3Zr6ZVVk5zzukQM06iszw0cTfJtTwDpOdXhAzOHqlM7gIG12G4UiokQenQ0EAsNa
aF15D6xuYKDdZ+Frrk/PRgwYUJcv3AtMNkB0CyomKsmSAafyP7wg+Ep6/Vy9CGN8yEOacaQws393
4uhqzRZmwrQj6+EEIvaB6PCPHic/dEumIH4A+jWBMM+jSlcL5Ud2m8ftt9oCBIglMlqQZP2hMfyZ
CxE1MdEkggXoGbFcvpEdvEKcR6l36xRKcxEO8qijk1r+Y8pTIeuC9KhgYjM3uxdLlQu/mhHoAenp
dJJUlj3qVnfXeM6bK0hRwWUp+oEuu/3yj0RL29JH+7pSTvokYzTUGgDqxG5v3TqxlqVGuoRTTHLl
8Aw6WFLpmq+MyHuSTvCBMiXFHcwohGFnICFwA4a7IuUEKzLH/8mkNxu6AeAYA5R17nwBS0UvA6pI
AW3SR8JZpQMgyNrWnU10DNJaz81ui6Z6SYLw+R9jVyvXaPoM3JZCe+DYewBS8KpkFXMmF8m5Rxw0
erBBbVIbE9PbOmXTrya3vrgA8ha5eWQytA8FMkvBOXwVjMAT1RBiTq6rcmcwtw+b4YBeC5N977SL
qkBfC+HDXYeMXa5wE5wzz1lLL+l/d7v9W5rL/0FSSX0Otvu1WHKXf/wolfz+87+LJX33N0ybOnek
7looIv+IfXS833B+IpP0QBaY/O0fVk/T/g3EG/1L17ZMeq/zf/qnWNL5jSMl/5K8SNfS4UL+W2LJ
H6WFAtuai5uDKOMfJYWpo1csS066nSt/Y+06INWQJ+Me/BvP4Y+WoD9e4Cfni96Rc5SEbrotfUIC
gDjBhQA4+Kdv+b/QRv7oefnjl6My/cHiZlUIB6CVbrucBtIw0BvMf79Bfxn2+Kv3PX9hf7JhQhXX
dZaUYdtEpEcY0AkOGu1fBG50yf+zd/+TnDPsKlJcLVdtjY5iOoLwQqckzP7DDzB/Z3/6AB1jyLgD
eMtYNW9vOXjaL8DYxcHrArX96w/wq+/oJxeQ0NOYIIqE/ENLH6/lZMz5ydKB92MlU//81y/yq2uM
e/rPn2OElz+NbcqLREWbrkkfidCWWvgE/uZT/OoFeMT+/AJgQj1XcxDlDW1OKFjRk1UdRw46qv/s
A/wkQ/aNuHeaVLnEL0WEY060N5+QxKq/yTmb7/U/1M7/egasn57gxBWSfnDuruomT0N6QQlHQler
m9eeQYqPiHJgGI8KAuzyX3+gX1z2n42lfjZJr6N7zumzn0PDU60aoeLOr2umDAX+xjv3i+syS8j/
fF0aVNDJEObOKhpLbFYlakdouBQFfxOV+asv7qcn3PUriPv+6KCnK62T4wvXuyCEo1c1cqJWG+FO
dLKysSovf/29/eoD/fS802Yue+ZRDgIA31X7IuqCbgHdIopXf/0Cv1jMrfmF//TIe/E0ECNu2itU
vjSjgzgywTxpvgzsZW1W3ugA07BTdffXL6f/GDX6x6330/NfutDLbXjgqy4MiXdC0U/+kqoX/ein
4qXrHJUsR2vA0NONrjgaUvNM6MPQMbO/cST+6hP/tDik4Zj1zPvt1eAZNlaR4ivqx11FysNyUOHf
hNz+6rr9tEAUPKyDN6IbG2HGPoeAaFfIpNK/WX5+9RF+Wh5SL0GeBYB0ha8LRRwTtmPTWMwZTdIA
0cDk4/qvL9cv7nfz/3J2Js2SqlwX/kVGiKDCNDtP39c9VTUxqrVXQLH79d/yxjc4l/eYRuQ0B5AC
e4uw9rOsRMGCXFO4Pi5jBTUgndxfno87Q8Dbq/28eE/RUAYbSWllyBYf648rUZdDLqWnfDBVnHk+
wpUlTw4SftPJ4fzDrHVgJQdvTAiH1VxwDNykRC0YiLXJfvQrGKde1sEyXR9iycsnp25aCUVbM4XB
E6oJZuc1dBg8oM53sDYdVjZouWvcYfQRMrgfiHB1A/UIbK0K3H3l8ECBTxd81XKYwp7vbm3Alt8/
PA88AlgJxnscNQ6fq9OgieyPKORq+uh8BytvBZsVQlkT80E6wLh2xusAQ2+Ah51rUo7glHbD1tt6
rRsr4lXTq5iOFY+kV8xvhZ7SRyU7oDTzJt2ouFnrwop3FO5zgvJU1L468LlgRKXFrRg4Xg+Fz4vx
wgmx4h6XtbDZDCWPdMmma9DgXJAbiS4v23X8S4f4MN8gfoK6W8zgjIcKV0W4/MadwtzI40WzbRNE
TB9CeeAGQQTB+QwU2NAe8S6Faj8jQBKc72NlyXpWjJuM1tDQ5xz+eX2RHcsJKpVd607ZvDFGKxPt
WTEOfpmvxLhMgdJU4CjS5O4x4xIXmAUKc9SFY7V0/2EqQm+iLXFGFEZO1XzvCSDzW4hJ76feLzfy
7Uoy8azorkQ/AEmWIPgYqQwuDoJBPutWO8UtVbOA6tlJRfg8JQ0NLtueedR6qglD5rpwV+01pilK
fdQFH+qxhGfF+elfeyYr0qckT9xqwPSDcC/Dk4sDpuEOV6Z9f2iSMCMPhd+DnsAJ6CHfzne5vAo/
2Ut7VuTjGCcOm3mII3xtp+ShSdjc/mq9OZVHZ9YQ6xeoIUqQesq0u3NzT3pfJzAw/Ofz3a8teCsl
TDEuhXnhxFEVOriAY7A/H4JQHs63vrZdI9YGwEdxSaY8BctVFw8DqDFsC448yUuYobSTSd4lrIqr
KzZDzvAw4qSivgfShOdfeYHK342YW9nuEGtnUGqoFSYcnkYMR1NRMg2L5UJZvzi8maOxis3G7n5l
LImVPBRN6txxwJ4DfhqMSEM4cIwm01N72fL8F5HxIarbTE2+N2pUjE5wgYQBfQfptpK4GLqqMwPW
nDcHMvklUUHpbSTElXz1L9bpQ5d0qGHIjrtX4BdjIPhnQEAA1wB2+w+cFaFbOr9O1nqxcsnM5kKZ
AJvcNIGCPOhw4C21C3SJDxuW812sTY6VO4JYuHWuRlgPmKSLvCyArwHKLDY2umutW4kjIC6Ul0h7
UY6j7L3XESjip8bbyOZrrVs5Al8DDScZFqvXqhqlBOQd9Wj6woGxMgBBQS9KlpI5ykJnfh762gOg
M3Fwf3nRwLtWCkhz00kY482RAwPfa8elqFtoWnbZ0NiUGyoh8u5gfAETCji8sArH4CjEijfW5Vr+
cq2Qxh3xzPsQ80oKgPMHc0Wd8b6qkq9MFK8jdyKnCE6hhDS1Cq/Pj9fKOwg4vf+8unPX0e4Qt5hs
AN1dB5VoicFFZol7LvjSgbsBB52NrlbCzl1+/xDcdeyn80ygBgCb8o9KfYhcUQAhazCxwds8/zgr
a9ddfv/QB+3DvobJ9RBRBPiL6Jr8SFhTbOyblxT+ydvTtaK6q5H8IOIeIsKUOiIAvztFcTdIUK0o
i7+2oFVBdJtvLLa1qbGiHHjdMgZB20St7+PqWUPgl8zeVSGhR4sXwYscy40HWxs2K+Tx0oRdCKFd
pGAxQPbaB0YYYDFwzS6bFivqK98NtQP/YwiZc3XrGuLduhC3Rudb//yNi8Lx/0564ySCQQw7Hw0U
Vqiufa+H7ks2One4SrsorbjCeqnjeNPpicm7kwbUvn1dqlWTO2nq8s/5R1j+6v+uLFdYkV+QbHHO
hfA5wfl+6DYdpEj6MEFOC7eCQ+9mp2JKXLiVhpcd2rrCCny4Vha45ItRYQrI8462gBopAQDc+edZ
mxIr1qnMmYdSvB6CWOdbAl8yXIuIR9mCTiNBWD3fyeer9l84x8dgL+SsHacN/v8RmKcg5OxxH39Z
61awUzCzDU9JfxSDAIV4ab29fICs4AYuEDz7Fq2rGeJNX05PCc6mDEd9dxCgYOOyZ7DiOmU+FHao
dTqOzPvTUDjXxQzFipc1bgV1MVbwFU3QOFAH1RFaUsjNhiC9Od/659nP5VZQjx1OjeAoib8Omy0m
9OvYsWrXsvnUS/behqipu6wjK7SrVELNTF0D9wM/Glr3IS/Ukz/mP1NKr4Ks2jhjXXm5uzZZFVIo
YJjTAWbyGTnReLzjhbhySoXSUecK4tEjyimeqwxQQ6g0L3s0K8ZRYKkp0CMdqiQn7FbyiOfQyrdj
9oMV5DWEh/z5flYC0ca2QPY/5vgkMMc8gLlTkGfQtWkU9V/W+tLrh3c6Di1Q7gmM/bHKBQ5JsjKN
Wo+EGy+Ptf9uhTk4MF7NgOiMZtyGtjuYoBVgl0NtFh7O//21hez99+97CtVARsIW3S9AwxIwXDrJ
imMaUPOKSmXh30PaUF34NFbAkyz2dDNWBii0trwROYqv2iKfNnYkS/b+5C3FrYg3UEVD/eabqBP0
e+vAkbytwBDlzsZQrbQf2jHfTnk1TU4XZanzgIT7jcJErpDV8/mZWHkpLVymjwtJoAISZQ8hcK/Y
W+3SAS9UFJW+9Dy5EUVON5br2kMs6+DDcoXLOhBFKH2JULx8rzRgppUHuV0wvp9/irX2raCGumKQ
QHI4R09nx7qNX7OJvHtgLJxvfi1PhUu/H/4/z4bEwe5gihgQnhEFunJfxEspOWlKuOvlWRTGmu6Z
7pr7MYNonBnQOs53vjZDVqj3iY8iM7QMsXceAyIBI5NqEB4wQVDqSA68z2X9WEFvVAloVNxAHZjl
j0VV9GAl41mlF8CRU/y9rBMr8GMYr8DpVpto6CU03Hp+rKDL3oWefCrT7LKXcGgFvKhRdC3h4hhx
kv+BE1F2g4QTPp1/grWlZsW713md7jTMWBMIyUibPNIZvlJmfLmo+UUv9HGloTRG5HFamMjVKFn0
muYYD813IEcu+/uBFe9sQKlaRtE+d4anAvUUQ97cQBu8sUNZWayBFejNAKuNjiYoMQycZxSLAMjD
R3zSgm3QupDynx+kpbVPcm5ghTshUsIkFeWXCmO/uBRC7PolDskhQc258dTG9mRlqgMr6uGT0OPN
gbEqDPZyMSzpKIrBQH46/xQrb9nACmwmh4mOuCNA2XwP01Tvlvkbs7D2x61QlpPfBY3EVzIl3bUE
8qVC0efMzEY6XPvjVhBnZTemBp4mR695dSFyH8Wfy0bECtxS5FrOBeaVNPyHF6uHQoRXlzVtha1R
sJWdhgC88zYnb9AWeVEO2NnhfOsrC9IW1HGI/yAnFV1E4scihZFiV95yT8KH1H32Wu+yZe9bsZt4
XeJI5jpH5OPnmZC9A8tt1c4Qe6PAUDrlZQvTt4IYq16p0sWewF+w5LgsA2m2D4eN7LyyOP3l9w/v
0jRJFVPAZ0RAF993LhxSkxYCLCf+eX4u1tq3wmrAjRhKq+L2SFJ5leHmAc6z+UuW8mljGtY6sKJL
AwaJi0J0wEv/CdhtCMWzex6IyzK0b0UX9KCTqzhojbqiT/D4+lnCTq0N/Y3mV4LXt2IMYOIQDmek
i8RA2UPQ+C2EfGOwEQgr+d+3wixtWV9iM+wc6YwK78qYn7De3ova+UIy2l42Abb4bRSoPigEYjn0
XFRfuwV0OgefayANpWrarY3Xyjzbijc5oIgad1ZdlDC4LQ39++A3X9243Nh5rzVvRVkPAxgdUAxV
zTLchCxvR6fEzpiauduYjbUurPekTvsQJ/4jNvdeeqdnmFRmwz1sSL+cj7SVpcSWbj9EMhxygYBN
aRtNit7Dywy2o4xn0fnG1/770umHxk2iIX82Pb57/OkAlMc1D/ixHOYNDdnaf7eDGIy8KUE1duR5
vrf3NP0uRqBKLvvvVghPKclx/NPB3XTqb2FXddMMzaPqq40QXgkyZoWwh6tNCModHRVD/JLy4KbM
3bcGf3+vlhPf88+w1okVyY0PCmUPq7BICRiMxUJecZ58C5rqt1MXp/N9LHr6zzZytjrNSK9FDeeg
o2AhnrUQrgLvCwZU5f+mA7lT8M49wHDsGhcyBcgEqQQiTb4yp1NRFQP5dv5vrCw1W7c2OJDFgYOF
6Uq9x7bzXxwWvrWC/nNZ81agdwNtU5jptVHs0Cjx/PsR2FQXfNDzzS/NfLIZtq0f+pgXQV4yHQ1d
BnbTSPd93D4nS427x7P71tcb2WQlZKgV7tnM4laDKRMJmPYVbHqo+IUbVmoF++CAjQe5h45Qf+yb
nQ6B8VOBHHdD7uGY7vxArU2zFfJ+UaM2vvExUFP35CDJlil7d2Txdr75teGxgn6EiLMMcAyAjNKj
IGpyuz1ElvRwvvW1P2/FPMwBwU4CTCIqGXlHpewLijuOzJEba3Ttz1vRDvICiMMuXNtBwGXD0Ssa
0aEwWMLv9Pz/X0kntjKNpUnCDS91NI/OMzhyb6WST7DPjsbaHM93sTJEtjoNPpkKH+fooo37e8WT
+8aMV11Wb3xBrDVvhXEJ7Eql+kkDlRn+cnuO7Tf3YFybDNnGO2mth2XsPrzyvLB3/T7DAjXDBAd7
8BcSJUEvzsWFj7B0/KGDaoydbmyBLtIs0TsaeI9x6j6mWvy+bAaW1fWh/U4zY5jADCCh3vYTXNrS
xefAu3ANWQEshqQ0uQJ+sS6yf6CUfoH3xWvQJ49Sbd0OrC1TK4hxsQ/Ri1foyMWNnF+U+IJWdyOv
YKTNj5cNkhXJOAHtUNrrKDBi+DsAbHdAwURlob5e1rwVyfHIqiKROV6pGCtYuSXDDlifZA/a1mV5
1FaUdTBJdvJGKBAFxi/jOD9rr3g2jvhy/gH+FWt98kLzrTDgbY+qcL93jrCTj8br9CtjwMLsku/A
J0yP/RGcQedQPusvKFneknwsK/STPm2Bmuvii7T2XRVxXgYZ8BqgODhjU71uPNOyfj5r30oeeS5Q
G5VPGDMlv8xh9aS5ugct+SdVznB0m+BLBuziHubh8OEoQuBpBJhDpco3BnXt+awx7XP47oJyoqJZ
aG9PWvbQD8mWonatcSutGKfmDdi8Kkr8OV1AGVQ18g8HKHzjPGutg+X3D3kF8FxX4MJcRZNsOxkR
ohSYNDFTW5c4ax1YmWUqjOG6imXk+wngAMUYSrMzIhz07sIFYCUWUnng14LPH4HndDVTc4Xjy7t5
mq+myoFlcHEVKg3SaXUoFjRak7nfFEqOz3e+skMkVsYJwxE4rd6VES2AhTfAlXQhPHmCVi+M7vcS
JcHnO1om/LNVbuWeDoWlU0trnHvNc/2nB9HvhsweSLpgSG5pNFb6sMVsY6YDDaQCBjLNm10XwK2j
8F7Gklwk+3FtOVvpwbfbCY2MUCEor6bWbeGc3aQbb+CVhWar2eBNTidZDhKMR8DG3cUcARW6cuve
fq15K8wpMr/vTZhpeGWr9hQaThnQgA0wBedneOX9aOvVcHlaNMB1y4gDMxe1OPHUmn9p6vqHn7AL
97q2YC0sKqBJOo1lxLrXLGmf025+F7yNzj/D2iBZwZ7E00DLMlFRWIvvdTOQBVy1FWtrjVtxrqop
5ICjSWjyHQ3WKvGuTVH1Fy4fK5IBwUpzOMYA6e36exz4ugddBsHxsnGxoldPDtQYJRrnDaAGSe1f
F/WmmG65v/qf1BAKW4+mshEyUe41UZ5PmfMlCWei4NHZ6Ji+BK5ZbL7SGDQ1E4d8emrDOJTXSngB
DLWZWXg8sJojxZ6JeIAxPDhXw2EYplz/GHlQ5Ycax+F4jxZdnV9XA8wfbpIR5WeRM6P47Ym2BS5m
wZgL+u9uVxTZq4gbMHgDvwVJM1MBmOvDKICSCHza1t/gLc/ip44FTv7TTYLC/C7rMMXpYtGByBvg
2IIAw52H021Hu3o4DlKPQOJrInwwXys4d8VTrPSJ1HQyVzganpMrwGaqGhp/sI2vhzrOBWy6qYhf
gJpJya2rYhdIE2Yory+ZTow4/+9LsxqZwT+nTQSHuhEYwRpHpFNzyR4QjVv7GSg7J2xZSxmVQf69
H+tHeOfdxGF2ySYWzVt5rMcN01h6+O++iZFlypsQBJ+Zi8P5lf7pOwTNL79/2E/4PSRApMpl5AkB
+wNHFDsAf34DurDxElnrYMkOHzrQbkKDAteUOO7J812DFEYH5ztqMd8uewArheWoKIbrAKyoctcV
UEA7cEobRni80K66JNVgjKxElgaZa0DyaUG7nodrQPcJvkg1ezn/AJ9uSdC6lch0lfSwqe2Ra0ad
7yEgzm+xI56PatTe9UQzdWeIu3FAtjYZVl5TgM2gvkdgsFAFvfMLsE1rRXZTbDYeZqUDW5YHl6KF
SCObSHfKTw5i8ptrDyLlbziz2QQKrHVihTOpMzI7oPRHQVL5IyiDmfwjTTr+Dh080kZgLOvzkyxt
6/G6Sg2xk3aYFlb+hYb7xndAHz4/5Z9uHULgRf4bE7BD1L2awgZf703wVsvKfC1mp/ldsWn4NjW0
+Xu+n5WlZQvvel/NtDe4fC2VmPmOJhlIVGD+eXeqmIGwh0mNDzdFxMuP8x2uDdry+4dgH2BPQtwx
wXaFN99NYwaAwrOL3vgYNSvSATaO8znBSxmkUL3A8gDrB87nkq0QWreCfHBR3O5nOIWrmxJuALwu
4CzWuv9cNjBWkLd5nRQxXERA4DPhTQpM2nd8A08bYb027FZYh2Ol5qrFVrSIy/La1DzHdXu3pVBc
Wa227A50NyOy5QXHK37DSjgzVP13mk3/mK7aumBceQJbe0c0Gc2Ib+fImWr6B/5LM8yRTdVtBNxa
89Y72vcoPKDyAh+1Qdg714WoCdxShsHfkIH8+/34SbYIrYhGqXEMRxKY0kDQ1RVPWT1NfB+HtScP
Q9s4bwk8+Rwe9t6pb9uJnAAcXiQSlQJdDhayfnPZSrDVeRoGpq7JsbccJpXyvVPlON2s0hoWvhct
5NCK8MAFvs5TSF0x1Xl1V4wtx0nKqLqti9q1qbKifHaNRrmzV0eUAnK6GwH+ZDgHYmDMnn+ClbdH
aAV60M6Vrj100CbZ17YrrtLZvKOA49f55tf+vxXpZVdNnTBzHYGr0+7HhP6dO3/rv681bgV6ombS
tkVYRb3LTqVX3Hheu7FPW4lyW21XOQ5MtMF9ieYB6lcAC6I69Z6DNLmHZ8KXi8bGVtx1cJNOCIr6
IuED4slID1vNRNcbQb4ysbbgboBjQA27GMTg1Mx3iUvGw9yJ/I3x1NtY/WtdWGHe5qxuWE2qCLu2
h7Cfb4HQj1JQGC8bn6XbD6/PZMTdK1jxC6HZYVc0TmGfJuVFZwmhsEV2QxFkvC9oFbGmzaKJzfqt
yVl/lYamvgiNhD6s6GViRIF97VbYKgPprAS/ion3qqb5whVkBa+WdZLEIsMIsXS4451wD3gbeU/n
x39teq3YFUMx9QPI91FOU5Q0C5/583Xa5fCOXywQwr+XdWNFceVkrepFVkVeaV7KBjDVzn2Bj9bx
fPMrScJW4ME6zhTJDIuJDF7D8K8A/gzH6Xr2441AW3vb2eo7IEhgu6QT7GbKFvhncUXq/knBwgk0
bLATx1Pjs/uJxn8XnDWqmzcebGV6bDFenXNwUyG4PLYzJTD37ZJTPznytU79+rIAty9cYPpGjOu1
ZZSZWJ5Im5WRrKgfdZnPD+enZ+0plt8/BLmcncqNq7qM+rn81ajy1nMgCZ7ieeOGYK39ZVl8aN9M
ICYZAC4jbP15ukddvPyehb5+nEvR9Je9RH0rzoEfimNQZ8po1uFPvyyumzR9lfm0sZ9aW8JWmLPe
xSU/ClxRpr2YYmpF07fQwF34/BSsfBfZwr/Ma+s6jZcpoHmMAgXAQae0+5oPtDmWhRPsYDvGNlbU
8mr4ZGdoywAbLzfjrPEo2OPe5xlcgQxguou4R8IlDXrS84+0MmK2EFAEczj5LTb+ZOgI7HQMBLKw
w/RUu1ETsbKsbAkg74cYZtspniMNpgMpKHtsJRw95pTIy2bdBt5NQYb7hgEU5YQkY3OTu8R98Dzp
b5V1LNDQz+aCLXP0ITQCRr0RTldYViiFqFBvqlwfmBFAS1HNQvz+lI6yaQ9QBrhFlOuYo/gq52nz
TnxUx8kykbDNZs5LmIwc92ETNIvdMUyFU36VjUeG0yCHVO2Nn4+/aMVAeZd5dzNlaY+KPjPsxCzS
DCzoKmPzW0pQz/Ss43SeHlMXUt0H+A7CgYJWTtreU1heiz314qb/dX6FrE2glXf8OVDeUmR/TGKS
P/SiEHcDvG+vBhgDvV/WhZV6Uien/dz3RdTl/j9tDOdjTz0XznThErSSDj5pcUMYDAUI463clR67
VnP3Vaitj6eVtMCsrAO+TpXM7Vjg0KIuPRQZTbo7igkqkcNcKWeGK47J+XUrQDI+nB+xlexg6xfh
+eEHrPcLnEw7wZEVQ3lKVHUKAty8d6ij2kh4a91YO44UB3yEanjhKZlkIHA6SEDedCNhZxcM7dbN
7soKsyWMxE0yU2hTREEJTyQIF9gjT5Pxx5gTZ+Modq0L6+jPjUWYeFIVxxbG7sEB3lwd/9syOXdX
2YDqxo1MtDJe1DovgIojMT1cjVGMizuSk/FHAv0dqgqyCpbje95vXmN9Xk8XCluzmKQ4vYnh4By5
1V/YTkPAfexm+hc+AIdRy+uC8CPUSQ+d3jpGW7l+srWLzigJDibqAt6CIMyT9AAy0M7t3P2sYDBH
Kvgjq9PIL10UVk4IaVzwuQzFAZiesLsWZeufGi6gVwiSvnQ3FvjaurBSg4+2gwzMGNiaGHk3Nhlo
/Kapn8rA2ao+XXnDUis7gFimsmzCRVoY+t0pyEgCuwsg288ngrXWrU+PHoavCTUkjYKJ8hP8LeC4
VyZ/L2vcDv9aOW5ZVfGhistrwdrj5HUbA78E3ifbG1vMiNzotlVXxodE60PqYtG2PWzB2h0Zvwwk
vZNbIbkyQLakcQZrGVQNbNf4nJibTKD2pwwhgzo/Qivrx0btwdoZ3FTqiMNoANzltWx31HH9Y+mk
f873sBboNmwPFFod+0DoRHWt/3iZ+oqSwwcAEp71SE+xEzyOfdrvUA30p5Jbq2olj3nL437Y8CRB
mDg96NpROXnlqW/i8YYo5DK4lMCrrPL5RlpeySk2fs+ZRlz7VDCM7Tp6qym7j/v4bqDDESaaKACX
d0CHzzsYrF8WLTZ7b8xdmI/RRmDV1c5wguk2inimms+H85O1ttisWE8h+VUlqwUur4O7pPdPk6++
Xda0FehTOo6wHMI2rOwMiuNNjcRb+i/nG1+bByvQe1RazDDvQKDL8J94CPdO/5W33ysBR5Pae+kn
s8+qLQHMyiDZ4scZpKu272SGs+bEPXTpZP7GuoZlzPlnWQlJW4coIBtnYeGLA2cN7IY7kqqTA1tZ
08ezs9EHWSb0k/RlU/JYMBOg2JI0IpND+9uqyCv6IwxGyC+gTIBP++RDw+sAug1ELZy6xfPQ6UYd
Q1TEdj/SedAs6rDp1Zed39tQvdFRBESWbvkE0l1yXfR1lZ0A+JfOZZFjI/RgK9YFnKRwDxWz499w
GMeMJ/C+UR5+ftpWNtFkWS0fUo7uCjP3sYQZRwNqJJxnnmDn9FDE+o/vDiejtmonV1Lbv3U0H/rB
NsynklboR4LmPOKKvMhhQtIa56pi4caB7Fony7L50IkMe9bGHTrpDQylnIo8eHN2Pc3kXZD21/kB
W+vDSggwOwMRxUD6n3vzCU7mT23Sfw0D/w8OKH6e72ItUq200BScuy4FIqX30mrHHQcUmZG5p4ta
t2WICZ8Klzm0OzaojN01hU4eypB2/5xvfSUN2CJEhuMrSgLVHTu3hcdMEEPt1QkYy3G2VfS0Mjy2
EjHTA2lw69sdY+AGvshMg6IVuPMWQmZli2Qz9GYfNkyd6QEI1ligpgVH3fXvvYxf1ZJd1Ql/h+NV
dH601h7FeuGj7prOsKhtj5mAP63vwnQYZ6ZbBMKV2LbViHTw6FwWXXuEQ9TRJ/4Do9A4i1b9NXA+
rPPp9/mnWOuH/jfszKD8OAmn9hiT8iULkie44d6WEi5I7fS6lP9spP+1fqzw9gsTOFRhZgZCHjUu
Z3G18wLLVLhi1fFhyrZkN2uzYoW4M8tKxSUF2wmVSweB6r09kvwW52wtQqzonlFoEsP+qj2G0vuZ
lewZjIm/jUw29naf/3luyxXTKq2aRjJz9EUa7hyPQTQ/x83x/FR/nv24Lc0rYeKECit88jSxMelx
0maCKbWpsuo0BV6pT0xLbwvR/vn2iNtSvbinMSM5HqUc9DFr/FuQ5+9xDvcVb/0Tb+K/vOfXctyq
NFjrbnnmj2+PNA67LkB3XaZvJtXdCere1tMf3//OIYDbFym/4hCtXTaSVugXORINhwXNkctR77q8
xwtLqx7umN5TW8Ub18SfLzYullXy4ZkEoAtd5fv62BemP1Up93aZE5Z3yUSGi6KSCyv6p4oGwawx
QwTf2zsUCvyaWX5XJenjEPQ/iWq2CHWfhz+3dX1zWrG5wWnSUYhS7QpH3lSFm6NGKHkMu/JvrfqN
j+S1RW7Ffx1OMJrlsYShJJzMJYNTcD7D9VoHcK3To7sRS2uRaiWCmLFSkzxAN3DF3pdJQXDXkJuN
neO/O7j/3StzW9tnyDTHRic4nYB6NyxwZTnRU5E0wx5I4LthQM144YzvPhuvUcz8IDKm4JxsNPwG
/VPnj+5l64Mv79kPSzCm6MpAn31MVfc3oDwDUk6+JorAfNAACHJRTT8438uy+dAPrgVw+D4JcWKO
vxO986sp67fzsfr5loDbAsCCeCQuqApPKjDVnqmh3onBj6/itjKwhk0MPMrhl11UcXo63+PK2rCl
gKSEqnAGTu40x2MJQ1tCuuY2IGXNNxLDWgfL7x9GS7bc4NtFihNPOZyJ1a50L9tgclv4B6ac6uCF
LE6950Vz1h1E2B4uGxZrBwCTkyxOQ4VhWdhbPEEdUKXMFppwJVlyK+7BwUG5xtSwwwhdvl8Xd7WW
T24QbkXk2jKyAt4HYyqFKzQ71JL/8crB/60Dbm5MDE/tpu2/0iH/ZqR+CPQ8RWPamytVd8VLAbTQ
0VSpC6fGpoFzOeqgSsqeqQi8XS6KLdrgStqzhYO1JCovTRPijqHOv5aqxAXZTGYI3oi6YWB+vJ6f
xLV+rIQA02HJ+BAHp0o67RUqb6f6j2dQyHKVVPOQ3nfYrmzVXP17sPlJFgytrNCOc61M3ZbHagdO
56m4EsiBOxONxV6cDt3hbdxFd+wxP4579Shv+BXy3zF5k3tvVxzMRcDhkNt6Q7+k/QhjuPJYsLcx
mHfgZG8uqn/n57NHtHYSqMNMpwHTddRjIMW0D1IHG6ND0cJfc4KDOWOIlVShkG+fak+EbKcMXEnw
oLUYUxcm2YvFd1PKIK1OkiR5ATKrilty1ZZZoL5TOkCKiaOHvCt2k4b57IAakoySW7h2mfi+4rl2
4H8K9oSCAtAfZPmFoZioeWtIrcdd78GLCMwkF4RSmleuknuYFbmZOpEymOLkMKl+gOUbE/BF5nHW
OLBR5fkNLWi3x82//OLDDHJXlrP+ppuZ/YVNAqrMw1k54S3I4FW8y/EBPu9EPZLmBnSy9EYOgXs/
1WKR0kzZiE/RSlROG9V+zLLvAyfSuanrnCVmFzY6u4HYKoiGmpWRcVP96LUT7g2LDFr7macF/CYq
CnZtE07VCSfDJoHz65CcfGdmu4xl12Uq5q91X8N2efQ9QfdlNozwi41ptQ9yl++4cfdlwI7UE9k1
uFd9xOvWO0F2eiik/1vq6S5FBdCehOM9HdTJb1BSEPdDVOHUuZAdjHxFuu/C6yYRyHv3UHA+Aqn7
28BP3lMs28HJ4Sd1fqLO6p47Izn5nSluFwH5voNoIeedC2c1oNqqXRw0V6NAye7o9O0D6Tq25zRu
HlIviSNokWGQWxsBhB9OH2YXC8dFuW+SY9+Iwz3dTQJ/spWHaVbioZtKmMPjvQTnc1xSNg37RSfv
uq3H1zw3wU4P/k2ly7t4Yvswpw99Wp7cid97cf9N98mXPO3/0MAvAZaWB1TPFShdHVC/6qTv3pS8
ma598mdMh1J0x3FVBF/u9Gcz+z9I7bwzwX62s7gvw2zfTMOtgelD6nhfBhqAkFxNezj0usdQpV85
gDaoHj4UXvdQZkW4b6v+lzPA4xceX0eWqUNsXuFejh3eKZHgMvWwGsZ26crN2n8KQV5pRuEVrcPd
1MgXOoP5KsZ733snsFiGv8JxzP272gshcGLiSz+U98ItX5I5/z7l410Z8qMvezhfwMa7KnCQf00D
cXIIeSjTSoJD3T60wAOlrT4kqXvduPkVgBPHzPCrgYwRaCK3SVrvVE5uVdI9omgmOTRZczRpcg2T
vn1WZN+wFHdzGT8myfQeu+0BHm37mXwTk3gq+vGUwWA4TuShYdkhheqrnkCRE+JBol05DEgFj6xp
rroZq6SQR0gZn0zrnEwgH5Ip22WyPsLI5jjAOYK0Ij9oUz4mmb4y5Z8w+OXR4h/UC0V1xlGlgk1d
4d94cbsPNHv3shQfoDBwq66lyF497l27Eg4uCb564FIQeUznB5Ts3XnUPRXwyNnBJDXbcz2Ud+3g
pzvj8Z8TyU+8b55ggF7uILr8AZr0gQbJj7GfHubF3GLsbxTWAIw8TxqOAbvKrYcltN7g9/QU5t5T
HKufoyvJro6LYYciTey2PZEcWSsp6oO63z5Xv2GU8ZjCUeekgO+u86UYsnAetQhQuyBbOBqrcsbC
MIceX7yHMeizXdKBAWccxr7NRVy/wqBMyF3djTAQN8ar30yOu5wdRCXhU+f9H2ff1tw4jmb5Vzrq
nTMgQYDExlQ/gBQlWZavStvpF4addvICgDeQBMlfv8c9PTvTuV1dGxuOqCinJVESSeD7zncucfhY
I5Q6lpFrpsfGr9YUMaG4BNSgk7Gqb8iaf7B1GJIGliA8wWOn9nE2q3cX+hNshhGYDjZl7fmQgxhi
ISYvYxUhjJmWz6FBzEcSMNEiTKDUUS8565f4SThkaUqQ9OG4XdVhhCUg7/JRxnScLuE8N09GFLCE
9UMsQSmC4T3c+2VndhYGwSlCv7YdHXQfPQ4A+e9yuMnS3ZqDXXPFWq7fYoyIX+II+Fg7DPQmDEfv
HCxtmOROG+RP9wibzuwyDd7O+AI1Ddt8tTceG9/8GpTiOq69E0hQIik3WhTw1x3UfZ3DKR87WdG+
tE05fQnnw6Sct+Y6d1WcrMY0xzLAEdJg0aQ5Ut1PDPNSmIQeeb3O4lps1AvPMaIQ5MT77masBEUM
wuSR51r7Cz+Nw+BPe11MHUkC7Wkqx87r3uxSLm95HjRPHRaRI7YO7zmvMTOVDl8VeOLYQD9X3c1+
2ttOnCEHe1FG4CNESKfbjbZnuCNnT0yptjGklyAw0avQb1mWj1MzZLUeRTYi3O6pCuL6+5aXrZdx
CC7z+2UoyxQLFt6Kte1xjPzqEURQ8qMoYPKABKRyodezEf3PwlhKdohImr4Pg1gQNzrr4mXweHiD
oPLggwZz2OGc0/ZQ+GS9qXDGXxXIPi9tCGqC9eHrJQcD4625HcVJ9wAEN2r5Tikd7Ze41klOUDrc
Iatc7K0KyJ0Jef8Ai47mcTV9fwgnMeCuDnncJGPLAfLly0AOOG/xcSsLX86hiZ+ruQBEI6IBW3Ro
t28WZIb6Kg54dOzrvkoRffM6+KFtdmqhFX9oxVB9/8oGCyQBMPpj9IIps5OwwXG0CFW4neDxu6R6
rrHlrWFLkWgvmh73ZKhv+dLaned7xX3pmHsxMYbaoSXRpR19c4URAMuqpnH7biyrDN7XSLFn0XqD
9Xd+47M3WORBuDpV4xgfwgLvaV1BCvuKx04gUvXu2QqlxsprsGQjfMlYkTxvTbBtzt+GxW/qtK1X
NmMWBN7I9VbOhiXRFqqfjvjmjtV2hSv5XJ4a56KXiBYm8crST8BdpIljfoOj9NgQ0fKV8VSkQ1SV
+pOXGM6UCYzAI3hgsN4xEiZ+YQF6TsscEypRkMUvgxDhs65yUp57JOgW0OhOnL038H6uUuT0+VES
k8Kfj2qpArZbGktq1CobUkIOC+TN626D1MmT27x0dwz0WSsX2hbkFPse6I+kj+pHWs7N8kFNzcMM
1uQYh5aK4IaNutLlP/WkG+dJojfdFzCYjKZ52q2mAxp5xBEAqO6E13LE2ztwmvBNkvBhNEh+l4or
kXEY7iRDm889qj81OkKRN4+nJ2HIggBVVUMfqroOXjUtHhnsgJKx6L0cvWWfPyK0ap4lozm/gbR8
Eq+WgXC0SPi+Ff2xyEF43XjJ8DUikKoBebAo/JSgjtUn2tChSycspQ/NUOTVtasVS8SyLUNm1qVb
E+TgEu+N4wOtZ2IKEexFzKKgTlru5TaWoyLL/MMpD1IGGGDCKaVb4m0+agLiFkwRXWxansyBEdWp
0pOK7tsQ0bKt7NpxQrr4HKxnrD/xmgVV7eudq4wnrvrJMS9FIiIlDxrpR3NKlnESJ9gU63jnxpW8
wKO/npNCUQdQX5v6rVi+mkEXBbHYh6ZvWlnBGGuTpAmaZ6JQn6RLmSP82OhlY6kNWfdqCCplMB2b
StwIGNOtaZN3bDvXA4K07goLQ+cdM84rsxiX4ILveymWnTLxGqWlo7D/aHJ46qZr21SfUHRM9aEz
ft0/47ys8GpBozEltCrJlOS4zeeE9A5uaQWxqNJ8kA1BSUVOosJoc+Z5Bv1sZBNogVt6CoMx1ocG
Go4prRFtF96IrY/etW2w5HRrXba7puOekXMHVXrmsD6zq6FSanzrA0s6IgtHfYEUHMb1j2roYV+E
4BKzNo+QOLfrGRIUGyd90HohUvNKXxwrSJ+Hi9oILGq/DEab98lv+uFIxFbi62nNXhVhri4krrry
QXTQ4NwR12xIbMunhY1haj07+1dFP9T0Q3W+Lk817+m677iZvQOhi1u/1SENg+9g+4biw3cqv/Hb
2bsCnWj7IbQPbwEHLW5Bwhz8KKRIuytE3M3bAcah9EUDpxOpQYYXv2+iRW83RdX106HKw5bfBYRs
4qkuVuuzr2jLKEjayFcLlzURVklhuJ2vfMQRtli7O45ODUOuUNw0bQWPn8TrVhKnZY9LCjUy4uSz
LYJpwHXdrlvwWC5ksEiUj8Nt12Cnjb2E4KjzqVJW5Cl2zrxMICSBgXbtmc6/Il9C+0NX1936VJai
7pKigaFBLdU6dNF+iKaIHAPyFYE0TzxGoaljGpUb8lkQafojn810iUDw5kmZj4hlKiKYLiQB7fly
Ank1giHhqDdvt1YmvBQwuqe41kKx7XWjaISOsiDIXsfXPD3B6JNhj6LGaLCdqNowGHbwYHGXFZHW
Q44+Z4yWRvpb5wCyOJ5XyLevc/11G7lppgz1wILMckigJqUeajJZH4G03TgNu8nrRzJlTAT5+Ea8
MagXObqwVye32KLUckGerTjAJwEg2wL/geKGYdXUD6KYHD+7EG7a91bj6j52sUUb1uZm8NLeBfl6
TZGHeQdD0cJe2q7LgXivmKhSGGlg8/1RVqHhp21uY3KDznvIsyb0gv6qL6ZQx+jI9Ohq6RYa4xqv
ikrf+hTS6OMCBt5wbh0fKwiLkQoJKpNYZe8G4R99Kux4y2zvNW9BtcT6mmtq0dw3pdHlR+eGob2e
MM7XoEKvxfaUe3493mtlWHkDnV5Nj/Bb4fo8DQGCe3dqIpqDuO/R/HNDaMqC1mWYp/cZicLAIerY
D+ursh7Xr4vF0KCQYGfPZGc7eGPIeVyb4LHxRHxFA0P7I6aXc3AmXYU84GTwPYWdF9xwl/YmgjUU
MifcJ7pPg3URKY1jJw2kwRQLaxXoHyowrbsPuxi5lUVcaf+RAScnP3HjlMGReSFavXHA+vBexKCv
1jJSrareZ3ByPWxvtFeLS2wfhcPR92ayvcOCuByPeVeOwW2zOevvkXGy3EXt2Bwt4O75GrACL1/p
3PL8mQyMjs9kWUFXTQruTfjSHS02QArd1sE1VJbc3wYi+6bxzG0cjdvy4SF8kIIs4TdQyKW5aCqm
k8gVEz9VeROs72qIuuJqpDHY+ADxYIAKF5TSqKzRVRF/AgzI/UuAq2fJZpRA8x3xvdi7EBvE+VVv
dD2cRcXUlkZzSZp7Dfk52gQwwpCmIS0Hvz4+1xvuVifhzqm3tHVkW1gSWwEC/uLnHjmOuSVGY0pG
YgSBx2wdZzTNyG9DLUiBDIWHgjneHBawScOUl6Wn0obEXf6ueefQztKFmB4daV8GQiJcYenAteMj
VyAT1Z1/Yn4Vzrd+Q0Aj3LoyFpelw+KRxb4qx4tH2xiXXURQ9ecVL2t4zDK6ATdSkd1OnW5bb5HG
sUFjpgNqIh7AQjucMe3De/niD6ri3CMitrugbAgArIR1ZMUV3MfqEaPz5mslKAbAQTxBziGnu4Hk
QZcgAWJSz7XC4N5cN1M+rEKSGBfeU4cbjT4N9bDSDmRL7Aw0iTRtyTOMk1ZN02KMWIBiks8acgNC
OgGEYB7MvFcL7obvDIjNnAWR0n6CvdYuV15bjPWOYeRwLcbcc6OkfmPmq1i7uGoTww2Gew4UqTGl
se/DrMuuGzthDhixb4SKbiJy0rk/P8Chth5N4iwMOa5Dr/+KvTO24+uzcqiDXALyaY1xIV2RxL3H
/o1tpxkxjbjtA57Tc0kL4e58BI/XYJEwW2qwMCgWVCvnplNFJuoSazwENcX4mhttxzpjpqnqRubw
q0EvG7emYa3UZb02CBC3XMXoy0PXkyS03LO+NBtgYSAAavKj53wzNL7CHm/IDdJq7JiZlk0K5yQA
AewxoiQK3idvWpyR4TqQ5kPMZVw3SV2jJc4lM8tXJd3A1Za9DWCNhE7m1KNfeBdrQ1VKKNQmfYw2
UlYfiEr9YtqXY8xYI7VFNdDJntbNlpX+xvwMKbBVfe+8WGghNR8ESaid1/EJXfQ23UCyQv3UFwsT
Rx+a6OVnBW2UuQ1q0XIYkigbLi9N5+XdkOHe1dsJG1c7oiiM2fCT5w1co2Q+4j49lE3k/HNbezF5
WlpPRE+KKXEM26lB0ptx0fcSDf38poamitJ6aRnUKsuwfVWoUQ6EMp9mhbizYVqAW+AKfuYORsRP
scOt+hJ3YJ3q1APQOiLzQujZ3YMOqtqnbYYrrByhazCJyKkOblaAqKRFrQdn6yyul6p4KAxwzNO4
RBy9siFlD5iUG3QxYWAgROauWLtQCrXmIZOL1doJFCadyvdDQLsYIpraAmbf5g6nIIVkcPFOXcPq
Plnn7mtzMHxg6srqAf07eLHAiz+09do5W2qj+JELyGTTLhYGnVfvw+WokBWKo/YR0JroL3apvf6W
b8HWZVVf5DzBalDnPxqjynK39Wu+xLKJhkY/MQHVD6YdAXoaCG/yKBmCFbNS9DQAc+83qJEAVjs6
zmXqcTieXvXdguBjoCABpsPjNDp7H1C8QHlaO0Er5EjidOVXNhZDHSWI+olshnyLpXyvcETSJmsD
u6bbkCE9IhnrwvOy0UIycwg1JDkZDSE3wpIUE/sUbVWAmzKH5XRznBdo+TISAJFFqm7pVzeVHXo4
aROkyp+HyM+DW6ixfGhWSYvlDclIWw1phFRTGRZ0hwuVBcclDwh/YaRGAmoBI6nphqhw8V5af5z7
KlkiIKI/nd/pFXk3sw7LfeRmVr4sbu63a1W2akz9pQMhBCepmiqbFJVy4dVgvoQqAIQ6gUSmaMEW
2uZ+lfbI8Qhfl6A1U+LaAYxwLL/wJpAlluvyMm99PD3lsIiJP9uxdAovi7qAvHu0a9o1EW3ksFkO
DpnTN0v3RfcW9TJ4Z+huLJDjbmg78xJvLS1vcxADxLeoaZe8QkADAjDXdHEjVsoD/IAms291iRin
tSs2d19TEoh7qFG29oDRUxR9j0tRmGrn8V7lJ7d5vC13SGx0Zt55MLnn16ODTCLOsKys25AQps1w
rGvI0eSKpMHHNWZIWZCN41P0zatn67Iix8V17+KpUd8D+FuJJEd7r257RM/G34BzFriEmNtiVJ05
eqnlntejNzx2ltLmJ2ss8kQWv9AkAXvf2FqiQMqbjw1cOH7dbEA4fw56m6DvJYiWeQrVMrXXa+CM
/22euSJXWzcu46FrQenEFd2FfXdCcwnbcKrJVDwFW97YXZMT1QB8nr3gLpzrsI0kUBQanaCAXbvM
UfhKZmWL2KheenPcNEeMSziqAjZjxhPJUOeqOtZ25OuPeRYVt7KN7OJfPFu006EMXQSWA/p4vmWI
kSzywxo2UY1dzIOt2jf4oogGwDgL1VVb0mUGyoS76psA7AsowBOcFM3RWGdygN6rGK/yikZU0o1B
2VfmgKvvGWk71PF9bHI6SYAHEQZNTajqJthZ0E0tu9ETccKdV1GUdslsCWvAMGNRpZdnz6zQB8rS
H2k7ZaijZmy97cZ99VqWVtcYxc8FVeca61BxuxrfuhVgOGw8ZknLghvgOVaRrs7EsBW6QhbkpKB+
A9LbdkDly672vhD/dopvtRC1i45b53cACDZaR4NNi1lgOCfhkRRP9c5F4RRfsAoYgw11CCf11HkY
tdyhDBj6+3qo8/jTH7mYH5mqKPtW+qwhl26dlP8QkzHwFrhNwjvgHXaK+bJggmywlSEbFHcZTQnj
Y3xy3bwUuJ9VzK/9cKv6e3RkMLvRWKjcTmurezSLhOQkUU032dNaxWt9joKojO5z1rnleZ26sgbO
ZEOAZpOJByxII0REX1Gx82XT4JsmXxwQdl2W4UY+Yv+LAncoQT+OABnm6wDEWXuYRMXB1B16WrEw
CxCy5d6FdWGdjY3Iw1Ofq7nSSUctc/MROHohqgOssaYNY3GvqdYuGTpbLMmgV0gmcF1g2HVVQ9o5
nVcY9jfFbQPimrqGtfwUP/WDD1utcDFru+uncXQ7eAk1za5RK7kG5EoeaiwTWooBQ6m08r3l1Xgj
utTFoWdEC8yDz9zbikcK+A7hAqsBfi+qB69AljT6hiBwyaIbn8oAM8AG4zg2H0PsSiu8naZQ7R0u
8V5OI+jQV6jfqD6tQazsFdZfimWR58GY5r7oLmQh+SaXoPPQy+mCMUx3UdfdDQHWnBuBjlXcAQ7S
s0qCiDBQDOo2Nph4hQEfKngTRmjEvQR2MHxFEkFH1o0kyCvg3jcVYaFdsQ5/H6HwYvjnaULvzJju
XNJFnb+dw3V1fbKtKqhSjHhcLr2o6oKkm0MVA/OKW1HIGWb+10yQHocZQm968uOx977rmuIxs6Xj
ywJ2092KSNdQbmTM7yGkFNcYM09IT7SquwXSwz+AETJ774U4zr6D91WRsAW7x30BaKzNGIYrLgWo
3PTJMmD3lHCsDwJ4PuYBkGnZQmvQAV5glY8iXy8uehWsVNs3oChfvc/qh5nYtuiaVYR7J8TTzSKJ
EHt30orm8XUHTswom66pSiUD4Hz1/aiBKyQwLXNjAlkxELuy8b1VlqjjCTThq7NxujA4W0lRw5pD
4+gRfeJhjIlGAdzgeiyn+lsQUk33ZVkEGIiPOHiCcqN319awLTq0aHe+NukJd9Fgq7b7UDAmRvu0
QLp/aPtKQbHR9956BgTW6X00FozfeQvqkoT1kfvCGdGnYr7HYNicgPJnIB7NqY/1WzH+uMG86mVb
J0Avduh4LrVDTZ1OHkiIclaKYHeeN1EnEKavj2Hc9m2yRXRTSW6DgiM2nqHK9VY0zNideH+DInuh
KfXD5g3APjweytBD5Y+i3fcypjhKOtRizVtjzYKitiBo58EGjzFTk2YohT75GImWN1MVM3ecws6j
cOqjI+4MVG8/umoK+ztkVocYNY1zcTcAhbX7OvJ6TJGafgOFwvO+WHO6nPtU9TW94MhGpKupEMNR
hQDXpNdVuI1AeeurzOboZ9AKrGR7CfOJoRtVCPI7561tu5239uY7X0erdjnDTUrLuoySydAaessI
xspyiDwPo9vSTltCUJeK3TxO5mzHLYgkDHcn1Oz9GJ4LbCZlYlAMfITah8cvRqoFBvCcqSCBj9za
4D3bHAQyg6YhCYJoqK/aze+2q7IK+hnqHGrvOnh8ht+KCVmidxj7AeZF3Hb0NIuCNADjy2aBKwyv
uWRLFD3rHk0DRuBVeArhXw+ITrXbdIbVNLJHJkp4C/A/UH2cGB8+UOjWwAUlC9rfYwQKxiIjtAL2
gq0vqKFirSv/VlAMw5IFJvvs1jTku4frkJxNsxmCGYGlF0ch7k5IoRZvz1qPvMe6td8HYSGYD7HQ
N0kgPAh/1nB0vVzyPv7ejmt+9EuwknObQ0rve96Twip7WOPCXCloWvfl7LlEjxwlCnO6uzSF6fcC
+2/icW9GOxV7T2KJg88RSa9AtyN1XflzdFe2cJfL59hea2qGN0TMoK9cIZgRULLcLBOZpBosGPw+
+UE25h11XCK7EZbZxxUr/5NGzjhuSwwRoF6qMApVYnBYtXK6G3nVZgTE+ZMZZpKVK533Uz4W97Uz
ZVZFfXNn4kYfR4oJB1bj6hQRq451ywJ8x6bYmVb4qVN6OQNFjb56yOoMMzNxWuFi5Y7j6oGhTdcq
K1oQTLOGhuTMY7ueOpdf4rmoX9Z8Zs99aTAPRnEji9K1d3WFsWyBOC85BgMGksKZ1y2YVCVnk6ts
Rv6f3Lw1kAXaimSgVXuEJpNdU8XKAyA4CpysqfPM6rwXoEHMzd3a1UXSIz7TpR4iCUGOWM12B2sj
c/Y3M8qwN6B2BJjte6HWB7tNedo3VCRIv1nyBGQi7JXOresRXc/wCTxTI2YU3R8maJjQ1/EA4tsU
pkDmQcYaVVzs5rLXdQIk0kPsNGyZeT311w1FqGNtJp4hxjXar3NYwVypaLDPdeaGrg3mEm2AsKxx
MMtbV+WYJw39ML5GMV8y0bP6Ws8VhoQGOKRDBlC2wj48Aag1PgdGB2mEP8hSL/09K5rpOMRWbXLo
xvYVJ2DZMe13oDjRr6aZUV/f5GSi2eCr+IKupd1bZwXAeL3sCFXGlwVIC3ucfSx8XxNK12NamfbT
Vu5YrOOPKfKX48CtubRBtyoZ8qb95qN1AOah0ME2KNkeIzWsWEPX4RRPNsemEyHBmlML8K3Xp9mW
FdAVDNGvNy+c0zYn/WlDk7FgUsV/LGAL7cachFciALtr8WDzwzaMG5yeciOndSIgAYfl24i99bpr
hUrZMiElpfCbcwD85tBxQY4GBc4nn4Po2Snr/+BsGa+C0FhsrvkYJUqEc2Ljke02jinpOMC9M1WV
CB5atronHnN6W4ie7wiutlcemnJPVI0hfstBBsDN4upkCphKKj9UB4tRferGubsC3jdfB7pDTHo7
9N330YZVNpf+euawEBIHh80P1gdznTUglW2HJRh5cwrVaO4WjeYio4vQT6XDXSHBEYmfykiF99tS
1UeMTeZLi0Ah0L/gqpfkQxGlmHWHE8pNE38gsLQDwsURuzvVJNp1rgCIMIryzjV9n5cSosLg05uK
5uBvlZ8Oy2heaoyUIZlG04PuDhSgbgm+ReMEfo02UwZEsLjzorx/XOyAgWOOvJILUGZ/DyKI3bcR
qVEhgE2ezLD82xEfwF+EucDT1HYTBgU27u7Lfpp3IVXiGVJFrLJLU0GrO+uc7SYb9omu/e3Wr7Zl
kqzSeYQGBBfZZVQ9f+ltaWHe+1WyE901h7iI1VdLUhxZES3fu1JED5O3DFPWe4rWV4ACBegTVuXh
BwXex8Cv8ZtAwjg+PMIab37yoVASe0gLFnG1jnUeHWtMGLHzdLpD4UVpgXUZZspyFm7wT8FWTiBu
WPAp3Fphow7cWKRRmA93baS6AwApg7i4Ztn5Y+NlWmFWgx0jAviDzRHEHYalOcGSLZIVgSMEoCJr
75fJkrtgVqI49IB+77pAGZCtSl/GA2UQymH4ij5FfbNdxckOHL3S3Dh/cPk9pJ8KuNnaoZ6Mp2f0
nq7eAVIj49sQ863y8FE0bk/ARquPNg5jN2saOYMdgq3Kkantxa5ZQl5+twz3EvZPv/Wrfh/mKFi3
FN0TIir2q/K2DZcIbAyAj/9rpuwfcfijX1jaLaykRV5FUeaTathxUDCQkdVWYD0g3U+WHrfP4IT4
x9jvoZIpgcR0DeQ3Ds5IrYzA9TmMCoR/GMlhjfyT9/TFVv5ndFP6j8xxmBIjzXMFGR6nO7CZHuOw
vGtRVvZ7igWsTrwgKMIjfEhhWzePRTQlmCaVIgH+3k5/8i7+iEP8CxG8WLZxqbwhyloUZDqtSr6c
oxybI/Xb8ACuBY+P//rz/gEp/NdI5qG3qw0p5dlWlOBAgaiEqAvfYEJ0UFU7uD+Rrn6d0X/2rf7C
Dcd8oxfGBSzjcRGkI2ztdn3VVf9/H+JXt8huYLOF8RHL5shgWOQ/xX1hQNxY/0QH/Qdf0v/lFNnD
BacrcgjvkbAmy2E95qK+ga/Zn9mS/MHX86tZ5Aj9A2gAnGVx2O8gg0AbAmXRn1xMf/TiXxfZ/9BC
5MtcwfOzAvcTMxosKHMu/TKe/4Sh/Uev/gs9O1AdZauH7ybYDJfRKBAovbV/wqX/A03UryaRfPCN
gwIOl00ZieDDNpVxCeErnL78OAC5tEMdYrDbjqy7+dc3xB99nl/u/5gt/eQiA42Qv4AROq3haYom
+vCvX/1vgvB/ciPwX+7sqF4pn9cizKY676OdJb1oE4QuMPXBTQPQCq1EMUolOhvcemW11d99u5E8
5UFNi1MZ1l1xCcN+qNKwbJ1X/Odp/Pcfy/8qPtu7/3wL9q//gd9/tN06VEU5/vLrX/ef7c2b+bT/
8fWs//Oov/7jr3jS3180fRvf/uGXXTNW43o/fQ7rw6ed9Pi3w+HwX4/8f/3jXz7/9iqXtfv8/bcf
GPaMX69WgGPz29//dPz4/TefcJC7vlzq//1/HuTvj/j6FL//dpma978crX5rPuw/f+7nmx1//42x
f0PQBIeVN6FBEPAvu0X3+fe/+DQOcKCAk4DRr+M17TCWv/8W8H8DpxeEZu5THkYhx59sO/3Xn8BR
IITwCE/n8Pb9r/f4D+fhv8/LX5rJ3IHhOlp8MvY3HdZ/XzMRCB+c+QgQDYGwoK39VYpoQz2jp0GL
cfJTwJEyu7xk8pzevr5a+YB+Ty7puu93H1RGaZG55D5K/TsqUbjLPFkltAD4ATq+CxL71GsJ/Ja/
HuBtLKFryFj6ExVssiZPyM3YXfj+5YWlbsf35dE7tAeWRimV4JLJOXsCF1XWly4dMp0U6UeTYJgh
xxQdXDYd8h1a2ZRJCPBkkT299PKypZ6s5LvB0R0eW6T3T/cR3n92O8l4pySV93Xy+O2EeC35quTT
z2V3dSMD+XRzs8qXSILCmswpXmnLEHmdnG9B/MFneR3TBYfypcDLTrsznBFSvvOySIqDTvBqT0ze
ozeWJ5G+rAci631q5ev9C/5XpaeXMyY4ePDr2ZdBcrm9/fTlj+94txKqmYfj8djL9/iKvdAXfr/9
QKhR92JO/rFIEphAShBV5EFJK1/Ol+NrJO8f0/uXc7rK5EY+GvnyBB8rvNMyeXkRMr2t8CZf8AWl
tyeAkPhThvGSfL29O74KeYvTB9gaP6/vGUkQD4dXVYcN/0ASzNt3zXUh78jOk+94jSA5gx6KD5y9
eNKTlzDZJJ7+8o5ZO56RFfJBSLzqkhl5+35+yW5vT7cXMKrxc7jNjpdXnJLXVp5vEesqm2O7v4Xe
RK44brEluDAAbKAhxn/hlyMu/tE7ldfkHu/3B9nz1+GFHaxOCGZwiH3rDiWMuhAVcZeDUvAdNfN8
GE/5/6buzJobZbJ1/YvoQCCmmxNxMhmEZsuyZfmG8ChACAFi/vX7ob69o/vriH3Rd+eUq1yyjBgy
V65c0/suTpp4N2/ObDn+XfD44fsY3kUjV28rsisilseL+DmM4viJQes9hDbKzmv9cmUcva1ni1Mm
uYjkvjx4MAsBI93oNhLVjzELel0BgFIvrrr4+G7ka5z7GdOfuNV5Hqrf1JEUSPtDjIu7xIwPHj5h
+TBy7zLepUzsNDaOOAZfracHo6i9wh8DQm0cfJXez0XM3NHVuHop9193eZe9YAQfzNSeXUds9xkC
kMvl9nQsZdjKXhbbzp+H1SIJoJwL7b3jxe7Fu0uCLmvTVc+4ELl/l6kPj5uI/Va0YjprsnE8xXOk
4x2nN45BeJMk8DbtIgpjjv9hexCpe3S4+CFFfBGK4BY60vBMN5FsEq+Rr+2TjXmGmzSjjOblmIgi
fIijKcOLEKbIxEOGxHKFpBZA1OgKeZOHQy1+iIdxvp+LF7kcOgomyBKbt0Qcwl3QChQHC/31LlLp
vn8ed9PC6MVFTLfIvY7TNLo/D/fUinAuuSTTTLGSTOQXVgCiuJlEbrNDIFlUgSJP60S8T0OC1+0d
TPllckNfwZ7xPh4eMndLxr8MdqsNYn04EHwQG5SbIqZXc/dw5abOEIfI/U/G83Dxww8/7LkfRsl2
v74IYnr7C0cfLjzpPhenOyNVrywJKZiXuiMf2k+j/9ej9+LQiuADxJekPleuT1+HSV7yP5888BFx
k6eLfJnJSuyBRbHuQTuJbS0isX64mTC84Cpx+oMz3q38SGQUlm4rqQJZAA1NP8mp9vmijZCglKdj
GHZvVC4IxqQXO/52rldxskpsW26Y4PZq8jVX8XN/0jzG85OIIZqcMWBNv+0YPZIRsnNNsb++3Dfj
ItsliwT9paEoDIFGeKBqJ8FjYh8uYWKm+iajABX14GkQ30z8WMFpzuXmCPtsaXmVl4sX6g/ED/9O
lQgSedybHJCjhE9bhpjaFZEwMmfF/f1dD74uz6cTxVOTtpyGcJoDhEPOZOPa4iKB2gkCiyJxC9lJ
y11SfiPP3voH7YQTKsTz7+pbssojcaIARXxSUS9Oo1zXXJEukuwSxLZFLZ9NfvHVuSmrzha6/Dqv
gx8ebe9Nd+pVMpWvcvUshezE9hSIj4tc7E+nZSx6by4+OL0458LiAUepe7G3SDj598P7XlW++776
pmMyO+M3Bfl+LH5Xd9QghQSoXVWyE5F4QPgzSUAt1IJ58Dq8Dt58GW1QiYHhstnJ39fsJTNlt3gu
xHn7Mojv7VctGrdxP5a/v6tJKzdsT5b4/u7E8+Kpc0/Eq6TOxll6LrFarpcwUt8xGuX8/AQmTWSB
KjSXgKv3UrzkQe5B79e/U9ngJUi7LV4q0bk5s0O9pmtIPjwihDxsLXuPrY0mgkKuxXa7Wnpr8eN5
C3na1vKDHRHnmmd67nx9udSXFOIygL8fsvW+r0xxKhYNm7bidv6pc7eLjt8+FjYT9dKsCHXK6SZf
n6AkYYQq97fi+hpvp+IXTWGJ1eY3l0+/q9en1Wblv72/Py2XwpNPi0J+765i883YP0U88dvba8QG
+quJ3+USMBj3MSA2DXR3i+JFOVZf6ns2dzVLpD8UTpFHTJ/yZctKLnbVygmyzX1XBemHIh8bY0EX
UjsVY9AHgKcHhHZd+rfdeH54t19tk773P93ueh7ehjPoS+N9/tZvkp12EVnqfb823M43qDyMpAK7
aTEsQA/BVzGWonivnqyfPqg2fWAvGmqoeNptIV5MVu/P/M8ETHI+eoYceATwSTyUvEhzkrwPjDDG
+puZLVwMg+2VyaNcFDX8snjNg4a3F24uT51Y/TZic3HrAG53sTyt194ovlqxXj7J4OAtn9exWC3c
s/S8gBWylvvlduGuuG/U8/fTDYEdkH914YQIGTYV00avD9Zd6RXue+uSKBMM/WQMDmifu8eqme5t
xWwtvv/Fuv5vy/VfLVWdWpu/ufl/WaqWNcMktk2M3/m/Qc0jm8RVY1ywH9XNDGDiYXZZDco2M1/v
8ckqME3SQ+6Dcz8S12EvwSJyc1dfa+9GLVNHVK79NK7s8N6JfFgkqNfSnTTvpAKuKDY/CnqkFWMF
Ua/Rhudp447d+2a2qFjtq/a797FVl0TpvPuy+Op3hc8+8srrReQXXi06v5Xo+sR7vNwyz1pZ49op
vZj9WWMfUr2r14bJojjuen/aNZLDnLzbYrIJGu9zMmomFUtlx6o5pHv9TVsOAaWwfuzOZR72LqMf
QDjoErHHlFB/e/f97hmr94plsrmIt2PPblByd9yfwPw6spf9JAKLbDNt8buf3ae/ew9NmaDNj8fJ
hKJiFaWEMbd79/3Vxt9sNrtwt7kLf/q2YbdF03gjF1z57J9M+W2pSkoC3d3uc/du8lFMGOxELMyH
CITYbfxS8LuL8MPdZNyUHH389N/IX3Dc5+Dt3ne749uR/dg/Bjuuw0X9A9/YGMPw8PnJNnYXLvvS
YxPu3sfF8f3oo8qV1eOCDT4cTI8c+Adxz0aCEv3jnsCR5r1r2IW5j4UYRD6NMJ8y5iYxZKvKgs0s
ZAPj6+e033HJAxcJNxv8hRBbNvSPofgSHvbHWuz8NU/vv7n+LgynzejA/16IKY/hMx2IjfnHUNnp
GNv1+vVt8/aG+GOaaJsWo8IQKl3aZPM0e48WY4hN6CMkbhC7WDOaV5y7w8xlUh7svq/9/tm93YSG
Ifa5+Xynpc5HRpgcq4XoakU7cNZVJJ+ff2Gs3XdPPrv3gDDofC9c+k8slLXyHUny7dkmfkp2d1sA
FjsR6Q1i8TGIlzM7yDKRzqv5cG+o4tdGPOGU/ZJIFd7L1lt6h+1yAoXpIjuUoSHJ3Ht58Bux0HU2
/9rNQ0fM5fBeQHTJjnm2X6vzdTUewfG+mHK2ThYoZf8hu63BOMdIV+aGOx8rvAsYcT/zw2QZJh71
ECL1d4d+gTGJ+RAjrdhUqd9jT7Ah07cQgypQvOqzxRCRDz/ypyX4M5nPc1fXAy2c3sXuVj6Uj1p8
WdLyDO8rHoQaMtMcGv4cjjcW0Q7hfdvt/M8QMxDXRGF+Yq4Wy/f3GWvheHwI/53BPOCfHSfHF0uI
RYATufLZXXfUmwpkMvz0Nzss6JnYsAZecd7ePw/BsZScdnP8XN3EN66aj6sVsqZYaHhRXPrIaHiv
CC3Ph1UZHMQPLhLO33J4gdlZHrmJ1uUm31k9mweLFilMxGQ8LN7eN2xqLJXJ5zpMz3TYcW3f99kK
V5NQYlPjce4OnHUyfA6x/GSVf+Lmvvlvbz6LPTwexHLh7UPfP36+717dyTE77o7vryz6DSuQ93ET
+EJN+Bj1n7qL5+ywwN93k3wfsHqCLU/lM3ilZGaC3ZHaAXcayoSlPJnP73Op4zz4Yfiz8X0XNxqH
klsqeexp4fcLLhOzZPzJF36IzwPOxiEMmKPw852PoXdYYucDQkIJqtDdIz9rbFNY1PIYMja4/9O0
sS2ueVJUpnjP8funo8NjfNbdWMb+3j5TWyAseUo4dvod7q3EQ/6E0jBjkU4nhBScm8KxR/hi/6dl
n53cynJTh423GqQyzTl+kJyt7pMSp8rJ/QoiN3ZjP32rroDagA/KsSbkgP933yiJX6JqG/eBF/ye
0C/Mb0iwvz9Mqc9khv1+FbNTU4oZZKXG9sIh6VXSaV5Dj6byOhe3F8zy6Nv87vbKB6qCDYk0zqFY
mM+N3+CWUj9SSOOpeXv4/aFaGQeFsX0LP4+fTNs0e9PTBuuLjDDdzkGIRBwn1bsn0vB1We5PQS7O
H8HkZ3557P+FWHriEDDyIccE+2BdiDUr4XA4nE6nr3OwXge8xqCfPLJD+LMPUnc6NtwfApyr/fqL
F/gpPvYCZoOCayk4x9ceAZmcqwO3M61W1m/w7G1HDI1AcLLDkQlGuVsyZGh/mExLImCnYCuf8XcD
3N3jTzg5gnxyvV3zB68MQJkIJLd4FmEQhEE4uUlekCCevHE4rL0gOG+x/4P1Un6sz8v1kRvYr4Pg
Z+0xLt7p5fnZW5/O3nJ9EOc1L7fn5f6sy7lgOHhHkQGDItj4MXG9A9fAYYs9LFLiMPIDe/eAnKy9
7WLlbnnxK9fbLQbTen3IxfLX2+J+nF8y9o5ceJikrvt05gB5OnmL89n7WMr1hy0Cwcvtiye3HIM+
3nuBJ7i+EiT77fxNeTqd1jhs2zU+T7AVW+/8IU+Bt94Dmve80Tuvl972LMRWLmYMx0y+jN5pHew9
hYEW6+1IfjOR1z0BDsbH5tQf223v4aLwl2/nlHvnHbnHp54+c8JzUXGpzK+cVb7HbRsZkqBZT+YP
bibnnD42yRWV3oKjt9FXsq+2p94zeVDvPAUAMJYO+E37EpfVw3tYnjmjz6/OSwiLhXdCPzP/+CYm
97zn/TXXOwf8yLSabr6wJL51i6jhfAWT9bvOheDj3jqYLFX2gC9E9yZZsqx5L9h+/fAIhEnEV090
xMTn62WLhdzhGSEwPwQfiBOwjrj8+mWZy18M1NXT4mk7PdEH7ge3AdcAQ5mJ/Rl5LogJ4Wl+MLn7
rx+uFk422JGQDiv/6zBn6rYGHqhXe8xkznh8LHFiGQbSwW4vT/vOnx7tkHMrpauGFg+E3/qloJhS
NsGezSJ1Jy0U+6f9fm94aCnvefn04vEgjPiZ8+uSn1h2S+4XO9LBDFnjip5fJiV18vDkn58XS29/
EgJP+Yzs7/eTtqWmS169MjitkdDEX3rPkXxKuUkGcz0FphjT2P/y5AuyGrAEJ7PTm36JpzsT4TbF
QPCW+zDcHcMDYuMxA97XgS3gInYMxcFncXn7A2JyniHs3PG5YgiYAgYRaXthbIPl+WV7dZfI5vPp
7K81gd45TQdGuF+VvOPF8Gkmn/HH9T9lqwOLPTx9nBnH4OSdbvLn5yotuf6q0QyKd9l4GD6u9FjD
55f1EhvmfNb8iOtFYvlyd2e4Rgg6trvfAZaX8ItoN5ngo46+aXiXMxqRsUXcGkwa7rwQH+daePy/
/ShwMMdAeT0wfUw+EhsJRrplMLlx4jTsqUEQsOcFLxce6mPp4KJNk4eA0P5pEg8iFGzDjCilrYtJ
hK8SFck5guC03A6rxTPVSfLDkEtVDIv8j4+71IkW9KC3QTlQh/baJK7NXnpbdiDKTQj3hfI728Q3
0W8NIiOFAAwPvuRYH2y8wdGDowJJ4BH6D11+oM+I/vF1C3mwhio0cUvEPuJhprHRGaGXxz5HsTQ7
2085D+7wWvmNF/XH9Zi/5qtila8ShBZ2rRXrkHU0cvSL4ip4gTGRyG7ypllE2mKY4pIpY8iXwpIe
XG6jwG+nqpN/993FXUy3ZwU2U0XAkBW4Rs557qdBLC9y+XGeznHBNaVGhFd47a/kBSzhfrOR7qi5
fwe3NFRLK1k2u/xpLb5snvYjqBDWIEDVTNGaxn1+clcup2zRksvfp/mG8ModT5Rg/1OM0v69urF4
o25RrjLib9RnrolYTx6K/4ktg2vENYG4SezbJzIQunhrCQG/dhLL+NcidFJwSXlGD05hjTyMntQl
CY5lS+Ty7e51ovbfR58AZjf5vpVLUsSW31CGyMvzjUphvyYK9pIu1VUqKPIkCvhbyOy9CBTX48fX
7X6LYqpdV3GHxeqeM3yQIQSPHXhO1n+gAmR0/OqlMqc7+bnhoQYqQZJlWQVm4leXsIUno+cNJMz/
jYlzTBEEJq7jyMV9R4nRsyogCHqC64wr/mZeGkzH0hjHn+2JtmwW6oJLJjvgrHw4cR/P1Tt8Vji+
U9TweZr3CsFfYwL6BJ/08L54K4nidMTdplGBy4h/k5s5DyJZ+ZSyyYUVfi9+E37zrBBZ+379Xbyg
EJ4K12DSGQvUEtcmHfTWCLyWtbJKceDyQOWSqXgmLL7lCnzp4WPRkdD5fU7cdKWKOtAW9WZYXADt
hw7VRthPvJqkCPPIbfCF5uhYjIfFdRP7ysHeE+zcYX9Rp10+Qf7gdh/QXLhxWG6MXftWu5kua98J
nwkETAPDxagpche1XA7EPe5utqgP1bbeTqGX18ZTX4sjBXA3/KFmkptBxrhgrynxJYIoqtxhmn+/
rSw+u2TBY8AD1iDwPbloqHRL4P0QnsIwV8Q7dvpOQRAR/d8VorVRl656sI7uMxmPwJZvnXj6bkhQ
TPGjKQkG/aT4bt3XV64uHotfgo26aJaFWy6Ivy7Nl1TS7ECNJH7gmmSVzTJj9LjzCvG+k7NiOKeT
PX+vvr9/OdnAY/2S3hLfK/JvSO/m1Qjj4OnXcVmX08EXLsIMT7E9Y3L7/3x+il3OvctqvhnPXSSB
8M/Otme51i4P6zWpvzicfU8lVsfH3b19Xk7OOl1PxeWpzN+M5wsVmfI6cSmI28AIPT6oFTaOt9f5
xiHftlAPzrF9a+/4nNFGq4TxPMf/xAiuZXvxZg28HS71ygUZgnR1e6ycxd03/cpnaZEibFaJS1hs
bbnDKgsWJBLdCOlAFqXiMlgIpr433NpnQBZxUPvz4EEmUgsu2wYdaQGAGULl8pUpf1WQ/Efp703y
VVEW/Vv/PeH995z5/zneqWi8/fshf8uY/7+RIqeA4X/Pjf/f30v8kYNW+fhbWp3P/JUTt+b/sC1d
m80tDbIvx5zoTf/KiZvqP2iZZNoOCXHb4j+y5f+dE9ftf8wdlS/DMuczU53xq//JiTv/0C3o7FTe
nFvOHJbb/yAnPrf/HmhUphub27o5m0iO/6Wm5TqrQKobUeTd7M7+URta6LozCAUugQZXDbWnuflI
kt2tVOMb4bdSuykoANgnNPXJeJhNQxmPUZuz75QOW9WHUxdN+3IHUQzl1eNyqwhzaPQkkFTLAR6Y
USNFhMOhGkN1gXBkczxUu57Xr2kzq6u1ETUjBdYGtR2yg0coCps0z8xNBrdu7qUxdBQAXQARwVQX
FUrYANm5bgBpGAq7nEp5P9Wq9Z0issiAucN/DJF6hjygbF3QNMRQK7oCz57sKxW3R+qcrdzrlVve
r6kkt4dl0t0HSoYMyyn34yOuK1+9NBSIRM54i1ZVqQ3ZsYgNmzyodRnGPWRXswIm9lIf17aWGXvF
hJsT8sYyGmErtJOZl9Ij/Po+GzTlBHVLWXjOnSgvSNKxIV1Je3jnQIlpF+/Av5UYzLY9Pt5uCTXd
dMGq9eZnVPvH/KnRdR2L35oTBDZaUInhNabwFnqJNAW5pEdp6VKvflNcNe8dcHaQG2pBbpW96aWj
ncBz5cQGHkN+MR2Y5sxbuUofedYAOi5HLWwcs9RO8TyPzUUGrVPnZ3fD4UHpCDiCL3lcZiOG12Vi
cRqubYuOr6xSl/DtpOyLaj+Wrw5Al4cEP5VQvTzTIyvzyyHOIqGC/LB8JZ51d8j4+rwP02gAFQia
L7s6m1ltV8lLex1BVViZY5SuXmlGITqqTKvXRrPM4s3UqHtzW5gD9DUzkHYrqHcKY9V1j9FyL3qr
/ynIbMxgnOtmREfGfB5vCqumL27JcHVhXFk5aeyyz9Of1FALCoFmNeDNNBsSdlZTu183Feh28xmC
kfjlDvOD9qMD/M4WjaHWcB7PphZuCkW3V9e2Hrm1pmVR8oCdFECNaKKy6jdxnA+UJowJVPBlarTx
k5Mlg+OZOgyaYkztS9GIsapGEmiwvjWyATNlvfSUQKriUd0q8n327D5uIVa0068L7AulvFlaf+pr
VhkNs8sbdHVNYvbuxYxBzxcpaO5XqNYA62iVolECPV6BDhq5ZbWBE10cMF6W1rEcKY4r8+PFATYN
Ago2miyo50lFDL+0YFYx71RmC7Alevym1OkjCrOseABjUuK2PTcZzQ4219pUM/ehNiUo1Ct0nqYc
0HqDsAD+a14/GxolMB2tsCrIQ2FHDCZU58OzzQGKAOuhzn8f2vxxkyyTOl4U8Xgnt1uVtR7erDq5
CTMylR5exWvZPymgMCzPBkgBCoay9WoNJblGGu021unG7Azn8jyv1ZwwP0DQfuNcTPi5ZlDFXJX7
0OBjdNoqM6YmE/P+nlGxd60rhLjOHqS486aOQKDBSiTiEbAFsNBi0i40U23PGcwm+tJ2QBaGbRU5
xfvDprKb5oSaRjTCdlJ7O1gt1FxJX9et0MAbXU/9rGqwWGn7lkJ2CmTGM9ruYW7MaLBy6BSLzhTm
VWlvgdMCTduqtT5P7mKMjSgfuaNhbgk4d25GmBs0q5zqmuGi0lKjqM7Fw1JrG7BV3eEeXWB9fqyu
/fySLBx7NuhHWKqUB4nHawe5VvyIogpymMic7eGxnOdPt9YonEVyi4GZAxJUIyZdQbONEbQ5W62o
i9h19DEhl1TAEbVUb3kThy2ESBg49/Zxu3lKY16hq0koVfeTgvrN9f2PhmZmb1RE1ROd6QCO1oaA
MotOs4EStGUNGiXd5VZbAtk0YZGb8b6ENEudsI0oszKGV2qXzhNoS68tPeiZjUz9utmKjktmwT0o
m8K+Uz8Mwwme4Hi7QZyiPdD3qmpZDgjtFL6qulTnlszn7K9umhdDvkjGKJuhePV08B4TzZhr0HDv
SIPYC9XP91yBW7COS8WHjCapV/ZcnQ+rob0Q4cwdtf+OjKvaSnY2+wSLWn0yo3lFh63ybp1y/f4w
f+9380GqFJSVJqD+Yo8DZk9k1IksvPL8oRskr/LZcH2DKrdJChiHFCguqB6f47RCPhp5gz3MoK6t
zEH9GJ1bw7rsIEzMXq+QXehuBT8QdihF/am8zR39NNeqYbY0rnA2wBR7v8KU0LbJWwvlLQxnEFsU
YWVAe+oqhZ58ztS61sgupDBseDq46nLbJTQqDVVFuTze64sza3ZqM+pY2OyOrSiUHB4BislBAycU
6nbnS2Y8dM8BkNovxhxMkN/1Sl9v4rLsBzkb5lQHm05iJ8H9riezZWpEhc2cmlqzNmz4oAcJcUtW
Q48Iw1wLFrxXcgoTSmO4ujX9OM1cpEbeR0fQp1AMz8CXpQc9n9HMVR3uVfOpOwpKU1wftJgXERyR
pSVa2OR64tbVvIfMjLlQvlpEuyFdmzSl/R1RBQrjgRVrQ76Nxry5+7x8FMsLe3ezvsFnCA3N9UKj
d/pUFNHL/QooFxhwY4yOd81NRE1ASVQMu6uOWhQgC1W8Oet23ysgd2evdRsl1TN0n0oiZ33/IJup
Y8Zte3Ri4tWxnQMRTfJDUfbtjKr8S59eAArBFiHMEsTnJp7XNU5uWWvGXVZzq0u2dq/mzTGLIbnZ
YhN26UK7QEwa3LpZfVnVUZGWr/dZXFRXaV70mtIkJ9afypvZnmDRTNPlRa2QKciJ7+XWgBDREeXl
ks29ttedGwyD9aSC46JgU9dhqod0Qk0cV7f6xpSGXhozz65nVSsyCGjVILNHwwyhKWgow1EKUrsl
/CP3fQXYbfBhT9OoNQPPrS1u5tCmu5lSOt15gCbvV+uvVr9KzFSxPipjPsTf1cOJG/AsMDhQ3phg
iuEWA6qw5NzKu9mRx5qpcJvrWkfb6XL2kHFep1cP7CH0S73eA4ajadsVmlk4l6JuO8ZOXbqWobfd
xev0q62TJk07paf2xy5SjYKXDBb4T3A+6eMz1bW42GKK6UO/mnWz+fgVFbek82qID4hAGHXZ4V/b
WfsARmkTc1AVOBbEoF6U/c3sruN8FZlmH1P+08emrYLBzOz+8paCEBtenPradP3qMUB42X4lxv2S
332HxH3n/3Ep/iOn6v+jmmINd+V/95hgCk/a5ONfC4mnD/zlLimGhVdElxQHWmdNn1Oy+z/+kmI6
/zDnqoXP5EDTZKn6P4uIFX5lmbynzXRAy+yx/6wiBk7yD0edz1VnrtoGRb+6+Z+4TJQzTyXm/ywj
NucavZBoUgWrhMOd2P/eu5J7gOmusVXPporSybTLLhqM0Y+swYaSp0/moEQv8W7qL7qGuN79c8if
b3/e//Mqw9Xo8lu5/POTNZ3kr8Ng8JEQ6yV/nfjPB+ZxB4gfteHA2V1DgfgCt5p1SDIiVMqsePnz
zYGLSC3cIlPv+6szflRZNezTPs0OeDVPFXxKRqaUYYVHKeeOcXfjqvpkK858cMYH8OA4GDkbfZMp
xDNHTWANwpgA849t/cz1FAPKsbdzWItAXFfgKwCnN+lVDfQ7UQd9eO+U2pBaApLs0Vxw0dIxWwPs
3iW5Xa/vDqWpOaoJ2B19/0ZCKJHWMG4Dlzcit8tXnaMRtoLaZ59dVAk6Xj9oqh5CL4U3RVfoQIES
3U3h4RPDzAyudg0+9AKTRt5X1+fJXXLtfki8XNFyv+pMqqerLTgvZXNRtGhzv+czIEDL9GHZMrMH
w4XZdr4o+uckoU03JIdkqDIsBBr8XIzRBh3g1CEIWkdcM5X+XrR6SbuEoip1y2Yo6hKeSy2Gs7Cr
ajuwY72Cnaq4oNl0zadOfq+0BYWsOmTOVe+PV/2OFUjZ/66Gr7QFWxwwHZ2ixMJodQsu2bGXTWZt
nTu0ozdrOJmgIUPDoaFN+sg8mKxIYkfxQ1Y2tHaxNn9RW+DrTc7NXbv364CpMSiE0soxdiHcD+YX
Ywbeq3qhyQEVsCmcjZdRhW2OtiG18VVAH95GxKlvNZHQejjBBQMYToWXZj7K2tZXpob5OtrFBtp8
otXskR2WOVzVF6HQFnpoO8Sg3Wj2PcAWgrTUEnCk4gEYtPDTpGJfSbBdNRgKaWlQjvfQetSSBlSn
Gizs5B5FbfsDxQfY2+6ycZp4dcnHr1n5INNl1b/6jNRBHPv63Xk3BqgjZ5BKKeNWmdVekugUtL3d
9PxrbsSwo+TXt1LbOMXt5wofGSxA8CpUVSES7DHR8TyUzJrQ2cO1nLQ3NYB8KOgT2AIioIfSyt8Q
P4p724QchZXkbjonRZNfRxw/fIemHoBGjXjx8KfhPTDXTWp8aIOWrYfSUZ/KuvxRxkhd1tdPG5Cm
b+oVhaY3Q18UsytwSfBmkIDsnUJJwhmQ9IV1mc2peylfh6axl1d8E98ummBQCPbNugBCnYN9RdZr
TT9PtH6Bfjka0F8xkX3mVpcm1IEHb/58gzXCgVz9frJLgohWZgKtIgx5v0KPYF7T2q2KjwHPYukY
rQ/bEAH46rZlp008U62sVyvRzrfKMn+UUL1RHdJ0jpvot2QN5wX17djbXg+zm6tTEAWtQSrmegP0
dxY8bEtms7kOgD+LAgg+BUr9u2OpIOkQ48yVdgFh7jqL9I+LfltF3eO5axr8Fcv5rswcB7J4UPVu
lZr7gGWF6M3KSWcVrHLQQtRttaKvyYutJRulhRhMs/sb1OX9wkyi9cQzLKAhpPjzkT8ndbe9X7ot
PGQnAMJfUBd9oL49SFlHWmixLktCBWZ0Gd0IflgBGdJTUxhPqorNDlO0W6gJKVZDtXHqOlXSMv7V
InYlVnHdocYh47IiMworxX5LVada947id5l5d+8l8Qs9s/NljTuUXBv3Bre9aBrqmnDeNHj9e3q4
2I9A1VTmpJp5t3HcxnQSW2ZTU6o/ryLaChBOuXm3R/scW3XkjjPlhhxHz2p8wtVTvWw+HuJHS5wu
nboO88kL4ZRl5PDtSmNbNk8qBUd+eIzG4oJY32gSuYS4pF4CLA/HTO+CRIf8s3CvJl2DiqZTg9Ts
R7fNjDiAiKvVn7HhnA2O+YEu354Bl7isoJ12u3GUBuzXnmHab0rh5DKPYKCwZ0t86JnIaMvhgnlc
Xev8AvNO/5DGPfl8QPnja/M4QRefeqNvfSh3Lr5p2f5N78kY20xznl5ArZ7VeT0EVyuirnvmz291
61bxwHM6bxVcFFLXD7p5eYjqSp4jG28vkAPvGvser67UO9ZOCksCDAmiHdpDVtxSmRgJkfRi5rW2
81OxwR7zTW4plJ4YWhL0ffRO8IIAkFVB/XWdBusBZTucxNdrua+KFDqXkm5R0R2iEWirXAxoK5ho
YGABqs622tVuUWZwDg8Lo5p/O1H92ahJECWlvsKSFUNnUsTTVqOsjPI5icydNiRXbw7Houckex0W
RgEfDP12I518ujVFR0YLhqLZm6WN/8XUeS1HqkRZ9IuIwJvXAsobefdCtNpgEpMknq+fVZobMfNw
CbnWLUmQefLsffZ6lzMT7baun0TH9EpbfnAE+kqWEnFCnx6ylpR/03G3hhacSP0iBa7+MFMjiOf8
yEQcCf22eXXtYDcuVmzI1icIjvX0/o0Cu4hMtyj22sRpQPU9YlWT3mRHTzcobTSJBpu+37/WefpV
mXHW3dOlibNa6yfV4knlJBQXhYYJG1TwJjjOWoZeG6Sk45Laukn0+UJo0JumVtSutt/TNr4y5bY3
yv7RTXeTMTixLcgi6oN4aWgvE7j1uAz112jP+BiZtN+YuXcqtbp9TSQUVXNbkrrHaRV6jWkmOwAa
Ypqp4oM+tAKO+L1JQHmTvhgT3kBj4MefCOMChSSvrk4o/Ph8Z0bUU/cqTP9f5XyV4jyRZ8HP2+3c
lSDcooTSUDnphvAJES/tfG09Z3lkbf9DUvsvV9gYyiv1dyiQK3miY8gSQ9ibwwvzoIguumVFfpBu
ifzCyjh/wW5+lcp9hxS3Jd00HJLilpjLYZAp1kkaoxtTdrAi7DLWOe+F0+yDuAFTt6Sk9Wb8ADR3
N6UxlZu0nRPG3q2rMoKrY0QpI3Mbu/OJpC2+Ba08goGaM5E0H/Y4r2FTOkzQOOvGIe9LeCTp1F8E
zGLSdzJvb8IRJQwXZzYVqrL1e5r0SJ5uUnyOxCUVmU0kyCKzjVdr3DP1cs3K+lI4PYawuoUEpp/n
MWBAweZWC4wtiBwETdqSJKihdffeq923RLGZVARST/ZGnp0tjb0Mx9iq+Wd/NGJpQKzVifDa5Pxq
B9fE+EGsTlho5hf0I/pb2jXzJnlKVjfKyDXYnOwh+dUXVbcdupXbuhF4P08dU/+3wNYeCRElCJ4s
8g3JA05YqSAsOIoVL6ZJi7YOtF9N2i2xay97s9JXwtY1TAIyeZkW+9vw28+lA0zB3hQ4ZKuU82NN
vFrYJsVxqiLy+WY2UCYVyuyVkcZlExh8JGtvuqWxgrN39J0T8Bc2LzMw6ej+8iukh3Dqh+9+ZvpA
Ly59YH3pQX7mhKJt6WDvlNBpGHd/4SC5G7F8GpYdjvP4OHgMXhGVp4L8XSfYKYTvFpmTfFxN/AIE
QeKcHI35qohIJwTY3TvLqO0ajah63zhbJcA5V/vVidNsPDALuSNJ/80hT2cTWGWcqOHJ01xnY5a2
GykmoKqCXbx8H1kJnaw9NZYe1dNYRug0Et0kXdNib63pjZ7Uv1kl7KLGLjUsPVyMhQ6GlRzYj3dq
aA/lqI42I2zSf6S5LUMjMLyoySmSNQZdK3M3rAa7t9kfm7EgjhWfeD6Q0XrK9Xbee7YY6JS4WAEb
3PjTgMRdl0tMwj0ByKUxRrObbiZvCA7D6L7KwfyQ/Jswd5fPoZ8Rbr1hNzTcXLn/SJF2GjB83GNd
fDEB9iL0rhiCY5eMO22xnhMUuVDSK8oqxn0W9Tw4qgNxV8Sj2xT7xu5/j65xFmXLaKc9Jtt29kLT
oG5wzETbmNajXqOFJOV7QtzQxlmKF1aRp3pmWmlYVkoBra2PlQVeg7CzKKdqCJ2ydDYlhX1U1q4k
YMSLLW8Re4LZH5qsSKPOna653hAHns/tS5mv+B9kXV0bhllPNv8yZl/AAbB45Zutl/AAWnnI7flt
WVKGuRJIJoHTjVxGkgTH/Lc24dk0qrM118aB3qs8apK8O1Sgx84sVDRywNE4UCGq27rgRNhLhlwR
dmJZkVe11OnGM3S62dUUoIZrRhkFPoAb9s63Njf9uE+sJ5SvISSf7Gk2fI40lnY2CDbZSCFL7D99
cxzvF5HbhNUT4UPnsq4J10ncyE0z0tsG1YbSfXUcXx7nIInbsZmjOSlepoaUqpAhbuo8ip+yeiPK
fdkpY97ny8SRxZNM+PSqDvXSY2AE+6tHPOfx5wIpWR5Hsfyy1ruitn4SbCf2TtrFBNkPx+p+acn5
FHKic6Svf1fixldNzaEwRMPyNe7moRwec37DQMIiN6leOFNtFyt/ZQQ6JI7ttjolCd5tN28AmsJ0
aVNsuUl1rCQhspM9hKPQvzy2EULcjPMkdOrBrP3DI4q+GMgrFIPXhbiCe1huILRn7qAgJvbdujpa
jaxlsmbnJdMznbZsKFy9sNKXKRy75i2dpzIcmpS2HzGqG72gOiMzqiXlbbmO4Ke9qV2IIRT0LdPi
YpnW86DXVdz36jDnM0b2rEqRW4h89Zzco/DYqr6D7DGwMLbEbIdBnpQPX9XUOGwH/TmpJEoJTK8Q
oVbEdd9sRUu4BfLuTjUjVmRu75DtBMd+qVUPFniJB40kzM2SasXeJdkAhsbF5sR6EElHIn+pha3Z
JnE5FBO5Vea8W6uvWo3lphdBsA9IwH1UTTNeyMU8JClBLwbB5XshyQtJ+tymb+ACt+jFJUFH4LwY
2fKbvKjdUK0NtNTWepiBEjwgrA6xWerYfOrgQSOhEzlXvwz08C1WpagaebBE16uoTRVutML/1XRr
KOmSPwaFbj4Glg9zhZNh2IBdaHMHAkyu92SG9vg4BufQSlKBOm/ZaohO4SiJ7REeM1CS0m/uHLEj
dWF85MfAhUi24KF284lE3H7cy+4FdSE7jc78i9jqW5+4z2zfNkiv6aPUiPsFAfU6ldP0aHFmJZsu
pQ+0zkfT8/51LIgEejfarnf/qi7FREL3fM7kh9kacg/nCd3wHt5YGL3cC5NpnvvryKUaHm31RzeS
mYT6Praq9Fr75NU07qzCRAv2frOMl8K4TnTo4yohkXtN/CdzmI3HqWURMPyOPMCAW6Nt2zRaD16h
qkOO+qEtA+enAmRBRsr2Urs+hRi7MXSMNs3B7mWzdZzSOT0SuxbMFdOaCcGBlI0CpYNwycBnEe3k
oWoQkuiuFYXx21NiPSpvWY5ezenHkZhuQAJ+EJvYbQmdioYyM5Bm049Win6besXbtGgvAZCC7WQv
6b5ql32TBsHx5wJTSh2N8quUYv52R9xmqaftSruBSYa2fXXu+iwBx8u78Go2fbXrOVp/pB6zcHrl
R7pPIyapPRvbu609k/fXWv1r1vj1d3PPB+nk2jwKCRYU2gF3YksdJcrl5gWLdxhF4sf5U5s+IpX4
T142vTnuQjgfW2FSF81JEj/8sMw8L2RomLgmLYqKeU+sdhH7dunsq379ru/fs3dTRkLboKVFgJtS
1y/l6jXnOedRGDRpfNMcqkHB/SYXqoyEOYG165SBe3RKI2dY573WZN9DIIzzuHo2x0yAg47TONG6
zruSDf9JkNu98zLo8FlPEKbRFQmZXRRd7bXU7ySB0X0wOSc+9Mp1HxBT9mUeT8qyLnXrpE8VuQ7X
haznvqJTGLKx2NuF54SmL+0iTWT3CNr0SbmKTIQ2RYHy5G4Y/eFFKKq0SvMfJqO6uXQMiHo2PzNz
xpBY/cq1ad6ZsvkmcrQkQLFiFHQcaI2AGiOzPR/lttQtj9N+wXxF3yaMN1TjeFnJAL/IxO3DCiGC
dP26iHuowKFZFdNFWxXJdgbhiVEp8WoNVs6QM5zL7aoaBzpeYYR5YOClYDVBuymNGDAr2ic0+4tP
8lWUmm0RKqgGsvfrax+sTw1/kn2CQnupe+O/yyDc8WB0/rm0y29rGu1d0Mr+8nPJWDKpdJqX2mwf
kfjKfSaD/lLcL5nrmvOmBaFzqUb/+eLa9brv7u9a9TxceFaHy8+7P5cqLR+wEJ3VmKXbtvb++4L/
fYskBmw/6XUCVrXFWtKHMmn2YgZQ0Jj5ehOtvd7ymRRlD04IePV+vVnIlMRqX5Qo9JvlQ9heLV7f
z7sLQfRYhfhHGDKOYq3XnW36D5mYV7zz/PxXz933brnQYWlMVhqgRBR7/ngEefuUT60GX1VAzDKw
OIQkvK6RXaVW5BXCvNXDYNxoj0Q5jpBDwXNz8hNtONV1ymAJCZCRQ1jpyTNcvCM/b3ZGjz9uIdgK
pdoM287rT7nUTCxLUJoJoPj5CEQ3LIS53YTs3v0pqJcePCBv/d8l8DhbkgiNPK9p3alcuNPnmqAw
e5Envc5qIv+DDmurFLiidVvIzZq6AwdFqh3LJlOXG69cOU5iz2wAZp3KcWhO/ZrK08+7PxfoFMvG
NoJ53y5CRCvAqHgs1WHqdPPmF48QAZenCTHUsFb9dR2s9qUIOF2716Ro8oe8FcHL0O5U5q6vDXGh
L1b9Cz8jwK1XVLZlS/7PHKMisvuX6dNIqfeaudmzjRZ+dYesfJ0qXrjDSf1o9Pq9G5YfwTdpG7VU
xKI7q7MNElLpqjVQF8/pzRh4HR5UQQelL7NPGBuXzr5BZljOtL4yzNmZ2q1ZoQ6l5eG0xuxyWlt+
WbJNg3slp0JbJo8OTokPu83EfoBSQjzF+qX1tv5kz53+lMGXsR7MdNgpwgyveZpkb0MFajTLrXPf
2cdy6YI3u2BrmdV7G6TmVQV4qkXghfngF1dt+dC4Gw+BpnjeXX8bjHX5TISu9UxIeNyxa78b2nKt
yI7f2u7RLLN8F2SQAXtdPPXEa8cOBJM+Wwl54w8pXFIzMgzJQ4YTTkJY2Hame1zuanzmLPu1MY+r
3XUxthbyVCu51+o13fYWD9uUejGJ3G6oFPkg9F03ZLQhVdZASCtaXtH9OQR+wQHHWE+axy0U6CDM
JGQV2JMvra/9WsV48XKHgl74eErUQNw7mc+sm1g5PRak1VmObZ+Fvju8YXRqNjNprBG3yb82s1+H
YcRburBIOtY91cOj201TKDWKEQgiMQwB4+ETfYW6+8fjb2xDMpYjuAzgOkBK0cgy6kOe5r8ApOyF
5yHwD0YIBnbrOZzcPAd0lz0ZItLdyMzWP6aLMqtb9b43E3PP8/EoHFNFtp9d9DFpdr6p0cYrgy62
kxoz85w8ryq3WVfVu5XMV8GhOCu02BuKYbd248NSeAwXLNqXuNsaRDoQvgnqRNaw4QKeliRPNm4j
mxB8A/4NWYoYXgOO4HQ0d6Uk1nMcWzsGVTjEnrB+i6F8y0diEJMsYZ2HAFsveGE66cKv0IiLadd3
Uzkn5ZvLs5y0SMDeRPXy2Lr6utyjLPFINHqkEs1/s5GAJPDTVJbaw1D1LxOZXrvG0tK9mnSdtnHu
hmCUD3q3qs+Fr1akwoeq9xb2AXs6UfszCAsUtKlqcRso4zj6JMexrJsvLD8edxqqJCTVmswYzXoo
HX0+C2kN21yDNNjOTlxn4kokrbYZwBbdIDRfPH+k9qi79lTqXfa2gOrYZHPCHhlYS/yjJOL+ZHVr
E/co/aQ5rWthbvKGOHaRlsVhucuLaSv4m6Ky75xayldLjeRvVqYXdRS4zeQ3r/NE+T7AqmDRGxuy
rKvmYKaUcz+ftc0MQ4SV7YDzMnfbmvVr0EzqglL67+c9y67tW7J6V4gcWVQH+bIHA0k7NM3gQs+E
jQz58iozlT3XbL0/79WJaveBWzPeRrMKPXN+BSKTvlKg/bwD0IiakCU+ls7fdE7OkjoBECWgQ6+w
PzLH0shuUkJh3AJsm0HkuRLK1CbOBv8ZvWwjf8voTETVgtXTU85r089VRLw2UpZbRPV9oUGlIM18
MQlQq9snItbcaKSYDFU2vpIMeqxX4yBcN4hmJEqUL+oY8iTp+nn0OCrKktklvcZj32qIGZf1I7dJ
diqTuUP3YwCgCJb8EetKEVcAEqOfd1FY5bZvaTi5nRC7oZTIZ/ev+/ns7Njrocg5rv+8C7mSE/YI
iDnR1zOZquecGFSMWEFZPCTtA2d6sZ0TN40MN5vjNrW6qMvl+NCX0+do5Oo4ucvwgBNueDANEZsG
LRIEESZ+7x83GlkSNXm3zLl0nDvzeQzg3zgorHaRy9iyz5kh3Vvel2pbj/PezpDtBviqKEv1S9GA
Wg/KhvHxTH0Ma78jVd6KoJewJxvZcg6SLzLqttI21+MQsHTq0mGkjwD/vCGIVVy1gI3UK49a751z
CE6bzqy1jbCeiwoNGetyPMs1CQ3NfBnKCQnHcU7aL5kMTzMPK/jV+lVYKUNBAef5AocnZ2J6rwqz
7pnjfxiskqr5i5ZEcPu5qAT0sEyN7UThFfpBPRLQTDsUfbq4NcYQ2ZywsewwJZQH1Q0s7uNCzGaI
RkrbsdcviSX7na079bZdXWZzcBVOWXZuOxSGZPJJeGKsRs/7+TmdcvXai5vRmY9dX++1hX4kJTTF
rhJvoJ9M/h/12U9aQECVeazMnDATFvfQcaeWw9561rvO3CRT4l0MFoBNiSQHD8jFsUIEsuHP235O
iHsocLykxbH1Y2wLDBXa9k0mvuR3l/3zZ/FC8YIbFw8gBU3cUL08ZOZ0Wa09IjZ0reSNh/5XCi1k
P/Uon8qvaPESMwVn/KFhkmQR84F24SuWhDvuPIm8UvwxBooy7XkqhifH1a9+YnLfkn7GjcVxie7I
BFxZDTtqwcLtJhTtKh5V5YejFaS7ojmrqfK2JHm+cLy+5i2dHc94c6eemSR3fnON5VdnFM6Ob8pY
STfB9grqb6VlE79neTO9xftddf4jm+REMeYzRZIi7s88njAD8WhXPf/p2mGUVmxr/pUmc4mO1/7G
YWJ/FI1FHkOv5fuhMLNwGJBGSfoP885+8s3xM9BQ/nC90cEib5Zq9sPKuiz0RoxWvaj4y9M+hcNB
2LlGXmvNsh4InE8DFLloXHFCrt1vVTldPOjMWOUFwQ4pgHjANTiDaz0aHTHFMNkBGY/feoW3cCGb
HxOKfWfglFtb3eUY68mv1g9tKJiFLNyjBYUQI8Rn2bhV2Lr3gTzDvdl9o8XY//7g4dbjKeAFzKIL
e2V+BKWVheNkMH+d30XNwPxNcU0AXQVifUIEnIrbmNuozF62ybCWABMJPb/79BVrVvLpSoPkvMLd
T9nChNJ9qGnqNrZNA1R2xGJrJrVvVyW0s+loKeZycJlKS/L7gYRbDi5EdXytxvxAi6gN6zx5XLBt
bcwMh8F6wy4LGrJYIUhNf4Dn3l0lBPmktthQNjJx1XvvdKL2Ak+roq836jMx65UdW0LcNMt/qXGY
zpjKDqXI/klSJeui+G0E9jFPCHDT2GNLjHrZpAs2IklYMQcX433tDXLdyv53n1aAgdrn2mKGce3z
g7g3f2WFQbsofYPHW4OljtePnHv/MVhsci4KDusWuLmoI7uXY7D1gZ+XSTSS5+nxQi13ntWCPpQh
NPV+LFX13lTtu9CTj55bKuGbYeALRZcR+e3Pn4ZAEvBpgo0jIGKPCVSjec9G7TFLNpP6bdkBZN2R
XlVSwrGYh4zbQjubWXLzGp1gw0Z9JAU7PGqUvuCfub+AVfpvnEArl+DzVAZErbXds142VwhrAqoe
hp+E4zQdYLfuw97JnwaqaNptzi4LqicQZnVIa+jBIQhl7/Xadm7RaX3xSny44lYitGC0/imrv7ZZ
+chjGI02IyOOMAjhkkykqRlNCFRQKrUrINf0GIy73vIeXVzudxr7LhGYj0fKDgL9Lx7nboAgWJyy
TzCmWeS3+a2ee2gNafBr7p9N6GVRFmR+BCFyP3a12tiSanRE/srqMsZ7f8qt7rXF/kzvUDE86Ln4
Q2zCmQbnjz5MD+RBb/E3mG8+/jZOkDVooiBhrS+5tzuTk0/Krzm92DU3bdc5C4As97h6al9l6S90
fJNgc6wflKRT8ffuoRmQrraqBtmi00IPknIray+WFifb9iOvkr3bAUVQbxnCeRysAeFOYmooYx2i
6wNE23k6L8pg/JIeRT+dgI7f6fX3uG7N/FsSnke7jRNul216ABZhm67bVB8MBM/QBnJbFcw/CEdy
kmtE5AK5tdPeClHoWMYecR9oIaCP/ORm+alH+98svUsOP56IzKAbapQwKe2ZMbVhtGImTig1bEAM
GADijv0OFSMPK19XsYfJdLPIBV4R9eEmp1MPKDk5NeWAFSsTX45DBwj/lotv+oKe+kt3WJrcYX4x
RRf1/lRMG1tNVlS70DwMneqmv3fCKwZBDJv5A41No/RNccpYE3ZzYzi7RBVMgzgTq4HPiiO8dG8Z
OG+d1oCSSDhjpvkHxJ5xazbLr153RuqjPVV/eVzdigorWw+akaqz3fN/D2j10d+ZvaNaXA/6AN1r
3UCPK/8lmhjODeOo9/M9YL6T3mK2r4cFeEaR7cqGGUOY7sfUYcrAcuj9N8GToa/J0WloGjIlQ+a9
MQOkAY58q6dSOwp2gePPWz+XboHCOZiMikjfmCMTKDqj0B3qI/Qv7UhZqR0nh8552ndt7DQyPf18
AgoxmLwBcHimnQuLlQkuOjqgibYeVNrJ9v9antmdtLkEdZdY1WYFGlyCeaFAIaxyaKwjnnFC4HFm
WW1yxHT138VfkZZUwBI0ewOiPctSXKu+3OMJB+uQG1Z3XLWhO/q+UvsONqR5d8iAnK2PtOX/ewv8
JUGMPkASS2yrqiWMSgU0d++K0XS//LxVOKI5Jna1sBWa30Vbukf0DigTUnybur43dGsJU9+Ohxyy
Xne//LzFiFC1T5CLZkZZTmba5KfAtbUdEOMDGe7pMQVfryYZ0Tl7pGlobukRf2RT6rcbO1251lOm
bdtWvI/myhQzWfRR8fNpuKfmybFK67Tafr03B/dcGK3x/y6Nu2ongCsYthl1Y1FiwKKfT/97AaTw
31v3j+Xq7PJHOnIOpqv28xU+K9tJzqbYicZ//vmQaBz/mI2nn0/hgfn/3+HnY0zBmXHQ90zrQVCI
Enedb4OiAhq1IjmyWEtGXTDhG22P7hWo4aGpVBs5ZY9Vo7Wx0+md9W11K78zIR4HpF86a+zqmpX+
M7rug0gy7WOeHBxBa+c+MZ2BLUy6cLLbAWKcKvY+hOTDBEcey+XkxGwY2tNIMR3KWis/kXze7NXl
RZrSPg9oiBoDXrPlRhMDW6xRSKY/lx8FFUk+OyL6gwGhcoa+sYdbQhoUBsULLoR13nCE6C++FnSX
QS27wez6489nC+VyHikxsc/dQlP4/hUg3sF9a12GujWZB7zeXxA4i9CFjzRk9WX06gzESE8qn+w2
zbDqR99UH76JbcALKuwSaOgXYI9E0aQJZb7r40mommgQ8juzG5+jvHM3A+dgr+riYU4SgiDII+86
a97avvF6h49sYHSeNaGXe3GfHZMuxYqWI1OYUxsc0km+te0JwE/cYJ8hs/5UgH7cQOjClpJD0zZY
0zVSJtf+sDbGSrd+jmGUO7HRGQuukgf6QRalQ5o0VoRng6OATK+wFffStf6lw0ghORhaWLTpL5/2
qJNojxYA3rBcqPDQjw6iDC4mB9OiLeYdJPSV6cL5w7Tvg2V+cqKLuBvoRuLNTvd+RnAc3ha2L0XM
cTHgvJH0O+wynAv6wEnpbYKgRSdx1lg319+922uMFJrMgwz9hZqKUfaUJjvDmQybu6u9hfLZbyqz
o60sv2bDMmNvRiuY7X9rMh4w2bwWMI9weyXcrl7x1Iv1plfGyR1jVeAmbCzGcdokOLPHPGkJj1by
SsfmW2CLlH39RUY8HaHMAiZhNPeV2vxnN8Z2KeYIe1QeqrpCsekes3Q69K1q2YPwNKv5BhiJvFrg
Q25thkDDJyOF4jQUf+qqCo27pzrpSxnOsw6SeYj9uuf0O1K423LsY70q/tiZykN4luOz175AI7vN
i3W0jWSKmqqjP4Qea7Ad0rv8vP8AvAInzHV+VyI1bxXAcH9a9uMdjwqO+jgFtJp9sVuBqnB78JPb
4qUK9FunT0/gpjiNe0y+sT0cSmxsG2W27828WuG9aiwNQfSSY9GsHjY9latUWDh7ztQ4kKjMkelP
oLUYylxBGOafuNYsLz2vWb7QnVn/Nu1Aom1VYtM0LKr2xiRzyuv3Ob2z1nSsY8Oap3fGymiGFyWj
/2Aj6bEmw1s025stm6vbeZGosyW0aiTjpvMvvLidObnAmK4MXHl7mZrfmq9e2NMuGJqDGr0JGA+l
dx1buskoUvGX8PpXRY0CsW66Fsa8caF0hy0z81TQh9ZQj2VOh6/M2mvltUME0wU8COqk24Wj0x5s
oFHb1khfQIp1qyQOy1NY3ZK/UunfYE7nTWAvT7Qzya3wKVogzGWjax05XZccMYbhZhvtrav7cylW
Gke6f1ENR7ppCmuv5qzrU8siOhEablScYwfwRBn2D8rPlsOPm0JvLxkZNUfjdQUSDty3Dz0DcyhN
OSaFkL1aHJddv+mmkdCDiRkpLX3gWBcl9jJtplk54fAJBmU6aX75wIxznAWjh3d94mBJkrfMr+Na
TrHW0nqgLcXpeTqmaa79ydbfwqg+Sxq1GJq8z2a1/vjIinOOTWUym4NOv4wBNvjJwiV24F0wBTba
2DOHEQkgLfJ/Ur8wyoHcsSriPIVX0EUSOP/N9WPJ4HUv5aswspsl8ENbILOwvIkX/HolPDXQIzlN
sCFNX6TT392VDGCzGoRdoc9bvwYOmY3pXiyGccu7oomssT2yR5cvw4AQSw2O9NL8ypvOjvO9Pecp
47HpS1/PNIE60Dx4XoDZJciAhm7/krPzPVnNC5Woipal++4d89NwiBBsLyxh5d6aOFylxWlMx5ut
3LOYDfqViC5lvRIrvRhfeaUirx/fkqn4RCvdjCMz5yCwtgXbORZzej7d9DTJ4tankknsPyw43VYx
4B4yePGuOmyyBUxBk9mKia3Tq4Oa+cUC5cnmSRmat4zDyeb+N2xZoNY8tw+IcV+KQcsNWvlRdcgS
75NJc69ydT+kNv6zACxmMqbZuU595VAPfObuUKnooC3zM02baNCZkMjkN6ZybTfY7juTjWc9YTTP
B5IImI5a3D515vCYznaBES85r6v4TIy/orYyRB+YZEzV7PLOooi4e9W8A11Kzqe1u3Dc9Kk1Ef9b
mtCDtq/s+ejLjMNw4TyY7lhztEovHrPw9/ZGvWEY5Mn3nH+MU6jwjifcaHkur8wVIG/NHf6V4Qkj
6t9uNo3tUJKO4S5P4/2Pmo3Tr7FzTHqpBjk3I4Nwa8/qWbABg/rghA3YXdbPQTKnG8f50K1BJ2Xd
e/S07qFtKiIrKwrtxnRJo2u+NFj0/AgFzQWrcnAF5a+Kvh17ctOEV8wfZ6cpusiULMXG3boWpQxl
3saKHiiK6pKYmN4DoPN5Rop3sRIfNtikwZXSjcFiJ8zMJw3bH6m6oxxIqFlYt9Ix27ewgDw8SXU5
vjcL+bnz3L4vHgW4QXHGqbPWKd+bxo5QOXk9lkXuJh0jTs2S6fxuOaTgyMk58D5YcviaJJz9/HcG
ig5Up7tpp/pl4E7Y5H5Pwbz8w8dGRd/4JhXsCMENzCuhWwZO+tTPfgUZBbdWFzdB99D0k2eR9BS+
Rf6A7cTbzKmpRW7NrqN380XUt8LB/pOQ8aD3//Sif1+XZg+6NtiUkhLSCDrK1vMyD3t3AC63dPV7
gd5g1sVX62L00OSbaev7SuE4KpvxHWTHK4o8ajvtDkppXCbuMfX5wRXnXTB9nJ2kEwpv3llIE7se
cHhzllC1/Xqat06iFJGD+tUc/V3he9kL8+lWqrdMEohrWj0kJrtCmcnmYpsfbrtkx7lab54+/nEs
Hz2pQzg2vYktDxe8przDrFoVutbSR+DrmDMw6Fdr3dOEMLenXCKHzbP6nXa1EnCizPWTIy5g0NKz
4SiXo4bv8pHghMQm3T/nIU1dzdvbBjxFp7wxp7HDf6aBHiW6WMPL7Q6p2oLM2wrGFjeawwlVMLt4
oHuPoryO2J3lV+1XB92zyTVNHXFIKFUJ5prp5oSDlaAg7pgA1c9Ty+tSNG0WhzR2aOHbgsT/fpHJ
aRB/B9cdTtLOXlep9/tBK3Wcdto/17stsJrCalXMjoluKzHu4QGkSJysjDN8jqTXtdteOO8VvvE2
a5gsK+Sm8lTMgC49j96lozQS87VMbC+9Pp7ywLMYipbfGopIrEZspjp2zMTllJ/NjGpiMLfDanbV
bpFfiIAnp0Ql1SwzBKi57JaScsqbDtr/cHReW40jURT9Iq0llUKpXi1nG4PJ8KIFNCjHUv762Z7H
maZnsC1X3XDOPmgl2eqFtfloeCZu2uw+rSpEpYN9ryq7XUeDu7LK9Ge5vRfCJR94joe9etNNWFDX
d4HBSLBcWDmK8U14FqsBDMpadQl1XIlk12gf5opM94j3PXXrfzatKd7v6dGNxVErFqUzm5sVppJs
m7BiImjvjWPSuGti/2mAf5C5+V+J8Tvojoah8GX32Qdd1lvmTwxP/G8U5fegOtjDeli63bZ4JuX8
b64XKKzGdK9FDHS60Oc2mQsa6Ib0xkaurYVg5QLhOu79g4WM+MDlClZd1fIu7yem1CoYw9Zifq/K
VZTof6JlgE1c3sC4f3lqsXZ5S+bTyVHOJ9Ezsj5gBctw7vu7zu4QS6dYklvhnJemqbdSStyDC6XK
bRjl47dnhbktwv5PxgZPasyxIB1qSvLP1mKq7qtSEkJF6jWNEOZiRIydbIhtcxpQslghedOwQs7x
Exe3z+ADi071PEQzYltZXiJbPvUls7eurL9qv35kvYL0vB6vzJ2R9Sv33ZXjhhS8nO1/1K1y28TU
nIfLaWTOSaRdExitTx/QhfFmRj/PVlGhTW69vVYW9CTNJ1KPI3PLrma0WBAmN1Yd6jIg3kqXnDZi
3jkF9geE/YAoMPtY1fiVtoBK5ZyaKCtyUF+d9WRRqGGo+ZzDpVqJjkkQ5X2HC43J2IxvDaQEizuo
2xlNgeAGqDJE631Rn2slzypqLu1QIYwL88+yRm4JFuNcEeotoq3pjElww7asSuG/DKFnnhJJdZen
2V4W0G2oovH1JBuSu+UhxMXlcZsYpCvd0BHJmV3FWzxSMbYwXA61229jczyh7s0v6A+DZB5u48AR
LQHMFPx2C6T+3pc7QRvIgO1fZRA2IdplP7gokPsGGST2REiuLKUGUhHXRa+JszDM+OjJWx47q4vE
cl9KDCP1uB696Lfz+yagoIi2VcvD36j72qmuuWNWG5ynz2abABXHLkcaCt2vwA0VaHJ6hYWkTPTd
wTHTcS3n5H6I3ZMdzeV27M1dgWngruS7hg+J/2WYmltt0Zcs7nJMIjv6luwHejU1gVv5m8X3xkA7
9oPfTZCam+EbuAieEslkujJ6TFZ9rgO0bUzTURi5oQ5SwT2oQp/BxGJ+s+VttnnCZmk2R0T95i4z
4n8pRyh21uVJqARa/nLTRyN55fqcBUY4lfM/XyurSpAgFA/DpMQxrmwChOLkPpFTSrQd6cGl8ddp
b9nddEXGhMqli/q9j8icd5LnJB2b8+L338208FVcmonLzID2YrD3MGIbu6O1nqTBulHzaNlek7Fd
JaJFc2l3bvzsTnW4Sm9hfvOyMEbR3zR6xdarYmABPjM8JGkrFKuYMaMabXUYEfjnfXZssEhaR7FL
5Y+kTmIWXJzCODa581eazoNsl+/aSXDQzFUSLOjiHCZSBIIWcaCV+YwtMN1ETd4/zcn4OsgmCWyu
SU6KXPGgIN7HK8dfJDkdaMFG49RfuQtNe6mZPszqVI68RC8TzxOKSGK5RYLQqPvnk2O/Hkx+JxgV
j7gK8EfL6BWgCREXk/ORl7ETeK5PdoPpb9sQGkQz3wx+LfEwY5tv06W7Ss/bGxPzFCMbNt7M0D62
xKftZR8+QzH0AtuwsyGfVfBABgIDXFGi717Fo8i21VR+ZSZMcHYeDr4lpE4zqDncL7/8ubd1FP2G
mUmxyzpgHDh6ML2Qv7wlIHif4JnBKGWCFU/Vqc89e6tm+2JP3UsGfuQHPdCBVM8/aE7UDjNz0sZj
7xdl8w69tIMrTH/XhD9vmvGGcsISc/L9FEMVsbjbThmUP4iecMARNdoX7NFsrxNrJ53jeypEjLAp
qUzTcytT+5TXCV5NN9/7PUgYrw9vthgudDVVMA067zkZEWTlRndtyL9c9QvRizA6cDNv+H0PeDba
a+rHwTKO8tKlCPczZym2SSnZ1cR0VUPdoqLqKmAN+O6Zpxgnk5TNoDNUtXObb8HAPbMzD2mrvyZ1
jrvXkieSfKttWyGlLDv/r3E9vVPd8rHID1o4nMcR2s0s649VyZrTIKRtm2PiWJdEiG8xOLwzjMVD
qFj7U2pte6YkN8ZQtR+lP2186RiByvldtRvlSBDvksJJ1kWryQe2rjZqslUlAUpGyXdCitmpTZgx
2izUupz4koaH28ZThEpghrKxNMccBMCK7SeJCrE+Is6U1HP8F0fERWBvEkxAtH4VritS5xQoFhRC
iwkbCpFdHHSlvc54VF6TjMpsXljT0/XQ5Ip8z7RpP9kRCUylGMHnYGmNUFO6Dv1Tl+dIZ+142zNX
RRzyAwKnWyfRBH9xQUdSCFxK9sDUPW1FuRMpHsyFMXc/Lu+icx+FmbOFK8kldppdyqguyEmJXmNI
1YdYpSdXcfA3FU45u5/qleeae8dwKDw9NuUxHKajTucTHv/47EfNful9sQ/L2F3zrjJ1NVq1Hh2B
AExVM3uO/Ht24+xEmF6AYpGKwI/udIT9wB8mkIV96h/bejdb/Tl12FtGWYNl6YbxCeGMOHPTrszW
xVRVczqW3fIcAfDZiIEWOpPVOxSUOwlL7b5Cod7iId47focGN5MP9M1QW4dnv3Xl1W2yo+Gyrk8m
JIZT+d6BrzqNGR01e8ccUXptbtIJVEGqvZ05GcdlkNkWPEBgdgLjjZecS4Wkq+/ZcZqEQjtLT3fK
YwBCBUPLPIVZwIf806TzqzeMaC0iPsPSXXlOw4Ylmq85ab2brB76jWeE8cHLiUrxw3GzSN9Y5dnw
gS9+W1gH2wKQ1QyPbV6Te6VZMobUeFRgScnyluTEMbe/+RU/7IaKx8GHZA5XlA2fxLR+lO5irgtv
T5drG0xqm7b/CysaP44/hEaJMwRetskjw3sK26x7Nl3KI0XI8s4z/JNf1ndJJZx135qf7RIyQy6H
OBiBJuwmN/xoa5PPw4o+rRtvYnIhDch6sZgKcUX2EhVrmVIU++FBOMwWh+HVm3qKOR+xX2XvLFdT
WoNdWluDwxA2BtfbMeSmD6YZJ6naqnkSh+EmsmvTQ4FkbdWSn46wnfFawyy1jCw8qQrxQrSyCh/i
XonPIw5pOYQ92lu7CN9ibns+CqPawPh6BG52GIubpxwpPjfUs1JIMvE1TRsm0Pk2cbcOE1umefJ1
stt9M2Uzj2VJGNzg7ik94Y45TCM6+AhNhK5owbYS1J371tsEEI+ZLNayTPeWi7B+iHSy8UNSK8zI
fjWKKT2DGFShtVehWZ6nskFPnb+PzlKftdQog0mDSx1ObdNJuHvU++AJMMsZltrRTDNqum4JUKOh
hGsKMhirXW9O1d1UH+eaCnnQdrRTbbFsxqYS7LWLLSNjQBB58o2Ij9hBVmGHsfGe3XZ484v8vS20
wY3B9HFSvrOWmOmtvICqKOpjehvwARdz15hRgNDVY3kny/40od/e+yxtT1blf0ajQ+vNAnrjcDCX
FWnvlgRpgmyVST0VUI0G0gz1a9r7h1LteVTaC1NuGB96XxXihLsuQt7WPHkULHv2LYQtjZU4seZB
Apti5q7Rdq5qOFyH2U+/dEihikURVS3pNa1iXLHooI/m/ViO71Eh/ooKXlqeh9ZGu34Dn4d5SGdK
kuGUmR2cHsQUO/S3PreM/VAzII4z86yGegdWqdwMmXQhSVA0FqkJK6JSA1a6OX2ajPmhaMPzjKHi
WY7iy4wFdZ2D9tAVyt3JAefazbeDO34wlz9bR8wiMMwx+amvlvDJtArSBdSIxCkdqx8jRmwhLI5d
t5wf1EyJ27vtZ4qc/4wuxhnk/TSa3imZDv48rsFxMOAqsmekOxn5OKW5EzJ+AJcEVqIIkbaYM+k+
txOaYuDOnuZ4Q3tP/g4lemgKvl0pghxcR2EvKnKq+/QO2uO3ZwPukH1lHgbTRTiGwjgWFFwQonDa
AxZdz8ZjRp3ErJynanL0svNt+x/Qi3+tQnYKqMmA6QCYwg4h3BbZWWnf2S2NQXKgDqlVnfpuKjKC
PZI2RVCQruliKZuG6ew/FNNSnBuDhqkYB3MnffcrgXFpRiJE99G4BEzdcrHrqA8IaBUHjlJSw+fu
Ftpym4VMndej2g939Ja+XG4mg5awTQtyQduKVy9nQhWyYF11Tf8Vmbgoktrdxt131OBBn2J98Jz2
GeBYHog4+YpK4yB7EuRGO3leJvFcOL+m5x2dYfrJexuWIgUVNSoDdUCKgcpUgrUnaHMfrY/qSy6J
8FQs3jEuHOzB1TcZ5y+6EodWzM9V41+n4Q/qQ8s8AwFpUd2HdMGYFi5Wb3Gqu2G+nmnteeQq7H0q
cCqMO1M+vfdpdelypANm1LIdqIXDFquVm8LT1w6r4qiZtiMa/mRQ7N42/6mRDBjeYZXRSuzrnrJ7
UPNpspynKOHN9Xp5iscw3poh3oaxcPgoPszJAWW5sKZVUA4YorFVaI0Ntm4q8JrZz1jEm1DznlqZ
ZhXvW39RV0CVhL24kqJ/LMJHq+BqQiitkXRryhSl2RAahI8s2QFlCzuzmeFQEaXZBTYbvk+eTMcl
dQd/5ap3OJhLoCor+zvUSJ2SjNlZmGTfsT3b6yrnYOKjhdB5DRsIXtJ0jRVHmcG1OIwssrrzUrXI
mmMPpvw0/yyW8RzZZXm8/dJZkl7D2RiRrEJlqQkbEW5SYpjyjqOEnWoxtTUci+Mj7s7jMLzwY6Rt
ROfG6eotb3y1UTzZrr+1Fqm3aen+5F6+9pd04RKraVkweOddXaxtMH/basmnlU7YCGk/uqD9/YNQ
d6bcpG8pln8Z9e0qjbAhqdRmpN01j+DIxq0xiWOWjdxpHRNK19TMxTKgRDnBdywtX4scuJgZ1Z83
LSafYFClJusFc/5yqhyRRTkzuQh1sipd+WGrGoOiP15FUiQBXt14m7dptkvhtLRUlQiMxvzAHCMK
MoP+ARklmsE2+ldNQ4Q7Y0mZ0z0qlA99zvniF1BAOdmGoDfRTFt5xDeFFe5Vp/ItoyVcGQXcQba6
aHj2VWPFW8oCP4p/pBanya++ZwFUeqodvpq8TYWGbN4tvwIJH9qidmPkdMs+nRNvyhNbIaAIbR3g
TgJ4bUy8VvzEcSx/IVzuJt7ZMZ1m6uHpNwHVCeuJN4wCdjuPHkofaKiiK9mPRA1DdmdrCLpfPyzm
XbJEflBpft8qXR7QZB0tF5jmojBS1IItchKjJbZRsXvMP8iS6DweGEew8QNqWUNBWCQ4Trf4Ktr3
1i0+Jziulc0UfJCRXqs6/e5zUI0A+/hlwqzekR6t8VN0W9ag72HUsvIvE2fX5U/Z4KDohpG1Ly21
BxUBgDaUAbyWEsGt/eHXPsIM7v/I9n+zsK8+E09+pS6sK1WGxWkIl0vrA3fJmmSva/s9j8O7Ntd8
z0tQNjmDPlsYzwj4Xgf96ke8R3h9fExGLSJ+hcZVvaST5e4nXBU7L+vvlqb/p6Psc5kF8BWYvEFp
fnpsNYFa6WAxOEuo5wkVYx9e2Mkb+Ad2CGxgwiJT/Cw0mNo9IVYnrFaa79Xw7k64XSAYAUi2mkBH
u3K0rGOGwzbipEA8W7JqtJRaRZX86ivx1CzTVyyKc9rydXQNhm/2EG2LMXOOafYGjObYzc07NEqS
RwdUhM6IGil+TIECFR2LUymzh6qG+wr35iHTI3GO0DlXQ5HQ4nfdXjTZhF6/3jjchsgwXITuPRWm
Kv/CJqwOSyNfNSUaZ9dutmN5lIxz0yT76YbbGoGKbmPK4mOYTBy+Z1HH2f1S6wub/Y+l7i5TaYfr
LHK3y028JWO7wzGP+7rxUHQyucTm5WxhY67sjNrKrj/KPL09eoyffcYWjJbf0Gk/8WsdfN0+JOyr
8oE49gx9M+wfvR4q745v0rcJnwKFq6RwoZd0OuuYx8tHOPCttL3UgVMQt3gMavyH4H2LavrV7fvC
3iri01jZfhJvdT2/A3F9vml1F+XeTb6eAy/Jv0d8N4FTPNdIHyw7DfeuX3DJ2ETscihr34v3pUwx
8aI3Y1n25wlOtrxk9Xnje/RReR0XZA3Qq6qDN20F7MRTXDClR6u7M5nYIr9wXnUM6kGb6jXpjfA+
n15qWfAs00uJIrst/oxurf2d4/DIcuZve+ytTLb0xTdC/lMtMYBNbwQO9cR6aOzXPuwRd4LNvdG1
9QrQ8pkvIW/ynHLUoIiP+gnJJOMNN75zQUlfMjgaSENlEFs4ZCvHYqaaaOIlkO8FOaDu3SBxxXth
1yKkWJ6WOPzCo5JtW5XfJTV/YuSUkWYHJXKuGNRNf6ZVs6cGF7bJYvuQjMVWdSOdfR2mLAcoAyYT
u4fjIdsBXqZEesjT8GzPkdxZcfw2WFBXZix4t3OBuGgxofrI3xEXSKbTDfVwXHN0+czZvUYTkHij
OhRMmFeglkNMvvKc8cVcF0wzPYUyw/Y2unSHNdRui/MbKSvN0e09Y/iq3lQfAWkOHXq7vmInHwd1
6ohjo8UTT9+LyPs1m4WaAVlrnvg2wD+SX07XR6uWkPWNvu/6loI5ypnc2R8z3LJAkCeZqfHR0+pS
GjaJXP+bnrvkTxTLn7cUy7FqucBDIfauGJ4qzq0wmW4CUYqTefA8aL63yYJEq+f6sHSGCrmvlQW3
lzrdOMfTnH4PRu9sJzWvDcMbVxUE101ULQ8LM5j1qHYRlR+0GTqZvsqP/gh4FS6ObwBkqcPL6COq
JpxgFaERY0bqq2CyjRenkujNvJrtqlh7gChWdYhamqeR68QSl9JFLZP5NeGZwjuUbAcitGI2boEN
AH1WIHNz71rGp5xZXy0N3Sh+PLi1wCj5yBBPpQ0ObjQ+9ik2b5g3xVWNUnc1MJBdNbShEGicw4SG
QPszGO4+LmipYkRpYsIjOzd0gR4v0BYD4uO+BP0l4mhjlxCWKlS0WwPlrFVSNwxpvawTGBv3CQAi
H7aScaNNwgYZ1zCEsS6BR7gIrXz0xA46hQqFx9h3/rq+TWNbREyVI37mGhhf4Z/dGb1WE1Lo/F+5
5PdWT3vUw4eCWII4yWUDqvtu2ZRoUfcJIk0cCwb7xExfRBM/A+U3DikG3J6WdqDUnCxrixgiPkxp
DXgFwvZgTygq2/qda4Fz21gnZnrJLJu1gKNe66p/Vf3Qriv4Qhi4z3kFqylMk5epLplQz87eqjZO
o++TCixGjKw9rsWr4/tn5hcFR9BdaVPqR4NJwCy7JqPPeJpVTNeJ8YyF0FYMxia7CZcTw+Wo1eZ2
EugHPFqRIrTfHWV5IJvtxyl1QeMIcTbq/qN3h58wQmEHq+SchaDh88wF1jG+Vikjlczlm4nS4StO
++uiEW87fR0MPP5ZX5BKY7Ab5VF9rShUNhgyXo04O0d4PIMsr97Tm7HSEkfOqqsw2EjNwrrTni63
XlE86chf41ZIIYYXbbkz4Cauomk4+2yyGYPEP6Ux31vhrPcL1plhkI8VjesGoP6p9Ir7rBq/NTb0
vgsZNQi5URk5fUnN+JcHJEVk0MGw5+RADnxvfMHw4CtjI/IxHesuK75uVr9sHK5WbT7ZVcf4yK5Z
XqbLzuu8ZM8U4RK7JmGx/boMmUB7XnEnpvHAGp+fgRl9ViK79Lo92mLvuNXf2EBN4ssEjccT1xyJ
yq1VISSMvS0rrmHnM5VbtUt3CcsWHlDy5pjNIR27iwn+rTF+KzkBWHEWn49yD/v/RaBwpOqr6J+t
6cWbjTuyA1YOFB275hWhZonZ04Wa6dzcNEHiR7/4t5xt5DTXyhAPt4WWV1CP5+iSqehg0oyoGhZY
J5vCME/lADvTcYbrklbLqrautfK6lYuRuW/Vs6KBAaHoPc8+BW88QO5EZHe1qu5jLgwWojUTlGEO
k48C5XBgAsBEce2J17oxKCbH9JAuigX80s+bqCw3uM8eEp3hBbMr/amzkt1FPN24h8uRwISLYiCL
hqJit5ylrFkt/9tP/ObQz5a6DqbGJiayD912IcP4DD3y7UfdxlxbAjdQIfrobDJbWeHQjje1hj0e
G55+ctrpMvQMcxD27QdAaScTU/6TSqJjOc3Oe+j3L+bkPs0iefSEqfdRl2A2nKIaYoS9jwfXf26Q
QZ2TQvWIJrrjWNc9GiuoSbORlRer88xHmSZP/OT4IYElb8KuFkGh3RYzcl1++NZ3iiPyTeA5PXo4
1dejdSvBSprxxGq7E0qpXV7E3iMjzod+tMuPejbQXIEv2bHYqz5oUtaeE+pLo5J3mOzxFcU1Qm8l
XwTTK24UQaEk3Ry1HBJ7pys+klmo271Tn2SlsjeTEcd8+79afeLsRUX7Hzf12W5d9ShYNrE7xDNs
zQwnbThDjCG/IhbmQveCcsDlrir85SWepApiszq0Ek0YDsz4hdsn2ZtzSU7W//+4dO7RN5FQ/f+P
eVupu8xWHx3LjeMksyJIZWs9LI485pnfYjg15kebs8GBg//SAPDcge3o1qZ+S1IbBhZJIE+Kr1Ed
ZfJF5W76VCfsJNqmvJuT5U/PN4I3hn7jppvOGLKNFvW+HYbQdTOM8bf9ng1Tgt6xvdkC0jWguklq
e8dg6sPddU1J/miENKOimgAbZ61MIz46Rj9DjLxVvmH+UVBIAEAJ9NCWj6W1F3Hr30ftBwbJ8DY+
f1qy+S7K4xxsHgrxkQFiZfbI0+RP41Q4czyckM28QdSMwqFA/zsq62dCaC0UIzQ1H5khvYgOfWzv
5b+eNX0aU3YJ44FpM0pPMA90CtbAFnzcdtBOV42I1Rptw5fZzKj2JDEmmX0VhfcWN9Wwy/AmQZLC
tkSWC6/D/O48YlxS4yEajB/DmAgCEIxZ7P7NjJe/SjqvY4YeyBqat9Cs/rKk3vez+QLhfwgyz363
EYkGEyLPznAcNmkTgDRk4KpnqFOTIrECDnKohfrXG3DxMfKNjZPceADNqnWyL8NiRkhlDCPdWNlT
1mxE0xwQrL3rfvopVbilkF5ZhO6siFJoNxZiZSYAOsjNqVyXtnXsXYdV6+CDxklhayBD7luU3gbm
yc7YLV35T5kS1qYTEsGD9r9CgiH4fUPhn9su+anZuRlGS1+NYyqqygNTQfhtJrt327vmLGWDbEEd
bU8JM3OAOQkjC/SpFoipwiEvW8mrr1C8LOHPojzaC9wweXwdKGWzpZVBOo4Qe+FURc29HX9aPpNt
02cZNFFgr+To7YH5b4RHbWxkxacTOXgXC7eEZk3yeoGftLLBDPZM5pFBGwfHgc9q3NW3kfhNZWFB
5Rm1DHA/7JdxsVdR3pj0ApGPBR+XqwNHuZu+2Gj1m8FSR2MvUCvD/2K0WZVr3nje23k8FLo9l4AL
U5w74Df6B51bgU0B1IcPLEYeFfPasbbXZktAUleFNl7y+LpkgOQW49fUA3cHMSl99RP5Hlg9xPxd
dhAz0Wp4P4t+9hgitddRUVFi5bpvYqx7dCtPShifeJn3E+jekVHKiOpG+bwGyza3SkfXak6fm0Lf
O8wwIAw9J7F1l+CxXoWWkdOiO8+3T9ax0eDabv48mEhKzRJclYmQPUXbABs80MQsrRgQPU2+ODA/
exuUdyHtB2FL+ZEjhAqKxHxM4ubgFRM2enVx3BL8TvrsQBoWjXwqdHTva+8LcfpTKK91w23EMNfc
gowixtjWH74/X8BUYRo1xHrpuVIhGXMXWifIiwFnAglOS7kBqbSsbNfcgAJ6gxbgL7weccEIi8JW
LDXcMMGri9C6WJ55SEts33b92mP4c4yxCMwFJBqfINkuJCxoaX2ZMmGQ6rkH4acb2p3NiJtwlYXP
pn7Ks+q3GPoZjZHNoia/N2Ob752Y71TurSJXvdhpDYRC4zikrvEp1wLf9dTWn/saxCPPc6+v1Pp/
hRYA26xlDrTBjl646UWP2YmnH3ip+Uvyz213MR0Sed9L/AMRQwIDe31czPYNusjRkgZSIutfRHyJ
tNg4AiISAqdgAsiILaUS9kMMA4bmPiFXg9S5Dj6PjkokLaTlxIPNzVntLNH9ZBCCUFYxg0r58jUl
g9B+2pOCJR8LP3lvJ652j68QqVOUAZGu2S4gOkiNctdV3l7OCttfVX7ir9PsxPvzaEOi9QZWYLXQ
V4rfdtW9CBuhXCeX3ZTxmY3LybUw/nIosNYLYeyGKcujJZxwjTUloukQcZpPywJYHCszVjx7vWTG
ScoIVoOpwK75jGFiZUGuOUAGZ4JpzcnWtdlpUJrhgM36lzqvy30KxMTMy0drsSBklSQ+JGb+ijn+
lGIq+BZgUccsLtaR5Bu2GOVv1LbD1nfRoEeazZ2dXHBCNhcpu+RxkP69roZ7YgIwrafWD111eRwQ
YW8UoAOaAUCXOH0eIpb/U+Lt6hALSR2qIEO/NUBqWEtlnBBnQrLyk/ONQHIkHkMc51m+mwlrRqNi
tGaaLIv7PCrudZwfzXEimHNOglK52aOdRSQENqy9XXZUOLJ2sZOcXdVka4MwNjCKTrNPSnpwGAr1
VaJ8SLwCJHCJ8Kxg9saEB+WkJTPKj2RBv+FHIXWsuzNtI0AZeIOo2FvsvPKuLAieCqluqgH/FLyZ
OxhZx4nYs4tpM1tfPCx31vRrhnWJvNXZQM/Az+ggimUr3TkLolh/+pLuQHMSyYEFCbLupl5AiADf
oKWBfRWTfQbOb8uA+HuyZ73L0H7e9RaSjwy8N9RC9iLQtFZ4mFhI2ovPywibnRFeGtNFVzGvlwo/
peQuGCmVN6EDX5I+FR7T2FFQD4Jdh/XktvUt8UfeZy6gEe7/jVONHPMRJwdjn0AKBGmyUNGqbGR1
aYb8HxvAZAu5+mDUKbFMeflW2Fx8XYRnh04o8DDTrsOu+JaY1PTACV00a8HbjV+7fuhgqwcmGom1
SLEp5ETDofxCqjQTi0f5lP82icKgM0FQw213J/l+nzr9U1gYra1EccSGtNXAfgPv20E4gUBO/xkN
npjez19SkfWPaU6UUhHnD7JogQurpN41JZo/2zDvp9YwzzizWoY0/lW0Y3+dDCRgs2iq/TTvTB2N
QQf1SRX6nzHCjo5k++cPunjo5PQNRDV5MJrPoYV3b7DFv4lvYCoSs26m+dpxbsEBeKw2C/9q1PZf
kpuUto1sUEVy+OasZdFgvHKGVVu0NX9TTrPumd8TzI6bXozjivuulKt0WPB2xvFv1Ctiq8P2fkrb
p3KR8tiXN5CVqh6WihM/XxaQnQYKPTti7j9aGxfeUGAQDcRsC1gnNlC7IeHPWsJHNPmbaZn4RoTt
W1z/ExbL4FbUj0pC+GnwYeKreFwyyBSlrMi5l7if2J4U4ZBuWmaFZoITXLDt1N0bsia0cTGqCNWG
3u06fWnS5R2sM+Ivq78Vmjefk0uZl40H23ZFkNfRiz240VXrNbo17DrMsdaO4UEzZdHaCYVoNrQE
rZiw99U8VhjcEDX409geyq4Y35HCbmo1Ji9c8fll7txXqFZrqaG1lkNEFlGVPTbSrx9CFGC169WM
bNkfytjMHoVb54ehm3kooOQ9/v+zEc5ilgV0eF1++f9fm7c/s6P6MSUY7fz/X2y9egTBNq9x489c
mC7pe60GwjHb1kNdUBxKpgoGRajVmdQlTv7Qo6M/0TRewIx8DGkMkygenVXp+z9EsmlgJ6g/gHva
QdiY9RY475fMC07QS2KWHmN0C7aY0NPbMrJ5azEfWgxPM0WQZDUZVpC5Wb51mYP0njiaXoWYbIh2
FofJsTUGOgSIY3MOd7scWPaEyvwEWAeUaehexyo3YeOl03aqCF3NH0f83tJQlyzxNlVlKg7IaO3U
5ncx/Yjqoen7el3JSNGLNPe+33trjigYykRs6w4VRXrbN80M0SXySFC96qfwryhLNnnqZ++JBnsw
sqGesKgSZ5DvS+6vsIuPUV1ZX/x1E7wcUxhl96fM9ASCq9I4RgDjfHtca+hADCUNKhgGziUYpX5s
TPT7vTwODku5LgIlmUhQYkvnPYKWLx/6KTVf7epfg15oV4gRr3vVvw1xVp+ntNujW0Z1UptrpyU0
pYkatakr89wKRhHsMZioF9n7UKT61BXWfLVtWfMJc9zX6Gx9i1pJzYTQ9oINgidr0P5EeZtwOLgk
vudo5F73/wlFaaoyvPpVa315ecqKjJsyC9+6uMyA+bXRi2X7P6LUbzWM/M1/3J3HkuRIlmV/paTW
jWwoFHRkahbGqVNzuoE4BWcKjq+fg6iWrsiskEzpbW9cxMPD3WAwAPr0vXvPVbXD+czeZIKRgXTK
RWVnK9+q2SLnHQbUuH+2R+bwXmksAEuB6ZrkudazW+Xdp12S7U0Du2RqZepBlia9f353GfiHPsTy
UxkR/KkMMXGB/2xhDpKyIrYeeuQ1kLqge4L23LQBTzRXFu2JFDQ3sr41Y5IY+VBDMW1fwxQ5OdDl
4Bh2GCqjLbIPboc6tm6nnjMzj/q0QhvA6JGpLiSe6iK/6fIoZIlyLqU3Ol+ZmE0cWXqToSyjCtFu
DO6zDUaWZ1mEl44KDfUkucAFo7R1I5k1CVsc0HAdI2G/D+jNFmTCsF/p4gsskue4ZEiS4Fsntd0P
1qnOYiXK+tjnGFM0g941GS8hNwI+hk+jZUrDhUQH5w152nAlOv0tQgdyEp5xbmxK9Qk0Fw9NoD3W
hPvZ6QM6r9EzqR0VITkIYiKGud4UziQwpvkmqKalypigqem6pDxbaZOjrWXsbkA0cF4Bjy6FkQPh
boko76qe2kQQlolTfMXWq6Madg4iQeeTi+pVr8dvfIAIycNsk9Ts1lvwD5Vx1ElqOQk8Y/QUvk1a
mxhfGJe6yrxLgAyxVcn5tOkKLyzPee8+JqT9e7OTgP06EikJ6cG0F5RbH+UrUWH1XVnV9ZMDIWbo
7Ys/1fd21Xk4ePRtAQt+NZlXY9B15N/l4Y2tI9AO8CSCpy+8jaWMa0RSBWUlnz/4CGZ2cD5yXMc2
m9gZOts6tsWplDn1wL3PWAqnZPOpmba/yQlINGf0LMa5o0Ps11JXySvqIrU1yvQEPpFS1qx5Agkb
W6j3aTYeXue0Ip3ZTtL1KKkUCvruG1M2Fpc50J8Iqf2mtDJiWTym87Fyb81YqbVdNwgbuSxjl7AD
R2FMaLvMBsWUQpFGe+vW+s5wzpXArF2QjYJu7L6vNXM96ckV6MHHLKL5yzzePdpDH22DPnxMsFvS
8DLYYsY4atKhBCaU4UjFLIPoj4d5LN6BeBLnUpb2NkK4y5ASK3XCToE515fhVxakAJs5R4E4DkUS
REBTvmUYqwabblAj9Qs4hrs6NC8BFkv0M+4uLZ0nKxmQIqd0jYcBKKMCj8Z/RhDk2/VZf33Ec5tu
DJ+89TI+CloXO8M0cauAyqjC5sEP8/2ksk1FsKfXgoskUgLseBvcBEFyCl0ey9QQwp3u+i7eZvTh
qsDYVZV9VEKdMdfBLMZyF7NNUjVbzOzZFStUuh4Ks/rQQKZZxpH6DnVUnN289wjCW8tLyZkdIBDm
yCzsCrgJbMS96cvrMWSy2KuVNTup6zhMURnUw7pTSEaYkYONXocC/XTl5KR1+BfHqj8sISrycfNn
M62rt2L095OrEwlWAa0F79jUqOnyuL/Y0Abqcs7LuFFZRiKjGZxUWbyNEhuah5PEr4807Z9dV79i
CLn3BZENrWe9iI4CU1ndkcSzO9d37lrQ0mrO9/N09Uog6cWxkzff9Dasxeu+7d+yOJYnarw7KNlr
/0161mMwzvaQfngBlASiZQw+ZF3Mde+9XwBQGyRELIh4Xls+ZGX+5Wukk/b4cCWXQzwgLhUQRjzM
Lext5RsaQ5pgWbEudUuDRsyVR4hi0YTeXpWmuaaLz464qjeuy7VddhZx7AS5y7GtD4kd3wAur5h9
+Y8YUaMT49l1T1PsqI+Wu3OSBm8NWUE+k9qlHkR7kn1u5Wxnr7mIVpWlXWc0xXJv+BD1AB3uSa8t
RO9VRbchtdZAe00+/iuJ7nipStiXeZaD7Ry6NyNu1zM9DQx68VWp6aGipIyD4ixQ5C4CwBY1Xt+h
7M9iBE8e7h32MSyOmC6a7J4CLtqRM4uriA1trIfeOmdcvWSQ2z+YaYjolGdOiYsoUC01ISb8xM6S
pSFdJM4ZquBWIR8WCB+oEgLJYBChgVooNHzkZUeLthx2RPLCHpobZCNaQZ7tzK9rE7WlH9y0Kp4Y
qg4o1ohmclrmeh6DQkaJLH+BRImOstDYTyQsrEOXxZouyrdpT4fMVdVnOkdCMbmqMqt+KqIy3ydd
jcurY+CtMnTKATsD0wreMs9qXiw/ZIZueNoFEQS1cViW2wjt5qKbzQWUOf5Kmd3Jn8UEVEfE/XDp
UEjSXPSTEASBg1enasp7C9/7ekQpeg3z4ebHlVOy0sL3+PaK4TFNsbvAW8HeQQXR6QzA0TPGNzpF
ylXQobqBuSkM+5akAPpfWumcpFFA3YT6HPnJJbFComOrjLEkhQ6dqYa2zci03nciYHMuG6F44rZV
TXBVph5oJ1Hv+qIk204uU26UJaPdYEXLG3pvbV2Fhi4OenRHx6aF45QXt0AEje2otRGQmgKUMmrv
FQGi+d6baMtWjv4yQtr90l0g5E0lyKwBm8nMUG7jwNyaONPnsDS6n016V6fdbWA+itwRT/34xJ19
7KwOKqTSxK4PrO88dgFnTKvazNG5OS5PLf8TbTnQRG+DgGele9eV190ZcW6uDKPLCMy5Dwq6uP6E
2jaDhdmNEryONjzGDJIZEuFbycEIWTHFpFi6oKCKCqduOPMkSeo05wyOq7oeCSOqifX2BNJ4NWiL
fk4BxstQGyYWQI9nWYnymYYFo/qAVpReAZfQ5BBsyBZ8g+eyrAv3IWyw9rcj+xqBsbVJctw7riuZ
TajbyqbrxFD03myj50InBYrdr7VriWnFZ46czp9u+6R6BEx3N7oooePh3PhgI6wear8X5SMEMuBF
UnrP2cZqYTo0Y/ymCkRdWv3AaJkZeIRYnatsl6OsmMLnUVTpGSkurggDuIHmPDblzdRW8mBlI886
kJstptGNE+Naxv2c1kFz8PJYPyQdd46vGhxcjm5uYkasUJ3Evk4aLqoApZdD8Pou8IYAaRInU3YR
w78Q5EjCGtFa8DacnHAcX3s1sspeUXwYS8vBws+DfCSHGHHNHfvy/lDY5Q0mzy7LWrrQIbaiUb9k
SMMjn6cBfvOrouw+rMF+aFHKLZyiyZZTQqwgw9TBw2zT6R8j1kC9EI+5+gDR85iWFV0Paa5L238L
xoGAvIhXbFt1rVAtDWnyFKbbnu2qDLJj4KBsIkkOacsssoutKzRSeOjN9jFhyo9gB4u3pGHOUFTt
a/CSVSXtpV5nZ5DEr5lVHIO2QPQzNUTyRRYW1x6njUCmpcLmKhw6ZsDVqfStu4okQlPX0f7XEdy8
gEEpNEJYtyjPmE7QEmva8MadjG2oiA0JowAj2AnTyaGLXTDbRtjvPTURRcwthjhcBQdZ5cXaZZJ0
SmuTTWg5VPcCBhza24SQB8vbOoGPxV8id8Hfi40DpYafxSs8zJjwBp3Na3YM1XiIGsI3mPmIrdGP
vAyfh4i9cyRiKqaEfU4+YRp0M502sepXzB1IxSFvtw/ZD0cFWNFUjatCu8h+gJtXpAt7olKVoFhX
zqStR6cYV9BcK8xG2TILgED7cZzSJkNaYTjUGO3E+Qg5wY174zfJCReofdUpsWMFDLdtHT31SJqG
oTxGk8JGywDLVt1LESJ36KTLiN7j7WTqpupYLPvJPSEH4GZNJtJG+/R+colGCruXH4x2pMH9MuLd
IP87UXLiuO28RTsQv+lOxc7O0nccqwpuY8CTxyHsDxvN2aPN7VatIg3HF5s6CrSlNLB1NGHAW4Wy
xD2u7X2/VktHtR9uEKMR1D1EdIzHaeT6zXqQJTASOovkUVYHi3vlvi4gwNFkis8EsR8RdyLq4RSX
TvGNoJdem/CfIjt9GjLsbCgH8QlP7BwmgUlW8cwJJugZXY4sIwjYWZLA1HOiV71KYFu0QBYc+6GL
WrXDKZvsFfzcjRm01pNXdogrEv19dOaGn+sP15XrlqeklrRXjEl/15/skAjVWvbWqkHJuC+iEG67
NzyK8oQEZXiCCAYJqwkb7iG+xcpEHqhlJpsf31oDzQZA3dnJ8G1z38Oq58pE5dWpN7vptfO/voS6
/V/fMo/m+SDtYfuvf/vX/7OHDG2uTlvOggM4LX78BLuUdq4bPvJmfPnxLxY5CXvVR0TuMa63E6Rj
dkBTSksrF0FAPl9UoPkNAgp/+hITOPjTt/NPf/y/IDFmHgtgObQScLsN0KyV3E5dM3McTeS90GyW
lUrGizmwIwCe3yOlFyhd64E+rJk7R57T/l4k2OQTE9nOMPPS+2dFBtKMqpYL24guKkjvJqxFYHAE
Pf9+3hGUwXMt24YhiPyephKAU1yNh2nCRYdAajyM2RwE6PSz1s3Nzmad4MLoaTuWTINo3YBSwRhA
jReyVcpKXEcqhD1AzIEjr5CUfpVW+JFC32N3nK81pW3HWWg35mg1XLeHn0Kbeel37XQOw2jdFrPY
Obpn0XA2BnkMTQEEuyUqQ6/b81CU9EQXjnqIyrhdpVrAdKzy3vxyp+irM56LDNIGmi89Gu65W+7D
rLz0lbjPeu9enyATlbi0/D56xnGCxoMgudCgfJagL6LxPStpzVnlV1YA5C2hapXFLVncVIz8Cb91
GMf6V3pCgZBBgKkBHSjUsdTU7r4RYqCMgFbWaE+2OZxhFrMN6Ie3JhYbLZaPseudIGHXu9a1LkK2
CxFGeNoskujgP6/tkGzWFHGIaSPC6FHASKZATWl/dQkQeiIQUCxufHLHj/ORuHX6TocSVULL7lPF
QbPGY45SRo1AhcP0Tg9nf5Codhn1FUC/A/YHVobuVYZcH2NsgGsobTgSmKNKxoLiRkDokXRtO99/
qyPM4ikxBmsgLFCFn7t0umdKVS0y1wBgY5ecB8NbJW35UuG5HikKV5XHX+7knIUTYu/QlHWta8Mt
JgrJlYnhQYuG8vTjC/WuTFd5aO+kq2X7YrLLUzV/cUHUHf5XR38L0/mz7O9TO3xl70Wrgp/jv3/8
0j/zv+3fLMM1bV03LFK8pSX/O/7b+s2RpmWSuO0Z0tFtnZ/khWrCf/zd0n8TrumZjmc7+LIMj2Oo
6azwI9P7zTRt/pbneFDYhOv+T7K/LYu/9FP0t6MLk2OwpC0N19Fdoev8/OPtDtF9/Y+/i/8YeR4E
sqWygzaIED6x2Sk1FMzZbDwC3hcZSbGLC8KuEzz+mSgA+ntPbB2zXawQxWfl7AIMu7WpWNEn38Rd
JPGNzWMOwbNqvl3WtU++dot8ABWjf+X3CkS7bq0KQv4WGgaeJVHF761TUxWDqdEwXbPcUXZIqnJ/
eGFOsq1K/TMoqTFU6DN9OKq+QVItHaajEQ5/dcQsuXOTpliLuVCp5HDqTPdd+PTF0MPugYbflqm5
skNQ4lbQq7WM6ofaMcAZ4aTStBzJmz8r7UcGfP6NA9rM71JcxoVxbZvji+cA5U49jFcElUprl+Xd
ecjtgzZ5+ZxztQ6sCiRJPoto/eClrZN4NSKG9/M1OntqQRQ6C1xHxZrtZUUH785rqZwJDlgBdGSf
GNAHIYWAHfWMU/NHhw067YGycD7FgAbYDQTzlgnEnN+Y74FPGaD7urdLtOKdzryif5z8KDZoR1rF
XcCOcYELExVvoauLN+rvoTT7rWr6PeK6WzkAWhIMyyoCNFs4oku6FSb+NXSIUw3RtqmDTyawtNgg
7ONGJGSNtA+0MOODOYta46sqYWaHafk5tT3Kq5D6jTABN6hjeG3fjqO/B5QvoaZdd6o4JVFFIykl
/VT0l3qwH/UsQH4+wRHWnA5taZCiVeaN9vAlwGY0p0RMn8rPryMTfiJy5giv24LeD25ATmBm6Qvb
dt+IH/Y/oY2xD6dGxVNxAcH5qRWUuwTLVhuhu0+Rqd5GT+P0OOVNG5SUSSVNCmjbM51x6s+5ysgQ
qVyTBCemkqptzE1mjQvbs9oTktCZNY9NIyqBTPXOAzU8Vk3sPtUA1xeJe7xRCSICCzJIyURyOZVo
JaoKWRDGeLqh7AA457r2KpJnAwnsZmqmR+FKbRcaUqx8LG7KBJjp4cVlgRjxUtZWeUdCGYODAWQi
tUeJFBbJULc1PPoFUu+3uMiYZXUNIhjzocKkBh5TPcqRrlXXMdyOP/JyvHWMfhd51YOMafbM9Aj2
fuFSb61Huy0uhJe4SOWxSPbeCTj+XRp2j4Zko9GbFQSpS88yQClgJh9s9gGpdMgNpuHEkBgBCJIV
tir2uWOY4qLkcLLq0TOaVRqOxMZq4y7yg2Bh+lgyQtE9WRofk06X1zSq+5phCsCq7tyYVDwh0OF8
qA6JqN9J5aAobCf03hIiPocdu+mbUN2Nr7fEaHjVCyvWdpCnqgpJ7lIbv+pYQdPkQ+JrXLfzhlG4
zWsg4jnfG+Zn9JbgQUlqeE2lzwyFVuYucLND25CiHaCSJVVVvJMEEuDUM5ZDYq61IH+wApT3PlS2
oMNi08ZvRdKithusD4w8uBk82sKpESl2PHhegsm7NhO8VkZurKnKzxbz/qPo630zRWJpwnq2m/E5
6C3U3UNyKvAO2jXir2FI32JBcTjFIW5wKHKpy27CU+1LUugUDBEekkUZZ91NgD7N0qpu181+o87R
NwD2eY6M02nEDhFOM7oExesaaTjbyN48/1DTC00lu9ihjKq4/hYDoU3ePE9MKRLgcXMfpymXe7hS
w76fbLaxQ/asnSNuB9TEWNgrUKdd2H8z6EbDjokfD35130zDuDJ9HylPRE80IMFbO2eNQ2bBMOyz
Lr4ZFL4X5eLur3ubTKOs2Ymp2EpVH3JV3La22Jsan0fRF+6qKb/HZth5pHot3Qnjk0/eQNS5r7Vu
vSRB8M66c6K4uS0G2s1NP11qa1lzMkeWmtqngoqkuUlQnK6lDk+9oRTV9ERbJggTIcIw3Ctq56iV
aKAtwHW4+fL4tNQUffs1+0t3H7bNbIDS73MUt6suogOLKPtJKLnVtOCqccqFzAAxanjIoDLVe5ec
oM7Tb/AXJAu3QpAW6v5dE/JAFtMbINaLEET7NBCkkTH2xMHE6TOi+3TlzzU6fP0NTyB/45Lkaifo
RucnF43HclNY7rQkBWjcEmqCP5F99xUPZW1nVdGJ3me90gTZHARcYOaYiI3DpK7JxNwmVMEWY8JN
VUJkI7sNUBF+FGPID6Hq+ytcRPigZWYsMt3ducgRl5gef2jZ2XgA7YuzPr3WUkFyHtXJSogRjRQ9
8Y4xrC7js4Ifvxzd6tBKePr4ypjkB2iKbn03uom8Pj6EYfmie/ZTHCIzqnK8dFWQ7oEPfrMUXOnU
6Mu4uPgZcvkoZ/4wpGi4BUyepeHhb66v7QizmqQT/Fik8N609sby/c8pdm+RhgOPb7dR5KHpbOPn
oALqbAQ+uybwqUSbU1CX+97E6EDRAhSQldSh/LZK+RHVplhFCeRC5vSL3kJzoQNH95vpmDOFQT90
7Q3OFq5QwFw4/8YiQZ8oVdoCaBIlMz0fNGf+R+ygpAHdglJnfCtaeongGIJdHH5bQfBcDnC1O/sR
tjGYW9md0TLCV2lOxQheZfCyOR+nfvH8dlzkOrr+2O7v0tY4/e8utS2Kz//8f//3Y/g/wVexemve
/vaVNxC6rt6yr3/8faO+8g/aLm8oeHOUkF+/q7jn3/1nxQ057zfH84Tg0YQZ80eJ/Lf+q27+8XfN
Fr8ZBm1YD3KOQW3tuP9dcwvzN0ZOuuXR5jVM90eh/l81Nz+SrmvonmSSb9HQkP+TmlvMJXWRjrPO
+JPa3sJ8o7u252HVMiQvOJfkP5XcTB1SrU0ZPRrRsHgFG4uQ3cCV1g2vBXYGT2cL2o2Ln87VzT//
/N/wsd0QkdNQus/7jH97VVTRyPdtBD+2af/+VRMWDzL/XMhQ3lM7PjjGnWCGaSYRK+8rkMG+hUeY
gi9GqngCcUaF+kmySLklIEkyXmNfa2A9jcyvOnsQeFCje6/DarMrYO84u7G+gGLjoUodMtKp+nLD
FxuJ9Z+/C9P81bsQQnjslzyhC/n7d6GkPoa9xyApL4AzlM8UdYyA2NLrp2TkKAXLYR3cuHUJLm9W
EjzWQF3x2gCZWDQFz6J5H+69OH6zs91iowHp7VpvCRB8HWaHMMk3BYWb/W7Eb/DqiFUZ9pVjHVne
1lWpbbSG2A2F2Td9g8y4CP275B2EI86dJ1DHhDySxNL26z9/196v3rRrO1yCks67Pv/8pwsmqpET
0VhnHtdI2tswdci2o2ZZZ853D0ckw4itYeP981c1fr81/HGdcoZ1OBmupUvb/cMVE1pD5EcgY1bW
yLyAHGRaP6W3MzEee4Na453ZaCRPZ84O6O8mr4K9V8EXM1iRSdwhcRSL/GffXuiJ7Ez0XAjGNQIv
rtDsUoK+WcwcPdgBf37Uv7rOOWrubs/lTgYG9PuTpfqOkb8gmlpLNkEdkIdaEGsOHNhfDPZ3jXu7
wZjshLf1cMhwJWK4Bln/JItnk2Aepb912DyEfR91N5hnFE9oDzsSNizJTJwagnWK9JqFpuF9ZfRY
q4sjL9FEFmGpjpJA+T9/P+IXH77QDdMCWckXYfPE+vnD7xoAo04q8hVgkU2Ap22soODR9OrHaZEX
zLJDY+smCbmE9j6KIWKaq1r7HHK6tcOygRIIbGUqh2Ux9Lu/OLZfPMl+d2x/uDD7woZuSOON/vEF
9eHGA8Mx6WKDGoc5HWgXMvEIdySC7C8+ZSH+/Zb4+ZWd+ch+uiVqfgiAjk9Z8hmwE1mpKQKgo7Zs
NrAEKc6NZPPtItH2CbH7i/c9X0N/eIL/7tXno/vp1fUYGWpT8+okFdH0pUWf3Rj5va4kzsQ3VOyI
KkzmQz4pMtE6I+Xgzw/AmG+9fzsASe+GIpTb0/vDY7Cp6zDTS068REfd1+yg3W4VgCO0KTsTDzEx
2j3FnqZOV6UPwgLvgh9yhpxXei4rfJ+Ljhy2YD6+lRM1Kxk9s8coGXEop9lgTFwZeAn//KjFL5Yg
oUt8rJZtO4Zh/+FD61rN07VZfh3TV2lib1MhaDlrZBLmdbeJm2mXZcY6dMZd5rabqX6dZeGj3x80
nid/cSzzGfrjGUQ/aFhC2qZrm/Ox/vQRth0tJ2xMKBIqubE5C23/gBnXQbg82fh4GLbHzxB3VmWt
Vv61D9XjL47gV49Xj+aboC0II979w9mQXoMBgDBpuraEmyT2tqMVFPnqKuzCfTmd4im+UWFyT/rj
GYLGCaPaRB2KOg+gf7gVGWNeN/z4i6P61aXtWYbBAuvCK/nxOPrpvFRaDuFGov1APbFumEHSsKRu
x0rrWGdbVZuSZCmD3GOfG67PK+Re9vEvjuFXN/dPx2D84cwEHRHrTseZMYzgUCK3MjgrJMQ8YRqZ
0SPXcg6Kh9PRJkCRur96qhnOL24vKiS2NqwjdG/dP1wcZKKOAdFX2LUGD0cw3gASdWlhjB0fA+oX
pgMbovuYGzdkiqSrgEEPsJZNMHckxmbbZpIUTAJierHx1X00mHtTmStejMkxtGjI9OmqRSsBbZUW
0xf7gDVSi61RBRuGtz9+ZMVQLqNs1YwWKktxyuNu2zF6cKH3zEn1gt4RerGBjaSVBPsSUJhWZbuW
+GiHMm+pzIxRZrVuu2Qn3HRHd4/4H1zPFYyzVrAllwdzCmF6OXssgSsmdagM6GhhXFd4hir8aVHh
n4Y225WdD/pSRyfBEwdchDL8tY72kdiazUjCWaMTGIo9w3bvfRJfx16AhMD8G2k70VgwH7JVRYKP
rjeIfLaeTs1FIC9RKncR6K4SM3vjGJDn0Q26CSivr44wS37jIARtZlxjJkFjM5OXNo2D/WY+V2RM
iuZJTz5LO91lfXxrswM1+fPaZNNI0zc6vlxG2EtDy5Z+T21ovA6zFgY3DP6bDd8KoryStsDjdrLR
rs56b07+LCZzgxyH0tM4nFX4OsFmgwy2icds5xgPAM6XukcMSPzKOJRrABSxruE2IfEHkhUz0mVP
WzEYQQNLQMkhyzbMoHiALqojQSCFyA37Teh2e9uKt+48v0JHMY7Zi9+fPZ1CIlvhvlx68RMWPgFx
OQGe39Be9HhG+/+kXK09lnabM2Yg0Oihg6v5WHi2tzbCIM5q5/IBMFvNGrpZFgkNhFh17NETgux4
uTz7TOJyF+2dx3Kg+2YUWHctTK71RdA+HMA5g64+nsvCOvl6tmwFJK10Wg56efCpRKYUbPnIubOf
B50IjcneJgzC5Yd110LWCcNnzMe86Ts/ipY0K9BoMFzUFWYUikmyeCwCd3zREfYlNgEh6ehQwfVD
P3WvBAMACFg7VxydztkVaMAcuXGydlUKLmxt2FTFjZfc2PbFxb0WlPcecGf8LuRIshRG7WKeiENv
iGKCFcWxIF1Sk3s62z8WQ8cmMme8yfFv9LR3lLhAKqQDwjmkxmaosBBOtneNcBdUlzLzllpLk2Nw
wQzcqf7Zckhg98K1IOAYexytJfYMKeimkvhKWt+Ak5emgYQ6JzGHKrEJSTxpQJsHKH9QJVUNGk0a
UU7+XI230bT1NHpG9J+S2kP/aKy18M3RZ583LV9JAKL7ULu4wBp5SAd/M814te5NSTQXNBOWRYnl
TuGHlFQc2DDhmi5U+sb+d9lFkDEcynAGE8l4Y6Xr+ZMMuFj89FByF0ak3UrwyxWfj1HnuMSJUMLd
6MAQ0xnL6MxIy4Ez76wISF9Didn4fYBIVLJhIgpojurWEAp9qgp1Ar+QQmUR7meJEFJOnzMHhbPq
uyZa2Veuh1UqHhqgZgVJLFWHKQPshBR0I5UDwVytW9jySLDnc+1vmw4mLSDivKEWQOTb+h9C409Q
X4ZC4gSedh5MnI4DG+z+AAGKJhTfJ8V2IB3UqotN1bWkpMfr2HVWihSZCBX0NBx6E6swkTYWdGur
JV6MQC45fjNCRZOTLH0D4SxPNK2ZyG1JdlbzRtjsQboSGzl93dhcu1WxQrHNBaavRoscHp4fNelU
DWbwVNXLAjq9RR06ziCnkowz6FQNEA+LzBimvuskSxamhWLTPYfA03O0LCmTdI1wmxaJvHOZPZCT
uovMR8u/dwy1FKgRfQtUEqkMITwnh/630Np1WjCvVd7DZMC9k++etQqUt4kyF06XcyriLQZCulY3
w6RtiH/fJgOSqj5Da96h5gHOyV3jquKMpmCdDz1/q9yXKH8xnTAeh7ZlIB/J92YpSFNYVS4jaHp3
9FdWdgn6F6VeP7ZHgwgMq2J6NkWrkRZtzybVq9JtE2jrONVRe0o8HGrXkquh807CbmWhF5TkQ1XD
Q+A/bexk15e8+3WF5LOuaEVPDyNjCptAvWYOiYSl0wJswh62rIyLbmy7KNvAaVuNZrLOo3JdwwUD
Z4tV0cLZPzBB0rGB3DJDZ0HyCcHcNhWBi5p4yggVzJN2CyZkF+R4p4uUdBq8LMicVGwcDN+nR70y
65EunrEpjVPFo6gGV2AwqOhj/b6co3i4iO1puNcYtBjTTdkhUE399YR/E4YN1Bx/H8mjRQRHyzLp
JfKoWf6u6yXMR/Ncu/CJ+3Q7P7nAeO3rUd/MyzDNJ0INcfhrTzUqA8mCNq/KKOOPIm951lHfJ2C0
PesA2OzY0WbJfWuFPx6tdLKrIhNKoKJjzEGhKAx1eSAKYyujZot3j4gMVhuDA6eyEFQE879hwVzM
KwbOh9X8jCxcMM9c96Y74l2j/mGXy97yx6+3wV7X5anmpWLcLXbJmdQNhq/6Ro3Zal5wSC0+6jwl
UpLN3W+D3TeWjrlaoohqK7WCe+bm26rCvqiW/bxKwVToXA2wCsuToe3m6qaHo1Zpp8aV55xw7eq1
KbXdmBGhU/CEl2o7NGoNzgFVK7HYDX7tUVuXPeiWjiXQJdXTO9Og2RQlCbyevokt7zptvOsWYGnb
aNdC+esgegUigmCUXWMXbfsVCqS9YYhTpiWgYJKdW3LSzeR2JL+g6e05UvfW7uVx/p52/grdzbE3
vQsBOqfI21tVuotHix475hFDPwahRuEozzAwsCKV5Myu41ZboyZb01t5Tfp6LTTzKgvI8tX962Fg
wG3eMvpY12TRkU6kQnmUsTjhHaPbTduHY5qLJOFWW72Fep6OT03n7I1B4668xzO0nig8kuLRnCfd
mrVPw+wWpSuE+Zwufr11RQPbNFuGE1Bbj+zr3rrqavdSuMUFT9wJsfBZ+e6FrLUdVeXGqMw5BIDm
h1iGHsGno78bakohbtfRBM1mObh9+UQ8nXF7dx8o8UQTg/wUok7gbpGUmU1XmO13FfWp7vuXqkh2
c+FHxwIKbSvPXHhRzDJc0COfF2BGOFEgKFtqznn1ZMQ8C2IGKGn3FVH5irg9VOa0FbRK97KMdv08
zgpl2oFlNc5NH2u7IethpQHjFsGzbzMYpMcFeF7d2Z04ozK6w8EyFQc059+ypAbV9Cd2g3vS3iDe
aWvf86/dOP1i/31sbf2jEd7JCNAT0UZM1HBVR8OrsOu7OhnuUyozI/OLxTSYzwD4N0Z4HU860mwd
ptH02ofqzjS1Z6zOi57HgTF3yrL+VJTjfZOT2CSpy1kylkHmBDiY+mBZj+aJTuAHaZAdMkf3sYGA
yGp3Kh3Mf8bwOvLiUKO610pHB8W5HBycGe13LIMbp/avzObouNOrEetPqUBUGZV3elU9gCxh6i1P
hWscnPg9hvEx+eM9c7JV5DA4dMZ74TNVw/vyaCq0jllC4nL+qOt8kk77LNV0b6sM9FaevIz6i1n2
TAWZzeMZ5QGVmufCYrvB/Rn2wKW7+4bbkPO6qtgpkhWIOlzf2FYCXoLLVWgs7uykuKAaQx6azIEW
il1ORa8pBZd3ifl0hDunVkX7ksvU80kmUKiHw2B6GnTzOLr0fG2uYymPEI7OboQ5VtfPldZvC3+g
lkdxz5sjsJ3NrH/tdWpddPYekOWlnWs/kWxMWiAWF4vHIdHQWdojAhFICwK9McSI0X5wOJHVoXaj
pSO6hYeazKfTkmywjJnDsEpnFIJUqFvT7a5Ns1sbHM+g9L02bCeoraKmSQfSUZEM+f8ZO89eS5F0
S/+i6AECApBG98N2bHu8zS8oT55MTOA9/Pr7UF0zmrqjO5pWS91ZlWYnG4LXrPWsFREYfyVRvLe7
PwOs4HESjMwSvD975lRcIl41M+djdZid5HGs9HE9QsI5yYhzanll8/jPO0KusP5YDIO5tPmPZVKn
9QAUZQ+qwMYtQM1Lb7geUkTioSpCkAN0wdiNVXToPnqXl51EFo60T4byvB7deT5sYx6Z2Lp4uXOq
UnqE1DkNmrkabcXaQa0voXWSNLMe/KtJ438tThZdUeDhwM5XKhnvUYDD5Gj3QZ/ixeN1mMKBw9cW
SE4gv8Zpttg3bYYvoGXY34b7wYxOQjeBE2ItxTDHJJX19j4hTqvCAzCVKG6o8VtBl8Xr2ZeP0nCJ
rsf3IvURvhi2lPRYdzj1FZDFqjs4LedVlZPdahwKVxxDw76TrbU7D7V1HnvMsQulsWOAzqr2HrRk
3q0bE643GThj+WdtXNc3aIQ2mWV1gIHvOtBTeQ1ftLMfXX7IL27oTm1OvbXFX0q6Ttq8JJG7bDKI
nBIvaAKemumxH8tj7IYv/lI8ZjNbnZL9t/CeILWh6gRgVXYBJlPa7iI/wZclLjcsq11UJdxk4VUV
R4+I9bh6XT/SigF2WePbvEHgP37mqUJRxNSXdwPxctsF19/axvcVJ75LyhCjiaWEQRfzAqJLBgcc
aJBhNZvhlgGhGe4TWM7rV7sOJAwe/gpmRQTaOcnqvzpMh7tpbemhlLKw5axrwiNwor9+TpQgO5Ae
fJImGC33RJDYTWiBVMjfFnazX2uPqGNQzYRgXc5EvEhMmgTAgcF6lU1tXuBIr7k5wZxf7ApLyGyd
kza815m8VhavbiWOfS5InnhlvnLCiX1p1mC+kCrHkbfaYZaJ6bPzAR5G6jR+cYdRIu0jy3sxlLzl
sG00dsSOZ0Va8uJq77QimtkR79ffSIXmhddhT94Hj7sLMmnW2WPqzD/Wu8gccr485+Q41m79RK4A
RxbzLoarsJBB/qfyiGk3+t1onwRzmBhhNd1kSFyaD2xe6/uuQmfAJUxo79anKeWb6qnASwEdDt9l
vCqEIVpxo2Gn5hvjEhsig2xZbHOHp6E2CO7G5+lHNPvMc3nATcVxEjIU4smLYnmeu5wJkPXX7/FX
JcvcY6DHy8K7Cmw5SMbD+iA2ZRwUVrHJB+c0m/OP9Z/xeOxFa59dlT5K9wELISeUQxfn7P2c+JSG
T8aftH7C9Tq0UbM3QgsbBxMXRkhL6O87/ja2qt4Kh3trHcmRakoh2M1R8NdU8H/8e9v78O/ZbPvX
9vcXbz8yXuPuv/zwP27Jr6Zsyz/d/1x/2f/+af/8Rf/xUub89//5U/7b3+gfvy9//N8fb11G/+MH
+78W04/972Z++t32Wfd/rq3/f//l3+vtl7livc1JXHTr7xZBffzHanvd9/33a/FjX0Q/m/n/+hX/
XoZb1r88H7mowSZMeZ7tMoX+9y7cVP9ij+qt/0GEyq6cf/O3/NT2/uUwo3d8w3INHzssH6D9W36K
atWW7M8kJQjrchbo/+tv/o+vkAX+3z/+x1La+C+jVj6X7UvAQyy12dY5LAf+OYfHM5GmCOZrIl00
wuVKVhcjcz5IYePhre+L0Q6pYiHjMqyH50Xw2VSXKLP7C9XWxERSRLsUkbKdwzJBykE6Wu+AifI8
rHVhc9AGPaZxt4J80imauOUZ4zq0hhksE0b9YA3sKByoHDjiS9Lk7dlhvqe6bF92HRoPfoIp4jf6
ANogl82zxTE5YjphqAO52c/KjhYXTBUWc7yUOVUKpp76FC0TzmaHFrqMKVzAyW/kPHQ7MIxA68LT
NOxrrF1vFc9fMcK1AFNF1q39I2nFcAwlBLthBDuTgz3YwSVCOARYcpuIgXnya0jGihEhUhmk/2pE
K+W12JuaTnAhcm+aahiIbow230/IqC/Q/TEgDjDkdDsDAus2oflJRgC8RTxeyJeEIfrFrgmswrro
78R4nJrZPZd1Hh9RLX16y+NKt7iOHlneto+p3iJUKnRzTLYa1tYykp6tf2fdiCVoRt4y9ytWg65B
zc4Oeb3Ip9+ey6Z85nJAKv+Zh5VYkVx/QrO84zakcSmxItl+stOWgeog9nFNEU9BgBEKJ8f4XNSv
DMDzPszjQIZOcS6hHSyCb3sm+Tr01KYxE9IlJuI2svhs4g4HqAa3YXax4ykkhZgWEAEnB+kTk246
HHUl+7Iy7YjJ9FwIyKQR1LRqzI0xWKzM2iWPDSyn5CxNsfsoe2Qa4zy8S8WSGKvDNVIsxRevjdEQ
esnOKhd4Gx6DO3IUqZnGr6KRf2yQZFuzgZ+YWR9m+EnMAfdU9iuVHboiw+j2lefhHQWLRQCqIfKz
z6gBe9dB9RSNAy58RLqIIFfF/zCqN1+Mr7jbHzrih9M6w7M1EVaY92XgTvIH6pKJGhyOIvNWIHQs
0bQFobTpGmvfZ+kVOC3wmzhe06sJW2hombvpnSTb4VQM/t3UxL89jyjE5R7UbnIIUSWTGAkvwDKp
sQkt2E2t81rZOrs2A4rf9NDqB6v/SqfmO25hhCjCH3fEQhGqiS3ZQAcfzGq4afvTMhr0ZHnD+LF0
toLGlV3TymMBqKc7qm7NhnuJzPesjAoGUoyUZ6zcB7Nx8+3cAZMa+m01jV8e6dCMixUVRcFwCHRR
joEE810UOOIbJNNySdty2S6N0bBPqXlBTTl8qAFPEg41+jS4wjWDtHLApJJMYtmY1kx9Fbtb/Ps2
4zzQPUsO5alavN+ZFhSZa/CFX6O99bW1i5yVT+yaVOuR72/hBH45vn4Gv+Id8AOkQUbSImQlfMOt
B0h39JlmMZM4G/CFpHyzi0KfOgjenMTWnpUXaVG58dhNxafByLhYRjgH7A6J7pi5MVqPcZYXv9kK
pD4S8Z+ZyD7HiAoEMCwN1uT+pCLY9QhIqxmVedkziwFMfR86I+CJHri3FvUuLnoEHQk08yrmKq+3
90QWMIS6+tDCetia053bioiBqBBHmSKdbeKDmQZuTAjSMBQlWyREQwVexG0/rKcZqRC1CZVzKXzu
zlrh5R1PdtL8IKPM3sqK2ocF1KaxhEubSsQVNDrcuKwLdqNQr0J2F92zpBgE1qbQrKFCVjuchEeA
ih9zkTibJSlx4eVeEFrRwrdZooFnSYFiprp0AGwmg/jZklSc/TCDiwrnqx5eger0zJA6h4n0F0hD
hlytD7+hrL+T3tw3hfvgGNmnC+3ZN3V99Wr7FGMq3qK34TqBEgwchGRbmx7hCKbwtbcZlGFgcA9z
Bw7jscdxvXUmZIFSm7gOEWUPw/QS9ZwB/Ug2dCU7rFXWY52Ju4kAXBZiLD8akbySjhdEBRsPL8Hm
vhTi3cyKoOAhjcYdBr+PwbpKs1dbqluWMe6vED/zoetOY+Eyl1ZsFRyj2bj5aGzS0vvtAzcbLee7
F+0t6egiUKbeLf0ZMQ6Z9mAettrApyqGu6rrbQRDqD2Fxah9RoLmmd4F6qoVNM5kg1FLHrWskwDG
Io/Lh4exAik0TzVM84fS4lyADZNDebQ+dDY4O28ApY2NciNGVzOXgRvflacaOvoe8RBx8UYcZJN6
nmEIb2ovOqNLge8zf9hMFiFxf09hTnPqfWZiGfae6QeVVVVbKNTYUEKoSpL7RgPh25hTDMwMvzvE
6Y8wNp/JEox2A5CTtT/mdiRalOOEtripnizm0BA2GGPwCGcGyh3NFeM44I6d8jdPdd+AVVhquTk6
LvfXbDbpNsRdviHnmSUJdS9KsoMYMaVhFN6MPV5xPNArLphyobXphzF119V4xDFQb+0JKJ7q2xvp
UQNY/OQbadUexxjdxwh5lHtYb5mFM4sLP6Il2c95dE4q/WjxVW6qergWZYFzM/WJp64Z8s/NGf6x
PIqM2ZHIyoNlktJVe3AXvB6keol8WXHG9nlyLAhR2jkK/qeF+QRx6UhvUGBq90aUxeTEeDJ5Fov8
7bvpQ8XkndLoFjXNh+1BnDUs7kTtd0+14LoZ1c5xmvuROoGnIDv4MQi3jnmQR2oPWQmM0u2bcsCB
QQMhrqal25y8H40CdBdlA/iMjCmHBGmzrsWXaZK7JBkYJsx0m9UmToH3NHbWMY9Ia4JgIOtmQP0H
hDKAMdu+Vlviu5qN1XRPbcT0zxarvBfnRTicSIzhoZHum1vnZAsYKgAUjnxlXhx0ecm4YSux7dun
YYyGQzyaIZal6VRaGSjeHjs0bHYeHfGA8YPzv8Fd3WOztXwbFkKY7mfFTVMkT/nsL9u0vdUFJYYv
0dcVMdj0qd65zrAv2ENvXYX0uctCQkB6fl+Jjh4D+wVD9F7jci68ElAU19EZ23cfnCBvIqZkZNzM
7DPXuORVvbaruuYqwuVpRnUTd1g1k975VaKgrD2IqmGKyj70bqxdSILIf1hZimqHvB5ZO1dBtBuN
sZ+y2poQi7cciI4ICs50Ep/12bNBIoS6vNjhk81rma0e+WGC1OAhstqtKLE6iByb82KdXPrhbpk/
CgPvlDFbYmevV2Jk32tP4RXXPLjGiDAlvBj4ldZd08rNa05Ay4if9xrJomYxt6sIwGafqhIY9mF5
lKg17xfxw+akQowVvXl9fqpq8g66iVW7P7FKWsrrxPhJ9kSEDPO3YvOFOPqJ2VJhsZGwnfC3lqQS
gwV49gkmdMRhGkImkHxmUhzOpP4S/zwQ2o1QDnyuWcE9StAf/izyct60chl2a1mTqvQOqXnQaJdo
KnhNM2Uxcr6M6gPoSjx2f3wLBUIkedwwwYpqYuyqvijBqFqJy4xGkpit0uRqks05Wv51Cl/gi2HK
gXq8yPQwGdaxded3ZMaE60rzjkMSxWbDQqDO3HUmXbyUP/1M/p7jivVlQgBfjCYhyYEYhw7sBfXs
VizDia8Lkbh6x0THC2hSxvqkHx1TxUqkJRQaLPeH1IQAS6AtQ8VzH5XpLx8w+JzFP0h4W5EsDQV0
RkYVwHAOwvZFlvknKaqY3fzsQL/DCFG6SGQrHSwSVBurfGNg0j6E8MGqgX2g5f7ScD6xJWPPiNrt
0Jo/bb08x10ZbUJv+U4/idGBLj6FgeFyNtYVbO1unXjEhDitGTA3OYWXtiVyzm7Jbw1JHCUSi/1u
l+za0Pk95fl0ldxAp3bktdhOeLpWS4dDFkHG0SBKjPXGt8P8YB+n1Ui+AQQAYjuZHANoSxwYIvAI
PV0kh3IsjqXBQogAMMID1JfyYM0VNB0uiG9GX70DOmRdWpcaQyO1LGm3NcaJjDQL4gO1AWxoXu1r
ftYRnbqbzYRJmsiTvenG19J3R3LHptUQw2XqbREkrE8v8XQJ3UEGVjteIrSyXFYHqm9anUfrJS0d
Z5+aIeEe7VAGWeGugaLLTzJYqK5r6sUKNkEK2qwevXdJ5esk0cMoHJyVgEUAwpiT8yfPm2dBVF1m
+edZsb+rTZ5RJ8fR1qQA0fgWNqSkuqg8QPvqYUQaNn6HggmnysNbaGBGHFsuXs+qMUyRiZQNByuz
2VAlkFIL7bCIBf+suytZmNsxgRk5eP6814jUwR4U+5hYsrTMnoeMs0CWKTKjzn327OkhrvNXDeMc
XcB48nCJctWvsKnszRR1QIh1e8zygQ1ZdbXy6JLazi1lQkpw+n25JD8s/pxNuK2w9WDCzsUhr8Ij
MSYp3GmeDVTYV2dQauN850kEakTl3wCSbAgvyzPa5X3auoeUFrFR4y8aX85pXb4snmQ7qcOvZnS/
Jm9iG6rd15ETEYtoR9uWEfdN1w1VBPFKGOkj0gXmjITJ1u11dMz46HsrEsUu0pOr8XYJTCvszXoW
zlEHkM63jgua8mIhSNTn77epHIWI0YrWoJPsQCabRJtjeczl8GHF8orj0GXhUBr7FjbhVA0PXdTc
NU3lwO5STJZrj3MGuclI5Fv4V1iVQ7YL05tH7Nq8CNqGpUXOuJgXj4ih380FEuq+MO9tK0WVnEY/
ehRkIElGmooxZR7ZkzE1D59W4X9F71JCmC3qONmVYf1hgynctGp8RG0zALDwmVnOw2myaCaKcTFA
G6NeWib2mCbzEWbUZH1rB+BLwR2BGu2RUX7GuvspQflkSEYTvKsXaw3E/OCGvxlJ9GbL6egl/X07
D0dylaSUjDyzWwNCZeDxiJ+skECukpa8AFPSdmS52QHXHUVZ+CTne9/DyQvelRYDPpnRg5nL/CNQ
i+PtZGv8Tiuqe17CU2uKh1oM+6UfHgkPClv1bE3LrY69W+T0f1S/95LoKdMpVAcbsQbWhNMyYros
z94691YlsgdPrwu39tZE/kuejgd/inet5L2al/EHIaZfIazrstRwRCRDAkEvpFPyNfHvftU98hAT
c7413bMge7CsDU/l3rBq2F4ZyRgAgCfrRwfzfEMr8NjLCQyaeylT9centiWLel9PJJd6+WPRE/1b
ZedhHE6a16GkJlz87qGZfQKQnipXfNS9vCcF/jdV4J0DpS1yvQf114ZM529qiW4JUjIQHhYJX+UQ
B8IQj3V1kbwHXQDznHHzpqrIkIiM5d5xR7jYdfjL9hcUHxR2SNnBkON8wL2VoYWNEPsY/QVwz1Nt
1BcnQlFEHfwzL9130yZUbjZfGurfJR2PlU2Haa8OlnlNqFH0yPlM0PN4qYroAn++1c0lNgMXSi2p
l16QY/PajDblkSWgIqzvv8ZCoxULg/1GlK+q/PBQ2mTjhUmu9jgkEAzD4+r5f5TUAPdCNo4l3tX8
xpHf7GZ3vtrjk1wAJLg04ICEzljtX9PIlLx54B9PvLY2ZbISLCtuoyYXX0YivkeL96nCHYhwvtgv
6rtv5TUqpyumk4MY5LBretQtBXw+wEFbz4o+IX6enVVbyOCvxLYoKyzcczYf4gxkRt39dnEVLllx
AS55SPlT6zj8Gvz8z2IwwAGcjh+Wj+wwNcf1t3GeCpPwes8KnynVLlW3uveE+aY02DgZ7yfTu6lW
cK2ooNZQ+iCv/P0gksdMu7/yubkzSQelcTuEChHSUNqfhlmcnN4/od7LVf462cDhMg3WSZA3V7B7
iZcHNq3H0QZVSvjRLm3fIyeiKzJGdlVIJIASHoUtb1r8XiD3xU+aqK7Bct9dH8Vewp6abFTSECzl
ITrDe0qY/bNVMZkc5GPsO+GtZoeXev3bpKLrrB7yobpGMSU/pBt9zhxSEtctj5e/LaDPtnCtwcXR
FKZFvsvxJ8dmU25Bnm2NuSLYFeieXzxaWrwNINuGoJ6rB1Lfwk1bEtDTMVBKbOMP/lbO4tp5J0ea
DNKaiS4zeHoUBkEATH3gxh893bDptXTl2ZRujGbEGTgjiYp92iinIBjD9JtDtFB/0icedEqgoOZg
a01IKx71dVmTi8C9pjxnN9QwQ1W5OKdlMk8WxQHsn9XIur4KZH0nKgDLFf3cNkve2QAipRhKkGzj
U5Xj0jcZF7XlPPzQ4c9SdRFWSPexlYmBrdQBJ0x/0mZUY4x1sm6F7j9KWKBwAC0U9cNPPTkTcBld
c4BuE5n1yPgHxgMNXFaKGmzTk/Xa5iSdIcwEVPeHEcrFgCeDIab71ZDV0aBNBTRKNVmVBNb6U97v
eY+hzWt6gt2F0yH5LMitn2b+pD76UkvLWD0BwOnw9aMp56OVZbEtigrxHzHBjG6PvDn2PbSoxeeI
f8gEgNGkSH+mskXASQ+g5UtVO3ShBjPu3J+bU5267xGBOTdoTgBw6YaSyLlvy6a40OvZ7LcY5xBb
nNypRK4vdNSjPTBDx8NCbGg+ChHLrO6aFgR4udzlxKs4GZ4UkVVMluMQAIQLP7UDpFY4jt4NOFzv
zdrxj60xfa+pehGRaAfAwCmKzO5LjsxQhwT6otmSXt/2MkhCtnkLygCKbbRfPLx9ZvywmuSrzOFJ
DBhqIa373zmRXLW5Gw0k2arhzBCKpo4k+ZeRJSRJZ1TPOaEQqUVd26bt92yYL23LyRWS6FsW6KEN
BUc10/B5TQANXcIDskAi22Up7xCnJTQgU1xUp+nVPks4wAoQbl0JHU8XEm9KSMp0WuxDld6o0P6k
w9pC60XhImKQh7mdqN4c3ERSNYRtZGG+Z17Nd0RbSzSMDuocaFqlR0ogFoRVydBk1Ez/J2Nm+GjJ
bO9PC4nNHkWuHF5LHduPOKoUSfMXe47uhBtW69992rjaEFsGq9tCrSncTGWCETj8pq6GQHTsPdHG
qjWJYQMJi2y9iGAOJwkGtB+HrKp+Wi7zRIM/a5lx7Sd4EXviIOimI3zda5DIVEJq6NBBOVXyAqQ9
O5Z9NRO+OWB/tox9OTNqaHG5y5Y7ss96sAbRrzqNDZI3O+j6NLJt6BJHl0qa9elLrTIlKwI0WfQG
oERbbn0UprTnjD6IrkSvaJMgkieBUaXWgceLm3NmRuY0yCS1AAlE2+zQjMzffkFwYoECJbNCk0ac
rlC7GlUZ6WMsABh4NJrOM0YjnSaYClKIPP23qdRN1/H9CGoVTWOBaDyqr1Aoz201ErNAdjTme1qc
cmnuWnvgiWLEt++Vd61lTAyQca9DCr+20XcgM+pt6mKRQo9KHMy0Y/QTcIEsc0F2e8xLTfoCDSEU
cy7AJAhj6OrsQdbjSubbRg3GIY8Tnk5WhCjlUeD0NciA6h3D7tnCij4bEZR37frHynwM743E6x/Y
mvWEnVcV66jqReXoCyHpsi1Z7Gvp6F9R73lHghCLZEUQ+I9J3ZIGaySfQlO9IOdOgCNuXeAv4+KW
Z4cQMXBqhKANqt91GSJyDPsaEIqM7s1FPVmgFGjPIDcwTAJkCC8AkjEEuISxflQwsox/JGFxV4px
viKi1F7h3UVgNxufR5/IVqa2lUBzO5NAROj6xrfKO6GcDlrLAI17LVWhOWPWQQHB2JXUHDLlIPXW
Qd8XxOQmtMdNhCLD6dkcIQwlcfXZTGI2YfN8npiVVkxVSSkDyJrXW2k7+zIx9c3j7aUNrS4zz149
0kYnNVNv8LveFoDivSOwJzE7e2iJ3gMBOPLLDl60W8xQB0bRjFu2djGdXj0FqVhiRNY8p30sHh2C
RbdQ4/BOKHEY/EZvnYFlaqydn33rI8Nfhp6/0M9IMoVnWjQRON0cB8sYYBXPbPkmPpLMP3wxAxnA
gzIs74ZPdEgeNRYTW/doC8migJt4U08Z6Fp8By7Snd1k/Vzo5NbW4Lfu1LRB4BBvEvYVhsJJO/v9
Q2YPxSYbVwh4zYR0WvS3R1xclawnOUWgdiEdA784TI1TbSe/OSLTJc6xqz45UQQjgwhkV+ITKAn6
wG0r9ry6Jo1Dk6Blu/1tgIiISC2eMnQ107mDnIj12f7QjayCZTF9MC3ZpsxnYzOlzb0Ph+uYtPG3
lokIOjqwJk9/11YRAso8oRUSPOREYEqb5QeYClAQkbhLc/A4LFeJUfbi18gFo+iAKkSOY+zn2X6a
VTfwOs592nDrEMZrc5a6HktD74dehWJjyK2ErhEwvAsVmiCTAytJZr7NrYfivbVtsM0JHfsmL2K4
iPW2YpSwdVZiQwSeAeAS0qHBTnieuZT4nytmXdFQfZiKt0HcMvdFxbfpO+TsadP9KkgtOuQMORnc
tK8JOLNda2JTADe3EtIncxdTaLExZk+JBgrzChuKvAUFXnQmAvfe2ch4NRcwXgd0x71Q0d1EDOYJ
hZKmxaSj/vTHrHtrRP/ixREtfUiWXE/xFCe22Mli3Vbz9B4BDJ+56zpGkqQwQLzdFshbV1Qwipis
DQZF5eWTRgV2RJgHdtJrHi+9qs7CNUQxfm4EgXulqW5GZf+ukhgNmytdRFDRGdnNM1gidawtYo0y
JrMeNsR9hfAOw2SHOkmtka3uZ0sBO6KFHbLw3jHpikbv1VqVbPb86tv9PZy8Jzf2KeuAdozDnkuw
B6Djs4paVbClgKHvL3dhvfMr9RS5XzPp2yxg6JBFkjxpCs4cq4Rc42Ebc3zAL5RA7CW9MHdAyCwH
t0Si47n9LzAlJ5GUr9rz3kTBoJwN8GvVDZd+0Rcz656GvLzlhAz7fnys2+JmkZdJisCvSg1/yrb5
Bgj7yXh6QxbcM7jScAPxAnAynE4EmeV1AGZ7i0AFMbfAXFSVsFDGPtrXlknjRpdBTQBGC1gyZAuH
XBybuWGTGIHM0rc0LB61Eb1NS3WMPX0ZmxlZejuqTWs+pTXU4zYHnp7N/m+X79UCFTqAxI3tkN4s
r41gqO8Yqz73FhSeXFGDE+Nj8XaWelPWctkPnRpZtDSs4/OKxhG5ceL2V0E6wAlRf1EykwFKZabK
PcUSQQG0bpyjBtErbRInL22NP4C1y1kSirGXLsvznMnUvVmw7C1F5W2TCYhYG3sbZQBuDVsqTYKD
vSOgQeZdrk726JNINU3V1c3sF6PUOa7UgdbUBgPQzYl/Fxlqyz/CWqTMOzUCN+u68VywlQy6fn7J
Ftu544AIiLguTvjyYBP7YXhIsNLwafppT+JUS9LsGiprEBAnKcVdmc9XdFhL4JC8wDbQUDfXeAU2
RSBGoObp3Z2pk1o3tHfMc5/YEi0HA/2gEy72UbHLoChtD35OcbHEyOT74ZIlVY0q33jSMX386I5P
bgJwp3BI8hPIyZcUIH7XZurQ90FLCEzA+J491ci4ZfaHDvEKTTm9w8TtBBBAbKpG/ExdxZZWxp8k
/+zd3oeeCkOAwc2WfpLgmApkoWhwZg8TFarMV6EfTyaK2ZR9EUKXvWW3700o8KHYjPcSjTA2bODW
Rl7/4WuKwHU3tRLLH+bywASpeO6N5FS32AZMI8yCCZf/xY/BZuYT8Rk8FKzBeZNs3R4ULkHYO3an
OLVRzlnRSxR1775Jiks62noXesNjiaSQYdH0wlKGMQwLBNw+hzzGgCKz0jmqDLZqbSDBLNSMchtX
EgBLHIxR/lZGv4WalnOPNrcn7jEgQowOd4TmalbjQAuNftXDJTYwH9jWo23Rz67USH4/5Oh9fSRy
6TQB2m94Y5+8iJAEQJI7RxDw7ZGu0IjqFE1hfQx9Staml08kiB2y1u2uow1YtXJjZAsIuBinoypS
rouhQbPZa6b6PoT1sanbebmTPfQwn9CSCwQqbo7ezE+RMgOZTkwIpujqReN3OrJPExB/Vz+QJrCM
1Z9FwJJg6tIwnC3zcboA+3whpAlQOeO3cxamW/i4KKjmjMkZcDYxxgKRTJwesuWkpRSnqsC8NL2O
IWl0vU3xxKFuRtJ/irDPbB0LbP2oOiZacKYdZYtbT+2QpYDeI1IIdxFV8lGr5I4x9hBMcYHZA9fh
No3YJVUNKmmCjLZ1RjGRW+nFMvPoluNSPtpsWa/p4C7XCCwZQxXcmbxQljPQbFLh7OlaRcreq5W+
E7dszN3CiFGt5t4+M8aPvGf+mOJGR5L2gLeRA7Bt0UrL+XVsWECEdfdsyd+q0ZrrSfCW30YA9cM+
2xTuvMts8aaFyxq5Ya44hfOnzpFa8lz1EEmjNxVRJYslMa5IbEOV89pnXnv0uduO5rtwvbc2UumR
aS/pU+uEmtz60xBlpLZOJiMMpj4zu2eReqAdePwp/Il2i+ESZ/WAzGh0HpyoOCSOL4Is0shvU/By
g7XDK0WmbY49oUYOjvdrK0LH3Ro14+naoYCFG7vNkw4fTIfxssZttPTZnaFCPMGdC9hBnTpiXDas
qKksvJmBskCsZ5QPbm1cw7H4OZntXs7qNLFlmG006J7bHkvvKqkIEV+1PyHaojcgqzAiZpzPK7DL
eufJouBeK8NUpO+u875G3U62c50iPZ2J1AFxV5OQG1GBQgYrt5ZD8pTjxl8AaYKxwNll5P2rTUdZ
MQeXZfTgiWnZm8Dfc7N9NBoPdzVShwrLX5u1ENYD24z77Txa9YG4gPQc8XKOiwryIdPwAxXCa5tW
m24NfFC9JPKt93ych8PGKIUfsJ06Dv10ytyPlJOhRpgOeMFBhJfuygXvdJzG+cmng1oE2j8LTjjR
1w3LaY8EWzf+8HNeXpbNVoIUT5LlUpcxVqeCeB6DEIkbNHDRk2Q478eGORfo2kgn464T5idVf7Ud
Q/mHHEEviFx9H08MeIoZeXRKHOveYe7CKK4w00NoK/IQOytAsTMfwoI71EgY6y0V0rABh98Eim9j
OozwloUBRjqzPtVpfyaTZJxnEjH1fNfM45HWiyImvUd4E+2a0riXBhIcUzpnLXPm1IQ7wgJ9YE1E
sVg5GFDTLiD4lOkKqffzJL4yFhhIf/gA/QynjuwjnXk1STPFn046TwPJnmZqI4RDOLFr5+garxkG
facDy6iLk8xQr9gcD7F6N0m2f4thLHq65KEwJptywjqrxglcO6UQLTJvF3t3LbTlW8amFzPncptI
4aJ07UIscnvhgwD09EnaxMjEwC/5Xl0RNLb7DiCSIaw0b6ogDcqJY+eou/isExbGqvCQpFRVHnD8
PBhR6QE8pXXwEKBklBO5sqyz38BqKRmjUp62qy8HW0efgBZjOrr1huJCYM2ZX6VLunNzRXa2s3iM
qSi2apjOnu+/5Wvd2qc2naQmL8anauo1uzlUfJj64nevY5FvND7rPtEmK2CsRsF2MFvzXsTucBpR
DkpOvUvNvITCo7ojl4umYw38y86TTn96WYpcIaXRlaUM2bGlb7mvk6PbTdxmHAFGbhsHsjXuQh+t
g5kzbrHshje6il6oiyuIkcDWqw4hQN0tG1vFF1KKv43KTdAQlkFivWVueDNj0GwstiTqh/ppHox7
/BHRgd30mdRm3CO+aPeucQ57RfaC4Q/bBXQWp5ANFkPm33hmsz0d/s8y1B9Ngv+CYhGvvEeplLSu
ubMlhZ7wrX26ICHz2cL6jVXuF5+XuI/KPMggG29G+mr0GncVk0IEDcxyKx8Gfc6EoDCiR5W7aVA0
VrtLuuQVKmX0nnjFk4E7mb/Uth/G6WB0sgx8RSCbwfZ6oRPfOxNHk0d25GVRbD3b/2TvzJYbObIt
+yv9Ay6L2SNeARATQXBmknwJ45D0mD3m6evvCkrVSqlv1TW9dZv1S5aKUhJAIML9+Dl7r21Hix9o
eEnrCtdvZrhrvnwcXiRJbCYqQkIrecp0KtJdFJCsGygA9no+hRbrio0KjjMlvF0FkrTH1xoMBFBl
mIebcJ2XSNLKaQKVmYLZYWKBixBRPni/2lTebgQcioMUuQ1jgrRrN1bIs1aajKl1GLnwYDwGNilk
PHtmpxiIjcllB/LZnhOIfrhz/TE/U0iXmwwunoJ9Yi5C4wbJlOd2+7kPr8jNbrCbqGvwdeN68iga
yTkgyikZXRA8+q0QIUF8O6YLpgkYoPYZNbH8DZ64cyQZrNK179MZxZgz4hAsyZ3Yi1xfmlHN9G8h
G5TeJdi/lymsys0YDq/ZHJOxkSIyhb5Cbz5esxjcOorQBkYbxRjc9hhQaRxYqNUMpNs1eTONDJKt
UNhdw6ciyquTjOmQ2H12DerBIOqE4Rodkzh1bsrWf9epc8X0HWGA5fobr0aDSwBCsUpysWM0n+4m
AmZJe7LoP9gXI5EsNT12VEwFLVLupVXWEeqK3eGhmwg8m8wlxsHumCKZ9U6TCesQM7AARuNLJ++S
O+WVt6WNeljF6S4TSbvqW1GetQHOgStZ0eouXoFBTUSsB4h+JL0DUk1MddW3yWEqp2fX7N6wHqLK
8KMjLbQ33NLOUdfxA/97yHU1viyZMxUyhiyTL7b2YSE1Prdq0AyUuN3DjOrRRPLgpNauNRY4WmTt
5sJDn8yFR51JhkspiGalFQz2Y0PDi7uPb6hHcLcCSbsrvGjrj/M6iop9PS+Cplp8WXbKvI2Cx8qu
MH9zj84kx3LiBhyGpAXHvDl+tl7D3UrakmP7X5SvLyFsEsKdKxZdTn/RzDzMP0ZNsJ9scZehXWEh
CInITAZUPAOzqJpk8SBjjJSH9wW8hygBboT+4lOQEuNgp/YMGPHQj9apWTqHOq8u7BFv6dTDR6Kn
AmW5Dvbawi6gEUprxxbHKS6eIyfqsTJiCIy6R5HNyNXMJEMbEUWbLK+924xJpCBghLFMez3LCxk5
yQMz+ABRteIcPJdoHVAYeGbbbnIC61nZqTLytuOJirg2jW/1OKVwb45Fdgny5ybGJwz4OM+2YQfN
n4A8pLbi0cuqbecJFsKJ6OIBHSjdDwtZy4J+w1HpjayEXCKzRiZjW7hnOx/JoE9SzV651YnMyC/f
wMaPxeMZ987WdyioCQ75FDl2QDmQ9mzK11m/idL9lAZ1GNFR42ow5r09KDq/UX2Te/2rBhrfAt9Y
y17fNc7y/Qb+NlkUIhMSgTorkgvam63OnH2XP7Y98ILFpN8q9ApcWczVKGubqftQNUmAadDPu8r5
mZF360Zot/kB+EF2GPy4DJwqsr07sNV5zjEo1Qn5VRwUuvILcMM59Mppb80j9UHa3Tixtg9+J5Ee
qPJp6fg0OLBycjDTat4PEbrXsE/vm1mUzN7s15DfSMDv4+Bb6XZMGHwERTOt8KFeVoT3rKDlwziW
I5eMyO2UcwQflSLHH/2HMMH3NEdXilP9oFHkm2VMPWnLfcYJyHAO3Lkl0rgZ45YHaFoz85nH9mCb
6PUZN/b73FSvAipOhAaAQZf9Hqbja49GINGlARXCvkyq+jMkhW3VcekY/5iXCbAMxAZy55fZYyRG
feGK8YgGIN42NtNvEXqMLrPp6Ljzj9bErd2bxr6uDffsj9PBywSHOxXf+W73FKDLIsyTyAIDOzCk
lm4HCHa8qCcoeSn5WPzL2Ft3wXTdMpuzhWejYqRFnY4CHQRPexV5t1amjZ1Mg4rk2gqERkTAweyg
XCwj3HOaB1qTksKalcBWnhjpBbrZGE3yIi3zXNKrWTm59+5A5ENcF/90QFn0NkDVJqf48oeKM8T8
EJt+BHcypNdYOlfgXwZTPOSaUXVo3Imhji7sLtmqhAKmVJhqGo6tI002RoSXdQOPQAPUiHpjp6zy
0KICnXok5ySqYSmf9mF+HnXxMLb+RwlC8Ohxs2h+7ubK3TNuXI7bxmXb0FS27NcBPxOBSsEPYczJ
Fj8QmxlzJzcWZ74BJOn2vKM6rxiSTG/S6W/ycXwNaBWh4UEP6rojFG/vpARy6iiXb9bUHx2B2doY
fUAwIhj38WC8l46mipzw+EWTu3NEkJza8NWKXBImgvlHjAH4SqXVWhMafMA3ByL/aqYTNoQ8uL4d
cdob5mNUJhhehczWKWMguFPVjXbl3T934e1+6jNE1ubvDrv/G71zrmXga/v37jnWk7or/9ehyd6K
z7946H7/mz/fFm6siSMOWKs0iUpwTKoBgGF/uOgc7zffRTLkYQLFx2LjX/uXi879zSVvQS7wTMck
yuEXF53zG4BKR8Luw+H0bbD7By46EwDTX2h2/B7XlrwDkDMGJj/L4qV+pdmVE+014E/eY+2an92s
r9zEffAMSDSIb6DLxfzTUNmsszxclpd8RVURHgwxbZXBUSM7muT9MZLIT62hUayOgLzx1BkQcHQf
3DYeasOJoq4Ter6q5zMTXXOnMKHHmvHY2Fq3HrPyldX6/kFESJLzCSa9i8XHcLuIGkrscocRZ89u
vNUFj1mTG/hEsNRjMjxYu8oao30TyXPBQGZUDXm3nnsq0/QBYdSp6Qk3kgiRNk3SXUuHI4Af3uC6
mS4zUVwOrk3nxr6VMEfBzzi3RnkHDggYg07f4cxcJlOBY4wIhTi4QdOp1mQfAB/1y/t8Uocm8Qmf
tG/NjkjXzsQM4zXQYM1uX+cpPMkpuumG8oaQ01sK4/dOZ6+ztOkmzTeTH3MOzSBRAA+otYQ6b1Kt
qST8cJdox2w2kJNHV0Oa7MNWsYtYG9SXDKwIkZjmC+R6j6JbJXbyrAlY41yCnToXb5EpD06XfSXN
sxcMF11Y3CfY2BfGnCXsGrdxU63Mg201P6aa6LTEgKpSOt4xhOOldexu8ip9Zyl9gCaxx+RzTqLp
3rB4t2PDoc4RR1MtuW2t+2IvfQ8zPVloOSrhvlWqeRWOxRnajpGmRV9GEb3m8XQt9XVszsUusgab
Dha4poiPl5hsmuNoPMVTupLm/Jrl4UPnZWxOc4CMXH6Fyn+JYvu5KjI0JyhyYz97oLVP8OirTpD7
Tz3K8txrCZu/iryGlbo0BohTJp3h5JOOHdPU9DEzuLJGFZfXRPOoMbhu0/w9lIO/ISr3pkGpSBPJ
YK6SjOfIWYzT2j8nvaHXTqeJoQSr3KpqpxXyoRT2L4E7PtMquv7HxivJazt3cR8epkjMAGrEkiWG
liLwJzxQXroEqaHsRSRLpzD+KAYcZ52V3RpRQVFtW7fB6EClX9TxaFqb3j9XhL7sSwHQGSrUIVAc
EwRcxYgSv6VhYnr8hiTme5xaHW2cwf6h853bJNOud3BlI4drDVOtRSNTtFbxMa+JcZCgqkKPI1qJ
isK2I9wHdUPFG3+KzLkNJPHd051jB2jeInwvQkdfhYi+6ir+2e1pgFkw4VIYcT1zRjpPCK7ZQZVF
oV0clITl4YfLNxcBTWlHTLlRcVPHODemdn5HFUv1L8J43cKSoZWEZyrOvph83bpbmRYFezFqdQW2
AaX8YZprmyZoggLlSZsBjYcQQr6ImCyb7pYlCy1uT/hDFtOGLaDgmUlzbbiXSUJJbE1PoI3o7Gjh
81RMz9GDTbwHri2x5Dbw0BUGCXeqCNcyulvqjJFsul1GxB61dvaa9/JBG1zX2RieQoH9A+PrzNYp
quI23jcO4leIfA+LJlu78WcWS5ZCYCmuDyiu8fdzggisjLwb6b95iruBbElsHn6drBZKz+ChgilL
62BI85ZK9bN3Dm0b3iYMzPZD490ZcsapZUzQtRBbV/LJ4uJfUDSfEgekUxswtZZUjQRp2nPx4Hm9
RTVWXRYJiSvS42XKWN9EE/FSWLpQlW+5eW78JJpXNRS8LVGPZInW8Vm2E10z8ylw0LgQD/UQVsl7
igFCgo4qOp4ZnfBFSE2+HfK34/cNYxjBRVI7T2x1t4KUc/QsNKuTKroc0vLGGPordpy1neKFjOEn
t6P7ErbeVZiEI5zE4hDilFilBStP07IGLGAxsiRR7AJ+7LqjEzJrcDkJbHTb/WxQT8s6L2EK+AfD
1zeu5l0JXdz0I8FClesDPyRtKCKbz+mfGUedLW5cxk7l8x7ALRlBPc1hm5GMbvX9ODmaQ3PhoxPQ
r1UzP0mivNPROE+G9USWYLSaBgQnsmUsy1FvHbfFyXV5BR9u52rWHNHYqOI1iF4zMXlIFDkYTsJM
pUkRnKLYjjXTcid/FPmgiF2xMW+6xmbssJ+pH43bTUes38h+Ecl5YkxRkyLg9d2LjK5QY1xZqMQZ
93RXys9Oc+m7hAQED41V3pgmBww0mLnqPmFInquZq2cMBJy4OKxUYnQrq5qI0sVnh3GjKDedu5FW
26/THsVbrW9E2V3h+G3AWcC7rEb0o5ByBBmCgmxAqc/RRKYuMpVhRYWj0XNhpaqlpjPd5AsTrG6w
svnMEMzrCYLHujZ4wkx6J/pJeDjf4rjcTBESqZ7c4Jh5rldFGKKTdOuq8VxlxKA5BksXFYUcypc6
90/mcHaaCFl7+5pHy23Wy3tIgtAd8w2ZxM46XI63NBVjNOSeW99o0kjWhjAa5p31l+FbBw58iOtq
+VANDO2Y3mNB6eg841Ri4EKi+pjct1Y9HsoyOtqyZEXhbzeZDrdGOG/T9ojdiINjQLeGbvVzYdbP
5tB+kMG2kR3vNbY7HtpiWo1TcS9r2kbRDNNcOf01ztaY1iEjiiL7gZOOoKFJggzytq4xgmMEprdp
+gZ3T7uVvXPv90hHU7Lbe0olY2b7k0X9XBEzw7QYKVf4Rjv0K3QnAKkO2JjEvI16/S5LoubBaIC/
jNzL0YM1ttzWDG8PfScfGFABqnOLa7wyuPHm9H20myszYdvKHS4OuRgNjq+l+wDCa6HRLG6GdrB3
RTQ94dr/otvy2uvp0ZUEUISkXxTTU9APVyM2D7oKzFkVa+6Q5sgbh62OMli16anK+aVUmGeK2ctU
rKiTxou5DqAwhdaTKzegXJ67wGp2QetfYsPbt2n6ZIj5qWwAJZc9lx2BRrGO53NqGg+TW8EIQ6pt
KlI8Ov/EDoyUweSknHkW0D2De9GfkE9VBvRbP2mRtc7NljoZOVqsUdsbng99LN6XyYB6C99RFzTl
oUIeOo50ixjR09adw8spADQWwsF3bL4E0zHOQbS1JnwahTdGFxygLmIDSc/A9om92D/bJUViQkdf
CWhTYEPz4tW3ndvOh1MUYiFuiAl24DSmVUCQaQfRUTnhT2ieG3Ng33Nn5mlp5p2NkGwUIds9myjZ
1RHyLINvonJZSLzpAkRECTVJIP+ntios975SB7XQWzHPf6VZ+jV0jHfreleamb2qOrRSgVs7jOOR
pXqWfSzD7LX8sodQMQclySQGf6fjqd54FWjLFA6wKQHte8GjuaSRtrNzm7qfjQPkJbYwjdocj7Pm
jub/ehmCEkvMSww2BovQe0jti77uSCqaLkYazCuEamODaIPicd86+jAzap8dfTO66WtpwhUt4j2y
JiQhbvwOshpmKjmxhocNppqesCNTZvVXNC/hJe5H5v28Eo0ZyjxkfI6FglW+195zmGXIzDIW5ITt
DTrYT6NCsuZWjC7VAsHMXt2hfu6T20E379KRD0EefISCsYLvf6oFFJpm+NSmJvsYrPZSc3aGxhhh
mNUNmIdF5hCOxQ1++afJGnedj2U6S5EkGBS4PTbmhp7NCs0RcM6GsQBKop+uTg7+YF+H13lmfWKT
aLdVXtirLM9feXjXgzuvK7vH9/EwROpTKBZcvt0H+kmvbgnKMi4sMqTH5nnEz0r8+XObh68m3/3s
chMYOI2IN5uemLzc0OdDfaIJIYUwsPKt5BlI6ScKzfFQNHciVR79KHUpKrYwx60/eu6Snef2N1YM
RZlVEE9cRFch/cR78TWRSN226nNemGyLnz806dCwJlRt8pVH4SJn7/ZtxFVBYOWuDz+wct4sz1XI
SePbHTDEaJlqicyiKejA7rXEmjCPKM5cyUpQcfPSXyqH4t1QA5K/n2EQ0wwVydf3xRZZf2h8RdDR
QFlKWGnRyccOu51nOJAeVkmAVj475C7LF9Kthw6/Pfti80Sz/nJ2l6/Bo+zoEpYlWmopELyBpYlN
opg4LBrgxim2UEpPxWPJErqpK0QaPQbqVWcbydYAfbQqnjLLmfclc7adNcB6NfZ9Masj3VwOnSaQ
5tMwpwOqH0qupCJqvEHcFlFuowBKKQfQIkpUzjG7+z5NCMVLRDHvoOUPqzII8JIy4Me8carGXDGC
zW4oCNCkGeDB7BokXEKxbRNDnsbMp5kYX3aSbldhjchJ5YPC+YHctI3p1PKsXVlUMVyUz6x1Ppzq
SqKxAf9p7yiZGBIbGDn9xt+olgLbBT3ZImi8KA1UjaRvfzTVMF0su/+6a8YnpnYIkTgMaZ8JoU5L
BiUes6msec6L6pnAjbvAT54UM4bYZaxNnOPXZG60z5Guo6VOUcCVNnedeist9jjKZaSWOnhYGs5o
WA2W422SDFy2uH+uaCwJaeCAzbITbbMntzvoKXWxHmiE/uHDFCTNmn4HlBkm5ga1NlPdzzhtnouR
eo9EHM11YvBTjXfYQVD2k2HI0mKxTbouWtmpBvjb3GLy+57HkvwWl09TyJS886je4p7CRtg0DZOe
PyrDI2twJR327cQBOS17BrMiuIfZDpm+wsjcu8atkUicMPKZiLNhF8v0ddCMUDD9QnCZ1su5vh/I
y50MZCRZfT8E/huN+zlG6ZU37CpxtOzRdvyOQPRZieKU5WCax5buZgRkEGwsg5VWMKFfqIyZjO5z
v/7KY7kzHfEyIUq8aB2yv+fmE5o94FVbfeoyfe0a82pq7Z81miQU/inzwFr5myGTt1Jxv9iYmnVO
2HBCF33OrqIiYIYyUkVF8DlnCSslKIMnhZB+5cT2oVBAJLHCzITnbeq4QbpoUYC4xJKthqBsLzy2
GiYQ5GvKqVk7+GCR7JAeQdELDs2hslp28kJp8nU18lU4X3nkfnnmeEx6s0eCZKGZbRAWtxPsEtun
gqegHEYqg6xbTK2ER/izQAUKf8JR9Ytmg1xzknMB4agfQUSEMLRdiv3SJMfeQDTGFh9lt7Oq7zkP
HeH0PJiZed3OIO6Q+uB/31QLmDa2Rmwymva5ZCGQary0m+sR4ouJ/D6gHoqNWz/wj71w/N9zIv7A
ev0FWfW/cWL/nzpGTJVHMMS/b5sCqnsHCBb/2jFd/sbv7VLH/o1UC8OjarRMyydK4l/tUsf8jWkR
5RiJCn+0SU3rN0lBx8LgmVC9HINf8wdszDR+CwySvAJp+5zhUF38E9jY33qkIGq9wLRt2yHVwvk/
SWNAh9izhY32V+CZnDkbqZF/0DgNZTScl4X5l0vy39DNrL/mWMjfX3FJ7YGVZrg0LP/albVtz0vg
rFkQJBKmiQ3dl57NDkpI8lXYSNFFMMCa59xQMxUSnALnHEZFL5Crwr+5szkGMrnwzjS3PEDp025W
03YKpnBNZ+hLJKDq//NbXt7R7+S9JZpsecfSAMi2pKa5NmlhSzDGL+kfviEQ7+qBd8Ph1M6dswqc
88g7+M8vE3zHq/z6Qg4vZdBD8Bn9BCYv+dcXalIKCav2JpoIYAM6Mx4uvF0XisfWSZzlaLjwJgYX
HjRJMfrEUlyC3lyI3ok+IobfIR1O1q2dfeLL2ExuFB6DYHbXsxij1axwNcYTobqBoa/FckzQkc4Z
/uycoibWZKhPuVvBfhm3ghwRToxdRSjGrVtzsCXkgxOo3TGoFND3gxZ1PAoNKZhH0v/Wmyl5sSIM
eIgn6DB7oLpgNZGVgeKksNqjgxKUafo84mtOkytVIZmLNGzygQYQA0psXmHyMUzk1mLrviyY22wa
r3plnp3jsGbyxAmkgQWBV8qu9Y+4tmlNzHo7oIfYeyVFS+Rb+N6MQzJP/tFAl0cNOGKaRZeX4Oxi
yG+GHwJzXRWmt3nLZwn66dUzdXDtapVf19Yp0IClonC46Uw6D2TGK8o1A6mdoiwTBvoaBdPnaAmE
JRFimcTBh1hYJqYkiYK9mcNbq8+eurZ4baeEVlTFPm74DftT4kVMu96DRN0UTa0OdEaQtdCGXk4z
1HpgwauPHLMQwlzEiaMQG40Uh0MXegTfgFdQDDjzMOvBGZPIwn02O5e4hs2QNw4U/PLshBApKhrp
XQcGlJScG049Yqnvn1TovgVm9mkUNLud/Kal43cEfeXuO8dYN7N2rqKywUYVyysRuXeU4TuRG+Il
qgQBqbO9SyIr3hjJZO5SAXWetvM+xNDjilLcNgzYrlWExcJuUwWyaEgZTAY5/HZLPCsapL3ph0+Z
m6FlCeiGust/5grSR/O0cU9F1huPESl/IDDVS5yrdt8SLMA7568nWfBqeLG6NVzbvUmL7v37x1nX
AZRu6pFmGL/MUyMBLXN3VTs5DIc0HWgUjxceDdD1xOyZXn4C3LT6nGIwJcE8Feuy1XvLc886p6IP
fNaYah4fWrf6YWOBsAVJE4goOPZ717iCSOedketWrn4op/mJqXouFNgUqnHLpsbtxaIDiP3LplOo
QZdlLeLyWkHypZCzaZ3f1wlHKK/pOCCi0KglUsjvbsmsjSdrWdW4gtu6UKccEtYqFPGXP7pnc+Ss
Ei8B1H4+AK2DS2AiQUFCgO7TRyScqy+EqkuIib0BUFeQvsaxto6ANokMccvYpF/o7GmpA7rGed7V
UI2bybSPKV03DoKttYpN4rIsyKZT4XnruO7d/eRVVL/AJGcQlCkAUhYUBD/fV6stnXs3BZf1vRiT
b/qmC1A9C0vIKlo0yD7hBKJC/uCuXTnmq+VNahe9t5nLp+9rDYjs3KGjWZV4VuIx/lo+b2Ae3IhH
xo25ZKqNTohAb23NIWdZ8L9fetBcie8Tb5+YO8biJl2+4FpIejMT44EY8MnKtrlmnZv9fhVr7PLr
oOUtff88ad/LVvz8fre//wAd/7poxLQWCTZRgrf87gvi/FkMHOJNLhoiS6BMBiVeGj45ZkfINz/Q
s/u9QeKssvbc1zBtuG71eOKy9zASljcaGUj+YFF4/WM5Ggc/8p3N95ehYY+X4Suf5h0WA0OHuSA9
IoDTtYCS5lGke5Y+2B3aXx7lk4U9ZqMqbt7SFQhwjZK84dpnvsV96qONWzshMsXSEW8sP8vpln2w
WG7tzCnLbZBwT5jL2bGK2kt/MosLf7nl7cUq2tEgQvmSqvqN3HQf+C6GU6ztEJNo7hITzhVYIhWl
yG+MjIN1GPGiVievohgKaaT07WAwcmJqQJ8GSEKP1A48f5pxpNA8LWPhPSxOcvbPjCvi+uMPL7Vu
h6KBa8JvzyDsJjg1qjBbS++uyyNv6bEP6z6vb+UoTqCfr2f05uzbJ7rXTNoy9Dwmp8YGULlJsbwK
c/sFtXq/L0g9WMec+bBEHYNiwtWTBbuIsyYrerb2TBxfnI++GFQogtrxlQ3mHtwNxUimeqyVwX1a
IlZRpXtkESjx13EVvi9xVFqf2TCQWzVsmz7vd8rntivq/kUVNg4V5lYGjyFgdxoHCPjnnPAF/Gso
9em8CG4zNWBUCR+Ji8Qq1vjvEejEdabjEzIattNlPFWRj7P2qpI0IXH4XkhCj9XE8vtnLWhDBtHd
92/5frkoMe5ir71zlhUAEgneGm6FqTnFeEwBgZB8YQ98/27acrRxjadoURyVnrfBzhZjbOjei/Sx
LHDxRxg75zENdpUedmaJ9W4usEfqKjgJpzqA6vyZlABWcjO//p6TKVUcCTH68M2YXaaN7r5/2pFo
42gDhd7M8NvOSKgy5HOGNGNjTeQtQlhyIr5zehgbLxGcX1gmtSI3pnWnW4RswS5weY6GbNgOCD3H
kVnLSHbGJm2H16Q2XvoGkaiVLc3YBBWR6ux1ZXTlNi+MxeeAJa5UClsH32iRB/hCVfeBj6bbStcz
Lgzj1UuFuhfDfBhlo49GgjARoLm9HdVNBXymABzWmqRJWCapX03L0LekVFXDAB3Dsk6tIr8jKSwO
e2lA2seIDLLDETHY8K+LjtSMkN6WNUK+7VgJsTLKee17/nUJqeDUvQ6h/oFmYd1WBt2ZXF3QGKQZ
bTgdk+GexXLCDNbJgc7rDNosJXGbqR8Hz5+Op7krqn5HgUUQEZIijqsUpqNdHYkCYw9o+jvPBp82
5BgHZDawiDBJLMOUr2K56t8Ll1yeM21mH2Pg3CwLsZWwQ6bLMogKHt7kY1gFb6FGPYoV1j5MGTL9
dPlvLCb56+8l3iTttumHYN/F7U7XQAb7cVoWej4+0KCHrrdQu/kivijLxjpWkTrUSPZH06owpDSI
vDpmA/T+fv91iVE8Y7dOt7Kzgg1qTYd2ScJ7J6aGtyXw3wmLNNfvbZl5JmFTXN6gQwiZx9lepNad
imlTySxmYN81wz049PE0hfmbnJ3h3mlif2ub4UQX6ejAaidZ6WVumB+JHhA8YqKYmhI8S2aP3im2
W+eUoyNgET+1feWCJAUDq5pti0HsyiYYbPGBk11OSFAwty8mlFlP3Q09tkVVR194lKD+j+NjxWxj
57VECGV4NHCcYxt+AOlHuDFbAmCsEsSVt3bL8LOz0DSP1WeLGO8yi6ZrDo0CEhy524080s9kz0dN
UFVq7xms0jZu9g3938uuce/tqgDJ2yK/ojf24LfpxFZADRvUVJSdIKnE89B1piZeBhkRVWLvaNcX
p+rBpfhlgkNn39NE+c4pQ2zDl5d1fNX6Q35hqPAc1eWLIDZ0Z0l2hsXV2YdDdgHmgA5Ux90cIE3P
NVMwm4XrQP8LdB/0AT1Nd2C29hF99CFHKR0qEoMznR1tFzkoQr4FJ9Q/tBZa2PTn7A75ZY4DGx9s
RmYuGuHANjgOSXVlVLTzimzO7oMufuaTEjhhkEqPa3kT4klFvwnueH6EGNFdpIPs8XgylrHwf59D
thI41p5/Z/prL8MtXcR9tCUtdd75JAgWA9sC7IgGvdDRa5b1RsE4qw0ZnQeZySsGknJVlTBH8O5e
zam39cbgtWvN4RB4VoHkkguPF8FSKL1r1AME7nCdLOaYRTQOd8PEsjqjGdgIqzSximfFIQBHueol
8fPmhDo0iqsRdgCLEk1Qd2t6qLxz7tGGNttLEDs//C7+Gm0tr535zKkJnFOPDl05HKlkl8sLW48M
prFmr1RHkkYc3RUYRL3M6tZNY/8cVNHd4Dy4F4mkwTRhIqzd9pJYYLjgjQ36mFbYVjDdJv1pqI5C
PgdLWW/Zinm2b/r3LHiXqcR/oY2ZOKY5OczpZJ1Znnfx3J0pUrxNT3YAY80dwcLBZVj148a02vKi
qjhBBC7OgMKc9s5Ct4tV420ZWvMA5tlVktoT0OaPZCGMtg4adt0FV8EurKMWajPdTAqubSBDfeOo
WG1jRgUsjuGG+2gXmna7l2b6pOZBAOZACpyn1A2V01wAdXU3sQrE3qXJsKri9mBUhIbmTfjkTQQf
GHlV3AxFuQZCdzKscELPDReuN5MXEYocilIwroF4gJQZhmviXchAbUcmr6K77pc/kJKjmBzHM3Yi
BCZVY3FWCr3LTEM4mBt5mowSgWOA8VL03bGynO7oD2T+jUJ6a+JLmNhb6YHRy3Q0S0rxOVBHzx9H
DM2Cc4BCZbwvxv7oDpO+7McA2EbH7BsqpXkZNIZxHOIF3YRxpLDd57xSVzUqA+wMKMsmcR6GjNVy
eLIVDyGxqx12iGqvzZEZZn+KIlColE37RKm7Em3vYZaziSEliM9V89XUjX9smi9BCis4YKyP2XiF
EJfu8zyiHi8Ce9X27DtB8fjdDflHPcb/lzSVPhrHf98avHmr3z5+Zn9IKptfO4Tm8jf/UFTS9qMv
GMAEMj3TtC3+zR+KStP8zaRh5EuJyNqk6/dnq1D+ZqLnBDQLvY8jVECL71+tQvc3GoQGOboO7STX
Nf5RLoHp/KUPJizTkY5PKtTf+l+CRRsESt8c3To5J+h4oW1/0MS7HBJk6bD3UQGSt1XbVD/Ed7Ca
vUWTutHDOBLbaf8PDUTvrw3EP9/G3xqHo9taeqBNf0xK4+iLiowhTVpBy7yaYVJHCFrtr0LMw5A4
YPu6Cfp1p0EoMHefBBY8ZQ6u2Q4vpNkD7JQQL03hy41sGBnHucy3ZpEx5XHGNbLAp6ydqFZmrHOe
Tu4sqfSd6TDLBMt8zLr4pWHYY4/w8vLknInogOsIWAw+kX2RkVSW18AqZ3+JQah4k50z/3T98KBy
KseZMnNqtranMednD1XenWUOSylqonFV+COTU9d4qYT5AciPHbAEqZq2QFbbQ5EZ9xMbNmoS/pgG
DKq/3Jb/TXvW/mtD+M+ru3z5vzQ5zbb0RFuxzARJBtcCpGxn8uGn2LoLfQArwQCEjoOXR2BWF8MS
C8sT+vEX6G4HjaOWIxXU6QYmhRzerJLCiiCHQ2kitOnqs8f/H4ZR7/00U1u/GPLDoIhOTB2ma2Vz
ChKrR+lFmvCwIFdSzmfruaL3mznegzRhl/Wyv61w0P7nj2v9tbf758f9W6vVG1sOagLEC0naN7il
LxOXjbRy03PbcyQkti1bR24of4S2h7VODi9OnGHrmDGiuRD3By/ZxqW6T0grJOvto/PbcDc3mOOk
yp5tTW+0clL3qKLfHwZg+/P/8FVZzAB+6Uv/+d6Xn//yVTGM7KdEGNWxDtU+iM2jnQzXEs+fAdSY
se2688cn+iEvvWeAyGsZM0f/Rd2ZLbeNdOn2idABIDFetjjPlEhNvkHItox5nvH0ZwFyl2T9ZTv6
3HVEFYOZGEQTYCJz7/2tj2g6wQGzjADncxcrOfPTlnuX4iBlbwuivmZ611EgFjfD9s/fsTKOD+9h
7ffP+ckQHukwAmzTK7Z1Xc8SkMgw5ZgceKCCSZ1Vnfut0Ll5IIvgYHGhZBOqjkelINhiyoazPcmt
Fm1luv/z5/ndJf9koF1lSttVBi4LTZzd1H6I0d63saTzz2f/3VX5XG2eeLYRuHJRbLU+2+cRAh+c
LgjDDLibNKo9a8yEqQxJTVhFCjWI3OueB2oxUuOLG5cEk2Xv5LgV03nylG4UroTuwb6IfHDC4UVR
EY0H5uufPy0PlH+7NOOD5uMt1LfE60b/gK2uvCK7mmvuK3QM1njgOHR0YswH//yHlPHb/ZebYCrS
/3Cz6oyGfkwRwFZJ242KItTIY74id9Wwfi5qfdfK+G+MIAS9n/35b/72Unx6YDks1JIuSvJtaw8X
rbd2QYg00tY8cr2t8SP0E2deIMC+D13oZRNCGraETOApNIiSFEhaWNXCKWigW0Wu/BRM/qtF89VO
iQHEVk9W2bTiv33e39yZ0yD14Tsy9F4CU2pl26ptnjMfzIQKF5gBBK0Rl+Ol8YuxyPMaR/Y9+hfm
o1r8WKiEPi2XxQzPmwVZ9GrOegRWoIPz1ggCNHZt53/LGcDxngHkYo9kdRwGERkc/vJF/+ahoX56
aGDxklNgTPDBxCjD1dNjyDqwxK1SFca18NzTEA7LQWbSS4kbhCYgQ/DJqm2N90ytS6fCyte1jPIg
yJ+ljkIeCd4rjtFg2Nea3L3UqYY5gb/v9eDC/FX+y0056lD+9ab8NPonCbXPMSaRW1BXxIiIQhOb
s/ZDleHYHPrN0W4HA+ZlB3SgA4iB1jm7Mdz0taKOGHFrW61w6qYsNkJGKjEbBukAmR6QjB2rFPk6
FVMhApILUUarKIziJXS7e6kNHnD/uO9T8cUmYkDVYYTVsP8ilwrWBXZxl3jyi9+RhFXMHtNB5upt
QuAY5PKfL5gy/gP/7deo/vq7d/KwslJNybZqgO9K4u8Mw9nGhv2KZ8k6TepjiPuBgGU7iKVWVDs5
MZZJlEhvBQS/uJZ9tLj63RxuSg5/uNMTq6Jignt2G6YgzZCTsnSImR8RlPXOGZMOW6MqKRMD5Rop
bB6hfctGyJdfm4SfbVGsDDAfskUsPOp1ftMYZcTogzudJFNVInHVqH9wIaFwnbwux3x3qG6h3bJk
pDjOjLEjBuMbg13WJJxxcANAQetRpUxSwl4mtQqRug1XtuSuIwdGG/BdpnENUtvRSkuRhpLwPXkM
UYqOWxOCO4W4d2mhtsvGK77oDkmdXKeirPc0irOlY5NU92FkPnoifIZDubesdK1FJG9dwTLcXXQt
3j65pz3/+QqrvxtvPz3lTLlsLcrma9R0TIBLzNrLRkOo3ICLpj4MXRLWEIC4gSNKkMTRiScq1BdQ
Ezyqw6XFRIU4svZiexlI0kyLl54zMoiqalvw/LyBpPO3Oaf2mwmC8kmg1aRITxpRY/4j2n0V33UN
xajJWRPRLo3rE9GuhW0U8NFzeY7fxULVQ+Kiw5nMxXyALGKrm1wEx46MROoNP4pe/2YO1V3gZbjb
l+s8R9Bhkd40NfTYYhVpkM0cZxuo2taKw1WYfkGwv8kdo5/1ZnEXGuZOLcqzEycEn24jY18ze+WE
evalU6nTMRi9QC/8/10p5dMz2AES5HvkdLe6ZGsr6gqNC8xNd1Ephb9RLBi5JNasm1RGUk7sCutC
BnBpsFe1og8vvlRgwAO2BmJDElFgn5tzkVsQ/VRCyELztHXZw3v5y4f9zeJLGZ8AH364Um8pOKvF
1TaIQ50soI1EzDeC/lCGqfngRjm1hONvTha1OdMwD5u5drrXDMW9KxM/xppX9/wzwrD6QrQBUuCg
FQcb9iKaFcw30lbESzmLicOVf5nijBU3/zbWTdPSDx+ZStDUl3Q73Za6TIGXNmLxqtAgZeQry8bO
8BH3KAErmD1T+E+Ao4mRPBs1KIgYmGgw+HcEyk/6MLxkVDmChGMqnUUBjNfa0Ga4U5Nt1IiHgSir
FlAFYGqZFHiq6qiaMJHy5aHZoSn3n2vbPQPYJmtB3fI6kbB+FipudLlEsgY7ajwiFOzEqMsmVl9R
v1n0wZ3uMA8cJ5IOFf1zSiTWTR89W0BW/FZZZVoUHxzN4/Z1j5aUkOoeUmJ/Qk4IwmrlxulDADTY
74HZTbpV2RiPVUjcyDFTdwGzoCKFAisTqZhY/uUm+c3Yo4zzmw/fOAhIo2ZFm20dnGQQArG8KMs2
40EXUxUIEIfg+BiFcpN0WAB4IOnRISq0kxpmpwAIm6fKY9gXD76mP7Tkd0iokFl3Q2ODlAIVYyKU
vzyJphv3X56EU7Djw2dN2yzRzACefBhaj15Tfak6vnddlrF51l9S1TsjXn1UVfORooxTF5XVKkoL
hkSDss0hgdWRq/65jJWXPvDv/vwF/m7FND22P3wowdiKZVlCiCNXfBR9gTzOl9Tq4ohk7UlG+6Cr
Nj6rWa8jxdQUiLxJu45yaUtuxTNXjClwqwYiSAfXGfxVgYnDX35Ov/3CPk0d1IaQflnJGUtaCntk
kdsovUsX9CE2DUyfug1gZVLExqlyWUGD5gdzb+hUNMJdn3VRp508WCN4R5HPqRUUiBjFVjd/+eZ+
Nz59WmuiwPSxkgB6m2jhhiTXjZqBNkhha5b1U9GkC4NfeQ0sX1RjiaR3+5e/+5sZ8LTs+XDFIGrL
ihr17ZYcw6oKcXyJx5gYdSBUpM4dTV6VNvksFCNh1wAXcu7L0lmpfk/qPUHj1dndbhA80sjK/+Uj
/WZyO/qUfvwVcvH1NkdTtQUvcy8CEhGiIrGFMejZwYwQJOWorAqTV+RFu4SRQnjpBUFxQFUtVHJR
SVg+Ke631EdRLBXBi2FJfyl1mxYG//KrIyD5y2fj/gTAIXX1tkZMNcZ03C8Ok+UfSq/YWy5TuVbd
XKEQRyyxx9qh/jlXBNoAa58o38VwQxFUslsN9oJN7W+ZT7a3lYsfg1CiO7iyFOsAVjBZ3yUy2d+8
Ov35S/3dtGrUz3/8Up1I0il6s+qtkjf3ekVNWRmg8K2o3M2K+FkJqy+ty/NBgzqjadWLTiCSZ4mG
MqH2jrEhHYBAUJRcmwJwPvc9XwJFJx3BJd8y/vYbHS/xv329nxa+RgbeWGp1oNMKySVbhm2ed+HM
l5PvIq9dJqTuqbTb+ywaHiwt3SuApm9M1Ic3Wsyny4V+HSweV7nzaBZMxup2LmVqtZq+xP9VaP+3
XsO/WBjjWMx//xeQCoyGv4/+/3ddVsVL5L/8EvfnkJ9hf936L8pLx+JPXTOssQz4f6L+5AM01uWC
+L2qkEX9J+ovUQZsWLJChbCmGKpum9yRP8P+kq79l2nJGl7uSFjezvi/IClovz7OOYup8ulMovq4
Olqa/GmVb7UNgEJdY6DKCOaFToW02JVeE6dZiFrYLxQZxdhEefKtrbTayisdbRNoNilOI9+EXVze
wiEQNy2WhOuOZf4tFl/FW1+RJPVa5SmHdydmTFhU7WQL+UFQyuBR+yL+RpXAApUVblxxTLTTCkII
VKa7slhoP1NkCQ80Gq5S2EiAEShuDaIwf648FyiQsIx9OaChdvJO6f8yvILD+eVHZpmKKnCFsU3D
EFwcTfn0QHQScGLWkA97XzavVum3S8shi5mC5UPiSLAAbQwjfhR9K4oWsrgmZ7emEzbrKm+UNbll
ShpH4CT/Lv2rH6o3oSWlr73VQaoWyBkCtc0BXZLtFJ0gkpIkZyPqk7OiQxsD9b+bulwNanmds8Rr
ykrZuvAgEePxHdQjo13tqvLkUhd02/b1oy9a5bYA1w5vVxsOapinR59SpOPbOyy3ij59knJbPGqo
NxcS+fh1DkXqkfqLL4PleWcrwlRK6UJmbfmqV7r21YuIXXaSkd0PttegL6yjg49B+ra0AgByLsw4
0qtYRviBeElyfOrkvvxh+dJu4EH0JQ5IKsaYq6UsW0H7gG1ykTW9vQPv3tx3FtXBqZZHV73cp37j
XvGaqNZyQxXH1MQPXjtDNF94lelep67MRupjp9kBUIB77Q3yMAl2WMtpI3cZDjkYHC1xFwGyKdvx
qvLCSqYyWLYPzCLqVePhep2YGbnsqZPbbaHYWb57a5FTleexkuRzPQL3jmXOslLvzdaPiGO14Tqx
YdeWEfXFJVojWQ7furOxe2gC60SNFcArChT9clAeszpOt2Mh5nxADvYs6+LF6srqlgWdd7IytKh+
myjPENhlePUlfOQ2/pIH5V1P+gUHOowzq66Jb3U1wEtPoWyronJ+o8ij1TF1PwtFMr0D1N9rL1Lv
olh1scuaHDpx0OzTIMX5MxsgjgFYoN68wm4tilctD+avWEtC6sVgdLhW4eAvzQ7N0DyP7WvnoBFa
klW3sILOeyp77IKpwnBy5FGkCBsb2ilPZNh8xUtR7fXeQphudColH4D01cbSH4KAYi9RuHcmNeRb
ntvNWh0hQA2cPQ8/Hqp0m4xrF2m2e5heUmdwDyTavbemkQXRxsQAcNo49Ycu9mI+a9N5bGrAb8cX
kyRJq9bt5r0LNwTvbePU50RauHDKNJ67jq1fEoC0O90aCsBunX6ZXgIqb/sgRPqeoHSWu71tes1F
x8JwVWtoxgMyu9nMhBOGI9aFerPm0rWYh3jAiJYYu8zhYPRPImNJ0yO5OFadGV8tKLkw7fqnQR6g
fuMUgPr0f3aLnfrbh+fO+W0K8DHwZn0etBBW4NtpjXQddCg8JH6dx/hQQbgpXG/PClPf+wqyUEJA
urHL2m6OWdBovd4Fcy0yus3UHDrzFXm5dpxaeQdloA2i+ypJrFtyhrt0PCZKEn+vgGpmSdDiPzRQ
olZgtbqYtk5nZCDr387IY+ZVtRZ54xvrSO6dAShBKx18mUmSHmIlh/uvh90rlCdWxHROmwdUVIve
xGEJ+fgyRx5/77UBoIRQspak69R7t4UfOTXdTOa+ynExLACPn0gbrqogxxmAnC4cGt3J4EGa8gWh
abT2XGrQpqaUdN5lyJamXcuXtx5bApxtu856KBLlEqtyta0ai4qbf3YBQTW3UXCdlUEKF+ZQVOR+
KS9zUvGUOE6yCi0YxiXp4ce8qFdy1AwvXgqG0C/8bl9rsX72UpYMf77O9q8zQItoDCojw0JpxIpQ
0T9H5r2oxmK1NCXsxTVr0VL7BewVNksaH+qx4cnea856BQW9K+5tx6DmrlXuKKcR9zDU5mZl0fJk
9R7nlw/bZEmf12lTzzpsqEAYlz6ZlDaFNMFjfnquY07ws29qair263niUS4MA2eUnGQ7LxfxNQow
GZRys9gb46jFCrdeUHIeLaetRlJuUl0U6il3+ujWIwnfYlJQVxuKaOxHxzlFlK28BG1aLFolJahX
Euj1CvD8AVGIr5GfX52otK+YzOKq1r4ARk1WkCzDx8wIttM+Zt17mKeQPLXVttsnLazTacN/nl03
YT2FXE/9aQDvDk0o5e6R9VsnDZwzVIQnn/v7qVM7eYliL1xNP+Jxr7xkaI9777aieItghhX2u/cX
DVcPiQrYmOFDNCWyYwn2PeNCKer4mmMHE9Zaf+uNXbkC/FruKnNjhBif/fmGMcfZyvuSgRtGUXRZ
l0chmipr/P/rwNCZRtvVLqiGoIKvM3gy2iPYqkeP2jbc6iD6M8tL91OfNm6Y3imlvi5D5exS4/zV
Se1ZJkfVs5DqcNk2ZOuxWbXvMELAQWvcAz3ydzypiovaUEOVNVG5tPRlNH2vImm7u4HQqxor/jnO
+S1m1GatXCPEm3Fs6lnkXRjTuOCdcwK98sNDxwEHCt4c1ggPg42VdyS073pWtQ8RhCS8DChYlseN
AZm7tWqhiw9SM7wvlb2eVz0ViUUJkAl9HDyVKg3n3ZgwD1XDP1g3SZoVJPSFet/W8CP6qgHk00r9
rY6GazmGYXchc7tdJq/9HrFuWHCLUH4XWvt+sNaGkfsllvPl32JWIyTtl4tl8geQplAkhJzQMD4r
0gKBuXBTRfFF1hQZTJjW78vxpfCbfj81p3dTn9DgHjPB37x3ve8B3iqHyjIeVphUfGsl4Ij38+Gt
vbBkIuCWHYx2mL7Y1nLoPiqdf99UQ3yeWrjUm4n9kIdBgY12cpUKIT24hQJ4y6grDDJoZkPXLRmI
6+XUNMbzhXEhtlNzPF+NCcp5anXz9/NJWXsyvG0k+2eDEeqoSIHHjyMT81bxbcqBx6ZVB7tON+A0
ycK9Ti9GuIiatrlonWeuA6LXWCeZ/nF6SQE9Ywo14Cc9DP3y04apqYqsnlW1Eh07SpmIyQ7do2vU
0krW3XoxNTNrYFqa6Al2hGzVg3bVFGlzCfLOuFVFjqk83XFUelvTQuM1FvNty4by2KZ2z15Vqa8t
rAxMofovSk4tsSmU8Ow4AivP1qjWbpuZZwSg1cwh0/WiDs4i89v22PUGuP8Ew2EM/FDSl9XBcrX+
0kchpmplJM+jcSNp1uiWW4joNLKEGTXw+In0trXxVKo65UZ+CAz1IW9c5dnKYUh5XYBeWg/bJ8U+
2lUvP4tMKteJ43lLEpjDNpUd8OyVah6irDQPqJetg2wpy9AqXRzo6Oda4NqBzysBB9c+yUTTI5Gb
t2ogwYkdvGDnycPXt9bYX6pSvGKi0qN2UNkNUNYBE+ODPvTYJBNtfMY9zt/5qADemgBnfTJDGBOJ
om/2ZQGdBFxkf7Y7Xd2DcgdhjFvni2NEa6VPkeog0lsHBTzVP4+W4j9/gKhmLWHpFNzpimp8imPJ
daHlqWN0FxLJ0UzFQM40S2OLa6p79/ZSj5qV6NYZe/jeo31itsQ6Ulisbd96qyx39dm0qwa4fA6u
IV27WinOVbfHQbC/JQnX33Yt/mVVNCxBtq8E1iTuoAz7wSkAZKNSqm+cnnZmNf0GcvpWcGlOJCbK
0/Qu7PIHZ2hMKCtDefLHF+a5xl++DP1TfICAhW1YurBVuI4EMT7PNWooQlqN9PniKtmrKUvdxTCK
/jKA9S9wwzpbYysVCHWQg7bLaaNcDe5RJOIsjffu1FWUxTd8zfP91BKONswMv9BOSZnYMN64B1Tk
jHfTiy/Kuwqnq4MOLPCSDWW16YhRUM0khRt0GjIJWqnexcVoVd93KYtlPRAzWSvb2dTEuLbZUZ7e
LUudQN6QEKQQnjiVsarej622L8UpY81678T527Z/WhTo/2VIJ2/waUi3cJsSNtM23bJkVftcZBnI
VAD2qAXv7BijwtpQ8NIusu6ulG111bpGtTEc4Z59YE5YPYTyy4BfPOC1+DVJzG9E1pX7KlSlRRGX
MmjHoDzEfmrPRVW3yAyehB1Zq2CIspuyaBgK9MwNT1qvlHsnVBbm2ELbEZym/uldAMsQdUGzn7pw
F0IFOISYdZuxc5RDH2puC2y/wsjwOPW9vQSud2y0cztYsCT1/DiIFg6JqdR3osPpK1Sq4LtBrUoe
ZeqXeJDHeUVfH7xcV0leRcQBJIxkjVb3QGYw63FLOdiGUW/emE4DhMIQwGYNK3J2DLY/X3D5+flO
C3DGIm4UUs4t2kOEyoOyaxyCpXgQGyGLA7CQYcXSq4d4kqmnBj+VUz2+q3ssO3VbAbz064YixEIH
BTIznXFDYftrOY+OSoZnmqdZrDnkeHjpKLNH7fuV6bS/wC8m3PWFsy9BuRmSF+3eXwq3iCBGYc0W
Ov4Nkqyt1WnKPnJzAZrWUc8JAqRZiPpm6an4B2owXBZtCx1ykPtl6RTuU2a2yVZKCXtPTU3rLO5q
ud/ioqAtoroAEdHXEbbtTpguAfhSqaLn2RF7C15QNOJ5SLNtU2WRlC3CsXj0xqniftiUNYAMoDs4
sTQj31Q2vGdZJNgzBvl3eGSvBXU4V6L4wcoXmrypulg920kRjBJx+2Ew/XVk2k7DTypyD4OMeC+s
OzhbAHw3ipdqm7fmtMW3sfUYnBTtLrQBgQFgewvSw9sGg036BJwmcnBR1ohlx82gsayjFfXSQSTn
lO/4Bsp7fCB8Gp86v45PEuhlC9FmLIiREkWjX0GkVhYBY4FizztdD2auXohTE+bRqpfbZK/ppbEJ
Wz3mg5XOXi1iBewWyZI0EfDmhRiuTUBmlaV89Fw64dcYnIpq4SajRbYVA/zoxFauU7ElLw7zmjoJ
o0Yb7mX0f9jl7e204/shP3ctekZ4j5/1AfhQsTfzTDsOpY1RQ2aPfpiOOLapqh9UqDp8CdVWJQC1
Yppg3hY4yALnqeqX2GAGogfZD5PYmpPZ/hc8w+VZmmEI9OfH3xh3/mX+CU6XaaclbEvFAICh/dfF
QhmVRZQKP726CehFo62V51QhDuaSSjqEsd5eIJCdsnFy0ZuKWIBVQ5k37gawuUnq5Bo30HGWUaT1
G7s8DJEl44AcKfvYhutzU4Yt1XfcMXh0yDd1mTmv4IG+REFsPUSDLmFWM6hkVFhQYTPi8ojwQ1yZ
fDhfYE0frYirX7dOv62NBOc7AS7VsC7ot62L1zkLjBGHMyEi62IK3I90D4eMaSMKQ2UrhRZVYOO+
NTA+AEHYCmZNPOwhGx20okxuI8lNbuPBio6960GX7ljMgllTfe9EbLPZlrnAjC9NtWsP8QfhnWcu
Ta0BZKM0xFvaGjmWhNH33JcEHqBjoBbjq55fbqg9Z15w6mvRX+S2dA+iNNOZVajiGUGtgvo7auae
BA6hCsrnUKrjL5WkYZTrMZmLuK9mRWE2uLxT6BQ55IaHwkoW1dAuNKnSL43w9AtzfuCMTqDsFLix
lz/fGoQQR5DJL3eHrRiyZtiaMj7SCDh9ujt0qa/KTJj9tYEFtlDtxluZhVZthVWXWA4b+MnHjfw0
YNMj13r3GqC6qrlzZrE5jFNOu4No0eIPYGWK93Uoh3vL6ooro0G+0bq6WMJ7VZ/tRkVIFfdnXOQN
il1iLFzT8EHBLe3V6kY+ZtCI+6GV/UWBnOtIrg0mvd+FaxMh/jkImS3mbtoiRw+wKBlqSsQ02bt4
uoUnoU1gnIbT6jAZA9/ZhH4BXo483yanoP+RADNr2iHoj7pnSQ8Cx6pcte2rgMF+Z/j2lup36SE1
m2QfYv7DWOQ0d2WbLxrqNPbd+DLZnEzN6V3b9itP5GIztfIg/e4RPN/2VtLdGbDASr30r+hM/atr
FDw4pCbYT32VkL1lXVFAPzVzuUIv3WUv/eC5Mwv93AHBngUKVlF3hmxU5zgbUO20un9UqUHCjrMz
9wh8tD2Scw0V1NQxvTPHTW/bI7h6vY/GLQi0ZxY0zE6S7KuWMxWiigegoVpWpxRnpxnuTNlXuFV7
lk7VQ5YbMExK7DHwZGkfSkvaCaptvpoV7rWSpeYnYzCcPeU42CyPGzJsM1UAhc/wOuJl77jKJvTQ
rZlB/HXaofBxMG9C9EqsjAWVjBAkLUeuXwivvZ0aPsu8CSptV8idei5DiCrTBjWQL/CprCv+fdra
7hO0T0URPPHPXL6d2hj6mZw2PiqAIjra/Wh7OH4okAnLLivdJ80R0pLVjgrt33aucpJc3v5mNAwM
zYF8tmth7KqoE3OMJ+wnwL03euQG4EeoK3QoRzwQa6/wAsmqw9Sc3iXECmA/4pE8NacXL7M/7jd0
ibcypDKkusvSmvn7uZrMkrZqGS9YS8JSfT/uw2lqMXctP9zhoqSv7XFajcnADu8eaiVgeS7a3ig2
URGCsvuwZXrbphbgxNYt9d3UZnLw4vcWj6zxFFPXW3+ta7v33T70VV5ESfu4mbyEh3lFUs2nHae+
acepmQ5kCEl6rIFrGLvpJRzfGcARuVT663t/4+aUR01t5IuYYL1vytrUfDuYEHI201opHGkdxm46
1/TOwuFmzbzsEmLGeyGau4eQazz1po/0nYXFEra68TQYzYPZFw0ICkeczUZ9AfGmP/kQpRdwlaTV
tJdTBhuKwW9TAqs7vXXtuTnEAGgRgR8Gtx0O07vEM+RlUaTKsvR9UF8aelVoAlWlyXu9DOvg6HeJ
vrOKO91vhho72hcvwNwa+qy6LakFbPJym/uB3uOCJ6nbzjKw54kGDEQzRLVBgVNyHGT6jiijvWgk
WdxHQvmmAIGct1Zcr0CyfinIL8CQr+ILlYPphuoFaMCEBdNZkoV7gfDz6Nt6fIn8Cq9N1FHQGNj5
7Yiegt1aNohJ0EUlR7ikHEhCNkxTNSt/nXeFfcN6rqGKuHdQf0uAaAdDtDecXRMrSyWoooUp+txp
+7SrLFfNse6zc5xUmDdUfou5GvirGxuB96GkCv/tYISgxgrzxeDtL0yHTXunaUHeYFjy/bD+k8t+
pYySTidRkrNoY2Mn8Rh97yoMvDgyyR9rmDBkWwxaTMWoEySzug6bL8CCD/hsYdjR2sAPCpF8twcJ
oGUud/eggN2Fo2vlUa7jbDMojCLMrh9ty+cCYQ1/ml4qytlPJ4lKWv1m6hgcLccb57skxf7RQkyt
Y5FGV69iCWoNxt7jbsZD3CLDXVkV96nTzCKmXXg6ufa+UlhJa4ppfIUdASql+GqqBkD+skv3DMnF
CTRnPMu00viaQ05MSIQ8VbkJS2Zog63fGd5d7AZwuqc9Ev02Tlz9jG4QhSllsWFGuKRknQYpQn/A
A6o7SIp0K0BLc19YaX9TaG6wtbmrLzAJq51N6uamcHVjFLSn33wIqdRuku55CHOr2hO8GUEgeCvr
sCguRVREt/ngvrWmjVZg/TDVKNxPL1bY8K5gkdT6T+/dWPr83GHqU40kCqE+0zkdoId3hptlO8xP
wp/978cKlOtglMedk6DCW6HfVLbv3LtkP+e60xItwOfyoS2pGndVBP9TU87zU9VCN59agX7XxVV5
L/medAfhZzn1AhRSj7Hdf5tapDTcnVmTH52aUaFYeDKr/mJq+jJLaMkl/Zip7UZ2FXisJWPTNv/n
Bc60sW3KzkQeE7B52jK15T7roHpGA3wADvmwz3SMzm2bgA3l8Gl73CuAveCfr3OSTosw09Vt45n6
3TCG3BtZf0FKXY+ab+PcKGm6B2Wbz6cN4J2Irzc1pCXicZLcxWssnuSHKrc20w6hhxi+GaT+AB+N
r0jFqG/aoDkWKyG/vpL/7jaMWz5uGbb+xSVMPP5JivnTMQz786OUUf3ho7RBbZzJUKR7dcBJazQV
fvH4KGSm/uOjoFD48FHyXukPWVIVp1yWXos0OPdaHOxNRe4eGjW+L5pOx6ialiBlGxayd+27prxC
uriZun2lDs5hBPJ63ClS9WKveDy/p41lHEabvHIinLnYanSwUUqNirOQcv3brmuvGujUGyfMzHvU
GeMEtwyPWCWrG0qykzWudOEZvgKSOzXKn/zEvC8CTfuhRZeua7JXpWPdOh3ddEyPzUj8PJq8aLwu
UB+8HR14WvaEo8J9HKXaD12/MwIpewUfEd4oiWXcd+PR+j9HT387Ibf1dvQAP+3nMNcHtXNMMstZ
4y47rFhcelc1j30g23XwvU6zTdwk1lNfAHuQoJPv5VazDq6HVFWjduCFYWk27aopqGk7hu5bI5Od
tSFFGB+NZ4uq4OfZBjX/cDY/ieO9Tpz+kIxcUpZvS6r9tFtMt7Vbh6Bp6/oyt7av3Q4UGN1KoxNF
l+THaa8WzNpZ9Ltp07QTd4a1z+3y6DSskmZOkVcbT7TVzbT/2y496Q60hi7zqN5lH9sgqiOsePl+
mo6A6o3HY2Hz9kHGj1TwlJdjjXDYdGo5fy3sECnAuC0dIvPYSDwrxg85/Rl70HyWT97X9w9PBaK9
SgN+hppuHHybFUENbmDXDbV50l2sgad6poEpHkYLznMmS/nid3tI4VUN4nkF7gZ5QAiN0agawm4F
Ci8iVvggSrpzJCblHKcNYDLEFouZw3sXTveEdDS/3vgmsj4vbeM9vjDGtdP4dgY5L9YwfY2rH6jy
MhZ6tggJ9lzxpfa2QwDpFbN1/VomXI5Glu+nQ7FJLC5p8X3axEQtn6FQKLbZNbA791HODf9shvr9
lBWKylzeSiPEaWrW2HgtUd0Oy6nZsU6bDaGg6lPNxW1v9QCKTQRqNsyIsqvLE6Li6jS9QyEG7aKH
j8EjqQTWx8unDdPOusRiO+xajT8xiJ2HYH5nIMvexVUswQMbO6O8e+zwzlt+6Jv2mfZ+P0QyBwca
/j+nUKnZXxW2zL9tPLUCPo8w7iyT2tRBEzM6/sUCj3gsYc6UlmfOTYwSTorDsyiq/jz1qyQGcUWJ
5dXPPRw9xnSD1cm0eXpxWq1nKvR2qC2cH4kV+3dysrJVxpAuF08qsYxHSmwArmitetLckgpwp6Xg
v83xeOlkA05pHXOTecYibat8F/Cr3CkIg7Ob97bNOIdvsl6+9U0byrTKf+4zTLsbyaMc1WIfjxkf
S3O70XtVogImA7uRZlVNcJhC5jH5YyInXXSmyQSpiLSz7aKNDtvs0QApsnWGEQaPxdlj7ej5gvCI
s5q2VmGR3YjAMw8yBSLzmKqPhW4MHbVpEUZsQpZukqEx2rmuS+1heumiooNtD4A5Bb10kLBXXnue
8jCVNWCw6OyqBGa8ohNpcYtS3bfKk0vEBWB2NiM2Udx1Vq5cJXtAQF9WAvIWGw2czucNLIH1tJW/
hK7bxcNz2iqpernzAxOnl/FYjxK8m5xJ6yxiqX8vHAK0vZk919gRrQxhVcupSanNIcDV+GJSIXgg
QMb8tKzq7ZBVziLU9YOv9P+PsPNabhzX2vYVsYqZ4KmVs+Qkt09Ydk8Pc868+v8h3DOeb/be9Z+g
kCh3SyQIrPWG8bkSlrJPknBaxlM/vs/9CH+Nz6XXK/AAukvejne3F/5JFtBo4h42Pu0uLOMdLhbo
olpNfrcc9FBlrQ7af9Z8ZQyWBkT2tcoO/zjOhda43RGPpn5lNdb04GOFmqGj1v8ekXPSwvQJT5Xm
2k81a/fV5ywMBP+PcmoWJUz4/lAlcQAA2tr0IOd+D/x7YjSU1cZJ/afUwJVZq82zPhcKOfuvoko7
3FeDASLW332NP0CX0yosM3W0bMaUl0ES1FujG5qrLGQ/IND0wcGeePc9YBIs2VYdy/53Xz6J5ios
f2njLH6W/USfkMkqpulqZsPO1hvOemUPwsDK2Uji+X3SkMBDrdNvP6yGnGSmR3+orE4YNjjOzc99
f4er7ogvOzCDxumex67aERQxEJAI66dQ8zemGRZ3FV/0YzyB/7fn5lAn5hrv+Xo92sZwixXd6R7H
hmdTZFVwchvkF2Hrx/lBwM4LfQTwkYJco1nhnU3ckzzEGY5ThvfrUoQ4GpejhajqPJo1g4epLbUx
7sQ2rurPr37b2o9d3J60vku2kQ6xMjUt9W4UpBmx1f7MbF1DENLVT5Oi2mfNyZHAm8Nx2Osd2Q2k
r//lSjnBCH2ULAvisy5RinU7Jni4DIlqLr53q2hzd/uOCMm8tf3ulpvcIioGpNdQXevMut11ZAwa
uxTF/Kubx7IZzGM+F7KZw/NewuSeJe+KkPSS39YHPQwPLhvgJdk+TCIR293xkOBMpANcA+8TgRTm
fVDNzampLCyuimc56CAz5hAWgAKYrzxRhi8DCfAXPdhWSVM++y49uJbtvWYcr3Iots1fWqFmp2E0
mN1jk2ECCdvLwUQzcL5KNHMjR8EiI3nHvkBP9OQ+7+7N7N72aXkZdOuzTtL8jrAg1gDx2C7l4JAT
tlGKwtzKZj8HHfGyxfMMDXNuF59INKzJiVBYZ72rpcZ2Y24Rgvdu9ULpQyQ8UkcrDo5tfwyY1jwG
Tv2u+SCTxVigUa5U40Zobvsj5nRkB+47GkDslQxVbPU8iO6T66xkfxuHO9v2rRrjS8TkLF0LtrbR
Bk9D7VlnwHb7xsHPhmSFqy2heUB+cTRCzJHdX0WOUXmB0Ndn50UX1za8l64KEBq0O3vT8Yu8AgM7
838HQ6QPBu5pan31w8Q6BGLAELUY3jplduwzq+gVw5vVVMfqD3P2jA7TJkF3g6Y1FStCgfVLg5r8
rqz46Ek17BtyHgEIK+F+6gCbPKNVfwWj+hmgffrKsbtdTehHgYQEy4iTZLB2nF55xjcHQeHGU38V
7dky8IjN9BHFRgsPHBxAFZSdXHHWIuCQ4wzXDM2uXbVQkbFnMbxnBTXDeBiSfFHZ+inlIQeXJEhU
55wcxjaejkpcRU/QkRfqjL/zIiV8MgNnYcEHwqMkSX5Y80tVvlkjuxBbo62eZUtNdVQB5AtZtkmK
Bg/OQLymbvERGGtLOQG7NTY15/6NIrzxvexXSWWKHxYZZCKkU7CpUbgFvZ2rqwRL6ce2KF5tb6iO
uT72j25D4IVV8FrOLdmFFqhYasT8VrL5dVFo8gMmJmJ500Nv6vZeFoSEfte+m/IJ7xFczRDl/Ws4
sIbNYMbZY54qxniMoGzvWiv0l33czT5aZqFVD1lkuIfQbFyoQNZsk6M+JXPXd38Raa+KQZZfKdHD
Xga6toKV4x8HV9XPBe6P+9xo38pkNhxDauRCXrreIcQfbU1HD29YbUCE1ML8o+5ICIIk/DX7Vmml
aV2nApnIMciMpbDMal0rSRJhcl5Nuz4esmPfI8+MTsf4ZjVwpbnE2DeYzL6l3dny3PYuZ3WAAHF/
UzBrUxVlkSYoOeLKt0A5l52ZH2jH4O9CtGq/VsY0Jk1easfe6ptj1Go4/JQifsI5GMF/IKtP/tD8
R43kMLJ1//958lMQ44yfSBj/x6d8f/L3PNzKs4r3tDfq6ZXTeXZNiWRcLaN9ZLnzAfXQhURfuB/h
HDwYQ/401aK4Fp1hvUIThuqvAM7tjVvnGwf+29ZrBdjoqJfEqmVTd5Jpi3kh2//5mqwzqhWJfHVD
zXr9WnWMfiQlLbODsjrOKcNJpgxFEawre/oUaD0bVbnyioQteudXxtLzkz+qXrO7R7ymVxOgm/vQ
aJCqR8O/syGFgDf3yZrsk6P/c57f10dIwtVD0/S8hREAQMXQEnyPkeGzp5s3cB0CSX1SjHe78WHn
Ysa3gj8zvhMhW06T/s9+OV9vhkthqOm+A7r4jy2Q6jX1xteMGtHNv/ZGSWYbu8Brz7qFJh5br6y8
5zGReNvBj4y1F/PmKQxeJHC3R2Ei7SrvSYJ651aWzKnrecHJklMZJrxm0FCQR6mxDtndQNX9Pl3J
w1aUme5JR3xhKMi0Z5G5GuyiB8KU63MqIXvjZuXGHt9qwk4HFz7QApEJEpJNlpy9ov3nVAzkg/lx
iSZoy+RAyNr1JO0cLYcJHfjhjTxEs/ezEQsf3WreANpu7c5Jfn7PgGzR7vEbZEakRvceragk33ed
EomNUYhwCZrFwgVu8mf3zqDZzDSPhQt0AWtC+1bhsX3SAqLz8icZ7fqPUdesW4UsFbJ2AdGi+Sec
50/YHN5s3/nf85PEbclgzQtsk/0h4kpslBq7c8tJOc4IttN/x6HZA6GcrIMLR+oZaGxvhvuirZRV
HmrcpWxTPtJOcxeq6pX2maDsYzPjkDphDsiX2e5BNjn9Qzl0b62txi9CG7ql2alIXM4/qFIjOS2b
8tcuQvsP28YUknz6j6wuXzTH5Bg5jdGlhjeCOYpV/hjhky9btXD3vmF2d5ayB13hW/pKqGrNxMse
ZhpCEfwul6B0Dzre4vUi0uvdWCbK5Qugw6YJvsWob2VT79pxbZI5dcrx0oQO4pi98RMOSwEIpfOn
S9zr+hoZ9QAm+jxFzyukMwLYBy2aDwNWVINmXqqom28NAuY7EoXseoIaeL2Kov8yYx9u4wHDdsNe
WgNedcTroZ1xPj3EJXDc2ILG0mhWeC3IhSzIter7Cve5p8Gd1J2b4HZRGWGAvYrdbkTnfgw5xql2
PH3EZa/vRIbc3kPk6+ouNsy93dQrD8LL5bvQ2Euv6rac7/W/BqKmGNcsC0dQ1Pmprsr8JGtt6ABA
tevrV7/XtzslHtytRlTv1iqmvwtCf3qQTVkIXUnWwHALoh089y1CAsuWFSxYFJP409Qgynw3J75X
rKjG6kZOHksc0f/qAxXs0VzIWhVUJP0CNz7I2n/r+x6Ql4WDhjoPboArOUD2OsDHx0l3Vdl56tUe
uwKdLtyQ1ModlO3ox9wiUVfgJV+k3LRlkewUgg37xqwB9iDc+SMhAcgb3XIuSWrlN8PS32W/GYFO
IDqfQWiK/SUUQqt7dNnvHpRslgVy4+wsSiyFp6Ga7f94NtusR0aBiOUZz3djq4ZkLWfbO1nU2mRj
Y+UlAXkZ+5x5Pk27cH8Pj0UzYHec16fBJzvhpPlPuzFBgplD/Jz6ur2K2K8eeztw9nrVZxulydRb
HmjNgiBOAlU5O8HWM/9so2Jp2kb208HFjFy09/tybBasI9EWZ89BKtuUQR/uULQ+Ip2r7J2wxYg2
SX7Xvvui1sK66bst53A6U1a6qt06FF2rNLN5+Fzrq5BN1dXeQxvl1WXFdvOhykR/wlzuCUdc5E7m
liyymAMUqnUhYEoyQnE/vA6DKs7uoH00c8sdoMMMQx0s5KDjlfl2chNrKUeNEOcDw2TPKEeTinOc
2RgOL7ZoePVzEDilGaYnOQpk/QRkJrx5sVktAtE06xAdxlMEU+eUGVF8AuWorDy01kGs0CdH5cC/
mpBBWsSKK20Z+xPLqpZEE9bECouqaeP3p6qIf3OOOMgicKiFncOP/d0e8kI9oAo+5YRWfMePdlFX
dfcaRQekqFI0K8PhpUzgi8zdZexHp1woYMI5td7d2BezQ1a1lqMewvszAKM6yuacU53qdMRHugxu
mV896oTSCWKKg3yZyjenWyN9YDhkd+d4paPhYv8w97GxnUD/epe4scIVPsYRDAa3uvVzIfuSGNVs
2czCS5j5qMHobno0Il9ZW4RkrpHLYu/i/vKiuEJ9YGV23k3fvyVFH0HyTm65MY3Bw+D0G1NPhp+1
4hEYLVTt7re4HASEQx5VoC0QPFvlNPBe2vYdYTo1U1Pu1UyBGKk112D+MyLGqeD//pk69/kz8fCP
P1NNev8TM4bwoU2TGCH1jCx/L3CjFImC3BIPaKETCu5bogH/GpBNWQzVLE6bz5rCg7JsBYygpkjq
iEAEgK4RYOj2q50m0SUks4JTBjhyrxDW7d2YUeb2lEfHIRO8HQotXSpR1b33mvOkWDFp/iANj4kQ
Hrrx9Ldxc/cr03gM2gAm1lAQcaqt7l1U+UcKzf/wtUWJjQ7vnXiDebf11KZd95xp3R/4TLqIrNMS
iVoDbFanjRysm9kA009Qn5hHk9b0MeA0X6x0uuRuk2DoMnOcFEjLHUrf7I7By7etNT6rQRRdUFq/
4IU+PU9on2/VivscfElCHoRCONm4xLgnWH33pWOTXMv3GLFmwLvLgdT5UUYHyf5n9RLlzFYPzKPR
NQsHzBkWjq6zLfvCeEnZ8Cy/m2PuBksEWH6PFqX5exTUeaTWc2LOFbdI40AOS9e9BX/X/Lj+3SdH
h/ZsiFi8Kmr7SghwuippBRmraFfJpBvQr9L8MJJvRP6L5mT5a7vDvSzq7TeMVHEyzdLhZM+FXMAU
S/+zNfNp0RpOe8PH9Ecxv1JiLalWArjVTr5J7JhYl5+9IfXc7HGZRTzeaRGXtH0BSsIWq9gjJiZ3
KFYeegchXGzM+yx7bgyYVu45moLgq14poCy1Hh2TMLP3tql5x4kj6LJOnPKzsDZDGk2vDDnmdir0
W2e8CNDFn0Wj24sJO69zkhAtNkZ0DQk76HcH82MZKRyd8cPro+glnTh+z9q0uzpsrVMeoy3lReN+
mAZxRcQTdFYYpz8NlBfsyOq5b2DkudpzUSrO7YvBi4nWmhCCt2zqVDsP+P3geqydcdEoH6KZimbl
U7kaS7ZlssluahON406ZimVgGlBO8Drt0Ht8FoWdHWrC/Mu8Lcb3Me//0T/AG/nuV7ou3U9dwKZb
q4a9NWoC6Xw3HBD0GxNcJ2PSBwreSevEDZGyznhtdKlAOKA3xnOIRx7+70WzB+CC4yH+wgR1jHuC
3iWGJ0j9IwqTvzeTt+0Hp3spYt3adyAhlwgU5O9D3D3GKlHUJkMw1gQuvRCNnb1rnfMrGtTqFghQ
fiI1UTafPwfpoLOamx9RWNibsfY5HBYeC4NsJ5JT0gq2kWPb/zWOPcTvdiTH+7/HReTvOr+LD52D
Gh10jnKVE8di7U3C9CyLMcCCiPcoWQw50gojITlXp2fDq53VKErCUPPs7wHZ7Bve3l2pe4c+YVdT
CCKtAdTyj1F17goRCQTvp/AQ5761DDIz/VATa8Wq3NxJExBDC5qEWOlkPUArT6+1bhMNMuqzP3i4
ejoRii511bqLcdYPyMcKNoSJQ2Yt9OewyH60k53+7Gznve+19tnzCLy0hD4GAj5Hwu/XQBnRLsiS
xl5XolCAIYUxLL02fkwNPh9Q8rSVfbBihzUpO2cz2Gq1Rho+vJAmrNb+wFvs37WYQ4eVKMisz4BY
zS5nGqH32BKSHR9UbDcjz3XPvp8jFJojOHbUFN8yt18rcgWFvVDvbaB5EuSdXbKwzS4hsfGh1IpT
Q+L49wACLNfSKIf9V1/VRPlFDAbSLI0bb786Pddpd3rgjaemUQZybcoNbrj/1fKSMjzWwnnLIo8T
b5pg5wMae0wVrJpj1VyakWI6SzcS0dnRgb4ziEnBtFImFXO2usbutQW9eviq6sJQlhlR0IXfpsIm
K9sYl6DWlqXJ3jIZg53uq8Z2xh2RtfTzA48Qhr3xXA1rCwaW7P2qsvr05BPRFpKd8iIzDVKxkFXi
aphYQgbb9Ah9LYzBF1ezizNkxOx8B+2muaiRHy+jVg1+NIl/4ZivIARZcZQy0o9UJTLWhuxriMSE
21Rozc7yR5D26XhTs/FuzYhiMbUslGYPupsFeaHX4x+RzvPJ2d16ctB3XQcFvlRybmNE9qVj7hC0
abXwvPoPH3jRfhyscivv3jYc0it6J+GapYaY/nzPyoEoH8NFT3j2oVaM8BIkmf4gl6twxJE2HXvt
gr1d9F8HMIiLLkrMFSbnEISacOMsTVdcbGIrBBvLM/EFF8AIBearBrqBWEjJGSb/K+dhQHxh0XDQ
X+fY75iVwpm2GrRT1Dq/CzT29VNR1zjCFMJclYVKLlh2yjlOohs7yzb3eCTPvlHhOB60HIlP7Bx+
12TfV9HFEy7OTGl1HYcmO8uQ+C/eTEchlp/AlzBFBnI+Lu8kgONFV0fqAb+FEnkPa+v4nXichB48
jeB4ZHdVjuTBKyVcyIvKcijXrHl4WPRDeY+K3OI2jLujHPXNYtUktYJhisPLThj7HAsmP6uceydI
CjQWD6dsGqgBLogFAVcbkU0V7oSiSIjst29EL3pqjzC3+z8sw3TuxuQOyKAO7kpeqYyt/tBVQ3iS
Ta3EQUmt71pQmadMAMmSFznKUK0H7Lw2ctak4yaEMapztkdTeclQEpb9JsKCx1wxeKLmf2TO+rkq
0JDj4Ua/LS3CV1tXjGtqTNZThDq9nEVeHqWwsV3YDsgVT+bXlMnwT/jq+CfRBMEpLDNtQe4R/tDf
A4oVuQ+6w1dkYdPKf6FrrprbhNfBarGpnLMQeWZGSxVz6IPia/lr3aJEJWkQfZJtLA4ZG1jm9anU
kmIxDc14yz1Oz8S9w0/W5J8oXoRgUoN0jwWnvnLJFXzM/iJCQOYkEbRGZjw/VC5AcoSVm3dvAIpV
Jd6n7qr9QuSZftaLQD/iAtUtq76dPo0/TZBVL7GRv7kW9suqUtg/0tT5HHE3/GlO5cnv7eZPD7yQ
PWDX81AVDWjluV1Dqf0z4F9rtU3w0xnMT/ZB9g8iLuj6W9B+FHwDQXnG+bnFJ/fMOzM/y2ZSPvqZ
WZ6+GhPCwLImCyV4aqu4PMnZ8jrZzdqGp14wjiDmyH6qTczfjaPLvKl+lF15FUWYXwXaSva587S2
UbDiEOVZtjDJrg5tr/8hJ4xO2j9OCvz6ToUZ8jV//jTh4D6kttPV61DjgqjgE0sqMXH0Tbs7qO72
qwWTPTxGxiDU3ZwI3UX1+BXfF70z4ERJfECG+/OkeyS66N0gI1jXXjN/yG45i2ABDPY56Jn+NUuQ
OlCd3tnbbWmdzLngAZrNNRFqCFv8LLFc9n+PZGpVkD9afc+VY99NUkjFKoy9bCE/SQ58X26kyI60
kGNnP0mbiHxhX/26cUltFcZGNuVA7NX+GgYAjAhDtXljUlhxwdJsh++yJecmLmnPKn6QDagbWKSX
5vTKjlTZyz45ta1BJnuVinHa/Ec9Mia4mWNzX1QoLyReDs1ccNxaaEqxF1EbXIqyqJ9SVXTrpjTN
pWxakZ89asqTbFRyAjugRYQeCRYvbvXk6iwgogpf5aCcppvNn3FbOQfZ8qzG3vZtnC0mVe/BgSdE
Ow0SWWMvBLlRAz5Nz9nkTEYsX3a93iwzIMy4/s0jGHJXZ/L0HH6gdKx7J5zpNxp5SnlN6jV/FnEQ
beU8eZ3sl0UtWJKQNd2bZavtC9PE6TPOriP4DMUrmnNhdBnenHTBMrBWg+W4C9n0fd7oCd/nWk8N
XLV1Pz9mcyFrRcoOMh2m/Xf/9zRZs5MSOOXfl/Y9iKp0BMv1PfA92rrqHs3LYpfMwEPVAarglnV8
iR3OCKZS1G9xpj62UP//rDzEE/Wk/0QcCNfuWXnIq9Nk47mQDqO8SrZOMlzDuAv35az9YBCvfkPY
Zw12wPkcYidc4L6jX3QrdA+VJ0gOVzo6KOolNyrns9dwd8uahmOfAVhwrIBTywHb+gP7s/Ajrtto
1UAjPtReG16jvkRJZL5SG23kD6r0jTh8tQ56HeUxnRW4sVuUBmpWtzHRnQWiERyN2SCycM2deVeU
p6ChxinBZgXBS0FTi2TzPeAX9WOu+kQcsI5bhliu4nAEM7Bx9I+x0cJllvXqcQiz7ppNdv+gI1vy
YZX5T6RDxaNB8nMPzAn7rLk/VqF1Z+17pYAj7RDU3mWZHrwMSXGVH8j7I104Hd9LMbvmlpUhzm1b
u+dumvD8GQ0IBoF7hmVNkPdrVEnvboFIimx9DYQ2EqoQaauFo9mpuyx6ZQD5HoL6zUYPPScfuYs8
HTa9C+vU7Ktz0rnhNdcwenQccaoVEwcVS4fkq9Y5oYJ51G5nfG038q1bxmvoahULF11yUFH8dJ+l
2ZvZTU62Qh/CfrAJdm++PkqvMv2kAN0YbOR9A9CxhE/NJTjL8j4AijrqNtl+xS7LOy5jLkcFK1vL
UUXDF8nX4ajJZtZNW0fRfgUY2e0Bu1uoJrqRfixzg3ddDjqmhGq10MZGP8qBaa59NzW3PoUW8uwW
Eq73UMnQnozd9kvTKOln/XbVelaFlWLy0uyliJGCC9bR6XE2kSJGSM9qm0nzmpUVAh4Z/dSu14Xv
iFWlY2cfJV28D/hlof+34LjHUPsMNe3FxBrneejUGrpRAz/J9bvXFkqWnNBrQIfs1jGvQ2iU28bA
8ovgFS41o3PWdAdCURKfZEuBjHEOfAw0EaXHUr4SHgpCHQ5wGhITB9grO3mpSJoW/8l5orDzP6eh
67byA2SXrLEv4kjQq4TC5eTvP2mabG+EG6LfNn9yhT73UoenuWwrG+hf76UEujSxb2ZXqEnpA0zs
56osVLY03kqOB0rbbcccszrACssgKJO3zEzavYMC9xKQb/LWiNJcaNPo7uXogN7DkEfWix1VFeEy
vmAz42XKWRhadT/iVdpXlwEY1KOfVxkaEOGvvIIrE9juLAFhdF8nDCwHfg1DhJF1TrBOHj9a29O/
BkPHtC6sBFt5GJEz0FD8meCQhtUI8xNP6Gt14JwtB5F8w8JNZzsqOnH0NUscPZVC1mQhBxIN5z0V
3QISwX/Nk6NtWU7d18WVbgEMb1oUEuYPME39YOnRoc0dDdchPYXBq7GihekA6AAZnEo4xQ72hv5g
x2JA2LT/MJRqAHmW5S8izz8gt7sn3C3yF0zgSOGKyDrIwdRUywV/xN7JUZKkCNZ3kLJxSBwWgY7h
keG7FhbMnVnsiauBHvTjoNzLthdR+25+zZRtpTMyKJWqymkLNtsu76tDGSSQaZzgh1mm0Z/u0P7o
bbAwwhuGRYsy1KNiY9mta5V6JI4BDbuZsq1fi/jSKK6zzL0wehl9cpp51UWfY4DRZJsgCmURf0s8
ZfxFWvYTU5X4rYoKrCnNWr/ZtSC96Jrl0dXLfk8aChaW6naXtslRz1P9cVObWFR5Km5LUBW5/ebd
V6WR6teNCUHUoGdbPogHTuVgMlKVaWoIqXaeZsKk/5pmV1r9UisP+E0Cba/Ndpvbdnrxkcu/yNqo
qrA+sFtGzy+hL7WECaMoN5Zqx3okJ36NzNflRKjW8Ic9fOxSseN8UCx1AFgkJy3ntVMdsc7IWq2n
snZedYHJZoO+106bm16JPJg2GsUZ1x/7teWRqlMhnro0NC9J86vRmvYQ23p7MGwsrwF64pg+98li
cmeOvRzuu5Aq55LoIIbnpEdis/VK466jRofGpq2j/UezFPyYhVtcssi1XhxYdrqbmHfbJP3xr4sG
MCGboCWI9/dF1tRYl9rCRdJPzfjZ1NAHjFsl+qopVhU/Q0VwFnJUhGjZ/GteHqofZRMdZYw6M8ns
1sXsLFjrxkvYOMaGu8VGWAQBODVIl1mlWOsQmOPCRAjtua1y7xi0xi99blUg/R9jcsqd4GtbWJWy
TZGRuMqpZRgODy6KcIcsGbRnc0wSdAaAqyc1ujpu92YQ7fipx9aHZQ/lM5xndkmhKzYZdi3fE9xB
/zAzI0CmyEESuwwOMh4mi9jQug3orwEnYEJmsg94T7EQqSc2X7E1rSi27hA3Z07JD+h3e3sTYtqr
OrYPLqSlt6g2edSUrl9w4AnfxIDz8xjeKgO/QFnUZNy/av/qs70iTx++h1EJcNdBlIZ7jvuwnZsk
4MGssmOnlGKFT6f3XOuIoBdD7/1yNgRzs7OX8kqe8umxnUn4VYUNmS28j1KpIYW0k3prVEBlWllZ
CLD06fkLuxr25MCDYSS2V5poJORD462hrw4noWiP4wgavLDRJpDPYEyoeuEmWX9oUTh/e0aw0d0D
fu6Wk5O/6zr0+m4swjnRHGxR5JyeHdv7EURT+jOuq/cmxbX9e0I5jC0rTWyvnCK+IR0KrW1WxcHu
pThmk6GvrBqWVNvU5TUXEJqdssvflRL5SQVR25SAjE/+5IdiY8AQeVAA2DY0epiiV+7Ej1WrVSdI
BMGTgPtXnPMR1Yc4rpVLj7jPjtCegtFlat8UqNoLqH7VzxRbXEw5ml9GVmAgbBXRy6xYtRZeqB5U
iAWnidf8qmkrTH0C60VtY3fbJw7x7RyxOFkkXfO7ZoXO8NXnD0p/0B/keF4CpGLDxqwOdaFVN/Rs
6ppa24PTmPBZHqN3iFjPTTu4uEdDuMahtAEF48ckzizCip4ZXtu66S+coVs2cVwA9Dpd5F3fnepC
FI/4C7zJCwa8UjiqI3HS6k35Akdzt3wuWAoOoTfmp8RzeLBKMy1Osm2FJrBXbCUXjWpoO3cI32Pe
xc9liguQzkrza6dElvernNg4Zb5tP4+57a5EB0Y6SHpCtVqOCi3PhBe6mxRU4juSCTma84a3yxwz
enVNZ8M38LvfcxUPF0svfAXAuRk5NT6Ug5pxa3o5El0oRRB5Nu6mhVG3F7FcoIJj3kmfoboxvQpC
MQjsDJg+x425iOoq/Jy8aT22k7jjIZFvIsDI276olBezrU9yAqB0BH7dYmOFuX0xVQ2zz962HmUt
ntr/rAlXW9tw/r6Q/DJhl9tjvVD7Ql/K5leh1MqmhpJHjuyWkit8NC3DesJ3pkNsIwLgUyjmk1ei
kcOPj9+8VrTrBmLWQySlPUVjRhx1XUBxFrzOMPStXSRBA76afXZ92px6x9dOWVOgoT6itxzu6ykN
frL0pZyJ/9v4ONa/A/Gpy7uc2HO4GwjObGJglK9lZF4DNsK3yjP7BdL/5R1pY0QpjHsK3vdk+vCB
ETAw7mPWdmurK8S6mEfdGioJy014VsBZzxfJWf/zIjkKp/J/XpQMHKWS2LZu+ozLCdvO5vfGxNiz
FGT6mtyKtr6GTYfTFbTdyeIIq7JeqtY+d8IJZ4O0sE6ehmZUBNltidCIR1T1adK6yDwmBDvGwxfv
dZp6tC1VHKEPwkkgkc2FVgp4hX8Xsm/AjGfrT5P5rGg65sOFNq3i1M7vVWFiVNMPw142RxYU+LXF
zXVj8TxOGDE2bn6DN3SQ8XAeoHTdOgZZ0TlkXkwqcksYXi9zPxgPVlXp48GDerLQMhS51SozXkYg
rVBMDHPDscx46f9v83tUg8D6goSPteTtEYKr77RlVJSsYZlZ3TJAEDei8SSu0yyF5NQBTMon+3e7
nOfIibFbEDKbr5OXTFpU3777/vVZqpjIediECxoEngCVy0IxSYzUEKLXEr3l2E55mwocrslnYMjk
ohPVR8vhFTV+86VQnsa2Du7lZPqXvHJ+qnPLT4xxFwq0JeRg3Q4QVMZG3UyY692BMeSQwTeOUZRn
P9b2NlzYPRsQUgJzV/l3LRQZAt5pd5T9JlKcD5iqFPtkHNPVlOfuOq6d6CVvkLzuQjdY1T6bWxFE
1c63EcHRdA1jbkPdy22mpT4WkOfupWaVR8Ww0gUONflqyqwAtHKPu6cRK+hKeO6Gg0C7LUUXP1mm
lz5MUW7+bBXIOEHdvKmjOa06oysPvpXmFwclVqASIULYAosFFADZ0CKXreuEdtJMAbrvV/mPEGZH
VNTZ52g3pPhR2z41ll5cQoxOFqJ308++Go/CHGeDsjzfTKTJztxX/qXWPePUZX+kc2MyhALibB5s
tOkDd1WgvrXaIAzuqw+jIbpzOsXbSGvTR9MN00foO+BRhnFY9LX9u299dKb+yD8remt7h8RvZbpL
b972aAMZH1PFiEc2BV4nIJvurmckD9wJxbUbAh1orGk/qvBsNxU/KADkQpwnpciWYdfXP6reReh3
6n61pGf+H2HntRy3rq3rJ2IVc7jtnNVSK9k3LMvyZI5gfvr9EfKa7Tn3OmeXq1DEAEjJrSYJjPEH
YPs+FvOocdYomlwo3laHGLGpLUo22a32mnFB9mof8dJ4N+2E1WIIloQt6/Rac3NlJDnfPczh9mWC
yxLSSwIGftdsSCKjf847+ySBmHqhUV3U3O6ohHgPgYGp3qwE8Hnmts/ggIfHqfUuTSHqN1cho6wK
UKFyFrCqbm1murWVo4nrlmgDDfY5/FTHa1FmZGRmUTPEr4dzPzdfGmdzzEwxWklFRGa3qH8PtF0V
U4WaJ9rz8P0KLjDPvQlcsnNms6jB8adDNzdmpE/kcz4bxx33SVNgIiFDsrlPG+RpMti22iViN3eG
o9rvfQTuKKg32gsqsyApVXaCaWVrL22kO3vNX6qAOHg3s8puQjV+DRV/2HVmjHXh3K38KIdkmTVr
3H6SV2siK62pJNvlqFLrfDeAiWzl6FTkyjJqwA7KUQO9saWfVOZBjtomoumT3jUnOTr6Dsov6wix
bpgEiOxQQV3J3tQlLqQZmnvXNEE7UpuDiWLXNzJb1k2bm1QLr1nglRcZ8rR8WGcDtX3HaKBDJrmz
EWPhoKjRp0d1fozKbozEyN5PAG4jubOQ4BWUI7SVOcEkggxuvtclpnIAdUWqN3v4DfFaYlo8U/1Q
2iJ4rFUtvratG7GnYtr9bEx57mcbftPsXduN14XIsl3Ljg6pqFLZ9KVvbZrRGd6Vlu1kbGWPadj2
j1izbr9eFUGwRaUBNKvHa1kTytFCjmcp37AeBda1byJ2It/SZTJ9FODCHroGLWelPcRRqG/spDCe
dY20WuGkzqcI7VWe2ekPK8H4NErWvImDnrpBTUbDsF0Sby6qZdqshe3W5mNZQqpkYT/B9oIaGXde
+wN3gVnKM6JcRX0jtvZa1jfPQRzd2rLo1pZbdmtOCc6yUSlY90E8bvXCoyCsmVGHpcSQHwIvOVno
Y3xTJ8dd6tDgHxw81HYToICdZqOGpI4dIBY1wvlXmwz+KoDYQJ8bs544S/0hIX86I6ybNhd/dOWo
2eYg3vJhWuSiGy9B2wdrqseIcc4QJUSbks5T3h2t9ve63ZkrGUYLPAQmB0PCUIsfPCkcPN9H+PQ5
GOMkxgO6mdHDolCL81ffDaANBdT6NnJENi5LrkMbKxujQ1gfevSkIrSX/gh9rdx6uaeePEXrdx1/
13VZBN+toWzKZdApP33o+qcpqOtbWUfWTs2nHKc5v7rJWEEGI0uG4domRn0bp8ZYxzwN13IwDDrg
AHG9lIPyJIs3PMq/XeMvehY7O7si4bugAhauBFnoZaM33ZGbpD22IHi+jv4V+zpFYCGqlAE1iaj/
ixe88mqw4d13KQpTfaMpr61hDmsVrMFWjppzOcXqRULhmslKJo4YKkF70+vu4BsOsvKjDzZC1YJu
Cdx8XH/1A7O3l3aX1agbBAHrjXrKUcNolFl9281Psh/iyrDUajbdRv0kw5BoHfWMnJrgmR6uK8+K
n2Qz2tN3E2+BozOlyZPjdMo1dp/lkIxYwjL37KTEQsbcwq9Xvxdoam0fPK8MSEywReiVfthkwIqP
2jQ5R1RnW9SxS//JSUc45qVu/hgz4GdBmu3tEtC920/aUTZ9aBhI4c19zXS1Ywq6fjKt6HCfIuOy
axXrYBILrSkCsIV2eYv0rLq1iOTX5I8eZMgcs35TQb9ZWfOMMhT+ZkSgEKCYMK5udKkV3X6ItAIh
MAfbg4Wm6P6ua0LjmoReuPNIHa9jHZVsz57ySzD67gYP+fwi7P7Po0BN9A3ZoauHUPMpEcXvBiMV
OJRxhR/oP+LK3JWxWLFUUj5BvqpigwTu3Cg9jPTaVIItSPEPGZehe/OvWJn5Kv4MyGL5Vdmc3dTT
d1NmP8kekmQodM1xnOoQ4pobJDDMU+bsPSejli5Dntn9Jaw2XMGpiB7suQn9rl9PFb9gikvVg2wG
HXSnXvuILCvJiwxpCvYcjiiKDX7Y3VnVxaYNVe68v5vAzX6Mjpkf7iGkRb21AuoI7xOhbiGbF6x9
AufSzI0VKi9DVXR7ENLCWOiZbl8iLIA3aI1aiz+C8hSfO6gs9NkwBpRQlgR46DQmOhfoxb1gffIX
On7+rzy5Iv8+fVqR1S+Q2zD2ds/yKKMcuajrMv6p5hE5q7IPF2h7gc7gAcqOYxt3XfSZltPH6KEh
avtpsIwRWHxGepSVJTTAeCrzFycJ0m2dOyhQz13Pof5eWhV6+HN3LFCISNXk1WA5+hR1M+mkcx8k
v4kEjfLgTuaDZLxYlgU/szaKfcIr6xGwdLLuw9hbwS6AWTTHfFEnW91O6uU9ZvrpsFcGE3rCPEUO
wIurTy2k8HvI17rhIVQzyk7MusdTQ1ngQZIgrvyfOGuBa9+3ylGG5AUBurKUqzs8A5U8hbmcFZfA
9cgWoq660SY1UbepbwHlCMJoY1V9vRumsYAgg35TMQzNPhjJ1TVtaQLiNOOLrrvFBoWD5ppWNRJc
1DifWHg6y862+5cM7Dg437B+10o/hTyAiEvWWs8IGQ+fhjaijY0h5SIlG+WiuQFXITfWpO8T0OKg
MOPGKF9LjWc+xOFyK7vYHGF9GDrF3m+T6rXQKU6luQZqd55c1/Zfhq1Acp17mg6SLoi9a0tl/pV1
3VIBcA5hq1aPXu1ra39Qk41dRtqzLQQ2AKFS8LTS1OcIm8iLO/lPclCGZtDwMDwj641pZWmAAfy9
lkhUdGtBQPq7VFeCpTpqZOgKd7iys4rOU4LvTqv4tyDx7U8sRk+9aWjvfFhYWyiIlEZdp67ywH9A
gtg63htjJllocyNMA0d0MKWAEXPKrvc5Tl4ij1OqF0C77glQQ77ozE5/iTPb+erWM77aCpxoxYL3
M7DHZuUlaM2Wjd5eM0VFKjBSw4/BDV7bIiufK2uq97Wwqw08Be+lECMY6wQ4Jf8W/+0IAvf/Z7Ro
V0MGNQoMepurv4BOPbej3n4PIclQkNKsl46156r0q+kRzyYE3h3LObNbwourMKdDFln1sdBte5s3
mXEZEha6mhOMT2Ko9WU/CPcVJwxcl81Q+wGw8WE0hnQZmM1b27X+Uc9Cvv2SjiGZGZKTIRueQZoW
6EcZLjTvR28Z8Q0qwounkPnk4/FYrVoDmO5ofDTCRJsTk8bPggUlKFd/a4vRgNCOnkE7605Ppv/T
cE1jx87UNBZS7UDxWntdoz/5Na+xJ4uaOc+bE8YAXzF9sOC8WcWBjD0lOlmUq1AnPOizU3ITe3/U
+P7VFZMb7qauN/IVUK/pLSGntcoUJWELXtfP4GEvEpdYT+SvUXNOjnyW9bMxOF9xOR+uaLjlPf2B
FnRHeqJxwZx5An5qL54zAay4YH384UW40xhUrBdCZ/vbmtNPYZPvimx7fNFKJJc7w+5O8mHoC6ST
LAsV/Xmt6v7dm4UMKFc0CwtVlIszWNFuinP4+3O39wbzIo/G+Sj3vBfNHZs9gA78aeZ0aVgX1Zn/
BhI1c5KU9SaMmL4Jtrz+jDcFEcFFFxblxWh6VLVjvcA2d9x3M5xNS6N2CWgsv/StUVzyGsNmGC/R
BwDBvYev9muWq+YWwJO5bRD4eo0i1KT/eWZthuUlQUP/fmY7Tekyy1qVpzNlMrViy2RXUA2aDoqQ
UVH8RQkD5kE2vCRwTh7koFdqK2NSmpvbdeVLlz0CO+pe1X6sHo08OZnzBXLNtBALbmMA9Ax6tdAP
fjALSM6jKlK/FFFrhD3mUdiI1hqmqrKRoy015QXMpAWwpQhomx5+Nfcun/qyDCqUGOYZ9/h9rum8
2im7nx48ZtmJl6nU85fhpM16OEsgu4tOLdRbr2vJRqt8KAMink5kg8dTGTTTieIf6c5OocAxx3Ca
q1YhxeFlRsHs5HT6nCyuzhE1UcrjhCYtBPTpBW6DpgR9OaIZVn2gJtawW6d0MubJ72aauyGp0x3f
iiTejaXrYnQaLHt+13ARYwIBQ1//iDMHiQO1GN96wGxIPLn+U6zagjSnEmwCxDE2KhiwM4S6eEA8
gcPehbMZanxv5i2PExXlWR7JefKo1A1trbkt1u/zCTLWGjHYi74etnE/BLs2nibcvbPg3akrEvuT
R63X0+23+vwVBbt1ikMVgMo8SeMVva5t0NB6FK87Co71LrJYBGX+68jS51bZDc878yQ7Q1t18zJ5
WqLUAax27lqgYE6F73zKGTq5hluAP82IvepZm5pvhVGpC9QaAIt6wniyTAP/gWxqX+PO7fng7O67
6MSr1avupwXCTCgCnfnirGMVBSYVNYJA19rPcZreRdVF3wfeQkAd/PC1nCHepQCgJJS8AzMIwH4a
+marxCLm/zikW8QfuqMRJcVZNmGMypuhi6+eDKlKU5zHSQ+Gxdc8TS/43pXqpuXXouzlpOuJlwZw
ACrphYtukTyi4NAewAT7e3kUBKO578+YNI1XsmbarsorsShjKv/rXHlW9LJ7EAmbngXc0HiZBBqC
P+HkXZPRpNpRhi2yI93vIxnj0dq8/OvIjCZckno+S9QUVlC7kIXO8dDqdcM+jaNhPsQldGF1Vq6h
EPTYql74gs4jXKbMWIHVxQUF50F/UiK0W8z+AXSvgU4btd2G4qOmtfanagKFqJpsZ5V9dJTKAlJj
4K42UGVtubOa8lGG1hY82QufX2WskFX93nn5ygxd9b2bba4MEX7Erl5DBpkqKKF1dXUHH75I64Qf
SNW8uLXWPGs2li31UN2s0vnl+4n7ieomSbIZBaEO3TYoe/cDQaWZ16jZLzHLpVWDb9qDrc9PzQJ+
Emkd0jWh56O546kLswrqlZDlSjdzll6iTl9eSoM+OpsSCtOKlwZLpWSwloOr1Re3rUIKkshN4Pv1
iavfDfp89DZlDqLh6cB3vMbguReeAbQg0hZkVIZN7dhAl8JKiXduzcfrJ0G+gNucnYpesNJ00FVi
u1vtXC21Ua3OMTPQwE2HsYXFbKeGB3QX4P9EdNlSUEfN1Rd56tDp1a2wfsqhUSTeXq3KHqKJfRO9
HQGvs29Bb8Y/vd68xT3bj38M/XPOPJQoTnmpPfgaRjgZmJ6L/l3R9TfNQJpz0X/gGSnAnET6s6p2
0bekbYalNWZIAgoV9gJ7A0i3Yb8qzTJmVQ2UkfxyeBGtAJ8Ud+miy/DZQAAz3eRazbYsB9XnjmO8
E6ZjcedEwUUDoLOugYy8JAo8KU33w1/K9D62vnP5MicNlaDcatAjhxU3ADIMvaJec8VE2jSpHaTd
9RitqDz6tFN91WisxhY9m8xkcrWfNqJPJB3D4dXVkAgJUkVc8xJJpzquPgar+LBtspKToTnfBwwg
ihp5xAXWW+OcAMH+13kunbFBmr/la5FUzhMKKN4aC4byHKMoCkWxsXZTFeWbbky8TR6/DVmWoVI3
134c0DQ5Jai2p35DUgSj1sjZqV1rvJblVO2yToFOOmXZNyOxyYcB+0TXGyl8UN/HVrRAvc3hV+7m
04+qoTRYFTNXPp9+IpvUHwqhnasZ6pE3Vn2de3Jp/XdPd0GO/q7EWbPa8Ky/B7wg3+YADNH+nA25
auTWH4LkSavJY6wz+y8r8g12rLcgcC2U510l+Ii7HDk4G3Fv37aCpVmL8JsYQYBVqqoegRnFb76B
EgKg+W8II2d71lrJWnaDBitryprBjJs2HlnJvurz6UFURBvYOcFOJeezaUkLb/Vxwr4tp+zEUz4h
xdoGxkbnVcqqGm1J2UTUhVcd24VNr7RxvMxcpyN35OdUHlLra06VBZc0c4G6yMtQWw+nDhGAMS/3
WgmzznMSVPMQKM73WVbyvMC+pKtreKJanT3mrmjhp0zFm1OpmA+I2j4bTlC+KUj04McJ+S63zave
OeD42/KtcfMZvm04y6avhm1WIrk7Jq33MNQm90Pr2psQtNCDOsfkQG9+T2JNv9zDk4e7Z5vzITZB
uwwDHVTF/5kalInDf80Tcx5RzVRvn+LmUVr6vGTWtiXsA+vctp276eOJlJ8VpNcBVid4b61+V5We
KkRg/RWYN2gq+S8jRZNgSiPrpU/jaB3hxLgxRPTOPTdeXQ36qcafACgD3xm3GX9EapkhZEiRGHVm
1L8qHEZbuSN1zLHcxNBFIguYLM8V8UQxqzm4gsqQ7MrGyoS9FN2UgRII+iWgJoFEQcj684c6Vp98
iOIo5mYyh99NDaHuj64cuMcKkoAlODZOQbQTNd/c0P2rqw/TRc+taB87jpLuvaQO1qhCzfL0WbkB
qUSJP2Z7hbIkWvGDlaFl7O5HVMrf/u8Zg6kUGzuv/rwGG/hXW+QIrzWZ96wFe2mUhKLuvWMFjbIW
3vhRcASATqnRosMnWVS1eAiN+g1BDjIpTa6tAyo3AFNCxOwqP5xOQdWuSmzsFeS8rB89yry7QRv9
Y9G64PFKfcQb2HSfJzZFyyER7nMh4LjL2H30fiTnydFhPqOAGDBhFiErOkFfhtsUyVKQR5R7fLPM
r6iabcTkmGQSVOvmzejRwjsWVgRvQ4Dg2s36hE09OGc/y51z1Du/j2SMneGyGNAh/Ve8cMWw6CuH
TPTwbEzobGqNK06qcNOllNNhlRKtZqTGV8W49r9mJe4oThLgKAvJivD+nBXVL37R/L4WBm0QSSX1
RETxP691n2WjwwYA9Ar0Ov4WQ3zB0z5PvhWjUy1k7L8dscyqF4Wo0oUZ994pdWrnlHviZvmZ9uTM
TTlh541itL/pI0f9ioGoaDF6fZQRPFKRD2PxAvWG+axym1VSKBgOuSrqI3PeUTaOMeRwHhv7GRjl
rLDkJCcvGZMTKkgL7NJg0w3xrbUsNmL2mAOEFvCpwM+C6rNAS+hzUB79K9bJiVaHqnwBFGMfakn0
GGZTf6SuebMRcw8wYeJWgllrArRJ0HV7y8eq2uhF7u/7SbiPWoXdaA5F7WeRwxeNO/9VnwQwhi7H
+LyozachwWBDznCy4dEufP8FtfV6K1wfsmjtvGgaijMOSntnNa7jczvkDY7JuotAvBqf5YAZg0BZ
BF2ZLWuygltK2NPZVNsQqkP5GPT6dEasiPK1jpwyImwoLdvY76xBkOpvbRL3S1jAMQTiUn8LLTgZ
3eTfZrO8R2h3NxnuYX7tVMipK3mS0giD5aSuHYSJMGUepau+VoGkQsNfdLLN4kQ/dRj+orgwfvIB
H7g7/XdMJECku7BnA0+MJ02vkvU4tPU7u6KTkVvDZ+V6r84WVbTym9Xn/rKZInE09X58bSEPhp4h
vpkR9r02BMeN7OYKm0JPaDdWq+M5M0luynibNfWSZP90atPJfU7yctf27FKw997UDVp45AYyfRHa
2XCJ8mG4jLwAl8bUTOuvERmUwzESyGk0qkcZujeWY7n7TqjX+0VK6tFflwP81q2gBZUreYLuQKvg
MLjlIdXz+zx5ru5ifFKXcBP/Pt8+dsKtkXsq+KB5mlnLHJ3Ud17I4PvNrj/oaEW/m162alHOftEC
uI/VFGaLtOhAjDimg7s9AlhhrypQD/L6xSiyvZbn2Xe/KKd1o6YFmz4rePfB+ovQSr+rfu0hIaLA
ZJin6WKtFNHwDZSH2BUN9EJ5dtUi8Wup5qtlxSEq8micf121i3E969PnTgucox/ye35ddeg/Qpul
T4jt0LkSoIbkfNVQuEejpnswhOY/6Dq5K/lzwwazH8M267Pow+Kp7Px3eSF4+9kqq6rggPRruU2c
RHmUTTSX+molRLTdVR5Vil3nrrJPcizueaao0FXYk1JnB4CEb0uERvh8pPVZvW9S8xb5QlzsLq4p
wmZ6ATYSl/EkaS+ib9tLWGnKbrLbNxmSzTAPyiPoGmJdtg6CNINhaqQWNvP34iwHe9aZC9c2yo1p
Ws3FSW3FXAWxdc67Hkm3vy8iLyeMxjjHJgl3TFdiwF/v+G9E1MU+AquBW5En+TkI0IPPTGEu5YBu
flK1oKzbmMF6BJF4FHpv4GrGwlBOyFXUAKI4+BaGLNqt+VGhR6m3nKqyexfppiuM9FsO+GXPNb1V
M3dxFgtnraj02qaAAYaE3escZ1+CuWmiOjusB9NvEP6x10ryt0bNyqNtzCoCaZp904we2kpBxdzo
iu5mQuuRl22USt9E+LVxe3M1Rc93fRcaz2FnxGcAhtFSxi0eCEurNJGGz3TvRR+NFT6MsBkc9YJO
i/cUm0mKl0HOQ9fqvScj7swLK+u97MnGa3qcq5uu2soTEALTrlksMIgc9HxpaLazQpM12cjJmWvp
T9ZjjSv609clTNz3JlIUa9mVA2mPaPFghY8yFIQdydV8Zr0N8S4eLZbHqIiQpe3ssz03X0eBmSy1
gA/tXwNyMiXn6aRqv+7z/3UN4LDxyvF4gMiBf/0YGdNHKjyWf7qfeZ/a9nHBhho4uPzp94H75J7K
Hw/pal3afbGAzXjIU7M4pqxboA8h3LQsB6XEem7ut7lPlaaLFYSWnPAhcmzYvfgY9SgRpCiVeCRA
teh5zE3/r0zUh6wp4g8WuuBsirZ9ycg1rAoUPR4K39S2Yawphz4YqFBPZgJoPyIR0SGcRNWuecXS
FvcKK8x/NhleqHU/26SxVYtFWPxK6+kjBtH23kI4xdCvjJ8sAecdVLB36mpxtKp61vbGjvqrND8f
kQkvTveYollhswjUcjsFVruXA7KR85A+tLDJHeAyunHVLDrPqU4mak6nBBmzBVxIZcVfJzHPsVv8
HumAxK6KqO8wxx5Ag8pzKMinyw6t9G2jd9Ys22I9girUdmxGQZc27vSEVd4A6scePsMGCIwyDh+i
w0g6nZLpwYrU4hA4ir4p0iF4yXAEklPzzNsijqV/KygeIesJNVJFrftkQyNed1OHiuSoPMipTqM/
UdgL3oraeNeiiWcq9kezsvJRHmVl19TSd+SYzyZIMhhPgaCy595E0yXrQEH3+D54P/e/xeT5VuCK
pQktfAUXbwuSCfM/Ww/bLZzYiS+Vlz3Vc9NSSQb4qGu73DWmndfl4VpXx2mlqL29HnvdetS8ynqs
XACSU285O9ltwmnGEbpvYPunS5nm08UYywPLe+/QVUqDmvAcw3q4QF8te5U9OTf5+4QMZtnScdVN
H2KUAac2vBmaZT3a/ZvsqHlWXro43E89MPsv/TSpOuQL6omNEgAyQm+DLferlgRkN9nAXkysvJZo
Pw3fuVnyhVnW49WeB/R5wO/J8KHSER0k5hV63y1WR4f1J6BZCXml1EM2nNAdKIuXOfXOkr/WjJ2V
8f9HSJ7YeLp5intxaTE0JxmQL52whVGC2pS2RJnYB95sFTd09rtz5w9PshcaTXHrkwAidtrpB89N
y9uUlzWov7JbyCkypgnvoUkM9yxDE+oX2xZVhaUclDEtnUXJte7CnhE1/FLBymjOuQxzo7NkBxzy
FYHPNZCKoZlKFG5iZ4h2+uyFkCPiplZUrSsT2l+kxD2PjchY/9Gv5r78KJSaF1raoUIEKSa8ann7
katD9J5afcEasWJDO3d7F4+mUhXdRWt6+8W27YWMa6kDFK8ncS+7YwkPOE1b3GSAn7ljvfURx4LF
7hUhotIj+umyP0sg7wIrNxae43q41BT+ta2K9MQvyxLI5BR1HLyrsc28wL7eJ6Ehixml626j+WAy
1Sv2whqJK96dk0OxX3blQBE64T5plXwxIZkEifg/k+t1gK3p14kyGpskzTXycTs5U17CH3JUxABe
L2VXDni9hvt7bxySkLSpWdjGcpz8YWM3evbcAmYH4yCaX2z2vS5oPp0eG8C+5hGVallHwsyy96Eh
cFGNEAbTtFT5pjfTvp6pK2qoAOxJ7QsYisfIHEPsFIsQgZ4aarsoDrHi/g7dB4uoSpdxa45rOVcO
JPOp8ohfR91Ejk8pZI7dB+TkqmfPHCfZyv3pYccVLwL7yfnPgVqyUJ4jbk1iMg10EGtj6F94kWOR
VhYPsndv0kT4lyBTj7pp+od87smQnOGMUbUysuKTNRyYKFwRpLVBkhqY66Bq/mVdcHdG+KOfh2W1
1pvY+LI7uJ9sAnzefGm5FuAiFnAIx4GSa52tG/Twl199P+zEmW86IKP5yK2Cae8BDyl6ndkyBhdV
4CFHU7gdJSI98F97bAGyySjfq8ZF38DHtxKHXPG97G14q33wlgbdhNMuroi26orvWd/u0F43X2zd
aA6ewtqojZ0UIonyOJZau+moFy4arCtMxFHabqGbaUQtd+5rGakishphEbK3MTsn3JUtMJYhEMNF
dMhdrrJax8hF8FfWG324yJFQWJ/cR2w1C/bLoDvNc2hC4jGahDr5hG+yXfKXE61NrdTWzE3mo4c4
YPO+trBiu3VZpi77pJpeq6LvFwKPk+/9oL3pQdt+Zt2wdRSn+RXw6KLEsDZa3Xg0R7aApYh/Nk78
oau9SVF+NqlE9W2Vu0N0kk3UFREVPefPrrBdaJ540i497p2zZSKD22cpBeVAUQ+Vk1dLklftq9aN
yjYAnuO04mDzOIEo02E10Q+z9Nn/PkYFzMFCAfIfsAIaecq9m1O5/BpI/z76b7HQcpq9b9hrDGAt
bOZd61fgB/0rhnQ25iStuPComfbWWGa7Ekeka9kGHtubyHvXG+UxpVTwvR+xfmjTw/yEvfiu0J4C
ciMHhErrhex2lqk9oZ9mLSLhZ3sZs0seYYmRr9nJa08yVLvKsM51HW8EhwzpMq/Cba022cOEhPlT
X5TqHtDAtJBdeQbSD2DGKKxjQc9VvChReH56Wzkop8GbBahVoPRcV495pz9T3LMu9wavYeuSWM4v
ZDyBp1QmrC0xK2VrljHs4sD8lHOBFwPUibTppYqDbv/VbT1/3PqmX/Kijje1OkIPibxiFSWji0ii
6lwEFm1LWCHaB6RHlGdS5z1wxnxTIrG7dzJbffJiO17IGX0r3gctbp6zAhJ5QEZ+JjIcR9s2rlaY
mdeyG0FuGHjIyJhsgD2kWAib2KbMU2SsgpkByxiS7DmN1O+RmLYRsoA/lB5RRNvrlWs36UA//Kja
N1Uu0Kwvk5VvTeG3rHYvUWP6v0Kwzrze4x+2P7VLT22h68ejdlAtbROblndtULp5xgwJ7tUcl90h
Qm2kHYFYBziMPEeqilZiY3H3z5NhxU3XVucpMA9+hViYyqsFRtQ9l7mqIwxU/nk1B5+kNagdbH2t
G0Kkf15wrCtVXnBK7PE49hTW+tqJ6n4Z1W27b3xxGWZh7BBZBSTT0SoBz5VdZawWQY43wsgzDRX+
YzE38kir9ODo5UV4lEciyWM4PH/35Zx/ndK0acQ3QMsuVlazfPYH4xgo3DkNpY6VElH+Qdx8IZDI
+uShgUuP14vHMo9/GkPy06VGjrZeiWd13fbbqkXTF2EyDMxyXC2ksGMOsyy1h/EHe4kUC6uoxfvN
dhbmTN4XIwjN3C0drC/pygbwzEfEx40BQDE+FVU6nXs9udwnpDVAEz3TXJKB/zmJhOJGdEX1wBMZ
e2sfGbOs1Mw1zkX1IVKn7GmYeB7Fid1+mF73rUii6Flt3HCPUJW5sQrWSXYbbQHoOre47lOk3Adv
TzJ3rrOVv48QYh5YwPf83kWDJKGgxEB6xDh01qmvdAHizyfUtIo4yn49H3VTekiQzdi1GTltwFfZ
z77fKTDrPoIMOJqRIJda4l6N0c9gs05FdfB/TwhcN7mwur9P6MF7fO/Up/tF5Bz5UyRd8R8XiQJh
rgs4+Fe1DX6q/aC8Ub0B9FU06mOeNNPG48V5svhFD7WuK9vZf/shgwWzquwReWfymbqnDAtTS6ZX
lMXifVBU+YpN8Pjq9XYJhtnqNnIUHZ6IvAXSlQByoAiFDkIRjm0hvUUXJMJDolbOVQ4iqiO0on/B
8M96wtETTQTmaDgLXhS9+SUvr/ujeRj7olrKblwM6nYolGItr+cWXQL2pb0WQYldQJFRRIqz6sTW
Rd2jDdDt43DsTnj2RdtU1Q0k0UdeprUtbqWNhoaS40fR6uTSp0JB8DyIHrQmsP9qqnbhUJheqWnc
HITVd/VRGQrwwq4RYaRQA2jxGrJkLMdkr6sM9lEpuZbEdsudjFGJcyNkY86dtb9/XXGuv1Fn4wOZ
v8EOthsny05fJ7KS2bKK2/kxHG2EyP2VnCFvBV7c6IRr6lWGsmFI9jAuAUQpBXYutu+Ri2BFYJSR
+hhFdXBg5Y4lQap7jwCZgYEL5dU30gi2XmJSAxxafztgAfek17F3dVDDVVB3A4lVImsN2ghqSuCb
TwiNZYeqsoalP/r+oqqK5knrXfHUeJOLLodv7WQ3LZFv9AMyNvwvWC4irrMzZ3a5bP6HsfPakVvX
1vUTCVAOt5VzbLvDjeB2u5Vz1tOfTyzvWXMt7A2cG0IMYtldKooc4w8IKlRnyY3+3SHa5AZPe9jY
gEitnASPhRtVgwDITRTsTtbjMKgnUYsgXxxhOx9GqGcHQy4qjI97kNYQ8tbD6DnHtlFt8KsphpXq
0OprrbXvRVDKr/5oZuseaca1jlngOwzjUfPVD/CM5qomX7AJCz94b+PPJujUj8jPa7KBSrDWTWvD
CxlV6iDENZiY26JpLAxlEjwIRHWMkTcup143ZmESvWJwi9VSZ3i/WDCDV7OqkQgxMWwgOrnpMglc
WBW9yDDkvlUgUH1BArom24VLjYvBGV7jCwWVsXOOzNE6UZIXvedV4tpRSMYdbKCD29oZU0FpETgl
EsJG5XC8jvyP0speVKdvv/3gy3daCb1z1Cvq3srxJ4/QzCpC6WcehpwtoFexi7a3WjQM0KFU7c0n
nTPrhsQ9OjhPvlSSvYqmYYnmdcT67J5cMFXNhfmTJ5p27lv2AVran0U7Sbl0rbI2P+6yHfvFCQL1
Cm/Th+JFOi1WW7jQslzNhy65tDAQT8WAo2NgtuWiHcJ23eORhwMde4wCmXc+ZYxeJNnHWNNEIFrc
iinGO3RKjKWmsVbaBstEhwonZlJzU9rxbbezR+9ot/h6PPrEgBIhL2yEPGkv5i7KwF6mVqMuRW+B
ks8hKMDvGbY1Vsi7noyMR7Rzuq/UxVWpC4fiHYzxBoFlC5R2YBwCdG6EgOS71FfRPIo9/xhKSf8C
RnyrsRbMiHWPGyLbc6hmQbXMNNhuNmRAwLwT/osnbVjlMpjAvKzbYxnlOyBv6qXIASDKExUsr2ww
GKUa39zMIClkGoipTB2R28w1tOve4o6FL4mDaFOgTPda8YyQRM23ktq6mwKqW0nGCWQPO/WuAAMb
gWd/M1p3Xrb2+MvFvxQ1xgSCdK65V2zYIW/ZNR+MlNB0NnYIY4wHlyDfQvJz5b0154g6RO9BzTKv
DMDPulBT3u2gv4fJoNwiGysKSxusWedZ8ruLpgKBbTU5KnE83E1dP5GlJMRWGesEJ79dNhXiKg/l
TJmLy7L07ZiDzNDu/rbGEKxMDorrRg6lbdg41SzoMDCaN0VXzCtlct7CYfwmisYlAtB5t7QZ0ElM
R3kz9KE3t+OMPKTZOatYJcek9sVPjXfNVrBEHk0TN0QZU+AS5ajMIJ4ybCpGeFzaTGvShWrnw6EX
VdEdqJymrNpK2JowUEwjJuwHvztGcsCjX5qnArr9wvIKb6Fjwn1kL/O3MLw83iT2+PPZJK7EsJKo
PMaGKrY6qRcOK5QqqD9a02kKLbSGnYO6nFngu7d+9Ltdjwppx3mvI1zd78R8/dENSKY+7v3X5Fo6
WmS1EY3xWgzyvGG8lm0yXqtR5gFDXnMtqqJD9jLeMxgVbUUbEUDGITcNBifeP5tkCGtBYdXHliNj
MOf4O0Mtxj2LOdQCHl3t35/DXRarI+D7jQ7ODJ0Jx5T3HH5+iuHiMyRT/iZwghAX54Ulj3Lyasmq
PPeVuN+JqlPI186I3AvYovZHJoczDFLS18grYKywM3hUsbMoNwSqpYXonXhCC0dNmq2oWo37YSts
JcbGiV5RYJ4+B1/j5syR6Vc2zWcEcbWtfNTbHp9akSKQUsTtRTVQWOutPElOohr6QOgI8f9oBjY9
OGDfxMcMidbsVBfCOYGn9LVUWYGMigVQ9OpgdmddM53Fpt4+CGAZJtI9SqziZrTKbrRwEcXqa8mp
RD/rrVwsQx3YZzVVyyE0YKRzhTZeNstCuYYG8B8defNhAgA4PZtJu6e7to4QoysVxHVt59hLdoU8
od4iOWS2t8qVx2tf5+NVd2J3q6fyPmkj7RAC3zw2auoSrbFdvm6n2oyN+i6aJkoHLi1TL0/qZjBG
facb5NwnLfdMauu9HvbayR8cc156Y//pFD+hoodfeYuSYWuX0gULMXlbBgiV9rHm/0gL45cf+Fee
An/VlBFCD1KovrSI6hxdvfqIOdm9dEqd3N3+j+gShdGRs/eq6CJqgVqMM3Q4/L2oDoiU4sfSe2tR
bc222LiWKT2m1nRPnwTOvJkaTV+6kmBgYmRnUL3qEa8A54Yye7/F9ktlqYduPVec7MutcsAtjUVY
W3EnQzMXaGHQyum8jTugxR2xVvy4W1IsKPnKciIdSN5JB2sqeg9sVevYZFymDuCs0kFcPatIO8wk
S034VRX6K6kcsiE+mpUyQqGvSW+drdZRr17Se/ee16kYZaZZujOByC1EVVGwopdZz7cRwTpyq/G9
Tjp953SgACGqse2eCnElCtEhhkA3tOZukCtLTZK6FXDlYcXmjZ9KA/TM88txX5hd8kp6eydVVnrT
Sz18KWMF1KaLQGPqB0dXk7qZuClLI0Lpha9Ay8S+1czKZulbk81RkUwun03YoR/FpaiLMciolcva
YlMhqnbU+cfH1TQDTDustgiYkgc0M+kx5l+TPe+xZGjAmYM75eNjxCDxWWKMqOp+ESytoMBuQ8z7
/FeIMZInt6y0zbuJxvyXy370Zrf4UxmNCQLa0vzfmaTGVx8k/MHOSPYaeT7AuMKo2Ct0BOZ8yMox
En4I97RsuTUy8KCkvT3vK6qcSw5enCFbTc1vGRG4tTbXVL1Hvd+iSgj0qg1vok+MCgC3rLRBNReR
krGp1+p2HXhJDIsaa0y1Uq9hmn6l4My+zfiI4Kb05fiYX/WG3LxEBaqNbO+TQwtedK/5UrKqrcZ/
IRLNtqoFeu+UH+LmzCt/+Tn0jLILUS6Fv3Ea4jHZxb00QbRzA9wQ0TBQlPIv5EFXA94U30oTnUyY
ie8OmuLzyhp8wIghRiuYFW6URFHOfRwFcKQ96Q0q5UXcBGhgqXCIPZdIh8zavI4Pstn8ttqsvIvC
MJoPwBCTBasMf7tAHKS3Sqw9phGA34o7Ibo5EQ7vKpoG8ntLuU2xvpg69SiTL1bF23ka7wVRvpRk
TZ9joMaZHhmDai+KUeJM7w3yKWEFWSMDmCcr1eLwL3r/NRpnhmqfQAMOt3GtknwJp438VGVxP6MG
KB1s0pgbL54Qj4ONni9Y2Ct+S4tHbWriY7980+kPpp15LyngvqXft/1SjOgUNznyxL2JTtFE7mMF
r0m+iJqaGwZwv478VssT1UdnbAHCiyhkN4wuecFqZDextnp2hN0EDkHZq7QzH1COYaqL1swR8vft
mcd5mmhGnu87dgSVm2IphVTL/lmoHQGnhWqNGWBwtdppKnLq/CJVRKNACca155xNB0/wLEcU37CT
P12Hd1NYaztjcqOKJseqNCy1fYX8xlC47Ej/p1n0ibbScvEXKFTAwfCsrymOKQ7a+yVWL1eU0+ID
AKoX0SWK0CrLdWfYPRinzr2KtiFEfs9F3XUl7uJZVbYP6xIIixMC0SesFUXpFUjOstTq9EVz5OQl
wAeh8e3sJJpiwypRX5FbNtWM14pkxNSYdeJxg6Yn16zGsSi3MIfz7faWl6RWxVhTskHuoCXuxyNQ
OoDiG0dHlUzLXcig6PGvUb/U0Rwjk8Bml9OEntqzdmi9j74MfoyjE337Kb/HqET7P1Ug07h181Xq
ym8lq8sLfguEBd1JRpXjGqJm0cJM8lhei2paxX+r7EvTXa8Y70LTT8+bFzWQ+x8ARVgy+FFs+kGS
727cfT9E/xgACu3vAK0CJKpI/ncRacONSBH8QDKrqtWMN9GUjEW9gMqLeSe5s5szFUrjoKJWjZeK
VNIJdw0M6AmrBdBGePERQNzXaRLjayG/6GMXLDxbLX5yDq1mcuN6n1VRH4DIcIJOt4//PBLw+8wJ
ys+OcDBZh17+GUPZwLUrG665qhKcMpPk2CHls5V9eIWmFu7Iy3Q467jasS/ieB0YTjzLyBLjvzU1
isKfroICTI/v+8lKQXbE3WWwYMdC2qiqss9t3p4ocuYgR6YCS66/V/9b9dmW/Oe4wXb/jLWGkbWK
xnday8HCgcC5D3xnMu6aLlPRKqkDQLEkVpYw2bH4mnqGJC/b1ePS6cCPD26wyFA3wwyaQpUt2Hi6
AubZjx5N8XT1rCpuA63pWR+a9m71pbwW94t2ccdzzigv/05VEslbwhrGj3Zyns7/KUwVS2pEoyim
K5yzSY0hBSFGPMeKTtmwMah2wfysSz35EkNQ4k3WDxRgYYBqqHQ32LAdhSNVtQ0qUv/U+wGyxbJM
tb/9AjjNVz+zbNROoe4mL/aIuaXfGB+IivFDVPAmVoaqu4nOIuKM14xNv9NqHX3ASZKIDM9wivXE
XWGTiJpB0cUmAFB74AioT3HBHNeraYzmaQXCLZVan8wjskvKKnCtfIZahAP+fELxp/xE3Lm4rIXM
BwpBe+shBTLV+Qclk7b8XLIyILOPr/m/vlfxZTttIy9iHGNnMoHo4iiekNwKq5UE/WuRJhj3SlI/
HP7rKs1iTJVDO9iIq//qlcLYWRA7/wS6oZEADLdG09SXZwE5LUJFd4z/1eGDg1x3gynPHMjw/xos
x+MckFxGVMf4O0nICNgW6yEug3Xms03JU+uqOHFwa6tevQxx91FMzRZ4qZXf+8VabI/+GWXGiXpp
kTAECH3HnszBIwAIulPFd7OwzWNXeea9Awe9jJwSj4SQ1wxLYTmDCYv/s2V1N7WRE+JJpjbz/K67
OVNbHgdE29Iw2Io2vFVDzDz+iIqtpv1N8t1kXeuyNS8HRYIXV5rzOom3udQBpgQtcpAQp63BKPhu
PRMNhazDG0Walvu0N1y928Oz/VkVV4NpnaTUSEmtFTk8egkB09IZ58gzxPtHldCQr+XGj8or+5M2
MYpF+4iZ1CqT0VuMp7ty7EhgQXrwBpG6dqTxpqPndRl1TKF1ZM7zCaIhCrQqUzxt43wrqvYE4HB9
OV6EQ2cvTa9VLnE2cy2lPE8oKEK332GFQXdmmyC4Hu2YOoYc3Y6ixp+fjiEv55KqIPg43fS8Pe6z
RTRYBMOm9men3RfLxm41tAD/55OKiewweu0KGYsKovT/zCPaNXnSX8lxnPhnHn+6auxy6wSVvn/O
I9pzx9sXWt7sH//ush0+glTFUckkWJaGtvGzcyBrkfH2VvFUrSNU8IzKb7YDRNqfhjYmM3IGxc6R
i73b1cE9SYZ3lYWWza7rz+XUGU8+vpBnQ3LtmTx1dI1Ocr0db5kLUB7fpH4h2m2iSIU2wBqEELAh
MK+uRrvpPlJvLfrbIvBWapuWWwBg6o9SRuMm0LNfecMhTVfs7hBnARaIbGqIafNBugzsRyEwdumG
qj+SokLZbuooM+saQBh5sfGV2jmqUS7FTKkzoPUYEL/wwhdN0qyjMhUkeaDKJvw7eUyNet3oVXqU
g60YUfQK+K7JJTivKnmOzE62jE11PIkiyXz5cUUMdOY4CHeLphIYJSt1obVrOwMzIhqzafCjJ415
T2B/U62fc4mrsYcVbmb97DHuOb+cFeVSdlLYKNM0QS/d8FkhRjRBGh9F7VWLNtPhqnAkf7Q5jRLL
kB4YIxrNsPYPDky0f+4SzVIBOFK0uQ9IpDoBIw0LMm4yjuNiVKqgnj1HiZvU3injRZlr8tbI+9Wz
1+hwDpBaZyWDUbpkilcTXgrtH6pd1WBF1fwzzOIdqnpow3TjGTSn+R0M8YsZy9Z7BJ4Gig4bwZwf
AZgG5YTbY7Mz+IYbcBvWZMCinHIH2SgXldXlo9HQHfcYujvMt9STxB9fnYlxbSfxRrQ1E90y34bG
0bsrCbXKfWjqWPymeaewCY3ZtUYqmy87pBGTj3AVkECZF3UOuhfxgjX7HKLvsZHuoGoiUCGqSaDe
YuP3OFVEi5xZ31GkVgc9dcMXrODUpdzxbxRVVCCR1IKeimw9veIuk9UJ9ZC7aCnIms9G8se7R1/s
+2vXlZWFmBu/yuhUWX/HiiatRvUuiZSLLKmkUBwHa+pONjBHZP4OAOKmHkZ5LmaD6zkn2trt5YR1
qIrTcpl5gzMDzhDguEqbTjCn+1ddqtt60objffzPGDFQFM821HlHuL0yHrOFyQyPeZ6Dit60ZwU5
quWzTVz96wOHAfSaj8AWedP//FeIkaLggPHL1Ulw4ZYBuar7aHur25PP6fbiCuePv1f/Z5sUtOaW
tMH8eUOiRf3+eau4erYZRbxsGjQnFEtz9h2BqkfhlKEGuyl0sdYynHLx7Gng6pTQJhn5r0tRF3MA
DpGXatAXM+2fKf/Xgfj2QekWN5alC18ujjbPjxFzPWcQHUBRsG/PW+XYl9Xal6vhve8VCwu6wTw4
g49L+QgxWEXX5wPz3tU4sMWsG0DWsTlW97oIwIWSuwCXXKSs3uCnG3KgX3WYzxPXrDAU+InURXrN
J12zoR22RZCF/BSpoU8aATJqtyM6BNHcgWC/tlIT7fpJ8EwMieq0nmQyYGFOd4iO/2MSMUAUz4lk
w8fI7P9zkj5stuIDZJklmOMufuqvuN92wUwioKagXfeHN+HVIkn2y+aHOqu8rHyLJLIiIJ4R3/bg
pqGvFN3UsGiWg26XZ8yn/HWhFtahHlANSBtj2MW26ezSIBk2WpNDcUgNfdU6vnEmtJMuzSEZbs1Q
oW+YNOOP0ijwDPc9+60KJUKghAtRQYiijZtZiNpmeOzMvCZMliiOAbVIsqw+ePnU1cPGCkfLWA+Q
+8CCd4tCriWg8BFSSVkSZ4ukNz0JQGDn7gj4/sTDcGeD4BunTPcvKUcPBrdVnMCrS5Nm994f7J+N
jskqf6B4Ljr7Po/XuhcipTiNnfQkF00koT0zVbuQTF1fGsmpne6tjHKhDKV71zVCRr0iLcWUkpep
x9Y208fnQbENtsReiAxMc2QD+Cnft7v14wNN/gdAxKwZ8BzSYwHvJs0qUGUp87UOC9z9DIIuWoey
+9oaWOhumzpG2852/jihFNw1H9MeoyYbHWCIptsWwWaP7HMwBneshmeJvk3BLH3GamHPJ5nRY8wu
9YTsLbqPU4ccm+RLyf7JidevlAYh3qE2ZGJN6acJwfkzjQEqY2Ei31z8wjcJiOGqrwfSoi2bGkKz
n+yjhLVa4hrxIm1UJBlzMzgFE/CGpdP9jJvPjs3mrwT08aKw2Mrg1/edlWoL2Ls3oaVVRwN5+Wsx
NflZqu2t2Hh5NrmDrOy8HC3jFJvKaZDoc1KiND4vpJmYy9DLdBH2cbOu6s4jPVbW1eZv/iKMm8PY
EHdMQmfjqpOiQRUaS2jfxqck6zABoVO++EWoYOaeZscExaN5DV5/VeXesH8WY5v/rQ4xyfP5s2fS
bfM97D04Uho9Im8JVKWhHFwiq+Evy5WstzJIgFSwAt91Iy2WsV3oJxn1pk1kNdqOZ2nc6x36JH5E
aNPmi14k+M/AJJFMBNUaiGiOc9cTZeRv7uPiExyaulYvDxoxNdcMtYtAI0x9IFPVi1v3JwMEO2n3
TZXFydvoK/Y+Jow5F9UUWMCiIlG4FdUeXWatiJKXrirGs6XI31Xn4RactOqqV2UkyO2BOZr0C5H+
Qz2q7kzF6+HOigt21cteSrdx7qIpLPtpu5ydRS0tEnWha4g321mJ02tcnUl2b0fZV0BGd9VZNP3T
ntiFsn82iRE+6AS00fhduXJ39aX0Z2IU+qeD1xHM3HS4ERIzgIBC3ta6TH4jhbWqbUv7lGWUowNw
/Gc1R+hWk+1+gbKv9gmbofDUz+iOFFW2B4NZ7AmuVcAgE4v8ZJZDykyjEh5NXe4jzSxzzojUH4Nq
a9S3jYusW4WCDTqu7V0UKB6tPECiF1EjW9GjwoqpsqgibaSek8LbPMd3ETo3ra1XO9GmuiN+x8O0
JExTQtvo7lgyEXDIQb9PTXHoJ0u/7IMV6gCYRgFOZpOE4ygIPFS14RGLwrPLckmKsZ3kfpRHW+5i
mQar+SxGdPzwt4YDzENUjTKWN6FKxAK0Q3QwpyJBJAzbLnUras92UX20AdKaSVmY72W+byV8DYKx
OntD+zlgSACxNo/I1/GUaXqQv9p5TdzC8pyNqEYFFhYFPPW94muobZkosNZG84PgpPuHjMks1hAT
ng24BnkJpkVShylC3sfvY+Dg1kb8404iyF9mKvDPtAKbU8lJs7d0xdiVzvTL6mr5lKe8v/zW2+TG
sO5xNjkUcactFdctXnKUAHlneN1vqJVzky3xd5bBU0ksB/5f0M1dJa2vhjuW69hSlJ2Cck2m8kZN
stG4YfmqrnzOvItebvlxJ1W660DBnsJEMm5xGkOp8hJQAqN6Ksjv/SyL4D2Im+jN6XpnnoX8YDsn
7NdN2Gq7qs+GwxAP8cpJdDK6JV7MHLacDyeS9qHiIb3h5kjcN3Z662SysaRqjn4fAry0MUKMhuab
tOMbf0/5jWVlAEHiudciGLtVLpXlgQDqwOZ9sNdZIZNELmRr5WCSdxZFxO9iLsnZuHy2KX0+HFmd
0MwPETFJAffNU8UaVrViUvdipBr+17pnTOM7Rfnbb+l2dx6yxibwbacoZejdthhrU99kii9tzLqI
DmBkI94rKBGLK9GGTOh73lThWrQPatlskGp/bYgyzmMFY0RhfyOqhtNhTzeJoIhqlWfFjnCb9kPR
nBRFX0VedBHW7J6ec3qJTWQ4/FY9FC7R72bSU7Md0MdK7L+jCKCsShXNxNGF4/RQoNAlPz4Tgvjw
IbO9BVA65i5mKTcT9SwQoqpzlEsMSYymwoWOQOGhkzFmheWpX20cgEl7NfVrW+KjiqyG/VuT7KWF
UxcPtyzNmgLyiGPWHyTmgVQVoIPypHAhh2HE8pxcmyavMJg/+GE5mUf7+lVvNAMB+Da8NIp/QqYz
WBbKiDhoAJ2czNVWL2313sSmcg7RVJvpmlW+DWVZsUoSXhPDElX6YRVBcg3GPripts47hbuxjrHX
icbp7TEqUVl8ldA6gapRXtQ2WJnTZA4biy1qS/JCDDM135u3LKwHNmXNa1nvxEcWUlzvJXXkqZzm
Lo3S5UCK/R/8QRZilZ8nYAn9KApbir/j1FLWra79bRLtohq1zbB3XICR/4wfOeRvYrz25mxGkf9u
GusrV7OF6irNL35p5lzWq+wMdDtHyCY2V2oeDyu3t/1VSFILdZ48Rig0R0DY1hQWLAudpjapjGpp
jstY6qPLozdIAeorTVZvzMESOUL5kiSlscK1t0LAM1EuoqOFrnG0G4U0hjrCrzDD5pRJzSLRcddJ
pOEQqZ53jSsFREOUE+qtSrgHU1tb6t9mOJoEijCi8FpiOCNWLTPVs8p3IpDvMaYTXznETJL5OF6B
+5zliTF8IxR3cz3D/BhJp8wsxVd/qOhzLDrFDq5Nuo4dX17quu9dUB5Vlv6g9JfIkcpl1Y3hVZds
HpygU66QcM7E8G+e7xsLB2oKibEp5W5PKXeWS3TDnSmrHgI4ffSb0YiVV6K24b7UnexMGKo+dIp2
CyYaOkFW6VplUr4GnEtEeFCx9Za9EYVMEzndHJmfx8C8r1+0qo3B0HGbqnb5Ne43zznYFPr7pJN+
i1vEtKMB2NjNwGEIxrsYi244xHpPTTZiCBz/pYerAFHYWLt5ktHsfIB2s8Yy1FvvwgrVEQmbKfze
tqKaKl5+LmObdd0e50PZtuum6q1dDlV0N+KkMulu/FPvsRKzfTBKdaRmP3p9FkJAexEVB6c1icjh
zbOD/Efq+6cG+xOIgwwE/vJ7cNluErGDG02+C5JQACUwv+idJYMSiuSDAfT/0/PQzhrTYnyVR+SE
yzzN7yomc8uY08K50qtyLekqQqIWegBVVPlbVqoIpwN85g2JaLkxyN3Cw0nmhYMp+nLI876Xjfur
Lsv4K1ZCjCvgnHMARo2c9DvOa2wGzSb7bWZsuMIIQa0WQeAua7yLKDItDM52de0cRF9JUhjeRYpc
Zzk0PdJ9HIPTZU/WwNJR05DYgNizCggM8sTeK4j8OF2mvpvPTX/oV+Lm0anAzAfqsqr1jC0thcOv
mGC600Bddnx+Mg3sMeJs8VI3u/BvjxguiszcagS4jtjoeIcc9YjYlDN1JjXdcEplhChUT5qOXXU9
7/xkOIkOcSWKbJQ+i1HqN2JsjgqwiVtpX9xQIPTOnoWB3EzOE++sSaj7ehkyeVZAvlhRZwF/i1M0
FVJrQM+brkq3RuK3H4ippOlOR3Ze/tc4F+0nTpEKIi3TYFV0i8uo5zDmFjWCKv85a0gqadNn8Xcf
tL+wl2wviJ01t0HNzo5UtEBwc+DNFQK1GLu2b2mV+zPeavLZCvz6XrjmLgem81bqQbnBSK9fPu4K
whwhvw4lVrcsX5ykXIt2q4ukTSCDa0dxtZ0Nag21LCfV30wFDmuTVjJxhL+XtWs0Mzat9qavnB4I
uuUPG4BIcL6icxg1KG34PnjjcUS4qER5Y1Q4fRNoCQ++lfy2ByvFKYgmqwq/kWQmr3vgccleXAnq
KvKcw4LDQPZi1LZ8bAdUe6bOXPfzF99DydTRy5sYYBLnnUUm+vShUhtb0w8qYo06CPFHEc31LlZ3
z3ZPLoZd45NpbeWYAI2Fk2dfn3n+4ltTAx7JveSuJF5yEwMQ9ENqTK6ax3jRweu5mller28L2/Iu
dWlvseYG2mImBW6MyRdOWPxqpLzFrdzDJprm0LTtDeorwVJUtTLRZ77s5UeHAMNPQ/o1xkb+1gUx
mrg6rmmyuCmRLOiDlbkTvRrnE442xU/OXPIxGfifP+6qIZ1B3ZI3j7sQyR/NILg3iVFe6q761YFO
X/ljDHI36ZH8zNK/hQ5IZza0Trr6rw4xRLTJcooNOBETKJph3c9CpExKO/D3ujLYF+hWG1WykqOc
5s5FNLUa6k0xhvYbRK4Gvv6gghZgeNLCI4Uh8dIfWd/THH1TvU2Plt2YB1lTqkvQlRwGIJhte4Km
F7mXyks79Pkm1NV2prRBcih89966tnTx1KYjcFKWn4Vq3LNIcl4Qu5A3XYFnTarIyqti+hsxwMgV
TD+R2jjhHtCCCCiieZxm0QF+WrWswtp4bZFMVuOg/8Jd5cXxY+WnivnNsnP9co/jVXkqPKhLQ646
H4D7FmIojxGC53VlYMfk1jAL5Gqrxb1x4dGJ5qpW5V/eWYwkhObNS4AkV6/Vo62qa/J6qKP0FrVu
uM5DPKUOwCnY4sfuMI/awtjVxWjsUp5EWPQxMnw63p/pDPQSDeXUJ0aJQvQ/q6K3KYn4p6AcRK1r
AMvOH7OJiUcNugJwEhephUXWjdY5DuGzhnWhQbJRo0PkaxDlFASw04pnUe3k6K1r+l8T7/UPZ6Uk
Bvo+a3tpZ1WIXOO6CMQExYaXMpfCJWulfBodTd5oA8IkmqNkRzzAeFWYvnQrCWnMUxRG37G1uwWd
OaDmueoGBUnqXHrj5eWH27azOICLS9+S42WSSCuEBEPsRLT6WqpBc800t93GWk2OfWoTRe3Bdqjl
opuNevm3TTcw+a0BmPLgcRsuJtIxZ2+iSZF0YJes7WBOoC45qBPUual512J5iO4KXsmZ9k2Ke6Hi
KvDZezbynnZi3MskCFZEPOoDmU0wYu5wYN3FjmQqsBa9K0QuNs8mhwmPJhgikltmmpMG778f1QxF
H1LHIzlXDn1prUuvI9yfWSTl/q+2rX46sZSCtCu3AIoUb9aU5QysAH8Ht9o7gWX5IHvyFUGj6k/k
F3DPvfDTHQvyXEDH3jKt1HmdxuHPqKyxcTGU8t4AHlzo8WhelFYHPBv07clAYxhDS/NKYCbd4tJn
47qeGTfex8Vct5iJI+Vb7gAVTKPfLWIRxLl0Qt6tUX4GCQlw5HI5gNl+j9WK5Z4z5NCJ2FrRHusZ
UhVI46+9Sq4ueVIWCzuziNMiC8JvunI/oxGts1ZH46SQES6x/P4P+kO/wjZs36QARoQJ1fNGVO5L
DwGE8XusX1WtO6Yu2ueShwB4rGEIpmKysq60od4UcZXcxVgxpJTinez1+RsCNupSsY1kD4Q6m5m1
z6YeWVZ7zuY926NFW2oXVhlvlhh1d4xD050nMtFfI+isvY2dziwsgqiYJ0F0lgP1T+g5d1nLpWWZ
O/0bnjUebN7RZHsWSLcUIWvVK4c3svn2WgzTp2ruc6AXw5BCAW+Lp8HYuwYuIv01LSaMAynKRS7r
/R72j3GvgvGq5nIH4wSXXruBPDjKb0WmmV8BZx/syzv/DuhQXudJjytMRVRbjVKU/tv0gnptt7HA
6vCJRnJ5doS2+QJIW92JJsQN1HVU1c2iqO52MsZfocIPhtOBzoFAzjAO6uOdr+vkvDO3WjjoGr/V
g3mKsAv6U/vO1sUY6MMMPBdNa2kgyuewGjYJvuqhqlyTIg7xysuMTwNfgmS6SRrSzzAv0EzoB2VW
WtFHRm5qemTRwQ5ybyOqNnuXsAnql+mNiqoCITcY7tZbSIZgURH/24lh/Or1NPbeKoUF2+aEMkfP
7hLn8Os8r2ebGSqA2P8fY2e23Lh2ZdtfcZznCxf65ka5HgiAvUiJalMviMyUEv1G3379HUCmnfZx
heO+IIiGFEWCwN5rzTmmYxlvSoveNJ7n+ARHdHxL3p2kM950ptRHppUx4FUOUg3IU73VZXyB+HnV
JaMNyypCfPsatpAB1sUgGfNusJTGzeIsvDkahnIJzBlOVtwl6+q6Q/Tqa9YHuGqXp5KYBmXlFjR/
fxlF08gmVtP3hNlS4hZGP2/7uUX+tbzg+gphkRSu4Oe+W7etr6NawZ1WY5Je1yhup/dxwgVq+Rvr
iys9VNLKqok7bgN5Bxyr3pCtaBzhgxlLSo9xJAOh9lMA+K6E1Hdn6PSuMoZ6XxRxs0bZeJdmItws
snT3lPXtV0bs7rpd6RTFz2taJJZU1qQLaTvZic13cp4lr5P0/og3xqKv3d6pcmHuKT4GuAqd6TrC
jt0ZU6ds5H7C27Zs49czXQnHifyOESGNdVZ/74haoFVx0jXbdUcGcG9HyS+ComucRK3q932jas//
WFtLQ2UKV2bQHL8mV3eGm2vGwZHpgHLV7MiTbJXMyEC35v2gk17XRU56a5ZFNrVQXM0IE8CyOldj
egvj9o7LJKiJZS0nUODSo6Ve1+p11IiibDfEUun+fhLJ2Q2CBfI01+P6kfy3PuQaNxeRfa4bJwBy
rlv7uW63o9nIS2ymAIiogAkNauJXdekY6pjXlWisX6PEVP15gcuue1ub8adoe1Dqy95KzdCZzdOz
GROgkdTN87q5Hm0ECiFJpeuTCHAzyKs3VYZlPMmW5Q9btbIrJv/ktfm2bmTIDO1Ba1Ls43Vxx6iR
LhDd8mdnSmNYj+E3Uo1JDlBiB9Gm+rzuMxVmAXx9MGFUkfvGPEfvUlp6XA2a74PAwVcPZXPfAJ06
Zg6BZbaQprdwCPfrEQJEBA7yhIkBnVp3LgiKRCL7uC7oodIDpL1wbGtt2WaHpx45OfEqUvbzkEk4
X6y5wt26PMtisn2QNSv4ecT6rFBTT5SQUa4sT4oRh+7AoVGHXZ6wbpthrKOk+aHJpAFqiXTSklY6
paIX26bTzMdZJuPBmBrze2KgneD28YMkiGfmg7B29KmCy6mKK0rt9KAMEzNKohnuB+ZsbltOyZcg
L6nh8yRZk73Gzmk+NPKShOc4NzFAEVCioTwVbQU0EhKU3zatwXAWIGDVldKHzHCXjtYPOE5f6QWF
r6a2QF1E3CGqaXVUQyGxysK276UElk+fOOk7MliAVvxJh99bp5cQeukhkjemhTcZ9vKuEf18HM2p
u+PSXfqJ2enPhUoVjSsrt/kD9P/eU6yGwXgi949KKtPzwfczL2s2YGBv0hG/ULofHkWotZc6t+/W
nV0g+seCq8YSc1mdpig2f3Vk+3pqtmIEUUmIEPeqKMrcTI3NZ2EukHsrTp9tAdwkaBXtQUYfBmZO
6fLIG8Yk8KZR0u6mNK82awhs0yg2jjQqWfzGy9eCvgHCuWHH7H0rZWG1JVhY/jI5MO17W36KZ0rh
YwFlIR6E8qWsqpHg49m6mOqQ+A2fuCdAomjgl59HBITXwJm+V0v0bjqbzm6yq8lfV+mRUQkghPOs
Lqab5Ul9PMJgANgY63L0mDXy4I91Mfhipqvo4q7R8h1Z9dZPGa8qRdLpt3Z3Ve1KFV1MhYHRJglz
/Ilho7yEIfkR66Ns2TZbgfzStm9yr17nchMgcDkz8Jup0tu5cp4LeZsYGNoU2U5uMbKva06ZvisE
lSYujtZepgyzUUvGswLV/kmYNNWkUB+/hJJGhVclZVZHvPkz8EBeAhCskWhkRnAkoSED/xmPsO6Y
KdWTXTbqLt3hbBM4EASAEZgnSZJ7jwb2/FVSQcu0YOqsmS+lkTtjx09zT/MIoTWRwo8pUEHkqEgs
1tVcjorHuta4yufGFbl39cD009iVtG3dnk4kgU+ScdJb2ix1IrLHWhHaTppp3+ixpmA1iFWvDkRz
v+5VEmOg5xUpgD+Wg5dFOR4jO61vaTZnj1i2Wr+aVNlf98Uwdh7S6vX30QRRdJ6QKn3783jk5Fez
RCOpoetopqugPHajw3cn1WYF0HJZC1NoLNQQCaOZmGQ2VbTnykDMXxfVD2gV3V4tQwoJM8OFVApv
SR4gT45VhknLtnVB8M+pEjPIx2VTPBIR0YrSm6dZOeu5o95rJcR/MIPyy8zfcZ3azB4dAdKWTgAK
0AiaBfHqyZ21UITKOf/E5n9hUKcfu1RHbEQA+6PEKPgxUc0XK4qhE2uxs+Wy3/rWsDSfsiQ4C7jM
z5HaeZR5rTe7Msw90Kvat5dVZ1TjDUQLkiW4W92CvHtYDyNY0djKIJJ36yqgetTRj5z6z/jQ8veR
/5Q4ZANDUYf13QgqSmdF/j7IqLdlVYmORNHqL9aIBHs5PkogmEmt3uwxT8ItznTumnPbuE4GZl+3
425T5X333urd22iD/0eRdRg7qGMoyb+1uoPkLOgZzmPDvaRduMTHyG7XyBK3tS9wT8gsqDudPl3M
JFTQx7GaTv6ox+oxzmf7ax/G3LDVtPhiId/ZVA06IA0TqysDx9q2sZzvOqX6VMYRcu+o75qy0mkj
aRMFf0QXLSWLc4hRy1eUTn3V6/qayVLl/fGX//qf//4+/t/wswCeNoWF+Ivo8vsiFm3ztz8c84+/
lD83Hz7+9odtO7qtaZZBgo1t2pqh6uz//vUGS5ejlf+TOXTModNmz45ayaexho5W5fVE9a94YyiD
2RwTP1yTTvdFQ0ZHreI73o5iILKs6Q46BaXA1bKOHpNaXwo4yfSl8X3nEhj8PJTle/Kj5DOtp8hb
dzSxtEM/FL5aDJExvMYkqigTUXwaeWilIb80d30b9S/dMGgPjpycqi5XXjREFHcpNjoAmhyDZX86
pGkjudn6FJ0QNGZ7FfdC5SOrS8K6x+FDQdP/bNq6dcfw4cMgT/kZsLF9t+wj28jY2RCPdrLe5iCg
DfXLnx5FQ5be1wSbeAz4sruKloEfViJ7CR35o10w2qXxmhDYdzAWhEBa2tkFVt/jagpQaXU8CUT/
Kp3kh3XThI0G+XDmlugst79nU/GUy0dEX0yBmwpbO2GnU5oB+CJ+nvIRuUI2Zw4ksUedr+ZaSdxQ
mjIFnT3ah3QA7eWKJkeLJXGy/OfTw5T//fSwGA+onCbycn4sp88/nR5tp+k2UIzieYhJFgS+azxV
SmkgONYzn9xD4ykuoQ0EePx+7pV1e76EzJAqJU8YdJR+LCr7k8zuqz7q/Z7/n6r6ot4YCp08cMKc
k2VtHAYKwd0YHMnI6Y+iIySRBNpem7SNodBQ+x1Iuz5KdSe8g2PGQoZyaOVIfUJ0uyeNCy84UfmA
aR1t6s9tqa6cLIKTPCE31d0wB2a6EdRriVP6+bgw5A1RoPwfTN9H5WVxNNLZz81jqJjZ5T9/qpZl
/PljNWXFMRVlmQtaNuqRf/1YRRY77IgYdCPdEeRE3QyinUZs0w/rWrTc6AIwgN66GliNfaMvfiQQ
z9g4xEARQ94J05tgF3g6M2XXXMwk64Lh2q9HqjnebJOCdw/P4kYM5Dq7oQOePU/CX9ve87LCnnUl
VdV1JTWFeo+d84HRk3xEBjBtpTEIngZJ+bG2SVVKn5I9uD2IfF2tshu6bOtcl+3sAnma3mF/fP3T
dq2snLe61Y3Hdnakg2P2wk97Z3q31Ihw0zEiPFmRDoWi8M4yFPdNlOyLLo1e1uNlYNoe+gCQzmRw
JyYupi4DiYz8EKSLUI0DY3LQ2iNROkUSz5umlM3zunAyrer/aX3dSPtuN9sKpXfm/GHBx16YxmPP
D/kiZZyqdN8f10Wayk9cY6DCL5vU3Az80iC/sdci41FMdn+paBbGim0Dr60Jg5cVutdlxImv97G+
7+xxelMcRpaD1jyBYJgvct8DC122r4fRzRvJvE12Iz3WU9q3vxaGQhCehi/WXXfoalGSILAcY3ZM
v+2ApscA3P84Jam1xc2kPZqGaDfxmHSfWbWRUVN81iN+tNkmCRD7P3wPa8iOBI4oh2YwwEo47Xcn
yuf3YC4xdCcyLUCIO4mDGofpCJE1oSi267YxmX6UuRL6VOHvlbgP7qgf9o9lGSFYL5veg0TQPabq
UN8i5v/LPkQGCoEktbQfoUreS0tdPGeE0BR2/u9rg8xZXMVgRrVSGzZZUrVfpdm42BFoxo1uYFJa
fIqOkx4qcpm+AUWFklDU+es0m3eRqpvnoMqd67oQZfxgRl1wxN6hWEwh8VzUUwtpBqP0wFToUMs1
zSprFaWrxIvpcMyxbAAAiIdHpVKyXSSw1ShL9hiIBOWW5uDvrefGcqKTUEiQ39RRK9zK4q1ZxuDA
4pUGi2KRvkOwJR3IZSNHaLEWGUNg+zkDWX/1HTF3srYkeV2xtw5bzNWU0STDuGi6xlylafJT2ka1
G+laCWCuM9FfFs9R0k6XlGYs0P3lYWQZ59GhtiZpytcxIHVxs35rOW16V+skY9vUknOr+y49OXZD
Z6SqA3jJbBss2l220GDELKsTsY9niXbjmD2Yhf4Q1p3zLa7CNzMmI9wS2efiBHkPK9LszZ4ki6fx
AG/unpwf7c5SOy4vWRQjuFjWBXZyF/XHiAS20e9+7+ifIPOCGGkk9aiNqclrTSq03GV9faQyDPJR
1gNAqMfshhGUkz3NnUPhGClc3yy7ydmeblf/sK4Y1GeO0zz8WPd3EuhCJS3Sg2WHtNKYhe8kBg7v
NznQxXtqzNU2M18mM1NwfbNYHzGSUUg+HSaodNBzyChiz5zZMlqvdPAJfgh8ZAuWWzRKc8Mv1fvB
TCDcqHDV5oeSnKmTq0x2KWVpmlKjfINflCvoyuwSok2dttqttgin62xHegyCj4n4iaMGoIxkPP1+
ZNevRf+hx/QR182iH+d7ev4aIM7MkU4gW6ovdikVHoEh6oX4HARjVZXuapHnWNiiaQMNbiIL+LMM
GvoT/1hIMsOXDS5xj27MfFp3EC8u3ZFQ4PgNFzOvIOrwYNZNi6gFgbuqfU4T0W1DD9A+Fkl+6iM9
vWkJuXmRmI2vNhy0jWo77QNeeaqS4DO8qQcRYY3qcabTdWS2VlFvkkB5JiMAT+Q/WnNc19dFbMcz
6oQ/7f/5LMaod0JWmOHa1luMHe1c5OlwkxzRkQ8P5QN5xk0KWdSStsxZLC73yxHrjszo96S3kYy0
HDbqpn2kk0NRYjnCtiyeaneyq5jtuFsPWXdgL1HzRHlYV+oasrlBNqESzh81c6i9BDRJ3gRFH10g
xUUXih5MUnPw3FGcIZ76x471UZF3yj4yptd1TSAA2rUZJAforN0Rry/p9JqFDDGnQr+zHL1ySyXW
HgbRaQ8JCk5fJCmh8su2daHJVu1mUT7spCnleUi9QMRqQX1cn9Itz6M9cWjzTr/7vek2SJLy8xV0
+Nd3epcd1mPXF/39Zn4/I6I9uBtm+T+8ofVguvq/3tDv11vfFO6v5vjzTf4vb+jTauU/vyHsVgp6
NgTa3igZsdsw/sYqRvf2mMgTX9Sg6aTcNWW+QfY3uU2KSsakSHCe2yyhn1kb7iDa4IgYJ98Ggyzv
iaKb3iTEpXRGyOSdI3VrYBTdO0Y8f2mivREOy+aWcnVFnxUxgXmDGBxsxoUTowCeImDVDrYaFo1n
p8rf+3mMPmI7vQo5qV7NjKJwIEXRibt5Th8YqKHVESSXRAr0EuqNtzWIPreHW9pW43ld67TQuLaD
DrKMQmOThGXyA1XjzU7yPCFGkNkK0YCO/3NdIXUF2D3w9KQxd9VA0yon9s7XhNo9WRLFoq5sCENd
Vsd5XLgoqbvupKTWPcUkZUyYfK/rJr0qWhdCMd7b5fjOnqMdXjnDW/fm3VCdrRGx/rrX5mf2qAZP
6+v8fLEsABrSFZf1cNErqF0BzuzXnUMhlJ2j0wlCHclVe0KAsFQp5CwygdWE1VvFELrujNdqjMcz
Bv2I0DiOSnpH9kJjGA7raosSbo5rBkeGyK957hASuzxbYErcGhpRjethJJxQmdbEAyVxNx+MYl8I
pK/6SLJz3XTVLWJU6k69Kr50ZFY5A7YtIgjJ16XzNpgV9RHm1xYKb/LcBv1WRRnc2jYOzlKkJJT3
LbFnckiem5xoXm03+ChHVERNLI6pVInj+uj34vc2Dda3EsjEuahFd2f3fealoR19732Vich3FH2x
Jyu6fKjQNfkjkzji4lGKX5XRldvKudhqxsBKHSQIe1p8lzZK9uuIOZSOUIWa03p8NMzllYghpGZk
0atSC1R82US4I1FmiWUyJYQ2Js/V87qovtE8j59FPjI46XvzaM6zO5DmeVt3S1F/xKZd7bNJqvbN
DBhrDgSJgqj2r1odKVdJreUrhftbqelHBKY9RsC/71sfDVRLyyC+Mn3sAU/O0XZ93kQmBhVp8/T7
cDmsbG42xUcjkBO5LR7go0lj61gWOYAfom23RPeFrjQ49Unqw/QgQBr++dG6F0N8cvi34woE8FG/
typG01Qt+y9ZVvjqQks1cvg98lA4e8x91RZ52n0vUu4N1qxc14WjZtU1qKmXlso1o+09oqi4ZhXU
QUmE6c4e6TmLcmtYHiLtSyFr4iPjAZep+r3EibmR5Ka9RVOtQ6GP+lPLFO0cN0axNWKjfCTEC2j+
kBtnRyt/kM5YXPrSYIZn6oRsBdxguEuoL6KjJA5t334YsBEdABFaJ5Oywml9VLS9upGZl3pjP/3a
NufJUG9+H/Pn9Uj6LnUtbYip/9GXaIZBen6nTzRuYs2KnujVRltd66uz2rXd7j/Pco1/neQ6iqrI
hiFTNtBt3ZAN80+lpQ6LZZbJqF7yqo0+lCS6WqjEvRrG4J2kIggiJluS0vZiRH7GHH7u0GepYNEe
QoYRbeNphdFcLa6aB2E41NLkon2YVGkzLRnBpeZUXuFYw37sm11MqOIt5xP9+dn2xSWY9Qd6W9FH
SR4OGXQ518Eh+JQgyQ1y5dFGFhel2Bn1qNCWiPuHKiTSyG5ukmyoQKpLAlySqDljc1O9bNbIj8fP
jFAqxA7Sq9pdUiUfnZ3cNWmgX6NE03xhdBYwOVrlmZzu10/zv/6lUteslbvvRTnVcRi1f1r9n91n
cfmafzb/vTzrH0f9z7+u8qRfL+p9bb/+y4ov2ridHrrPerp9Nl3W/r1QuBz5/7vzL5/rqzxN5eff
/vhedKJdXo2mj/jj166lsEjJ6J/OluX1f+1c/oG//fHEL/3fDv/82rTUHP9Kpcm0HRgKpg4jk7Nm
+Fx2SPJfFZ1ilCzLRFJbumobzh9/EUXdRjxL+auiUTJxHAU3ha447GoKQlL+9of5V4WLqwLqTLYM
m/PQ/OPv//evAunPz/l/L5iCZOE/+aeSqaU6lmbYqmPotNhsXZaX8/6famJkRimllv+YXFPE0a13
2uhGdJg7SASCOwTtubU0F14X9nDDQ0ccHPhbvqJamke9l+lxVHcku6dcqyQSuxmeDBBwTP0qSMa4
tGkP2a3X6AeaxqayU0F5NNWuxay9RhNWxriKSCFevIv4ZXDYyl286RVrlwZZdcyzOjsOKZIvjXqY
ikRi6yjzttbLeFPXSMm5BR1J8/byPqM1GjmN12mkSfN2tiqqMlcUxgFo19kpGoPo7uQm6WXljnHy
FAcxeedkddT50oyho4c06N20iWpBr1HSZ5VRkNcFwSWBs++D6GCX1o/8JbGH1o3vRi5BuOs0IOkF
czVSLndo1V9UdcwOZCBRjCEPdkyphMg48vScQQD4cco9fpnH/T7vYXT2lHuLvYlRyrVJdIJoONyw
nGmF1m3SKEbTYS6U8er0bkjpt0RDOwDrr2Z+ar2Bjt+Y2YiQuEgYjtuLz8N6iS+KHJwiJZqIaHK+
ygnFYUr6RegcgFcCSKj2XfQjShz60fGWCfcj8PqX3p7eJiH2dHFPtkxbfgnQgQTSbIoo8KiVByQC
28gyh3kT5+kD6XlJLZ5nKX8mCO+eM8yrWgEcP84Hd0q1wZXj4DvZipMzv5nTfCWgc0+7BS8CygFf
459Ge5RMI2cRaMjYBnQwQhvXmNYkSK83oVrScZwhYoOd1eAQdSqBUaVVvoxVcMg729ikYdCSwJKB
IFTFcxdbD1al+aSb/chGPd7mWnEYR/F1PsO1DDd1wUAudYxdYRQdsqHvUQmlyApeFTt/ZpA9H2xb
+4gm1LW53WybhZSJvvFLbrUVg1dgvbn0vc0nmB8AleKkusZT55KDOm5UkGJ2nkGhVu6RyJlu3hof
E7ZIK8dvS82dfA7xA704+QlIqty6in/UrbTNC/M5GYyXTo8AkmbkiWzQEH2Vx6ryqtpGFhLf0rEX
rpQ3g5vMRJJopGiq0vTo9MBm5v4mtySyB033LVLvCeJQFiZQvwmVrnJVM70VFnCEV9VikmZMxdGp
w9JTByLXYfadbHPIPXooLzrsTki63ROhUtEGeQfzLwnYGfPCjUQZpreTrVJP9zFidGu28zNm0xar
wOzVYrpv4sBD7EDEippYfl0q52rskgdTQ6nQ4og3ytH0G7NdLieJJwRQ27K0z0GtPGqx+ZKYsIXa
HBFMxY8sVexua8xgDCnTaagpKabEy6Pfq0Uw1jtlMk9y0YvjtCwUUAE/HxnGmfLRfGxR0/CzUg7E
BKhjYJI92jA25FbMXy9CBHbhvO8W4Whsqy38Rd1GiVKikl4WVYgpnkB0kspLiqGXTK5okNskTNrz
c5or96CMF8EJyYe16mNz2jhjeNI7aXCbYDT2k5rtiHy1vUgfQfBWYMqxKA9eA7prGUBqblpCXFaZ
b2xS1M0nTm7UASMhp10+cl1Tu+QYKHtCsZJTM+bpaX00jPSOfj6qxbaj3bipREEOgtK8EdfE6KLt
z7mWT4LZQXaRLQAa9JODDclEXQf3kbpFEJ0AfGeoLhiZMtzhF5up+4hWyHFdjKP5bejbwY8Loz6G
GGspztuJVyZ8b6Myo2u1gH3gXSc5XNb2UpYQz1UITinsHcfYShOo3oVZHHX6rd6okDIP1TH2hU4a
fQQ3KRVUsR1zOmqFDm44j9wqsyyKmSG0daf3gV+MG4UAc1gWoe/A0MeSj51AoDdQw9TD0SFta2nI
d9YgXuPO/oKd9dQv+S0JLpS2C6VtmT01nERnW56+STi2faOrX4dU0PBug4F7iqeqvUPRr2Ka9Bwz
rPXMFjwf9ImdYxrNnmJGuIH4V/mOXCO2kcpHJSnKbW3Kwza2nQdjrJOTnplX2uLVjk85co0GyimK
n5NC680PagQfuqIMR0wbZ62Y2p0hY5ApLOuVRhJ8fsQkR52WovAIzWr8NC5BK86oWmVYlzVpHmEF
vERPcc606A7qit9y3ZpEQajSFuw338TUuElANIMKgcWvVethksLjmI1gRJgbJyY4dOPOLg1rmyeS
5mFtjXaCRnw5fI1GjUl6XZUvdk6hkEmlX6HScat5bM5dZ2/M0J62pEcO+yLFRInPX4ewxgSW5EqV
WWnILSHjNtWX1bdhLF5nGQmRUdSIdAbMLrIwZh9r4HY0mK3Ksv2tnSouHVKXenRdDFxyVuUJDGgX
wxHXbGzvJily/C7MIJZMs2vRH3bn8R6H7OiJjHSocAy31AeGvSnGZiNJ0kwWnQHiVCkcF+gkX2JT
vc8l12dTkwm9IAVEMYPRN5t+JysDbF0RbdT5OcEQskWSuwSMptpjLDmb2kHsCZNPoLewJGaTsP67
StlKDJE3qS0Ib9AJWlWTlEF91x81p/SLTJH91kIQq5noE3J6J8udrPda3S6PhmNxKymyXR5lJiMY
E8gt7ltPC/FZ9YKuV0mTtIrkVHDBRu1PqMJuaMEOxbgorXD4aB1r4n4GgyYrkrfSlsqTCq/v1Ano
7n1TnBEyHnqw0ad6ELyJPFI36hTUly76SPTC9kBNZNwHDK7Ns16dmkbXXVWSHue5Kx8UO5tucpPe
9eaYvNFxJE1P60OfryS4a+QYnWQUPbcjrzzaU46h1+5eY/izSjLp24qYwL1qK5nfEEiyUfuZMrdp
nVqH7M/ehIZCVjYUgWSfOuJO5KpFUkM3bY2EtsIYYyIS2AVmjeheidM9NQhC7dNau5hxCZWlMcZv
chBt54q6NGa1ZtvTMdzaDh7jTtLSTRWl+j0TqT0yhlvU5j90GaBAGlJZG/gWb6Xg1GRW0nkSTHuf
mkRyITAVjzdpHikTyHLKbHBOeutLErFibYxIXreKAmJJdi6HuD0zn3zG1NjtmEunZ1Lb0eEF5kYx
HpRsTmC+0DAJLDl1KwQHm1IfIJ5ZwO6ZmkobQx57Xyd7lnuLMbtRW+hec3NyeTzin69rqT2ZZKcu
4THtdpLjLxqy9/2IO2wTldgU6T7re0kq3gXIYCJiecnIKEuvEH6Ccuu1TSII8klzKwR3fVqth4pi
hS8z6fY7UX1NOwv6i0DdIUhOw074I09DTg84HqcEB+s2bjZR62YtlUVrgf91Im8PMQpyJdgaFGIe
Kkk7UOUikEkTJxU264bJu44HlhoYE93QKye1dylvDnF/JIpB21RaR0B35Thc8hovUBBlmrM+eQFU
/r1sPOi95Jd23rp21NXuuJTLNTUuXFPvuSNaVMn4DCx/jvhm1AwBmKHDaIfHxIA5xQQa6E9mUW1D
O6yu/QIk5UOWl4q85RN9YvLrTyBRqGeBFGxnIGOmNGBdbKOF8dS0l2QsKVCq2yW8tXS04c5IrdyX
87TF4mUx2mtDdZ/n4ctUGfdh1jE9j79EPVEI05QgZWVAKJ6S0lbudS19mbPnnpwmhp/iMBeaQOEQ
UVWspvnoJMt1B3ZlL0Cq4F/Hvh7Ynowb1rU10e8TrfxWFuhm14VkJmdHLavD7OA8J9BhTO4cLHZm
G2ABrI3vltyn+xYc1qVGBrYZtEr3VXJ3xnqiyRXKjWdURbhH2nyjOhT5rTp+SaTumjZc7poU8oIp
oPX3fJe2PpDaSjAm1u9MgkmlKJcJQv6pV5CH2fm3epFWd+X4vdAdTG+i8QO6v9hVJX6kaQH8bJRT
IrsYFlrIiDZyPRDcbdCSGa3MowKaH5EkbpO4/Ig0e6SkbZKoYVIWHLkw5J1GOmTykMvQOtPmB0hX
ehcal5NOQ0DVZLei7gd34PeF3xy1YwUDCxXZiy4DkJWcdvIyM9w33WBt7Wb0GxJMgfLGxzlgQhCZ
/L9CnjJPRnVnA4fdSGR7IKQE4VPlJYbdWj9ay6KMQaQLxohYGc5CwDO0Ma2Ok/WS08kdGPcq9qOM
NnkL7R97GazgJrGXwQuJ2vGETbrmp+GOEbCAZCBzvnIYAMQxlzwTNZcVbLP2ex/I4hIE4gaMBMvN
vJFxBYtM0rZZWN5IgGVkM2Ci6REx0Rx9gvC6T0DYbAuGn2jIUy90Rg9R0WdaAS0qtbfYJKuZasKz
GJU3JSGXKBuQHKJ31sNgcG1jCfAqIuJ2VEWnIzo+1kvUVyvJ3PvFYzhv4cK6CKGeZYMos2KsOzdP
LfA4mXlQZ9gTQD0sb5LEWzAVCMUS9XMmqcBTpPEb4xgEgK29kbgZ+5ETVpvSCJ6yaDwoNd3JwGHO
nIclN7fc3oZaYbkhVwX0joYPoHnyNOZKcR2/22NS3WoRtK7Rl9d04iUnZSi9ml4N81jgCsN4Bpsv
b7UCCZFRftNw2R+SOyPr5g2ZDkypU6n1SaKA9j3wMeJHf5Mj50WqQ3RS7d0sDN/Mlx/mYO+Fqr8B
/NvjDP9uIUt3C4SBnjQ8aW3pykqL0o0Z735Kqm9oSh+zgf8isL+YUn41FAm/ZInoJmsg9E3JZWy0
ay01OydAYSL96POoR57LBSvIpa91pH20dEfdAi04CkN3vT1E0dfEqPcklXfu2Hn9YBEElqnYPqbY
i3v9zAiTATo9l5E8BoAj0euYzOc8pE2rSfKIvBcITcSsLXSi17oMIQDNDLPmudzjtH/XhpK8Iakl
Ixz9Vyoxwqj281S/5aG1HXoLH3BTv8/kyWlz/RCHta/WKm863+gdkPY4ks6kRqADFwxJBs1r02Kk
GkFkb2IwRJri+hrpOcRXZ/mX+62V59peoS+8LYfACwr5ZhAk6eYTk0irfA44YbwBS75ahN+dEPph
Vjg7kWUPIcYJT6pLFfE6sciR4k8lQ68p7wAWeSPR0LE05+5oZujETTJcGZS44XJzCsg9leb4rGW2
5Y9OWLvD3LwGtGUO9UXVudXi5KBQmWebpLvapnpti6hnNh2ivx+J+pupqOBCt7YEuxdbTW4+erNm
xsNFHk0Sfmp6RtscmQc9lh34OW+KhlsOcZtY4G9kR2wQG/La2IK2A6Hu6piPW3J+Hu0ufrW1fG8o
iPZp1uWGrwXU5q1egZgb8fn8P+7OozlyJcyuvwgT8GYLoHwVWbTN5gZBtkl4DyQSv14HPTOSQlpp
qw3jmX6v2UUg8zP3nms7CP5XmHeNXXCzuqI9N2kXa4HNZpTsg5BC5KYZ2V7vEDFbsI19IupcywpY
QkueSBK7MaUbBbeWn357yoR3xIRnbtb6VDMvOM5YbvX6SUvth3wyJPGkpQdZ0MSGRRTmzpFveQLm
1VgzdD59HnU95h9oNmDr16vNIo0jdy/gimm1/qK3Lg5Z9bvQSspsAdV10E5M5do4M9Mf2rR+mEhJ
QsqrI40VZ8HySmll7PS0HHjz0ncx8WbWvnppEmyy2W+r0j+Bpgsi4CU/cL9/xFFiLehLq2b4gxlR
hFbpfqjip10RgjvWP0czedPKKt9VWfdLmM6LnnGSE6V9z1rvl+cQ3UvAfC5ZMhIQSB61eU1Kiu2l
0r9ttuM7iDexwOsdml0h9jXCw4E19b2eeP9q863iZDlY03oGHHLeXo0+g+BajMkrvJ2jIDTVX/u7
1Rk05wFyMILQnFAkELyS+QmbLXG91Bne6rB8Me6MkeNZmz6xtjDvd6x7UMyfRVl8ehaJUsjBzi5k
cs6DtUOzlRaA/ReTwqu3X1AkIORxafgrcahWKwmDwm0iOYr7ampGNAr7O3X0j1k4v5yMEVa3ommf
OoGAtYGgLouz8J2XrlYv9tAcM4MxzthY32TL3MvAh5IJc0Nl628Lt1iYj8GepS5ukt5guOhBn55I
lwPYmGyd5CsQjLfVgacyVRjnjYnXxJzOMiPF0dLGs87Hts/Bc5SMTaNg1qtoxlkarqlXUwq0R8zK
eIiY7O7wFscp/OxIqqNf+T9GBy6GAyEx9zhqiENzcJLzPNBZOCcCdltYz492Yy6xZjJC8av8gvB/
JHOQGxn0iokJp+6L2zQZL6trczVlb62apxBgfxZmafI7kWyC1no6DlXmhL63qMgp22tOd3VodOCV
SfGRdQZheQQgQVKwSB7PD43nFPtFTY/MF9arZdhxrbIlSheS15PCYqQ7CcS2lHAW6tZlbf9OwRqX
EPXCJe83pS9ICYPnMVHLF/owyXGQ35VqYCqLh25JAAdW561sDx3hIcbREBkSGuHGrS28Y28DZGXO
AZOrv2ZUdtE0L9OhmoOHfuAV5tOH5lmdJl28uCJuev2iL0lLfp31jmYnSsrMfmBtU0eE06xxMdnP
bffezjRZBrZdrUAfka2HZLhhClNXeDRfJu7Afa2sQ+WQRwrCOY0xHPP9s82uJ3zghbTHuAv4yYhE
I72i7r/GQIl747Y/C8k+WFm/t2IaK8dw1aubSBXt97ZFnZi++GuocDbuZUaWdFC+ayYjVj7D5Lio
7IX384X+GfBwn4azEjtLm8j3WYyDNjG3LcoXK6ncsAFC7qJYPOTbTlRzrwKQz05nz3cR6fZjojpb
fQ8+tKmzkMx+DLXzTrpnHbY65B73TkN56dZ8RLCF9qJL+jC31TefL4SRdVlQvzO2R9fG5YB1JnWD
aEs9KOnzJTSiLDVerRRvoOHJgSW460ZtoD8GecwC4ZzPw4VBIfn1LC2+g7r6IFfxA+U9p1iHBsDq
t8Qy349AiK+xWUOUS4tq5y+9ecxwEkV8c8fOdJId1moM7lX1tTTezw46mGdryK3G1XifW/StLhHD
CPo+Sa2REHXEELaaoULZMi53y/TLb8YApmbxe+aRTqT7WDdCRE7xXoup3nAkVz8jqTl5IgbxSfjt
T8Qb7NYRpaDGeDH97Tp5xvtfok1tHtx06M6Fbc/7Qc6xrVF7L0kapoKcWd+bHifFacGWmlGfBmzH
SE5C67n8A3pgOGbjboOLU2C9OzIXh3GYb+0GLKE54rmgN94yI51lRCqAe6W32g/FHuo6BpJo1QVS
YPLOoP+knOy17QhIs+AIxJL6O/Q0BPJNsXxs9zVA+ntRGnOIc2YIV3BS5M724WLbTyiXupPrp+Tv
qIrsR6Cs1tOIwK/jId9pPbnMUmcChAcldFjIxTNSVrwflh1jPLmsNC5E4wBEDNyq2LfzfOmF7URp
Dt5L+CNDXO1I5w8Ehd9i4M02mByFhVGfQLEkB9tP0dQF2Y+esBgJ+3bQ5h/IDLjpUoJl2LcDWQxH
l1SOdTDuhpUT/CeH+Yhg8m+FYQCJhWLOQkcphWUcOhtMm4G9VLnz77pv3uygo0qvuucRuZ00ePTz
yo0NRTxTZnBaYsOMF2GUN15WdMPBTWIHexDWVnxkGRdRwqyw0riCW4tmVvZfHklbt0LoIXHVH1pl
aEcy5fOd3y1E+zWAETW0LjJzdrbVfWsEb0BFc0i3nF/9pAAib1m/imwuWOIA9Ld8hjnwsdeCw1H3
OR90x0Z+Xvix6690VjlUIGN8Xev1y/I2sfDq3zyGy8h/cFiRdh05ycRZqBVnGFLNuZDCIbIYnZrb
je6Z+24f2HRDZjK1OGfVwVWsHuTikr6Nrg+QF7cixiKVfOFN2U06Q3CzgQpU5SRfe+sWQ15U3Pe1
G3q59B/WhKO+TKc3R/N/tWKNaq/b/imhkHPNy+HmHMgukkffd88z2keGE3iSxWpF5L9h1f8jiiM0
Rbz+okHdIC4bLmJzXb0zSP9qU4sUqxX1lMOj6god12drqmj0YPnMEwr32di0HEk85VG9DUBWkxHG
VDS/ZqT+t+biUenv4OeMcdANV+bOI8m0NNprH+DPmxBRm8X0t3LHZs+B8SWLwTxaHtswrc3ou12I
MVXaOoC+Zi5/mwl8gcYaW57Ni97tZyIEby3OfK66bDytQg/2vRiGnc/k28N0fao8mk3ZF1Vc4lHk
+EnOXbOyy200wndI3rSZ4C2WJ3cdiUYQb+b0EJANvvFbX/qxSK6GXJ7nglcZWdk3XICHgo6kTAY/
8vKaRy3n1VySWmeRj+AoSFzqUg8MfTsVX6JoS8aWzac1ZKHnGSBCrHyNFi/lPeJoGtxgRJjq2kh4
xdEcubdqrOe1Io1wGoCebQB33/Oh13nyag7WH0sZn8zI6CAdrke+eTrkRTZ7RDENfh9B0+8sH15N
X6C3nyrQUc/V5IcNJgPLGtA0Ktoy8hThkXZbfqPGJybF48Ku4MeZxdva0LekrTw0q/1Mz/a8DOtL
gsLR7IbnNeEEbD7I+ToYgbZrChZmrWNLzJDDh4VXrqQc3q+g18Na6a/pMl1s8lyYtPkzc0nmVGxW
Qkx0vSXu2lQ5Rx75M4boYpdZyxCbXG4YrSInF2pXme6PYGne8ppVU8WhyAhHhqLuMY5D6sXDFIJk
jmsCXcLe4ovnAQXPcMc14gntPvsjDgHKrWbfrlyAWpYfXHsDsdbp30qL/bQsduvf9E33ONPHVLEO
h+rmInDYZYCw8IMRXeqOxcG2GfxKOk4Lr6UPtYW9ALTU1p5RBM5MLoOkrQ52F7Dn0PlYlAv4XFJR
tjovk5dfuJdP7RYgs0zAWzz7btfuOUun6iA0sB6TVpI/WOALnYtvj/l+JPmR4y8EK4kTv0Wkvo2Z
O4dx0vjHy5Co2jYzgqWnz1wZSxVshgiDtFiOwqPbwkjxiU313We7EMZLXtXfTLYQsMk/eG71o2tP
9aUSnDYpcXGhNzDQhbzGD3MgtdwyRxeaL76wflzRNzp21C8EqLhWV+/MVZ2mcX5dyLNxBwWjzyr2
xVz8KrrstdeHd+ryfs84ksepo6prByrSgIFJOA/kLdUePfg8UHJXQUXztrJ3tUgPZSqrjtmgTpB+
fnsy52pzsAI5wR8zMNTOVsNTWVsnS7ntSwU48/L/tYrH2IxL/9NO+H+peB4y8afPvv53Ic+//+K/
hDz2f0BA1t0gMC2blZWHJOc/lTzmfyDwsc3AdwzHQpizmQ7/W8dj/YcfUFFsGhtDR+SD+Oa/dDz2
f5iup1voghwUZZbve/8vOh7nP71r/8v66Fm6icwIcFbgWL7h6Pb/oU9TTs1R0ichrfS1B7F2nVk3
XrzumDHL4L5AejPVaY/N2B7uF5SS411lVXX335Re9j6TUkXXsKSgWJci2RyerR77C/KcqhiSB+gO
ORWgI2J9RXm/HwLL3Y2zjX00b9jFCskbwdP8bSTm3SnniiKsIzjEYA633QopfDu+oPpLrwVXNRii
9TRlmXF16yCIU76EaHnlIa9GoKH/krqWzNZ2ztwzfyLm7PLvi4+NDLlBVr+qFQCVN7wxEl/uAoE7
eIvltvqMNziAevtiFm56/efRNma4N6zsZUSbQdh8YzwpSvan1p/vAkHzZfYt9WgVibiZ0owBdzPC
6p1yQ3MJKxwXMzlZpEfRO5BxobnW6zJg7BpJAt43zFHVXGRniA/keQSVCxCpgW80Vdpyx4XeXt2h
um71U9Cv939RM/++OFb2pGeg2t3l0c21AKeDHtzGtk1u//626PfmsI43wyzXkwfCj4XNcKv/5xfq
14xSO0yYSd5Qe7zhWoaBMpfNR+agUiBaZBuZqdy1UKTK3zyY7GZxXqahzliOSj/pvwxPi3CbG/Aq
quJgKu2PW9jsrTMiyLN60k6dzOe71mecawFyJ7xAjCuG6RJwNyzeNB+wvP50TGaSheONR99axV2M
HkvAoKoTAoa85oZQwccAmjcP//5KqbF50PKU4kfZf+opmC+NO5E3aevPblrdSoWwfKREnwFD75Bc
j3t0rdtPXX71w7Acas96GfFNHDRTvml9Pu101V3FqtK4s20eSzAN745JlsvI6xInaddDSrPYrHTV
abBsCKNSnmsOzdNq0sPXKnigba6BzDtHeDg0oouRYyECrL7qrE5UIg+jTmRdRzhburassRvfDF2y
S8zVocwOxnzXSFlHds/IYNGDC0MCFFAS4QWJHDYC8byLwC8OiOCsryynPTUM7mKWLjUzFF3wuowU
lOwmHPKsIj+A1KKon6OsZT3SD6nYFwGZb85Svsy5vocyWe8V7PjRyR/YZBCEKN8waOEo9rI9ZLb3
PuAypw0iX0U8LUtS7gJkvAVuC4TV8O0n49q7zSdxto+J/imGFo0yqFPCc8ESNet1TMazJqY01iuA
aIPVXs36N6PH+8w7EjoQDf21RUjSJDf0YUmYoOKh2PybWDNDTNwDJ3xHsVsFUT+YddxyAsHmH1MY
8dNH1QDy7Ksna+wBEEI6KewHQQFkS99HTlbeB1BwB8unDM1YRgKU+eEP6pnvycHdmfwd4TxEs5yo
3uT2a4KLWAqSMlyVUbWj3ukLhpJ4R5/cvCwOizdk3LwWsTgO+jsYJ6/sDIp70DricUF9XpUBbNIy
6pvBPClt/phW790DzL3rPe1XLX4R3NJFjgMTwsitx7LQWIeKeo0e044/F9La5pJqwftn7QzEUntp
ftCrH5kFgbmfVvoRoyMuq1BoBtrpPLNVCm0SS4+62aOZXJ90izdgRCgekUrxxljXi7SSrGrDQVJj
o6IoXf4KQTv8SZjVvCoKIEp5qDXEfWhj+OSz5AU7+7bi4Y+5xS+A52xEvMqEes4uT02SuhB+x1gx
dUjHQD8mgRXZefJLqIzESFlg9SnPPCSPpLV8BgYNUuH2flgtHZ9s27GGdtX1H8yEwOFQlskfw87e
Mrd61Py3LJk9xt646XWHVDqoWOjOujcLIVv5PSQeowWR0VUubrSiF6E566Op0iEPQiFa3FlRDxYy
Nlv13JSjfdaW1D6YJk80uhKODzfpDiblmy6T5pBZePKtAb1Yim56YpbnuWb6p+mTr87XoxbvwmNt
zUY8OiZbBt5xWwKp9tc6uJus7JlIrEHk/eOB5BLC5Fq8aWOR3805MKKhDqLFYmiGV9u6VDgTwoLs
zq538nPr5BVPErwVDJbkhKQGKIESQapfJOktQ4lPgjV+S2Ks0H0vp7XNTDo/69FR8ru3hvGxl7OB
hY49IVv5s248LSnfaOOZHdoHI+wKkzVEY9p7fo47knazV5G4JxGsPnpCGtNGVNt2GcpHXsKbGlgp
ly7jTXYo2lC9eb3zXghjl4jusyc2cg3CFJwMKpf6JCaPShPNkEX5DVb2RzPKA0f2TbGbJ4um/enY
XwgeQPDJUDemCNRJcwQdQWQTw/VuXndoLQ8ja3gOPqa6Cq0p0L8BG39y3fy6kd6a+c5sV5CLxvCE
yWtvlAGKHW8FdrRYLVA5nM0ZUh9m/92hs4BspzAPv+TgvQO8Yddvkn2c6DjJy+CPDyBnQpw5CpQU
gyife3s82dUPJlDDrivTO/S+nbIUbofJgH09FOqm6zuO53TH1ltE0gf4FnjDcLU9u2Z47XsXy1iY
QqLELGz3rz83b36a/bYbuNaZ9O/mVB9dpa24XDKxyxc8kIw5gmDar44KXXSl4cDGVhTTQS2M61I7
tHuFzmRiV6RgvI5j9VY50N+IlWISEy/B+KGNaRuOa/GqTAuJks9gr0+yg1BM92c9JpcKiZDCFjCs
UVuNe4yyNS4PzLsSXWZJd9cb+bO+tfdT6rPVm/csoJML0z0O6AkTE1AzMBFx3uTRuIzi5icaQ/XM
49Xl5g1rnDzslOvfJHPgjlXuD4jv6b//q9k3361/7DGg58VwLMfiwyA4fC5ZURhKFwy9QFMsNVrW
1NHow63l+nqrhZnu0RRwRQL/iCxfemEbgKap02J7cbK3QQPmtjWynWD8pm9M3sGomtjujTtuyzNv
chkt/igj1ovfmjjlszpnUFO0IjukdnucMLTW5nJexjx2veWu0IunTFPafnkdFz5G5J2nMjDHXcm7
yUSVUPDGiJbFYUPS+/SUDhCnOuhxLNFkRStxx/t0xnpadvUdV+KHWLTiUBE0u7ekQ66LXXgxvHWW
MZ61Hx1/fXaX/iVbP0dZr781mxeBGSv5G4wNHIzINF5+zadZ7xLbN9lQDDqSdsFyoyHppYV3TjFt
vqTcCam+fGl4TsPRBMUCeBVlZ8amXl8sH449j/GMhnC1+JdgorgSZcXojf/B6oBLdteGCHiEGBWI
sUit/Rk35lcymHdpElcAlxu2HB6fOq4Yhg5+p0cKpEHyy80RZbqa9ZZrpMAOuDaZSclVEpxzKoxZ
kfVNrs9S3+1ANjsgufA08/yNaI9bwPoYemzxszMsUNLMmF8syWDcRcYRTuyoAsO9SHvocmSobJV0
+1KVunNYRf0Dze9jk43mwQXTvWbDGajUbt5sUgpE1x6nHyETv0y9My/2ICEDmIY6DjYClEwi+y76
9WZWJExyxsL1ZCeRpelnGqCc81MXpYJwI4HfaTZ8C10CFU8v6FY0pz/JRaJyKT4NOFQz4oq65AOw
0UN6VqbgflL5MoIIHqDvj0jJdBLRPRN2ChK/podpTRUuomXoTmBurj1UKR6zJO5KH4GGKG6t3viH
YcIwnJbdUZPqI0nourqVF0Mu3tEr9L+OSfq36T/hrtePBdvnoRc+RCoWJfC8uV5c914hEe3b1Ti2
QSAfVzV+0WqdkpH1pS3mi2as0IagJy1MH8288W+kMpIoZ7+3pfgrpXzPTBOk1VLHQ8qx2xHvbmQM
TypEm+W0cAb7jgWKwmGsploUl9l3wDIc1SYTnqJzkDCT1mGgN4tEkb7NA7suvQ3Og7YS/s28iUHZ
Xwd943Y6bC8fi1UG3fEUON9T6UEdMZlH+kGs5YuzK996o/U3mcB3OQJKxdjyygUOlJ6PP9TG9QUx
AMq4fs5eWrgDpsESJm3Voyotjo0E24XoR3YX9CAFIx01ZW9y1HdrYpf7CgmZtsyfus3Er8WvGqYz
Ogp7nrfN0XPXbXMmNr1BdcV0N2x65+6xKcwnbejJslv9+UVvzw5dR1x454r5uelTqo7XOa2fvNZ9
N+SJlrqLxsT1+DNtaJiJ/UNZr/mhmgJzr0EwcJR1HDuT/bfR2cQFotAYs8VjHwGyTyuT2A0Q8YKu
f6dSPOYL8nZtPDlefReafg/W6cMcO22PN3XvpQYiooT99TAAAekqKhDPZmpdTu47NVxNDAwTUFuK
v6TYIlPwm5NRcsY3zQt3l3MsfQ5Hv8SuON+8xlr3Q9ntlVyhhablRZXbthvdGaXzfzs9M4PAu9rK
hwiDvY4BBZx9QYdi1IkVZ2r8HdTkFLm0H3LFj2HXMPXVAnVgmSNzGpBsqdQIDRytBegjafTtBYHD
yqoST+KNn/0ad4ZecQMxi50SFoy+R4TjRBid261Z7NsVLVH+lg8chbIaY1t9wpGzuZca0jnVHk8r
UqBlU8Kwo/KmkXSocaZJyDMeYRH8Tor6M6gHDMBoAMGvU28LhRJxCuKpOs+6T6Ixe5auRztlMMhV
fAh9mVxGo5qZ+embVivS3OJFkwlZAaMdVeaCMc9wTtUIU5u66B2qxfPcpEgo/EveLTC2V/HWJG5w
ygMBc0TGyuDJcQ3uM6GPuADF796V08FiphrVvikRGPE2zj7HKNVuq+o+9hZ+oChbURONzQ5TRYUj
Z30tNzqP7sDjzibXizqbzTN7B/Dc5XLZ6moSQIhtdL7HrtsXE7kc9kxsiVk5lAPOg2EyjgBXBXxT
tB9MZOrIIrMj1NuHpHIQVA1EPVpOSimFBQDHfBN721UQpA1O5uKVm868lIJJfHNl5v2TDumzyBMG
jo01hiqf2F40v5mTMocd+T0R70IDYffnsihtExsZ1A87b9UOeNstyOuTzxM+ugyFkkw7t0nyz9ob
1sRiHkSJq1NJZjmSO4YslPeJP2zL9GRH5JAbE4Y379q+BmYGtrwpVjzKEzIP5R+Rd3+abc5m3qSq
WMrJQeJBw0gf+DiU/rkJDK60LN0FVseet/hSwqWLboR5AEnN0mTXTNZeOBhWckBcsV68pBP9GyT9
cuS16jcVzkglOFM7qaKIe9v6VEzyI1k0v+ER/SRtoow4FDzaGdTKCbiFh6m0qKhmvd4XnfG3a/vP
wXKSkAySIBysV+V0u8Kxv4mwZfuGpJRfW38I7jAEQD3HETFrWkwwxLQbV1p6bHmHVfLLsrHpLn1i
oHNt1KXr042nWH6vKfeeYJ7BuUQAhMyDX6yB130+eveRyfGFJo6SgyfohOrbC/1OvTPQ2tepP/By
p0g+AvaQRVeNTC8S9IydhrDY1rzDbKRkVdSUhE27Bvu6nZqjsJg89fzp4eVEboBqqDWBYgljPksH
xOGYUxzZydawlp/KZhTXtfhYVPdXEsg34LIgBNTndIX6tPp6GcqxTXb6ar3XGSUlMlmdkYSf0lmV
iIM91r1pa+793PmDOSA90SOeWOlWl39fGpZhuyGR4Ht6ETvKvpZDdvYy+eaObhPnE+a6VisY0nWs
IkxjRjtG1pVaOjTEJtlFDvPAvrfAafvBSUdwCeNubQ+zwthGuMUcFMmut/od0o8iZKwT5xlyHIke
JUbHhPQGCA56W8ki3GsPAzSpo0c3zmBtubv2YMermuRNB7yRtkPcG5qNr9zjgG9Nstjyg+IauZiN
/Kts95a0GqlFW85WQffIRP9vt3Wi2H/fSX74qufpnDOVpn6UP/lTcfAk1NWoDjDfgEDCvIXNfsHx
6znV82xWR4/nNKqT7ENnFOItK7SBZkCHXv5YGuevTrAJtPH6OGk+3BYWWHFlWcfG8cqLkywx5kgO
1KZIYr0DNrqSZHdp258wihhqwj6MvdbTD10HWMbyEUh7vKxzSjHfKfcM+O1PkIKpNDjZb26nt6dR
12+duU4PSGQd1AZMF70mP7JNnTr1uFQbZS0oDljuKqTnQCEwXJwqqt+dvbp9BP9D7qHKIKGmbdf6
kz3Q9UIwwBQ3PHSuxRsgVRAbZX3nUnzqyy85TQhuJ8YHLDmupp7/8QW7xAw+Tzga2kDRKahs+qvX
mC+ZjTlOeYwIM2M4MzGPFLPdCEAXS995hqjKo4kj9UNPmgfH3FA0FpM5wRm640rmKMSDTTYJ+TcO
KtNJ1bFPaBjfqUoZUzyLpAh2wkqIC9S/DAw00SakAgSIkQn5CLOj9JoVwE+DFFY/UL1rLuTOsOU3
EdqswV/Kwn7GeoIsJUP7ICW675GrK9V0rlvrVaBjOGhzpeIM9WQkUH711cBIYMD/aov1G6jIbuhL
Vt86vsLVNH4h08AeWA1tNA7mrpdmx+9H8U4fHENXciPuEeK9PQ0zUlAgemk+OeGHqAeroUYmTDYd
RDgO7hpuACcADYdk1lkOp5zwZqZTNJIp4w12w7WOvj9AwodarX6Q4kN4cPQGhdASFtWbPzgfGhL1
XoNQmuT+ROHZRbkCvbporeKq0zM+mC0Fw1lip2JHaxTzNnXcBTWYAEssx7bo4iD3mxtqxy+52GfX
IPtOKmx4OYvtsm4/8VM1l5WfTk2raa7659wDu1zb6kGWltgTC/5dj2iqjNF9aUd6wcyC+bv6/fMc
lNPRZvrbTrm/N6zKiu12i8KazBOWaIgo8FJ0yUXud+36sLWOjT79GLp7SweCdpOS3pmqh6pP/pgZ
Llhf7ggLNXG58kMB8eJ5XqznbKpt92GqyioqJtpnc+But1pjk7S9EerBy+IkX8zcvhhKnuYtq63y
zOtgGm3UTf6+tQwIA53CfcEpZJrrjci+9TBW5aM0kmhaD1pRPvZjxYAeT29UuQFB6xaSyDb1D8sL
C6wVc1f7Nyv+ClaJe+n4PyvRVfveQ6tZzgR+9467xtKbI71pZ4ZQ3dtoYR9T1SuAIOcQVBSXbm5S
2+CD9svxd46Jhkgr/wVFykkmebCrwCNE/JYF4gkBLZEkbVzHcj95JKVkqcd3mf0lyKZjaIgXtW+r
OOMF30/D95oYNm8Ar6dn8w7ZFkBif6J2QQ8eipLHcORW0Qlc0vTgFUOxHhqWe2cazg6JmDeQahqA
RChw9ShzlAt5h9p+OCWcEqlAMQ99qt0Hi47jzNEOllZ+F+BPt+kux1Xf0kgi4GAZHqt1vugZL4DZ
TX+m1fnwJEoN3Tl3ARR3z0he1qr/DRfljILjOahnAeMl/xzyxmH4X8RtXdoc7smLMxJGZVjtywo+
SQXJxyo1+K90jBEqyOPk5t+BQG7RrCCu5sXE1tc+Kq/AZaIzN+HjOUt/Z9TT3ViQrhFo9Wk77ntN
yKTeyDtcjwf2ygijMh1fZw5aozY+NcqqVcODkHjqVJLdl1OTtwH8tNwiSKtF92+xai+1mQPFRJZb
8rRh/04ghnNFgYvlIjKaOPVUeUTczt8NdooSgM9zJIYkHJr26rk3ZoLPi8NKHj0ajVzqZju24bCE
KggTIosVGDqmWqhiJsfmyByg+Lle9Xu9EE/wo+Xnu6/q5c3Baiiz4e7lr2wm2eF1J2U0HD68G5wA
iLT2DRvaqH0dW4HOv1Q7r0guXdZiUxesM1WLWN9u4WfYBi+46dQ79D6Ay4KdCzgE/YTzPszaeyLy
w4hVoHkrZTCeCAtqDrMrGaE0N9WMz8EEcLBv+ydGK4uhTdHQEy5YKxysDQYIJnejOAY1JaFBX70f
WX12m9YwKH3jKQgU/WNq3dD2Il4zTn6VZqHRSzgDaflQyu7BWAKYlsbPasrLE5Hu7AP8P6jA2Gw0
TAW6QV6WBp1QNT2Pq/IjhXA/wifsQcvDQWfxvOsT5Vcjs4xrmqaNTdEl6xvaD7gHYTAaeO1n9GSF
8SEH54utdhZKj88Rw011RbVq+kRWmeUzijR+2VAU0RJUGQsOpY5ap+2E063HAf15Kzpm/vzn6CH0
OCBHlSILe1213DvdF1d7bM+jxBG5dFwB49RJgqQzEQ/SGRBB8bigkXruhuW+yLrdzBsqLiyfhNnE
QyaBT3nHPjtCD1LH6AD9qGNQNzkJYxlpuXuyE36AROZy0ubvCl+jrBPCLibvYLnDh5fv2TqQxmcP
YHuD/toY05aYOhIkUDSvUJPSG/7vKvDvjel8WL74Fnb+Z5j17Frp5XPSDZc+4KxuSbGNS9QBnZ2u
rG/GZae12r3TiMljWILDeVPtURkI/js/piEqIsmg6EhGwlvNkq82GVizmb+lm0uo7LUdy9MfWccr
ifsalMQGqnaq5RCkHrFymFkpteKG4TNGefYB7BdE2C7TcG3Yg4FnwXh/y5yfRl5i0H3nXy+HofYv
XReQX7JJ87b4o2YN/DN7op3ojc/EL+uDpwUXm2f0bPXjyWsJYC6k9QBvwo9ByBtXc+SxVJvGxXhW
+NVwTBPf5fXHqYrHLcC5zOjhTVaX/jgxBqgOzOSPuASZ3coB7ZC3Ooj88p8l0xkT0kaIGP9FH+FV
48rc7ITsadX4Fjg4pla3ep9n8XMtPGyiTvJR4lelBq32vviYZq7FvEYymPIod3PCUsO7m2N/ahTi
F99uYyAJH3Y5/VZ59aENwZ68EhfMIyfCiMGGN3khk90BGJleW8EQbZXf7SgfCbssI2eZ77ZHYy2G
9Rta/mdvcNXM/4Oj81puHMmC6BchAt68kgQ9KZKyrRdES2oBVfAFj6+fg3lYxez0bsuRqLp5M09O
w09JB/VuVCz/1Z5xhtS5US/8Z/sQ2Hb5VHUxQhCPx8AOVZRpTAKLPrlEnnrtGzHJg4yUHoQPfaEz
yPXkWbHObHHsOsU+A6AObquSu1NV7PqcqL9Q9Q1bHy/dIH6TNTqnnFvcrSnmxxZ3Ut1jnsyVx3ua
GVL502/RFCwqUVHZlBcXu66sUGcf7xpwJfTa3Unf+hydbtpAXIXFqQw8jzwJqrGAwlcUJJrZCJKf
li94zN1NNiDkjkF3DkCpEbYs43MnOyCrhk4vDZ8K82tGBYjlHTE4NVEv9iKl2c/REwC4tdjkg8Ck
NcOEC2YXDY3wUd982GR0dkE2Es5mQEp1jvtxmryDK729mbJnm+p+U3AMQ43iRaw3w28DiYbMD5Wc
hTbzYM6QQOSADOW5ZbsieL+aHZ4DoHKCDRJsvjZkOh5Knc2i1zrBlsYaAiR4sfCVobtzpbZPo0ki
dlKPNH2O1SD22Jp1UiLel+NzUML3/lBxV+8842qldUkHDhCTobn1DouItgVbijPOSJyRFVXzaUgD
rBu2FkyBQMuSX+Hov6Vrl4xG5gTs6W9jyF8wyO9aAVNllCvLoGWpdAnaKIxkkCJ40fTuyrVd3rcu
GWehl4Q7NCYA/iHjlkj1xKyKU2loO4J7dZhDo+S2ZFSYUzGI8nOfvGXLR8mIyyKEu/SllPnJIde3
0+f2Rs2dJPAQeyHY0wOuUcBgTfWFA3EzOv65cexp7XXeXVDtWidU0+Nc4mQ2b5P9og/J55wxiKSm
rPfRwrcEGrKm4Ghvm4xaRDHxYqRbNx5+JT3ARnxqCMBD5f7k9Tow+kyvNSosWgOh0yCZ1uyQGZHP
wm+OadvSVWpSyzX91EW6QD8IZcrMp3FOLbqqvHRV8ONQusiL9NfoySHkNr695eJPWBThokQRjFvx
3QYMtTTiIWWvi0BYBJ95nXGSEoxJr0brQH+LtddkNO+TXT/lMYWtcV8d6seku0uZsEnVsXNva53Y
UfXObUZ+ePV9ck/g7T58g/yhjdxsTfiTJSvxXmkitJHfWLF3TbikqOp+Wht5S8TKyAhUjCOvpezc
c9fIIzOMHCA8HHi5Lfc2J9Go/GepkY7y6/K1CwAmBsOBtg9e0Vq1sSkpd/Vpm5jtZwrtLMCcsHcs
RnbMLbuh+64MdfRaqYFPS+AIdF2IH+CVV/qdyCgdqhm28iAbXm0Kjs2qe68m/VTHEU93lrAtn3dt
FLG+SlrzQ1nR3Yx4qo/68NRbdHMSO6u95sFY+RAYFDmfuQKrYn7FAIa7qUumUz+WRF4oOGlSBLPg
Q9M1lJUekqR8Ja2A0Kht0orXqi08ntNcVcCa8yL0r2D3nhIYUms2uiyFNTPkLB5XFGGeHAznBt8d
YmXtU+1O15OPQ0oGwyXVnN/YMNiDJeIwieKSj9GuThKY1cQTTSDWGvKprpU5Sm//k/cvrc+YOmU0
45my4zofzffBbV5gIRfbOuC+Fk/Gz7QoK8vrPoGlSqzL+BoseX9onWtd3CF4i222tD6bdVHwlInk
yct2Q9YfS5MpEvPDSs+Ld5k3h2xOuzBtLFbubpud7IXx3UX7roxeHZNIXqBYXxf2VxNz2s8KxQTt
dKNIZa+cYPqBgPzr27ygLf5DgdfGwvbSIuGvk2EOQlJgwTrNLN4Tbr2JBu3Xm3Xu1WaL8a3TMBF9
246wVmY+HN0y+EKfAdLmf+gi/W5hAs20kBQt0faC5VfTXmyLI6soj2ZCTY3QbllMS4V5lV4Lamf0
12rGpWdqLoqItngQYlKQHOODTfCBCfeTh3G293zKr4f2tTDXquhocp7Va6LVDyviETBj6Wt+uUrq
q05kxn5GdMh7TCDYz7l9dDrnIQ2IQtP3pgXZpsWww503v89qDi5lXgUXmWj+JYBBFPdiAzbylSby
76wi1l0PJGKjcY3nhQRCRGfdw1XGk0vzKTMruTfdn6xL0voxhUQnz2+MvdabH2gD5qaxsl2acoDq
hq+2vibfRR4fMNscJcBFonq800lH3WYAJIfcnrJr5Tr5tqv6C+b+l76ZbpXH3jUxae77/0MssQA4
sdoU+Jt53Wd7nILoKfCr+GEypPqsGnKylkVVYDVSq56QWeHO2tnKcwqvy4Mt0neJJQGoU2LB8Et+
FvCGcvUvL8sU33v1R6WpuZMjfC2RUAdILwbRbvtfTefMXo9t6h+1nMe5wZKpHif11KhpWKVH19X2
EQs7zsetraXFBlf00xA3dpjp/nAUtYj34LkXoxA6gcbc4Qqj/dJG/Zte0vaZKEYd4qwiUSuFWPGD
hrzwRORLXKSG5p3BJJt5qJeG+Y6XxF+nEeQX1z/nmZhIdNabpPXGbdmK6j3W4x3i4PhXCDxHAzF7
wFJ0jeC+psWeX0hd4URIzZzxjwNrDKqrnggwMpp38c3gw2/EuW7cN3dkb+h25HPmqaQ1FPR+RDnm
Rpv1/I7p4EswAriCKUUDCSaccm10jgUyZ3ofVcppLUAFlW7zVQ2+OtBMD8BMO1U67RTw4EA4A170
gjevqL/q2C8wjTwAVUaEiyFWDJX1mbTZC6XR37OmPhmr6LRqyXAE8zvYh01bzSmwIfOJFpgM0Fzp
0ZomGHJ1FnQyNsujdNKSAa4WW8vOPu3APpP957tB+IhzecX/9NwExRkhluSvaF9tFyxSBPh/FTT1
e5PlKz2l6wsAPKsf9RDp8BItr6q82XaTeR4qEj6TpJKRel2WpNFvnyTQZCpu/zEauEvrq73kYvGy
F/H0SOyZr1pWh4RMXbmr5+ZfPwZf1kwCNYLWu7IDPAl+v4WOfGEC2KsOd4iru39Y2pcsayhJSTdW
Lc+6Dl4OB3G8j1v9W0dAV7334lraejB6TLEi5eJQ33owZauxYvMxqfs8WAiuCChRcuepdSvs9iUl
KxhklIY1GZCBYmJ+o6puzVGEqtY9EBeOvTXsqiqNeTqbr15l/jam+HV4ojZKe3UzbB36cKoHB9A5
AT49mneZb9906bzAuiGPFA+SNxsPLo8XXt7jLzKMfl97P1PbL8CzkWNfkMQsnJuc2ifL0BGIkUIY
Oqw0OGVDcW7meNe32GCgklxpaByN6CL1Zjkfimtg8PwiGITNjo6yf7K0bz5B3jre+VxvqdthyYlH
qZb/uto9l3ZWh0RpPmTA5g2n3oZoEVYCArwBWj+vhFUdxxh/EO10+13lzs3CT2LXCc20sKIioz0Y
SfsAw7FxjOrew+Rc6bYwj2TP8GMKN5i4uugqrPr80518ktwBW40sOo/UtFgpiURTt+CzODRF+NY5
m4p85VsRAKAe79Faa1jDLfdFL4jDXrlP0fLDCBy6ARsSU1FJP1+lntzBO0rimRndkoS/+C/EgGRW
PWTZv08og3R6bAf46zUEyefSdvHJ1vduY8Sc+n16iQzaqkzzj4tVVNqkm4EMxFmAaa6eblr24jva
zYGWVHLRdDxSe3M6UEQ202wU8CuCm0ZvFnmLv7Y2P6gd5R7kB3snRddt4IPbgaLHm/ohrmrJXlX+
C3v0P30xrTuJrc1GKgmsYF9VlDrN+YH2qpuVlPekrqj90C66La/KTbn1zYvyN4RofTFEhPnToAOB
9GxYxzaVmNVmQNf1BPAB4BBNx0BXqX3GJUGvaKT2EvXbG/m2Dc4q4eFUwjZc4kd2aSPJd2EQyO+a
INW6tMSdUfKHm6aFlF7voRvs2QGe7I3EujXOxqesAKCUVCSNuPbFuI0ZeDeeBsqbQvcelhYp+wqq
S/GaBGSxdOOp1NNrqjun7A+LGJj+xbWa5GFoohPC67vWAUTwMZ1ajJ4ko/CnDeNzxEu2Il+tLxtk
yGJnQ5tOoNwQH5nGCbzeEAB2puTpbfbm2s2Z5Iu5Os5wzxZP/9aIhLErrRgyAkfDWFcHWUynjoU/
rMP4WhpMdcGA966MWBnAWSRLy4PaRXzJHR9DTrtrfPXu6ONBGvz6SB7l685Iz0bj4gsY32sf+AHd
gYsqwN/i1BfPVQ7FwuqIseRUSdy+uCo7pLyunHRABOaT74h7y1vUlukF7M0TWPFVjuqP74q9nPXZ
xeZhCqzPHtMJIPx5W5A3tnDshwakwhXgOSbAubr4BcjTwaom7rxc7TB7OvX4GNUrM8cL66hbG+H3
toIhlBHFPlHDkqB1ulWbHW1Sdpsu6281hAjRByeESTb/bHdMnOlg2cvO9IGPuPx4YgfOhEPhRqI9
G3G3oxx7PVfdzSkICs+iOGOB/dtkDrYTKAS93q0t0v04SI4GRu4qsR/Iy2RU1birBq7i9LeYVKVq
YA6bhI02Eh1zMM8BbrC9h2DcoH03vXXSTX47XRLO7O1B+1ShsRjEh/tY0jc511+4W160NP1rFG3Y
8ypfyUYAckywPSjHh/MEmTFAkBhqHBRp9OmBectmKtCGun+CI4DVjmc1RuZ7luL6snIKDuNx69nO
q54j6MKI5/zMNgzhh7b70klQLI9krY+urWkfZxEUK6hL1TtNEN91lmL31nivWODPrYyTL6+mT4OV
H5bzco3bjJrXoLjmrvqjsREncYg0kTIptN1T4M3vHA/nus7cUDJSrgBOZEG7d/Xsl5x6aJTza0F6
auwMICJZgtI843SNnJMoxB9pwzhyiu6Jkk0YRsG+nqyTonhC5F9ZIK7SbX/rwv9C9N07qj06Hjyi
BmNAFXmoRsp4bbo7y1y0HZBhsbm8rPhx0nLBKIDuV7f6Sctc6GKb2O3/Qnj4/+iKvABteHpuIu3W
x6iXSSB+9RRwAkRzzS65nXnTPyuy3uwk8cLKDPbEKTKXJkYIrUdcCSlvr3Rd+uKvp8aro1mXvPa/
FLDClUD+YWp19OxedrQaz+wRBqc9DnG3H1nSbXnA8Qsjh8b4GP/lIiXG+NGNpHk6NMe0lNOKUHW8
Cksc1mWCdJN1n34TThnxcVUw/xb6tvf4yVmd+xlpxnvkanyul0jMzCTas5YgmA6RuRqwISndxyVV
2mcT8xt7apWA5lv5Q6TOktsDGPpnMpGUNGH5TbeqAHeYuBFDS58EGA67X4pIYgi/5NcV381kpXrY
CL7GZi7776Lsdi7y5M3T1K9ueyfDhDNBOMNjUrPZCcfzK7+qw9T8jcZGp4h9F6vAZ2k1dEzZfFic
deBIqFBmfNhMbL1CbRFgA2BGqc8xLt+K5QbXuBpNAYZ2s1sKLebE+m0r7a82BO+TFcWHlHD6Pk8A
q+f6NO9Mv7h2EQ0ZPGnaxUtZRIaxjhWL0L7J8bJ1IzNPmm7pzMTU2EWvc480ALsxI6TfEjQLxeT3
J2G5eGDRE5AI/SfKVqutYAdtdPccEr0IpHnGz/zDKvljDly4jeY7G1m28Fw0/aYPG2vcUy5lc1HA
uTWzkr4oi6k0i5MUZb7sCBB2C1MvtQgxLDw5tKC1HnmEGAe+7GVqsSWzp9Bih6sgatL/HwqvIeeg
3aGY/1r9Bj5qeWR42xXL/8nTIE66bnHTGZJ3eVSceUdTuOAbIox0rz/+/0F11YvL9UAbkat9p/mN
iJbupKHf7MF+5e9mH9du//9snXnVU8W6LWhH5JCqPGmmPe7HQdtNCkWxSmZtxYZrh2Pc58IF4LCs
E9zT2qc2pO9m3upbc3ZR3LKEMXTWpn0t8Xzz15EgS9jPeToCkFb9WhN+HKOvXpLCyveLeyiRmsEc
OPSrgP0CD9kqDyPYmklrBdcmb+jNle47HJ9bOk/aOogHlmGt/yi5TO4To7yMZePx62+ycBQz8JZt
6rT9tkwT6BWwSFlQ6HboK7497mA30tdk5sBScn/kKV7rOm5lWWzSvnkUSWnvPHxsPZsfHNvlUn0e
51yBJqwto52dmrhwNgG7k1XNDctmsjsMzoiRrG42yUyOnT8wR5obBH59PysPnlhgMRqLZrc3YAaT
tFmitKA2Z1bLvek+GwKTzDjXYbt8C7rN0k/VJNpKN3r2EnpBBRtEXSt8GAqQ6klo9Qenzwndud2u
bNtDy4KM8hp8PNSY7GLDdtdclfJaxYdIT59aXwWEi6pjh6bbWXIbBA1rFJfYEcCiswOBzTZcorGT
98vtkbJMrlz6KQMveuUP8bAE6BBW1hhvAPHecy9/ReEFJzAN3k619dPUTWshSv1qzNauh7bGsE2K
xiyeccn/azRk5aZB90nJitcJr/JBuf2GK2jLGZsfJoq6dyJiaQeIh2Q7Lie/f4xV21xUTkOKjVzl
ZPp5UkO8QUkPNuaII9CNPPUc2HB02cYUL2TDIHtj7iklJs/REMveONnFuvdTiXx8KRyLSam01x3D
fIjadGlRtIl2gi8bgpr7YuMOaw9kEN8voOcRGwI/PTZYA624Bag2OeOF9J17HflYiqHR6PhFm776
1Kt4R39xddQbt7kYKuPQtximiHXvNYWvua8RpjorSMPARODX9N2A/2QPF+JG/PE3ZrfAl901RAo9
B+c9QQWcW6C7OifZYAdkR6Q9JV6erWuO95XkebOtC8xcsnqvQclzO0noc8I9yW+VNEP567P328C3
644O03JLSRSYQJxFbH7c4QmvBu9hDwe/W97hGNFoMeOvsa19Ni83/3T+wAH3sGZ7n2Er3kiNVJiA
MufDpN4IyTOWU0RbmtTqreXA9RTXtnM4m/kpg/8p9g39lJuSAOFct2LVyWHZYOJ/9wfBBlqN5yjn
QY7DMAnlYGNsAkvqd61JUNUVR6Y0HgYej2u5/PhYOmF0HIutlzfomcREt4Vm7Meuh+dn4tTmHJJj
012UxhLEAnYEpaBbIff8VTZtaNj6GGW7Axtd8wrfaGvXhY1Ntn9LLND6qYZzZa7uSUz+0poeWl91
Yc1jTGken9xqjI1juh+IQwJ7bnyzUu9Dzj2rppwDVBjqxOKDYKocQQoF9Nj7VDCuxKTktjOiYqfr
6cNr59OUU1iEms+/mFgJ+xxLeRnAVpIIi3THp0+lkZ1tVtpyOV37kTO6TR21MdgObI3Evad2UIaW
MdyFiTEvyHKohyMUg1a1b6aOFKCs+jP+5DWdI50TdDdEe5p821pJ769RLuRBVborWKhMiKhGU1Rc
KsyKVwtfMJJyhUWW0FUn5GsWbOsZMM6A7rQuC42vomo4pDCHROKW5LraAmelkq7mhwa/BrnEjl02
JChovM/pEcjzVTXXNBFq/r6ugulJGjXvCU/4uxiZQLnJTmPm1yfWG1rgSuq/ubkEQrtkA4Wx7Ptp
P+TX0832CQ8c41NMsLKvwlbm5ZGg3C3AR8LwFoOt02ziwjPfWs4XYY+EWRszOy671snJh/3g4VPQ
Dgj1UNWG17rmzDcmcW2qZu8bsDSBFQQrirkqiXuViLC7liUvqKLnlQdfGBVJV8aWR99PSyWtrP7k
to5gJv19YE5kAvj9w9jHPhe4w24omtfasW624tOYxTmxlxgfWTa75NnqcWLJgeQmENHX2WydRzzg
mPJ558zDpmVcOIPRfMlEhgSdHPNFoBwqkCKSxRcz034CB3sKdMIbZT0fTC5fmwFX3zYVhfbR9sGT
jftWSmxSfVztRptCE6s/TtUlyYkDR1Gahu6377XsJTqTHgeCylS+VCO3dlC4ErLX3mf4WnMpPlSa
n9Msod3jhvBU3QX3mr4ETiVwdEmjnoZCG65mqRN/x7rdQpTTaCznzxhh6vmaJ7Oz8XobpEnUXvRB
f2PiqRb541/kp89MerVnsjPKWFIZ6dHDUnkjW/pcdpAicnc/KXjPmtllrLjwgYpG7Rn6MrhilPZM
A05ia4qbbatF8Vnv7jBju1PmuP/GoVpiDx9DNNU8Bqc/XUtkRHI7Na0wKfxjr0GgZhbYWoRziR7h
pAZfcR3T6SnlXGKd4Mvd8ogNfSdXkGmSj6HEyUijw2bUxE/N3XdDF4ZkCAU/OJhkgpHtNgajdlCj
7tVSccGs7GptTt5uMFjIFinrYGh3R0X5wMH1L4OVkMKx0aNYJKqjC/tiR8zkaKQcun5CxSU9ZAYp
aQ2tve73ntbU6PRkTDT8GuyaoyNXPwZVJWhuj+NjQqfwr9X1oZsY7leHmXQ19Y58aUw40MWwGwGD
LF7kd1VbDWttG26+uijjITGNUXNOPY7HsqIDZZ5Ly6DktLsFhsM2ywgQ2cXIe0SiuVea9jPWGaZv
vRc7Avy/DaLcxqu17jCwOFBQYAZd3fM2+oz60g+bTDzboqtQKSwK2SdIKP7IC9/iq8/TxLyV6RXt
Heh7rTU3mIxNWAV9eg86L6YegK96gou0kTxPmqgkzDgYXKnzLrtYNsYvbcqb00DF10ESFDq0FnVN
PAQNGn28Zm9qXXCeWbbs8OICcIXwsaJpWeefYH72TVUcMvdz8pI/NrYDZof2hcqFkbZtgJK0K/hv
kQU5RCMftgbuTrK17rW9OSfY0OaXGNyrxxUNhwv738ojnZSXRJ3w/jZm9xmzj5lM3z7MGYS9QSuf
oaANfNbBDA30Evobya11iuj839KOLdoJwW765kuX+9iSvc/AV4S9IYlvKs8D00JfxrmkCC8JqPQK
4iIccq98GtGaYSPWzsHrSMQm3nFaigVLq7e2xdDGm8B6wi6Ij5JZCn82kFndVu39/w+8pQD0WITu
dBje5F7Su1LFkUf4Bb4XEOvySDdJfn+QwazuJuPzTab3RrxFURvddCpaHsS3bi5thJtu0p0FEEgi
bvZuVdUENwH2dLZb/zkWrv+c0OjFF6C3B13pWziP9iVOgwtpI7lvHOGBKo12AXvYZ7dph9vcjSGF
5XUY5wOKNPrCOiarFOL84zBj9TZWXr/PiogUgMX3Y7nf3TZvGwSEhPo1CVPZdXt/W8rlXwH5BTSL
EwGzkzwKObS3EgyjkdLP4MTpH0/oV2h41RoxrHhEPBoGyz+7UmDT4Wez8yFsrExX/xP5dcX7scYB
n1qUE9TT0SH1KiqEnKT8lmb81sc2JkQDT7EcvmsndrdePQI+SFzA4QL5irqYmNGPWoZ8hM4Rj+bA
GTfrC0sVeu1HtOA60gICYGXVR5PYbGdrLG0pDQhFd3E9r9uYqlsyyLl94hrLfVydbI+KEjBpIlys
pRpvYDpDvy0174e2A5jFa8DXuRgXndwlMYEWcCbIW0tvJfiL+IrMvceGBX6jzt+UP5oHM7cfMEQo
CMWq8j13054GUt6vnUXhMD0VfVRAZnbcnN63ub2oroZ+i9TA8qnYBF78UkSIAqClt2ZagIy3+ctH
EteEZ2gtqojr2sw2tLsWgC/AELPIubYV6oAOZ4muIi/UDQl8PChCUjxqVfBXd5PRkXFZ/BNu9y8e
G37VBCTJHeLvs42u38YVI00U6eCV++RXEqaqx9n66vE0Ki+PV22dAxpzgEEMFa0WRehO0gQM8hVQ
7A4LHpVUcFhE/mA9VURfNo3Redfa9P81JVKS3vQ/qmgJbwEa9/W8v7jz3zq4wMKytx73JTy0Br/d
OmEGYyCXcDQbfS+4mSwl5Lvcive5A8kCoGQcEuwfjzOu1mNCUz0mcxa5vpAt0i61KlBrVjq3f54V
9MWv2B8/8mYst8lExqcyRQR4V12GWHP2bukt9/OAJbINLytiQd06L1FeeMxS0OarHFXBrUq1ESje
lO/Jd17Y+ACNmYdTTvNBBrvXrkij+vjmw+Uv3fJNvMy+6F4gvFEH4HFrE6ZQoWYF/m5uQE/S6Rra
zk87DzbPcSyQnjH/2C4ucHNWX7HGKZwqgQFMi7wwy7P9wjKzeU79mUxKTNqIwilivKEBghRDU9zu
EY5eAqNRDyJBW5yq3dZYJLduVNDlAndtiTLdNqbtfUw0yAQDrIMxVvgryj9+iVHOReWSqa1uTT22
B9f5nnC+A33HQGgLq34K6DTxCsP8Z2rRMxoXhiG0GpqeKsnij3hLW3MVkr39zPEjaf+o1gODZVhi
aIkcTRxJNR2U9P9ETtAicFY3vXTljT9miZaw3iLymrm8iBPoRVu7Jw3oZjCvkA9Whq6b2IHJg6Ho
D7RPUcZRdOVbBZiRXgNYnQnv/CoZtiYXD3ImwdXOdbmvhHT2OL1OIHCMo7Z8yPx32gSHMHNZPrXR
WJwiS3+dBaNY10SsJs3xUOfyQw4jYU6/Zi/OKAtYt2LtNYCgx1DA2UDeRzR+tdFHTd24YAGV0fV6
RzWDbF5z5ehXMxDpvncRyd2yiu9TmfwqtiREhHx8MVAN0jL4pgvRVDAt4bhzRCchDm8yqPjPBXFz
y+PM8c35RNJ33s9CHmLRMQIFAwo8JmhxjwGPhNDUxdGQGNZYK850cUyRBiSlmR/jLo21p8ExNey+
hUM+OX+0jvznZHzvQT1WV7WkgNzyD3Uw6S22fI1ecfe9hJp9YD3BTJYMmyRPdqrryFaXZ7w5/VG1
1gzk0jM2frC0cjb6o/Ekz5VA3C0gOZDALHPPBmUkPhRAxtvmpZqu9AeUIQh73qhVwJ4tKsgalaa1
Lrg1AoTtOn8T6BE3e2vZwuKCLwzCssFoX2dlz7s6wvQCtYn9MUcQx03zybEJGz/u1KtvVgQ4oKsB
z/XXVM80gNX0JjQ0DmhfZ8erqC3SPBo7RIAMLE1NfrdDtNacW+No04+PMall/fgMh2AfYyPeJI1u
XILiQUBrgdLNN86yMzYHG9slWKAsOQB6rELHhOXP3ROnQJkCGakexlJl1VmRXHuj+qD0Ra29YOAq
JKcLe/J3Pe92vYDm40HGYjX2ja80OJkAWVGkZgir3sGIiFIPST6RF2cdJCibw7RJAWkXTJuy14Ab
QFxrmmw6Ymem+i07jmn1NTkOG8hUkCYC70g/iTqqwb4ZWfcvHx3amuyEK+gMljNdm5HTEnge/ENQ
FN/MvtTGoBITP70K+OVh7GvoBz2GJJZFWABcK9pbHLjSEyL0iJqGFnXM/M/Ew1Sg9qJ5RhJK8zNT
1amdeBcMkAD8DmVUSeq0iF3FFiZaN1Jf0QyO3TJdfDTez5jPXEOSDek2/e5Hr23sBdw2somHQHls
pG7eGTfZ5Bxy91d1ycVOkTIF6iE2ppA5ly6w6IxSRTKCRNKK9hf3Dv+h3KgAGnUt2xdoaQBBmeo1
9X/+x0YEjykMxAFD3h4DTNRy14l5AuLXZzqrzSeU11ufi1tt5+29tvvXuMzng81QhmETd6/mYlav
tNBs2SRlp2LuxB4qwBmnwJYbLmTlAYJ5YtGv4WMOI9RygV0/r6LE1m4W0ykpgdhMzQeAFvOBMPA1
28St48bclS6LScMsgEao+UxQmaEELe1g6ZTcVP7SrdP61wIX9EtuWj0mdrHGAI/QG5FKdsqYQmHC
8MiVz1OqHy1ZtNT5WNeei2bXxz5kDqz2/lxvMj3/FMNg7K05HEzktAyVhqH6k7Fbx/uuvVFUc6eG
7O4tjCduTXvRpqd24Jxv8Btt7YA1wmzEOzIjR2GWJollm7YGCjvwng2hzWa9LLt4x0r2K4/5hyHp
no1ueqOZ0VvbsCaRGfI7J4WxAfwht3Hq/BlyIyK0X71O1vDlxn0GGAs4VdEwxWMLtXO/3znMnMaQ
vWg6HXe2QcRPs+nEMzBcOuwvc4dolOjzMkwrjEkYhHe9NvfbwkA1V8kksfFN0BBi56wXT6mmKHfm
oUHwLkp3mVsR98C+0mXARwadn4UTzRLhDQR3qRdr3nj+tULw9KtYbOtU/ctcmyehM1S7Orfh3pni
JuW/WXR1iDOvWucNbxEmKj7Y3bvhukPYKP21Kw1vG1CvtzUzdYM6+QrfZdpOprxbJpikrsJuP9ZI
FbFPPdS88AOihY2EMra1wOWEMO3OKIl/J+3i0cx40rqYGwfhC2ui2MEiJDvH7qGOjG/T1qhk/ds5
Jhn0xBwfCW/CKLdESEUKd6LfuMKSGRFgFIran6L57g1skZiA031qJWcrSmZc0EaxA7lF3KFsi238
nanZv4vMDkU6p08Tp8pKQzHZILpfA6uMWVs+dZ4wtyLO3/SW1QCPVQ/bDXQtgdMzbkgoaYtT2MAP
a88FaE5cV7DwWBOnFuAqBUmoAPpMLSHronbs0KLlD2EEXjDtznXM9H2wUKjjDmiAM3cvnoIp6/XE
SK2xQll1EONhWz+sRJ4H2j8vbWns4M1ejAC7itXwe1TKOgd61u9otsYmUX3PPYnxdjQ2aPo/EMOe
sECPcEJrFba5th2HMj7UpNFtFUQkKhHbfWRWrq/cmTKjfZhty5AsqlOW9zXN4reGmqqNZ43k4RuI
OHFErYMmtzInAGR3Ix/gjizJFRtoK2tQl9Gm94eNggTEBqx4Hbs4nFD0wcGWB83EMIbFe98qMGiB
Qd0cv5yaa5wEXw31vjs5Wp3xCdNHn+C7nfXqaRmhuBCtXQ3mA7UQj4LQEvw08WgoQViN418MahrZ
F8BhnfiPu/NYjpxLt+urKDQWOuAOjCI0yUR6eldkTRBl4b3H02uB3XEvG01khjjUhF3F+hv2nA/H
7L02wgTDYkIml2KX+gqhnUGybfXkeGUb4yMMMrgRlvmiM7tGgc3YHxx3nLEbMY24Uw1UntGNh07g
8WbT3RmK0qXgJk4Pd0+1+r+PIuvuGzjpBxescZpajOJdVr2Rpa9TfGk1MeJYOXB52rq89lwshaXs
f28VNFwwD7cMZFg2G1gJZjGRZbEo1rd+0t/qAkh25hXrSFcDx/aD1zpB5B6yyN2o6LuBoDGq0kd0
nzjSZI/HhaabPXDZ3ogoxR3XDDcahsdprKD6ObyN6yYjkjXUkseuQHcKIiderVFuogafgOFR4v2M
G9p8GGFrI/O2Y0dsB363Y1VsvBt17GFY+zaKlb96Am4xuSeYJ937Os0PLFKG+76Wr7IhQpIzqGuJ
DbaNnMkJEnHUfOwJsDstxNYbcmzNDGz4BEyhpjggO9uf9prIcMzMV6G71rqjQTqhYvyVE9vej0Qj
4H1HemWyQCYStAhx6bJ9k4cQkNnDhjqT7rWEmu83fC8VM9uZPctlaRjaWxraCj8nwt+cyJkhZo4U
JphBpbrYKpPFZAw5o8tMoArTyceUfA8VnKWtrjzYavqGARMn/gQHDYqWvBDqeI0UdSVF/EcG7G6H
vVFWDqRkraJGc6qCiAFAV/u+ZM240Ri+DvFRLd9yGb5uQSBCicMoH+MnBXxdBRmsNXHFMkxSHIT/
za1nCmlSPK7bhzZmgRNcAg6uhLeVFdB3Mx08ZCFYj4yYLTIDWlUFbGagvgaD6PA+DEMyAstJkYRK
kI11/LvYiq8akuQdRsrjThHsWrC9uyl6/UmwCr1WZAjMYR+/Frn+oqs+7mKCElYxKwVEcI6CBIDB
zU3mesZv1N3dDqxzSeHCbpunFnASDTUxKVgsvw3ErBR9KR/ZE6KGCv+66JFc8plwdBnESB96xLHK
TlnIxcHPUkDOafGc5DpzLQSWpq89g0SjdQ6ODVeYKBU2xUJycTPTF3QSdLGwZApjnEbmjXVsIu0v
bNRjluXAMQaU6AYs+HGy2LdRR1qaUY5oc6A4eT/1EtyBP9q/mJm4W7lIX2K+jWwVVEzJpDRgLwM5
KoLoBvVA/zD6XXhiUscP03vtqLNb0fyKVYtphZcygPaSWw0T5bo6ERiHJmXaDoEsb7AdZL+NXSuu
338ordjmopf2ZRufshGHfuxCKRs6g+WlCicI/8xe1u30PV0xEttNduAoKK/72L+GA6TtioBOOnjF
tvGUR1+SGJGlaN9IR8/ZLkn76FrUxV5IqCtkF3SjWjIlHc3fZEYf7Jh1jZStfVDP3dPI6jhrM83R
RnDNWgP905wklRoL473SJKcqJoJ1BFEnxgj1QG0ezF63CYRiy6YgTMHs8Z2TNtc4ZWQnG7bnoFuR
LLse/JaxRfqrT1mxSqmKYWH8xVH3i2yQTSmYJilDccvdgwv3JUg19lVsEOmRWnq4zQZv7xfh34Yt
Yd4UbdpmSoVa7KetyQyyNYCppeUCi0t9RALtrwJ72i4LHIayxRFM0h9hCvuxircNMM3edT3mXXG1
VYyGDSYyt9tycJ/4j6ddSN8nMc78BlLNPqKYA7/WRneFltdbYmDziqRAkZLaN7YqEPbxGGFVgrOL
GVMnn22PQXI4jriYDb0Ljr76PRm7mGUOwpBaG51a2vX3qu9iMG9MUoxywkf1LONRVqO+8YIhQeGd
g7EIXP30/oPBnDgV0sAIUMOuTsQLcsHpX/Phzqi87mT631NrzNyNxlrjEXNHru3f/6gabbn3RrFF
SsB1Cvl7I4wKdYavnN5/iG7815/wn/zrT2XIAvfKM1N5J1vTRiDOCDZqlNqsTuP0Q8+H6vT+Vzmu
BpsYL/7+/i9uKKQVwrjAgXilHLMkJpGqZ5UcRyt/fP8ldUo9qpo27O2SRWpVWMf3H6BM2D42iFBk
q5bd5EnSvbVl9deQYNPHeoUarLt+/9H3yC4RBfB3rTkUXmddaWnSo0wc2PdS5KumjPiavf/Idf40
EJOVReWxRtdyzW4Vsxustk5VQXv778OWyfgKppnMqelg//17tXnJSlK22DEotfqBEjCw0eIBuyXo
YaVLRKALLelemCG85Dm8sQjDTI9Z5rbtozE5iijyr9XCO5m2RNajIqzvct9f1Saw85WKqgMMhvcH
mwbmztanvkqEPILLNG+5Q2/PkmZKCy78q7a5xbgWgaQM8kOsy+OtmuLyArgs3uoyO8Fz1f4YEVtO
VTK8IY/wcW6PxBUqyPU9ILAYE3T/lFpydQhCgqo9tfrXn95/502/e/8Tgqy7ijzvjY+y8wXeyZaA
hOSoV0nhQPCSjq2BWpt1J+35/a8anFp2SFT1WaQ4Vd7/9f2vTV0bhy6+H03NJ6ir1e/6UNc3wkX5
h4a3JxBEDEdPgVChVjpPMwnkrcKDvQsp8k3v4fXS0tdGG6JbRbOYUgsfL6zZr11Ltr+VdvM3TOPo
dy3kzYklCJ45mJN7qhFEGQkBS4a+LFeU8mB1OFzqRnrKAkEmdszSuGdb2om5x9qWI4gkhVEwwVUe
oP8od1JZKXf//BOow9IoShKp3Qps/KA/kHAxnPp6+P3+t3HEUcuwxcA1Yr0oQs9uSteVnpQio9uE
unW0/ILczAJofY/j6JpkRzI3y/ru/YeG0RuQt1EdxxhLTojInO265Cm26h8pGQ385/yNgYG30Vsh
b0GukQg45k/20ANH06TypoiS4nEU4rqM1OhNshTGELbyQi6ztA6wNrzVE7eI8ek3wSz6yMqBRRSh
ZLzZpIdEqGsegnpUr6FDxWhhO3N0v3dkPzBgV5kpSe7WGiNoDV77k30S6L9abzFV7uSdNqgmvRNk
G9iC2qlwiL8GEq+7RtGdDfB0h5G9DUuU3pboU8J92LlkC4t5ZzzsvJ6liCQxil2ljua1j8/TyoVd
rWU8ywHf9QiU85Ysb/tGg2GN5CLSd3x9yVvLhgfuB/PB4FS6Wez//0bvG+Y59P71j/jHUM3Y+9P/
5V/sfcX+h2oqmg5CUli2pcO2/yd737b/YegyIH3TBC1mKpb1X+x98x+aqYhpQdqyNLQrivZf7H35
H5YQqmLbhqwqKv9nof6/wPdVYgTy/0bvS6oCOtZSMPTx+18/HoLUq/7P/1T+V9qaPkNJVztIdRbs
hxTfLnuAUvJgspxHHDKZRqtUV6VvHUqQvSfr2oPIi4jAFTgR/ShlRza4yisp1KxDDP8rXCds17qr
SAuDXaPL2ZsKc+KeFQ+4SxhChw06FDzZBlC1FZ/uOjh0pt87Hx793T+v+3+kTXKXBWnNhWrKwu1M
t/nhduyksoWuN/rBshO3WzcqD3ilwWBv10kyer+lLkeaZuQMQZyh88I9Qdg9vUNHmFPkcumM4B0h
J/tN/icLAutlpOPAni56rBhhWDPfSclTvoZPp76Rt2XdRG4QP5o1ShVeP0P1QEMIpuV98sMCw06o
oNT4t2nfRD+jOk7um9bSWV8E4nj+jpWlO55lJnRdXWGEDMUh8m3qj26NNaszEA8QUKXWc+KGDOGt
zHrujSonzUpU1l0KQRTxQg524vxVLLUi2unHx95DTS46K2NZURulO+bYylthV+5r2xcgt8+fY2qR
n7VUcig+noN9iJ5hFcsAo6f1v0xtSH8GpSQ/moPwT3YWYK4+fyKFOIxPzzQ96g+NKA3BrLL3pB0s
UCntrkLpQEidGvTHHC9R4hBmJN1LstBeokRis4W6Kz9bdiE/K21j/ezISUfDE8G8sWoWNddlrqJB
lmQ2/7BS1d9ayUsQNnnx8HT+iqd3/dmjkf/9gjPEBoDJ23o3BmLHzvTWj+2784deeOra9Iw+PIum
7PggDwhb0+GbZPzwybLrZHuV1Nbm/Amocp9duzb9/sMJorpM9a5r8NOoTy4mhir6Ezd3Rt6fRpNd
bu9rrUejMH88je0XWuhrBc40pBpWGOO7uJ5m7VpGmsp/Ba7c/WfpWegC2qyQwj71Kt/gBAbWVDcp
Nj7TXdiZFx7T0uGn3394TOBAdF1PCLBGeIImCxaJBjBdbi4UzqXXPKsikdozNrCmsHpkblF5Y2Ae
jthgtMLhQq9auoFZiUjSJEhI34C5WTByhGXJOvuLbYvD+cc/vcdPuoA2qw5VbtVjmvn1rjdY5uIV
lJp8VOwnAB9biD8Xqu3STcwrQ98xTdboDW4XWK8pa79HQvHsh75Ivb/nb2ShL2uzvowokLUidrF2
td+yMygIl/qBVSu58KIXDq/O+nMctgoUAZppglhyhdu/xfUEzO78xS80I3XWmVPbinUliuBBmKeW
uMcCE35OL0sZYZ4/w8IbUGf9uIrhALZ5TrnoZceYOBdhNq2KPp4//NLjmW7sQzerDDxPcR/WLLpW
j0kunFBuL1z50qFnPRhTXtq1aUAEvU7MemST5lldeOwLNVSdTvnhqkEjtFpVJzXyxG745iaRsnc5
wwtra+gWUOyu8IwoV56dtVdfe06z3lyGAwYP7Da7LiELG1UPE7YLN7P0hmc9WScD2lPJndhJJElg
V3FYwUXUETjnr3zp8LP+lcD9VQM2dUB16N/YpXszGfqZdr87f/iFHvA+pvjwKgYfJphVw2+z27Df
VqRVrhTd8raBzWqiaUbS/vx5FlqTMutpIYnyrZW5nGcYAB/1bHSAONUufC0Xqqky62V+2hmJDgZq
V5nyIa9C7PIvVgBhSsCs156/dguzvubanjUOqs2bUGGOgE7/bpcs5n/t4LPelqdBnBRYelCxQ2bD
/8KG8Nc6sjLrbXgZ2cLKiwqnXZevCqMZkV2X9YXmv/RiZz1LaXxtsE2j2hmjdTJy20nZgzj/TJba
5qxn9ah/dUF+5Q6bKbAOPd2pZXVLDvOhULovtsvZF9LvmhjEO6vnst3i3wSiV7j/jOz71f9v70/2
yQhr6fJnPRdOjYdNuKl2rQ8SqfDhGIMKIX4zkbzNl56QPPs6FhUCHDKWq50KjiIiB7nunkPgFTD2
zp9goWPJs25bNFmmuylvN61fVWIFhhD6vnxXjX9TcGfnz7HwnORZ582I/PL9igpXuj8lAf3OvYGO
DkP1UjsS0xP/ZLAlT2f+UOSkxNL6NKMH5LWkkgE/eN5ejDBtV1pvuqe2UNS/kR+yl1JNuuJijJ1W
kQPHUHD3ViTNsZOmeOK1sXrrDbMnq2EjaWJ2nsjHsEo8ci2D3PwxdIP9aNcZq3G9ET7LFb5yTE+r
WIDQ7RW7PYxaLZFLpoltyZ4tgUVIA5HSedWaOAP10FRtsRvHZMRHgA4xamqwPdKYrEc5FaRflO2t
p9n+0ev6/ncQC6SVnVU1sEVz1XyShJQhVKjC66qXWK1ga696qQt3xByvpy/nX9ZCd5dndYp9/gFD
QsluE848VRKOjNnna4ee1akqURJAWvSX3LYeDABVTRhe6CfT1X3WAGZFSkP/bXRTMw6zW58Ecm8Y
WN59/dp1z8oUQk23zmUOziwB4EnQ/PQBeH/t2LPyxAo3PFo1rnaEw5ZrpUKAHA3JzdcOPitQZp32
YyUzxQGde6UDT8tU90tl1bRnhQmsglslaYpGxCp7ZBEt++QCbfZXLty0Z1XJB4KWNj79uTS7fYS2
u5KSLx56Voxgblt23zIeGhEGGZKyJv9se/6qP2+Epj2rQrgHAaTGarUbiPEg/moF6tJRIZOfP/zC
yhr7v7Mq19ptocky3/moDl9h2xYOaWWmE0uF+qh7sSPKcUBi3Ic2qsiwOhIHNyFN2I4/fwWf1wbT
nnXgHkzo2LQh39LCLU6Z5wZbadDiC5+ipaPP+nCI80Y344HbMyCzgKYmjeXChS+9mVkP5ivtDxkh
nzusYTj9EqcQgH4S3Tn/XJYOP+vEQQM2JE1oUySUbcEkfCNk4hfCuuvzh5/az38WN/KN/v29u4mM
DzNiEEBMwqmO3pK+33m4YRE8nD/BwvVbs84cDUZJGHNW7fxEXPtmvS/QA46Z/eP84Rde7LSf8PHr
jDmhxDXG9fctiabGFcEGXzvwrC9b2ArGWnTVTiHJvlbREl9cQF665llfztsUgkDDofnaGnK7Tol+
Pn/RC2/Tml7Ch7GKokis+cPwOmjYPDa1YUmOGKpk66Ofu83JTf/SjNi0pjv7cB5DVtg0LXipRQKm
DDfEk58hRT9/E0u1yJp1VlVKc4DeXrUj98PYZKkhtmwnuU5jApUhQhQpmi0PR6MsghOkUm2nB5X5
gHLXuNBmp3f8SaewZl067zU9GbSEucOoXKWiPmSt98D+z3fWxmF3mReK0tLbmndtDcY0otipiVkb
2HSE5aV3A+NFcmMvvKgpuPrTW5n1b0Sxpa0rfO3qLgIcJMMLd9oMD03ti3Lynvn3Gvqbn0h4EKuW
sKNh0XWOZMv2Xh/H9tFSFPkH9BLvVIfoL2sQN0eEsSyCJBbB7q7SnkbdI+5AhOPEMLm0zLNQN6b4
7o9NbLBCtTATLlwNUIcqJ0bA+LPDC21s6eizshFDbmjYQqp2bvazAOw89m+smF84+MJ7NWelYwj8
qDYEJbsiD5Fx6QaKwQ/cOoQP1/WF8rR0A7MaglOCB2JG1S6qjGt5hH8B3gG1Xro53wkXapQ5nfdD
D2frJtaIpGWUNDBzg0qxMyrj9/ljLz2fWfWIvUJFvUr3KrziylQbbDpkS5OSctuV0eP5cyxd/6yG
6MJHHNHnLTEKfv4EpZa4ydYoLxSIhV0z05xViGKwE0iGFlIhuwH4EiMeahvpbUBBslUGXdoaRUwA
dBTJJ63XlWsRuIhVMmB9+iC6g1D0+B78RAG9gwA2O5YNfJHEhKSuEe4HDNEXBidLj2FeYtj1tAox
NAc5BKOb8OUhdkdWLjT0hTppzoqLW3auYeQj8LnA1KhiUgKWtM5vOzR864KtfnllK5A2zr/ShbMZ
s4qQ4POBiCfDYc21/rrRJP+mxX1/lSiGuDJTk0xCqSN2/fzZFp6cMasQRHrmJJWzuq+bmXVUmxbD
sUvW/PmjL93LrET4cilVqNRh6STZ7YCPJCWRrcv9KyNRnlLEiOdPs1AljFmVEJ3RxJLPJI0sh1MS
Gn+R7zwWZvNw/vBLz2hWJKS8tfMgZVIixVtL/gOe4mvHnc73ofjg+8jY/rPUXc+MhMCx5M0KcutC
5Vy66FllqLEjpEPVaLtktBygKHBcfGC9X7ty9d+vHD0UkXIG84wkyxFYkmyYf3EiYMy6cjimJco2
H/FKWqPrkxtTetQTqdh1ReV+8fJnHdomn9eohxExm6fedMwNnCIfjAtt/n3N+JNhlZh1YGBFpKkR
DrZrM9vc+yyc7htPwqcTFhQ8XSKeo2Hj6BFmCkAWTU2PvtRktF2SCGM3dTdq7gK7G1MS8b70usSs
k2uVnHqdHWvIn9FjGy2+Bs+vD+cPvtD5xKyPewSXZrYaVge/zEqfIKO2uTebUX6x9CB+Pn+OhToi
Zh1c8xJM3WiwD+SZxLtCFDGOuDh7QJaOhwzR5EbP1PJr31Qx6+5CGVLNrj0NTpv3TFQjbqv4wqGX
7mPW46vEnbIlDHXn+iETIr0nOGMki5Qk6TfNb352JElszj+yhf4vZv1fU0dRxghDd3qOaCWAbjNB
MLbnD74wtEGn9m+VS+lwygy5VezqkpRCg8EZHnRT39fwP34XHqTj8+dZel6zYuCqNYD0GgZjLwIo
wLlUOQx5khVK6H0sgcXpFDBG58+lLT2xWVWI9A5gaDRi0q4jUoYyNQo13E0tIZ6Z7bUrH3auWDWJ
J2CkTJCFVB2TTSHy9kRSpvUaWyJ6i2TJ+usOaNETq1bvGrhOt0kxJJtBlusjX1tGmckUiUEyFPSJ
9juapOIA9Vz6i0ydIO0gVMkPG8v+RUdku8IgDriy84wXTxXYZTt7fMkL1d/JQ+IWF2594XXqs4qV
C+rrEHrlLghqY6Ma0l9FFfexqfytK+/7+ce78HT1WQ1KS7jSvt8X6Ml9eL/wOlaAlsr1+aO/75F+
UnT1WRVqcDpZQ+lnB/ZpDYwmmr7JNCk9qiQVX0F8il5tX4GqEcHB+Kbjr7mNW1agJXxqmyI3yDC0
s5hUnlCMeE4QWAM7Am26RlZNarKRypc0M5PO87Op6lydiaVBHSBrFDuG7geE3SQgoOgnOGPwpG1I
aLUdxN/MEupqQ+otiddjU77axYVKuvQaZsWtDpj2wr5Rd+BtgofYIwPUZofswjx8ob9OgtiPIxrf
UqpaSpjim4Hdb0e2yu/8irJtFK59j3DQfNb6Kv12/p0vnWxW4XTWce2W/nCImU18cyty7fBT6esg
a3FEueA0bD4Zu/Mnm7rCZ+1rVvHkLPBzEiZGeEgS/pHJQ6PUfXUEQjbtZ5njoXZ90KgFmglf8cIL
7fpdy/bZeWcVMGwq2W5ag8N3fr/Jq6q+Rg+bPKqBT5CyWQh2ZI3O3SR5a+61AFtimo/WdzLrYMcT
f7BzQ4UEEE9Oj/LgGw8xnueNHCXJm9eBxY2gMh6BSuHJMdQevhYG+Zc+8HtIdrb6MskzbUx5IrtN
pWy860cim0SYuPi1peh6wKxFth+afXaLYD3W2pBB4UyJ+eoacR3Grn3hg7PYv2fFOZPw/ehtOx5g
b6e/XK+oD4kMEBO8BwGduB/gppKoGxLtkgCDDMiA1SHOE68y1o8qjpGSqxMWHCTY4bRR+EypwQ6q
ncvyG9bi2jnfTqZ+9Mn7mmsrwzxjwmMwE4XS0B/ZVLuug5I1ygHjxfkzLBTrubjSl+OMGVXLnLxT
laswVM1rT9Pr77k+DR3VSFy4k4VKMVdXtkYKSzLkTiyAqxjntXGNY1Bc6E9Lz2m6u49zn3qiAfZx
c3CzsnaGPh2/uYQhgAgth/DCOaZPy2fvYlbrOjXCz9tUzYFMK3Ie+kqXwSCV0T2Yn34N8YD4sdEe
JrP7cOlTulAn3gcXH+4LYRxI8LRp4Az1Ek5znZA9XwsRVMkJiTShon4XSquT7RV1yo0lNdBtzreL
d2XYf96upc5KRTuauprbbDt3a/8wkapI3vidvuHw3cDKceJVv26u3F98VXIgeZBDt4nDCGplOsbm
/CUsNc1ZRXYTNXahUQwHOVPuw956ltWYXFjdqasovnCbSy91VojtJCn63vObgyl12Mk0PSxPoBdD
gWQhYmlJg9v9ZBE8zz5JiPDmwq0t9YbZw7UZHep4OtNd5PuvJAz1mGuVS+sXynTx//nqzLlA1Hat
VvMKsz50hbYhDiA6NckgGU6jenkEvV2P90YZlCe3DYHed1XqCI2cizjFnAcLt+4u1JZ3MdgnFzKX
kjYksfpNDMIBgIQEjIdMpcFWiYCzwBlWfQdnrPFK0BQSXvQQb4IgaWTf5rFJSGgfbTW8ybsojiPM
RZb6jSjPyLE7w7zQoxeqxlyLqqHEQzrFV82zSpAzWh2R2EeWZafGl9YflqbvczVqXdW5OqRBS1xw
o36z3EqtnRjnbYaRuRwcH4kEuChd/215GtK5Wkn6FwM6BXQsO1McN+zavaww3YatX1X9pemJMn3p
Pns1s4oZA9oSlc+ml4Uy9GRUMBxWOGEUiDmBGa99wlScKHYJplND8DFal4gS/3AAJfx87156+NPv
P5S2qnWrftB0ZZ/1sbkf60q5Sc0kOZhZ4H3x/U6978MpvNH0jdwiSEuNhnprmTKBo/5Y7vAStBc+
a0t3MatR1IS49rMSx17UEHtaBe0GFrm9LUlF2px/UAu14n2T6sNdEJM3lHDbyCgnV+5Q0Aac1h61
C6/BXGgHs0pkAFch4myId5gVYa/Fbm7DCx604FkRRrvXU1F2TtMI5cIDW5qwqLOhl6+XuZaE4J+C
MTR2VdSav92+K18Mw+0daKkhyJs+B2EUKKTPIZg4xL0W7owMoJTKzJk8w1ALL1zNwidmrsUd9dLy
hFF2O0kH8UxsmGbK7JsNq0j9cf7tLXW0uQy3q4Zk9AHHQ5XWpK0bqQNzYjvstFWfeCVhxJVtXYtG
7x5l2EvEkDOj+yUgkF1SSy98yc25VDce2OEmxxlUl1e/eWr+0BBnzhwV/evBaOMd2Zu3WjcQpFtt
00wHPKcTztJsVdP7S+GBnCVtMtldjXxNCN4uVobJEkO0bhj2Sh0UgiK6sMq80BiVWVGiAHoEm2fx
DhSQ7IQdGfcEWZCmKsXub9CDw7NMttSljZil76QyK0GBDE8gH0teDclIWGH1oM/gc3jurxDp2q1k
V5IGeU5Wfks02p8KlOAptGnQ0r0sk3qkQMu4MNV9/zZ/Uo/nkmGSvnz4bqKll9Pn4MfkQI+6TCcS
G0vhHntxdkIm5Yx2Q9zsuOtsDWFRWqBvLaT2lSWG3zVRGd4qyQP8jIYeObVLDI2clOxg615YbPne
VqShWqUDgiFyEkRRG1cykl3tquFVYefFSy317mMHFPpWy0OYufAY7eJCX1sole8F4UMdI/8oI5B+
IJdNL6U9iM94Dy81JNMT9ub5zrYwmnt/0R9OUZCJYZS13EDvJEAbxx/oonEQIOllCdKML980eOoe
5AK++vkzLhTndzXGhzPGGMHTyPUb0IcwsMzBfK2CTnv+2sFnpTLUITprQq53+LblKxnKwbqvgOad
P/rC+5grmSWpgqRhSLhNAtGs8sLMISoVsnzjpUHxcP4cC/V1LmaO8Yz3keS+W5XK65rVT+K+MzJc
zcK2r0kKJ7fg/JmW9C9zTXOleK5XEbe9K9sqU0FjbWLkQps6DfpTznx+bZHKtGWrZM8K8JG4XH8s
vji5naudQYwqrm2WyU4OevkgxlrfyGE/bs/f2tJDnJUpV+/QR5t9uvPrHm6sSu5r/EzC0IFw39vz
p1hqC1Pz/tCMU0kEpNW0yP1NA0bHKNvQ/o2RYIjyUrVduovZSAmuFI44n8E2GHDWC4cK4CKBxW+C
Vf4HQa7thQENX4SlU03zog93w1SuTlxMlsyuwuKPVxvjbaJ4Wka8nzJsc5DhBy8X/pNqgUpCkVU4
IgR/WBPaeaOlJDqQ0OoSr4W1vYEmvZEU5bH30m3vxlu3+xWNTENTD5MvxPC4Sn6iP3B6Zo9Gl2+a
WjpVfvi7qYaryE12TNa3GQwiwQhUeMQAS2RaWql3DD0BH4qNAMW+M4NuMyFlGEv+MTSGInnuQrEF
UaZN87UUhSSEjrxfB/14zJVgZ/rpNZV8JTWvIRg6z3DbVajYqxAkoudKESbuNz9joiVi+F/VswEN
bszN30kjX6URmpecNToZEl2H5F8iIa+HxKYP8p/QeJYyghM06WgOChoL2N2TyWHaDY+Tjagf4nGo
V3LFbDVkF7guspM6jk9W122TUb3FV7l19WPs/kw05Q422Zte5b/67LblayKTCqPEd138V3d/B6DM
eBP9KmHI1yjh2lZKLKudo1clsaXYVyN9X3rllUdgDfCwVQFmdpTso3D3hlJsVLGrVXBX9lOVAiW3
CieJ7qPglYw1Eq1v4zp8iggLqsZo5apPGixMr0TrkxOXo7wFpJjlYTWFbGyLIj0Im5x5ASakhvDK
yHMlgZYT3Y3Xt69l8lg2v5OOUYKHJ3sE5J36/e1oWzd4kItVGffHomxQsnaHLswZIFx5rECtBq9/
TXIJbFVQE2X4mto4r6PRUcfvsRqR0vgn6b4nobu24ls/qKEPBZKTwLbEEc6XkaU+owV5ddCUvl4F
OqjzkYAZgkrWXXNfxqROuH/Y0QK+JK5Uhd1zoZpOEvLgSD62ruP4VXShI3sN3jgI77KpbTPQSs0D
mPB7l2LPSIfzAf319b1kN/vE7O8Mtb4fg/62tLOrwoJXW7K6kzUt3LI63Ao5gyhUHCTSmvnHXm+v
9M6/s62/8IhWolN3PlFJlqHQGEmTtHWYRAorR8zag8CRwpok8WZdIH2BY1mp1i5v2Pgi6JPYRfcN
WwXDL9JcpEpdtdYf8Cb8z0jllpsnBRUbwa6OVxLUYAoSXqXfY25tGemATWPhKX8oyObBYr/PSqEz
gGc5IRcgweSBkau5Ulx/59vVuNL0O7+xt4I8ZM9/qk1FWmkivUpJZfKy7A+LFCtp+N6Y1q2cE+96
V1sp86LhlgRlpyF7EevBqbcIpUBD5sYuMYMHYHr8mkwzcP9x9Vb3+lWajdtIa/ZxHcBIw+KX9+g+
v5VaeduP45vSXSkB+bfI0IBHFTd1FK17ombLmnYS/3AloLYSK3yafTTV8BiC5ZWg5KejIFtY2ZS8
atYDIGl4R2GIn0rOxKFgClPemILcvnAjCVww7U9/SLaZpG2DSKEUQdhRkifT7+7VhhU9lBYFER8d
SDSpBQZkil9jCs0jIZkXgGNH5hsC51WtPefEZsh0jUb8NILfvfrmg0si7BROxsRTI4LG5Y2OEeGh
onfvhUQSAnT8rWtoa7PItq391rbtWrbCb613DWZWA4nXRxaZVoR0taQhGrax91WxZ43PiWQYadkr
YWmn3rNgr77FKkucSvmnGZO9MQD3tjQVC72yri33WA+vRdHsYn9X19nJ64Fntk9lcZ2WRBDk11Ln
fie9ei0TaJQJ9Zia9jrP0mtZlddqArdYpzoNIWxSARPMd2JyxyODpRmofxqT4aCubokH24z5jW0x
K9Lf+gnxF8Oy1P/k3kAoVL6Vst99fFeRF6GY6YsXveqeAum6XtmW2HXR4LgEL/q0hwFIJykoR1/W
SBAEWk5obS/izeD/sUoeg/UjC9OXPFave5PATq+7GgpeCat5x9xP14Q/bKK4mUI2VxqoPuoE0DnJ
SbX41i1KAi2jrerTupu6o7j311JMzVDxCXYRoHtvTzjSuI5VgokA6pm9sfcA9fm2+30In5LKWMuB
sfYJDs0JCfAFkzuz/sMGJ5ByfY21bof8c22UjKYDezNWPZjKbzKRIr6WsbyY3bUyRguvQtx3wkq1
sVycVMoVeAx/V0AtLzR1Fxc/1OZHEofw8aN1EVWYAGm5DM5yOaDaXXsJp46CXxEcwVB+UnMB/A6X
PlgG2bLLb4HdBKTryWl3AoEMqrATIaI5eGkuCDZltACDZu5NrifqDdRD2clHD3Se3ArBeoaf/JFB
tz2qFTHn8Ffzh0jOvG1ccgeoKcNx3Yx9dWJNorkiBUFojsjd7iHxvfC68QflEEkR8ADFhnYdMWXP
nK5S/WOgGAQqDaYXt2t9CLzTWIqy4tvb2miuCZ3qiY517DQK9tge2L7B8KD/DYPQPsQI5f8vYWfW
5CYTbNtfRATFWLxKaJZ6VrftF8JDf1DMFFAMv/4unccbceK8t+22BFWZuXfuxZuJbQeMXA7McNsF
IjhFtv+ZDqGEuLv2z20ys4Xsl2HzAb/r96isY97Z12CuTjq1youGgLdue9SyF/LKBzgidFWGAobI
7GgGWSFJ6R64ltv5vkTZ49przK5NmSiVUBcYsVwCmN+bxuFkaoj0Tld2Pvr8PzsKnjzCVMEiHVdS
5xrC2jal6vfGapo7IZFX41c7Mo75+JrgivBPZGmtfqRJSTfaFxNcIW/dD2qqnvQ8PSOOtLvZRzzJ
1/x97thIZoPu6hRwUZwxvzShASfXgXQVwJfYimaDI3ftn/iooTnDN7DL4bWIJHzMJvA2JDfc/UUG
cZFP06WQwQ1qKYmwggOujMx9yrIvpSP7VAtCuKC+xJUMkg0eRd4uVbytrfkSjjipcngfpXf1o+Dk
NqFFzPL6Q8mHptOERzgaxXbIETuQCwJGsR1a/5SRKqbHLb8df2Gbv01OHxNOe2yE9xI2NXFg0VG5
VtyO9pd5pI0udB6CVbWtkMslWpcvhv5FrDL5YwhNdMoysmpkd2J5mOBanplO9vtOgK4q8r3Khovs
fZLREriFur5AsS43olt+qWGeY4JLztngQQLOk3NfF/bRSh2i3Md7sgKjLn3/HyuMSYyTL+KcagdB
4G/DWr6xYWPJGhhauDbe30YtK3GTgzpmJD8Rah09OJk5OdVcj4PM8VlELSWslTwCxUzuZmAExkdY
L55JmCxjX4YVIeQejUMvZq6txm33djCxDOJm/fIBK63+KtdItxeRmCU4jCQ7QtelCv0OkSHAMkRN
vQdhIl5tCYzWky3FmdtqDV0sZRK6GUXn/gkTt2B/pcmJHgdrSwL6agI3dktL7vOiIiG5LWnzozwP
kW3d4SYF8VS6l84bWXgRzG6fgAX+gi3vS+HuQ0gi7XFi1PpbEDD3+L8tw7Kp9BTEjuwwJxfFeme7
KwDvNE2R3ubrGh163XO2kORnA1zM7OIsPGJXJhewW+EkAbqCEkXIMZtqDQKpLNtdR/53Fgd8auav
V0x5dpCWVx28xZXFvpSreJBy1iu2NNBps09sdldlHfYDkeLW9c2c8xiOyvCzQb5VxVTtimrObvlY
qqPMxvFtsno+x3AiWBxec0gGsBVhTN84Iig6jktgvkTed0RPR8Bu3MiCHGcXXdJAoI3a5jy6TjGc
zMz619ZdoCJzVGdtQ6j2TGJ2mBPgvENB/w5Lu3lvOX5Abi5DrvatkxBev3GtMt2sEB+rmNz4mtQw
kxCaXOd++ExvSTaNooKh0Kjc7sq+rNxo7qeBsNt0rTYGCwuI3YL2HZdpZ32mdes89VnbvZrBE78H
0udJkyCdcdsLu3rzfRfuVFURoLoJPI+PvETYeAkgzB89nudDRG918dNQUbOQPHU2oQdLDeJgdMlw
hJHRqXMS7xL53LSmh2S0zG8tX8QMkMibXwNCEi0I4QkwuyaInv0xE4chIDa5BTdxlIOg/PEX98nr
w+5GcEQZ1/MM+UGLjITk1X6dUhqOrc1NDptC6cNCQuIZdUxdqgBOFYGtJUHYUgffUy7yt7p2wyeV
ZtWf2aqqXcNgkv+TE9Rb51FOugYQ3yFqM3kIPB9xpn5QAUJ8npBmU59TXy1Pie/pC4zeYR9I3e61
HZKdv/iegCw4kIZF7R/6HXJyFBbtdcq9TVDWhI7kJ5lLoOd1LeSOBDZzbrKufh8Lk1zTekofEeJQ
VlU6faRZn+z1o0z14fjypk92/R/1TRmPVf9nKcGJJQCcZtkAEOwRt3xQ7ZclcM+6VhwUw2tKCwKL
bna2pZssRPKCYrBb9Z9Y2lvhr9mv3J9+r2FCT2lHdpzp5M1xxo72s/tJRE26HbM13U/BcAdKRG5u
UfZPHU8w+bBRwlc0PPATHvHW/BwntP7Krf8ZONafFllDxz4ZfRy0AfWJLU5NH7iHUY/T0clWBcjU
KfZVvd4S158vSQJrsZN2emtCReJ5t7rkFyhQDpxKeZB9OTog1GnKG7YWIkOQipr2XVJVz4USCkAp
jEudtOvORE4U92jNcWUtc2zS0YqFphIf2uV9inz9LworebcIC4vnxZNPvIRLrKxebos6T7dDHY7v
cysVHA36xGYd5HZNQwBavRvsQjtP3hJ2UC9en3WArfhU3LIuKUXhrIzaJjOIzHH4ft3PJAXWnfrO
unfbXu2dmmSwmlawwMK/baBSxpJKe/ToQh3fkhtb+esmxGCxDVur/jBZltwGEsQPrNXUFPEJwPfK
N2csQQU4QdZF4Ywk1xno+9lp++lNNRaGx1TSRZO/TTsH0YKPYv0msjMiqNX6Gkq3RAPK+/eG/YRT
5VTrYW3KCX26tzjs2csPfFXdrAGScTXZhmAHU54mqT+qNuVrybM3At1XUlsrtWsHRaZ3qcZfcEiG
H+Vshyxrds/54/wYm6ndsohh4iALif4r2x+rhWXP8UnP6rIuvSWrDg5lUUeYMvmQacPcJ5co8xtc
NLEZatffgfAgql9H2RXEL5gxiBMxWpbc+Pw0cdxeENtZm5JrLiorBoGqtlMwfZWOV5F3a0gFryNu
dfKQgBJPa4zfbLrVafVfWdkfozu+diDZ9n0tP2wDyZ2a/pVUheBYL8TvY0CsdnVtde8zytUDQMzs
RJj63WPHadeL0MTNWL4OmtsTcEd18E1oHfq+eStCMtCJYQerk0f/Kpiyu6WtAO2M8jRlNvjv2fye
1Cpiz0t4Y9kl2BSZ/mN34/pMyOoxShKXXB+n+RRF0u36fhUoIrY4klb6rYAfbN0m08/LIOw3kzf1
VuWA0WBlnRQG3F3FNu7O1mHKPnSWEz7vfw5BOUKrmZtjPQiSKObOO4bw9yjzp0+NVrBxZgCDBlvZ
Jjcrad/506wiyeUVjEczQpyaEit6KlOdbjnWTl7QgnWPSHxuHXHESPKdSj5+WZnq6g85InDUdUfW
mx2on0Ie6jqXF2097mspoP6toDhFOjxTfp14W65zzhHiWhxz2pH/VG/pF375lwZwaS16mBWma6i1
8qCUu7Cvq+clH51i1xYzAegymV+JqSfeZw7aV9dfp3/0EA7PBWRsB07BaH6nrGguDydrT5C3BIOz
tMm6mwNJNhNc01e7CfGnkHf93XfQf5Rbem+rqpJ4neEJsJjX7mg/p81i6ukU6SaK3Yo8/5pFRuJZ
yeBIOpG9zGy3XFJeh/fOXpc7nWE9UlKM/RTXgyv+BW3IBlaX9Ju2VMVL1nwXvtsdK0O3WAxqPcyL
zciuElCYF+fH7BRlLDJAcNBg+u5S1aXMqN7t6HPmSviwqN3uXl/rPVH9eClTCyBvV06vizOX0LOy
NNmhNvT/DTgM475OcMIsc1OQrp1P1WXSPU1VVDv8/Tax8z+9lFgD2bcO/wiRvG84ciA7Gdx62iuq
E/ki+Al0It4gNVX3oe/Ct6EPm72YneCke4sztbacC4w/P3ajkUNoUgsULdZCNIyYNXpwyGVCSomY
l1+kNOLTWKM5LJjfBkxthEnYAZ2p/OuC2HTaO9q4zVp7+uYtZkK7NqPPoeE3R7Em7taePftGfGvw
KlK+ul1UE4GNqWo4igeyOhN85o8mbDw465Ke23B2oJ7lPIUBJ8iltUR4B9SD5qpsRci1TYr6D9du
vH/B6hPOm1UsqlLUMPWyirQAzxnZV4s5+73y2JM2qkl+504f1PtxqqrmYFeKUV6XzVxWXiurT6FU
92Ad41kmhpvU0S0LpGOwDWvi/nbswbK/vcL6617Z+SHpvikb64KJAiC2HMp0AtnFBJHFF7ZLWmPl
B7ygrB9Pcg2rW1AkYj44Np8uJPMweTIgQ86iM+pfkNNebGTa5JfKeOlfZcwQB9BBfxY1K6bQHonh
2FhWYqDSKnPmehG0v80jTNN1SbZXxJfFxiETiqHAEohdgSJab/rQanite+WGz+x0p58g+PLTwAj2
75CV4p6uYPBm44axZTfZU5KmzT7NuumFT7N7L3OH6430brqJospBPC/LZiAys9t01ZocIC25cKBK
dvHLIHjCset8BJZXfkJgC3YDJserYwn3qxrq5EcQ+O63CaushtThlu3WXeU6bkBkB9fAahjJJr6U
fx0B3q+3w+KlXt0BakaggNskVySJ9c8U2exC4tm9rkmoYnhbUCiU4izvojk6pkNf/q3VWP70Iyn5
DdJpHfcpQbwzQ2Ir1S9D7tkVgJbBIuufZ5a9p5yCE6bhHxVWMIChKezJA3Wuc9RNO9v0imvb/KeY
TnBhkLu5MdMj2BP7j8W1nb7JhVPF+OvJ6mrg537VbaN51oz48q8mWXhmkq+J5D3ivYOjafgTWRCO
uzqc44rWG+SVYzZpCeqe7zLGW2T2cJeWk7RD/gEjr6TpvtRjcbFa6MymmbAEF3o/LQo+oZm4Wxqa
kLhquJgHnG6XfLUlpV93r8fkIEfrKMqIaZ0JX8Oue0M+FWxaQgwavbXbLfBg/jyoBpnqfg0TmNTH
xnrjzECgh93QwM9LpvafZ5afjife4bJbG6ejfm682JfFNZm8q22Zgy5JEAphV9g5/W+hvkORH6XR
TICYEKO4m5UOakpbSBt1NV5Mlb8w8D46YV5el6hoN1lSULo6VcC4m9duSTqUidp4t9L61ZmLaazP
Cqgsgxm0zCJ9bJ2rQ5S0v0C47NLeu6qR8eIsgugy2NXZ7aIDAsFhZL88MMuBI0keHEyTTAn3bqno
OiuuYffZKntrO9cU5wgssEaH9bBA49B2Xt36cbikFkiZAyNU88P3yWD+P0RM4Yb/i1Zu/39WIzkP
TjeGQQYiugPoGrqgqVKyzHbhpJO7L6viSdiacr0e1PjWwVt70PaU/tvkzfquu946RiE14CPY1BWb
KundA6Hps7dRbeYQskv1fC2nzHLisVhCvRdUdLfSjWwPlPCAzRHW+aw39Pj9hbCE4YHoMeN/Sd4s
wdar3ZY5OJLki9/X9ncbanEySZ6BjGngcG6y3kNYa1czwytrnHenqYtPEksDSf7dHHGN9ut08mqA
uLjXc9IAXP8tgUP+ypnJC2x1cpu3RfafkkOzG8QM3pEayHoesfvhJ++TbojHHkL87AxV8WDyWMCM
csHl49v2R9cOiwf+bCRtSkhzb1tgTFaYux+99NcrIEf93Ba2wbIiPaa+anUtb8tQ2FzaMOiopnV2
45cYX9KWOWrcdbZz6orHjzZYeH7AXHcfL1c1/7f4aOQbACJtuIFcaY55SVwYlWmS3ITq3e91MVjg
7WwYwao6w/MsGverD730mHY06pQjkUalwC/416pycalxmPyIdNp+hUvdvLqD6x6ioO3D7ahn/+p7
YDxmkv5/OcahnfRc75BUqQRB2rmad8Dtr4kbIluxhvofSb3Mi0t59tIm/S7YHUCdYmHhJVuG4T74
7vJpLx7wYzc9Wai5zDLDovjbOgQuKDdaoGVN7jWsGm6ULg2nk5B9tpuxvf9qUL2bTabb5GNaAj/d
OrX23qOyki9Rp8BJ8FZrPmAS/c+6nxiLp5Fb8lP2gkFzLvpbucDLItrZfU58lwayWFi0yHwBCKsK
hJXHbAxU62aw2nK/Jql3TkD+7hLPnaujnGx6gCAZEMWz/GuI3IjTGAArs05q1kd7HvWf+EiH39nS
J/m5Uq0rGZ+PSLKhNQBep+MP6/3S2hxBOZsc8TREMjvmqedfXVeHC14+O7kHE5OOfSJUcnPcsnit
3JyLPvCXrN9ay9ADLvZmpqtJvbgZwqTDpdSUFeQOIcD2ukYON7YyJQEKTgWubqFfjHme5Kfs5cov
zbKIv1Hl0h5T1bcQDPM5uag+UT/DIvBPazclqL1zqbe6oG4iZjaKrqkaknfDnPux3J1eOlStSwZ5
8uTktTvEkzcM3hYIrhyPY5bAliZTt3wKA8Lc82Rsf/tmRQcgtdzaq1rBE01nd/nn0Al8sl/c7sIw
eHifZh1nQ+P8Y3RhE+Q2u4W7LbrKvSOG978rTFdpLIC3vEo2b/76wk0uPHYqj4PHYk4xeOHNLB3T
7LUtGShSluMvlX/Zc/d+t0oxxU8r6E2aEu7oM2G0tqbo5XPFgsLHINT66T3gZSHR7z/mCMcQaeX9
p7PWQ0Y3XCMl1jNXGCO7HF5nqWnW6UkcPzYIqkdrVcLZjcy5IjSoOvtT2WO3X4Tf7YcqFVNcFsJm
HUU765cD/fB7jFanjX1TdOWmH/X0n5XL7ESrsHInq+YHaxl9v60X7pAKtvmfJuyWL59X5EvZifVc
Ze14szIv+iJWev6WzOv32ow26NElFU+hlCHi67KyJTO26TeYkoEwPtSAXxCQAWoMQ+HtwjmJ7nVY
9kcNyOglGofyYkFv+1oNvL6pCfx3VZq8i0ME4XdpIt/ZRI0z/Ko9FLdHwc0iXm0/IlJRc+UMNZwn
PbU0P5WUfN5+pC6NXYjyRLJta8eOkxq5Ce1lvkQVOxnoe2u/WcoWUiRZ5cUB1m5794Etk7iQcowW
urznswJ47SwD4HS5IsO0SVIfJ2tZL/bkZh2YxWiFYtI9pptlphECbGvsLcBMZQ8905MYEaaust0N
s4ZebwbhmRxDfdV89UkKyKMkXY6gw7IL7jqaneOahc23BFC88/msmIgME6MUQGj9S1BUxZcDeeFv
lITMnmTNWdCW2fSzb6Lob7aKRW0swK33jHDLW7/0zb8VefPNUWN9i0qGvMzfR01Yhsz1U9JW6upM
AR0Pw/MpjIWcwORpPzJIcTNDxMRt+fX5nMY6JqaOb3Xgq2w29FXBzQnMuldNlkC36us/4YgaIOza
ZlliSBcWggdu5DhhfnuoHX7LTSU0gnwy6p2sreG9CjRcKj4mhjVBNK/baG3cl8JDGOKO8J5rhtS0
2T07uAVQBYhmZmmJyPGrV1bY7d8E23lHtj6aeF0LiRSv1ycpO++cpZV4qdkz2/aWXZ2KaqkZeGbq
GojcBobFtCGoC4IW8DFeZpCUz3ltiidtGFZkQ8s6BPdytWUaZP0oOzyyYlqkgkARmoNw2JTd4ooG
bF3lEzgftu9pc6TDJHxsqpioqHqnAiCwq+cAwyPjNU4CPziXkcOtElTtPQrA0+x7bBVE/YcLvAmW
MJpnsKw84gFwPIixtgnuLf1PEuOH4UQMNHKXENyUGxSB9ZejHh2pn814JVZGF/D9IgS5OUry51ax
11GuaHVt2tIlt6J1fwA3rJ+axMJhQ7WCsQVnhLdtGJUwq7St7K0Cu/HMl6V+u0OK6SIoh/7JNbaS
GwnK6AR/Q/6ofMjPnDGyf5KNYWF6TMCQbMtEB29qiNKdvYr1tWe0cPJcEEQb5PsO+rftJfdULvXH
RPAA1lNfKjxYeX3Xrah3YrE0r1vbv5luglpqyem8BCVaLDDa5XkkjOtTL1W0tdLeusyVvexMm4S/
+4jjf0OIuzh0vIF7QHhowJLPzylB4SQ+0Us68fgPLCLdzx15V9wA3dZaW3vbUvFjRwkHDFX+tB+X
Th18r4y+xmLy3nUj+3cIgskmdGznR936xd7unfYQzH2xkwWquhz9X9PiMAXNGAbFZB57TFEJlHsL
vCV7Shev2/Yw345pYBfuA4pGidKVHpTDHBF2w78fPa++sF50AIHqwNzHnzH1EMoMGpNvhnnV4Dzz
7FRVDL54XK9NWJi7CvJh/FgMU+mdl9hryOysyn82Yer+Sjon+LDwsTmbzB5Sb8Pt6jUMMEmt4Ubm
YY7JNBUhDcg4n5RTY/sy0VwRPDkN+ncTelb7Hs6hOmSjrv5WqJjMVppENVtuU3bjK2xOjz11wTFu
FmO9j6k9oNanzB/uVrvO8mg8O3IfuFubZe9u3PX+MO6kSLz3Jst0XGVmZAQfTfatkFG9NxLpfoP0
R3buuvZURvOC2SqqluzLUC7vE8dY2EMseje8odsFPWLXy26Gy+q4RxuQn7tRgev/N4Yplh5+q6Oq
0OoQxvxTPg/z1uAP/50rGW6zuq7emkVNd80JfAj73rm5bhfK3Wh7xY/SVfUzCmf3meh2/QKOkZ3m
VBRnP9TqVDYFk/O8Fg+7nWBZh7vl7M2d+d11bvma5uFnh3fpiyOyguFlWSwAcimB6qp/jXOzPtXd
tOy5tpOPbkjtsz2o5jL1QXG0V+xXoZIrxppeRsdkNM7J0056x5EQ3QUXHefF4vKB6nKfzSNr44vP
7JBRfXpK+YB2y9gxVAiI/FfM3avlNfUUvq+iatY3X3LUYtbKVhe3wRx+LyMnQj6nzfc05rht5mWE
J+aOgulu4E+X0S6LXdE5qLlhpbHHNQnorG0m4WLVWB9oNrTydw1A2ddFD5BxUQO6s7br7GjZNipD
woUY0w1BtFotxzkvXjY+dd3aHPEmYsWio4ByqyXm9tWU84eJZP6MappcKhbt002RCgjb88RL4BtI
wP6w3qG2FT+sbLY/ylZEBzTgod76kJHeBkXyQWKP7rWxdHceLWGQP4NhO7W9d5YWE1RO6wQrGlfD
KZr08IpmAGyjXPN/aa+54zLg1QMkvp2xXNyuCfsP87wwhEcrrm7C860Dw1fIuibhvuR0GK5tNUS4
UpaoffLnstyD/VvJhBs1+fYDcSvZINtnjf5jw9Ltgwu0pglLY9Nat94S2VswuN7FnZB1IYUiRpaZ
88yEq4wjztBGS3OSIFTela9qhNsMoXVDfO70kq7GPuT1iJXCo9M5VWHWfmeTJ7BzLvk/q2qLL27s
Nt3y8BA0h/p8dCZakMlJ5VnCB/4cRiJbp8jJLnk15W/zOJIHUztFzloF9oxiazP5DRllWiEauYAi
niX1z0lZ8mixqUatjCUAmHQwt0zo6tZmNmssgb7rRL/c2Qpuabi28WDm/lgn84MgNHWNvQl6ezlo
k6iPWbsQMX3tfurAKg+0/8uOPbj1yAip+80SWEUtm7VEIvGAIiIPlTb89V0IQ7g3V/Ty6E+XWu4x
wplknZHZZ83ILM/+ZWFmMOgUXnoGR11cc5ZWT3Ie1d8oVDAp03zZoWk1wOlXpCnqq5pMX+ZDt6kt
HDwhOjqGbusQOkbrIZ2suXcUdtwsuNYwlrVsw1gYT9x+zWPuL3UEpcobngrxb7Za91+e02OvpvC2
jIvSkPz+Jtl7JHZ8oOzXz0kD+xtXHrLrliQpsa0HK9wxVShO/Kv65ujQPvMwwLVlL2OTSlzE0kGj
5JkaTjNRtWgxDyp7KjtsvoyCJ6SqaL53wgKFycApVkXQ3VDJyc9Fb9uzMSXOI53lJUwD3sXei36F
zjwAzA0qFW2CLsOSOeZMWjZ9L+oyhszHS2i1ArubcqcnPTlZupdO21yhapKIU6Uw6fEwmY2pZ7it
VNtvWbEOe5CZ6UvS1+ulpG686VFO186mvZu8SP1Qa7lsm8Jlcch18q1PgOwBpKfYlpaf7KKMrWWc
BQvCZbseHFBbB5c5MuPdaeHRrAHlnHSBqspOZFpg6LSdHqdEGJWoJNaUH+wisE6mS/HRBlCffTJU
zmmet/CI1fxWRRjDshmPEyzn6ODWkzwGhZpvSzh5EO5NoQ51Z6LL2GcZ4/wg5A/OOrvALaLjDZLk
sDSJ/2KNanGYOOG6ockrn2rS6V7TIRHnznJJECpm9VCInWffz/U/HwG0unlGOs/REgxE2Lg6+CzG
avjpCeH8mXTe7ycV1RdOb3zenpjaYZMZRNI9+corTD+O1L/V0tvsXPpdfimW2T90WnWnwuPWnN3e
+Qkwvh0I5cWg8yJLiy/OZ8n02yy9eRKjqk/M63mDysgH4AIJSL7ZBTVrX89RfSTZf40hKxuwuSE+
EL+AIV540bqnp5xwV6/hmT1za5fAfzl7YTX9bFcrfaXaGfZrHlnxMJXebR10BqXT97KtFpHeqcQv
uGMzKGJ+QuRMX6tvXQzOsvVc33vyoqoct6PR3oX0qObLcw0k6AHRLxWVg6WN5Q3Y076DHLS2L2IK
6mWntHaeoK5yaYaOdTVZ2B2CwB5PA1XXxJgmGp4JQAK/GQYiJvt/vivWn6LtIqvoilA1bjh8vV0R
NhKTRWvBG1ZN8dxYazruFEvI0WYAxYcAMmOeQdYCTryZ7cGwC4tsvYXAWOOYc5svzkD7eWKCdurH
Wr74VBA/cwHSQWMpfpWRETsvT8L3QStrikUnIXMPdnCPmpwha1oFxaXpiol1a0X04dD4NVNG7eJW
aO1dsa7+KzeM/9bn/2MHKdPly0NJGOOVdm6LQTHPMSenYj8WjLMnt3KPhTXXl1Lb1asalYtlC59Y
jo/rUs612Pockg8RhUNkLcUbNpLyDVVK/UtrgJtdp9a/Ba5uTNvz6r8zB0+wTptll9ST2GTdsv6l
mnzoBNG0Q4Pwdh7j1ljZVhKHQSPjyvTtAeiQdzYZEirKrbOdENd3dYdt1ta9U2yWwV2fCnYdPi3O
QdDhY5MflDubvaX1+Mz64fwC7mDdAZ1vpo3sWuqugnlwkBm5s2wkMn6VUR2KcCLusajKJ20FKYe8
LN5msuvJHQu8/HOQM/PybGBcj0I+xFYSLNRkUn2oqpqeiInsmU0Z7KOwgaefSMiMgup03WVzUclj
3jCcYwuhLD6i1Br/OiwlXRMso1lsTzyxN8b1MMWDaoLN3rqMCqfCG5+7hKp7W3Fv8P6Gaj8IpvjT
3GccLoFdXcI8GuXFcp3Qi9vGE2jiHoeZ0bJ8cUcU3MEXwT0rUgyhLHxD1cROwz7eMO3dpLaOlT1M
x36y8LCNzPOuOWNPazs10QxP1EYiKxsCO4QO/SdmvMk7JZF4K50BujG/I1X2yDOZqjQF71D0WCLb
QBW/GDRmPK86R26bgjw62A73dIzoXwpGPxOccF8vB4Z/xroAB4jCXV0G4Z/5oZZhFEtPzqjdVzZd
luh5sCw42oa1wg/XBFa0z4SycaS5jjtcEWBWZnzCdYL03bDI8lupdT7QQdN0O7PH/tc423JguNeX
X8IKvHmD6t6kd0LVgzY2heUzzS0Sc8NHzYTQsx6hz7yaiIpkUiiHAjoi9GhGB7i0pnx06b7PEo2D
icLSfrZlKSHwd3ZqJ+Ya2MlSHVPN5UkLEzlhkp68BPeIhXOfhFHbt5gNTSy474qikzlrAiK9dT7m
ozfhquaedMw14lBnEXregl1pmzU5M8ZozLp/Vd6PdlxnetF8QIwVzt2MorNxF2sZd1gtXH5cTxlb
IVmwWNsiq8BFuNE6KUizVXJn7qembRdSkR8Ce66nMxoJxpF0mirrV1O12VE7ePm5is0/jPFe+LPO
Eaw3WdRa+PIr5ecHN9AZuWbCtOvJmEm8Kyoxew8soZhYiGhKkPKO5j7W2ejFatXO85r2QbZh5Kpq
JmGAtGe/CH47PpUBIt+inr1A8MWvSwT3oq5ZVFH5Xvc8tD0K3Cf2jSJ2GXLG4TQuZydJ6G0QqvYS
rIS7xXDyQDB7vc8cIIdbv/FKpzlWnpXsQmoxFgKCkgYRNzsy/1oU+16v6RuKdc5eDQ/aGbtcepgR
u991uwANF/6a4gWdh6cuzP4fdWeyHLeSdOlXaas9bmMezP6qRc4JJikOEiVxAxMlCvM84+n7A+vW
LRKXSHTnrjcyIyUBgQj3CA/34+eU+oFkigtOHWDtNlab/Htp9NULidZyJ5eOitwHqcXGpeIDSw/i
y6Ugh+Ay5aBf6S5A10zQhk1RuxGQZp2U2U3kd93vXB1rq7Xbijhp4t8MKVGQLw6wY5Sy6+3Z3ZAG
RF9p3wSD+oTwPB1MFCifEi+E01aB6+g6cLL6CfaH8JOCe957JlrSTWTmL0MITiKt/WEHosXfweYi
fGcTzLw1WiftFmh6aHuF2XIdoyzzpAZ0pQ9tlb3Ig0vdQPIpoAN/gG+LUEkP5JOaC/2LQoZHWytF
l30Bh+ntmryjHQLA8n2hksA13MS0yd40PzkNWvKjSsG+wiKFdiPo+Y/GCr2rUK/A2bSxnqL/7Ent
N9RCVY+TEFr+kV8HzEXRk8araTt+ybgDDrK20lRA7sXKQw6KPJOUXZFWsGwwMnW8S+JCfKiSms3K
MbNmozk+Stue6AEQGJxsC4jHIDesD/clwrCnHt64n5pjuAwyRlK1bYTKXOW+XNpJ1Sk0DBUZqRiH
4lki1FceN9DfMmHXlhTveBT2pMQr1zTrtWpG6U+hKeQfepB6diakyQ+EdcOf8C+Wh7zp4NRwHF3Y
1NHYhfTaQ/m/36kPlf/6H37+mWZ9ARCzmvz4r/1LevMjfin/Z/xff/2rf73/kf/050M3P6of734Y
S5xVf1e/FP39C7Le1evrED8a/+X/7V/+r5fXp3zus5d//uNnWifV+DTXTxMkh1//6vjrn/+QJZpA
/5KvHJ//51+OH/DPfzyg8/sjS4uXv/2fP1WLRfUPELvk+enQkU1rbML8t2qxJCp/0PiqiboFbYtI
LPmXarH0B/0G/GNLl0y0zUyREnHJ4ewhKPyHpJMr5q/4U5dldHv/8+23/+6T//dcMxd//vxW5VfV
3xebx/ID9V1ebpkGgAt12hIeh4A3EIFNKI4PNwTqHMDpyiq9fp+RSSHJFq2twsp3Og33qw4x91Vn
Zg8I1V6VICA7n0SVoh1yQaP1muqoUm8w5xPQxWrV0HdTRdSWHbpa3UI/6Gn0OxE6HpFra69BhbNz
lBVn6S4wgmzd6BFZPfUwQO4C7QxlSZBxAQkp8PzannaPtVLH61LjVT69SJawYjfcEf7ew4mLxxjH
uHgIQ2jWsviJmCcAjSmvY18CSCRoBys2j2XxDLfOTS+QEs0gZYrdZpO4PwM0DVahFhPQkkzyaemL
AR9wO9hV6n1hyncKqb8k0ajzGtA+1ODsotM4GEhld5EjbAetuh5ppqg0r3PaPUwmUnM3dDqvHd/c
9TEQv07dN4l6p2nZNz1KHxJriFYO/RYqCVH2+tvxWbS4rI0yemoy/ZCLP0wDBKMkbENLunPHg75/
rvJ4KwjRFj3kDVsvcewqMb70/tFV7iuh2phxuRKr+4pImqI9N+SjqMfr1NMOnXqvaI4deYdcGq5k
z/lMKjbh7kQrotCo0bH3yIt2gC4tVJxyVT2Mq0s5nBT4PnXUQ+yYmyB2NwMX2Q2JQ4rtcvXNR3nO
z5MTFKugO9rse1k/p+JzyEwJUnQSw2bjKfeiBTQVOXVGOY5czKS1pOYrwhAAxupBQ4KyqZLbvr8f
fzUuzfgf+0bdu6K6l8poOw5GANZglvqxyl0QUtodmLpv479vqPDkqvAtBLep5dW1l/BvA4BbMWs6
ANg0uTFXgolUEed270RbBqnL6qFv2XUlfe2L9xGNn+m9iO2NC9F3znY0iLH1STOEdfLZAv6rwBOu
d8Y64DQY/URW6w2cqDsQYTsVc6ARfW9wqhp0pWIx5N64YmPDMfmKdsVOsCOGX3eBvNVNfraOOldi
Xl9A4ySMLXxNtNVp7vRCfBB7p5lznaBQC6pp0BJ6LaIt4TL4YjpXmnsXrE8cahAExbeVpN8kQXOd
18mTOsSn0tEPdWd8lnzvCkjpRjWurKB+tYkwd3dpi00Y3WNugqPAPvo4uoZtVcLi6yrejq1pReHs
FdO9ciNWnoRHagBT71PBFklRAWJbJ5q+06v4NJhkL5Wqu2bj2vl0N1RjatDkWxODvk1trxWsCl8J
KnZbhyZisuW3cUWpZm9zGaAsNT1IttYAWLa93FyPHpPVNQAMfWdZ3YouCpBm24ZNozGNYyTou1SK
TzSEbbvM2/WuelCAznJ01jhHLY/2Yx4dM3loAn6XWJtCBIehx1tJFX7GFvbuZ9o6VYUtvp9zmie6
vh5thx9TMNRhfa/03C1T78oBX+y5N33YkFqMT0VhHgM13/ls7mvQauLa140UZ4COkdDGAq5BsBly
lYoD44maO2weFBSC8sDO/KsEiQnNknLSrfgEyXK/50JNN4BDU6UV6zay2Qg4ujQUQ8y08lC8Hm/Z
m1gnm62RxZA8urSzEuXltPZ2kpzeBK3ZrQsPjCzs5sC/3Iw/6EqWknztZNkn2XQqIEzaQc7b52ZQ
jpkU6fTt828BN5QgeLkEJuBY1RCOW6vwdiRHr0vZuk9iGs8oIWoQoNFG7vrydSoV+obdEKxnT9bJ
cdnqIbhuO5qeaBm5TdibaHqVD00Z95Q/fW2TkaCLs6jeGJD5EKpAJjx+5Os4K83OHToXPVo1jSgf
VlLM/a9tkt96An13JMjXxGL+QdC8a64o3xUzTjZjixS6XToN/BrHTV3bJsmenTXoG7NCT0IWfGvj
F973HLKGQEj9HUiK321Dr4qnyMLe5+bYRKWyIif2HJU0mdZu0gEeo7hYNiD0yf6vhXr4KQ1w8yaD
+7VvONPcMt60WiKTFEkgQdJ4W2fRA8rVlY6AlNx7VPi7NIx+xqCiYiVcwyf+LYtgCoi7k+gbG4Pe
dEm8Qjv7KMjDEqnHyNjwX1acP09x2UThQRctjbDgPaOD4GuW6qptuncEY9fnbLnsIEYac5iwVSTy
XUSx1GieXbXZOAYAdmuJtoIaxwdjIFVlKbIkq6I2hjNvWSWUWG+MqA7TvWSpe5pMbNpCm3VND7pH
Z/Hrecz5FTk/wuzXeI52pUG+jFtpX8jXoRL8UDXpMYjlOyFLFYBm3OOju6x1ScFprbdWynqVW+mL
vBd0GvuAnXwqB3kzbtC4rRHkt6DwDT1sVjGy52SR9uNLAjKrYvy5IRYeo4VoNR4t46Y4JsobDoKh
JyHAVj5OlDoIW6lU92KWPISN+VlTSW7la5G+C/Posdt22L2q6scEJuXePRpN8tSyK+nggQyA1yob
XSbru6EySJ27XLrdqwASoaID2u3rBzMCasrPRuheieYPX4IHgD0w6O6LiGo3MhoS6q1+bxyb6Lkd
Gm5ez6Cu9tKQ0NAc3+oBKH7pvh2DLo4DI5ZpnpNwOW3vONGpJVuJ9s+DZYa/hUxdv4YKkmBzTXQ7
/cYq25scq40GAJn1yRW6Q1fo3arIrZuE/oAiFpCOj363gEMt5QCY7sA10E27PZHEEcGe/hraEFrc
QfuCFaWjzfjcVpiWGfz2XTrefFlduw7FqGF4HAOpPNKZGpmokdPYj7cuae3xUwqigzraOuzf40xp
xH8GeTKzJHWWPINoP4FF/J5qw1ZVn9NBuxFMjYu9ueA070m0/u0z9AmLui7hsBjue3ttOq+MYpBZ
+9bpRfoA5FXaAGb09WjLcDzBf35zL/gg1p5QHP77hYbIGaqppgRZwISuSIT8rnYHM4Wrzbip/fLK
A8dvmCoQmvBJVJU7dYBrISw2LsfGePglIYU2jjOi5LvzY9HeE6b+ZyxU2QxVtmTVHKlh3lDAWKWr
Jqavo4PQUGYYww0i0T7MbtsKTZva3eU+R6JJlKDbgv8QeYI9hCdRqR5VOT4FEBGoOgwg0V0J4Vxq
Hq30V58Q87a7ls7KV6v0fhaastdHmYUsRO7dhrbyJgcN2knqjSPAMaR8pR53KDr9mFcUEmVTuXbp
HsXt0ETd6QRVJWeDDMdz48VbBTMv8ZOhXRf0Q9E3icu4V9iI0uUPmWWPwbPrkJfhE8Zo+/yUvXIJ
T/dYgFUGVzaDUGbKz5VIsuw1Yprux7COKuUV0NdDSyESmedVk33FrNvoeVBALeOIzr52v4leswHD
sBYdvLF4xtENK6ZnxXkN57pAPYz7MnIVBKhEebK668x1E8T78hs5lg3EhtvOG27asl1nrroZXxzC
wUOz0thBDBPKEk3jhPj633Yxlj3ACEiWokx54yk3iyRvOUhYhPHGQYsdcOl6k8K/kgMEguN6F2X0
GHE1q+mv8qz4StaezZBLive8AsRwG0ikTp17sYhOERF02OHqGNfrEmb345KNN6gohAQhPma9Y3eN
sRO1a1ktj52pHce/9TqOsWxpCeX39E1/fp1OP4DFMSX9jelPyQQ/abUOqw+i5zIlkFGPpiZSSKnB
SHg6BPGOTTwLxOx53P+wrVp7UULpkxpzLwjY0mlSASu2kety1SjRKcdAx0077UbDNK6yPF4AhL9u
C3+zu7EZgnY4QxTN8aPeuKoS5eQt3ZJBs++PV7xOaOCQ0dZtrB7GbQtU/CaMob4DYUYbWWaEJwUk
kWjB1mSwiUY3lNKOAr3KXfCt9nHAWr82PxXds//FQWrTZ7IHbloBFUGpvKezYzt6/3iXb0PvGh2t
x5RTsx8k8DHsRslWh6020rmADsqB7kDYNbjSeRqaw8auwkhdid+NUh5p+W30xvOeKI+RxN9mBPi7
aKgEPH+jXo70wQmVOEr34yyM14ExLJdZBU2SSbg9C1W4pjOfgL5ttTVFslUQJevxRjp+oph+b4Mv
425lkm9WG31dc2dbGOLI1vX3IeqmqigmYdlUQVKjAFn0EkPMOogTuY5wKqyZ8fFaON5BM2ZxvAP1
XXQKyC2/xmncORXtquuecpbwNR2gsQ1yYgv9erwkdQbXQzfanh/rhH149AqV5kPAvYakKaImTgK3
gZlrYCtI94p3NVTKPanMbcyKGgUXLQ771u0PstiufWMvmcJWoexE9vp63GLD6kZFCEDJl0TnPzgs
GRSrq1gSY5PVSUTb5rIj9IWG1RNz8eHrceZiQ9jmpA8o2mzH+zbWOm6cpyFLb/XcvRJafUmo6++2
9n4cE1q2XHa7OJc4KMMBVvG4JHeq7V26zgXznvVsNYmy7M8xgkx0YjjCndEQTUE/lHchzfIKpFoh
RE+jvUHLsimGpzQ8xSX0Evonyu3Ysm2Uz13bbqrezvTn0ZfMkARMhpRdRVWwNG6cgi53XHD82AaT
bggYaq1+fDWEP3Oof0Yok0zs5Mf/rxKzGms1n5h99F+q5Ef8Li07/o//pGWtP1Sdo5zqOie6OFKp
/ictK/8hEcSrmo4cpQTq8a+0rKz8oZDKVUVZtXRFIWn6V1rW/IPUKTU5FciJRRpVlP+f0rLvdg9B
llSDEFGeqkjzzj4dorSzi5GDCTJrxIoPbybhgyj0/RH430eP0fCbUyQLOorMQtLZVUAHlp9L9+R+
PvlwnS/szu+vgf99wSSi7ABJiblcwofQwywWhIRouR8KC0H73PAnh2DaZCM7REz3fKpmW3KAJh3q
xihr31qb8zM09wHj79/MUO/0vu4Mem33omBHJjuMYC0cC+Mk//dU+O/cTDaRNvSbzgn7xqa6J5If
Sfxy1E8XDYVLa0t5CNKIGgQUBDHhhV8z2T87cwhQpOtqmhbgTuzV29ySf5+fqI9ZZGVrcl7IMhmd
kgPChjbP/SVQnlkDoQcoqMelZ8utiYxrUBZAgyx/WOD/nVucyd3JqgrHCKqsptIFYpCtEHaQb+c/
Z8a0plrSUi3VCaFibeeG0euk4sX8TvYqbRvovXuZc0zDgT7zO9BHeW0XmWjcBVLvkAyglnL+C0YX
+8C8zIlvk6GtPFFIaw4S/cGhGR/Kcju1MuAXg7EgKDWz6NMLYwZHmA7kkHe4aphuzKyDNKernMfG
hLqjdr2Iu0GPwosihT/Of9bMmk8DX89oaUqio9uWGtIdEEK0cBvKtIotKCXPPX/8/RuHN8GuBLHl
1fSGitWe/u18L9Wkqs6Pfs6sJj5Pm0whY7WVnWvydSIonxpZAXMG2cT5588QxcvmxMP1yJGi3lEr
u0Y4dgPjqQreNrQFSdsCs9hn4JMVCsIluLLEEL4MrXg00+wgBOHu/AjmTGKyD2RhbWrA5tliDOu6
ZRs76IGyEzTzNhja34UGwL7O0oXPnXvZZAOggSZNnBBosyqW2TaTW7TpROVUJDE9x4UG4dNRl/Vk
YcN+nyb5a8Oe6kR34qAYpVZWttxT9izc2u5E6WfvWVeWmf1oBenYl/KDmpHZOj+XM7ZojJ/9xhZp
eR10FxYuOzTMDFZczYpvabeikfuy50+2CJp2nLYcNfF8PQGs3urFCooBb2H0M7ZuTM7+SLCMsBbj
yhZj2og0ilGbkJvy97qtzAVjm3vF+Ps3E1RZTeD3Ie40ZMZdmqF7OFZqckl7uGyCxoV583w5gk+k
dY3Sdn2nb6A7gbh15zRS+Ov882f2aGOyHbR6llMw5wAzsuQrtJVfk9BadyZ8KVzwt+ffMWdEkx2h
gFKkIfELE2bcfjaTzA56wEvnnz03/xNnb+s2KLLMrGyr8U5ePWxy2JF66Hgve/zEvSFRhNUjw8/U
nikhEPpON8ZNoafNZeOf6jx7hjXGkDiYFfrldYvkwy4XE+XKBWd/mY9NxZ1ryYlQFnVL24LBzEEc
IA0XwoeZydcn3qvJQcfWJxd2Xp6i8D6EjcahpnR+6mcscyrnnEiGInsJ+VgtL/e0Zx9lFTLswvvs
CvHx/Cvmxj/+/o1zdVzDhCAbCjuNjWAVier3CoB25ihfzz9/7hNGh3jzfBEq2j4uqsLuauGTH6Sn
AJaHQJcf62JJE3fuFRP/VV3X9QYDWro4+5XIyW6A33YYvvR5d+EyTJy3CkpZBbMM751YbgXH3ULE
c2hgY3KTZGEZxun4IE7UJz6cZlkK8SLfYFjDJ631rzSqrudXYG6FJ/6reVnYO5pU2amr2Vmb38a6
xWmg2OcfPzPy13LGmwUejCoUYG+EHTQkt+96lKWWzH9m5FO1ZqR6nUHSE8wf5Hucxo+0PuwbTV2I
m+dGPnHdrOg7COMzTNNTjW2bhvm+9upwe9m8jNb6Zl4yWda9vGNeFFNap7Aj1IF8OP/oGYOf6jI3
4NOKOAkLG8qET14g7Qr4yVZlDE2iZQy/z79kbnbG378Zv6YbUaXobGySojzRFH8XpMXu/KPn1nXi
sGnrpHpouhh7Al91E6xr2nKFhavD3MMnzgqrhFaa47wLA0SUaKPB2Ufu48JVnfipWQJHdUkgj0P/
BS8uXFK99vP8tMzN+MRR+7YrglpJCzuoiAHNTn8uAfKff/bMrEwrqqYKhSgs1iXSCPK+MiSy28nV
MDQLp+DoMh9sX9PalF5m5IvViGkxlHu6BE+tIRzSrHugI22vS9mCyNLcV0w91hSkLjPYyro6zcVV
2IqRBCE6/E07NTCLpQTzzMdMPFeQM7+MoMC2nVr63Yj91zb6fn4VZhxXHb/rjU9ZbthnXckqlJne
r6CrBQOlB/d+0nzyi3DBAWbMaCo9TDlKrLpKwgES7wp5qIe+KS/bMdWJ47aQzAVWTDyie9LvoqOF
oIzrbMGGZq6R07JCiupMjJZHjk7Mbewf0HKkAf1LFz3m3VOoLClMzs3OxIFjS5PcwedM6VzwDhbc
IvQPyo/n13fu4RMPJpCtSx1ZSLuP0i2UWYDOF/x35smvFfA3llNaA234SIrYtK8AVodpWrs7P+ZJ
WeevC/VURjfLE7qb6PiwEYuAs9nfciOleTeEUB3UKS0aa8fY+dE6Vh6yWgG0Rd3SMFZynC4cZzNe
PdXXhfZJdPWuLW0w+91WLiCWfcpqJhO+IM34cv4zZ1xPmTi1VeSVoaPsbg9FtqoBq9ZIfYjQTyIV
srBGc98x8e64FM0usywazH1keWBXb7gMNPVSHmLu8aNpvDGBsGTLq6DztsX8pUptrf0CY+llkzPx
a3GgkSodGLlaxqdcDQ+KKexVpB/M6MIUvjI5ltU6aLQkNaBhylWDtjCrWuVFsT0//jnvmDg1CYE2
LX0iORGSiKNb+/K6yf1mf/7pcxM/8WpS5ZajWuPEi4gPOi+B9BQOFxYDpjqzgtxAyZky9aJmgQdI
KdJ3C341MytTjdgQ6kRKyzh2BYbZk9IbtNAXgv6ZKZlKw4YQNrddpuc2KXpa377TELpO4tvz8z03
7omrSq1bw53OfJetvGmUAl4eeeGMmdkFXlEob3xINhRXgY2UM6b5kudXGRqFaQdxt1EvvGBuYiZO
KiI3amR0P9sOsjNWLq3bnLbtJcnnuZmZ+GmuJlFY9RiLBSFf4YanDk3vyyZ94p9ju10S6AoDzxPl
3oh1cHcZ5Cvnnz43LRMHlcK+ha9XZWtUpZs+MLe9In6GF2fBHGfCz6kwq0HrKm3RJDnp0DXMdS0K
8nPfSUpGB4th/RKHIgnhScsKdeFOPbMQU/HVYnC8EIwVrkX3tqmWzzndqwvPtj4OP6eqq7BS9zld
e4SfrvKYQCixIv/5JcqbzwpyQEDDn5QhFOgivTA3+QpCeeMUeU0Ha2H6uZ0Wme02vh0tztOMv42l
/LdnVg9XA2AhHi254t4TopFC5kqF1tOCSfYi0xpbwt6+Ii58S6pDCZeWrytalNACgMVU2F329Ik/
kwSuDeTuOLZa2m/h1qjiT1BSOMinyNBnXPaSiVu3adE6HYzPNm1Z0GZazZ3Rqw9amOYLJjVnrlPn
hplUE6yQZQDVvUZkBjxvrCxJSM4496us5Rv7KSQjdxTQ2LaOXMiqF01aQlraa+J6YRHmrGhyAKv1
0EHqhrflVmPLeYrQtnQTBKjZCXm0Ob8GM1M0lRQlXRPKzUAIkUPcJYOSdCHaSoaslRfWYGaWpnqi
yNjLagDhk80FbV1BDQzHFsw1D5cNf3IzFpzS0IcARxuQx9V96VOVNwt798zsv0pVvlleOmUCt7cC
ToZO2Tuw1aQ3JpdvWXK258c+NzPj79+8AMiA1QYQMNjw4G1I3mzbUtkUQXrh4ycu3EEyIrsiBKCo
xkfUW+mnWclZAa1wX/ov5z9hznomHkzbcqA5UIbardoN94LaeadyMLULnz5xX5i4LJQm89zOQv2n
oJV3Ag1yC2Y5N/LJyQxzky7XUsT2qVvPmW+emgKWmstmZeK3vhcJaQuBld12+gtsE3RgwN18ybNp
un1vNGJT66mqs6rAemkfQyDa8be05EJpcv4Fo/X9PaUlTQFfeWW2CXpRuS13yaE2s699ZO7TUvh6
/vEfz7s0QtneGr0vKIibowBlUzG6GTTNTvVhIQH0scPS1PD+0amSR64nuVzo4/hK6+VNKgNuhFOr
bpZuLR8HXJI1Ttobl/UUCIzQ4SxsS5TC/Gag6yg/tFKSwdCAGou4j1zXlDduB2v1wlfNTdj4+zev
rN1MieiNx1Db/HdrpeUmKJT2ohMYeP37hwtBUFRNOVbxEOLEokL6+NSjogTm5vxyz63J1IUtARqz
okLrKe8fgf5cZYW1Mml0S5vqorSlNMV+BYrcxc3IbeD0RUCX4+BXR08384Vb2Zw/TJwZwp1eASbF
RRXGsIDbHx1dUBM2ykUnmDTFejll5uQhfYrwfnm3AnqQiFIvhdQztjPFeIlwgHtJhu1ABXCQQxcd
UWUh/Jx79MSPdcCVeUWlxzaNHHIk9SiXyv15m5l79MSPK/iSsxBVRFtz0ZrixxurvewCL00BXEnj
R4pQoD2mizAV6U9BgnDPpdM9ftAbVy0zNwpCJLoQ84u/kZnZwi/1eH5OZvzInDiqVSfRIEgtdxWl
OypmpdBqp9lVkT8MsNWcf8fcvE98NVLjDkCjwTtk95auFCh+w4UCxmtM/MGpMu3EjFREjBofL6pL
ZyPI/REON8wm2tCA+0Xwu4dWyuwmkx5aqMhWorKEEXxN+nz04on7EgCpCVQ44znfHRvIAZPGM0Gf
Ou3WCxIIwkm+H1Crqdd6Z96Azt5ZAVI6+mDR3tldDXCVwMH3VETlBu6eG8GnlJSU8Pcmv6S0pP1s
+G72xkGOWiiKvHUCRL6HfVqXrN35Vfm4PAD4+71RqV2vGW1CVihAQdWVDD7kJLXfZQOxYNrF22Dh
3J97z/j7N8br57JUSGMkbdHZoDloyyTCPkrM67AQqlUYQGc5Ehdf9lGT3UOVHF1tFIIMMt0m0G9z
52fCZmgICarqWKri19oKFuL4GbOeIsFywa1qFDVyW8i9q8LLPzWW8P38Z8ycDcYkHKiHSkpcg0f3
IlRSsYECqHhble5lG+GrKsebJYnMotFJ02e2GdaPViTdyc3SHjuzn0yxX0LbKy0q5Kw2VJSFjxhb
AEEwJBqCtZT5nnvFZDvpyiikT33cshw4wlvPOgbQGNWWfFtFS0mQubWdRPFQ1oUwGbJlVZ2/Byp9
jOp8f35t5x492ThSvzSNriLVqw8QUoTpTaPlC0f+jNlMgV/dUFYBGiGZ3TewbKEY8alNuo0XuAuu
PDP0KeoLcj0EDQeGrpI3UCTond2lgvfc0CeOK1SVl5kmjlvkxS3qXGsra2/SLlxIaM6NfLSlNxZv
Zr0iDwrHhFKLXzxVPA16uBAmzpijPvHV1GrYq5s4syPHfGqi9OB52g26BJ/TVH08bzJzkzN+1ZvR
V50MK+N4SDclRCU+rO8qJHDdYCzYzdwnTIIATUvzOAhhUJY4jnZa2lVPTtnCppHE4p0Ziv7q/HfM
rcLEcyWESA20iHLbK5Nj29Q3upot3GbmpmjisLGSD1Xj5pmd5goUuVBky9oXxVE/XTbyidM2WtfA
0MchpmuZuylkDQpY19B2558+GvkHscQU8qXSOFk1nsyOltWfG0jemspD2yvfd/R5r0K1XzixZiZp
iv8iToK+MNAyG1nGh950P4WZskdfcgHNMPf4iQ979FIjWUjqw+jDX3FcntBcgcMKDYzz0zRjptr4
+zduYNQycrQtZmr49ZVbd/dt0z5yu9nqcbU9/4oZC50iweAobFLIAjjTYTcuQxmFcGlhkce46qNF
njhxoMNWLBTkKwuhGHUWuxMUt4+CJ9wVoOAl1ApRpt9U7mVAUdpd389W61SQsML9b4fkvpOivktj
4YDkNZxP5RLSeCa20yYOnZS1hpoJ2yoUNYdIR4e+8Z8Mh67VdvhmCQOqKIq/Ob80c9Y18XDdl7NB
RMQEGE65h8D03hKjz7nuLRzLcz449fAwTBp4r7hjIYQuhu63ioBxgGDLVQQUG5vLfGSKG3Mlmfb3
mnti0FotnETwEod9/LM14gsTeVPomI/2utNApG070Hu2rvaktVK84IEz7qFOPLwV0RMePLCAQ5E2
2koQ9RA2XvqGl/JgMy6uTlwcIRzV8TI1sxFYg6UOai6atE01OARDsXBSzNjsFDPWxl6FsgZ+mLX+
vhz6oxQbV5WHXK/ZIiKryvSje9Jl2YwpdsyLNJhvOZxsMVKu1bqzDV1Zn/eHuama+Df4G6TVI5Op
8iLoP73BllFvQFDjWkGhaGE/nHG6KYbMga9Vr4wusw342AxtQJ+2hIVs6Q469/iJTydqkKuVCniM
1jeY5eJf3HVMSoHDw/k5mrPXiVMPRgMTXsoc1Yl2BfH1DWTnh/OPnhn6FEBG+UDQktwine1L3xTX
+g1jyglB86Xy1szQpygyV+9rmlDYvqHU9KDYMvtVkXn6gvHMPX3iyAUSCFEvBoXdSJ1NMepWFoUf
5ydm7tETF4ZNTlBynTPBTTn5BQu18hKwwsLA56Z9/P2bGCCyEhQWKNXbCNduO+gOEZO7bwzty2WD
Hz/qzeNLXAeSaoEbVNt/kRx3D+rp8bJHT/1VluUEkHNhkziFgRmdOZjNL3v05BgOTCrGA/qINuIn
8Y1RKRBZKMoSXGtuQSdOagmjaE/U4kSQytGb84JuxdfzA59bzYl/dgUEw7HA9hJU0gqZgLUcQa6j
LFjizA45hYJFVT4kUeXiolL/WCbRremLV5QuP1HVWljUmQ+YQsIkMQ2RMsXYqYr+ChXv0FbeKYQX
7fz8zEz9FBZWUPt3elSMbUuJqUK7966pLdyIX1lvP4hH5XHW3pi6nAe5DKByvIyF4bMJr/rWalpl
JQ0FCBkUNpAqbGpA1SjGBY20QdeDrtC822m1Wu/Pf99c+naKH5O4Zlr01eY2FFf7ohV+6DDXU+S8
CvJgX5D/jFLxKVfT6xE6NaTqt/PvnbOMiZtD3yCr6JizR8l3kMOmqLWY8V0jLmUzxm30o7md+Lqh
1pYUNBwObtL8GBCshAg0RB+s3A1K8NPIjaVTYs7+Jp5vuVIfItQ0ptvqfQMfZAkHTyct5armHj9x
fcOl28zSsT/N2Y2kok5m3rdSvuD9c6sw8X4vKQvQmiCNRMFd66l4GyiQp9X5lS5fmI6c4spM03Ny
iR2M5DbcsnKN1izViGwdtdCb9726yGD18YJPMWbocWWplVC1IlNzKssW8lf/mAn1QpljZh+YIsp8
y0MuMgew4/sVDEHxrtfVhThm7tGTbcARm8BwSzywRrajL4O1Ab3BeS+bsZ4pkowgIJHhWsrBoQ8H
pK83Cbz0obZwk5ob+MSHY1lzk0wYl9aCLEyMhXYd+eplLBbSKxPBm93RktgQs4QdgoY5OPjkKwBZ
CzvvjNm/bshvHk0ONaIFlVr/kFu6+hSjY/0kQ7PTPKoRgUwPPWJx4QpM/NdROgfKCubIyoLbqjWO
1lDskGFasJ3Xlfxgn5OmHjzSwKsO/Kd4LHyxwVEzjFOsOqc+lbeN19/JorIJnfY6d+CF9oYHT/Ov
1MG9cUoOlMC8O29oM6YwxZo5alTJg0Q9wxARgNPqE/wJC4+eWawpyowDqnbSki+M9XJrKcOVJ8l2
J0mPBuSVl41+PETe2IOBwnmkFSySacCu2Cr9Q0XxcuHGPuODU7CZ63lW26J6Zmeit44SvbhvlED/
6vTtwhE+c9SJ44vfjJ7GqFi2OiOzBQVubLkvN5bpnhwx2WsU7ynVbM/PkvnxDjvKBLx9D2kTv+8l
ag+xIcOhjSLQneShW7qKpDor0a/Qi2Bdql78rSgQ5Dz/0rnVn5zjvlMAm0N+lutAvjW84EAkDBLd
QPC6uiyzLE5O8GoU7LNqcrJtw8dUCiuv5762sPxznjHZAFK/8J2ypI6VtLry2xPFGjByi/Dm+fmZ
e/zE/yVERgqDyoEdNGb8pVRpjktBxl7kGDBZvl9yRPW6CM1Dyh4oYV0lci7A/QiT9/mxf2y44hSP
JileKxca15qOvKiQeUcUGFvdWRVVTy9WeFHKHR7K999AjjJodYm0Ym1U+ZcyU8JNDrG1CyN+uNSC
Bwvrh84Bg8T7tySa4gaJb6V2MTTDPqqz6HGg6L5JoGeHJ9ZHdjvqMK+OZskTsNNsi4y39iwI8GPn
gIBXUanDte9Y5Tbz0mENkRxspnIUr5B/5jYQW/K27VJl04lKvlGb5iVWvXAfNYl7LKjpI4k11I/k
idwtCtKOCKV11W0oBnerzoPy3TAT/1BYQnQ11PKAXGmVbnpXdP8PZ1eyJKeuRL+ICCYJ2AI10IPb
7vbQ9obwcA1IYhBCYvj6d+qu+vKaIqIWjnD0IlFJmakhT56TQPS2Bp971WaWAlIMMmdT7Lq9PkJO
SSaTMFG8QM0F0my8SOQQWZkS7XCe/RYE2EsTXZSyeKIM1KXCqvhdhEsD9YRgOAW9VSaB1btpaKBK
DxL5CnrR4LUu5u61b3R9Jn7df4CqNjuUehoStDSXydSB+B9lkjnGpuaCGTIXn5p+nMH7GqhUWbIF
o22kjzwqvzIFBuXe9T0sqJsninUvTY1+Plv5UD3z8Snf1SL1cwU+9mhs/4Rg0ExI2Rdp24LoUTUk
OM3M/LJNuDznbm5SVBFBKRMQ7+BJ/08BSvrHvo+qD1PnqOda+dVr10TdCQKuLuSobGhsCnw5sCfr
TlYVv0ffa3Riof/Znc1f0K8Hyei5wz3EnqHrJK3u2FponemgdJWMAZ6fbTCyfaEejqt9BNkjZvkQ
N2P2EOshKA6WKVVaRC7bCbj3tyJwt6+cVKrOr0GKfTeiDamxAjwf2w/Q6945I/97NPv/w4gdrXYI
NS4N9EQkv2u5pV5sXtmgXbYgqGsagTnro3uI4gb3jg7c7yAh9+5ZEczfHanNz7mE5COUSfdAwO/X
eqB7/N+fWk2j8Uc4bzabNlFlfbe0TuqCRqycGERX6lh6EYie9x7FNu7y0OD57/dE1DZ9xPE9KBda
3/SHUMTNi/sCyXb53brz/NjeKXZvreFqPwGb32CqHh/qLGRK8qS8MkHtZ8dD3t9O7Gi1nRjoNFBc
nqIMeq7hpxoiBM94pCDfryf89zdzew2IbFo0SRYU1kf9szevdv0TOsZxV/25bn5j8GtMJIRJewGx
hygbqp9KgSa52OO825j0NeddzsYuonkbZY06jO59D/140+yxTW4Ne7V1uCW13UldjLsyBfACtxJ/
56KzNe5VwI9eQ6DpCNMO+AQgm5tGngUG5z2Kl40NPLz8ojcnz7KrfHQHwhf7yX31O+fTDOaduAiC
kyrsr8Ri445bbn1oFc0EbQ2F68ooq8oJYD3xDxfsZ07bJ4voVy2D59scaBXEEFpfID2Lz/hWHwNb
QKM9puGthVhFrWP7FfDrWAhLnwQyDwllTNhtKSFcBS2BdCARThNlLe0gN5GCZCmOxp2Y3fDONUgR
OoFjaFRLswBny2QZ8D7hgBtvZ2G3rF/uGm88yB9ySwRQr8l8aas01CCJW8pJ3Hb0C1ZHv0qbvLCi
nmaQLNGHoswLUOJ7zrnswIp83WU2UtoagjhBromKoKNZbbEyI9ZQnxtQSZ8YRF0Tmvu3kVrZazxi
JC0w1k9Qc2Z5HofEOujcSqS57RUTVOf/XYeokawrF0OyvqEHt/1B81PY7bEhbC3yKnqrKAxH5Qw0
W1QHkdhfdPx7ffI3oipYxaufa9sDDxokurCPpJzyj35HRBoQtRNZW6u7CtvAwttZY/kEDpSfamgd
QdH6Xo3qRbPk+k/YmptV7M7ewqRTEJJpF5JSOBFD87EFj8N16xsTtIYjFg2tfLKMJMvH8djl3T1B
a06vyPN18xvTs0YjOiEawmwO87obj8zc+xeItEb/z01AAXvNRDca1oVAA5GsnME3ymdcTUI/+NOB
TyAa8yOkafM4F+UeyH9rti4/800y6t2AOdDHxGpPI+QGAr892hc1jGmAQuptM3b59JtPqJl5ytSI
M9v9NPhfRMEzRz4vTX9bxvtXgPGN/XEE+pc0mmSN90fKMs6tKKn8L9cHv+GrdBXHhS+Zs1QzyWYH
hNWgh7cPkePv3aG3rK+CuQssVGg0rPMlGA/D4oYJVD32cFJb1leRbOGRXbkQaMimkjy0mn1rF39n
zrdMr0J48Eu/VDWSRNs28qc1F8ZAm49Z6njTtK+xiXwYpZqMQ7IKONcjEVVzHJtgbwfeurStIYlL
GdLKhmRlxviPtlwQVU5ceWBtRyry+Dcme+hTNr/DCIIDvZtpyhPJrZ3tc2PuyGqHDoUBiMbFx12o
KMeToW1CQx7tpL8t66uAjiRtmYNOoWwsGDTnoUnsg0cakK+/t63MKprRxB2gi7v3syZEcRiAgotM
+XXTlyG+c5X+V//sTSCL1kFHcivsrB2LAw4t8VSD4n4J0l5UN/rVKpxndDeM6Mey4VeYdVyLJzfa
SXNbE7+OZQc6PA3uAJnM2ZdF2i+y3vOYy9y+NzGrQK4bSMN3pVmySnfInSM6n5cohebwXh7a+sAq
nKlnuiFYwjmD7n0yRmgmm2v9Q1Xhzpliw/4af8jr3iyyLpdsuNT6qwZqZvEsw4twHWG3HdrXCMSG
s8n1WDBlkLV6hMDhQUX2jukNx1wDEOeyIygZLxP02lUy+H4iyypBF1Mcyu503fc3vGcNQVxyi/t9
PmH0oF2Oxzn6TKfbQGP2GnvY4FE2LPDGmU2kKw+lbPpj6aNuwUcr3AndreFf/v4mdNFlDbFQCCJk
2gYt1AD13DLfCdmtyV+FLI1GR2HzHTO8+x7c0f/JouK02NBsmZvX2yZ/FbrQni8Ku4rwCad/CMV0
avVtzCO2vwrd3O1QgFSWzlDUSQNVQg1rSQu97LjNVmCtAhdP7hqid6XJnOlbI558340t8vH6rGzY
XmMNW1BwToGT62wBJawN9Lijx+Ny6xPQGmrI/BmP/gD1wGXG8VmiLfyk+nC47Y6xZqMTrVdPXmnr
bOyDIHVDzg/euMelveHtaxY6obF/V8zoTBF+tGR9X4zOzsFqa9Ivf38TSJT5UxW2hcmAIDmhtSQr
A4qsPOwE05b5VZwaTxY+ka3JZK1E7Ne/Uf67qx359brLbE3MKlblOEkxa6qh3+mfhsFPg7F4vm56
Iw2smefCyIRdXsEbJ/9f8VI64zngK+8hGw11xOvf2Br+KljJBGW93nZ0VkNDHFTCokhYFE7pbdZX
sVpLBm5oe9IZJHKfFzYeK05/3WR6jTkMQLkyEZvpzCxQWemCu3ARO0u64TFrrOHsoyuxIgOWtAw+
grIqrSb2bPI9HYgt86vDMOkao3FR0dmAu8NECghSovVR7PGhbZm/eNObcFKsnKfRwuj9HtLJgSXP
oHj5OaEGeH3it+xf/v7GviNYjp7NTmcRqUAqGCYeNGWb4nDd+obPu6tobQYxkBCVvwxiZ8DoNJFz
qjjey9leb9PW8Ffx6jbChx7TiBRfuaaHvkw3weUrD4VClBcNfbn+Ozbi6t8C8ptZmqD4Y7eR1hlb
QFfce0fR7DH1bZlehSzTflQudT5kEe8SFD2PNsQIbxv1Kl7zxetmt/WHrIdq7lfIldB7f8Lx9Sbr
a4wgpTLAFmUN2Qwq+tQOfRAhTBAsv8366o05KA3TjFTYXJmTiNA78qL6dJvpVcR6th+O3ohpGQd6
8iL1ALLc43XTG+645plr/frCz2+pzOZLIiHk43vDoYPo7HXzG76yRgYuHKU+byyHjP4IzcFrbzS7
itIA18ioE6BpcYyVkIBB/TP/cn3E78OP7P/DAwYsqCheVTIevC41cLZqeGISEvXVkuaKxpBQ2fkR
W1Pv/jeRef5k7FJgboqBdGk+VV1mG8s5d+bWXLwmmKsnCv0qEaisZ+SLL/vHoRx/gOpm7xIbYajv
3JLXsEDRCQme7HnI0A16lsaYmIckjRxgHSz+YqPgmMwjP0nbu7HCtUYAumr0IpAjQlW3djOu+YfA
649Buyf/tIFTt9cwwLIMWGWKeshkSJJG9mhS+ExbN7Hx7OJEL51tx2LqUyJ4bNvNThD+O1/vzKO9
CnBr8qDSU7Ih83WeqoIeJynxFNOf1TIcSuJlulriPJQPTS53vrnhfWu8IB3CPmRiUFkRmrjzqsQG
58h8G4GZvQYLErAouPmAZcoBMuo5PYCk63A9QLcGvor9cZ7BQUeZQpHW9c+2JfJU9vWQBrzZE725
TPt7y+H9NzIjqwF2BIQzoEtk3t0IiP/PRoWixDXbSPfgsdzQ2JOoFuzsTBtJZ40NtOd2RItGh+la
wm/gcudxHQ2JpOyTLOUptPqHybdvwiFCj/a/P64GjbQVGqGyxlq6o5aaJjZjt/FpQIL3v9a5NUw1
7eFWEAKwY0LD8RBWek8x8d18A5zg5e9vTjVAPM0DC8I+E5D1sdogA+X2saR9EzNv/MMipJvFARiq
y/XOyry7geGLq119FE5bLWA7zkLa31sde5jN3r1zy/Qq6L3QC0GN0ML0HKYC0jsuZNluiBGM+nK6
fTNPeE5EkgfsLfPGV2fxkxy4sKXc497ZGvglMt9Yt6cQTP12KDPjRGlOp1SVMr0+8C3Tl7+/MT3X
7UWaYpFZ3RbFq2uLElwvwv513fq7qQPTso5r0PLnkF+UGfH+FjWPW9mhsLeHHtkau/vfsVNFVV4x
WDdB36ZDjjaLIbT3Sm5b1ldh2+rWAtE0rEuHAY8pzsW0h+7fMr2KWdaXRREVAvzvtTukfltMBwfs
Xen1SX9/SwX8dhW03aWv0FsAIG2BuZw8tBYHwKb7cZef8uhOQJdW/pqc6ujPKrv+yY0ftEZoVWNN
qtyeGMAkDspMeSPGr7Vaamvn5PZ+MQs/aRW6yAl5rgDxywL5ygYrcwv3XnTdWblA/dX1yyjDMzjY
X0G/9Ei0jjWqKl447UT31s9bRXdZ1Utv/Co4m1ZDBqjN9dnLrfr5tslbRfcMihsNwT16Jh6NpyqK
WfX3NsuX3/MmuO2h8iXgq+asZhEdwc/lpGhEbA7XrW/sDWuCOwAW+6AghTlP/oCHR5AWOHns04ec
itih6q4ST8Nem9ZGIlnLlLahciAIiXkXDdhziGRHQO8/uYR9vv5btuyvgl2Mo3IBwTTnqp8/1653
7MbgubOiYseDtuyvIj6yILnRKcwVyXUEqnf+QXfoBgMPyvmmH7CGc3nQPfTHKYJjLtqkraWeXQHh
il6KnSvxxdf/74gGtP1qX67z0lhiCvR5GMiHyn1CV9i978gkH3dKxhtTtAZ19XXXqLnxzNkSXeKw
Mr0Un9DGuJNCtsa/imGnlLOFvgR9jgCdt0WGPrRYi4cu2Bn+Ro5YA7l079TGp7M526j2CcWy1h53
4DJbpldhTARoUst2RKCF8t5pnAPIKdLrbvP+RQjLutqhO1S13LKU5uzVzUdJ1BfJ1UHVl2guWpm0
vvtzcuoy7S6IXiluKgXis6utO/LRQ6F0a87lMh1Dp3uSzrKTTrf8aBXKpuZ4TAD0HI7qPLpFIZLS
B5iU9K/Xp2wj7QWrUAZuwuBpz5gzpfNxMl2i5x+G4IZqWXcjHQ5Ag8Kxyh2k78bar5FeQWNXrSy5
OY9qSQqcXQeZ31KwRmfLKqJVb4MGhmPpm0IfytYDdZJcDrKne31AGyuxhnlZhkFG3Bbm7FejdZhZ
fTfzhR6gdvHn+lJsfWAV01CkMWiZr815Ka10sl5N89sr3Z3Q2Jr5y0ffbp7h0OLpGMa1xcCCz4FF
cA7Xx/3udRczf/nkG9N578wy4DBtd39AJBwvaGS5NIfI6Hek9s6vGwlvjerqtYSCBciEzgzvHHFt
NY85ata9TX72jr2z62zN0SqMJRrsSD81cCFmJ7qTqVvOO/n64oXv7DdrmVFG7MI4+HeOvBI9iP1L
65vEWA+QMD8XfnNYzN5bwJYXrQK68iM82Q8IMW/xj60NsWBBim/dsFdJ3ViINc6rqWcFlusSXlq4
HxQdYyU/6cDD+Wivu2PrC6tIlk0buaq9LMMcpAwHfk5UHER2XMi9WvPGJK0BXbb2WMtGLEeN5795
8s7OoO71tIef3DK/iuTWx3umg5rtebI4EPpLbNRv6uy9Xm9Zv/z9Tbz1TmQsXjNsCcuHxizQfO/j
CW1n16N5y/oqmoVrWtdYlj5blCaL58WUTLEZ651A2EgWa7Y5W/YzNKaRRTtJpkRawQta246zs3wq
6y5rnPD39Z+x9Z1VLEcFo9wp8DOiqP8VhNZzNC6PbiQfoCuTEN3tnJO2fHW1PQcCiketwGfAa+6E
nwLXxDJ4nMJ/rv+KLfOrYBZOuVAb1EJn32tjQ54Eea3MXcN2jmIba70GeQ1FSckwwZPCOo9V1V8o
I5JC7UXZRj5d47vsjpa9akJ9zi8CI6GYVVJz3z1cn5utwa8u0WXIKbgdcUcoKG0Bq28/B0v0pPyo
2nHVreGvovhy+Q/GHsNHp/JpWqzTiCPkbWO//KY3IewErjsFlOL64crvvV+mgy4nID/3SAq35mYV
xJ72BtA5ePrcWYF9LMLOfYRKn0Q/rLMndvE+pwO6KL3//oZoWEIgV9FcKpW+rEK+yO6p7CKdJ8Qx
In8RzGHhueP9WJ5o6Er037aWtI9lYBflMQcfxJTWtOPDHbd4UAI+F015PPDS3zuyba3gKgnkhlDT
NJM600YeCs5njGxXWWLL+Cr0Q2OHPYuUOjsRtIpGYmUctAnpdQfZMr4K/KouCDSpRnXmtj6MISoF
S9GHO963ceZfw8Ro4emyznusXFOeliZHaqHNQw9ge8KK/CFcSAsGH/+DsO2byCbR57ra00GFYNfA
6vx7KgGNfNW2w0/J+E3tpjC/ygWM1SV37EadC6x3VjFZPhQzHKvNzbjzKLgRUmsEmY5GcHCClBt1
yi9VWcRR0Z24vjETe6uEQARObGYUCqc28VtPznOp8FoD1dFf1/1pa/QXP3uTcAy3SF5DQPi8dPX3
xfceSIMu7+Wmohrmf5ULTOv5ZeBydWZS4Em2+wW6s8cxrA63jX4Vx8tSSx6ifeHMaDiAyb34zX12
8Ed770i1EW7eKpZbu6imBQp/58lAnNj3lw7VlGLvzLNlfRXM2shWDRKTP1J3QrdCQ2LtkJt6RtDS
fYnyN0urUU2EPiHGnpPy1R7GzOut0/V53xj4Gklm3GopjZ/3Z+0WqY9jMqQZdsJpy/QqYiNc5Rxn
gMcY61PFtEgigvLb9WFvXLbWjHX22AlSIRefieP+FPqlISrD++Sx4OYYVh5K1XttKRthtaalM1hQ
sC8IfWaR39xHkJn7B2Ic4Rg3jtpTENmaqcvf36yvgycSe7CJOocNOE/HRv3OTbfXTHaZ7nfupe4q
cL0Kqtmic8EQweqE0K9sBD+pSMF9UbY/r6/G1hytgzeUVrNIfCKPgq+lS/9APeZr4ENK+zb7q9gt
hs7pmgX2nWm6I60+gRb2ztU3IZwQXqvgpRNvW4LW7nPhIOt32oJEVcF/NeDyv81d17iymvpub4+e
Olcjr2OfsN8u+i58V544U0nQRC1aaeltq7EmoBu8cemrzlcQjEGR/XIsMlbqAG55fTE2nHVNQJdL
sC8FoM08h0VV4eBcQntOyxvPc2u0Wdl7LQgyMFONtqB6tqR1159vG/jFe99EGW0tht5oDDyqxCmn
DXge6c6j50YA/Kv//sa03U4VnYdFnf3xB0dr2mDisrqxFLPGm5EJwBKQpaizAGtI3TyAJyaYdga+
tZiryGV2yTsawLa0KfnQoL0Fp3N3bwfYSD1rcBmLdGh7rlbnnlq8i4VoDRr3O/UQsJllTlXmj+hc
K29EYqyxZi64b8NODeqsPHYKC/fR8/YajDcWeA0qi0gn50rimrGIuk38of2Qh/PHGtQxOyluYyHW
qDLZBxCgHHDV4P5wGoxJi8a9bYv/P+iYI9BGJmAalO13ovLSeqp3iHa2Rr26P+cgUlmMZzDjVlQ+
5jatjp6w6M7AL8ebd3auNUTsguIG563d4IZkfSgK+QpZ12+FxjuqCZ07t6XfVMNf63AIb4uGNbHc
UvtR70jZnMFeZbuxDjUncU0o3/PQLTda7cXEmhtGRNecXZfdNcp9DfrxWLL58/UMtxFva5BYPbi9
zLlU57k++NKKAd+6d+Y6wVfj0Ow9ff67a723LqvtuGQqUtKp5bmwwJMm/kxl/1x0UK/thqSdo8fC
uRe+ndr+lyL8zJ3mAJ7YNBc6Dbpfc80fQstPGYDE865Wx9YPX+3gLXd0hXP9dMb9quOx5Q3MShlf
CNiv/b5eklaVzvCZhLnYw4GG/7rh/09D+H9Qs1qiN5BH3blBn6b/GVrN5V04CTI84A6Tdy9j4Ljs
syp4VXmx7fazYHGDsr1wYkIohhUjP6l+iHMQUTeZXwoby+SFbfBcl/kYXSR4dHWn5ukCRFLCsB/o
edbhSYSOFx5A+EXQQuHUQ/jQKtkMR26Dvv3gjNKWf1ErA32g7Q+shVRoHoF9rCAWHtpH9Fsks12g
9uF4Q1Gc81IV4XFuG/t3VVrthKdT7dGzB90OsKH0tYYUNGozddxOvVekS4fXXIjbtX77AqFu83eZ
QDkVVyNb0MthKz1DqFfJ9o9nO8UAM+XlrUF7VVfdo7VBhPc1mP7nF23Gon0Bl/isz2i0DpsHPUth
EmoEDtulBGP8x453efExX5jiB96iByjhRdTQpPai3D42jUJTh+DSN/c45XbLCdW1CgfzS1r6Abqv
wEsiL0fzhGkLb4qJ7g37AulZ870CVbydNaReIHWqO1Sy0GurIcKRd+j5VmBCCpJpJEsY04E2zZGC
Ck3c525I/FTk0iexI30wa7WCgwJumSu/SSp3sqqUiZZ1KR7WyzoOQ7yFJ4XMaZCJaLG7U+i1Tnkq
nUjRNMLE5XGJk9R8YCJneUo0XdokLMOqO2sAhfIuNpB7LO4UQNrhUc9DDghA54VNCvRsbxIp5+GB
kJG4sRyqLoiL3ql+2WDaBWSDBcsDa1GJTXO3dp0XVwuIxOdj1erYjxrRAatqAflXaRI434KpDex/
PKszVWKxJlpSoQLmH+emL8MYiR1EkWRaljxpmxZ9ZIQHyj0QUlE3aerQg4fSccoTY/plTqalLMp4
CAj6PvomgvMoj3OahjaPzOd5CcogriZgfdDdQqIeTE2k9A8d1cNy7uxZuklduyX72Gig+GMQgUtz
CppxBC8573Xz2aJSDCIGqMoW58WxRfvkzFE5gR0QgNz2n6CK+igdAIibDxWjENpwJnQ1gvu2LJ2Y
t4V+ccKG0ySU7RSk9UwpO4J1Y7HjoS9m8kTKEfpdCYeIw3IAheyo21j0zSiypvDC4GiB9iO8a2oL
fcd5ZFOwFDQV/j8LdKNkaqbcPtq86b5BCvSFSuew5F6Eq4Xty/tAmLr8MoSi+OyMfvlrsYeOvw5d
WIvuwIZJtPwwKuOLTxXNRfMXFQKHHkBJ4YY6Rr+dR++mwQOJXdyYgpRNwkGZ34FwdbDHCJ3/TDsP
HbV9c+IjJeQhrAcuIOvIAbCmWMjlixJWbZ4KMJoWp6rmdf7XLaD+KTEdXl38UVBWkOmCq/WU8FIZ
INdqB+VAAeClucsHAuFJ9OsbcqwXbyq/L7zn8gHZNmSJT+CqL23PkYxRJCvmVyuiRfVMOcLyMJfo
1XmsAxbxU617lx/JYPjIk2HwBNDTM1E+jvyEg6cRXE+jl1Z1MMuTmEVdgxTeQbt33ZXBGHtB34gH
vEUVYB8Kg8I7uJBXoalcSEQfmWWNP2kTNjJr+ZLqkLo/0TDUUXjdswuSyxmh3eDq4sdlPseL1z8t
BQgvK/WJW320HBg0I79XaFgnCW0oHT5OXkv+jNRW6KSel5KD96UZ2LlwZ/Abp8RniQc8+FfuG7tP
qEPduJGQJAyiCuTGOfa8Ngg5dC+r2juh8SoSGdEBtCuwKfzSU/XISSBZVmqn/Fl3nVPFlc8dhASz
xCvUjfkSz8aunghTf/BJ/suZvfK329ld86nlIQW730KhrAESHDs4WAuIXu+GKtRLglOrM6dDxyb+
SXjc7j7MRbXoZHCo08d5LiQo0NuQFo/1RLwjJP2aWEf2I/i/sW8GE13Mgw89vv5UdbNqypgP1jAe
of5TyMem7R1M1oitK1mY4TyWrSO9OAJRh45LrvIoaZausiGZjJacuKGtyhNZzMBu9FoX9V3nz/18
7/HBdLG9BBqSqOiRio6j1/LmFNXCmhOXVCRKSit0QR+KU/50Z7ee8zh7fEJpFBQMNBlxLCRQzHLc
4SDBeYJdoLKpvldTAa5b1x9bWCkhyCCNpwLwe81aZHXBkQWjHG/JqVTYBRMKaGv4WNWWhFMsM6bC
p2zxY1q0tP/eLVpWr8FctiRGUiPs2Dl97aeRHt02VYtweNJ4keifRbHY8mEpKIpuFsQGXXQ5oo/s
gdlLflF6zEN2kFbbsdgTQVGleuHayyq0QUAWFhjeJ8sucychvuvOJ8utwjwpu8ZiJwkeXCduAd22
v/khNd8JMnYHAtFOTkk7No6fzgSJ4qMp67Y9VEvTOnctqXNyWlzRAVU0+mOCK5/jpKUbBk4cDu4s
kqnsrPoM3NbMZAx+O10/2vOoTVJrA2Sq6aEIC+bXcXi1VKRbeAf1pwenCyMNKmwsLWqKIE37aQJF
rDIFCsV4nwqKm0cMcYXIO03TQs5K47DyfRCeymPQ6NU2KP5rWqEhuWlOU5/70wcIo4C4KWw67aVN
6PQyMWAqGj/OOaQg4mKIMKMkB/vVJ6uZGvbkLdis4WS10HNSOuMoEtP103BqQRBX3vUBaHBSOjQN
tlfWzVOKvFXNrwJISSuxHYC6EvhRDSr0wqB/q5FU5GfwWCPVolglvBQ4iIJkdV/3YyxDH5EWVMOY
PxJDgYxArxd6DXpEkUjC3nWHn7ybwuVjDZ4cmiI+yx5NovUwg1FXd909jsmWe+jdHqgBxLf4im4i
kJ4QPiqe+dGQ6wfhe3P9ccHua/21BwVwBKkJu0hiCMCTpYTYcOwMPl7eF8syzp2vHBUB4aDQO4fR
LH9146GO5FS5W2GNg3A50k6J6uAs0G96CmrQUx55C4/Be5fTFUllgXEczFbWyNIKSGgSm5yYH0A3
Mjtljl0FR1EZOj+jD97z02VuuEkcM6EHuwGNapVUEVSyjjroKxGXy6isgwi4JvdTWQHhTnI/Iilv
IxnFc+m2TjJq7U7pKCOsKM5SNb0AKNr+qC3if9L17E2Psi1UcRI+a/Sp64YFPt/M+XBwsF3X8eJW
Nom7Aq/uJ15Pwk9zPszFq8UHN4jndoCoRrDU9jcC5NtwrAIytgdoEJR4rwq4bCCxNw7tfVCA6div
GbnHa6vyThGAC0U2s6b2v7hzMaXGW56mARPSulCV1bk/fBgr4A6wjS71Hw8yPhAdaqoOWmFmclt1
P4DQ3j/mSBEfPCpaGS+OcO2z5UPM7Ij3Yq7vKgNOGhwT7YGk2LH4y6IcE9271B3rOHKHyEmHmS3s
MLlGOgm2/hIUzTg31QevmjrxAbTXIjiFA0H1iHV+W52qORfzDwFNQXCYLoNFnqDuOBuQGUdTAY3B
YXQzOQZNDw24uh2Ooecx/8ly6QgtXjXO/8jGeCBXqhZ6xoVBIddOToDNjUVW28du41UPHilsDMB2
/GNtFrALQVw2zIHO7mp64OgPzxPsMUN+GDpvqWJIPITucVRliAS7+ME/bhk4JZQgh9w+lB2yRKyA
36gTOygH+0BmBmahWkX+d1H31q9c4owYzyxorWSKwC54n3OIdqcjzvAPOHLaJ9CNw8cXzYcDHwKQ
cQY5BzwgHCpIk9jSduLIKYMp9vsSRMidnib3rsl18LlUUNF5DKey5okTChl9KHC0Es6pxEZiPecd
7lvQLJTmI/WD8gIodbxvleYC4CReN09EWP7wWy/BVMQh9ylNa2Rp+4wXfB/ESEBJ4zQgnOrQ5YYx
qOcsSA2Qhh6wHyNkyhh4TFcmFspDuJ/VjUAqNKjcZYtmnkh4hBNRHOIY9MxC0bogzeb8J8GB+TUs
+RidcWnpRSJEN/qnfHbHR6VN/7EdeWudkN0V5E6Di58ZYcbgVATULtMpZGVx+h9jX7YcuY4l+Stt
953VBEBwaetbD1xjUYSWVEpKvdAkZSZXECDABeTXj8edmumpsjbreUtlaIkgQeAcdz/uoZRqxZ5U
jfzaVe5irhH3oiAn67xtj5HWnfcxVLX5afGM/N4WB87cK1YhXOg3W63JuLFQpaaE/0ihNMRVd+Mc
+F3B8Paje+5u/OpZxbApNjN7cmW5fkx7Y4diMYGH9qsGcJCG8Ewi6QCoa8g7NQ9V3vsWPQffd/hu
uY0TkGQLo309jrsOhyRoGkW+D7rZyYXNFs6xEkdLDRttxVVStStWOM7N4TZt6WNWO5U9jPhid52r
Ifc64ZlUaxH1ecAG01xlJcsuhXGQrzKftKQ8uIixEhczkduxBQstdhaasu2ZQUy/HSGz2MgzrcbR
/Kw3s43fm74zQYYwC38t0C9Q/x4FzBD91g3Hu4RSnrAtbje7+/c+ndH5r329q2+t26lPgkwu+m5H
f2Jnpx6D6IfcJrmiIERXmvC+daMsqmTtnYLVxcnaS0S/JdJxV5i0DjuBx5QzVMR7cCLH/UDPiN58
GMcuylozuOMZ1s+zW7TQQHW5bT1/vzlQzuPBnUmjEY+GuAd07gPRiYOJxRbeMbvvXciISZXDTq00
V2XRoqN35ELl296tM2AGP5gQhejPXYokus45iqna4Uo71fXrvo+jTRWLoPGeJ+gpE+oboq4hdkma
lswL+JMdXEclODumFQmwYpgfgrkdM/wD7jUL80WXl2FDot/oyPiaDUHPx4PjhlDLjOtC+ieLTnRF
a2DL+rj0JOAdgJPNmXIGl77ojWFDbbrYqFuhFgZa0LjuN/ZLIfFUH0fp0P0osBFhwtwZomaLA0+Y
BanPg+qWWHbjtv5qVwLrJWZb9TTB7v1jIDsDmlHbeo8N9+qfS92G4uD5lfu9a72IJs7ilvBjIBv6
XzljHwEyH+zgf/Gn+lRadwkyA2/68EVpmDkee8XhdulOrA6LoHMoarayGryXEBGwNFbo8tu03dw6
aAA/QOFpsK0M1nt3prrjn+E+Ah/YlnFGBzztIKjmjtomA5JCZGx7wbf/YfbzvydWw3+dZsT769qm
lBhUQhzbIQjEmI4NWRITUA4TDaoeBrn7RQiBwP/Ajf33GHL4r7EImigiXaHVwaK9SuFAijlmO/2D
T/r3L/sf1S/58L/xOPP3/8TXX1Jtuqnq6V++/HvxS14/xC/zn7ef+r/f9fd//hI/9I9fmn5MH//0
RTZMzbQ9zr/09vTLzP3015/Dn7995//vi//266/f8rypX3/+8SXnYbr9tqqRwx//eOn4888/bhT/
v/+/v/4fr93e/59/xL/6Dz2bf/2BXx9m+vMPRv8WBG4QBQGNsBLJbbZt/XV7hbK/gQFh+G8/CALm
3SQ66NCm+s8/uI+XSMBcmGEhhRmIxR//ZuT810vkb5T7DCMPHmg9z4Oe8/+8sX+67P91G/4NmQkP
shkm8+cfAflLafFfeGng4qGHSxXFbC6ylAjx/gWsHbG518BKeIqoJipsJvtvtRLBpZy3e+TejDGM
LKpD6O59UjnDY9DTr71Zo3gNgI61vDtPVJHCLpgWmokGOLFjqKep30umUUNwO+WqAUNgvzk6DM58
dQ5h6Hybyumh33yehtETZeGSlGwr8dDCmnRvzhu2j9g3cGXcufM5M42xiOGTzuRk9yUdpDMV0VYG
qW+kTFwbfMPYPeKTYWiVrqqZUCCyEvl4KwAQtLZO65aJT1HYwrc+c9YQEmFiXmnU1nmP0e2SBC8y
RJG6YtY6m4DdxnrbyqRzvXtWvSNLNC6nakEZvfwcH3ccS4kx8jjShh4kbwuMBZfFlHLgYSQwuRHz
mG7+9BMt6fdNm4d1+FwBmsUe0iMwhhYzTk1WowYmLtLKATlmk4xObG1m5GXAb3Fe2WGfzRLvokeG
r0VMwA4bXfEyAS/KQ8Pu5Bhkk+sVVQ29mO1QqEBsezIuUZnXbsj3xGDVsn9BohnDnOlXUyKgZRmN
l9RQLi9gnxtAL2V1XJV8vd2Rvi9/e2j1UDfvbTx5zUlXMyqhYH33wjMqazdzlhdsw7/fXGfycrea
wmRYYgNmY5brb2K5SOys76UyDzoEtKDow1oDmPBHUWYR5uGlmwVTORZjjaHpAfklBs3z+UUsk8kG
sqDvC6CCCJzn3eo5GQGsYrQ1mDnqD4SXx4G/vpa+erKyPKNJK6HBhhwgNPZ5EPuhbfwptvjGeHDY
s9Ugk5m5q8WWuTP/qFFRHmBudIJHLYkBO58jDHInyqo1Rlv3wCzuReS7KBJRRYoK7o4lP1WshZJf
hBdMjj5UO1oIp4kKey93qIkc3TSpbXBWNGsFU7am/VJliBvq9nHZ7J8OItzF5m7pvPLgbpLiU3GM
NfL6YVglxkHGAFXtuKp04EuVWl1nZeAFdyiDq4SSqcAjdxoBRSSzkBEgTYC+vYd5P7YiYcnpwria
X8JyQPHe4Lnra/6DleEbwWormhH2grvTxxiL+oBET8a6/ZrJEVjCT6urJem86rsOQaKhV3om9RQh
oIU5WC/hXRNR4ORINMgqAMEZpEg2mVpg59vc5IT3t+W0z4+mnjBlB+UyDYHkqO2F8HVKNCDkYg8B
iNRrUXt46pGBsmdGgrtbalj6rW7zNfKpzvmMrKClc2nubP7XtnThOYp2evbft6Dx7pZ5tadhHrKS
LPQ6GtbAy9OJcrmBxVpHdu/KE2B9dB2UbImoQaG6mOb06nzyG/mg9SYzb0H7LAeSsMmSu50Mjwsq
zoyrdkhaMN+YyMGoiZn4o7fCyRadXwy2pc1RVT+7PjK4nKHmWeWH31yY9vrsfl4AKndjdPadbJd8
yIT63ZmqvB82cmfhx3CFGg+4mvfKo8DNFjOfHYAdZxkiWWHf1mfgn9+3aRSY1+afzb7zU8hhuOc5
6Mbp+qbApJyBR/EztnyDXB5gmKRenfPE5vCABXsEXTLdjWuEWGAM4vJJbGnHPJ2q+VZtRwa4Z9Wc
nM55VJGSp30h4j7SY17Tqi2o2IqwrTSCh/CGosC6ybT/5hibOypyUwUPdTqggs3H9aJliQJXjm0G
kWSbIDGoSmuFLknN3et4W7pDM77wzfmoKrXHAwyrDHFiWEfMd+iykDUQ+Mmgd4i0xJq5fq/zkSOS
B8B40RD9XHu5cf0FfhAClsuPvLRQRiaI/pSJaMtfa4SmY+kxzKz4hGHdSO9gYcqc4DvSKVBXilby
AGTwbDb48PhWDegu0X/uir2Fke6x4PeyyCHhqc5VK55hBj/mRJ+CCDt3z/mY8hvXsNdfGoxF7Nr9
dW01NkAh07DB87Zi9N2iHwSq42W13o/Mk0HMiQYWs84mYb3ccqrfIXtdEpBZW+GF8+su7es2eiab
uauwaPpk1mFqKegTSiKI4EzV59OmXyGXwzWIxnxsK8CyQ2tviEamCHupIOc5l5OBH1XNLzj8rnKh
6mnrP4cQEyF10K/XkJKntXFOArfWxSa8h4LEvtAx+1QBq5CczsNibQEkr8DdQXjR+RjM8uB63v04
l/5DRPyfTZ8tzAbHELc6cIAvijL6MPtCE0+is0dKXNzVLbYGj6p7AUgpbsbuBbAs+u7Iq88jYwcw
AjMiosSc8s+Fzh1cK5wMKdDbOWrxlSiQbcgeyTK89fBDzts5OptIhxmPehwQ2IC8HQMKc7u6WSm6
yy2FueBcPsxgrg+yZKlpwy2PHIIdcNsya7j9FMUOE5zPLtI+XPZ6r+gG8U0QI4sWNNhY7hWOXh+J
3KHsMBeHBpXR6k4tWh3lO1QR+ryifK5YL+7HcuTJCKwAUDBN5mh59MpKPMyRKYIICEQFPjL1tvpr
XZYqIU74yw95mZB+PjGlaLEM84GWbVBoWv8otVrQzFv4vyh0SqBys2GesDDd2YnNAlxkDV2gsghu
Kn03x4lsbgGWcUNYgFhSPMBjA/PTbjxasv5SLczr5y2YnveRPa23D8TdUhRVpW2ipbl3G04uQwBC
3fXrt3Y2qaz9HBwAILxobGLS17/3MojDtX9fKLlbGpzJELZVmeISvNsiL8Ivb0hEePIIckFoTWxm
MOSUatYDf6flV+iILe/nYDmXwzAmZpVVPtQugubpT+x3P3Tpehj1lTrRCI2MKQDWYPLTshwhc+9f
pEbK4DiOCsDediJqna9rW08Fg11cjM6LpMZrvXSuzBtZsUfLprOJWISfOsMTGI4ltQy+IrVbFaTp
vQdw+RrglShxFVoGqIvSZESTAsxM9Zka6BTXUrRJNCP5qOux/qSuEtVc14XRuPNHL+GOe19SAlZR
djpz/P04O168dXbEOp9FhnEF4s8P3d5Vh8FEKVlQ2Inby7NHf9sONl/R5h7m1uQO2sGjF8AL3aPc
5lM9QlPBxhAnb21OxIlo3m4+6gYAZxZqrvQm02YLi0u+PYOV3XJEXLWJrBE6NW847+lvQdiIDzhu
uec+DjbaMhoKoFq+u6fd0n3MzDrAAlyRVy0sKkCxL1lg6RqHFfp/hGwdFrF22Q5XO+xH7GjVPQQL
4h7FmR8PIH9gG3TYB9LdWdbnatfmLgKKOPK9wQPSXlyGtNalb+oH8JRJMFr4WEICfpYyzEPR1ad9
cxHXpb0gm0cKiqsO5sSde0h8gy3jwAjjZpm+TMUR/eiQpHHhidV6fZOQ0bSxCqDOQv8c4FtvHBey
tti+LcddPW8455MhOMBCocvZgGLQagvAA4pV/3bC9Nb7PTrrw9oNd5X27yNkzPGlu5pSfa6z12e9
Tv35Y+2CPcMjfnRYfRvQQ7xFJALcrrewvexwADk07opbXA9YAJVMowYbq2FpXzdACbs67bHpTbo8
OjxEnWg/9hL+0rxxgMYELBsifACvXLN+3N8BKS5n++xtY5kqMFZZOPNHX5FMhTcDKGS+x1OzPa6B
s8Z+C4uwpj3Jij9V27TlpubeSc2zn4lm/dRS1Qmj/ZqzKerixR2y1rd94iLgL0OqVyxBEqQl/L/S
cZnetKmBuAwT8FzEyEUSppp7GZoYLePBGnWobYhYEgy70m0GcQc65tIVoKZLSAiUzdpqfBgG2TwQ
Y/zEF9uULiiNhRMOJyupicHabTEMZhLwXCi8ZIhJpkpkjunbfLJhBtRRFxIMYQLP5gY0VHV0at7G
GAhB34SEQzje3/D+pk/nerif+Y7kvaXJAMcECaGlV6iqW1ONXJPCYsVprrZkaVTisi1KXQYKZAcn
lJSivu6hvWvsCMtQDpGHXuAHUrVdDEI835hrsjIMsDqC8V2XrYAzkC6TJoyuGKekCABUOhFYakMA
6cUSblXREfHFgx25kj6JW0gvsrlgvQGDEZYiNcOWOtA2p8vWDXHlOd8aLl/LqpszN9plDHT7szUW
jB4WkAvyJulEkLEJbVi7jAUslr4LDou5Ct6PcWihwRjRF6S7DADaILJdBUmJaWpK7wevq4oSQhPm
heQciCUb93F92vcItOhk42mkJGm17WN4cLzqMBTx6tcfswbS6mE5imF0DhOHoshidiubwulZSNce
o+HB10YeUH/B4onguaDOlIpnjqYj9XaO2tOPrtbWj8qP9riGl3S8OMu1cXIklK+ZQE8fg2d9bns8
94M4cVu9Ui2bBJx2kPkMPXB1G5tze5F2bn/veumI8ikN6T4XU4jilkUcXSzAOVL6hd8xAyud5juE
HrjjBowYDX46HEQulwhVhEgEjGv3I1imtKyQQbxsb1Mpq5ioy4ZxGYd2dzx0sXHuz15UvoTtppO5
np5CN0J352DxLOy0+Uzh6AX/Ug7XCBLBCvlKkBOMr+amM8IjWPhrW5iZ9AnkAWWm06pV0DosKLO7
+VsT8iBZ3NVNt7kG4S3aKl9D9F+NOHes9lJsS2Xi9FEW4ixse3bqQ8hpFhd0bVU5kOawIK3D7a3E
eFoKw0PU1z3HIx9m4C6YD90A37wXGMS9+AGITGdl+wkF4xEWUcAsQ2RgOgSgo4Q4QbTyA2I5G/eD
hSaJHT0roDJpHbASAkcKsd/VvrGYSYoLuohXpGI8Ydt5W5e7Gi5iMVmXVwTUcHy6JjoA9jzJUHzh
EULDpQwaBuDJt4L+8Nd3gzVAUs6Epdq48wzNFJJW4RWtLuGC468PGiCN8y25EPsZmnNovdpOZcdl
jsQdqCrkgEI6cXAWCOZbGA8RCzKBN5B4IWwdpeEeRphAfPZcNOR1CNTYluYmUogxlyaumJeE2K73
3ty50fAPMz+RbeHFogUIZFZ1WKF1ys000IPXLd+wsRR88TjoNRV35c4fjZq6wmjgUrDHyaSHv4Sz
YLn+omIBo7JuD2BMEAjnXHjYZQOmye4Ixsec9nkpoylrJLm50IH6YghmMYEjiwk8nOujHax7uGKC
0NT4ee/RjYai13AtnmbxE0OqM9jc5iSRYDo5zKb1OqHqLYd0EuOjHM1wqqPp0ZSw4ndF98hW8RCF
nczohCuw4mRpa/BR60yqbFTYxJwM4B3swcYthTkRBu9LhtQEl/2A+E0cHFRuOTw74UlFo18KXAVI
SC0Ta9sq2zQY52j52UCxd91hRcq7rspa74LIVDS1rHkv9Qa+nVV3/TxcunmPLW0aLJ/2WaDDAwOJ
5mmrL2DeryWn350hcNK6i77vhhbzDgGW7WYUQqijZ5V3gGwSf8ee4rYB9E60vbSlTXtBq8StiMy9
dSvwjEwtPP26re8T5QzP1UB+L8uYwz4i9jpZoJA8a/T0MBr6gadDZLs3nkCYgTv23KTXHNrGnQBH
+wi2EmhUN+YVUsLuu+6sbBt3oPIz3QYvIdUH+BNBZsAWgD/3aA1T7pIMdtY0iZCaJcs9GaJlSDBi
j37CyyRfHllZernXOlCThRB50jpBuiiEJX0IZCwMEjXAeUfptJkyLkUTazJnMuzSFXQJNU+tD60O
m7A4d50u9XC3OcddbOXRA15nNYTiaw8+ZyQGhvryIBka8cZ7KZFRHwJ4PASdeTWQTcSoXMH4D6pN
RIUBeRGB12sBgbVgD5KtatGyu/1wa6Mr4HC3w4YMHcCU8BENbH314HgAucOkc19WD2HTyKtLg3M/
i/5+dfRjr6Zs84l/2cubUSEq6LPPd8RLqf0Mwmmkncyr9cIaEcJFuDv4vD2RDYUkfp1Omp2v0PxF
NSwaIixlsRQTVEiJLYMJ3CDEh3ujP+fO7LkNcSj1Af0ISmG/cVsjb3ff02YdvZT43nWZOpYp7VmI
6EqbTS3CESCaXE5i2+4xRtrGFKKyZO9LeQFgW8WG1ARbx9DH1l0/grF8WIbWyQ3AXUDCAtrQpUFR
jtokMP5HDbL8rp/OoY2mlL4o8N+J8e39OoOtjzgTWA6LSFufok3ZwvLUYyRKieUC/dGboFiinDqP
HpqrhHjigeBYxPsMEw5sOm8pLv7stdiIgZd0M9rbDaR8Zw2G8wRWxNJVl9C9zHaX52GLXoAo63iC
0VXcKyfBxa2PDSUXCaEa1hw8fnAOQiunmoMgiHHuzVV4QQBdUHnCZfLvCd7lPlc0D3Q15sveoLUe
1g/syNEp2vYDkp7mmJoe9iU3SXXv4biiJkT74a1nBOxiG65olOuWldDOYPKxbzHtUdaACCu/iQe7
Bzm4mgUWE7ilfmdQN2M5XZVTnesFGIfF01HYkHzIRdxBvqVTLLFv+GFoC7wKHca6hUnvQeG6OZZn
jWaFL6b93THi6mrxbfQ75+JUPVBUXSc8mt18b70npG8ABY6WAIHVhe4gKAMP798GleYM0PE5CJS5
IuTueZy+u24AJiJwznJxmkMjmi51GD0MojwjjXpIkUSr0zKK4k5JeBJWosr27mNbpjXuGkXTZty6
hOIEjmuuckTR7eedVDk+kLm4LgpsCqS3aFG2ZFswrwBfdbKwSF2gJ+HZTk/MIdtDaUm6MeCQfokZ
t2WvE7pTnGLo2hJ/DeOogfgXOcwvIZlunk32CK37/FBKDx3dxCEBkw8RKomkWTzQrVCX9H6IarqZ
i5luPIbctI05A1hmGrAfOy8fqXUfx0ftzevRAVbYDpbH1IVH7o5pd4FM7pNyyM/IrM8heuJ+Zb+d
2zxEua8XKNPeaeCLVIFjLqFf0bemdRlx90fJLwE0rqdN20/Hjk8gonkqagdFKXxIC+05T9tUoeiE
WDnxgfnkGIQYhnZOoXQHuufbOhMQH6Yamtq41PD3osMzHdzo6LKHCrYKJ8nocfAcbMWYPcBjFiWw
+t4vPYHdb4M4BLEMYWbbZ3jvuMcHvqEMRpt1X+vmqRfVeekndP5suRI0vYlSwZtQy28Y0kCZ3/dj
CjAdhxjQAW9rzJFVHUsGp4eUaW/bNFwgWFENtERE1dDDezu6x92F1gwhh1CohGGGLjpxOhDssjff
IZewyYr+Vgt20ev81JQNzWnHr1SXTeoFq59ob/NunZ6bq64nOaWvGnJNvcxxyZR/ghDkPWQryjEF
sBHn3p7rKDypvmwObNohumydO7/iQJDWEfvzPiVI8itQyi3Y+ibvwH3Y2deoLrZweNIgafhKWUZg
wpMpMx6wy/3qJ3pevBPENTdxRdlme43KjTJvSdduR0nIwzeAUGgACbyHIbktmtWdQHdB8lWTIhrx
cU06Tpuf8U6zZGZfXShgfMkyb2Bd4Ucn3YPg8KAlB7ofDUhdr/RhXNv3ivTLeQnUyUdBgzMx+mpN
0B9Q81wWMalC+LJBPwJ1gUX2Am71elW07gAKh8heVH6d0RbgpkM6nP9jV+dqwEEIUusy1NMZJvvq
WK3RiIfCzT3SkZdo+jm7IkLDW+qUYb6hQcJWCNu6rF2qD+jhYjsAf7QSEvkBeoEeY/odkJAWApWb
DL6Km+a33X+25MvIzyB8N9sP1EuduPrV6zgNQdKGQOEGo3B+QhSyRk5XdP1r0DUfuqzClCFtE3Ur
mlhLW37nuvvrUIExaBjJNdc/MdhAYy4iJ5W82mM8ad9lhOfb7f3sJswBWksUPjoeacmwXxnGcggf
7qLF7YoQ/UM1navAHsjgfwRm+VJ8eLd8mpNgpm/+ztr8F0Rh99D96AuUV2AvhqFKrFP7QMUWddBa
/SDNvj5GHXLmW5kgqw6YkOrtgTZDsVVOcAok9AeKlMDb6efOag6xW8UKqJMKlPXvxLo6b9YAjYf9
GU4omoXP1juIoRXIUL2gO1BwrWxx7Iq1FheY22fzRl+x4nBiaWhOIt3+aD8A88Ta8MeKki9Ad7gO
3vuG2EQIfuOotTauceYRi7eHIIGTv1cBcjMgVZGyv8N2kkg0Bd/msc6HoPk2UNHewYu4Os0a2i5o
QK8A0MG9VNV32nfnzfV2ECj177H2hwLamURaA2kHdCgporTcIhinX1KbJ9Z514HL7+0y+XFvNgXe
McoEI+GJjeKpH8YZ+0r1G/j4M0pjlkO+WJ1hcJCJfYkghA0ZzgB1wWd8hL4XCmBYeEJBApS62rAJ
O11uMMNwnnwQX0B8q84bvirQjbJTd9aW44n3gP7CACK48X6BuCTp4aHOHENgRI9WZpEoIrwSo4oR
QAlACwh0+j5FW3Chno/ILj6h1HOlviyNBzjCKXl2S4M7Q2zS9/sCMkdtZ8zWONB4YluLHPs0WVyO
lXqJ3w947oygIMXqDWhgtoqwfx6AsT5b4z9NFDK1G6RB6xXTJIBSzrgoqbaaf3OAXJwDEhX9sG0Y
y3JhOuBFmTQ4xmyD+Hhv/JijLnjEUNQKUg2tmfb7/gobpksfPCPCqLoY0enTtA/3nRMil7CWlwXa
zKzlOCUzAjfRchmhbAcmIiw2wneALXdEisKbICPFb5297m5tXnxcwRmthQ+JaF+roqzFZ71uMTjZ
Y20BE4I0spfAGMA/ZRa0b33/IoASj/SpntkdOINUsicPoDBU28LBvOAogDMoDL7wNY5qlCwrJJpb
AKLypas+bwJdBwXv7SRUYGIJWHqxxkLfl8OP1X+X0ARXQ3eFhqOARvebxU2FPuqwa2DLOEhhGkhP
DnG+C7YmLoYmRqelOUZKWuDhgEfJVoLyAl0OX1unjvk1WEi+tOODC6ALT9qO44ynOKN/DKH/OxoW
GXdBcfs/Am59Baxo5KMZmiMSbtLZHS+1NdcgmsYESE6BgGCwGL8mFydgD6FViXzg5We0DaBaR7Af
gOlB4TDfjdvQfTQQOjqG3uqQZ8ke/IEXqsP26VVf2/Z7ZD6uxG8zvPcAtNoIio1KFnJ5a5c7ON2n
LmRXTdXBgQXHN6TVMXXeB1m+cdqnSK7FTF8FqOyFAJ6GnCKz3QnqiHWBt41F1JpiWR1CRTL0SQD4
phtCTL3VyV662EjLGEslcTgrTABuIszq7ovOJ4Vkwjo8Yr0+2K162cKmiKCw3mR7NQrtoQMoEohk
lbkUtxRNjn5FCG02DW9DtMYTyJcRIi/XYJhfbTGGH7AN/J6hjZsnzHouL1uNNd6mW9uj3fBPoJRy
vtEX0HEtulnQJ+B5qlrny0zTretyP7C5rNxEjva5pt0r4ZUBoCY24C19vBE8uzdhbfmwuY9sULFg
h7piU6FG6NZvRLTB/hKtj7AXjz3zQ4PJqOs6Uex+YyMawPLMvK1AAYIdrQcGSHKvupYU9w4NAPnu
T+GN0Tl1VBX6cRsegds/MHXtHOgWwFeq8Yw5LkaxiCdcVXkY2A++KlhXvIXjI+Z7MqjB094ZC3fc
i9l/WjXU9qhGArw/p6oLTAlle3NhfvjQgdJAExFHAB0dr0xdDIzKGYAuIlUwa3Yk3deE2gvPdO7x
D77qeF5ACAfut7nCRwBKOJ1gM5855M2FXpQwAP9ralZ6xfxVAgHhHUY4bhNvcdN+B/WRNSsG/SCb
8DFktE+/b1SBD4S7ggWha5bvKIDBROJ2sMRofvCj7iwxQ2vaMenLyyqfEO33NaMhwQ89r0iCbpzu
3A3DGZqTmv4gBD8OJiPMJHlCE7dCFN9BoVQrKG/q6VExNI+ivAiv8r4ZnInPQ+k8u2Onr2oIw3Q3
Hd6WpReFNTIzEh0N/O3TDiMemRgjBBvMy/YIAGzBdZ/YseswBuWvzdXrouY4tkuxL5+iTCl/L6uP
XZi/QIJ9VokXHbdhAKwCQYIqXEikFenPFAI8cPAlhhA8jrdrRwwo7u4dKiYwCpzwzBDvvbEW/Jbb
vUlATUlTocaGIByb+8SBsdThI+YpALPv0Br50kL7LP8XR+exHLuRBdEvQgS82cK1J9mOboOge/Cu
4PH1Oq3FmMXMk0QCqFuZJ/MicBBvlHhgTHn4Z63Z84SAHsasMWfRQO03rZ3tW74mA0hNUseH7l7M
429erLtZfGkVT7pj+6XW/gwUtNsRz4orpJiDSQUHVg5p2ZFgzFQWI7CB2+RzyyHDAaGtAKnKEpJ3
+pLIAq+agTi4LkHCFj93at+LaNxQlORmebUrTWlHxTIpsNRAUS0PpcUFKnvR6CQQSu5H1b14s1fj
IhZThzYbj6x3xfDrc24oFuEgbm8SZoUrR9S58+dwZSqtTeeQw0tXzccwcTtLO+Pm7SaISWjqranJ
G6qpd+lsvc1WDG+QSnjG6kkqD4Kxd5KBcTP9uxHUiDrgqrnCozQfxohdHMmyZy+4bzbTd4dQPGfd
YbHLl07Mf+MeIxbaNH81y26Dkle75K7DGSyAyaBMvkeHUXdIjQ1mDFdN3SQuas2kBO6zbW+MOt7C
YaAiG0GvzLSUjMoR571iwnz4Q84Jo+DBPzHhzZhf6qaw7DCmvZZfK9wtLEzzNnQsvV/mXSNJTLbF
mbn8SeHyYDTfeg+0sVhfbcP7Npc6P8WJCS5Z0aOqj77MgMbYXWwrTwQDzrWVhWW7GLC1A5dEp9ol
Wn/X1yQkTcwdouIs60I5037l8qtO6y91Nb/lx310shCT+qCwZ53cr9GFSSS/zzoIiGW2fhnXbMmR
jgZnMCHig5XwRrSkbgZyGSfwCXxv1lwD5OpvlWRf21Y5tcnQHwoBj1EXL2m+OBvw5y6ljtNQJH6V
g+yByL6VQnSHIklMrzWCJUf/nLhwj1ocyl2l8lnL34148SqTKvKiUF6rBvUnuamOZALrMy+qAyZS
smLSFQ7QPWk37vuZ7Vp1x2WAzUlULUhegXIQOsKgAJmzbKou3bBj0REapGfIm9hePcxWf3HOMwqg
lK+3TO74M8zuokvaqxapyb6d0v5YVc2p0NIWhjiaXSniNWEFVObrjl6T3OPh0Pw85ataHEv0m07P
n0lBe8q07CaFRFCse5PofLkECeOv3U5vht74tp5vWHFx1pZvTa0w3KVwLixX41MxWYTtrHIKi4JU
w2zuWvHevafpRRYnYuCwnh45XYNtQIOJteZQz7Jdmr1u6qHav1nrthuJ9M4tzBvtHmBG8XBaxo9s
EGHMAFbQgqga2MwZOXDlw55HaC4miM+F0VDoZLUydb5o8oq3IPsPrI0YjTfY82ZC+uUSySqA1k/L
xjwOZYYrES/bpVAdDHo5mMwIjyUqfwYciULMJByZSvdtQzc+uUcfTOWLvPlrEcleRPUUiQB+eX3c
7Gds8EBf4qeqiF2zmvdxN3pOFd+KNT9JdS2hzhX2vl7yHwUgM9BamWfFTJ+qtvtoooVoY2U80SOp
PrJstqe2xhyUM4umSflORfZkW9rLIoyL0xU3Cho3YlFPFgQQmDbGd0/onsaezZB91na9R/38UJm0
W2dj6t1Gl22P5bQG+506MvCdud6aVfaSrtgkxYs6WFsArNPj8hk95fV33R1nw1NIEAENoKVx9rwX
CbP+GO2X1A51uw+nub/U+GQc5qtiXfX+zvpOztLUlxj1OgIsUXoTDzCu+icP0XMer4FiSpR7kvnO
ubwSVq3R7kZppTEZcFFfN0tTBWZ7lSVxcvD3ekW/N5yqS1qectQyMuSMXvXPnHYBCmfo2C/1eJBG
+zkl8uRkaPPDd4ORwJQRrlHtKytmZ08P+vTe88gV8cWUXqpx3shGH8qEyOMRmWNNOFd7dq1h5N0d
WQpSwvwTCrmamniC5GHHhYPzleq6QO6J53FTAf+knUptrnypXEHquoZdk2PDZw4lorrRpXhjsT4P
BxEaLtmStvREkrmM+PwZNGPCeo0pl/oxcpsKEWWe/H6VfJPKOkts86kNJh4SzE9PwBlw97LCOReg
loEYghYKEIJqIgK1MqIL6x63R7aU+Y/hC2656rRtJee7zMrJr05ekokXVsk9x+YJpR//oTvaMk1w
mggopd3E2JVNsRt16zparQeVGVAVRFvFriqTEltE2vTtR7rgC4KHtuZfmSrhIo1eX+GYrfIjE5Gv
e5yzoMjzE06RiUvNcEpaYa8U+l8hzftufmY+RqWqjnrspExejs+uS9de5cUlIhE8HOKmuRTOHA5T
81RnCmRwFqQVX8ZVudLP+Ijnjq1vTxCVVW+4aSKeyTsxX/6knJ2N1vpdC+vgnLL1JYa5dHXj1LOq
lvYY3u4iKHPHa6uHGKFtrHoKHrJ0Xh8S2wmpbCT10G+7qT+14m0hZ9GPcLUJJSttneyVlaw+7XlO
ZpD0MdLFV+PhwAJMhqtocmVNKEepht/l4PwtckaGJnsqDPsWadKRm4ZvOc6z5QQdW21XNd4zqc7s
/JRg44rIujsYaa7BcJwIhb/Nr5KEqUtDyEvuMKzakCTsJ2o6tqTAWGYiAm6K/aZ6Qfne8nLZinLM
BdNFNf1LBXx1zZU3sjKZwpCK100wB1QZdt0SB12XpfyR4k9Xk58mXy9UHBAxVbCqGwvHY2tk9r+E
7qYMIzdMpOQ10tnZJ4n3tZWexyh/X5V6B67gzRmCgZQZ+2nuxJYukHMyyscmwWLn0Y9HE89n7C4d
7E0Qp3eT6CSGk8QHebGpHVD20tAYoSqD2qY6Oc9RLdH1qA6kuJGlSXJoO/mV8gKDmPmbM346xbuV
4AXDmuQO4t905GtN3zRJaptzvfMMtvW5uXjPMytosSfV5LVbEgo41BMM2gMls6SXAd9hqyZqE1D4
/BUvgwKH3Z9KlOaoE4cy7m6Fja4gi1r4ffujDUO57ybGxoVMH+lxrmTOLsvW71HX+eKl+oCkmJ3z
1f5N+leDFWHubLJjOC89yfpq5GNbQ03ScJYuv0D9PPH64+4m+cJqN4qmvqodIrTdfCq5FOR6u9Wx
IEyR4cT9zJZ2L8p8Y6wFjsOUhbXzN9Hewle/Z8BUnqzYQo4N+yjHqov5oYPLYvSdENdjmBlnq7B7
e1HmjTJZV1q0v5fxkGeRvIUR27NRjnW23CqLudioY1gs6TM+EIYwrKM9xcc1Wqxt6iwv5FIXl/Ep
PkgKT2qf79dY4WpPkU09T1t71DdWF92FQ+NPzp+sV1zP5EQ6aUA1g2SWm5pPBLameuN7+05RDXNP
RPvBNEkvDdEn14DCYme1x0iEUpIcpro/VHQBkg0T5yQmC5Y1zYkrxk4t60tLz3LJM+h2XbktbflD
IrCsr8pP0XPgR0MCvi7e5Yd+UsyhZigHO+me01xbg/mJhVa7OFav87BsE3nZaG0TpjVEwKrCOKUH
sGfynZpvwdjAS31US/s2tUUQ94PsS9biG3NzG9ZqRzrNVzXlR/T9xuq1O/9i8hmqUInNALPRx9Pb
dzg7rqICt9RmDXtptd8qnSMHkNhL78iB3TDekHiz5fRzdWyDNKxxY2Y+muuvbaaRz86/ZzI9z0oe
6QSotRd+rRuTyHZKY8MKABrmOBiUqcT8X3uOYw1PaZpr+Rnn/KAYBA4z5yiS5mNM1gV8pTkgmdzi
pEActZ77UiGIYj43zXioYIxr/SG/NrgUOHMEDBmWd5MEADL3znmdiN5M+iXNv+EB/MyakS3j/Ndd
1X5T6bCf9eCjCYVM2U9gwZBanXZgr+ToG2S0wcOlg0ljQFnWR9VwNln6mzeClZDY4fLrAiY99qpn
qfz6uTCSaFV1Mxj05lrL4rI209OMxaxzce6d6ELdigsWSorIn+Mh7PXK19N5mzkleT0W77bRRWMY
m5t1L4lvIKlxvDlEkVdzCoVqc7tgbMyNL5stMj0XRW3pPW3lB2i8aShAJYKwJsV4+53bjIRSj1lT
eJoZ+04Su5aWHmop2Xc6LyT/lz0MBW0HenQfY/nJiadNx/GRq0fbwsTzcily29TYdZi6jTbvmGde
tEU79jrPq5DJrudIeihKmQiGkgKhiL+olT7HKpJgLTb92AVi0m6PUiBKbS8JJHkyy2y+vNP/k3p8
DXprnzKJNDJEAoGnqPrX9sbTihq0PMZIU79U6FW0A9S7dHktUp1ts4q1WSpjqyvfa0QyhQ2tHEN2
t88qvlZJGMe6GVaacZDU5DayOwisFIuyGpNbAXTuxlF6ZhvP4mdn2c4/MuaCMamvj/oIirqOCjVH
YTOsxXldiEHM0WXBbonldcvyvVucS35kISssILOJLgfxNZoBlDKsF8pCXhcsX7KsQR9JBzH8yL0U
RuM7wFHo4BwoibSpIzs058kbKs4nkyRl2m0GQaoJ+ndd+y9CjaUL2bjnrUbkoW2Ju/TBZEkBKFrv
t3Z8qFD0rFjdL7oRHaJ5qV2z6d+d3gxTMMOuNDZoChT18T8ZBXNHr4WTM8zvxWDvhz56PIwVOPnM
3KbYzq6RzQiRttxL853+hMeyCIeAi8NNyLSzY1SA/jX5oSyNS+sk+7ErLslrMqYHJ3pr5pr7GQmX
mLDVrFSPq+/ElXpSf3oHfIFo1k6sZuNWkxPQH0MSiv/OdE26ajUGd4p4pJwD4XSe56gJmnk5MWa2
gNXAaPh+VkjXpuTHln3nGcmjF11hOmhgtoLI6IOBsLFrqUhTvYUgaai7XlE2VVo9AhQputwaB47V
XulxRAvL4SHH32mhWCEq1sNiOPsuG3mAB21PaP57seOfssl8TSohNDnxepUotgJ+Aj/L5Aj5t44Y
KXPgFMnJqTGUKN1CvOXjbltHfib4G9F1rhXD05TB1yF48jx5V1QIxdUsOmZlUPZi3ShzQ4+rlg+7
pDCfmOlgykwP3NYjAL0tS/o5+RU0g1R5WgyhpOpDYClsNrQea2GIpgSaxm0P85d6ln5v9OZ8sZv2
bqXzPbfBI9I1YEJIuKdCw0ddwb2tWdsg0tdbBFhpsfZSnUEATc345vtxHzPCV83nbNrBGHH5Krsw
zZJNmkxeg05UEw/0Fqn4BoOX4dFCzZYCa7C4CGcNhwzLZjU7+RWQgLhtH1VdPxvG4NtRDJ6d8Jos
DOPOc4XVrE608dGo4Te6etRM5xJJ8dYqN3N8TfZlSQ9R4ZxYoxDWjJOR2p8XA/VMM1xkmHtjqk9L
fiNzfY16xH4xuwrdAv1IuddEKryXDwo28NKm92a6C8tvzJkVwcbLZMShU2WvtrSUWFj2Vpe6oyiU
52FWnnNmjU6j9msZ2tDme2TF34Z+SmqFS+pfZtMiUojNrP7lLF2C4DZtXHUd62S6S2ACAttpKmiH
07mxAhJwszfpHEqlFFEIeapa0yB1ct3LZAGbq90yTdxztfyISueo4s3ItXrKdTButgxVjO95YGfD
U7vQRRBFr3FxMSdrZ+W5z4G5S7rot85AHSzF1wb8MS2/cvsHyMluk9QNbp0WMxFwUhJ4LhuKAGGd
5JPSmZucoNB4pqto32bzn2s/ExiFA1vMNwl5aBLs2kpAG/LROEqWmFDL6udO1rYR97DaqG+y3uyX
Lt3OrXE1lXzDCkSmf1r0/LZdAbrNbd9b6BYUpDxImtIvCNBRUXHIbDYrVMo35R5QzwUwUdLXYa+k
vlGWlHnpLC/JDnGpEJ0qX+MJgUJW8yf8/Tc006PZGV9l1z8Y+KDv5Uskl8GUIKFy4+aDs1X6Ai+V
JYmaVMR+ieLDmRqAhodcdU9xJDg6Ico06ydRuF7OVX6Vo2hTqPOOdNHWYNbppC8r5Wniw8QD/zxZ
3X4wkXgnrApeDaV6RWXkwS9uaRs/SmiSQOM6EXMzm40xpD4FqfejSJbvXGzUVeEr1yY/CDe7TitO
jP//RMQdIE1Kwy0eomwf3TqlPo/sFJKa7t+YrSfN0C4L8OD/HRaqdJsZLYZM2shNyqFTH9R59Url
Q4sJDLV2uiO6v48znemcTUL0/ylAmu03RPAXoEZoCMw92j4CKeWyK43aBeVEFc0+TovPrphWd8jb
65xzmJVYg/lU/cVD/h41xZ9u1//sWXzoEbHFrrOIYPAp7+KnbMIG6S4JRTpuj8GVEjssY9R74h4q
maSHdF4q2yFFmE3qt9KQ2Ms0wc/ye0LuLSuWkteq4U6ZtJXIE/hZpWwkMwVw6HhrbEd56uPp3xKZ
3xpWUjc+QOpavkrwF4L+ljGPjrqlvkf60CGLLx9pXh8XDMApFfuKeByBYX7wcOxZ768sD0o5bgh5
exMnTIbwlhhUtryV9bwn40dGl8tvwSIpN5cpUCTcj3pIckxNzpT04XuVCO3VXtOgT8Ba4tjivUKU
xk6oiTAuN/oU/aTeRSNnT/yrWrjD9V7wdZjSrxUJtJMY0WHyYlcuC9mv7Z5if6H9WiayukHBim9e
HaWR/UkTnqXxiWWIFV3uw/0f0QVekQU9MTIvqjHRMdUbbeRBqQ4nuftqNbg3Z1vGdKkWxVZGNKF7
62xRnJPZtHEVS4B9dMmt8g6/caWjMqwWYmasLC3oH6nx2oTec5W2bL+p24vI87MiLW/5zhaUpQ5d
e8rYEZtaP6Qr940eXRpqQAP1YSnVnNaxdIWA2a41ETL6aZJgMVowebGxIvWjTXimUBi2xqIFIIS5
q5TGobW2Rt38kFp5IrcGrVI0X9yrrjW1XUEfP4Zqo/PYBPIjRLzNmui8Dr8deAHrK+keUh/KldPy
ZpLscirn3qXjaWHz5zzWpUfqGT42jX5hiT3aQz6sPPrqkNUMeoce1PiZbLIg6x2R89E1EC5NOxFq
OqaL/WchW5DTBJw1I+dgVa8V03DrzJuWKiOvtNvXzsxQ8DJPte+N/DEk2sMJ4+XkUY6tets56rv6
2FVFZ1og5VXQG/M5mYxnAvL73AGDWSpPDBhtOopF3CeBYi/3aAjKUcVGJvSy6vV9NsDqOjVJ3Tg1
QHBb4jtrhDE12zeVyYecuvXeYlwUJa+imf7/Nf3tl5/KKcH02xenbXYcVl9qZoVJXjCE1hSeVAGg
xK4tgSCbeMvoJhQJWG24kzC7NBZ6jVYse7uz77F2j6Ts2VmtksqjFU1bRvb+ths8MPDP8tE4iSFr
oeUwSU/h3B6dYrrqSuKPdr2pSk7HYvJLutEG+N9KjW4pdw2ixVc7609E2omodLwGGiyWkMK4lyIY
LnBfRT6uWvwkClhHKWU4ImytnVOV0UxvUIQjlvrVXqyD55Ov3ZZSvq/MTCNWkn/K0meKdN0a5SbV
vvD2DvM0+Ta6B/DRvnBIocY6P3BxNgXYk2Y9P8YwXXZbSHHHWt8QloVA4F6z3ZDwU1zKfcTM28g2
4q8hBwVfttSqnpoEn84euu9USrxEs/BSulvKb7aTE89szKtl8yeky7FUX9v1Sh7Ck7ERhQEGIUm3
WOUf2tB/8S9dfud2SJSW6GHZeYyhuBsFQLYaUvTjyantEjMhGNeDlhcyzneKtc1XiZoVz7aUq6S9
N5p6q/myAcVQhAJ4XCDdqrSXJ+tDHgXQK4dwKWi1c/hJVwPVvcA+SelHmRT7VUylWkHkp38qKup/
uwxjEt9ndXSU6aU5y0MTTOS5E5TnaGASbbrcM6iT8dJbMdGRrnK3r5cb0c7vvjLDCXA3m9PnVenP
Nd1eqoNSX77IqD2mPkIozEFs2OA/Dio6XJxCP4WT7FoCiRGogbF2PEsW7PzgymFelq8G4RGsP6Se
6CSRT+jSkkw0GW2920+1cxmVc7e+6Ia6nQbtoMJRSafB+X1U0YnZYTwTofWoKKB6TAeu0ASAb0Fg
ebExRsXGVFoCxdaXUDUOjDMbqu6GJr8PKwqxGQ30GX4kNGAtDzhVbwb0z+lIg8Ce+SSnONPaZnNx
05CxB3O8DNFeqV+MUr0YvRbYsuWLByKeEKlXYShVfs+U3Q3l8DQLqAfjSdLMHQUkP9jMYckuSZmR
XAcc0ctin7bjS9twHVppuGjocRB/fY9qnGFklA1VjVoT6g8PlZrWSoern8hzcynXZnVwFeQ1SpSp
YVOTr1o2XXqTmX1klj0q15RQpIuG+WUzQCsYnV36vpYK6ybRe4c5dh4g8RcApMJNzZv68QksN/GK
zEQxJWexSH6bVGHGbKXImBA0uVVF7T+SZV2XHBfZlDc6bVpuo6dIZvFlHaxTMZe3epE+FB1TXkyH
KFJuEldQJ35K15K9VaTxlp9B6O+dYRxnCLmMnWHMJ8Zrq/LZLwQ1GngipPs2HDvbwQaMN6NDZe7j
5t5wVAyRwJeo/NrC5Fa1wzj2Xt/RmlXoW7EAUC6Tc9f6lK9te1gYNZJaC4h7bE0pTGVwkGjJwhhQ
RS2P9MX+a3XpzdFwYXIGlXjam/q6pUHKz+MycdkDjmciTnysvd5Gss+j3lec5d5HyadeLi8U+ULx
9HQNlM9Uxm3qjuVcToN/Nu6SaESEZn5qpgLLITLPKmJmFKOtZjVCVbuOE9SG1Ae6XUSIGDAys2xv
qKTcziRWuOuSYlfmLXWK5yI1z9N4rhTCHnnnIJAWR9ob91pHRL4gYQQOq088htXykkjFF2nK93VJ
KA54/KOhFS3VyhNl6p/mUBJn3pT1QmMTjlsfZjiyCx2iGBjVqZOko63HrqJ9iPjdaZllsvLLUR8t
EMNBLI2fyuqmRaLmG7V+V6byvFD8OJcBaLdXK8doGkPaSPVCLdzUtH+FTCaWRFviUqR5TrsVkL5D
VhFs6zOLULWKxLMyhWQBJXg8IiMfgg6PXvvUJFnzaMJjO0lCsd2IXZQbGMVGGuTY6vGVW0MoCubc
OnqRR2mbcHXNY4WBUbGvRVJupIxyndHmWH/UhUgLKlWHlvTGhrBzT5OVCW1EuKEhna52P2ie9Ns+
6nJwfh8f4FIvTzZ9dgjAUqKfmrnfEz/Zw5dubfCBpBh4hNuXyP6DW0MAL3xCOwyVtrswXNm9mw4E
2HTWihOO4K4q/1MWqP4oPYpe52VwuPfHW1l5s3WKKAGXymyDlAtZBBxVeFGCG58/gMz4ZUZmb0EH
XOFor1lr+kxghnhN+KPX+pgVP2V0pysRe+MvZWSq8voqM/em6bqLy2qTzeWzvL5kS7fPx+RXkjQP
4NSbhv491sWehKe6QMRUlUEticxM8gAMK/mVSpAXOjOf8jzzZ7252+1CAV/lSRJoeax+xosIeOeP
g0aRXfoRd/uZnGfEEVeRHCaGk2SGVy43i1GpRD9CxadCGwqNXiF3IcExUq14Scm7w7l5CByBM+Z7
cza9tNQPfYyl0HX7BWraHlm3pvAyYXdF0V9RDhvqYcGlfmUyTWV8scS/GenUKFI3I0xvKPvcXs+2
M77IIlDNmr2B/5xh4Ji10KY5e7tQG7+m7Mty8kDwWqG5xCYt7bxJaqbw51318UNaJC8W3bblCyPq
T62QKf65sBX9buaPedN4lnKCfPk26x4d6+CPSsEbqhsOlztnp0GTuMkkP3WpDMpcBpXMt0svrOkl
m8lKa0m5H62Ketfp2Nl6YFWjLwsibOkTP0SKHGCOnE8MjKdyfpXzU8yRLD0iwbwZZn6VAIRo0uVm
goKljdRSjQEVBdtsuj2+gqnl0le8eJqUna3ilwOeEMW8bpfpX1lXGwmrdyz/teoMH9D4c51TN/hi
ZSRa/6X4nao2Q6tQ53fpuXpn8rdtbqk68BL92hu0l9KYztnIAHMzo3MGYM7pxAb62jeT+6SjCy3P
zNxsou9FG4eCUwgsVhXIA7CMmqBxr5hkpqOE3MtYdd/AhR8x65REJOyNmppXzhuvP3c0GgLNkZsv
muUtq8Z/tJRaLrGVwaf+hMZbVIutVvxw84pzbyRTgRoB14rP1vef6pgZ92m2n2gt2IxE2o7WRHhw
GuSnpK7P7VCbrNhr38WYmPS+lfbr2C6/Shs/moxJiUWp45sKWTaqbXa28ZwPRnQlkTGQw+Bnq8r6
x1qsfxlFMwldledWYhrrSCmhPCYbUalgHVZVBxUvr0nDINKOQX+7qpi7GYEMQWX8kQmZU28pd1ur
vtAn1LDT5YbbvoRYlACzrZC3atOVdCvcDT6uS/Q98QGktaK2ftCm6/VTjFup/VPzW13uJvDr0rmr
QIp0QrpZVIY6yWoF+YLVWG4l/yvU92GpQtQyIXNhqjzT2QmT2rA8pHXEaL5WPvwjtsoCQcscyQPZ
BRZVOmsIQIUl3INm1jpgIz/22DzExjvpRDvbqhlNHO2zSb9EhAhZnyeeZkmTdothh4q6aTAI+AgV
jUcZipf0ME51SJiXQeksJtTB546LfWv8wRTrlECXxMLN8Q4pyk6JnooJNV+9FUZCv1cE/MxoJyqK
lWKaIKagM+HPxV8GHpKuYkN41DOoxJSGsKX2IIeZo7V9Z3c8t39zFVPFvAFs1hPecjkUFjMuHJyA
zH7caGM+x2A+s0Mt40mlKX9g1En3TfLbixeptX3d/p6nIBuvOWowmZI9klHmAAEqlALYEX9vt0gc
2qigw0D36vXSDBqAgowAc4innc33txR70iv+1J0yQjbD0rr907C+JONfqxycv/FRia3seVNYhrCr
m/eyESBY6bHCyau77NCLpxHtJxreKjA0dXHlbOQrSqVRG1Yj7xZSJHd11jKMbkQPMQFbq/kQZDml
xS+Lo8PYradt2KPbG8noI7bQZpsHbPNwTa66tXlpWvQN0HHhymj+avxURE9D4/iO8kHlAaUwbswb
j1NGxtAegLS5tKgZTFDj9V//PzmIGdFEslCuNzRae5R1Eyjfmu0I26W5dR9Yae0T6JyQOvua4Lxy
MY3PuLP9Sd84dI+tOe8BB5KzPnORoCav0Y6mstHNc37VSSO2lGb2DCBrtqfgiGwCa7BtLxuyncQp
jXnoED4mfIVHTlsOHiNclwHnt5dXwt78aEqiNXTLeh2VwbJT+mqmUgYusaHh3XwEeKObMyP+IqTF
zKNZ/VZTHG0Xn4VGuoExUSTnxDpWcne0Ou5wLd9KyUvGj56fss4hpfKRavjPiazeYJ1jg6RrTdOX
5Q5yt7OBiVjRAOaH5mL3TyMEeWl8QQpEMidEy9Q50SSWkvIl4JHTATG1GxVFP53C1NxETJGtvu0a
DCcYGC6JVK8RsTN5GM79dI8oJngszyibXxaS7B5N1JPxKVK2ZzJaGvQrr527tsAmgKPwMDSgxDSU
pGGF+/l4YHTfpsI1r7cDFhOxWi81vix+ao2a+c3yJdNIPqyXSugudQaiG7aDfh85k+eMZ2b8B6YJ
aQKCi8mED1TxuWIdKy81rDVOpYqNqg05dSxUIC5UFPV7a6RyER9/nQGrUvjyJbANrtd8SWh7hPHj
nojBvDClESpSEaWThHQEdJtT3+qkugnl8VwTKzUqhhAll72xAv/DreG9lvlbyKVblVApNMU5Brud
IF6pw3cvmRSCLOvLpCIY1v6Kftlg7jRs3ZDUq0GfF3ZEyHhHja0TNeRQWtpXSTmwC2bQdCqdiOpU
ufBrRzyUSATXKAEx0JN5CGmlpmtjYfEC62iJRPEPikvgS8VuqlJp08bxi55WvqBy15+RfJK4qgJ4
7OmNLksCn91PXTTM7VLb+HVupE/pIL9G16jRBqyNTH6N8w7qLytuA9esg2GNVw0ambp291Gmkpko
lyYOL9QscIDBxid7esuNBCJY4dzLEI4QneG56Z+m2O+oZM/VqAPlW1Qrk8TAg+POh1TUeIs9B7RW
7VYMKz4moJDjISnOzfg+EGSM1Cet/iUZ58anIXqFRN+z340elG4XoeJosGEcdYGto8IqxAZlo3zT
FJpBSivJj///m4bRm8+jctC5wCm45I5G/liu9X95PXX0NkMIx7JIaDZUvuMpHkOjxUKKIxqQjMm5
sEWO6T4Vvw5XPneoOn9W1PH8GM+wBzZZPMqe1tOcIbW0lagU6SZ5zdKwNnmxtJypPPvITTiLRifo
SPiOBPOgBTzGw6l0UJAsIemfGe1VImXisfx8Jg4S1xQsiyrC5OHksMg99RbS2cvSYBjJFJs3Peqm
tZAWkKmVsh7RhHbhY9GVizfVBsWGI3HHtXpL1uh96pdjXaq/E4/vq0R2kxa5eLOYRXqQ/uPuTJbj
RrIu/SptvS4vc0wOYBvzHBxEUuQGRpEU5nnG0/8fsqrNJKaMad3LNqtaVCpViAgA7n7vPec7RXET
xbX5ZJd9ujZFfIKOxGkAgHO1ihD44PkHSzgjLccpQep8aFtsQRLnVr2qkWrxDrvGeIxNjcYbK3Ie
nJupvIeeelNyLoc0jCzmpEkgbShJZeB8B35DYA18ukmk7dKzrPufjLYucrqrsvicpYRWNGX9Y/SO
qhxemrHblIl3GxjtObO4l2XCsNFmWui4Hyh3GmIXZuaxcSqNQM2YE/LmzUcMo7clhZ3J0tAD5be1
c8eJoeFLWfTPa5QAAwpsvCQS8lsg++ehq3/oVoRUtlmOulyaWD0wRiNXYBLDw+qn/VHvrPssMKA+
vtaIKsuSf9yx8dMprMVHZba3HTX2gFe8wfFO2sCCfZqu8UcavYr8bpR3YXPxqnCTSMVG5u+14ltm
/2hRGJZOvk9kRzrRHp+D4d+XmBpw/K2sIAIvqC/r9KzFzCbQURc+QqycIRGyzWJVGNHC5QuVVnwb
sknjnIJ48ZDQW3RHGnqS+VSAJLFBYLTljJezyM+idyf73td0/5v20RAfg/lEuMfSA4Ck5PcGOWaU
mRQ377zlhzwwkKtl28eU2maMtW2Fm8Sqwod0rDZj1G867z2LIWA3nFXGONrM537S0v16EwUWpH48
0Ml4MUAmLIjA2ZiJ9RqFd4ZGDcr+6KOA1AsUDDHt8TaedgPbaj9iqh0BEUEoIRTqQK73uuKXJV5x
2yZM0yZpPYf2cJcNxU4zUViVlveWN9khbrtvkW0tyurMQJPIg3FVONFjrh+1ki4odYIZytXAzLFE
zFc+j95zlWfPnRyWtkjvKw9SjcOQD3MPXaJVdpvilk8Mf+nG4XKiEVqY6q6jHGdmCoP2dqqhxcVN
efAwoFbaYxhV30MLPpcivInF2waLUf5wU3+V69m1zNUBjs0yJzbV58AqaHsZIS5ip6Wj0HFosFEw
+3iFESH0Nk33buOH+0B01yiGgzeuJKFAvm5eKppZJmN5E4en419UzdKlgRuPcdW2q8oXjx6TD70s
djkFcQCAylX2itACdGq0Fij3JN07lNIJjB3AyefQvLWyejtpzJxaArmwOwXX3g1h627aTPCogLut
8fTVDQcq7bnDMZfXPd6OrdXQbAKpWbO361b30pnjMtrCp2Db7laJa0PwpS7RPZzCyHczZT7G3ICM
MtaqZmASI1/hLsU0Iu0l5klGZ4MinDJJ+OQRpNW6q+pHjviuCPhJjqle81g1h3n+HnUMIXXazx25
I0Pi4U6owcrgg5nex/GDaeYhlh7Kj7PUul3482cQGfxldoL6AQbBOkgZsOfGKUVKWpjHgDiTTONh
Q0aSdMU68N+ttl+PGZ0xqFRj9MD6v6gd/4xS/LmJ7nuCFBQ6RrwfNx41i9KHm5bugBmrW3ivaxFg
u1Me5nTO62PO0BVFBlHS+PYE2hCmpXr8PMueWqntle2tB1GcvCi7me2TsXdLSBGm3dmcoO2R0K6c
CdSTfM3ikesi0pVi+hZ2LAdTfwDN932O/I0EmgmDcaa0N6WebjNXYCmv7wYIc+wpJXFqtJtok9QM
uIyAnp08zippGfwYoAiojtomKG8dMBkdwH7NuM0xBuBR2G8BEK7coX0Lsup+PlppCE6WgdfuS/w3
rmhRhxdkDmNJ0HV1GDD/Z6AARHTUkes2vrNnceG5AZgoPP52yvvfkSJDu5B3OINFaAfH3EIcBBkl
d8x9Wlpks7lEPm6qtvopEAxGTX2Mde2+phYYvbOfXR1IroNMXouJjATiG69m3eydob0Qw+P72JMw
kva8cXA1mNmgC9PHvbTEndkNR+ZspxpzRVKXEMX0heFFDSfvfJ/1Ozatq62Z10ZS0LYASId7YwKP
EHfOR0ARG7ZPyqpYK+MNbKgHfBS7EKFEU28GGqMWRaRy34VZwHticinu6OllrrGBOv8Q9eOuf8sN
e2tjAMKGu1e6y08dj7tagYm0q+fWpRczMa15HOTOpSZJzfIYaDk0DmMTVrfR4DxFY34uDdLx5vsD
F9l0Dpbz6HGsHLTpas9OmXmmw+vh0N9iapKJ5iqcfpU4xGVvzekjGdNNx7RCBUAYovQjIo7O4OEX
uBt48Tiq76WEkoI2OgBxE4/1dpQTGur2oDUItBrxBlP1BqBSI4J7EWMIM/uD1qKhAYOpdeGuMxHV
dsmlSdROYxjtI1vFAHLO6VOqHFUuU++I36fcGIH4FvQAiKxu25k6djAsQWaCLD9YatlNSiRSWScb
LEjMueAjHDQ2AePD72e8xMKgNFfCW8fRAx5Cx7B3cQGhCI+K7QXf3N7d1l156Yo3p6KTFfDqUx6U
8Ha6eK/T//I50RrNXVOUV+DNVKPtWtUwUTRtkRjjNdWi7910rWjU5/pH1T7EgYJXE886BNbUrR4U
h8Zs4MYVaBQGBLLs1+h5Ccog/JnAx8J/9zNO1hx+3HR68qeLncoPq9oAvt4m4YQ67NHqiN/SUSz/
QKABQMi7mZIW3LP3TgbnIq+es/RHyPQNe3KAHrELs2sAn/RIh37X+OkyKtHdbyikMjzQYfHYa7fA
pQCsMq5BfaT7z/Y4F1z+Wv0gXWjbAv2R6Mr8pN1aIdfWXjjyvZSc0TE+YvCBHo73MaPVmdIPpY/N
zI+t6JJPNH3FuEC5l5oNze2X2IStl77oOb7SyH4imGg9jd8r76POiACicPaanVv/IE9qK1oO1VLe
cUolAImJRra31RNCrU2VM+Z30RBz7M3jU17dTnZyJ9R974hXoW6SoV0zuF/4LcIY+2ecWSdINQvc
lUXpv2bIZHUiJWQhgAkD1hbkbLBIedNPnW1+IKSOyGMLaA/H7W1p/hwDgetU7MlDY079YOTfAFZC
8RMoYT3wjAxrQTvCJEJemO876lC4a6jPo808nu9wgrjlZba5KU1bGyxmcwJfkmYbZ4RHV0evgQ6N
Pu3vUj9aEnoDfDHYiWLj9YwURux16r7O2N2cGyOxbmffUlYiSWXmPoCEkHm9scJyBwbmMHx4BaBK
sty34VCTXAJiwapWEhndgmEk3Blzg5RrTxAOrb7+LQSUQa2HF7lyY5SFIMohCu6i7izNffXAoEVw
AE123S2f1JvkcbgMuILt6CZMbhGCIz8VpUU75tELrlEHCO9d0nHzN/Rse/db0F2nadvHpzDA77ay
X9x8hnE95wjz2oq5p16uRcVKd4BeuDdYadRPfXA3JvN1E4J/zY7ljKdOa5cKxHJX82xdg3Ae1rv3
KqMhNcQnppdjFR1L092C3zs6pKZq1jtyAB4e9PcuxwNhLLqKpmStbnmnOB93vFfBlnQBGjT11ex+
ZkKi2jib7Gkwsag9jIeA8MdFX12JVGj8+mizoZcDVtl+qYtrExSboREX5xg1DwqIR6w/+PQ1x9Te
o9W30wPAxVWUaoyOjhUjx5SRqHNpuPpQDW/SSMXWCvT6mg8vKYGxvRj8CzKJbCVAlamWmMumj47d
WOmHMGgj7g9VSoYcD3oXp3YbQcKYWGuJgqUbx+bR55PgraU9DxlqbFdE0s2BVug44ijVd1qffbNd
tMOyDFckV2Zz8qO8RVW38qYK9gaWmzVRce7ajzVIiaZjMpKlP1Jr0K5iXOIrB0kB+hVCdLK1W6Pg
ThMLvz9srBHw1oMstnheGwDgrAi1Y+uHQfMvrQI/NkBpY8kWJslsfvnaoLxj8p5+1zVv2tTWHrZO
uPEC4yczode2zaJzBpWaBd8n8rBEKAxJkeGdS9UIcB11wyEE8HVswKchES+KcyAsUsSKOmGsQ5lr
eJ3/ZJkdLEC4RNu//mdtgxwL3QJl6PyneAN2WjQad2Q3pN/QtStO9jXimbcoRwugddF4Bf2kjnFj
ookWGe+PRR/MmiM77Ca7jalT9vhipHMItEJdnRgaV9NM0SazJsTKKtdWUzM5W6Kh6WBkDsFwmf8e
miP0OMN50Uhp4HjVO2tpSHGsiwAIYjz5y5I0CvhiWgQLpbR+9FUijw2jpaObtz8zQJmbupXpqtUi
xKNTj8sTWhPuL3fYVQVVxKhP9a4fmeUNbmftXDu9cYex5KIWjFLH9zadBZK/LVGk6Kgb3RkK0HVF
ieq2io+qJsjXdQubzoshDknbCr5gd1uRMrUhQWgVBgAeg7k3Jx3Qqkkz6gc/ydSuAkcXp0IdbbwL
Yws5ObetY4pMlsewvimzgDTKFv8k51HQM2F/BTrsHJqK7rcnh5Czh25u08APT0F4sfpJO+btY+io
4gSCUW9DVDOG0eJvpU+mZUCxbS2k7+BNSN/asiSjdgdNDjcQZqONmdUvbtiBV2XDVRHYSNMPq6Wj
eLAls8ibqb3lh7OOBJcOYVjtJx5gCJ0Q9XUCuHRUT0mSWWdL/oRvwiKWF8/IzCcUMOKmBr7JEdBn
stfqzm6y2YYwB50nTDuT2MSa9zbIAg5mQy0ZFP0hMGOW8iJ/CZFanStB2OJUpXtf5R/9SEcevTbE
IC881oM4KBuTn/LKfB3p5jqDvbqmVKWtJpJ426Tdga3tvoGII4iK3wSS0VnQxcGRwR7MGzA4ruE9
tmOOm5OoqFVB6vyiJTMKVdR28lpv1whO7Ll5JDUWtj2uNybxFiqs1ONkMCCEANc3TPEsK4RqEFTJ
PsAjg+2rP+OTxvBEzVDuq4Q+mJnN7fYQs2FvY+xIXIlFhEn8mA/TAqyTlKOH9eVKjn2+s3XwO6n9
3MwUb2e2MJpT+c0S5YzS6UjLLOsHx8DMFqXFFbofY4N8kHCOM/NkZQ81dOx9pxBu0mDc5gnttRz8
Itmrr7lvnpNWjrvCooNkdJBi4cCTm8AuSsIFa1VqMn8VAFKniVORaoFEDABOoZlumL2BQx1J0xs0
DRloiJa8RJXpmV71pDjQ7GRgrfrZCBu2FHtxGs6hHoxu/SG/6MksgmFJlkEbbOxeb69dUHdXZMVv
ZhXF+wk0h5/p57SC45J2I8GfISqvkC3LSW4mHoYFOi13mU7IeOsQrqCbO2+WzooeB9pcOfoclVLC
dFIbWjXwIUayal4dkm9Vmz6CbWOyiW2+DJph4+g9/ns7ILxD9E+kSSuY7cQyu+03AmnLixGEH2Zs
hluJtxRVq7BXdWsBZItpVMgcCEAb2rsR48pDjPnQtftppYsct2mo7lzBEM2YWxaN+xjWlVrrZvtO
fjnz6E4SprND/JoujVizVhLpWEYgKusyaToDqR+cnUh3Qzkm1jIR7yQ20C7Q8RICqwhR1iNIqUcJ
ENaDyDYazne9bbALARnfewpvLK2+RXQQQLlONNJXVcsAx82AHJqN/mAGCleG25O4J4d3LTQgxoWZ
Qs2dPUwUYQmNWqhG3KvMr7ZiOmsp5VpfINWD0oQLm9wfo3Wx4RfQSf9i2mdteSyC4dWp7QTTOOVJ
ZSBfTWdz6JT374Tt5Wdmzfk50n4O/uAcPG1Q22Kyb7Qhjg+2AmUr2ugkqpI+kGasR+Dhi3CC5dsx
gONkjIu7Hfs9NMjjSNPrVCJGIJkeX4W8D2h9790mXlYFBvcCUM/C/IF5ySEJFvaC17/HQnsTuXYg
tN6jXaeK/cSMOkYr5MfWPdIPK4ZPHtiYgZQY7xCVmbdu+TL6+o4+non5E+abP1CztYGmFpFerXFi
9VAfK29dzuZ1f2BratOtZjQK2J08cM/k2pVZsnLoszdlfvGKEtU6m8vaZnyuG9QuQdoScwWPOeyR
BUM9MykEqu4QKNgXKaI1IsfdjZ+4sOFNgaMccAxB6Tk5CUO9DON+Eaj8MD/kl8kC2yVobKFKq3H/
3ZXC8HcCRZtdAPfPYxbfRJxQgz47dkFrOXGXk18kZ1qR3dJwr6FrJcdS8xhIjmWJYYF0j0rCShBP
ajAPaZY72K1s9gK/2YJpphQQhPuOvQdyLi2oaisHg0gLZdPWKcNztE2uLRui7dEKNi9NYZtnMyen
pkax5tnFpXR0Ao4dDmbsT/mKAVRKP97314koxCH1wmdLI0RcT1g5QzHbxXJiuj1GOQT4vgRN8zOx
bE7QmQkQOKt3cuRkIXAgrUGuxzo4stqtD6mPSlvz63DtUu+bWRBspKE+Ct9+iip9zR8HS9Z8Z+tJ
VG9JquHiZDyLi/Q5qZz+ODXOHQI8Ip07eKPKcUGsW7xLbafwIaIAdEv+ecP4cnQKNk+cjKZnqUUZ
D+AqoHHgU8Et7zg19V9QvtNQuo2TGaA0+NauTbGuxaIwYS7YBT1FHK4BBNK3EfbW7KmpUiSSJHve
dG3RbINY/1aTXHjOiFQAcYMQFl62pCXEjPEGXf4ZtLXx4PlMXnsLAHJbmz9gUmn7vMZdPky+e55m
GXZP8WB1+i4hL/5oodKJuMapQHmyNPn3iWsZm93IvoksOX0ESphuSpi/ONL8qywhP07kuW/0Ap6u
Xv+QrvjuRx3HGgiAKi8r9BD0Iaty2JQG/o2oQRRJ3wLIdOsAyQ+hClMz153V3DF12GsEYmFhcg9B
BIDfCKF9Ue6DnqV0XJWp6uErD2JTOdYMbzNOEk0Ik1ZyJ5uMStrW9vyEiM8axuQkggKJTFWwUoOH
4zXm6QH2iwHQvGr0TxZhQhwkBNl0oyXXqizMh8qByZYDWA11Ea3JP8cLLl8Caxiead0LUgVWMkd+
ViVdeWgy1BKmrj9iCrgvOVdepzg8WNQOF8D4FyY/3Yaj2gNqeZLcdHRYec0nKkZ7Q6ZkDWEiA5qn
7JpXSzEDqM+dkZ8mCzvFCH51aUulUYsmBqpoQT/Wm4wXmKqvw/jUNYM6N5HdrDi7F6X+ng0pSeyI
GDSL8aUl/TP0iPpoQeTSVIncOldAPygMwiE82w7DRytxj5oUz96Aao8ik16iNhsS3IexTecWYQ9d
cYzvaPPQ2CSk3FYeXER4ccDW3UPhy30nqFvQIbdrnfDiRR8bx2Fo4iuT1mUpvOcCsjp6nPWkYOn1
0KkWnSvQOYeo5eCwuZ1Lt4JUvBt76lC4h/5z33vpyR1vSSb00ZHMwSg2naaUgjyKXX1lVg3OWRF0
+9BJViZILHReJ8wCcHy07hkD/H4ME2NTe+M7aaLW1g6PHSlXmckgp3GMRWspxupZ+5N4FTwtIV2m
Dp1vppDshC3KX24fcAi9PKUwV/FOev0yNqqX3jEpMHIP0Jn/ojvjA3vntqYY36mRtatvQaIZDeFv
ehYiPm/gl+odBte+LsS5YmqYDfEA41rtk2pkxULUK53pXmm5e00HfQUu0WYDHwHxNjTzAZYQ+cSp
xc8qRExwrRD4kkPfOrM2InwOWt+42gicChEAbKu0cYd3DUKJ0T8WDabM0AQuk806R0cb9k4EeDdz
0n7HTOK9kTT0EYiAqY7IHo8x92hBfccEEGgSoMhdz43Gg5/WdnMijXxjhHxcwgfOZqu326m1ItS+
LhIactJ3IvU0bJ0GAxOLMx+PMuFr0thmLan3+j1qdxQkaGAXcRn/QCjOhF64RMyl7rWy4vugQqZq
sMisAkUcb1dJkIEDBEDdrtqt41rvulXRxgwy+O2leyIz0ya/Ll6Vgz6tBkXcA93Mo280xXOIJi92
SwJsOWEiAnBvdCHwwu8HgcmhacDBTGQyDRWKQjqxq5D3eZFmM7kqDn6ScgS7JEKkNNkwewfcuH1f
k8FarErDJPC2fpS+mIOsg1tlok2MfZOBM5rdxh76JwfSfgMHtveZp1AEkWuh1QN2q6DfoJXG3ptV
p7pFv6Krek/E+s8KgtvKn3C109hZ+W7XkWVJqTIM7WJwS31NPYOMMzr2YwN7J8gvQCE9IAvbeLQw
ueDZxOn+RnaXC8swP/KcGJt/STILyPjp/HWg3WnCPhXYE7HOrSoMRgSJN+hiwoNZtf2mZ5Xc5cjL
aijtK39ESAlvplmhQx6WyeTu/pUnkQ5Ux5xWcA7CVe1yqChsINYWmHKF/hZHamOjlo7D50zcFR7C
lDysCSDUv7me6nd/hZf+N0b1t5DQt/8fsllJrv0ymzWcPn6LZuXf/080q3Dsf5uuNBzlKp5TqXTr
/2SzCsf9t46kQ7nS1F3l2PzJf7NZNYe/xF9zdUfB+JC68b//V/2fbFbN+reDEcVERyVt+hOa+r/J
ZuUSHANHP8/myFnL4v/cdbiMbnDIcaU9ZwK/vd6xbhPkqv2r1UNfg05Xb5lM7L2+XyscGX45bX75
Pf57t3+NgCXK9u+XgZrlWihNCDbi6/x6GRymLqp25iK4zo8tUYJgcTeZlh6wrlFowj1HC27uv77o
HKD796takitaVM6m++mqqNOV5tERYn6Enz0BIRTU7Xe3HthNR1p54UEpdiE/wPvmrPzCAABqXfwu
uOEOSIjX45KQuQeSfq56qr+GXYIfIXyhK3T1kCowJkHv9OQ2PrzTci+8aGljcMUg8fj1FzF+z0n+
711yyOmxgAIamj3/+S93SevxLw3uUG97J/rQbVxLLl+o0Qeg/FvcgphwEpQfSDt5aYG7ei2ReDHx
toEbnkw8RgXOAyhz33y7uivH+1I30clu8sg8TrmBkqNH8nbErLKuBguC3x3ZXfPPoFc0nWnrrWhr
cuqS+GshEf7Dl5vvwudH0NVczbZwsZBuZ//+5QIT/lusynqrEvvS5P3Vy48ahDdDRd+KxLhlZvce
O/bF4DfOE9BNSES7xt52xLF2DA5T5lwVPKVQFDudSZATK5zF6cnM2vNUFPveOWhKXUA4IWWzMMwP
5tahMd0TXh8O/RUjw7Pss8vXX4vX8A9fi5KWl1hiA1La719LWDaUN5t7pmdQgSMmuRZzjEWs2M4b
rb0Iq6BDq+MuItHdToyznho3jXGIPFJgTTmrheJ42evd+usP9qdniZxZUyqbTGhdzS/NL8+SbJ1C
xbPRI6nCbYam1wnE89eXmBeNX++oBUhU6vNbpwylGebnS4yRi94oIiaWylA6x3asUVR/q0vcKMm4
icGQfn1B4/My9tcVwTUYkjfdkc6nF0Q1WjoS6VNvLWy4qf5tmuQzofH3VRrd9UxttVE++9ptC1Em
UNQg0Ao5NBuTsRd5wggjvPcq4iDRjuR+eud0+bUJkxsr0ZZ2jq/Pi+7clFZ9fopHc2uV7aF3AB/4
nLvF+Bg3oJxMi2GX1X73wvLt6y+nOZ8fpfnbaaw4bAlSAT+c//yXW2YBCU+SWFTbzhFYtFImKpk+
vcDzfMq00d5zZj2FHkqc1OHciyl7n5ADswmUI9D65qc+vRfDMQ+lcROYuKa1yF3rHkPagE4mk2pM
prH5QiZ2iLmF0X4eVeAkyYfZZYrSVUKly7RZm1DRGYek8d74aHJIEtxnzjwWxwLpDM4z8nnGjBUR
xVWVXSYbi2NS8TwzCnOtfgXr0F5gt7sMdnPMFWI/pg1oaZyXDqcw0Sw7bwBsUM1tWQM3MK4Otwvv
8mzCf5Dh8E3r14huGdMKe1qqiOJctmhMHfVoQa8qYLeaKj31YGqa8GdLRkRAy7D1omhJ6fgSz1gY
nA8CT8BAwGf3GqcBlB+qVTutyaHq5khNxPG0faxNVqXYX0kLQnCnCL3NkQmIdrhx+prwmdm83Tno
jCaMG1TpC0GS7gqqIU/OAp7IqiSehugzZDaOHb6jjv7ehCfZMQkm+nBpujSlS+1xiMRLHoHloOGT
uehOKT9JURmKhx4fp+rfB/T4hXevKuogejulkTy0VostC+l+fKOCvFiHBVeK7ArFRVEg1ostTMDL
uonoW4l7s0RNbMqBhyHuz+UQ6UxnfdysYXtMW8B5Jj3KYITEYtTBrZdkj0o4Ky/HiqGGeuE3V71P
MVAKpnvD7JaaJI2iqDg2hKOA98z3Q1GW1FUKd1HxkGHvowGzgQG7VlV7Fjoy9oiSYyTzm0S3+Ifv
M5ktPcGDhuXW2o2U0GmevxLt/han7jmnueRi39b0eDPo2jWA7o8vd22ETwYwFtz/zJdD6qn58SKZ
iqRqveRwrJ2/funceXn+vIZZJgcW09Y0xTnp93cup0BLurSutrCjgnUOxiHu1cEIGTDnCa8IYaF+
cVfAXZKlJRf2GN5lCfZnx6MQtWn7lIG/yzGkrNpZcjjm3zVbALVBcroQ6Naj7JyCSATcgL00s5CZ
yftpINyF4RCCDue5rlGXNzRQfc5nULGZihjJ80B6Mq0dxmuUfuiCuC8yxLJJE7hvEbnA1H/Vg76G
L8G2IgEIYzykqjUYQIRQ4EWzUaJ80wGsLLKcprAffxCO6y/o/KJO0Z+rnt90TKZ7siB2YRz+dCfr
OvYDQpFFZd61Su3QXYaxd0XIyWfdCZfGnOqIOfGeia8ISPraqBam8lDhekQfSMswSd6mEGZCyIsX
+neQtIflWLQPER0ADWFbom97tulp9isWGMPBvrUPX99QbT5G/O2G2pahmSbrqW7I32/o6MsBKzTA
mdIsntJ+vIsjgaj0yEwKwXYsJC2CaSeAOdX81rp7Ji0M0RHQUbu3AIIwZ4SruSvb5OPrT/bXlf/2
yVzLNaTOf03j0wGohxZVcfavti0Zi2AuFhRyarm3WjBEtguvwKy9jcVZoJPzaAqpK2a3sAp4NPHV
pFWGVAfpU2Ym5wFuZWcQyR2r755BdzLLY/qoTkFfOIEIimicjEMyeBWOBSc+yAhvbEIa1j9syNqf
NmRFbgdiJVREbMm//9rSyCutaAjx1KcIXuJMIoNWA341JrsqSZhBjJuGAA+PQxJsBzIKVR6Tnfy9
9DwfRO8cGNddv/6h//AEmLqUhuuYnEr+9pm8qbaaRALvmTL7xiIfZEY+3/sUP+Zk3oRe8f719bT5
S366sYoGiWVroI9I1pl/pF/2bc0tRdq4mKN8ULW5SRwdjISDRFHYIvyDU/XgFdrZjBE7Gdn264v/
4ctybVtKW3P0+cH6/doCx1LChJ2HSoy7BleX4B64KjqZZNIvdMTd/w+3XOk6d9yWlqZz7Pv9ilZP
vVvGJbfcLj5qIIeyDm6qqF/HU6PWc2RnNNgXDgxI/YfpMiXAocidMqyPRuMvpPE/nJv++AsY5lxH
M5zQP79WkEA7u3J5BLv6ILOLSDkZEtNj1u6FCJPN1z+3pv/pXpumIynyTR78T9/ebRPVeB4JTIUl
n9HdrKM+PxmsJJMj3icrvbO15Knv0ycQgz+aIdwVPglwX38IY76pf3vgbGYxSlmOrazPD5xWVtNQ
ocvHyYIQadDDRdcC2A92Zl5oDC+JA4oTfV8q854cwF1bR482Wv1MdKQX6PiSOmimCzlQyY5yX2h4
z8oO4q6TPEGIW8BpBOjZ4ZT3cwn6+KyYbC2mpLkxwtHeDnP2fIjDqsTutDAE24rDbf/6S/5paUHn
qdNKsXT771W9agW+RoIztn5hQqBjIxsy7Z58kVXdnfp2JjD34QhaIsCt2d5wNoApxCMPWLgJpkuu
ldk/fKT5LPC3n91VhqkT/Wg7an42fnnPydKMsPi4CGT66K5x+63lIvkAmhzF+XOPJnugOzko9Bpf
/xTzM/X5uobtOBQ9LLHq8zs+KqirmmWVWzp8DCfzJ6Ig/uESfyjllMHKxTukXGyyn45BvorahPA3
Qj1i9F75TA5oCLsklhsVp8qAsvA6J6mx/4dv9qel85fr2p/2D98NCKaGtrolHefVN5mA+07+5HTe
HA15akhPXtVSAo0AiRBG7VulLGzfmgUVFQKmQbKSyvuWAXh47Qz0BbnZsa+WSbUmpxXYh9EsGMXf
VvSkGMdAi05hELGD7kXqv9R29Bb6Ps+Q2TA99siXTh/1hqNfga1kvI01KAfaUJ/LlH3Ny8cNBKfn
r3+BP2ygCoYbR0+lzd25T+2DsUbkk3Utr7LgHU2Gc2+UFysKbr++zJ8e3V8v8+nRjds2QGfclVta
M3dphgk4D++H6bHtknU4wGAfMQX2LQKLr6/7p+fq1+sav78yeVLBUhz4elbX3WQ0ngYwZKO3sYto
72XDJnCqf/hB/7hu/LX/24xyXe2v3fqXt7S3pR6Ys4Q9z4EOWPUhb4Jv/UiFS/bSMfNbqt3sWlfd
GWXSd5wM2xhZcufgKbIt/+7r76//ob5QyK2oVclYMfjP7z9Aj+yqlwUPOI6hZdv5DQU3p+H+XNHn
WzAd2raEUQqFS6ZcltiAbJyj0uE0PRoDJD5Wtiam/CUT66OIqg3gw+P8+hd1/fD1R/3TKvPrJ/20
s+VNOOiBL8vtSIYk7WKGqcnp60v8rVPLiZxLuPwQbJ+WJufH9Jd7k6lWH6bCLpC0W7usmEkpko5B
XF4S5IZKqDuyHHd25B0ZPX8EFmXN2FfLGllK4ZxLJHIFwUt5MKdIqH7pDubKMMt7nDP3Y82LXAXm
ZSrNpxQjNDvV2/wiQQg6VubN19/kb22/v76JzbIrNUOn2vjUq4mGkS7GkHJfC+2FBefJQoVV6Nkm
8LVTOpW7VgRvGQER1kROlTW+jC4CGR+68KIEJmRASg9q/R9+3/90iD9tFfQgXdNQio+m1Kf1NA95
FOMiK7bA6GfBmboGPv3qoa+B79X2tUpH8MQ5VhN3uhFGwRoAUtvRKEYh4/wEOIHfB92KhTcOJxGB
9yW2pSAgISwtQebj9LU7oMeBSTtAy+kUD3bx6NdgDmRE9HFXdUvLy19EW99nUZWv+op/6ptgi3W5
wgKVA5UeJN5Tf9nE5ivxta8OGKdIz9aG7u16nbZGcygr7cWyyPPN0MYtChsHGgmciwhKR+4TRd/m
AD0RdHewqcpRbPJKYSST5B741l51E02kqLgQDhWs4mqTJtM58Ud9k4pZykyUAtvAqhY5ue34h20t
O+K/0le95+Zbt+k2ooUu2hK5hQEkiGYBroULolH8kuRx9ru0lDco685S0Z3rkv3/kHZmW3Ii2bb9
IsYAzMDg1fsm+k6KfGEoJAV93/P1dxJ1bqXk8hM+Ms+LqpSSAgc3rNl7rbmGrt+ZXflYoGYhd5HN
EbDyZIDMXUCSROMdekhyNWdbKR5pPmfJaXhEE8iVvmWRDU0sS1WC6iNeLLox2/gmyuw3RXqTHnR8
V+0OA9pD1gecIJikF2H7NZ3sjiYwNxja/LgW/cGSxiQsF9XumYeWfs8NJxEln653QIL1xF9PnrGo
Sndvh/yZQAWzyh76JH9Hp3DLorAqK/NNWcDNxhKqRVJYz06Lf6J+MSaX2FhVviI34+u00xdSAW40
XR0b+uVLJaHP9LD+J6GOokZpKEvnJqW7UHvam9/ZQB3whnnIKkefQYGr7jXm5pFov/uAMU1iqsMa
YinCBmqby8j8mpQk97IV08lG6F5Lq3OXoZ2vaoWaIfhhgLFAdBrdGBpGgQuv9pmJkER0Xh+6ci4l
/ZO1cnC90qtLUWxDiQ8uN9djpLHdQ3w9TA9GHd3pRD6L9oW68KNjRXffmjilU8MrdOGDzBc6eZkd
nYOWoUxDZ/t3MiPjfBNuqo9ACMhLRVOqjhwDjxhBiso6Qrw/IKDI83o5tvmhQOipDV8vfIIz2zPe
Pum4Nnve+Tz9+3ytHDVoUVAWWxSM94EzJ834N6TOPhlduQ6IioxD50GExY++yS6ctOSZc51DiC9s
YsH237JPri2rIAEPSEMqn0r8TzHHZ4pMc0Scfqe3w6svive8EFg+6vcwNCGkuphIZhLft1HH4TbC
zXg1a1yzdhe7MAgtbPgSfEsu/Yexs98jHffCYFUPOdy5BaWMDXkRzwlKEmM03RWkk3dHKx71KRFH
tJlwc7vqIGs8sFmEucb2r6qS0qqhWXsG0jbUkXOZ3rrpihEcgbwWwJI3FqgCZ66KXvhmzj0dQVCG
YBGlrfVxTv1lJSUZjLQq1y+2ZBhejUX0AyTYEoUiReI6/8smgCm1ykfTohc4Tl9RQh40vygBFK/d
4hgOYoYyB28JD+3CSeLcB7N0trKK+gD9jPnPf/lgsi+FalqVb1MzXVoJp6KihXwbkMB+2/tivPAg
zuyfHVufF2ACI6ngnix4oi6Kts+HHLG9s5+MZF2V9ka54lKbb96nnb6LLKm2iSnEsM3Ts18TuJAj
qy7f6iJd+i1JAEb8TA70Yxyjd6z952nqrlthgQKeJDLovarMoyQM4ML3fu6NxDvABteCLCP+2EHF
UeKKAexLUaF29CAaVkN1F8qDVad3Y5DdjfmIRRgoSobB6V9dnN7tfCS3bXXy3cZORXZPY2AoqvFT
4JE4mnZ+U1rpujOM21wCQnUTbEbpI4HXFy5+5gTjoF0QdDNRWPxRPW1HOkcofIptYtl3WtTG2FDB
duNeKYA7a1I9itJ+hJb+17+4aRQTtmPahmIXfzLCrJ7+iyaNYqswrkFDfgnnMGnARXYotjLHvlyU
kM5HDAEwgL98fvWPlv/JuKMbaDmu45i0KfSTUk/MVgVWFxG2bg/cUro21OjxlvLnXVfRL5A1AHq9
frbrR9f/6pstIiPc78jxR5ySFCQQTWrt/VjMBH71vbZ1smWT2gQGkLz0HhEnQznduTZuAAHozjU3
tSCOJTKAFRSmuXG6+lVJNmSSJNjMUm8BFfcFBaZ0YUXYAm3kvYUB+y9jZ/KjqKYXhJu7ovE3Iu6+
GXX1qIgdduPmtdChuDbO+P5oKo3J6RY7CIFOfQ0PJoV2tJpcdhL5OJvjO9I9tdg5dO2zryTy5BVO
yWYOQii7vFjSHUZ6D9gpy4i5EG2LutL7YeliHY6IpruwfPz8WxBnBt9c7UM3Q/XFVHJeqX+Z1KxE
2oU7eExqihAcJMAvdUn+XVCj5QOFSBEKQJ0WpZsp9rZ5X5mka1l7cLAdJJv6taFgt0Azc9SLBntO
pe2thixhQ7feqinbTiDOrk06uX7DeqK3LWeDHlW3Ve1sFd9yXvpGoglb2cJsNg4tnlC++SPWT9Ky
UIotx2R0oPEwJAx0vq2q1IU5/dxpx6Xe5UCYlxJZ98kobHwrDOKqyLciTN/a0DzEEr1kWT3TeYpX
iGtuhjLEAjP+VThwiAbbfih07yqo6O2KG7OyR7AdcGUvfC1/ToYAR1ABsD+xbQTpJ8WTJIEhWpEa
uY1SxY63FjftwED32J6PNYVQ35Bv8A3ACVkQpUxGY9bn3RLwUb1OR+99isW1leYvXT/DM58C/vo0
1I+RNGBjkTiZtzxKPQacV/evkw4/ATLqq2FTKhheynEOXk1ad/X5XZ0pYMy7PSFsKrzCZUb5fbCh
4fFL1cqM6m6zTS2gAmGek/Q9YXOsQvy2ffTFTnKU0jxzyIh0dlE4zmKTL00iXkIJc4iiwoWHfabL
YRiSXajL00bHc7ry5GDDG9fps21LnS0xva0RsqGYfSINuUdapO99SAEOvnQLNMuFZzK/YL9NgwKT
oa4kXR3psvrOdaZfXkC0XAFpQmG+dXDrzVh9YvEMHdAbKoeAc0cDham0rlJLPDdzYcDpLzSV/ihk
nXyAk8pFSdExSPUk31a42EIit4qgXQBLYPLC2gTbJQax/flN/7G1+f2Sp51MpzOTQJUxG2C3gyUv
t3HGgosR+vPLGH9MbvN1DGkqVhmmN/vkmOHrqd0KxPvbxiv3DmYaYyB7BlLRwdIIpJT2yvGGL05v
PUXN+JKG0bemkzvpqFVUbl0N9W2SP4MIXaIn7WT6euHjnX3ypqMbaKxMDgQn5wBzcoiSgICJmUs7
OJp9VVfAICp2vkFKbDM+q1Bbd66Ly2wRGtGOqQCX89zc9o8QqDBEX6Vo9/HbX/hgZ78f9mCmUgZH
lA+x0i9jskg6Usx6/A4llpesFfcIazdTaK+CodxLaIJFdSBqaWnU4VPZQGOto9e8vh/s+LmiInrh
0/xxap2/xV8+zcljijQtDAL6NVs/RDrgshG2h2sK6OvAI4KUDARbPFMpuEO2eCioUeAw35VhsS2P
n3+Qs6NJGgpJGK0pet2/v6l+poapj2Ekdc5bgKG+rcUOSGkO5NAoFg6AAIXg4fNrzvf2x+zwyzXF
79dsjAzHOs7Qbel2hDwAxevaVW+ZJEi0/8dLnbwsnu6V1K6cbFuTNQPLdOl7DVqbB/NiA2zW/p65
K8twWd0MSRX597sSsi1KIKn5dhpYvQanWUXVcKga5K3lNxEatzKfrsG5SGyTUXClpeX3sIRAhuGj
9WyqXumr3vk/BmVtxPTK5hpLmv+kdeOxbghg//wrMOe9/x/fAVpACt2OSejFyVqcVmz0EB1mW4Qk
u4Fw+WFSey0G1Frrx3kS6Utr2dn6kRQv1al9AXUEc//MvUGRnn28tkng3cGi/QLWS/BOjRZKsom3
PukJUrW0aKN53lq0FNra9sKqe3aW+eXjnwxb1cdda6YMIduid0i5GWBNbEBCz+ZcVQxO0795T5hx
JY4z5q/TNno00oZLsGzjndcOsx65cCBZefUB//cVCuFVSn8gByH2+fdk/NGQmOcJ2sY0DEEcYgX/
fVTVaLXQdHGj4ch5zbZTAmFXht+S/AjMUOQr+GKrwvpKgRsncLC/cHlOzH8OFDoADhs39pIGR+rf
P0DHUSTTIvbSQ40DzzERCGb57QD9etFYLUs7sgPEj8ZWpJIYWH7plLmrmcIwYe58WT5p4tHrgMf1
Y/fFKCxnVdUUhwuSkhCBy1ngPa000l8XRrnvyeRuSufWnLyVHhOxx1+B7ZnQDkph9stW7IHoPc/J
R91gYf3Gwh3rFqmbbr2cZUTN+JjFaq2LZA59MeHsVOR7VM9BADA3ceChRTcFkemqkcdQePeQFqhO
MVwL41CXJKH5bXLteDEZerE8cGinyFvxdlbhk0xR8gVFcJNK/Rv5ry8kAM3eOMmZzRd7e9DfiuhI
nlGxHXNyyUXr7PWivslb88UbEbW2o/M4IqFbF3p21fckN/VKiK0/XCdRNl7HdXA99U1xDDBXtm1C
dGGa/6jIFHX94DEVOYHZowh3SWvr18k0/LS3hhmBiLcCkpXuEyuucCz/xKvlbhgK+XIk9gEQ/ncH
FAs7PyA3EiFqlYFA9AQK+w4nv5d+U3G/xhPsLdSQR5uqEiD9JbyzpHorYUYSgUB4TlvCZ6qavVUb
2m2q5V9Cj4CmDDDeHGaEARCuaFEB0PaszRh/KXv5htz5URh+sitF9DoMPXFCFAVr9qSASut3GG+z
kUozVhFxAmCW5LD0+MMlklB3wUahiSTs4db92bTWe9k+KM1Zt/F8sB2AedrtAJ50kFADbCSieWiR
SDvs2mkA22S/NcaLV/K5mzjZ4sBjjsWpGnp0UsOpI/UKU3lN6PqCMfCW9UsMIu+eNgzXtdBB3tnP
EbsW+F+HVst/FrF303QROcDlm7Yzxu6uarRVmNt/4YB8DfqngCL6AtBqSdisS8tFjTwDBbzJ2Ldq
zgrmsrLml2ionyLbegpzfqOTB6BlzWOoeTcWrHeoCDjsCqrYbUg27tiiQxxj66BrOmJMmoiioGhc
8B25HmIhAfYsa2RMR3KkUB/TmUtB0/KtspJO5JutfBk8jKV8JEeqwe27dHyDEGvXALqt14s0b+QB
JifWY3D/eXMXV/F39pUEdBiMlzJFMKF3BoXH8NWzjCu9DpG2ETTvxgmKxZpWEhnCbQDBNECrpzuE
Fc/K2y6xllopb+2Uzq2/JMsVwmspxcKiV7PgMPbYegGuwGotXAQYtJzp2mvZF1uLqkUR9y9N1t6N
BgHeY/yUhboNNhWIzcDw7926WVhp0u/L0LvKG+exF4AUhfE4SvvVvWm7gUxdBpTlBssoR9ffK+u2
L7LvmeLcpSnvzSVdvXHi7xnRJnYJ5HPkULKasvo5t8W2sb63SboW1IaNksDRoe2vP/Q6wqN15Wec
oNp61j3H34Mqazk7oZMzGtLL/QkZXUm2iF3dd/7XAmnqwi+HneU7B6pVz2H9IBvAQIlylljt0DMn
DAEiDR41t9vaDZogjik37ATotiVgJqo4uM0N56CUIvlcz65FmB0Nv8pW5ggXJvPau7aCpZj6S/qY
sJqUvmIW3xXpyLBEiOGkwtlMSc+jht3BXY7XpcZR2NU9qkC0aXUiy2tDagCF7swIXGr3JHZ2WwpI
vjWRsNDOY7Ciybdk6H188GlJsXQ7Vb6OsjklFilJ4TgDFzScFUdRg9xEyKSgr3peYsPt7vTItKGY
aje9xRAqf0KzvebtyxZDyQKA+6j7z+Rh+vG3nAnU84FETsUX/veLxvQJcRgdEzCANwrrgCWZi0X1
Ss6SbbzRsbq1R21ty8Ldm57xIpohviZ3U5X6U+7AWivY1ivX/l65zgN56MgKa1KWvJEvBreDwtJN
2pHLphdoC1qLlQnLA0QmndS67u6KENBUPGJTLEiBahRQrBBSiGa4gAni11gBYiqsqtsAp4eObLP9
cdyrLg5p982zzDBIWPc5NDXGIm1lWlNBuG1I9qxLctodw2Rt69SKEtIM7YDCC0PDz/l7JU7DSZF8
XPQkIRuYPcWIU1jE333fh2tVV2sawP22T42cHy7bldZKaLEC5h0Is4gRyi4zbwxo97WrE/4j+wUG
IYI1U0Bn9djE12M6J1knymXe8J3b1i29RT/xgnv0FhdeHJizB6Xc4L1NAH2QL4i5nPwXFV0brCoH
x8NpXo7vk1H12zql25qOFqGxJt3ORqgflQZ3YVS8WVSoKHt2L5En/8q15EseI3EU2KYXaU9TxqzX
DcPP5/kBe/6e+u1zYfM3EuYiM+XlE8VP5a4gImIc0IfbvLchKAzXRWbYi9qvngsPZIbKiIJ1xtDd
1GAESSNqcW/HUX1XG+N1lEdXEPMXupHdu9aYrj0wDIuK+AQ9H6+VQQiorQWwmJFtmIBGfRTUaIsx
rrY1RoX6W+7KYJ1RsqZg/KDF8qWgnLaLRLCOu+Kn7rIidQYTstGuQWW3y8Yk44zFqfPM+7BlkPus
lSRGhO8AwCwiJAtmmBxqdpzS3Wrib0jagwVFYGNjiOja7qSxcAnm3CEmXvSFFu164HaDGJxj2NSM
6e9oWwM0+rAx65oEgNatCV7ozLdODd2yT4giKyZP7PtwOqJXH6/skchYT6cm5ugbekHoDysojEGz
ERE2v4Qo4qUTq6uefxSr+Bl4F+fgClTkjEATAduefoFXbF5h1z5E98x6yR3tzu7rpUMeyqIZuXBs
4nW2KTRWQn9NM29CQa4BxbDjW7vklWiT4l6vo3g1CjCMU19/qZrqpZHpLvSzq84DGxMyi9R5ejT6
+smv2VzFxA+MI4lJvTUHxfI2TV1IOgaZaa6KnlSbv/e8LEvdGqurjj7DNtWJkMKojFuYiZX2P6iu
5EpZqX6Y2qORBSOZhXIP+UlbWpn7E1P00uGLwAKQk1JAO5sIpSeosy4iqC3uLxZqmdobYsoXBlvh
WWoGnzkrkFIKYCkqyN/ddHhMwBjxFhAJN7CeyyLdsUMXsA4Nom7bgezywiCvjbD3ShVXExmaaGJG
gn2n6mfKvn7ZC+i0w7sqmga84izaAKW0g/zDEbxMDrgcpoDvug33RDU0kKEnG40IFLopea2K70kd
a1CPcrEwzeFoJB2iCkqQeZfcgejlJ5f2V7NPGnYZ4CkgrR0tp6zXbsDWOjA7dhn2vR2mYhVPyQ+3
7Eik8oJ3y8q6TQvti7VtVfjjnRWRy5coInZjPKM0LEO4YkN78KwI7C15Dp7+bhV2QMpaet3oYGuQ
euiYA/dTG9IQoMEYJYVBDoDdomFxV1300SuQKzqj+CU7EKZje0NJvrWTZjkhsFpMWWKsBpdwH8Ex
wOkOeTQUN2GKTmKqKy6ZFHdtDqTRYcPbTLHL5JUdQ1QjpIdn1+SSUkxW78L1HosuQD0X/dD72l7g
l6IgEAxY/u2DW8UHgBIHE3j6AkjTMy3hCLMGIijUuj/98K7a6fKu6N41de9FxzQmwXplkRPARI6f
PL8rgWJ7X0bmVPFD8Fp65C2J/GUEQNA/+vbbFNfwksZFVHw3B8I6TAsbVEyvxF8ZmJX8iE5N/xfJ
SHiQbDHgEsdtOSmIKkQwtdl+zBryKQMIXWqb6Puorq+xVK0ETY2sdo6s8jdDjw+Gk0zuqmNtmlfa
kN0O5jOw3tvEbOD4aPsgjLeJ3e6xlN6SrbpTDT1mer/D/RD3tDQgXUlCJDTz2hDBtZEYuzrKrzRD
2woGGy1UKuzmnkTFdg7BbMOt4tTFeZxMLHVIwNNCKpwi/VAY7rHOx0MuNXxs7yynC6aMjSSmWGNF
dZqeXeGwliGs+Sxfada0rnJcUZ5/TEW0Y0NH599+BJe2Ja8BlLIPdRnkHqhTT8hNC4bYrTemYe3i
MbgC2f3UuI+qLd+1zsNOIW59y39sOqBKucvJz1sK1R2dKTnIMniMVXSjyNXl2LMeIVCMtGXi1Lp2
x/GBot1VYzJ7aWkP6x22puiObWX+cJvmNXO7R7Y213jriq6+hsW6T4ME6Um8dMP2QdqEgoJhDKR5
E1pgPP09TPg1/Pf7zqp3juBEbDsPsSivI9P6mjXpXjmEd0nvFfba14SX1Uj9Z80RX3SMguZzWl9D
xyD6pye5eDh4gbZLWDM9U3/BuXDQ9f6J5j1gPHYxbrRPJvXuevq+AmdXxtO9l2u7piainHXHHnNm
I2cZO5RrqCZ6ofm9IPKxiMQaYtzN6EKnDH1AjcFxCoN7qj0sZR5CltuBiOOOZDVb0zaCDKsIhmAM
W92Txboj8o0T/KJkLhxspIiJOpYpJV4Cah2laMCTBIqxyFTdWnehGFvMmSXQMPnTMg+5VRLPbe9p
AtIxiXYJwQtGxd9i9ykbSZC89qy3S+kUa9TUiDZmFwqTtUOgHXHMnlke44K1102yx8CRd12hbqZ0
XdLUbwNI2n2BHAgedjIdsPuvwEc+SZcyL0Q5IurSVp8xGIvZouWBFXLsN7/Mtvow4IBX27Q112DD
SbFr1w2akxjkmBdi6wHIkFGSoSG0sjQ+ZA8atLOZRom+YNFI5jxIpTaeU+8bFoSK8p2E19oGKzfM
oFGqG8OIDjYOcNhUe1hLR1jFWI0ObmBA76h21Mm3nsoehFBPEyfryoKVUWs7Z+SK7MYa32e1Q6Eq
o3WPyRAU3i4LiXMt2Eqy2NKdJesXGHhtItFmFvNYI8vCpiTQ7O243dlQiwojgygrNiNmxGKk8kGs
adsdWnfXts3SwSRB+hol4G/69LNNKQFwqEAMTAiMRUJms44miEwqRdZpAgeDtjeyklbmzo7KjR7D
sr1ygvkYq61EL1fU3rcpeoClFUyHquJgQ742pVTsgtoKvxm8x+8EhRBRRBYoQd1AslY6TdtG41xb
vNa9WtG6XU8NTFDy3iln3/FTNqZot4NnruwoWml9ehXJ15qX3eNLD3WTLTZx60osHQoVsUecK58o
BSIWXAdJv+TEvgAsPBImnaqdIjS8KnqgxsXSE9DLGm2ZkjGTmw9JC4epJdjQCQHrmumL13nblgyJ
rqEH2Y2HNIEYz1NrJfNGkC1kDMfc0WYgP0EtuA3ZoE6l2MSls4jIK6iZznyYIHiGg+iJ2M/NtBTR
dOiwP2m2vi6B0qGwb4iti0FuTTz5MF5lhckhtiTp1FxrHpWj0fyGUn2dzQz+tOSZqS2il1e483c6
YCgKofoNEw01H2JpCDsXuFTbzNzzgzHzxyusUGx34BSQOdTTomwDNBOkaCD3FkSsgtteZIQ31bqx
wrezat3s6CBBd7lWwaKnlTahQdDg8oatIbmuubELyQZwtGTTMiimcoX/YVFNcKFQbEEI9b6P8E8Y
Dyx31PVwZnrjg5F9cwYD4MOq87HVeRpW6GMnQHRn7kr/sI8/4MNMOKp2fbiKf4A+24SjtatAoLZQ
m31BWnyYboKB3LkU2jnUSYNbQ5G2yIIekahclViFkxhSIuA6vchme8xaIQSdgLb4ItyYpb50oK8V
tbbOdcjjQ/WQ1BlbZRJgasCTZDwvB0RrcRlexf50H5bm1oQ90coOznv4ZKTTTpjGvrE5NRTwrBz7
tkdsFgKtKQAgMgw2xBvjBWVrC8Al1reloW90vaD/g92vZcGjWeA14bYCMt+PcFrdbGWM7JG4Pzuf
rpIp2dkQkUvs3apctxNUWKSxCSl6JVcxXA+qDPA6EV8ZnbYkOWbZuiD3wJRTC4KcDnEuvppgW2bj
uBmUAFSx6cb+oHs/B6d9YHSys3A2o2es5EAiaxETCs+r2YbAe621z7y+LpxwTT7FvaW9YuE4GCmR
i6ba19V0VcfhMaUDAuN6CYURVzVQ1w4HB1ivbGMTIltM5cYMwACZ8aGr8seeVPJFHOsIxZPlNDrv
iaJgHA03FJGPZa5D9uCkSEqTANQ7ln9BvLqJW9L+kGr7nreP9GyXZM7GC1H1AZ5NzPtgwplsEr09
kUORXJd6cCwm88gZ5y6qjb3jpLuueU9p2BddSnShdc9Gl1xFQfcgXBcxb0Wb7TyiGBJw1+wxYgWp
Nh73RaTf2N+jsr/ReWw+a2Ff0E0dqo0H25JDtg7vds4VDm7BGCxgUkX+Neqot7rsn8ACLRusL1nd
bwHDr0VdrqUzbatEoj7sSFUp1kbkoxd50AAU9pzo2xZwmQjXJjEWTVMQSVJtRd7fRCPn9qhvH+qq
APbUk3L/9y9VrBcHR48fOyMnAG0s60PokhmHp6E+/P3bIEiHGT7+v/zxxx+c/JOPH0OE6v/8wNHU
e1QY//39xx///e8u/PHHX1TYkXM52nsKZN3R9QmF+/h/f/9y8t8KL8Rp8fHHSOZoRkXVRK7u//93
cuqp0v39+//155z8FWlOewfrye7kv/9yuZMf9Z8rffzHj38TJqW+H5H1/P2fPv7ff/4edfAmB+VY
FgmrnR1cldJ6MXoLcH2iNVdmW93XAodmWcTDovCan6PWPZk9FfrPuzlnOuA4xqSuTAorrAsnsiCp
ByVIDlrzvWXvHYLs/RgWi2b9894czSodMgI6aCFOZT6ABfWszpkGuro9QD5gE8I7FBPBhUtmAAxv
XAKN/KnBmTVkeLSRHcx6TzV3uX/p7cvc7qOGDL1t77cbd+gXnucwa5FZ5pfboCZuaLI3nZneOazN
fdc/hLlzpeJhXXVvkxjXnz/nDzXvSXP1149zarPOQdtxVuFBI/U6FiVSvRLrRpzdNF6xb01FfWeW
plKomvMlHdSCRb37/DOcaZD+9hFO+ru1NmhV2hOU0fflrfBug+jVmVjcma1KE9PC0Bw+v+CZpj4X
pJGM7NbBzn0iNh0mKx6KDEGDls0EbnJraP5Srl7iHrgg7jl7KcMAw4Oe2kFu+fu37ZvUVKaIeytr
G9qHhbRU7AIY+zE0ts/v6vzIQs7+QXox9VMzp0SnrQMMzLYcdanhBXQDm2SJx2iFfX8vSmQ4Zbpu
NXphRDloMr0qg5Lw4GSkOaMek666IG0+9xLjTfvvBzpRNLSykL0+INgoSdEKCSaRTr0BLPNw4cbP
9H3pr6OfxuSImdU8kbUlIEps4P0IQ2LywFyiZ/Xcgi2pxzehYleDdgUkavrqmDmZ6jdmmVGM9C69
SWfa3zOiTYBDU45lyZNhbCjNTr0RJaPfeVdVCKnIGakjvFacNYayOcQAqkaQTb7sdxnxqP/8ITig
r2ZAHFo6HsXvI02HmGEWSZNvvSpdo8Bf2PADaVV/iax+o7LpJWwZflOFni9QmBtqh+2KrS6Z+M+I
dLg6xgpHCpePM39Xv0xvxOZGGbhKpgxzRgI21K7K0iV2Mrki9OaxJWRRONNXotPyC0vGn4ZIoTs4
FhAGmXhbdPdkZh2LugsHeNLbZEjWBCBuTY3MQD8wSI+xDZ+tD7GY2MxIAdnV8azwJqfMiB26wXOt
rxuLx2nOfaopTKYyumszsj0S0o2mFAal1wQXdBrz8D+Zen/5vIZ+MmwLjVRhXfGoSBDaz5Jzz5EX
tFtnpp9ZB8KocF3IAqeDwp/sMoGbkm+tsYHTSVXnRmhyZdE//Hz4ndHoYLvEFmigZpbqQ2z+y9ee
2i55dT2rmhNXdBRhSMXyPqcLXtb+kdPqBbHH2csBA7TRDkPjOJUETZxVq1iimQSutRyS6zHPVu74
TD3AR834+a2deYauiZMcComUiPVPpvAqTKbRDJjC84lDyORRrUoWVvuzsuT951c6MyBcE7UkekQQ
XmwTfn93hiQjRYEXYzuEgBFSmphm4zz9364x3+0vX5RvDhC5XNa+CGdcQm8Li9mFqWj+mCfjmttg
bbVwzrCzOpkCMHxx2Oi0bNu4+ouThz+6Qu5ghuoXXvizXwyCn9mlRIS4e/K4Otq8g25znUxNL10a
vbFTupn5foBE/tUt/X2pk6empN+V1hzPWCSOBuW6Ix/BeSpT/59PCTyyv68zj/tfvh2tH8WgSm5J
l9a9rsS9lgaXJI1nR5kFA07AsHEt8+SxtaNd2a43737IwYNVvMOb+W++GVx9LmosxeRzoposHCJn
aVqx8BNLybFp5WXWxhi/U5+4sHc8s9wg2sYvBNjS4pZO5lC9c7OECQKt25S8B2O3mjBwywDq/tdU
QeKu06vJvWTaODvwFHJmwZbD+EPWbFReYjMeMhhEBbBvpAuzOUskpIt3F7xJ5y6FJUvAK+F5KnP+
Mn8ZEGNiAuGJbQbe5N64GnUv30DhCN0pIsTr86nhzD7cnY8lQBcV4B91+t72TWK5uZ5t++QlbY3j
wvEf1OTfxf6Fneq5CUJyZFDSmr2wf5w5DALIfKubBYrpVTZo33NKPakKL/irzl0GdxPwW1yufFcn
Y4PO35zXw5okFHTFfCCL1F/aAOQ/f2znVO7QILBw6RabL0y1v39HZTYw2WVcp65nCw7Vcq5lewT0
9jc4Q0CEJUdfJ6KJjoBdE2Ec2z+pQnVSbM023TmkyTWGOvZg7OGgXHgVP/wLp7OxKxVnXOSgQH9P
ppSpJkXJSxisLY0SMoZJDVprkDVVYW00KtEoNkE8WqjlbNp3YNRqwpSRCUYWWhNEcckybojOIDp2
Mt1tnBNnnVaHOX1mEP4ho3SlqXhXIYGZC/iOLDYXHu/8NX12Aycb2zqoLaee8VZ+h1WFjS19+Jm1
/4MUzUVJ2qIpq7U0qwvL/vxc/rishf+TwEZG0WkFQjPTlswC3jxBcogzUUEGr6EhoBjyd4U6+/O7
PDdW2T/992onC0w6AncqIq4mW5NXGzstcfM8/8+vcv6eBK0KNskYoE9GahbEDVnDPMrBGhczPWrQ
g60vr+A6kDauLgy9c3MXQI7/Xu1kPulQuEVFztUs631EuqDEuLW0l8C8cFfnnx0OHnO2joKZ+f39
8zp6dGlBkdTRxrWW3esEo8QgMT5/dufv5u+rnLxHSTfptSJLCRXtKw7IhSTiEZfY2pD/x9s5Ge8F
dv9uFFyIBAiUcd8T89UqzQvj7exIwOAmKBbqeDtPzkos2k7HHD9vaOqt1r8LG6oNYUZzdLlWuhcm
/LPP7u+rnbKYMI+Ebd1zNV/W68F3ETHCXnVMRrlz4Ws6f2PsB3D1UA04HQx2qRdCt0emO/HaBjA2
vgQv87uUEkv0+YA4O+zmncf/XOlkQEDHhNCPamE7KnMV9geHjBfkxxfu5+yjAyDKfppFGQDL74O7
zkToZS2jocnv5/UFFspalC9Bnf6rC0ksFga//OGC9knWI3+E1T/x+1WROxSnERsE7KbSC0eQP78i
2M4GNYLZ9onsZn6wv+xp6ogDHXSHbOtpajMzuWvY4g1WSW9VqewfbxC5GPQxnenuA5D5+8U6swiM
1mRinS+G/uulS4ot2ZQ3WhxsU3FlEnEHsPifDg0uSvna1nXLBGVxMiPFRFRhiMJ/m8fTWldfoPXe
pATBf36VM7VbLmOxOtmEheBcP9kcugaKZtJt6e4vBqtZpzmCQQDU4V/6Ffolj6wLthgxPVOV1BdK
qH8O/vnStgAUoeuMTfP3x1rCFLP8ktes0WY8KN553HppP6w/v8Wzl7G5COZMByfLyVzYS6JOfQRF
W99DLUgbd6KzSY7H5vPLnH2SFigSV1A4gqB68iTj2PRcr0tY7M0GZRqta2LlYLLk1XUmtnoXrCbq
Zupd/5KX//wWDdoBTFX0IXDnnlw6MvMkDqIxZTMMWjzXrvimARtnF6bgjyLo7/sZHDHIPKTFmozf
cX7Uv7x1+iS1OoyddFv6qY7wTy6TrkCIMOS3mo6uBvPTtZymYkcxvgNLREVMhnWARguzgxmZ6Nfx
kRMa+j0UePRj51a4zZeE5E3axJcsTH/OenxYdp4uknEojad9GT/rkrBxZbptI/NB3kurWNGEujO9
8MKZZ366p08Fu5CJOkXOnqX/x915LEeuZFv2i1AGh0ZbWw8CoQUZZFBPYEwmCa0dwvH1byGrzKrq
dvV7857QkplMhgLcj5+z99p/WV5RK+Rm7poFSGosKZ7NC040+3/Y0f/vQ6qwBYIpBgCgFign//2t
l0Tu1JOci53hK+7SV9XYaJE+Ch0VtmoIAaw3BM/8+u+v6eWX/uWV/duD/uWV0W5BIotwjDM4wHzY
B6Y9onpGiMQxxCfGtq269//+If/Dwo6nkHuV6xl+/1+JKehUdWNwBh6ybgPiQnahPe/iEsFAgpSE
SPf//uH+g+FM0PVnH3Hgs9A1+Us5q/wuHlu9KHbjTGK2cLdoplY6uG97JhgZTLpLPoNS+165gKb/
p3Pff3q1//rof1kCe4fkT/qOS7ofyTcJ3pKBuGxkSBEWoaxw/r5O/P+ad+Pxdv2/8252n7+q8l/j
bpYf/3vcjbD+BuSHyAcKBNoD/5J24/2N8Qprgk2dDwDojxH0H2k3xt9MBsW0/HXc5lzEi4f0H2k3
mvk3et+CapBaw6PnxUji//zvr+l/Rd/V9e83TPeX7/81hwag2b8fSBdWAA0nADk4233HBpL777ez
mtNUjkzShEK6W9tYuxwAUoY53E0HSYLaaZZPhK2MZ9JIUdvG+T2WKbRVlQNZrEaLWKHJWde6ixUh
wUKmyIWch+rWx3R2hnStYkkUox0ZgaHe+9oUp444rW1j4sYN+3rY+CGIfqMV2l7vvoqxeHNTigtC
o9yLNmqYxXtUtZ75RngIxjWCA7e+ERK6V8YmYsAG0FeKA4LL9rcoEG2kqR8fXemve9VOF7x03nqh
OweVph1DXEUJWP0Ncadbv67dNaYa4rQbIvikqu4LiCbbKLan+0Hqz03CXVZB/TxpM/LsxtHrYOyF
GZgNbY+2sZAWWdUPgYJB5Op3Svc0yO8Ev+dj6hwyeN3KLw7o5IzzBKyHMOeZqXBXrCPwx4TN3lJT
zitcs+U+C019PTYZNpdC7W20Q691XD+NKrnaYrL3RmS9mPZrEtXZYRwMdIiOSTlLxkaseSFPTe4d
Fua7PsWVZhKeUjdV/GD1+cKPx/OVd9bJr6PHvC3NJylI8yx0Z9raEt+RNMZHZY3L+9FyQkP7DXv/
bfL7ZFsgH/XYZp890h1hHzSI0Qw0MZHMnoTN6y8paEhUBIQvi6cu0o4RE6mchjlrMvHQpLLmF1tF
nyiFvxbf88mqwzs/Qh7vhQIHXGPl67HPX2OvgvXoOoE32OFOzw4ws0ngtQwEpjGZfUnipltnIEZB
dIosctK8O5hZWyB4DqVhMwej06qvquj0Xzg1IoerMG6mARdjT9qhRpQqXGQ+3fo1saI1Gng3aDJk
migTgWK3B0IJPqOCKNemc18G7tatGcXOCg3VC5dn8TwWCcPmqK9XFnywvVWibaYtrG/VUCa73o/X
VHx6IHXsWTpuTt4EYwNdTaJPNYjY6Ptvq9bFMRvt+2oujqUr4t088Pqk6JqVlxIuYuMlshMLn11T
bqeBGaMfEqDaWORtEAC0acxqk4QiOQOMX3PcHZ5yMsJvBEviDk7nG5XSKW0AOQiSa/PcvGc3uWaZ
/YHglgUlCdJu8pgxDZu4RjdVIofEkGXom9SqTy2yw1trOfFNi20ZSJuE+dxtyURpo+opH0p/L6az
h6IQl5bq7tSSKV458VNfEF7rJhbz8LlInrLWOoLqm09jaG2QQ8a7NtW/tFZ417oMwUE+kvrhn+zq
1XGiS9/1ahvZAIuqcvC3VTlyyuAAUyDf6/LC3jpllqylj8Eji9r1rH5XdfIb+5ncj+axczAiMMTD
+I7RWA22e8w6/dx6tX4gxuBh5tyyQm56n4QQ/zvMTwGDiMrv+oOGRbq0o2JFjgES6hRc4rAII6OI
krk15hf4XeFGJ4Rvm+voLw2Nyy7T56M3zuEGp8ilq3UN5e24nuLZv2BorNaYzLptNwjCu7JoOLZV
ytOLMBNo2ePYmyi8o2ifEGaxiWJJvoKO838U9TPAPALStU4GXR1+a3rxM7p9eUXQ/a63qbFPM90K
SLQLVyV34yb2ujcTEfopb8XZQcWOkPfbzZjvNshVpSPHHRrRGEzV+CC8oiBNOAsqP9YRGecvEOBn
klJryXXC+TupngjyWKWasa0S33oZCCXf1LGertTA6SvqnS3UyepEwdcHQqJLxG92jmR3gWyaPXh2
/ck9y7AgMkveDuKgBz/tLpIzI666k1tX8VZhw1pHk7hP6TuvK1sHuB5+l/mSZFIStdHS7lRT86q8
jvyGpvpdVqiGlcZW0WGVVTHp51UxJntX1ZvKSuwH5bKbdGgeCXwBIh/YWdbxS9t1kxSvOrDJjzxJ
8cmG7ZpIMq7wJRSxKldeIs6hUTvbSUbaKukAG5blktVZJQzB1HmW5cEYCN2ZF6kj9guvbPPjtFhf
okjusQDG94Xs7jig1zuNJTdbzfBXj3++xMjKibchS8gtb7w5pIJi9GlJZCZnYxUuf/zzfdKjMqWC
btet5mBNiuU7B6Y0sX/adngQqo4PLXaQYIz8r8hItr0QH1Jvf/dYqK4xtreV3up+IBs8AqkktM0i
8VnK5Klf9NhWwXTKnZ3qMJ9SDfNHpIjY5WSTrNg3oZxG3ie7LS+IFfPkdByoKyj2mU88mhY61d6T
Zo3iW1usOjJg/aDTUCKFt3PjyxTKvFeirPax2X3HRiM3mm10AWbqOSzs9z6Clt2hySEd2D7LCk6p
HmU/BNIjSarLvaYN0Mqylhwfg0wfacffdaXN2z4j+tgjgXotDD08DOT/4pSa+ge7bc09EoaXyOkr
omPSg9PBYRgmvd9BThNoxeeTg+to3xJFdS5998DZtwnijBjpKiQJFDXNbhK8abkZOsexm4Ms4t3r
GvEDMOdQyqY/58Mh1GdtZZstdCbN3I6lHDZYgAjpaZ2FX1b+qL7tLogyQNN0pxnQ4s6ecbL1eTNs
8M2FmFnybkZKTD49ienw9Qd1M7z6zjISXAsyWryFi1EPdwvG8PphGHJxs+aeogh8c0OKahAOODEG
0exqm5ssHsQpz3N4465FIJJnEppKC8TpexMaiGjwpk/YBMZS24Tpuzth4wL9mOwhQVe4TUsAO7jz
d67WoQ7RGJAbGGA3kIHYYrwJFxAAtp3hyb1M6myP3Sq8YuRDTevpHDRqcT83zbTTdNw5OVBubCrE
HeVYY/EFbg0LD9GM03ZMtTWmtwWbXB+JuDcOYeTO634cRRD2qEbDSpLvY2SXULYCP0Rtr9p0IEPe
kWdfH1/cZqoOGFqQ53tQeBThe16knJOY+lvWuY8e7LJN03gO+wCKaQNDBCs9XpjG/E3Sl7MqakwM
ylK7iflTHkPyGzpPXImd6ufRDdoCNEbeOYhnapqAWHGLtU5aQkMVErptscV/C3LZqMjQenJh6u1a
2fMLiSY968sXP3/Mplgew9J4qOv+YCvyxsJ0uuLfeHKBr2yrue5XbTJ5K72Td8WQsF9p9si5KQf4
ZvsPXrrXyDj2M71i/RQPpWZ+axmesV7venA1dhB7c3RKQrYFM8I8SPm2xjN0gayfYmsBtTw78iOF
mLchxQS7ZOazLVjGpUizGDEl8IBw5Ep3TLW3RlL07KTHhFJjuOYdPzqwJ94tbIy4ye183ciy3LDa
HkO9sbcjHlsQtSAx8odGMzzEbfo5xbX73LHOWpW1N/PR+sqwWwK0uNNDNw0cNV/0Rj2X7ZBcq5AQ
bD1dQCA4o402OjCn9IHQ0HbCRDMebFbTsEudDWnIzTXHiejl856wzWGtu4P5LIyTkSV40DR2Gq8I
m5vy+5d6rprnzivx4snkIjKjObZBpPxTQrD7yswA/Hqt/iVmcEkFVJRi4p0bOgyArpTjKvVbJK8a
Ye8ZN+Jozq9TF/5OJjJdm8HaLk8Mh0n7XObjJVM6uQeCArzSxpseFtUxiVXgECaE03vMTkns7kIp
pg3qnQbNVf41tPa81lOynsFvIxzorwxsfkG2PLkkDa78RqT45ZKgCW3vvnUwgrpXc6Z8murqXnm5
tdcbsWunEQtBkj2XTcSbBVzbsNMKBwuZ3/bo6QeQ3qj4fYmrWiNaxMf3IC1p7wnBqDcSy1hAFlx+
cgCNv6AQS1aiEtZFNweizbOo2zgQD6XNrWoO7L+MjiW2NFLN/C8jNS/DYNyA7hIhLKS5STEfQWoT
nabekLjNkOtitRNYRN5yPHWhDE2WwoWp6iR3c89/cxBIbRMSsVjcgSvl+oYJmrr0UX1Q1NiHKgp/
VarCvceo1rGLc950nGyoycnl5vxXgkXouOVR1bNCU4bR3jC3E5sucTmpySeQVG5ghul2HLUcl2NM
RT/UpBTaL41TP5KhZH4lQ3yNxt6DmtFUayfT7+jGeyJcSOTNu9R8ArnLtnnQwEC3bZ2/m2VNI9v2
Zvh3+bIsz7QQp+Q5ask/Xoz3tTOYa7t3wKSTOT7P7YtR29odRJh1Tq2DvDrD8YcFrmnTe78Mnf2k
sRZ6zUymTuwXa6LxjiYgi6Cs5USUcksfpTmblWMHftymSHX1i1/qry1shZ3bekSMw5FfSuDJYzFy
8vI9rLY0ELJLXMQvVsVheeKDXs84bpj+qG0+6QY3g720+cr5Lh/d+zpzXg3Hm+8GU58ORRmBH2zU
uRpmbd/4AH+Sx9ycbdz7zWfX41VPnOxpHORixa1ehGz1TeLV3l2Xma9WnjBPLzElN9wmXkwjSM/7
e9EW8qj1wxzQR/1kiHhqmxQntCWrtc3WoTlTh+9/ng+ABy+xge1nnpLVrEXhJsu8zTSm7XGwzotU
fTt1yQuFe0+ryenPXsQhPY2tFPRKwRYQOuFKdbhww6bVMbZG/a7PEkD09btGdxvh/skwiulO53YZ
pYouJr5QUqAT9DnSA6YwdcK7IzxCnoSKQc83/t2fv9IyPQzcGpDRXGYtxnS+QP8hc9fH17udYbls
yc/UVlZkwUXBC77yZ5XsRm+mbGgHomALi4hSWfzyTGmcOH8YD21UkEILRqNMwENZk1ZD0meTSlwx
7KAIcN+FoX7CqbBGu4vbpZAU1v0kHuohkKUzH61qDORglsdUlxfDnkz8rbCHCuNsNep1socn3UXf
rCV2tFd54zMYHs44QVj38CRbolTPwAA+Ijn5QTbrLVbUMN/DSLjTNcrgOM44JCPihbevBM6fND2q
zHtArIJ1Ero/EclPXdo3R/POd7k4ci+zeTuL4VG3re5YsOnlpvdjZV2DABjNd75Yx9qOc67dVhYT
vZQowizaZnZHorztypXx7bRC3+up+4TkRB7/fBFDeK3H4sFMHuwhFWt6JD2qfArP0dj2ZRM/1MbG
t0qaKtJL7nWnHDZdRb0gWhPUwWThU0/j6ZzFND1EpRVrY+jwZYuWRTeZnw0u5G0c4/zMegPi7NXu
VPWopTOutsKZAlE3x6IBg+pUS7doEDtDzVi22kJAGsHyOxqhuZ6t/NOYKGyd1n8cou4HflaLLZMK
NZ94rnEFtEDn6FgTWhJ4qXYU8GSJydO/HR+wRDvU6y6d83Mdkf0g/GfeBGJXS37GTDH825P90tWz
OFhcBnxykapPpdHU69bIqkBXSX4IK6T8qhB7VRvD1hXqrJsPC7tlHedlho23erTHcO9hdDSKyFnb
LXcapKxnAaiBuDkWH7By6yQk1Dgcv3nusMzQrsK32TZhUR86E0RGrSABh5Cmgik6L6i1Wyse4eU6
QTN4X3Lw3wsyZEmU4PxkOcXJxuGLa5FULB9uyN5OarB0Q3Rv5Cdk3EWQ6Aml9uBdTCTGQevHn5rl
v9TTcgwckmgzafeequ4ozAgCxjE2GaW/8fLiXsXi3hWBBqO/auiuly51/myy3iTzG88ZvomcblYB
O2se869Sjr9mnI4N5SB+yzfXKySInCfX04iqt/gcjTbFbNg6w1o54xkWDMVD3XqHYfTZaVv3PjPZ
IuhXZlgRSWAwmf2lGbp7pDI7oj21vHwto2Hg+EobREx8dKh3e7KyX82KIQD02GzoTsuzagmMD+rY
XkXVcFeN3X5sRbOWcfHsZV66dVvTP7Z4m5MWbUIWZj8ok8oiGIYRA3aYz6t2ENBK4tLYNGQaDolK
jrEJr0i27Pt6HCSFc6lBZ22ztg2E0RApASWQPAvfzspNrH0nLbKmrtO8wHbCa6fZ9kPjmhs/YQRX
6j+uVD/sqoSK5Bweym5ZbzPqZGd+ltV87f1Z32jWCBSSwx17HMb5mJvXdS766DmrYY4DvSNbIXOq
S1GT1haSIGv5XJzUxVUkxCte+F2qP2KEnQ99IoegF3GKnR1OD4QanNujuB/a6bPLb7p6Tjx8rCKf
A8tEdTq5xdoEpFYV2nPpSqg0kgDEPIGRBaTilPapdk4S+zgZ8hZju+xrQ3swrc0o05plG09p5Tvj
yl1yCjh+M7QBWzxlCoDONkpdeGKEvdBW02imJcOpdftwkzgw7qqyv28nzNfkDNOxlCWJKca2Taz7
EjkHfYk1rYRoV8b5bybELG89q9qMwYcuYHhyNc0JnNrLA0Khks0UJ/aqNEOizfyGxnHAPOA2VxGx
sS3vaDcdQBP5eyuOwA6n2Y8bDmKjT/AJKhhmQ7dVytEfvVac5l5d6QLk69LUX6MJqbFHlwg0y1s6
N9/Y05/nih49DJ8PYBgTEcyTaUY/5GDsJz3Evt+6oNrAf3TAqmgr29rGTq2tIX15zEX/TsNglTQM
080hPRQw7gJPiPcwEicm4bs8Md4KS/YrYsizoG5bCtsmX6dshmk54tXXixuxPg9a7N7rJQ+X8mmD
A9lM0jnNUAorsfY8OlFxLOfdpLNA9IOmre0MO3xOYwc2E7hrZZkbrcgID45G+AQesLbeWmX1R/Vd
SLo1ftS9eWzYDAkuEtfUJoz4wbnPt7Puv8PDgaxXdG+O5WqB62cAsYx9KWASeYpGbD16P11XNxsn
S4FP+3dD03/PSuNgqum4hMBU+LPxTGCcdpDqF646rp+2cFeq8N9o5BzBXqxbfRgOruKF27FzzCK4
gXqaEufn5/ejIsa85ly10vRf8Wi99/BvVtJ7NxT8ds9PP6bC+gLoxJJV8v9qdY414h/zZAO5AIRj
2D9Gfcv9FT7pLaDDmbaSo2tq1w7xBT5If+f54QsXh8HKHD6ELWgfX+PmLGzSBAbiBg3uxyrf2ZV/
zHIuksFXL4lOLRtm4cnprW3izHsO7IHb+CnZ1vUjeTv7HBFzDDKi78BYwslalb17Sez+aicetRdw
qMooP8e0PJQm8CbW7B9g4OWq8xcdpcwABouGschn0s+HVkufO6t6Y/B1gWhe0uWS2IYFrUpu7A8r
12f85hwUVEV3WxRL1yoJqoKq23WT+7BnB43D9BCnJcbr+jOtwwfa5yNSqnmNqtPl1D4AKHE0d6ki
ww8brw9duJtWTbR2hzM9GEmlQzO1jp6tfPqOmJ1Aj2P7p4l0SKUk7MF7MBcSRGEybQjhWGkWb44Q
Rk29aRybTnKwsqzPbqyOsnk0Se1ca1n5VlntZ8MlsKFYhpPii2Mfla/+ZH9DgLJWspiuOlU2iDEY
JxY+lCn/sdL8SPOyvZsjYtOaq1geWLd49mPLwzTYJDZZJDHlR/mx/yJNej9mKeQG7VJk+ZrUitUw
4TUvrQUIubBq5DWhnsiyj9L3joUwtqrkpMh1ezV1Cj3cG/0c0rfIeUKws4aO5sPgRslOZDj75+EM
nuKlmmYSprN7ttOX2GWubISc/ctD4aibrplIEkiQLqqF1K1+RP4tFLnSpiiOTi6SXU2ZbWTyVa+b
bVXzkUVaMhJEVPK5KaKLAHjUoj2NPde4hd5qbFowexYduGQi48MrmF9VD/Us4UBKSHN5y9AGdxCn
AgHKYLzFfXGA4U0HLX9DW+BC0iifPYP9rTHyoz+26cY1FzQiPAnKqxXqCWfd2MU+NfJnz1oXFABZ
bdJwkfmBmemXUsCS4p6Ypzh01skgXrQptlblSCOVjpECxbfth4HqE1vdWtOh3TVC2yTGxBOfc8Ap
rf2r7OhMpJDHImPRNFt+AAv6mJn0egYNZpEZP3qqCOI+iwJghjfHL/kXYkVy6pg0MTYUZXAyXxwy
V3nWz45Fn8po2pund2/S7G+RC44B4iANSSg2Hatizct1ov6XWWdEig+//Lw940m+VZ5NlvXgzpuu
7JAoOdZW1xsKNk/esb7OcH0i0YMbszZOXZ0hrzwoUMBjXv52XxOpvYStuCoDDtKcsavGlbtumCWs
pHbikjvFVnmk8NBhTxbuxqn63zSTzgJb2yrcD5O6FvJrrmGODYxgQb79qrjLEROCuck/Gml9D6U4
Jz11ItJr7HjppkvZVcyiOzi+3JQlNaPNsMKy1L6I0CSNZEEUNryzvoSdGD6VxnS2XPbwwlgmoiqo
liXHar0vLzc+wbrQ88uOdkVFh8vzlpv9VgyMjTNkEVhfD7Krd2IErzZpgltVyTe9974iJoRefh2c
ES7nwPlgrM9FbaRrj5uvs+Wtr/y1W5RHzYfMpSsf/Vx2NfucQPiWUV/rwv0i1oAg1eHF7N3vohxu
2VA8K2dPXUSYa7dOpTpzqNPkkK+Y/WLtr50NbvljabIJ2+q+88UL2vmbaYZPhuiOIzgRI4qfpVHs
db9+m0S158SMp1N5x+WH68T/Dj3tyXT/JNnj3gvzs9aGD6Ku94WR3Md19IsOyy30oiSwx/y7jvis
mZWDdvTBg5azt08KqLOmvTMT/+x1xc619jI20iDb6DEVisYVyDCZoyG2RpcQOiR3LYIt1/nqh+Jg
+pTbZq8dFKy31STcnYhoPKUSWlY3Qiib8vmazU/wLq41kNBV2fLgc70wAvL0XjlskvCjTo3FjFPf
waj8gt8YBfRwcsRY6gVFeOoCx/GTg22Zz4C1XrFVHaqlh51nz1XqtEA0qgPRaGzAE3Hd+sS8rvwo
QmoX0G4HgLqLfl6/QkO8zRJsBuemDvEkA1efEZm1Z/+tCV/hSpWNPDGuu5pVUdHgu5MMKHS3uyaj
/dVqXbmZSnERQ7POIDYZwGFCzwuiadyG1rtj85RdwOI08oyX1FeUHf6ld/BiLsXJWMMBA4a8Tab6
gHJArrpaqza2UclAcbZcehyOVzJijFip0oltQ6ZPMw6RMi/2midP8TKjyJ03Zopv5dC9UTzLXVKF
B4WRaSadO561B9GQA5h0vPMN1k+6pxsT9Mc6IwwOA8P4Fn3AqKs2mqz3HJkWwStvrrOID/IfPe5/
VSUTotm7eOP7WDpnaUK6aBB18iZ7R6vpVj4NNc5lh9hGD8G59kyG5h3Ng0tU2ZdSfKXgATPQ7bLq
T6VpnlRabjmBHjIWQ6RT9yrprnlJVDmNnRU0lWNdqlsKIoaG/rc7P2awNc2OxJ2hAU/pbyJazGUE
1twdh4eygKHimkidDBH/1qb2mDbaPSxknkn7QXuNxSKOnjualvVQ7/paWOsF+jcqer10RoxV9BwW
49VjHLsqCZ4OetnfdB9CXRmqTbgUz1F5CPP3MdVfrDH55Yrkh6jbW0XC6Ap0PKUy41EXyo9CzhNU
Nul9OXHysHrhB4svf2RayJ0ehdmx7ajD+/EMkxBYWnMdxwTbz/cQHgjquU4pxQkksaxudqEZPXrM
AWls0pkfQnpLpCDNHo2eVtz1XfIL2+KXiry3Me4ha5bDeTKqBcLUXS0arTs7hA/nzdZFOPLbSMxT
qzuXwRWEtrE8k07NWGfNnAnLQ3/LF19vmo8fRl6dmdqt6VOsssl5ZRb3FOWnadYIGuI+dcd5U8by
2tPlrob6rUxdc2U6aqfG7KPJ9ccWsF0dzS/GnN0zxnnRWe9AxGDCbtw1SowPBbaLA/hxHjKmh1X4
jkKT0zGxlKhyYEw7l2myv+QIdSwZT0mSAUVrG5ft5Z0qsVq7JqDtuqZc0TzND0TZzzSRYOIO7xHk
IQUNbeXO/ToyUSiYwxulOokbvKQhtD+tBvAfrvNe8Rtnk/Uwic6wd5z2d63EQ29n94XnfYo8/PTm
mPZssoh/aO/XKAb9BDxgRJFLw3mnU4w4NmtWIxn6k6Md6AYBGNzfdeJ891H4k9tFoNmU600O/AzQ
6fOg+xeSTOY2PeszF2YFyHdrDC59IbOe9o5lv0b2L1pjLwzVcvR7IzzB/neGKLzkGnan5D5PARe5
iqlgEsbbWS3hP0O+j5PpavUqGIp6oNcy7TWHfqLfD2Q+usvRKPF9hjSUMt4DMPiDGNi0VBnbgV3f
uoHnp5vjHeKHTdxDmIoc0QfaxPjDNmKQy0vSQTElO1r/d4NtmxeludTmucaZtcTOZRERA/64Jw+E
6rxuOS1oo7FzS9ZFYHE2hpe6uZtZlCYbqJCV0zfs4AciaoL2Gca/xkxN9/iYjI6kRae1gjn2jqHy
4yAXNEFBCdBD+yxQdtOUBsnsB2Fn4EkfU5poxZE+/VfdE0qftu4F0pm5V0P6PNVoVxr/h85ZthqB
ca+ENtYrXScXtg7/yCY8WEx5FK4LcfYz/77p0WrRCehXbgks0tFo/5hy54f1LzukkWM3w9Po9NcC
qQAxWsu2VgP1pA0QLPo6BoEaZE9nY6v0nrpwWBUMFllFSjd/c4S9SwbEVyVIPlRKLYEdZSuvsel8
g8ZEYiKnFZFvZ9/UBmRKajWly0Wes+WejZH4VMUZydBobjTzOkrSa5MY20Zku0iG1Dz6TtMYUJNz
OkOkhONSUygagC3fxWML4TzA+1/MZ6uzLqM9vuYJRXqYcDZDd5Lq0ZYbPUTvM5d0FBjTPehO+ugv
EfWFbFev/kwXxBE16XP9dfKAFnKGGiJKKKEzd/KSCsYxwSAziVSRk7DVp2hK/hQ1YVO/wSF7LDP5
PldUc1PPwj92CsSMCtoXczLPpZhvOm33yWMMSlNrbZhrL6aMoy48lIP1pQ3F0Q7ZOJOquTnucNUJ
H1gbvf5ujOqjlNi3p5yRXT7fI8r+Dgvzxa9QuPBqDd/g6RivIpm38DTt7QCXeK24cvq7KSON26gK
a+dwu+tuXjHJI2bAhQ+otKeSaHOvsD8ST5mkRC2yFA4aqcVPaa/aYLyYywE/q7JHOseBAMuHjsTf
/ln/NPR5OUQFYtavMiqcNQWK4rxlBqMFeLNd0gqmFvbcdLHt5seiDKU87k6LnYBbX97Qs7jzcFS0
N6KhWNQElQ4WEDhs4oJcDz/BJnBmsLuHTJkfQ5KLA5zeC8oTbjHat2SxU++YVEKzZ3+3TQjB8sul
PAowEYpV7pf7PlQoL40fUxlD0A4KtF1usTkP7GMmogOaVy9NTixsY4CrlFl91I1xl9Tzew5ui+EB
QhYUB3obS7wI/c2LUd8VK2k2uz6vwm2ypPCOkceJHa1cpzh10/eHmqRhr2p2JYOPFTb8U0vo7xjB
UYq9hGKD481IZUs7cVMZksKhDiG3Nx8VmWIreq7rypn7PU9w17CoQ+PyTn5p2yc/EaxdFjzLQC+L
7ijjDtqV7/Xd8c/3mkjPZIX+qJIzteV3b1TEsOPCGr5QZcTjYeQsZyfudMoLkpSpxN2VaSi5arXx
3ECBpNOfzcc8k/NRLGgkYR4LOsHUbSEymeWvy0i34GK+tQmVReEwo/DbWRzNjoKETZ98Oa3hzADF
nf9vkVs6x7LbICv71CLfBVle+BDt6rI/+naBiNIx3wi1VoEYgZID18GiM+S7kePTn1f050s6kAUx
ZOm3qAt93wlj4y4v+Z9fKmX+41skgnSGK8dbxeWo05ay9SPOrRjALC9Ohaz1y5c/fzJbVqWx6ix8
EHf2APgxJKb2CBK0Pv7z25ydMe7Sek/9m3BI9p5qgJCB4UzUCRlFNAE6azdml6j1/sXt0p1tKvoY
HbPIUI4cejgyH2OC63bQJUx0VdMXSQPMoml/By401JlinWnk6Hq7XgGPbbXmmJoM9P98+ee3+KzT
vXATjm09HbcxAWHc9TO6Spp4HodUuVQOkaw/Rg4Wmz9/l9oZdcyff/jzx/luml3WvOXnUchWxz9/
+89vE9fm9hnljQTQT78rTiRVjJio/Ja5EFfc3//kORzopraFRpn7dDDFb45ByLimqGKCuXyxlhcR
q5w+vpwMbi/zv7g7r+W4kS1dv8qOfY8dMAkkEDFzU1Uoz6IRRYm8QVAUBe+RcE9/PlA9ZyS2Rpp9
Ox3R3RJNGVQic631u+zowoltYdFh+E5qT+6uRVVW2ynCcjVnSkQW6rU9etQ+5lgem+U/DraNRzO6
FC1utRl4lwlzdYxZLO6xljHzYNGuMxtKE7a2+3GOvwSZ/jIj/F6V4/i504I1901BZw6ftoxMP5Iz
HRJCplUMeQyBffSA1PgO11gMhLP8C7bX5yZsfJoi8lhbzLjkq9Gr5mh0rk9owXAJBrkNX72S4qsz
ybCLbQZieGZuK1uMIEwO8EXBl+sxYeSf73J6rJsxNeBZN9DnBKGWk4i+6AxI1l5jd5t6KMCsHOJX
OjggLhaTyC7ugUz79WHUpLbVQobrbsvUqBhwVzSD9gxVYt44Atd/z43qfceA0a2Gg9uTLQH+3l4D
XK5Cac+AW1g3ko1iotZ+LD1t29DnbUY4K/gVDTVenWN6Yw7qONrTVmtwp3EB5VapDuNBi/AB97wI
am8PZKE5FgbLnCR5VWl7IicfA7ysGadgf2RDGHS80oGNM31SVpOfUXJXPkEkPSiGWJeR0BlUfw6y
WFw42rF9TZXyc6kVl1D7kgRjMm4Huknf7Ex5VVf6PaRaKlfrdmiww4ZMli0N8nRwX7gvJqs59yJr
1/mkFX7DVk0zXnxhOAg0NoPgRmVDQDFcvzrTMI8vQuOsmeIgxzGnD+5wU03dc5hKaEpofb/mFhVT
1Jb51iAlwQ9b/bGxJvCASj0aembSN47XslxMXikvOEPkbeum4mIly1xByOHe0aiTxsY+VpWhMxIR
fF1r7a99MzJArsC/6xC6iEzqJ26IXT12D+h1O2DYTBzqYt7bloo+QMRUvrU4h43mCYIQzrD2QTMT
94M10gQGI95anqj2cm7qDdkj0QEPlHatOQAuqUa0R97Gtwj5aMqxZ9xMTRJemjnchR7lT6+Ls63U
YYADeQNh1Vzj3KIOMoV2Nzo7t5scpiFhTLhR5p0LmGkA4cykDCcipUIzX7JWlzfpwGhy1pITgdpg
hjCpGJiH5q2qiEsSMt014RRum5afcABeSTebmlu9ESg/5eL6rdfMyamBIpUesa617wsvL32CZBlc
auwq0RSVlzhW5KFFerQNjCA+YYYPtM/1LpLkhqydz29rYppRLxg0s/s8mm+LDLpzMhKcZOTpA3lq
NkT3rN0wFyLZQYtfjDGuH2PyVeo0r6/DPLOOTuVkAW/S1HH+FC0ZC7m2dfLe2WpDxydpxk/aIL4A
2GEWKuZs1aox4/PI9mwckJUHVNtvC6wvvVO1vFFEzjoAawMDGuImB4J1ogEjNtsuXIQIoXGtNI2Z
jw7NrgKsL5vG3mCVXVzZCqqGBrvSjkzoC0n5oHVq24Yi98s2j3dmDElKAaWeizxYGIzhXZqFI3tI
3O9NG4H/VHrBNmuTfFdoPc6ycWJ97NqsYEBDbMfirHT/9mKDhZ+Bd/Tg9sgqlrsrMDlOalq1siT/
mnzO+eARVvLVdRKqaumWV31pCwYoOpE8Rc7JUg4nmNTa1VCIjy45AQgl+FuSpzYOvWRLtV287uZE
YorMIL4KPHwNW/xBHTNLz+3Y35B/d5IxXyFddV5HXtts3p5ysBR8oRqpLhv3SB4KbTu2ECYRS3ir
z111MOzGu266sYVUQb/AdJLg5uU/BtSp7w8yM4/3MdcOkOwkh95M7I2RN1jFBQax7PgoN72r7hGZ
hIcp6HyvltSdQNwPQ5ksNsFX/SzC05SPrIYBOUEaD/AQJyM6TnWWEmbZYW3tVXdmHz+TulCOVrmE
KZSXRMl1oiw4DYPb3lXR57GK4zN09nadijUyYusQBjW0wbGBHIGjuzVM+hkFzjaSnXUubSrjqba8
qxkn50MxELlhLTdjOzMf5Eg5jpFLU9Vm2bbJPWczFfpNiTDD7Bx2MnbqMNXEhcQtv2mJbVjCYtA0
tXeA9A9tHaCSGxwyRfrwBbhxPvMJ9WvK+GQ3MwU+WLKKd3GTdJvBGOmb3jYxLxRXEZSBT+mtNM1p
C7Ch1raWZDtRwMCLG+aQ4/Qald3kO/lExxvvW6VHTAmsl8QcPFrEDnA/a9B1IgM5ic6oNlmTsCMY
48gF7mk6xmj79qUobb0bdy4erCi/CmIv2quYMt22COIhASHGdyVLNmZalxfFYUB2B1+qg9eu6a/z
xGpvyaKhml3ePJbnB8PkSO2r+Q7yXXyx9G6TlRBNEr3+qIbqm4LXbzZTuw7GUBysIkQ+YOAVPaT2
dvSkueoJ54SJQTskprxa43LjHtIJqQdiQOxUbHtFrJR4xOtjJVTQXkhtIQ6qHL3rfrBePEP0B6/O
vWsTF3HNsOF6LjQqdF6bOLsOS7d7aT28JSYrqz9ELerGcepeIwiEEPBMZ1vVtdqZlaIOiRhDVssd
rRAfOB0QYtSV0Q0p3HCZgtDZiX5qr8bJ+jCikggxBv5stVO8tTRd7ODdUvmI8EGLkENhTHuTzc49
xqTmtiB74+zWpbd/u/7OiOezLehuxtg5eRM3/NvR6yZ5tu3FKPeig62oPPuDTvzjdWHgWGqG/JLX
8Wzkgjn72FoKIcjLt1aXJsfAalHdWLMfJZxjkD4vbpYSIi61r9UOZVz6OezdiPTGXN73DRne4+ym
1z10JiMwx/2gOfU2mZceGM4wnhVMxAzDObBumMOOkPsHm5ZVD1ghbI/9aYLDuVL2dHCcIb2FQQNR
JhtImoFAzcg3OoqZO6fLZLSRmddfdMq1Mxt4eoxr9/ntb43W4NPuhsXVILujsqrYr41ZEvdiStya
9ZaTLpq2gxM+F0I3nyf+MKT59z+EWi6XiBmdymXeQmrvPjM46LYD+Uc4ccrCL+qADqkvs+N//0kT
GXFAdb+r63DYa7I0rwJ9KrYReVl+MJgG86Sg2WWJRqkm5XgVJ+h8h9rFq1jGOOfjRL1Nod3tx/He
hIFwDGoAmNiK8GPPm0+FUz5L2tSms417HK3QoC0N5dDqDaxgVAwY3+Wsn+obDvl1Ftw1uU2ejGH3
x3EguWaQ+QPePKjyAboUho+f5zGCbw6Wp0HMbEifOQRFqG3bFGR1qnXTZ6SjLnPAPWx0CBIKfYyC
NRR6lLNl9jqkoGEk4+gQ7fhTqPefSpvZxTxW3c5mQztreBMX9eBtCnNCJLmcIQl3G7dvN5HOnTMa
d7t0h1MLrOJyW8AqupDUl5MEMMZftIg4m6koHgyhpF8D8cT6KLdN1k9PljyToT48Rl4W7NpqIlDD
S59cGvwHsIk7bRidJ/zu1lLJT0061A/MtFxfaDWhhGie4h7S8oiHzxq9Zf6ixRDThKTUTrSPDVkj
DCzz/mKij3AINTjmdq37EKGcp2Fgvh7mD2XeXZU6EkCRVNXZNV2Mt5CMgmW5xl04pSW7/uQr1Rkv
k5ZxmoyUcLAaP6uljoPEcAs68IRSJtqEzWR8gLIUbbQQ7vVE0XwKl2/EowebTdeY3gVpj22ZTmcL
+2PVu5iT8wIJpmAqwIxBIA4LrkXLKIyswc6f4krS1uA8TvFfbJjiJ7upNJ4dw89007jvodt6mHtu
3+4VRqwdxVm8dTSsVzAGJ2+jpMLoNfdTnI7tLVkOjxAMoyfcHIgL/NzFiI/CSW3Ducw+N6OQ6NiE
3Jcir64DM76CZPzktKbz1bZYOk3mPUYhvvVm+2VuyuEafErfF/NYHMgo1ba2AjVgmlH5tj4UH/oA
XqKT4AjP/RLutIHTQ0tqRAq1dp4L4rXntBjuJXgVM+nCPWSZ/uTSSuxqE3r9WOIp3wZYMztBYjGG
CettMwbR3oyaT/CSrI2WB/DwOMOW3Bd9xen6IXTjq1i08+77EcbpcXLsK6WTJlmp8pmRoLlh+Dnt
lW14jBIb54p8WJ4ROjFLrPCNsZXEPUS3qRxGPrQhXs9h6hwM8mSZ+A3ad0eP/6v68iXV9n/Wl8NU
6J5/EpgvP/9dYO6Z/zJM4QhcCvDpXRTm//zH8Np2//lP1/0XEcN4qRimpQvHlSi7/0tg7i4Kc0Tf
+J0YyEIXB5G/BOamgy598Zkj8RYaAfGb/46+HCn7T8YNGvY7VAymK9+5GYRBEYixg5OVhjWYqdSr
Pl3HWp3vmQ8yQcHsklRd1aBNcm0LHZ2wHcSDsZUb3ccY8vGDG2Enu8K/1v7WxeOS5JqTYjqnlqID
VoP9pSvyPlt7ueyZEAI2EEQa6dxLI2Xy02A2zt0UhfpVqdLmCnqvl9x4AAXRXjBV0NeGpZAEA3KH
31IEn9BnDE3SjothplSuCJMFy546xp5R3trrsIihwM5ZUmEB7JrBtLcKm4Sqep6CZeS6iCjzeTQw
S9Zc5MkyjmJQR3znOGkR4GozkOm6dQh426jcA8nNjYG7K0I7024sL2v3cdE7O2t2iqvIGLOnHvjn
aAsBK2Ew430+zV26UuOsIhBLpwRvyUA7mnnYhWhcaSZlojwYaHB+a5kzHzKgGIBcGTmMulgjfqL0
mo0U1ZJDFWslec2W99QSKPpaWGhxncSUl7C0vDvc27KPQQ84Y9QDLZywEkadFWLN69leTDAHN+53
FkjSBmVk/anLdPtYZwnzmzYDcqACrZ8KNaq7PBXjvR56pDzp4HfMP5z6i0P591WITG3dynARMHil
uZn0pIVOo6O8CvshuZk7O14Ui6Im8jgTBNWgSvMIrSKFNqXJEKIG09PDckSl7TT2i+kw019PCZzi
xqFrLaWlI4Uqw30Eau+3s2EcJNo5MINWo7TF+bA+MwQqSItlqLvQQ3mTqLYsoPPaDeDBFQ4IXhj3
Y3xOrD4bN7pGVUnsTkka2ijsb+nUEGYZ14Nu7iNcdxCzCKf71OmaDanYNoKJ2PPMWKCw2rrWDSn6
DecS6ZmNXenPXWZKd2XbCXp8lFoDCVa5sehC0PxJaY9HhiCVRy5L5eCdFqIH3opKao8zl+U+9hxt
3jFIo1rOyrE9GpoRftOaWYp8MwGYdFuiLYE0Wju3TF/UZhQzVJbFGUqsedenjLhWTRNhZadby0pW
Q61faaOZEWgcy7vYbDGHlVnYw+XAivGIK6M6oDlVEB26WuyLSI8PNZTKtWLw/prjSdOvaxn2L42S
wyfL9XKE08QD+0OBCYSPwU7/ObDUCKhZGpb+GRY+VX1flBB5HL3sninUTWMTGZOL6sPGy2c1BUFz
XRPSDdAaGCFZWlFlpni9qvFFaRKyF+g4Q4tOy26QlKmDWaTVQhAJHYJxqyB8NC27vJ5NQ4Pj1lt7
korScKk2hA+9P7yqnNyxV4ohF5i6Faq9VwzWoceFYCOMZjAoL0PjCWsFKAJDPkPqqmiF6nVR65YP
X3siefRN7l+p7gqzjQqvhYjZxyrvDI/kMAUp3OircIONOsc5wdg3XZZMV4EDs22dFaVlkP0TpHee
7HDOlOMgEMDl3UgiZW6fEw0vavQZmbtFW4T6N+ngi7l6VT55I1wN6GQqv3W02NmFs8OLGYps6+md
xhizbwgrgeR1akdLXnTA6+tJ0KZtEMPCDIjJ/ylb86MZXnVuG3wu7aD9WLncnz0yCbZDJro7ao3h
9e3o+r96Mps2J9pvjuYm7vCN+sdDDP5a/ANTgufia/ujF8zbA3w/qzVH/IsTEp8inHbx8SU2478O
6+VbLtQSmzvQ+m4V8/9Pa4ODnLkJXrZ0fRifWvhL/XVa8y38/zjKHcwxvh/k79xffucGYyyH8o8u
S67Nqf/2QBYGbNZ7f15Qt06DvIMePjee2qx8HQd5SB1xTGL6+dF4sWjaxgIdd189xG1998Ol+8ud
5kc3mvceRG9Pv/i6e7xHk/aDl/eDqRdGMJ7mqZRbL10IPc6hNS10z54fINsYyuAPaRbur96uZxmY
oXNVcQq0fn6+qHO6hHGRt7EzcddC702yNW4gx6Jt7kw9h+RQvNaNwalV7BPoBW0BJXlCcjPbV3Nv
nXTDJFfag4EZ3Mdud5ehGgxJPMJiwR8c4ypjet19mihz3c6+NM25bYhXA4Qfaw60TB7cvIDIhGI7
xH6i8I6h0ZxDd5/FgT+Y2l512SaOj156Pcr5JYCq4WqH3g5v27NtJcfBJAwXl53lx81UEFitb9GV
7TwwFBciqV0c2x44zQwPSdbtlF5zsp9JtzmURnbbzdq1neT7ugr2Ztn4QZ9vUoNHUuTlSHFkBt2S
0+Jp+ml50JZYKDGLi05U1BQ13+2gfvIl+tMn7wnTtBysaS3LWFbGD5889oqqLSJB61BcKjGSW2nB
RSBA1lo5jfEHp61fLTOPclJSAeN07L7zqNP6Ii2d3vY2KXZlntcsVvjrpDlRW2yCPNr8flGbv1xl
2Ny53FsYRb5f1RJjB1sNtEWJLnez2x94/+vBKUlQPmqWNyA5CIjI8WGMZyhJc0noa5ztgUY+IeZD
FesYZ9ubXoYZzo4AbfS8b0r/083w3qNuufc8JqX42+qW43nL93/4BKIggvTmEXk2le4WEyA6PXlf
2NHFnvM/GKuZ9ns3t7cnW7Jq2O+kbb33nBJWJwKZ8WQYtNw447SrWnvvDfAYZrU20wkcod+GHsL0
JAbgHi5Kx+2hvba4Kadp2CVuv9W7GavG8sYCc6qIA8OI4AicWbfuhhSXfdpPu6DvT+B6p163NqJ8
TetwS9DCHq7jCiYPQ22wBeIAXZ5IzfxYy7ATjRRn5tHNop20iLwmbAWl8wb/5HWIRssLop2rhoWE
D+7T+zb8qiKMfWyJNtEY+TUAmoacH0OfbWfWsIc/K3NCym0drWncNnV8bFSE7Oe5FoCL9rpCEpxq
446MAT8tJur/yDenaVeQr9ob2X4q7HVrEjWHXYZTDScESWjm8n3DFcpkv13GPnOKfqrqDikZKJEO
UysM/RZtWxh/8rTbsXqyjQFx91MQRn4JnUW24S64OFW3hr4AISoiUTLcKVOhbB63KYLFhKQ58FdX
oeaBZKSs4A613g5J4tmR6kCy4T4ckvXydsIm9jum4gMhlwXRgVRR2wFDPkL5TOOkzGjfduFnZPt3
Do8aJdoWy7G12Ue8ZRiwikfiWiWj5tOOourvfYIBT7GcNunwbCpDh5AWmRdmXPU+Ztp+aVHzBWay
I9irXtcD0EjdycMosxsGfLCuBpIcjUlHf2UzV8q16FSVslmPed7vNCQutNL3ELLWVd2esLZZL9kt
GRlDFddD60NfjMl+7PLNDFKWx/Z6+QQSvp4VNsYUpC7H6hAXyTpU6tSXEfnFxRlS2iVLx4tb8UmB
cnluS5HbrkiCNxdb8ea6y4Jz14pjiF2IXaHyQUESio7wUfRsJQvQiY9Z0X9p+NwclOexi+8PlztF
u6+ChY60KXv3IyzhAyDQuke1OIXWXs1cP/ebF2b7KlyMnTKoDfXaE6GvKISBtbeOGi91eApiddKQ
lNK3rNED7Vs+u3R2PszFcMnj4sZtrk0jPraV/DAMvGs+hLazVxO5pYUK/eWduRm4L8HiYR3sJFxf
7okpmi6SfgYgc2/gBFHMuzi0IZgstDrsg/itWFnHBuGREWA5xO2EodTu91vs3zZ0ihWIlYbkH46P
9w78pqwcCbHV2zBkODVhsaG2BvpGdWjCBeJi/+Hp/rZXLs9nE8sDQCJM4/1pNbuSFalrJPja+kvS
mi9e0zyrIbudwmEbYxsm+QAbM/Bnvb5GEeODOZxhbcEP1PwxtY+EmReWuHhO/UyiFox96JWL8n0k
yd4GH9fwwugn8xi56aNg36uMGBrwvCHiOyZ4z02H1RAvys0rzRD7Rm8PmktmsI7CATeQoiZnuM33
Ad9bbuxeWkei3ZfPo2dNhAHceCiIY88QpHjq7BQZ1HgatW9RpflyzM6WILetCnctTU+m2FeqCNv8
GxcXKliGqymy6XabFfQNj90mGPov4yyOTHZfdDfbjzE4/phtSl4G1M0/Ob8uReBPNerbxecYJW3O
WLKZ3h1U7RThicPFXy50lbCox3mXh1tiyD8Sigs6Z6/MatwtLaFBiq/lZlfhTsY5OPbbvr9piNWC
nEvGBSK6BrMM5pq4//+hmMW88++v1JImaxIjd1bJe4/aIdKgd7c5ToRNfyIHhXDkYatXyRGzFbOe
cJ8VV9MM2j3MO26Yc8T2XE3R0cy762R0P0Jc5BFu26q79pYcdtD/hiLNFOqUDNCL2Jds2ktYnDia
sD1I+YFV6WMqx7Bg2i1fGxkfMN+VaQc/iXuCjT9LnbVqU8xT46Mp4mOtsk2DIFbYXzKhcxrU16Zt
wQvBFwikPyCxWYu0c44vjKeTO4m/m5mSGmPuJ01tm7Q6IOMkp5s9zCb+t02vsLbaRQIrjbFf52lz
yOAbNoqcZLYRD9+TCrqVW5FhPqqTajmAgI6E2/tOF+6sZt6pkvMT9WvkcKbCIvAm/FCwQq2RrwgK
o2Yg4o4E6yAEQ2wPo5udpUG9YJHSiZ3k4OzbEQtIM/wAIeZKRYJDlL+zJJf6oRCan0hGMt68I/N8
l5SRD3DlLw9d4I+0VAf0H9u5sPYZHvIzeiGFi6FMbmOug5tGxziN7rxy3IY2vDGGZKO9t2XkZxMs
uTLdJwX/8qjGZF9pbHYiSraiM2FCjJcxcfadmdwSN/apDJtnbONubAIhtYPVq5PsH8vCwIqBl4Dm
LtF7PJ60c9L0lxDi6u+3scXY8283ki5pfHSyX6DM/HwjldpIDAbQ+yYwnybRby1YZ1Qa+z88y3u7
YHe5Xy2DZ4B+wWD1nXOv4S3DFUgdGLH1hGuI9WCLvYpQYTqcV014B0fy2PG8Nq4f7cCNzL4h3W49
a8XNhAhnOUu8gijfBC6HEuuQ77mMguzBxgfX+Yhsfl1N36TC8ifK910VHas42glD28roUSQPSgQP
UzziLqhxuKfn0M7OYxr40TDtwgF/OQjbk9FcJ7wY3Az9FkaXwZNWdrDN2f7KGKtDdNXLz2Yy3DEB
Jcqa/ZYjfSzLG6OJfC01N5pW/+EjEr/6jEzLk9Zbh08C3c+fUS+wmDJCzEzx8zxjxkEOeX5OzeQ4
Yjqq48OEL6XvpgrjQP4dIfyv+0TulvJEeFiaWP028qyr5Z2Qj3tJwQCDKAdrh/GWxNu5v9Q5/Khu
IFqwW0u2BDQb+zKPlqjvXZ9Zvlkdyp7SM+R0SqZda0w7SE8MXke4xPMlhedo6nyQA/WInu2XA+D3
C8j5W7PAAmKIogtcN22mHQvC8ENnYnYDqFdREcYcoRaz1mxii2XPpkxIAtQ7LILY2iEfx8TV9yn7
oUcKCBtdCuExoqdY6jYylPdwo9dorJaNONWpC0IbMNjez6iRJk2sVYwJHqy9vuehJ/6flKsuY5fK
lC+L19gwNgvKaCrqa7ddlxab9Tj42oCDaa9tK3KhwjBliE9ZTA3XAsp3H02GkxrVfWdkCAs6KFbK
jzlCdejxtWZTC+WryjoN0UZvXeA2IMOJNrwlR5XyemjGnRl1BxF2MFB6P+MO+P3FNX9VOrGdo62U
JI8J893dmckApohEBonZzw30TOT4A7awIa8YjW6/gXjNRSbrF+AGs6dbOc27ZMzPpUo4DsyrzP0w
BNgXmEvafYXFGmtxufhuS0kb2mtC9FZO8bRsvsv7/v2r/9XdYbGj4ARvAHO999PHHyyKbTdhaoCx
SF4PvuliGtt5fzjJl3nA+42Se5DJHL0xbfy7eUFThzNSPzZKY+RcJG4xQN3/+3di/KqkFBjrQahx
DYkRzs+LXMMxIh0BNjY4pt4lLENdY6OZLEYC9LJpjCcKh+ICHHBvolc6LJsZVEYqBDxuhLjqEKv9
/jX9amn8+JLenQ9FxYtVAS9JBQrE1t4PYXkzO84ZsIwRWP+HEdDbtO39ZWbmCGDIaNQh0u3nSwAy
BKURrGgzlNGd6IdtGqZQq9mpUmxjqIzrqrgBREDa0G8LOHQet0gOOe33b/t/eB14b3vUuaQov9tv
GBkZYDSBu2HC7vcI7MYWhz2q+bimjpzZFKhxBW2/BW1Oo6RBj8TA/fevwvwZN2UVsOuRNihQYpk6
pe67q19q2ECEvQepp+0OfQ5sGoyXkkmD5w2XZTFMkNTAmeBEljcCmEdP1GG5K5fqXyvVoWifkC2T
1S72y+aN6uEPF+pXB/uPr9D6+fNq2qpyjZhXGOR+ItLrqQ93Zft5qjDzVYxyoGUuze7vr8vfsi2W
68L8hi2LKTnD9HcbVjTVmnQoa/HWAwbOK/RjPeDWCUAYYWl6Xj6RgF0/QIm1WIRQg/3+FfzqbUtD
LgWTSZKNvhxXPxxHuJ3jyELoCy4HwVeD2YGZ5NTbzn658BWwU8ZIL8Fp4vdPS4YDD/z+/liS7JiL
6+SfyXe1wGCbvZhrnvhtSGMzrDEiv9WT41J/TEKtoyS8W7YNVQ2MrPuVY8GAhzwVWj5uwHUXbZC/
pf5cmjdLowoo+1iyhh3FCpH5ufFYaCx3ZblvsmYsaO/eSlqX0204dSFGOG72aGgRzC77CqqZmPRD
xrbrou8JW4VAWa2X4dnSJGr0kl3aHeA9+imdpzb1vApnjS36oa62VN8rq9Ggx5Piq+Pqxz222GCC
sb01qWO/93AaT8QC+bEF0EEt8zPBYJR4b+SYLDCjPSylkMXirxZ6fHO26CIw+Ng34GddRe3DoRZ0
2sfRTp/q3D6+zQ/N4G6ptZeyU6PoEYmzWkpMOowhxQi5Xwo+pJCMPync10HY7y5NJNY5TIUhvgTq
adl/SrJGYuwjQpoonh8SMb6NuE0axz5uoWWPm5riYJmTaTxgA3iIlcBSO8zGBN+oO6UTt6ySm6H1
l84/pQfUExx/1HlqD4HBDJCMiwrUlfbfuY/mbkVCw94Z3LPLtgfYvTe0RSJJ16Uo8Mxp19POuo1v
4ELkdvcV54SKRqZADNoaZw0euIpsukYsXUPZE9Gh/NTj1TO4dNKv2aghkg18e553bdRvE9ZXl7MY
mOxRjG/rXmOy901HTrn8lsP2P5fNIRfXS7uvwA2sQmBlAj83QcgE9zoUyT5oUGMUsZ/29OQTSsx8
8BvsjwgAmzDYpZjdWDjSLWdZwSzThhKg6fLebbRbsmX2qbEtp3DXIEVcQlfTpN82clgtPWQAsLF8
TCEDiLrToDUcLdaGmr17parHsPmAp+DJjOnKED+NpXWVIIkIZkow47HGQ8qZeXNMQyZv3EQTMUM3
2ZS/zS1sjh5MZDlt802mX8kCSRQONkHebv9wS/+qfpFsZIDdHpGY4t1eZqAPt3JPssf3+b7AsqCP
7X1mLGThwE9iRDOCBUklq1v7bghxqoHQPwAjtbhLOhTcUftK0Rs8x0b/utxFETMiTw93y4a/jOKW
Fur3r/lXxbi0JK9Vl7phvdUxP+x+rVtrHUk3TF/MpxmtxmDf19B7I+aPy2SwQ9v4+ydcmE1/2/Zc
opiJKobEhKnIz/stjrI1TnNse00b74qGNiSCsRdlT4KZekvFmrkWfOMIfEscdZfmn/N5mcVimIoA
hShTRv6Zle5L7gLoh2eN8nXpdMKSJYRUGco0jmAnBwGepdd0N7eZvBuCnJgHvFZRaI/aa9jk3y/k
vwWD3yPVKPP/WH7npaymJsb2/Q2+/e+/XcUvTdmW37rf/tTutbw856/t+x/66ZFBgv96dZvn7vmn
v/hFh3vBLSnP091rq7Lvr4JIkeUn/7ff/Mfr26PcT9Xrf/7zpVRFtzxaGP8cjWKwyH8Dp5ddOzwX
zz8C6MtvfMfPTe9fJJ7AzmIVcN9YC6PtO9fN8IhFkd6yPkDXHX0Jm/6L66YZ8l/U7mDkdDiMh98i
WP6CzzXYbstCJtVRcOAukPy/w3YDOv5psbqEREtJFgnIOewiw7HflfGtJgeVKKqStM2J3dDUMKOo
TGTVPOpWb0Gdyqeapb7yDFe6N33Xi2jDAo6gvZgNraTqlJ5emKWMxsGG5BrQ5gaGeyKYYXBOGL0P
4bpW6Ag/ugXBX6dKC6x+L+ukMU9FGuVEU/ZN9MkYTXeFo1J3r7dkT60SK8XfWsW4Fay1qu3vvUrZ
8ipv3Qb+lWHFuASrBF1DERQYKg6unY8nkx4W0/BMymaZz4lyO/SLcU8y5IxfvC6S7Tqy4/J24ppn
K0OVED2RlczjCusyXJxU7PWp75hpjj10mSrmwlSEX3tyYl9U7WqfG0bsgCToPCkeSj1KPnMcqPI6
KEWp+3MDTOgjOpwwyS+a9Ks22FhLJHOO90BEsku5CEwje5NGRYT9zBB7xLfWY4YLdBKibYfNmnww
Y1uLd8LUbUmkJnr7VdEmtN1cafdhyNpx+FTqHoi6mcL/KjqXiGqHhNZ+C0Nqgj+HZP/R62HOk9IB
yxegi8vIBBYS8ROm3TJ7jru8zc6UXGH1jComa491MLnFq11XzjCuLVch8QfXlAT2pR6uJQA0czJl
9+z5aX8gUydc9P6BFeDai/ht2hJfxmFHMWeKG9xOBuMR23JpPqJa8exVXYR1hK7BNqJ9Phf1iOV7
Ushr4PImSVbpXHTdQza0JfP4gHLAUw5OqFnBmiNEqo4eYiPq9jjoYR47V3jVMvBE3bK2ZYMKyMvx
18RGGuroVdoVKQWljdm8DR/xw+AJNONuJMNPIVS3rxozqdc5xOt6zwdBRApvuMyug75tUUtqZtyv
MH6TF1OkiaS4G0r4lKKAQe2ayTQgY6nR1FZCVveCNI72yhmZo69qidreL426cy86/Dm1kVgMu1t3
Eh50wn7yPo+10YsPCBuY7nhESU+fciE0OKajhkaHrB1jEGunsFywdrQCzVaakdvvgsCJ8qMCknah
9Pw/6s5ku24j27ZfhBwBIFBE99Qla1KUOhiWLaGua3z9nYA8xhMpXTFv8zVMS3I6jXMQCOzYe625
OnL4RAmJ54yLOnjNRBM6f5t1ZwVALdMsek4sfQKlXJFgdx5Sf/zWouuYzeI43if4xL4We4cs7StM
BT7mlZtamrm1MZSW1EczLtIck85oPTOZBISQ03H9SxtJKtNNPJnbqR1NmtpW0zTiH7DwRbIfx6GO
LlrdVaD5HbYxWL/tUJ/TvobiFCVtgtesanOX0Sf6/nYfK8qI/Wh30sLl5TfdbdaOWf9oTxEtd2Ct
NgIwUHjkOjiRU/G01aPZbCLPKxCwpUCwjy1D7Q5WHxvXUZgFSSc9WjprHmTW/6BUDZK/U6tJxR1l
gShcWBlZGt13jV9WZ2/sunmg4cET0KpUA3RhhaObbLq2j6Lt5Mm4R5QXmu5niHdZoK+iNPALD7iy
lmr3qZ4GcIiRet5LPc3aw5TaxZeit/r0FPkZOrqmLHpjA4avzjc890y1xjjM8F9gdiGsrzdSN2HC
MDo1yoXBNHYAhXwbyG5UZlui1HvvBLkUZWbr0Yhj7+ohisReIPLHUsDCWgVm1T2qzM21u448aGpA
Uq9CaEchBZ8NJE8h2XHlJxsHgouVOze8fV8btOUZ5MOE67Edj9vB8px5HEYG+Eo2YxocQC176VU6
bpUwS88p1xjx5u2uVa07/VU3Y+H1J8vJu9L720FWHzmbipzcWLi4vAvNHR+tvhulvtUVyt9J43Tl
MVaUilyrBx1GUPsMiU3DzN30fbML/czjE+hV9eoxPiSnuzdMUr3qPARQQNaAZM5SQp8ICz/mQ0Lz
9reVFqfjitGO9oA3f3hMNNoEECPgmcIWZ8yxTsjuhdul20V6DepqBLs3OcNnMP7EV4egNJuLl1fW
J1Hr8klIv7iHVEZYRGL4pTrpyHvxssksgQAZanRWgQHi/fDK2CLEPNFIMMmzhtqeo3tOv14AN+C7
B0ec7E3fhv7d9g4bd+2NPUnueYXrrp8wkmztsuz/7Wj8n2qy/49KqbkU/t9LqV2YzVrEnyup+V/4
UUmZ+n/oMM0pcsJmOIl08KdKyhKky2INUKYFBJ9O5b+VlCP+wzkFK4Gk+WDReOUf/VtIWeo/FD/M
kqjMqP4tzgX/Fx3i24ORIzAtzE1AZevziBfd1NuaP2oNfYikDLZphYkS/e+dtCbQ3TFs5xr+Mt4U
zgNSrsEgP0ea2a68Ec5C6XfAZVCSbfEeIGie7fw/fYV3P7otP+vU3vXL5yuj/0KIOp4JJv/8/u2V
YY6Og2rQgq1H48Vq+uHeDPrbVLuTNf5eBAPWeTDJ4jCbl9ZS+RfdDtlr0adofAgRKO1kaiSOlMM1
KfzwkCfed6cT3jU3KT7aYaBRUJWQqVpkTGldFTsDDoBwgLLlcFc+OMzNctOfzlbLp3F03nVzlqph
Ou+FE/YAyr8SOSOkAoB5LdsLfc9tamnPwiqmT6bDfkHezt1U6/G4Aj8TrLFcaI8pHM+1p8+guc47
V/OPTJl/o5hx91ACnFsdoce9raoHMiOqFyWbcqN5BY3Kdp9SCO+6oP5bw0rx3I+XTDLMcbWhPFBe
Ij1ShYGsOyfUowXTUAYIosKsyfbY3IMVVOfkgz73u5bij29BUf6TuUlGG/Ltt/eUDVHivFDRtvJQ
JAXVeKEeVSiwKusM1cVc9SJVKARK69w79bDybe3eccPwZszT4oOewDsJ7r8XwxmG5rNj0+F81wUH
whQShhTBypAjPLB5QTGpyu5UWm2jPvDOMkuHK40kLFvyGAW5QukA6ODP69ycT9X/r9k4XwZqDsp2
kxY0LiAxP6E/nfM9KxjgMZTxltIs3HtRgUx9CiBchQGuuA6euibGI9UL2pbC3Olph7Q+eyqc8Y4D
SEygoBY9aPSidp35T5ZM4Z7SzTvThYLLlQzDPuEtjOt/bXMyXXkWj6vdNV8CW/urcQZ7UyVttCkY
yhCsDllcRNXfbphN53iKHpwoy6AeiulZesadFYnHP3/4d733Hx+eTY7PDVbVYTt8++HNQkiD9ciH
rzHbNIoXNUXrUdCGf6y4ulWbWfFL5aLmSMn88Ryf4UiOL3kQ3alVVYBEBlKmR9DdjWsjpjEM0BlO
WuMjJqSxKdGc/vmS3XmNvr1f7MyEPesWNhoaxO/uV5qXTOUmZpJs6IIhosq2aLSDnS0K+5jn3Tcb
MtPoaPGLlNa4HyOD23C2nSm+mGhWN7Nmnc51JG77wf1EIoJ7awPooCcWX4Q7Yf43NP0JGMqrAfEG
sJYyToJInjUXNa0cCu/DD1JICP9kXbrZeIO2YDpnBFYh94XB1JMR4Rn+dDecushN7yJzOOIPR8+R
KFYzBueYqQv95JZ4FPNbQhV+7trWOoPMoz86+fVtwpYPkkaMu7Sm2qK2a/aO3qyUhApJo8jeJJw/
tlEN51aHqdXM/52JtGqQa11x1qEAYFqOd/n8aHU+TPIWnXGS+vI7bokzru/csK1Xs+Jc1IfePvGy
8oKTdxvzPe3JQLIuNmCKPnAHQn562lFjBAQlV4onNZ9A2Gp1+MHuZL6VD8+Lkd6gjfgfWbzF399t
CGUpWl+ScrxVHGpXpp5lu7jRKYMr2GOxW6Et1fJLoao5seq0XJaDI01QNN7mVRMicCF2dKKQtLsq
fMATVj+T13EhDPJLa1CYKaMcaKK5xn2OW5aE+WwrupmFWPUBRrip/N4DKDWgHxs6OZGt9cHs0/z1
ba9sQrEZruJvsHAlvn3cSpG3k2DasEX+zAtHn5wGmEWZ3RndVxEbDFM66waCBdEcqpqn4EW5AXuS
5HlzwKqWkkLqzgNyYG1OMTpgajvxdd7uV70HfW6KzEcnaQYsZRznk4rY2FjAmVveVm5o3Fup2KRB
lz5hao5vFyd9HGvwajj5U+qXQLt8iCZd2jz9+amV8717/9RSMKHvmP+yZ2PHz7tsHrtFSCufTRSv
/m7w2AXDCPkCxQTxESq8C/TaAN1AO12ckEDQammq28xoked2MJLQu1wmkXq423C6c73q1EkCzv0q
R54nJOzgRm3pQLvbqteKXWQCoSKc08UgxnkUh7m6rf3xyU2Nx8Ztvo6tox1cDf5jHMiaJMBTnIPF
tqRIdzYUnTV92uAIKI2AFxUZB/gD4T5hc9vnodymWmN+sPqNecz57htyLLICUX+4Uv6y+gMzxV2F
92Y76wBo7xLmQNISjI5GZmsnnYCp5XCrSMZ59Ss6bkYwdDsvNqeLppJ9POc1Vpoe3HIYvZsI13CN
Z/D22zjk2xDUcDCFwuhco/r586397YU7DOtQ1dMO5Pa+vbUCBP6QYkQl9tBxCL+cwzN8dddgOQGL
YWobU+v/MWgDkaS0VgGQLN1Y2VHmt0THgU1mPT7Xhktib3p04+lWSwMieOc3PTf3MblCffA/8MPI
37xE5rkiRhhpKWMu4t8sR22gjxiWIt5a9YmpZh+su1e8YRJY85hsXT/vL0lGCsBEANRjMef3Muoa
G0DOtYNjb0ie7Gp6jWToPdAc/DYYhjiUpHtdST5m61TfOrf3b5v5h/QO+aBTLKtHjt7p01Skmz4x
m4vIoFxX0nNvyoweUg9Ia5WBF92r2ieyzmo3qV9XHAXHS5Dy0sHme0G30ZwGXnkuaVQf6U1/2Z2o
9vGl4BNxTRSn7wfOZQHEz5wIWTZDchwqWIFbEbblhnfxwepd7wxSP8496xx0pAa7bvta15Hax1Pp
bhJOq0kPQ5fuhFtl0072aCJLvEVHuwjumkjbLoeUsu24r3p9mwbZt2p+lv+8Gn+9sxZHOh5Tkudw
iRmLR+Wnck7V+UjQJ7o1Ay/gBUBascEc2Vz8sH0YiQyMgxG9A32XcwamjFo9MK4K801fxffd2FwL
ol6Otgf7B4OYc+BFpe0DIJ+HkLHn06TH//gCLeU0aKQko1g49SyAlewyd19bdvjYYn3xrTlaxocK
CuGVphApDPiZxuBat0aJ38n6nI3UigbHOpl0KdkHWQfjJhgl/qTyhZCs76V0rGcmgB98O2+79rxi
bUHXbpFbcCT+RUcUCiOhXdtSBZVMJgkK0oCQF1vyUeMHTKD5gUaswGGByKmLpEf9wo9eyL8GFap9
AUfwWAWdf5VDgRRRxnKXOpmBPQNia1arT543x6iPunEsSeMwB13e9jETVOQLyKamKCShYKIAlnWx
g+ObrkoKz1VmaxXe5RpCP/ELWu3tRzQrvLtyA4TYyQzy+trnOddE6MQLA7tr5mTaNdSw1ND7gWoz
mnCsuife4+rO1UnUCqBYfLDRvRt5zF+eToI8viFUGby91byp/LS0jK6HK2aSFRbrEJqMiQRIh8jH
FnXzMeyyF3s+r0wMeamUXI6M/tSKgyrFa0AHchV3avwSdYyQcV/o5LmB3PCmtd6k7gdH918Pu1wo
snHetY7BXX5/2NUzMlJIZ7Bw+82rq284cU69rC48/Yeel7twtUPQNvEr4NVkl6vh09TAX0dfOhwa
IoHsdty7SAI/l4E6OJpeP1XMZq4h+Yore/5zaQTauoHieabWB/eMn2yQtXUJB/svLbLVlh/PcVum
l56szXUIH2FXjQJb0DQfIwY3fvQ1A2QOtLZRhPYt4df2RwfMXzZ5rE2cEJh4MRAT3Le39wurPutS
iwnYIe+qHtXfKTFrW6dXJHq0gA79llCO1qME5pZnj1GEXxHw0tnV7Jv/oqPyTm61rB/mdrxv2GUN
3ZLvRmZ9N1jmwGbK4Hrwi3UYYNYyAmBv0RwXC71CB9jgZegv6IaIQRXHyTPh30fEv3kh6Sp+a4oP
jlPvPHvzRSGKdixsupjidOtX6X4y6iYre4OEBaym5c+KfOKq8M5569ZT1X2UW912efKKSF5i1VkH
yG/A8D2C8mqDHGm/jsd9oJnxOkZ/fsW/hk6xLM4Eb/RXpz1ILZg+uLnvhuXLdaNIopHDBNThtDC/
zH56GNFXlMT0RFx3BNTNdoFaFyXJk8tGJWrc9bUjIrxgLbJzei0taaRdfuOTneAystrkPTP9wCPd
hEkhVN3MgmVcmuzT5mmy7P6aB/mRuFJUCXzzFrb+k1HA71veWRMZ5MzfYPvSrQ8wYjX6PlDOndeC
aeqbLKCZ4Dz8ee/mtvCR3lSI2J+xVfJ6Q5TAkn63nrUUWmIa2wJjINThaHqwIvQrMUDDORJjdqzE
05coMV/ZcacHsGE4bzkM2Lx11toUhDeDV22dJgiuJFn7OFZIrmLTHm+hQGa8xJbTHQHHK1sl+cEC
mvEctV276bLqX7piO8Nvhqz4VHAEPzY277V4nJKXpYvERowkWN2Civ6aZcN47BwHSF1BvTyfraDg
BxPjt748+qWZPoE24+EzOXhNQXxDJgU5X6TjVasa3dWa/OKYI6iLfU+hgDKinpN5p1LSHRJ7LHcc
EVCHBPWXqR+cY0udsRs94Wwl3NgnhBTJS5yZtcHsFhdZanhHNwjrixuR/2BTjTba8LkoCLcbDenu
GYwQiSxTsc+yMiccYPpUxmVFP2TsL41r3025c8woI/SVDbyxjK+mmSQ3Gify3dC68bFEPxProACh
k+zGwlHrqvHP6aQPB73kxF4ERb8O0kBchZVdmxiYS4EbhaxSi94RVI5dy58vp7ksadM1oBf201Zc
vFi71Vx5U3YUCK5PXkYd4k42ik8Em79U8/Nllvbqxxe3kPJ+/LJ0uwi11YTJGpUWVa1JO5JwExUW
7dHGfFE1WnqjVWQrq6zuj1k1ff2BCLQsWa6ll9S3EWZN5HGEEFlxFwM2VOoAAdLbhLFDGes7zM04
MQrymqB37lXsG5uiSKqDMczoQLtl+gi1bm+W/Q5+U3b2RzPb0z+xtsvJE83BzHYLw69tNb3Qgb5d
uhV2H5AxoqYauibq22CYAJDWEdkjYfFpCL1NNtZfe5bDJ3q9CgsDY19G4fp47tv0qbUmcUte13Ne
B83KDDFmwtbD+ToY1slhEr7Sq+HFbarqajDYOdH8PxljK2+Q+gIu0yo0DH36jdnu8NBEDXHIcwsO
hBpZGt6piOttVYu1L4LsLsFgjDXDA5Eed+4cQxavUSM89w3dhNAkNyOTxidm2eJr7ZmfhB86+1zh
glp+1XTN9146BCz8eZtYjBLvdwnTRa/ErEPSvnv3lrGGNHHzEcWeiVuH5156Z7Pw2+PYWRqrHOCK
zwNs4HQ6L/9w7DTuYe9+VlaFscFE92g9/CgcamBnByu11Gksqk0nkubBt8e/RYtejKzM+gBV1V+L
uGyelrXrP0vZRKuqs+V5iG0gy0TKbVpBimLG2GunvNQ7cmzNLq5JYmxq4XfFqWRaIP1T86GsPWiE
JMd8ndLxRRt964khRXFwveGxtQdcWc0oCFjGe2WNxotPYontuP3ZrzoUjUCNXsCfqw1Sil2SesYl
aatxS2jPR1W0/stByaaHjs+HJg4Ih1+q6FxokdTEAAKhwrVvpPlNWu1aeG7sTbp7KWIQs3moka1q
a6/5jC5ThR7teSmttVhTJ9fUtJ0JdnL953uv/zLl4MKYcczcDYZK1BhvX4p27xtuOiTmxu5lsV1u
WKcF39HeUJIWdnaMEKh+QXO3kV003hEAtO5Hp/hsN2In/Focp6lnRbo+nc4xccVl6BqixpZm1Z8v
9Xd1h6QmU1gAjN+03cEbmWgwHLmBSrzBiifWBDt+nWo7OxdJQTZ8WWUPKXl8R89C4NxKPUGanq+D
rC0+JXb/KILROoshcm+N2j+4aRLiDkeFaaGeSOtBPGmy+evPF720Bd49W5JpGPecupqS6V2rI5ND
4OgxjCY8/WhbafxP0KVMzmxhQLh06gLYKabi1LiSlFrN/i4LMdxA8V0XrBBiHqCdhsP8ccObDy7t
N7eeBSlnR4VajvFvb33TeTQXdZq8y+veTF6zWuKhT/MJ3bzVvz6ApHMhW9nmfRrDy6NpaJ76iHEP
jW9tZaZpvhNurBNcV7unIjHyG5dy74Or/E0JIxXwC0RjFDFwkt5eJVonJ2g8w2CoYZJlVopwn6eE
M3UipIMeEi+33PI8cJ3HMvPOVmhcJ1VuQv7kq98MKGACpoptNZAe06IB/vP1Gb+5Psa+aNq4uYLL
fLd5wnIrx3aQZISIivpjfrQJq/nLiN320KgB603xY0fXMN+scORoGyTHKOGtpHmEZ3Hra/W41oye
7m6SBF/yyL+CwSHzupTD3Wc/JVmJZkJD6o2Kn1TsfTH0sngQvtx98El+PfyY8yTDnk8/KG4XIsxP
9TG6lbwMK2Ftunk27Do9sQ1Fd+QPX0kqyUnvY8RZ13qzcefmQ+7QyRHKuSld0KheKPBZDy96WJQr
yATRobHEOvFL62LN+O6Zwu22aldn431QuN0H+9hvNgd0fwuzBOobsJR3Y6mIRmZl0/LcTOwEee+h
DWqjS5RZai3dqN1mXk24UdQY6zDMCCLp070xwYYfRTFc2obdCwOZi8dTe4AD719n+mgYyeCYTcZF
QbqnfzYFnz/4yufF8XZ34KqZIRmOxY9fzpvdYLSiKTquehLhdrITyXdu12icwbcTyDwdI3I4dCCk
NzXGsd6uiwubyUPvpgDgx4GXXzPTS33zubRPaNPtLdbwDATgdTlJhXXSfLDg3zm352MUc8/5sqEK
OMwk5mX00zKJQ7cY4oRgyXJGsnrg7B5s4T4us9DSpSiW9jEah4rKzi6fc2c0sH7MGH46MX8FZOjs
l3/RbQ13V5EstAoT1jKUcRzd02itCiD2W9R4Bo1hkgX9yr3Mw8iLwQN9MUe35ATZx7swbIzt6NV4
jQoePLoNr71Tql1J/uXZ96M7z4sePL+sD9hRgf1P0OJ5/omHLLTnhvRAz44nlNozlQiRkdkAvHDg
joOk++aaUU2oF8dZo+3odYVuelngnn++/b8O1/kqUewiGUeOyjz73cvXx1NYWm0JgN/lxTAYzh50
RQitbEYCprI6MXiyt+NkdbQ8HHUoDPFqoyg8KTbfD1pAv70Y8gSFI0k04rD5bqPFMEuUdEXoEDkf
4wrWS0zgbaRzjyywv2bn3ITzwMXsmmTbQ6E7NGmstl1CJA7KsPSDonQZbL17NNjyGdYaNqN+aFFv
lxkasMnnKGmDmiu/10NpnjoCINZRohMqqtuXPlK0aDSCnUzEpZs8Cctt3SrAeemjbXmU57RDdUYn
51AR6BkN8AeRN2LUjV+0yfJQszr6Oc+J8xgralatE/uWlYW4re43oRZdCIfPj0vf18Kr8kHX+Vct
A/eeQpBBAtWqxfzm7eezxnHkY0sLBD+aFqNvw5ul5RlphnPuiJui82IeEz0ij8jJHgT4ZGDu0f2f
l+Dv9k12+1kUjs8ducu7y6C53vnuZFubCtos08QXYQ1oQ70ketSGx6CazL2KSp0uCJmlETM58iDp
XxR5268E8BJdeYJc8TRasd+rC8pf2L+przhRy3WT2v3flkd8wQdXPd/8d4sD0zONHF5UQCTeQ0YG
2JgR0QA2r1I6SmgJpm0oZUGa2VQcjDQkDC8m11SPONbRHBA3waS96vh0r0PofFOq5fEmzp7U6SzA
nFR5l9rm0N3YublWjpYeyXc4hb0PnscYP/354pfB5buLx/PPMAnAk03l/W6kiycxa6ueV9XSA1n0
M9qU+Vx8ol8YqTD06dc1CIKnunEZMjI+UYEimI5p/nJo8uzk0cuUuFSdCDa2zPsdq8x4QiG0dZmM
vjrCP4nABjCtWciW5gXmRogrAr3yb/DDyo4gtS4O1K6b23VB7VNqKvhAqeX45wrZKyzF8UYnJvCD
t8eCtv3lw4OhoaGpI5V7PzHKkswt3Nr6d9kzlezY60OoRLE3KHRcZbryND/Y5YHK976Z6F9908ec
p/tiL6zimVZO26zSlszN5ZzcVL27011sL3zVwSnV5gxx3fscGCCv8jHqoNtrHfXJPD23QOkuLa9d
nIZIOqbmK1Ne45DqyDszs7+CgGzIM4fqKSnrNn0/fs5t55x7RPHmORGgDOA+w1mqb/WoFhvk1NHO
DO3ypk7I5PSglBGama6qxHtN9LJei8K3UMOleHF7UhCRJouNWxYzKW74mnYS7Km0zl7jkn85BiXV
t4zhimQGaW+KMHAmqORDoLt/CfCPB7p5gVaVnia/8jCpIQ3zcc9lRt/9IET/r8i53xwLTVcqKinJ
FaBafPeS912w6HoB856oUveoBXSWYY4fY3ova7TkpAu4Bk2OAFoxnf/POEntOwrFFcgTZ6VEmAwr
sjSiHaEUKZyItnqFlrj+b46Fv/TIZ3M7lleYN6wpgSrp7UbahWYZIqkTW8/uyaLyu2Y7KQKXRnBW
sVYAGAqyf3q0BOfJyZ9dzXhdNGElwglAUpbc/PnxXirNn1c41zNvp7zYXUSaWKXfXg/WgNEoRCO2
YZsYKwiK/IpIgIkYCB9+wEB3Z0NqFCyqhEKUvW3EjDqH/5jw01OdZJ1u+BoitTxU0WgcjXns1sow
OKaErA8johTikfIjySIbZWZfGarKjdlZwwMr1dvbwqvXVBPDBwW28/6cM38sxosSspMlHF2+27VS
z6d73WQj7/76NNBcATC8X9qmQ8BkwjdikIFo+tdDrW0oHrvjkq8UK2PnN+3WazX11xi1A2mCbGgt
7SYIS0Y5nRPbvNNUxtuPaIpTmsfPep4V7Mq4EyaZ5c++ZfY4XQRibJsUVhg3Fnw6P9MeOjwbQsGO
CtJwOmqiVbc53J3lQayd1iUJNiCMaLLMG8HXvkI5yeMd0XUh+ai6aKX+fdlQk7L2L6TmgK7tBbFt
k03GVLl19FzdljTWb50AbJcXpyej01vsGXMOsJ/BaB6G5GzRcPILqz/Xk/ysZyFpSXNSB5IQis3h
Hz0Jcz5c9jlEvoXl3GN8NjpseI7HZaV2uteaAZlfU+U7Q89sUpys4oPneUFVvF2UAMvRNBs2eguL
g/rbRVllPDx10mckDmfcONcnxSrjhfnjDU03DNQlsXC03vf6GF7qqLyRQdA8k/UV7tuKQijP/Pti
FP0tWeXgq4hXSEcfaVTv7pVZEchq3g8kYX5mfqAjOvM55s7LFL7+RQ8ifV8VpXP8L9SYxrzwfv5o
8NsNmiuKMApg6uZ7GEDGAyWZUKgN/7OCQJaS5NIps6Jt2oG4mzTjpmzSh8JX+dGk9adGyyTjKFYX
MJjnBnZMigWgajckPjOQV8TxIj4OL3zMQ0Ec9yEeog9c8ktd//6SEZcv51WOLvY8c//pCOUbhCDz
LuBAknnGToVJss/L4S6vWg7flnoeSiIpacxpW9Os3YPlAoj2BFa2eTgD2Xlj+TqtrimLdtrojfCx
M15sufEpzgb7bGTDZoynu6jwokOCG+MaGTVZwRXE+D/vdb90t+bvHiQHdSPiSuSg74r0BtNeXpXQ
PxZpXewqfddE4V8YeF6WTo2Q2abvTOh5SWbwbkyRQgTlM+sBFYC9nYiyfgkcDYmzQoz354v7RUDG
xXFVXCG+QweZy7uWgE2IlxZ0Ft/y3M/wvY7EqMg+Y/HAHWzm93VZ1bdBL3nztuHe1bUnNbe+iXcq
8Hml6tjWZBNnwZM7tOF5GQHqgwfGau7xFEO5TVQdXLPJkReyUPbhJIt151ewLdXowI2eJZr08ZbQ
rVpvy5Pvg5Crxnzt0ebcAQ/fyLS0H+sZEDM2WKlb9rPSKMP73va0ve8H8kpLDquI4iwmh/CDM8hc
5v/68JgGJxCE+/RW2d7frsQ8Tuq4EvOxeJQ2jh7UNS3mvWNp+sBea1yLR2IJ8kvpuNmPH1luP4oK
DmqIL+gUk2bOwiL5d/6dP/9YftX70VeTRJTTFJc30dB3j52oi7P0CHxFviQon+7h9N9IZrJni6iT
u7YuPjlNOJ6WP1oE3lpnf+lMrd2gmhfsp0MHzd7R75aCNpDJsJcQLyiVDGbgq1jDM0ecCN3olj7V
fHMrzZpWdIur/fJb3SbFVHSevW8Ee7dviwdGdfG2NZqOoEvePlHZE9BpoidN6y2LKlnnYyAuvRz8
NZtqdBOqsFxVEzovSX1xcAtzOOf9FwZihcfxqL1xM99+mthT9NLVIdDPY3uzcjxko8V41vRxPLuo
cf+9UNdzz75Mv2hK1vt+YAStpomglNAyAEs6e4OCffXjXvRGnqOkGfsTDOADgVfmFTwR0QKQyJdw
PA0qwgYjHAKYmBxIK9XMu440nS0d4ObJJPhKJUn8hJp0BJXQhM8MT/pDMVTNQ6BHG1Z2cT/5Wn61
kvHVR7j21FiKVEaQ7Ydeh9fJWdmnBnf+CaQ5fun0yf330mKp51sT/P+aPFq4ExJDgnTQ8gm/3Nex
Lh5o637VkOpvSf1ErJg+NRzPOL3rFcfcxiwJaw8/WVbzWGqp9ahK6wVZ9VYylHox2sLbGAW2Ra8J
QMXjxnjuqOP7OngYB4kNs/bEw+B6HAa7GhxV/xhKETyCaB0eUgf4QUOkJq/upirzaxn54QV5sLPT
GkLNCH4rU7t+cCYAIGbcWzsSn6OdUj7FRultEqn8q4cQdR2labmjqgk2VPL2VuhetiOHSWw0xiX3
Y27ugmHEB8JJzqVrxC5Q2Vm9GwYYQUlqd6hsxaay9fRWdH5263eEoCUkmq2dWlIDhdmnhoCKLsQD
OB8vGnvmAM6qg1l5t0U2RXLa/KPstf3ycLRjZ+x1AeYkUsO+IjD0GjjPTSPFxekQgVaBAcVxFleU
sr+3OIYes7gD1AYUfz2Y9jkcy3DnmP2LmxWfIZudhRqb+yTLbpaORJyMa45UaBhKvToHZZKvdbrt
2sprn5n4k5zrRVC/WzZvGdAwkno/XATWHvbjbZTU7kvhNbjjmHvtlpJv+X91lwfCx3e+bcwuhFFi
IDCwM8IUJD3lzi7UPoKuv9N1hh/aAIeYYA9UqfoBzQ8ZAE5fnEwybO+CSmPCS6dh6zs5HjnhcKYH
DLbygzT6B6XCwR6m1252pyh961p1fg/Z3wbMWEa8SGW8MyfDAZQSDmfgA87aT+tgJwPmczMFEZLy
tCPm0bjRcnPaYQo2bnqM8pseZjUxBniGSf51rlJri303P/BLcqWPnfLkxtqFOGNajFhQtowE/x6y
YLim03WRItOPsK/Lwbtg6rcUoJkgb8L0CEgO/fB7auvhph3c8Bgagjmsn2XTTco6h3FUjSeyUbCz
IrTfCtAbsJA3ShXhQdpVx7kdWO+yHTA4fbXZeNErpMNWszPrpOC1YCaouyeibJnuTUhKCT6YqkTe
mkRsO31dnOqJvTozkbiHmbfxU1V8HvvrmEfJTcDA9Fp2c1BZfqMVxCQk7k0Do3cJ+Rx6PzsuZ/KK
vsUmg0O9HcyJqJVZW9H6MDrq1PLuB2EJ7i1R0fXgDquyAU6UxPtCddM/not+bwgH+aAFpE6FJK+R
0FHTzy0kdgm0ZIPnloeCgfXODronNEM0Dgh6XH4kNSmisomrvSSDZd0V8bhNG4B8iRrTPWZl3qlo
aum2B/bwlBtltuY8ibYz/pIEmfiG2vybdIBWU212yDBc9CINrRMTJ+yyewyJl1/JNYnXP6bdgu1u
P7X73pzMO5TXsK7m569wOmflFvShf4xRJ973Zyz98Waq7cdeICvJ0/CwbC51apsrB8jcvrJLBrBD
1rMxMD7JIQ9ATdT8Q2ZgrcKmMDfEdn04BUfEx/7gICrPkuQ4mGn9qY2PwUikRV2FX10abpuqzu5w
o3l3lolABnLYeK4Nu9naOdipTNOcUwnhEQjB2p5lLpoC05dPmIMdzV8Neu5904rnRd6Th5A2hzJE
trgc2jqZ7RdFZ9VU9gpOKblgTrRt7bTcQgRnsqXz3170DlOiuQdyQWaie7xC6YJVa/5avE4nrI7j
D7rLamdo5tPyFSWm/B6Hlb72zSi5TpOzG8nROS/rJ7S9jgFTX90WtrEN3adhovi1s/LB9EfrsZHa
ugADOz9nZj97QVTrHzmvzLBR79KXcbz5H7bOY7lxpem2T4QIeDOFoxdNU3aCaLUkeKDgzdP/i/oG
5w5uxDmKFuVJoKoyc++1f79PZ5ParoFordXPdugow9RChaRG3zeuaGdaykR4bkI6jpPkrqkIrtA0
JryzJQ15idbjb+Au5r89mRf72RqpVE2uDzPDtr2IvdrnlhvFMKzbIkzbASh6BRWtcamtqDr3lbkj
RMeT9B3Wp745ifZOoeoJVAgGs0phnhOC1prkax0T1x7vyfyPtGhmnnxHboaW3BrfxzpFQ+Oh4WGo
9m1eteqdNYruiGsTaEu2MSasWeZ80KqQBcEj6fPHaJfkKjTxF5tjcpYXCZdCYd5NdaxpR6QiJK7q
GBcLG1GWwncx4s+uyd5z/Ng5pdBUxaFo7I0SkcMbqwtVhrKHwDF38NFVJWxyzQ5W9FpgSbundpYf
oKOeZFEd7apRRWI3OZG1KQV7uGlVWWA7srS3kZoO1tOKZYh9fjf3qNMqJ3vTu+KpSSPShJe28qJx
2RhdjN0tzVp3tpFF6yPH6DanzTTCLdp0uAgKYz1zpr4QMe1CIl1eq2jRNjPTaikqGPJwPiAVO+2W
l1lJjkbCIV8gxuL3yUysLGV1XOgr5EJ+0Cg0Mutladr0cya/zGr5LHXKS1+MoQV1KDfIWYLojpBU
2uDonxHysw3yqpOOxAb1ROxrHZKGdMjwdC5pckkJm3UZMYUrmoQ578iwBHH1oDa0hnlJSjmAO6Lc
cQic7M76MczxOMlix2M/8AyBCpSekrU7obZXLL7PZaeu/pKml9iYr45KhJhpMHoVPewtZ/lq1pjd
yZkAcrY0wQkP3UtO+aQxjV7FQnp4FaRjI9/zXivJ3pWEG9d9edYmmGhxAU2I9OQKdCjGC4etT6K4
pMgJkVT9gbp+rzPr+fdCwSeC8q/LaP/0cuSzftl7ByG8J0h6jO2m2CYxLaLsItk14N+amMjosBo/
jjHdndm6tvEnEMUDndKQvfQcpepZbXofLViwjggPdJXWvuQ2ulp6zKBkGmN0yBg1rGo3n3nZ9UyR
Q0KHoWdgnnOniqdFU7/o76MMTEYFYKTzmafrJ5K/E9zSG1lUz5aa4bptUQopxKmDb0SqppymVK4J
A1q2WVE/woBBPrvUlW9G7xDsDWkrMBrbvBLKLG0aBdPdmCmtp8An2oyqAvm+bdNXKZcD0xCONzha
kMkazryzY571+qeyEHhXnyZ883SQmNQmHzPhrQG9i5Ojzr41iICTI5aBcas33wsEbnm5Mh0yJB34
3HLJJjjI6k+PZo3oJOw7WlUdVhU3UlXkN1Njo7f7aTN3OkprtjxAXxk9pQKAgbB2Rip769qcBjIq
t4tqv+L0MoIWvXfikKNbGD1m7EclVcwHTGOkVq31l4PPyqbdpY0v8XNHuIHzFDPkJ9RLRQYZWTKQ
XxxpAHBLUhMjggoE53JuT1d33vq8dF5iZQkdqZyfS9wcB6AHCmPNcnonIQ75Vbwwl2FLl5qxJ6mi
u2ci79/z0WKYI1kWvrqu3FctGmFcr0eEOrk/NEa7FyvpkRSz17nDQ106PRMf68WAr1NCQC6Fvhkw
w0YAt0eDmzVu3QjDafvWyJVPqIunSbnbRr07zmYwOayQjAemsPFK6c8y8OdCX4BnO2WvNNQIEO9V
B3APrZYsns4DprLOZmNSk+rOwbPfAXSQ/ahpfUyxIHV5Etkhqs2cSruMptWOHIscFoqVcf/Ye7mG
qhJ1cBysuHCNfksS9LWH5eMhKSz3kC2wNjgvaVQ/OYmtBaNRfC2TcUZIh50HyVM/zaFhbaM69eOl
2tLMCCtUbXoD6dSxsaFzIOq/6AWFxopRk7mFNRJ1AP2Yg19oa3dFvMtT+ZFkz6CkilvaMGumFzrK
WMkt62yn+tdoMv9thu1nVkm+kVZ/I9IJ4qjMNuXa6tcUzDFRdvKzI0+dPytmoDh/8xIzv71AnYy9
hz6QQtQ1OAiAEl5INBTyQdLiddPI2XczUHKvW1ET/p43ERDyqOCvpi/ZEUmQjI2btX+4YEzf5kK2
aOkuZjjT19xVfT1yHc/ZPrarKtDT6liYNMQzVW+vfbRu5WHlYospFhNTtsLeflboeSqC5aa23MTE
R0ue8q4fU/to1FwdBmdaVMwreJJBmzYmxCerKBsXJk2OjBbcWVZ+9iJXH9noqVtotXTV6vaILzM5
kEeQHa1mfBSB+Cl/zTq3bATyOFf3bABPZ53o7606qJCeNZpkPA2FBFjzkEsAfBqKB9Y4ESMPXWNf
zhjKRSSuK3sbwoEFr7dyijDLeokz9GS5jQIcCX9c6S322ga1NmQoZ6uRWIWSl4ZtvZTkkGE1ZsaK
8y9XbUADO5tbL1m721inz45VXKEEIKod2iUsFK3bkpenoD1U8wNCGVjZqf6h0G8NeGYfXgdbdR+P
V4+/3EriU4qYMqe26eJ0eanmsd1JUfzdmSq63jkXfgzmLmQge4oNlms2oBsETlXKX+WfcfpR7GvK
2h7Pn0WGDnTJPPhJSGI5o0cIbQFfdicZv8edVGBPSWyvKV/K4V8tdVBTKD3JHk+KPRW0q3UN3oOc
MyDy0crKDmQiukRRPxBWYxOSX1AHhFgR6BK1GdrSIUCinL9YIJeQs7ImnApZ5hUd0ZrPMKvXxfo7
EXVYmvQEsgbfSetPMknsp8wxD9rDAFV356mlJaQRoGvWxbHKtKsxJxhJRRyO6HEUafP4texZeyX6
I5tfNcFQna747Ke01q4cBchBTpqDvHDqn3CchqXWIfehlKk0GT75PH+Zbf4p2yOFRT9vZ5UjpE2o
sodtW7UabseGP/0pw4hDT1dvIR6hHXZiw6WG5bzauImD3fe6LKPXJyx743OPMC57yaqvrHzTEt3i
RKCmQTlPwyWTkpdm7R/A3HjYr+BiX8mXPFWi2gw9TN2G3Ms/OchUmXte7jl9sefne5yiJzszB8pN
KJGdLauvTdJfdOkII/9AOC+Tlvij7ehr9k7ynFpuTHnv5uZk+XVaghNEn5VUekblw2wUMuMWJtYh
fnhX5LTcLYVPzgOBjj0QowXWkk9IoIZ8Tl6CWdrnv1jdafIFL+Xsm9DMaOpph5RtiN8D4VazQEEF
03NtHq4FDvdJZ+G8SJRQVWO/sPACV1gCHLUSAZEp7TO+kJqSbbC+JPOf4K78sWvtTlVIZay+Atgk
c+Cg6xSdUN2CiSnWsmfEVWeMrwAG6fwG47dFCnIZRBVCmf2sXcxy50g7S/nTaw7e9D9y8RNLHP0x
7nB0oRvxMGEcKilkdZ2sPJjERiHXoH2bosuo0VZh51LXbaxupGgPWWIZnrX6Hpd+2rww6S8ICyJL
e/Kt2FfYN2J5WySlK1GBVeODBP9PA+o+1mzV7bdlMvNi51HOi/220FSsjL9oXRiWzcbGzgOt303W
YYjfYnKs3QGRPNpZc8M22L1EsBBsnzvQal9pTOg2ODpig5hn/ZlYcgvX5Ol2FOm8EkNtyT0UZhZ/
WSN7etYxoYN1KuP8ntfxGg7skAHpzwhfK/tNGPOpSoUeKFZpBnURd0GBwXEoN0SZ83rVVFyVylKj
sDh216xVFGheNt1CR4f9V6over9+VXJO9WygOFvj8kEXRMsg1d9F/3j+ipIcW/wWfVI4O846zEoX
fTrPVCqbBtRcQbSSzmhRwO+YbedC5KsLxnvmhiLQiiyaku7kqn6i/M/A5vbQRVo9BJ2fHkvMzft5
NIyNNif6GQ46Rr6czuQw/GkjkoRSlEcnh6nkZpT4FRIWHG+YovoW6WBwdHi93izsA8CfxpMWcSJ0
dycD9gWxcCC20u1xJVakjywkfFU1UFmLTPLibTahwmGT0+n7aIEyDuGaot+BHheJhVrhLvC2R8Ur
01qX3zigL+wVVDtt6VvarhxPUYlRnHD5oR4CdZRdvtzl3t7muthCVAybpDhwWClYXrrsCgpgdpMG
jVSPpR5HxKWet0WGrnY+ZhiebjJmm5U1gfy/Aegs/QNYaoB9Gmpvwlu4X3qD+bf+zLpuZwy5sfch
a2L03RxbmR4fBJ/A0NIulCG4bTNB+T4XtrJHPA2wTwxUA1VogvWOsibgtXflNT+1TrertBUCBkb8
htbDbAeNVtU0Cdi/4u2gktqByhMrqC+6aj+Nxim15u2k/qmjaJMM+maJAPY+ytgs8Qd27cfzzDwi
qMmrMEauP9pT2G2Ow+M1cYQPG8DDAk4vOMYKHAUWcvwSlWjqqZAfu+qZkA5DvSlqi4CaO8ApglFT
Ajh7YR+VFPzVBo4lcG6qhBlv+8D1mfUQGpDOZ6o3r9zE9pHkIh9Fk18pmduhS52rKz3bQE3FcXY1
UhOF2vtL22waoe/ZqYjeyDzAHzSsT/yXlh/p8qdWUbsShaWQtDANJNXEf0oACmXHsZIRKKOmgfH7
OIE1jCF46J49CVfScA0OhAZxm011GRKKe+TQQPMQR7RCr2EbdR9mxh5NcQTbhLu029iV7BvTC2d3
diJ9I7L8WA7neSjiPSy69kp8FkVrZb320QEZrRrm+HqSlkbtUA0N+0nvCzumS/qXVodTkTBCgBFW
jmkbRxkZTk6mUKUtHr7U3JsexDojP3SF5knV4maELwmrxCxM0c5fVKChKDIYla2gx01gTxVzEVo7
p5u21dj7piH56ioHpfPVVeHKJGgdY2zUtHAnx7Mp62bwvSsHsSSyPM3SQsh4fhK/a+k9h+fzYF2j
1XDLCoNfVaI67DiFWm4/MFQHUpUvcuCYWtBEejD05yR576qb4aQBlbtXWbNfmvcH2CcjgY3F2hPk
3MomgRjlJ4tSal64DqydGetJOM1LYKREOcGxP1ZaC8IkWfNgKdtTwi95emz1JcfncFDUf9LEIxI3
DgbqXA8wOBKoZEmOu5hl/9TUA+LWB0Dx8V4xrApThtHunlD5G5uGTpq7oDbnx00khpgOYwHLlcf3
XGN4mimi8jtjUHdx2+4Yr7enMkdgB2kupgpj+5gt7WQucfzNdOqyWAsH2GI5RDgbI7eZS5RAddMT
M8RrO4zWn7TOn7jrN6LZaCncphZIs109Qeg+Vm2yt+mdDV16rGlRzniMmfjQcR7ze9Q+RFiz0/ll
o1JJWb3gbrPEGUzmszkxhVG79jA3+vI0LMMb4g3lPjp36BiR28p/2ldjqM5S3h9akjqtuD9E0tfk
JKGmlRt8rhumuQdpiFw5+aelVHugXtbaDgBVBpXseBpy5WpSELOYT4zhj8AOWW/+tJkZVMPot5zL
6FExwTkvzVecJYhbblKM0Q9lnzxd0ZpwdGdJnaM9VUwwcwVE45VeDLXBrgT2PvkoLAW9cPzef+V8
Q83KcXQkK2+YN8O6qgTWbbGtpecuil7g3LauRjETOHPnuA0IOHhcxb7RxRswy26njyXIlxLVs9oZ
nKXt5ZoO9Wc5SDKi3bg+m6NSnUurqc+ZXpJhpyu5//uYqHVsC6gAPWOGHJ9E+r6L+vRJMCOLGZ8e
5n5oiYG3ugv0RcHhXm8vXc10toVdxdZWvKIPibF9O+LWNcOwxR7PUeDLbmx7F4lOCZyEr5O6ztw2
WfuRMDA4jwwXXtT6UsyW+cwPLQ+dKC61zd1mjl16dqxV9lLRHZo60k9cw4iS16fKXoWP5ae6DDXC
r2Jp/FhXi2d7cTgK5c8xrYbDOlTdo3COg7Hs07BTSZHTViU0sAq/zbVNStKWwLRdnKjvD+rwKdK7
mrYO/vVoKppNrZIsmbS+qnawIMu6CpUYT4PtwIAhQSjyGeOaB/j/P5OdLwehWvPh91/IzJXNIEsX
86LAaTdb9n6yxgt3GJuZfE+TAgn01GAFhZEbdE4NnfbleZAzcdJpfwtGe4fKEitPAYHz3cmgWwaF
O93IFWmdXpPXf6us4gieGhR6jze4djeRMoyu/ghO1/OiOibyUB1pwVKQm1q41BMc/B46bj6buRf3
XX+VLenSo7V8xQA17AZpK5ib3QaplYj1MdNAX9cH+bIEfTM4KRSs7G+CYp7B5qhtzIoeeVwCgQDH
121085gQfuGDQlf3zFmoe+e89CxnQL/YcfCq6FStvBLCxjTaBSBM+608iwsJAfRUkwRFf6Oub9bw
VEg9f3F7n6hTT0QD7sggX8+iqerjmjvIxJT5hNtzIHrgVShEfcNwJhEB402nUY42dsLUvpMJKk0z
wtkGBEBC4fQ4mHDUGpomaUavCvzznq2mhiLHQEhP7fx1LZoLQtBlfJ/6/jsRa/5EfoTjNyJeTsWQ
yLA/pPyIjpV+l6m/mGzHPm2aU6xYB3Na/qa0hzg11n0I+yDfm2rzhc4o2scSwR92OtPwW3JGX1nY
DqpG90OL+j16CJiHSdilhRmAJP+ZssgMxqU41JJpczpVa7eeFLpEaVTuf//13xsttVqWjmwITU4y
aWSRVDduR6P1aaqEhpJVT9gZUiKj8RpfuQ8yj5og8gdr/lTlHGdvrpehPkKPxUZM+bDqxUYyW+k1
VqncpX5rtM66tVsGRnTozolC3dMp2IBmLNHwyrZE+pkvhb2lQOzuSiS/0CtSg3acNV5nR3kaB3VT
yNAh4d5mF2tV+ydh8fwzJbgs7Wec2Cx8gzVu4yW61QV4KcuwGagUstj//stUwMAWqxO5v4KRxtQy
v5wJ0ZT0qSAfat0Vk+Zsu0Wxnyd57rwdoESSPLqNAeMJT48uMAOqJgFZJFotH3WxmzK4ky+CsKmy
IeapCFAz+R0tI5PNPpsxnfVNuHJnhB0E4Gs9pxp7tpXs2BrjN8EsQLfn9oP1cAlPShNPO6tIdqvT
i6uVvzHA8LRIu1tK5YRa25gnepMriFB83mp/NMcxwoVi1sGoOwX129CHeaE1R1RGsSs6gN2taouN
6VQHpCjjHvvTtzXFk8f2gnu0kVhNeD6h8zoM6LWE7Mv8RWk7/bBU1hNavvJa4oXnb6a4NhnCv9JB
xkUjXohgzcE6J+DSC9eeTAQWt7JwynsJPtmlt+psCqWlD9qZn3pmM08qiBp06nWXWuE6GinAZ1sL
8ZPWQbyeMZE+WnzPk6J8xFtFTS2aqbJXNryktB/N3biI9aWpCb8tHS9KlWspJ8MTxH8VSgtztqRy
WsDb4oaO96rqBGLNfbduC6ymXqMhw5kFRUjRTfS9kVvTmLGWP86kqE+Pc2cal3tew0sWpcU7S+tm
iEa6kA48rKROqCoWIpl6cqQL+EL04uRCkBJk1U8FXY9gdOTWw5uOovz3QX66sXNG7dyTuyza4t8y
Jk/FI8uk1egXPb74900no5DoqpGjkI5spD+O/6q2fKl6blq6Q14TBbgI3vS6+xCW1AVldi9Z+iMN
CDJRZkqgc9AaLaxMq10Eg1ZZgRikyEUei9hhbF6X2H6eC/CJxtQUIbt4j+TdqX0VWRPRo26hRq6W
JAzuAhqUwIuRMfrgI58S4r4wysTfSxH5HZEihoj+qJwGa7XYtANJTaN5npiq8aWU9b2a7Ocs/paa
dquBZVGBx7kxQb1r8WvsE5uB2b+6uIaBA2ElUpTUMjgoRQRJOcsJ7BYLzbtEkTHV6Nrk68KJfemR
rGtYjPickxgI9+wc8Nhy/g9V2LlsFflZ48AhOggiQJKvKefx1kAs0MobIUHMMUUyutac4wKb/+nm
o56S6UI36Olt+OE56EY9S3mByUeh7veiqgYB8QCGt3j3KcPrvL6CpTI8qqfalejzFg5qBGFlx7lC
bEdCHszUSEgvct0x4SrHjqNiXXq5wyBeFzRJMswUvkJMHT9eedGyUnjZmuwXzQqnkZFRUT4RUXIR
Vare2XIYyg4RU8m0PZoG4hZS8lhsuuqNOZnCbJxxH+quUKzJ6hsYk3merW2O9v8sxuF9pgrXCu2n
rEr96shrMI/a4Lcz5moraBYCl1sp1l/apmUYzdSEMKNxZfZOiVOrcqDwEsTKW7TIbEn/dOYDpvY2
ON0W5WXQaToZMwKvyMXK76j5/aQ4ydqrTHMjBjBkMQjPOouuOQNxCdqeCuXdYHjRRul3X/O6yIX0
kqpmeejlLH7Kr1FD+zGdHkqE/mMoP9N5hUXD/WlGySE7myn8BVuJzAsLwdkp7OI5rsZ9Ntn4baqU
sp7Jz17PrHrjNNKRpFczxMGz0nFc4aF0KlUErJ1diajdRTocv0Lsc1iqVmPXtBTPtYEeqxWi2k1S
Jt0ZmF1oWVvjd9Wt77R4PDqOfGESLow3dZo6kU3ZpXFfyJeyuVUmPALxuYCdkEotjDNee5UPVHTJ
Xsyo9+X0n8WTkZCZmMm3xXCAw/xWgmulI7n46GKa+Cmu2AgGID4QvBADNLCBFZz7jV3AVXX0frdE
FPRmJA7GQkof40ZWKmDNVeVljbSrjS5Q8wuMVH/gOhwKLFM0RriRzOJVoajszaBpnxxFo4j629na
drRJEl9Rq6PQKfSdVlSFm46ydWmz2TmVG0tn0yETJv/bck3Z8XxL56Q8IfpCAFI7vZ+bWvI3juzd
aNrOM+zKYbfmCseg3vLLOpE+FHtwex29RGLkKKBRMRDjKlGNJOA9S3KRCTMIYqIrjEuUv9qbabxJ
zcaO95FjAPTnQjfPTA7G5aUtrLueRZrflsAPG0P+yVl0M63Q3WbyWyN+R+C3a+If8GKIGQavyWgY
K59csNLytTKprlN3KpnQ0esdU9CbbJplGxFnLHRfdWbFY3TW75AFoE6Me2vTl7PkrWbT3aToXlRd
dVVp+p6kXjBVzbIwPWCPXbihHuGl8p9eTp9HrSpokUHEGdex+9RX3ZdajWnDDA3+EqNCcHHIZbvB
VHDpg9qmZZQCeV/s7wTxMbmQTXRWc0ZYv4+nCfCPidl12BR/pKk5jY9BKKRkgIzy9N6jmSF8eEBI
8HiXm3+PanS4K6OpgZ5bmv992mKiIhk6FnxFOMclj5dLGY1AKW1GEpED3lHKtWuezNcH7nJMHXTt
wFuvxgQdZ5Cy8YMRR+dlw0IfuH1qnZwhh2Ck/0Kd7Lbsb7TmdfSiJCe5JAOwsSAQN4swB0OH2sfs
XEPD74dNQYaGCxyUVNn7YnJCi9+c5cVenq0s8labBZj/W4UqkMsHSkTMbWaio9B12ecl8Sr5aFgn
hUGxGCtPmZjRZK+IDzzZLoPGmTjrUxwIkroIBV5rBIXIs5xjy0ROYlysUIKMPa0Ja6TMg7Xt+HM7
h1qCfK/xSWy3jK+Hs1sfmJv1dBp/c9VpwDAki2kKSUlKL+5Sxz+aRgJT/vHowA/2FMQIURXG0aTO
RDSSoNR61rR66fdiLp5SEvj1aMsQGZgURdiksr8a56QiX2bl7pAGuj+n3vpEqOU3CyH2pIFafNKh
5YjRpuypb6ySmfLEbN/tpBeDvpfNcasDRhTzhLZMG4b2D0ggfnMSM3qVtvVPzV2SNW99/XdwJIZU
vQdUUiEEGkQI5tUzAqVw0UtvZZeJiM5RGTsIDWGsarup+b8tsLQcwmYct4uEO68IUPuNRt2O2pUr
jrBmFvnHvJFtwjcYzFGR+p2GnWa6o2CpmN/n5NRRALiLcpXAoPb9O51dRtY1zbYdN4KXY/MiDvnR
hHf1JvVn4wbbzx30V8OE07eTLK5TsiicGF1J/Mcy73E+upNMR6T5wzPpNnwvRbSPTFRvBbgUk9dh
sWrKEc4Z/QO9Odb3AT8DuQhrUNv+Y3C65PuRa1sZ9goeTRMBwtRAy5ZvuhY+eGxkYfp55jAZJX6W
o5yZ/0S9CViPNHiuMgTavuV8Jfzp0kzL5XE/Maib/pr6hxb/K9pgBjQ4Pw89Y1bpyS52RDvQ0n0c
E34samu+T2eCXdeQpLYXFPNEzv1tqr1hF6GC4ojDqCuRBatyoG7tT4JjiUXm2RRfbVdgTSndGvmB
pHwLLUMzY/tz8jxKDrQdEvZ4AZJS4tkE19zwQyA5dwkRjUy7K+czMt9sW3g9P0VvNdBGwaqRvlFw
xacTSrLvVvnJZ0YYRumPRc1JXA1k+j4ccjZZpHs1TGiq7zFjyKlJnsVP4JeEqkheOQMzg4tHqzho
JL5j3xZzopvJAK9GodvgoawI2YOOElthXmXJtrIx9BmV80QeTPesKuhJBog6oZVG9nskXpjSaojh
b7h+UWY3I8WQ+q2uzm5l7HLHZTDd13Tw52baoYOfn9VV1YKSLsNGgRz4Gs3KR8RleEkHvb3bmhEM
RvYJZjW+SE007tuZ4eJgDqdWJxFuzaQdi/FTnzj5Tc5znXFtd5CbOb9lTSlfHcdH1Nzg6wWbyKQf
4WZCbUa/wLI2E/jUG2LC9IZgcafGcedRnTdBo6/JTayq/CTJyUaBI3L7fTNyAjN7Zhhx3skns0vF
QTUlECjEDt2VdmWrYlP+5gDMGdOMPosJZhf3HqdQeR62Co2frTGr9iWxVcFL10+fXcxnjCbwqmnb
1rWyNyrtZ+3JbbCGNmVYZuAWmHRxkvEx+SqzkxZ21XOTzqC2luirN7PzNHChMqUviOuWzdN/b4Qc
ITNOQtjozf8e/n3kv0/QH1QfwB6z998H2NtRu9AYpyOs6afp8Wadi208iXX/+1DWDSlXzuMDc5XS
11Xzt99PG7Aj0dP/F01tzSAzlk+aZUwLK5H9Ni9NtU0ndT39fqBZG/lUp9Vnk0SNh/O8RPoGbwol
71udz/LG1InVUoxEehNDeu+E9i+d4/ygGPS6HJtMH1MhhqlszexdMifDr63c8gzmNw8uqnhfCdLh
NlPllEW775r9kow//ArvRiNZr9V5nL9LEX3HYyJglaT6tjhLy7pelKr70a2uf+/HdYPYAXp2pabv
Krv/1LY3fdA/a6JpgnmZmnC2JZ7ehT672lxLLbpNOtJa+mndPpNoUkBRE+fcpO1pSsqmMmlf5pGi
/+3Mbo8vXHLHhI7zmjkgVIFqbpAETm+qM/lGVe9JplleslEweBHdGVW5tWmklTnOoN5kJ2/+ZrIe
JDK5mf3caadcwqGk5sqliqOFWbNj0Ertt1BQv+duGG+TROOiw/u3jbtsPaKIWI9JTEfd7eYx3gLM
UqebVGJTlW10ABUxU3Fj1vuJDFHmPk4q9iNuEWLD1y3Rml47iJz5cLMpqpb6is/MHnE0nUi28wQv
7AFo2a+GpD2ZFqnMoMp1vzC0kz6M0lYRkb7pRWefft9gmaKjoeKWnpDs/raDft8Ql0R3xl6P9Eqx
UkVGx5rb5iRM9yRhqI+2EZ6u3nbXvCrdHHYn+n86S79fbJBseYChelydgrX693sVBT9otBQCVh+f
Vycrss8qkzZtJZk0EXQrRBpms2qkM4hipg35yWq68oKqmIutHlSOvdJBr1vlaik6UjbKW6sfLzU+
Cb8reyVgtlP7kkCzoNhfc8tzp46R4pGVuiPT86cyGYy3vQVNMb0S+lWEuDb7IJ2BPNvSY7Nfq5/4
8d7vQ3F/c/oNPUPtpuKovpuZ+K4ZJR+7qXwEhjXzFmNM6uMdq7ZFmmj3tqiBQfcZzpXHu2aOxra1
GPH+vptyXZ4XRzkIYWAcEuRWJHRU/9htmLQ2e/zUQhIGTKeSfMU0bC3fF6UBWlQ7yV6x+4PRde05
I8QEY/v0JFWoFBfqzd4qUR6mEJ7LxXqNy1XCmOIWI83rZejQmc1WiD5Tol6VrZM2qj2jRR0Sb5Wl
waJO+i1RRtsDgskG7NSIJexpfOsyncbQMKx/zRqRcVVNbEjxd2abPp5HGk51oZ0sHRolRyncUK3Z
jzt7VJ+6x3u/H8WShzBiHLjynKlC5wzExf9/vu73n79fzIV90Zup2v0+9N+b3+8lWZq0R8gc/n+/
dFScMog7Ibz/fvDvJ7bqchZxkWxqIuNtS/+oc5S5AHISK5ikjs4MwyhwtoTx8OQxuJ+a80PidV47
/all7dr/vldbw0PfokpbZhDKITPENU4c86JXx9RajWsdKcXWELQFgFJqN3OwGc03S7YdeuNWAR7/
GB0Isg0rmdtqCSfZei2vozI9yJLfawFZImmcHhkXtz/ZBl9Ukt1eKegoGWvf4TbPtVA4H50uLfth
OJlzkrhrrJmM9FFosNCjwW2Kf63Ood6Q1Y2lrk9ko5d7pafxJpROCp18aMk3oWuhqrqvPJoaNDkn
SO46wqe4R0Waa54mR//MLH+oAvrm2DVp6TqrGIMWq95+kOi+GEsT+watntAeZtM1Y+0NLaUUJol1
RKP7D8NutPk/rs5rOW4d2rZfxCrm8No5t5Ilyy8sy4E5AiRAfv0dbN9T+9R56ZJkWWp1kwDWWnOO
iUUkxD0nv9kxxlqs8ck64mToxMMGEZZ9DC0pz1natwe7765x0ff3bEnQMOd+XjU9EQFTT4tfa++u
3aa9NnZ/iJGF7ZMWVViWCMTqNqqdtvkuWaJ3QYQXOmj3M5PTz9BBx+gUeXoEFxy3/XjBaeBeXFEX
a2RVqEpczWaTiVvSVxFnifwpb7ibhxF5fkscNYVG0nPY8aprTFhT08QZosVFkaBkvkmF5AQXoG1l
AyPZN0k1602xDrKQuk5IDr99+MvR6EM8n+Y3Y+0TQqqoZNxhiQANfBadyxnRaK0NVB3N1+QbHU1J
QxEOLZpDXQbHcaTIqMsOUWry2qGMWLFL/bVr5w2hb72rNed5ZGKrGv9HWoEIC6DE5NAXD53XWSfR
8wPteLykg1nePFwJneTNAqDJ8djJ9pk1i6OAFzaW0toMTt7hskScgDFwuoianTE3YpDyy6e+jmkD
LB/JQHLg/+9zrLrmRr3aFamTqTl7W9Mdv6kIORInLbETM1odY8x/dtKe16zSPal6rbfJSUWERJmh
MGmNazthl+yVcu/24G4jMjs9iTtPT379rCmxbxYJjFP7PEapvju0p+CcGWcTBNOKQ5tNFB5skpB1
/q0WQ4osCKtVnhbqahXzl5bmuG9GxoXa73EGcohekQ1TIuXTu9LwiifT6H+2DPOPrvUXSXR3KdpI
Xm0chEMIxbyLi+FS0bg4okzDKlu/Ef/OC6MZeYkS24EaCoraZrjPkbN3RWXC3zG/d8t+GTjpDZP5
ChLvj5iUwpU20B0ogkrP5IEuURB0KLJ76aav5hiVB5UlzGbr/KB9guGhZd1JrTEC/p6ewQBPl8La
9fCs+OrVTba2nzQvbWwDNx2wrqFSPJQE1937JfHaYbHaFWb8lLjY8FMDXrsMMb10QsxIuIPpkhPj
TKHQd4dsFMYtIlx1FA5i41i+Z5xGSZ5GdeCzxa0SqmnQgstO0J9DTQ3Rl96h8kY6SqqrtsiXDcpV
JXtx/uxg6q47g/s4b+uCKEM4GL1Fc9bXmJ40dpSeLnogg79+XJlX5PEN03erGP4wQ6+YFM1JRtx2
An9lnA2i01P3d6Xy8sT0ZJcWhFEQiHNuBoRcYWllEC9FtrGTpltLqqEwHp61iiE6IrVCREIvNRsu
9eS/xB258cQMYnSlIEBTlq69EV+OrgHNwgW0djPK46Gz7L0eQeWhtIq2tVWgN6IqSWjOmBaZI9GC
XOg6j7p5znZ4NghVq5MjAp9rGYBKL+HioFEmeSgTAO27aPgYldpCoiEqLHitwInomGUd5+NR/tTj
ZF4JvHzhxFt/lGhoVk0lutvj09r6HjThuJAoAW5JZ1tC1K90JJ/TbPKuhY9Ia3bexkZ576r36bxk
jbGPavvElI1uHM7MTUYelY1Tci2i5BMBEd7qcPru5BG9V8sKNvbIO26mamcH38J29lZpX167cOCG
tjVcxN7FWEIvQyKSaxUXs5lHkorZvFQJIBIJ0WKZ4dKiz4S/DtOCfaSqniqP5OpIh++1osBm0Opu
Fa2CKk3XknYaiJjw6FELbmypaSPCOcbQg/My9d+KJKhoOqivKam/eUMLmK3+OeY943Sasys0hOsy
6wWybSKFzCLh2knj304F/NpdptFl+ErGk9gE83HwhmmTIutG/x7TUQHSFNQ3nYXDWY/RcxKJ3WD8
7FgCL3Xr2esZ6sSqBvQ31b6FEVbffeH4T7UTbMMcg1Xu0gUZFY0XLS17w8KgLQHEzLxZuJAauqUB
qNY1QUlHrPt3lVnlXvXpq+XPX1lqIYaNwn6DbinP7enA/XyQmdBHdGwvVv8bVn8JUoY2BRBVvM8u
NbpaEC86tSFH4H9sOmslpiEkmYzRBRCNmR6ftraCjsXd6sMPTPLhiR1Fn4QxfzOiBBkupuMBS/3s
RSNeVohSXYUH06zRTveEHKi5ONrGD7eanM1Ar8NsPv06Cs5pPr3ZPU2DyaVflHVkoTTt8Ne16/nJ
IWSuhBpoFb06FZVsd27PjACOR3wYh4KDRTBz70TO1Z6y4NnIWVCN+NxU3YIfj4OnIu/Cp7bTf8FO
xcds+ezx9RkzcIVcoh+7SxDlJdJsFuZS0oyU+f9/aJePfNxtI54SOsV5o1hUTRCSD45kniZoIpeH
x9ceH/lwbI62VTKI1tVJ5GawnpQ1ratIvBmZNWy1Xf6M2jJ8dihPAESXd2mgqHDEdITIM2zCsR3P
hUX4AIUfbXVlHUCNI/b0gSRzZ5u5fytSszzbFeJRBit8WMVQMD2Gn0jlF1dIBlgCAvKIb5VWRKqY
6Hqgtq7N4OKBsnmRa5bfk58kL7WGxFGNQ3PuAzplQhF5kgpDXBtpCWJO+SgkXZeeOpdi6MjvGA/y
D9b9A2hBvNY5/RxkA81GdV7+bnHXuNxPDsPfPxXPn0NA/DXiu5H6PIfBdK5yktAmkNo1uSG6HAVy
2+XrGI7nf99hRqo/mTkVxbLDoLIv7r61mi2EWHRky/t/X26i7qn0QnH6P18Hf0JusgHh4vG/Jx2U
AD495DGD/eEuos28/8D1uIw56Y49vuxjWN7H4Cd3ZWz5a8sgg4uKzzw9HiIjxaURmyYdWN5TGgWP
x8eXC1FjCegKeopznN7+e6jmgtRfhz2piqLaXI2wQMwVwqXi2M/q9fGNsVfx1omaXMveusxDz6q7
vPAhkbTnqjM2jy89HnKvg1VToBDD3OKuQj8Uh5aNNqVznmsUwBr6emu0+6YmDsJDCoLy1P1W5a1x
GXz24xq853dfFfF6cubkPNGn+i6/cOnioY0YVibTWxwb4p3Tp9hZRvxlF6M6I4Rp1nViTR+hG2jG
QJEPMYdPZ59xAc7Y4BYDHHlX2IWmekKGrJzrFCJI/fddmOXQVjHjaYen0CaWCoLujJgeyBMhzwrR
7oQLqAO9SgIb+hqyt0cDQGE9xeU+nxPrGw5UDuYcql0qBKKSxb3IOd9FaLo/BTqStfYr/EYjAMjU
T3aPr8/0efZRBG2pwD/2aTVyWzCweQuaDxO31SXM+v/9ICWkhCz10HPkZDA+/tWazP/5FtLVyk3l
2AzjKZYolfnPjx/TN/XdlVgcJOrIQboBLY8ifHJiD0t20KhNwfnyUtV6jyMZqXhcp/spqKZntTzE
9P9Q0he70fdmVOzSe44UvpHAF8++xzzftKKjMuuXKFzcRfM4rBqpm23ZRfTKabdtvGISvJvu+CsR
H1k3xD/zSt9HVd4HCNLPM+FFz3Yp4m31Ify+OU9NbELZt5CRhmb7TCOEfrGHYiPXGA3AcgW3xwNF
TE9CPI6lcJh4g5eH//61QdVszrnCRv4//+HfR0M6btKYRey/fwDgNt6ichMAynphGUhfZlm+eEag
LsPyGd2O/kmWgrY9nz2+KzfZtSWyKFou44dbIFsqx+HVi3VDxwZzhW9B64oGgKCGaItNjoNxgzKx
O6bRsHsIiB4PtL4EvlCt10YbmEfm2msV7MD9yjuIzm9h1+RXL+P0FOTjgMICRsIceRf+6mqrLVvu
/ZLza9gvMn+6EMY4wtMa7fLgu0i4ux5YcI52CKJjtxkDJj9zFHJ5q9xjqF6rnernaiUVyqYyyxlh
R+P7bNqLhhEAWrBJVSEvdsmti5g0uI75kzb+UFiae1Qa5Toq1FcpnR89/YadAbsYWqIN+ymq/XOE
5MTLuQbkRD1KpFtUF+FJCayQHeKlUEsMwdARrgng8zIpw5NbcJe1Zv2cczBDhcmBnYHqCe36szRA
SjS+5g7p9TIMG7Bgu2x0hd1Bh1xSB13J5VApuhkh9fMKskB2wtX76aRgWyjo9yFxlJjZ6Ku28g9T
/uLgZveiGLFtUKJvuzBoNilv7jo0BelINOUuSfSRKN88pJwn/KUkoX/yk6TGBIKFk2zIwrC5aLyt
7cTWy5gyrhi64ncmkvEtZGSU+2mPmR/DnDlJ++LiDTvXWKLsNJwOzfTVBfkxNqP+lI+vneM0Z9/G
AiatgONzWayHXOxCs0IsJcL9KAibatqQ1lqUmycrr14DauItb7g6UL8py3tfAGNUxmOl1mHT/NWp
YJQ/WwxROvlhUupmYbQosU1vLUdNMlsLmC93avcE5mtNCl94hvhHc6MGG6G0W56tBIXBQOIqG9Ay
fUDEcgrY95XuToHwwv00sGomKpX7uqdLNlYvLA7dPmnY3Q1r8L41rjgOSfcFhKZZlS1cLgLh2Rm4
PNeuXfySjj9T2GOD9xXCtiJ/LeCrnmyVoQBjhURYhwltmnA0iDnZxTkLBfTacjUG0Q7iBN+lEaNW
LOgNs4m9cgkUbUqmhmF2mEpkWNKJz5PvjwfS+HqOUfo72o2CWbhj7lpL4T8spgN9r3YFvQxhdDc1
G46D1N4bjQ4qyPdkDnjXxnQBV2AByeloTOgdd8TpINYxRXAnVxQ6SmDlWxPu5zbgALdGH+TdRIo/
ZoCSs8U51z+5DuFMNXb2nQcYC5csTxOni3ubFNMotHkrCdJvF6v6NHMyN6HXbdtlR8sDunF1TYqz
HIYtisRuzXPpDo4qL5R45XocTWNH7NNOZ1C9BGcTukSFAxMrFexInl3X6FLjZ4JwPZAN3bd5mHBS
2bPLy4pidpK0PoNr5dfmk5iKr75UzXoQ6ENq5Krca/tClyR+lnjOqIQOKaldV9/3ky3NMcipEYtG
UFCbeQGjDQM3mtF6hDoWkdrXA+caB/2gkcMNoZGFflCW4dro5XQTTMTzYDZYEEhmofw6zCpGKJsK
1I50wZ+ga9fr3pbNfkhD6vfJem19JsuUFzHtx3zJL0aEX0DN1q4DFsg0rp5f6Es0UgpkCvcxyssn
gyxCFL5WtRosVh6kPrCDmDij3XjWjfjldtFnI2eojt8qC3G8hwNk5cOIcKO3tMX9VxRReM1r+dHU
0GGCNKuuSZD8VJn93RVFs7cxTlxnFleLGuklUItXSaBYq3t4vrIsozPdkuqYm+Wl8wSYLzPZszOu
BGfgT9LDfuA2+kYJm13d5aHhrA2dPFxbHr00xwbpMtO06NvJwxSFoQlezs6uUnkkx7DaesUJNgyD
/TrBnqH4icT6HEjyIRDJTKq7C3nAlERyRkkAOFk5G3cKfnud+SeHPclsL1t7UfFheF3zFCrYHmlK
iN38oUMUR9KGg0QH/yVKDlgw2xMnSSr7EKx+gPj6IDraYKIxGtSt8xPT2F8WjCCaQuYlm8A9TCbe
k3ZOntKJpLTBFzzzQdCPiIVxTKsvHVxkanW3xBf4i2EKRepztDokpmQoJcApo77OiSxFjt03OfaH
j8CeJLLqZFGUIaZqEoHTMUYuGzn2Lp0r60BK2g9vnvxTOx1qq9FUi8s4n5au65EEli8koaZ7K8IC
mTyKUIEsTJnneUQ0Myz6EhIy1h0cF95PvAqmQc8BAPjNhClzMItm0/nM/BLmXqveFcSGqvZKsLqm
dJHOWkbYguu0V1iWaT0vzIus5Mge9wwqiYo44eiPTq3DQdg09ppm6i1m+O1yx99aPFRWfdFdbB8n
D0FInaT5xlCuffbHX2nltNfOFNYa6WmxcdnMNtiX7FWYBteUuKyTJAzyQIByijy+25Le525Cs/6I
/R7p8zR9DkrQkUnxvY6AeHBItej2wbwFQ4ESocx+o2cady5HbzaIomUSP1Vbk+qUJlWuFzxBSpKY
3LewyxE+pn+lbUv0v32D4wRXcGrA0ytCscqm7G+V5OGuTfQPKgNxXHreylqSXfyB8VRpPDdYo/aD
xPE0jtG4ToA6bYSVPUvP/OFi8EM81r6V2MMvStV7dCq/MlP/hJexNxqEvmAS7U2Pnx2F9bGcArVP
x7Gl6KZbQcQpfI3mKEp6ohbq822dWt5ezEQwGnZNRkGNrq/V/E0RmlXGjsZPw0idg5H53kdrBq+t
l+NlaQzAGYCuj67pz/txmW1LlE27Kgnju+UE2JsFWVlysqaDkPM76P8nC2nwmLhyq1XBOi/lwqAk
NbtF1UEHmnE/Td2NbEmdHPNNloIwx8D03Enx6iuljgcqbIANinSN0gIVFvB+syPsgUYVW6QNpjn+
6krk/wldbIqnt/UoEvcclAJmn7WFexfcPCP8HVazu2olMMWuU8a6MMP3uEMDkLUGWWBomhVNlpex
JmaiST+LSY03jRua9ty8xlVinTndhTv0aBufaDaaPP2biRkItsqEa3F6sqq83wWqwruNTTLUH1Gd
d5uqsBg/gQ4JGP+senv+qZJkWsXiY86RxflFAeWi4XUbvR8TDqUdAaz92lU2Xv/CBuijnO2cDi8z
YzoGbP6wnsQykFWOs/Ki7m+OyWhl+e2ftmEZMCXy4v6n4zA5R+4udjZZHrT1uAxzV16MJh9Xjt8i
ksvS4Oj0O2E5JDX66Y3p4heSxHkrOQk6xZBe4jw82prErr4KsXIZHAQfD24SlE9RYv5pbUC8fU/D
tm3f4aH/gbVhrN0m17tQ2HubOETWDzrig22gKm2yQ+yxLDtVxjAjH7EzeO+ZEvwxHMBQFze7OfmT
+XK4asfgEGryDL2C9xRJ675Eq2tXo3EumahAPSJSfGbxLn+7Kt43rcUxKq1/uqP9k1NIts0xqDMa
q9V5bJjNDNmnp+bx3lNhkLCQ7FzDFedoyC5EKVqI4zhRjYkiz725qQmUf9F74xstTibFybQLvAmg
N0SMd7P00B2L4a+dD8Wmcq91341Xw0BtT71A8KmBp2/OrpjW5w0qqhyLArnVSEU2VlmFqFG8Xznb
A/0xGD4hr53T0faxtH+Y7RYaTV7DEJPHJALFiBR02pgJUcJGh/zTaPAd1j2vSEJJjst2EwtMPFFn
vfRRam8ZyB9Ul8RE5sFccHLjGgds70DQmGMt0VXZF1G4MwN5DomBRwMYqCY2KUGZwBK/CsLulb0A
jiKAbgbmzasVuwS154R0Fw1zfW75hloKjSqlqMlENQQyV4O1EY2F2VPEFrPD8UDByPCgoh9LNgAy
BA61Qk322vSjj9Ye5a4x5hLCl3NMB4wVCH8A4qZfcUbGry+7Jd1TYVaTk3xRdkRA9jTuo4qkDZSp
w7WLKjTjQMMCEiJOjwfGmj98u/T2KudKXegTLN/ma9EgDU9nFqsCTFxjhB3mVLDwTMkLXAf09wtd
2eveg72H2QPf7Ox5UDYicnGDNtx7Dl69IXhJxsR8fYDR/gXqFR6TWzepdwQPe3tfWejvJrreblr8
9gnC2weROjYJE99yUTU3yrVOZJ+8TKUDs36h/dsg3Tdjp5ydi6q8cPz1SJIaqFE/u1Y11p9ptCBH
oPQeIpVv/Fwb96Bkhyxap3xPul+aJLjXBAo8bh3gdcAV4TI5nN2xDfirunL8TWZG4XNS0ggZl19p
UefuZYCsz1bibsPLLsd07y6UY79mSKO9tLr3JTBXoCN3drCKtmKdPpEK9ANa352kRu+kqM0X0dmD
cBlIs9k4mFfuftz8kX00svmK1y4pa+4FIV4f3+Wls96hL4rPNabfPjIoJ4sC8LFuOXcZ+f2BfZtC
4/agFPqOfbKYRyDbNPrr40V/RAtGtkDAB6frFnWNAWEp0k91SrN6CQ8LB1JUowyOS9zGz6yxillP
sq1LBwVTYJz7osggFzDw6Vpmun7b3aRI/CvN5yVnEyfZElj7yCqkVbN2DRgRnRc3685uuzVoNdQn
A4Lw5QTq4071+OvWrJyUx5Ctrz2QeiU692y02T1R3nwSVJ5DS4qp4eT5lWqVzDOsErlLLgJhsEG5
7bRhHlQb2EffivGaZMI7l2xoF8f1Lm5vMI6CO71qsvjdatr5MqNW2hMA/dGT/HDKPJ/2X+GS1dNK
/Y9RqSLynLEX0olj1708PopT3B+931bPWgbbxA7GN779cRHFoNpxzXGKezwMLBR1k6+6Badui/Cl
qMHZR3QfVvNIMUuSeM4FnAqmkkG7iQ0EstIQK4szy7OF2YhBjW++YgbBbmal1aatKD4rOvHnWVqn
wER1OuM6Pc59BPQJ21TIaopl56WLHPPdnaejxhUpl7yLzOCpJUwIJqwIqweRHVLhtDMlKpDKRvcs
Ee4iwE4niL9LQKmRDxAdiwWwFUzWTrtY67soqTCysqtkuiruiYmUOsl//eN52s6/qM1H3mZWRBZS
2EkeTTREpKhjI3HdfJMkocH2zrE7HLNPHNl3wzGQrXEPXpfP9JAnCKKZ7U75BGAUOWOne+9VTOFb
BHf6Jjgn4uL0zi3mIYbM7WYYaJVgjtUUiBPqJwNzh1tBiTGB6j+h4t9wJSDfqIyQXir/3XPy7KvN
SLBvvZ0Vo5SpjDz4946nWRpRCIXb3mSfiPKiviVtbH7ppGQJQai3nlUKTsKN/rYNvmCO5PHZIAIg
mywmpKVA5NlZ8B6nNBl3MzEOdGSaagNILTyEmEXeOfHQJtXE4a3q1qnRt+bT3jDreZ+16m0Q5mkq
ap63g3JTK7J+cma3V4qB/pCZ3VGK4aNl4voHlNo6jlbFTK58nCaEWKoivCKimra2qTkHg/N//hdI
PEp6r2E9EVvGg+lMpEqSOkveBmyj0sxunFk5XE/JCzsJ9NZ4dtgwo/L47/kbSfluui8doxHOlgi0
oiQ7ePBfN6nEJItGgHdRSM5laV4eNDm65BZaT+ityx1shX5bq4llpDdQ1PXy4Ndz/KyANVV4kL05
sn6ybjAUmJ1pP4fen0E6xjea+kCAltcLKnNJ05hr2LZfo6wJnovRO6RlcrRJ911hJuuQd+Nnj1J3
62QlQiNm9jfm+k/LDn6UCWgsUunujmFjPo8Nj+Nr+6eLXNzlXMZPj5c7aEZxeNzueIUZOi6tHI+d
vGU+tI1txs5IIwL6/RVeOtSjbRh+m6PXeBrSjaVCQYIaUCQnR3W4ouNFvqYwgv2/vS1GwNKscWU/
UV2npPAgOxe2G2wLwu13hYeTpmWwRW3tdweDfz4gOwZcAstqPbSomovZ20clvsiVZeS/sTyTLxLR
jqAUn5HT9mFJL2EQ875CVfxWATk+TkuQOYhccF2muRkxN6HJr57MhUtbW713fuwA/yL4Hos0Nizn
pMJ2R+qFfSM/ggSeHh+bDmxv7XQewQ5dfHB6aWyMTIybGVv0PRLWH347tFVeB5MmD8CFWCf+Zp4a
6w2wA93k3hmfi6Y5Jcr68GmYPhsDopDGUj+1SkmvobMgg49/kGR3OVvNWR1dlSS3EkNuhAcYeYJN
Z2cH3Dh46iUi9tyo0FQaDCYj3/gGYb3dKN89sMl8FYirP+aJPjbWDZKcEVKBYV1W795GwEkuwreG
SYlcWOkzblZG6hydcT/3q9TxGk5yXdZcinyefoWGsRomO0ee/JWAQbvXAxq/QSfBJRYadfWwcMJi
cSkCwg1dJ0GRCQ8Kzi20KzSOXcgvyr/ZTcjga9CTuctwjxyalGEzOWgbZxD6+bF24gtiypDnoAUd
AyPPzDh2yT2oly3ZznK5qTNvW4zR9ENnAKHS2tv9u9bsAdd15bo/iEQKMB060G4qiQ9FMgOdvQmD
mBGpg67tH0Om8i3MC0IXquGEp45DRoKTy5wd95Q66D9a4rlWjkFnKc+y37zQzofpWpRnnXe2IOq0
9HyOhu0NB9OsMdMXLlh7krBTzIm1HdvPdZ3gGbD75nk81CYhxwZjiS2pICgNBnflzJIeg+PVOAxM
4xCPVMqNMpC2LLt06wG1EoL7QrvmuFEOeJBg7NeIGPTND7uzGPeltuWdjIN83WVZCLqak1KFX+bx
aj2WQhqi5lfp2vkmWlaG2KqwIPjecCLT4o8b5NW2XbgU9FVG9K2z/StxgLWqzYNdzNvOVWdHKWpe
nd5kaEMeG/HPPl62AlfZNnAO7qTbe2hSfQ+Js61zYR2Cx0rVk3TdMbHedTbenHBhyo5tAAfZS8gP
CKOD2dfkTA1fkyTJhqC5z8dvtWwv2rtWSROejtw7ot/hanf2toy5a1vL6o9kmpPvPIW/Eum+OUM4
vPgjt0EWp8x4ETtzGtfijjd1gWb0N3ucjnZb+3tXe8XXJBA5ZnWBP1W11jYZyvZpqhEcZebg3YYx
/jRgan5puMRoGUy1t7gYVqrX1Q7gPXCZ5ebRlEwYA/CS5l2yThtVvhTtEpeHSqv2RP8sRiaAVuW/
hNYEVHPpDJN0tWnDOrkM6Htv0Mi/DDMaji2AMprco/k1tJBNyIUhCnLWl8KNPDpoHL2dkU1bcVjc
2MFizUlD/fR4aRhRosAicqpfJvHEDg2HAiPrOSk4CuWJaxwqO2+wM3DgiigFzobXXNMOeqoW4l6D
vwYCxpMlTmSxNVwxM2wGuI5rL3e6Y2WBPO1zOPblAmqecffiu4CWWQb8iKJC4eKSWXlMbEgZY13i
jl2W+84KfgKKDF6lx6Jg1+kyrwTB7guLhQVazKlrUh+DROeiwmsjxtmwe6eodoGsIB0jGsHnrOvP
qzDssouscOvZVvXuTUL/fKwADK/as8bxux067ozJbceNOSKAljbLv8h1uCkx4uDx88tbW6UjR2rW
rlL1yMcdclUBKbEm2yj2CK7WI9oKH5ECBvUS93FdV5dMZjOMjQkla6Ke2sXEV+NO21hhy4+IDKhN
qqu3YYEfKW16fc3/ShZTv/gM+mm4RVkdrOvCqw7g9jFIs62uIqzDL67XXSMEAY5urJuL/mtd4+vZ
8RStA33r1dSpbRpQ1j5e8T51G6z9eN8fwfZoMfzdXJucSmflX+ltYtgz0RyG9Ge2bd+3x6afftO1
SdaNNfb7Wf+GDoyWcSRtwAPx04dGtI0DdFdM5zuMUjVW/kSwW8TEeaPu/E6WmrnXOhvxdJJ1asLo
QmjABaVeZjI7X0xMZ7tmtPXTv1erHnWKqJU7wukGrDJAAhAKjS7XQQE49hyw+MISP9D615wJoJ20
bn2AoZCci9DlKLTsvSYL7UZwdN8+9mP8U/wQnJXmYUDOyq1Hbekhy5Y/U5Mmbbocx01PYnIVBsLR
1sdiqYeVnrg0Zem9Zp2H7mryeO4WOuplzQP43Zu3TMbjte/QlEewAB6RBLNLaT23LWAroCIrMD9M
XigWXLu50yGLNn2EqdTgO7aOpVLw0guly4wvSRuk90aqgyuNZzCvOdOvET5JhvgF1xBtVQC3rVG5
rzkRupiOeoJx0mpYPwrOMc3vYTqISyI6ZHoIso6PIrURDuLVJHtV0/1xrdchrl2lWrg/ub7TJQ3O
jxIVKDVSMJ9gWuLr7txp1oYmcU+CBWB+FRhsiItT7BHWzjTU3RoSc0KEl+beqHQjdfDmcBu9uGPm
XTEDvPSmNRxHx7rQq23XA4K70wwBDv2iIc6Dl7x3Sb1tvQmLdz24l9D2PptAc0UsRyiHsCKM2dYZ
WkN/FqTPChxniUs3EsQIlY+Zwjsd9akW4ZMHTGXtlpO5xs7HuzUaF9CL2RW2H40ExP/o5TzMLjYe
0qy33Bti+BGVaGEcCW9xp8G7pGXXbf51CBiCBWDQbrm03rOpAoo4luJWM9+99rEvT/qTi7FhS4uM
ezq7mCmc+d0e0a6j4ACx6w+IzbpEYiN9SnoM+yGuhKS0N2MIYwGFV3xWKFRRk5fLO5sbFMv8xeQ6
PMlGhVtsMy5CLLWdwHZ4fWk8lbbL2xL60TrTnvh4LO2zlO+awFYiJ627Rui3rixcpe1MnrXnOS/t
AGfKjzn2zLRwTmZi/Aob82POzPTLCxn51gOgHtQ1b2gDOon8xoeFfTe77huFlb641djtY8IdoPrR
JppyIC6WOaqjLdzVJHBhTxXEzn8HXKPJPg3u0Y+6C+dVVgj/Sg8UdOjUfnZmqW5zP5DUJ1Lk8863
gHjQq5yq9AmjYrC1S3pjwxwkT925ujy2DxVCyvm3+Bf+HO+dZTQXSlFeHx+JAZfpiCPzEKej+2T0
zcdg2tl3gYY00OpeuMg3I5yLfQMwnydt8HvDzdRoj84f/HpFtb/jO3YeB8ZFa5ud8Rce6A01hwHO
zlmnRnqm+iHgAZXLaB313Gcv1AL5OwG/hJea70HlHzKwb07oy3ll011NSIJaT4WlL8qbkDfoRKNf
k28itCC1qO4VQwpzBKuhh8T6+04LBotzr455DHDmcZ3YCTZ2qTd+V9SEKZSAwMfYXRVF8utRSrlZ
/5XVn4/fhHbJeq1dlkQ1vKb5bEcscTq/orPe01yyNqThMTEwGDjUCWQwt670lbaZvj4aCEx2gXBw
sa2qluOwNXZ/O4tRXGLL/DZl7aPsofAILQh8gYb1yPr3OiJd2paFMe4sPY8v/xbm1F/bDs7ix8Vl
wCctUeyrDgc/+l4nOVqS0wOipuoN67TLAVdRjU7RbK85kiTXevjGbG2VqJjatrR+pBL0uafb3/5y
GxaImPYkEzjstCQawsBY6ZZwVU5YQLhGtuy0O2oPV17VeR9lEhvvU8jBIuXdRHtQRPeAoyj8ODv5
NefvNjE8v2fJEmLKon4Jp4KydP5/3J1Zc+NIlqX/Slk+D7IBuMMBmHXWA3eKFCVqCS0vMG2Bfd/x
6/sDI7smI6ynauptbF7CUimJpEjA/fq953wniHeXxVHvHe9pFNk3lQ/JuQiUdgY4dq7zvn6OSsbs
WMD8jYHV4jl0BoRkmh6Ck+o5NyIim/dwdMnXESCs8XJAm//JAZyMaDb2l2OgbpJflGSiv9aCEZST
W35z8IJctpkpgnctZVtpBBoSQ/Aj7sOR+lMJMC6NvGbtJiH6sTHJN1bNUIgD5PoSepE0lXWVD/W9
6V/8D7qBxwvDXVeUh//9T5GSWKAz6DqgBL1BlWLSpwjiI8llxjZWGYvzCHAWiOjK8RhcXjbGaiTu
jmq82qUEZi5TZnlfxHcBLBsrcOP1BOA/gJ3oMFY/6rkMGSwH1TZy+cjwwfRXpj6fr2pUtbkbMtGn
x8XxSeZLe4pQRdCZJpx4LuhE01x1QahBoiTjLaOGWE96xtiqwJwQ6kW8zSQ9iDyn+PfmtmrUWznt
qfY2IdN327k8mkJFtzBV0dzS3spv9Krl5Q1++JpNkMm0Dh0iTWbWG9HcRVV1TWjudAOsGzBvgm88
RCV1xTRTPrDveCtXIDluXYu+CiXD5eijpmbnywkciz7WOwXNhIYIVpHcV8Ou7rF8FEnXHNrJCVaz
nRNT7QB5OiMvAV3ce0WY5LJTtEm51uLHNrlyL/FFWDmB9kQ2FKFCYraBPOt32rQv8r74scNrGVLY
RtU4RU3j63Ix1QoCXNRx/1l6V52zLvpIOKKuBE04FgTxFHsBXCPeWnbWVST04HkENhWI8Zn1bBdY
VbT0Y926F/70kIAhuKJ9V92jIfWuLhdfqsBalUXyLTYtE7o6Wj1Dc61tFSGzQincmvqnipMdTAgM
jcP13Cr8MZHAMwvnMfeDfV1JY+V1VMJhPDUnYtDPjsjjveF3Nnu8419LB/wNoFvXApvWkfNLVnQ0
AN4Q9SKN6vRaekh6IN9ch33u7y8fQ6Uh+LYG48gEjbm0I6gOKuJgOSoviW71tnqfestLRFsRUqDR
QniAD2VvcUAES9VYuL04OdrECe90fCEEU6Z39cScKsz1s68y9amr6tQKUCkNDbgVdeeSk5p5Sxlq
7/OcIpcMazJzYu2hYEi/yAbEFbBTr+PCuS1FR4sxpAV26aXCOAyyW1kPwXrMuk8gVjNGsyGGKcAR
hYyqR25NNFuadOc+59QO/C9GZqabj17iRRv+SNJI5sdw9GUvvHXtdeKRM8hnnNJFRgI/gdvgYK6H
Gp1dt/WPl/Pcj85C+ZqT6HZXSbKCZhu7lpqHS9NVUADPzU+7t2avT/adxmaLCl2412NPfsDlIrtU
RZfVUZPE9fYm2q3L/4vtko5Los5TaT8NcydfJn65d2LskiCANxwGvjGMdngThX2iDQceo4ISfvnS
DB2iZ1Jdn5mILzE8wqeWQyluyvEK6d4BA252q4iOuTXY7C/PNzkgecNIlisv0/tbpVsh0iQCDQCb
64u8JYVHRWN4F2bFrTIDTIWpy6dVz6pcvV7pKmzW/tjlW9QXBI2n6TNSedxMI/v85Y62Suu6FGSH
aRM51a369Lz0jPm6ZdOnCVyoQ2F34okk0DsswLBue7tjRgIOLIobdOxRVu6tMXqPm5y0b3gyp8ZD
48Tuscd3CtpWp/tBvODKt5rvOh25Owe3IeHwwiChhk7U5SO8PJfVEVngcbo4BrbeHS//JRWuuh8d
T4WeG7tMfUN0Nfosk/ZvmRkPsFW8a1JsoWN6jBwuP2EhwYsTuBmOz8k/JP8N0RVO0bCZtlqHHh1o
eXjyuXG3JACgmJoXNJXEbxM6rEuc1ET8QlnHZPchEX620S3NmR6cIc2s3l1ecsoAaNerK12G0+bH
7enPHPwK/mqRdvHysryjaCqOYvTLw4/kbCSY8hjmX5UdOC86HuJNgVDeJFIGtFC86SMzuurS4T6t
h2+SkvJyjMmScTp1GsryauO3JWdQfRDHoMsnjjH8d2oyL42fErDM14iC3nuB5vRHmVK4BbxNN+xv
M537RTXZc2wiZVch50Ytgk14KV8x9bqUBHa3aZJ7oRFOUc4Yr8sdl3EcxhdPm36szh0DgcMox48Q
0/YtNib7Nk2mcF9LA+5xPLwVenINaoW5gkGcBpeqQYeTfyyc5Ke8HTj3uguzU+bj5Oi3P3Z76ZhH
AUum47B7qjNZnRVXytJ0iNK4NM1lgna8Z6MMU+fQUuTQuYHtQXiruvnnYaeXxPufImUNQ8d2ajq0
oE3TtuxfgjzNRIlx9Ku12fsrx8dLngU4BuYIs0v7mvaUjUz3U1YElBB5SIXW5RDt4ZTkWGeuamm9
sMrCjheNtgZS8u1fvMA5bfXXFwgPkGGbdIUlzV8ybzXsx0QcB3x6ozsu9bL39gFgB05BGvKqll7p
IKwH3F/lFejw+CakXe7DR9QeygY+jDcWr9CiXse6JTpW+tdIZJ0fcbb/8VPsef33/+Trj7wAbgJg
8Jcv/779yk9v6Vf9n/Nv/eOn/v7zl/zSnw+6emvefvpinTWgOc/tVzXefdVt0lyezv/K55/8v/3m
374uj/IwFl9//PaRtxx0eDQ/zLPf/vzW/vOP3wSf8X/89eH//N78+v/4bVG12Vf4689/vdXNH78Z
hvW7sFwUsKh3DUuZxML2Xz++I38n3dvWHWW7huuaJPpmedUEf/xm/a5j8NRdviENExwwn3Cdt/O3
+B1d6OgWdGk7lwf87b9f1+2Pa+DH28zb8OfXf8va9BbCR1Pzan6JGodmpgvTFEJI13TIof8llHYq
aKFIoCD7zH6bIQmYS95TOyGtZXQfmlCRAYbpiTAIBkl2chg8JHOtq2+TxHtOyyCjhVqcUG6//uX9
+x9e1//4slxnztC2EFDIX4Ld0ySIU88jnkKrs4MrsoMAh2e5TLC1qPhXKfK/BPNe3gOhuyyrpi25
Z35JtS/ruQJM23RPstZTQJCLOZjHNPfcDaiTVROoszlriovhyuvnPAAPHa+Oci+Nazz0er3WDL9a
Wtr3zoqeLBNyl6HRFqiV9lk5312CpwnYQidWMqlmduj9q2ToOfn5L7f7/Ppt3isuCyV1Egx+CV+2
SWAYXV1P9rHhflzEL2YzvgNxp02HFWbnk2brIKvGFUMCWzhwvqWn+m9/YD+9hl+XHMVmPZYjdVCZ
V0w5cAUMztmIa7E0HOf8z59sXmD/yR9szzHlH28UMP58if+v1hiDJKaJtQ+C/n1AAZLV2luQ7emW
fCahevznz2bpv6ynvMGmo6SplCts7hf9lz+uwH/nA+vRdr5LzDpZQECdsX6VTSVWro6PG+XtqhgL
HNIjmSRrs6j3cQtCAJrHuEbDVJzSPl4TRgRWPxxurSgMDiWSwmNtxXQQdPcxo9ZduXk8Itwm7Jct
ZiFEmG5I9gSaz5NhLm+xZw7ntkdPHSazA6X27/wB5LpwMNkT1WQuLE/Ks+z6kwJPPjBb6G3i9TwR
bTFaf2TtUJ46WFnfQuneZHPeDSDRs+Uj03KIBKzK4ZSRC4Y4ekfLTtYuuB6/ObZ1RSBgOj3JnDFE
3lk9XZN6ztUyykNu4LKOJlqOpLIylDCL2zmpfN2mINQYapMWCPiN1gD9FoiS0sU15RY2UnW/2w6W
cyzacVwrv3gLNMdb2HH9qns5OOWy3ykj/WTnjzalV7xOgSzoyBspYTuLzPP7O4TZOeozstWSo7Sy
z7gvEPiq6jXXinrTo1ZaOqmbwTUUJ+SmwZEea3B045ckSCIM4aRgdEywTUE/FByiVhTBzeDUaNs1
JvyOmd3LggwbYNFQGacSI0+2M83kBdHEnn1/xoSxxUIdScb62TEY5XKZjEtpVYdYyGhTWCHzcQt/
2WDvOlyo68EmpIrdYom88tHJOb/rRnA9OIiwE01rt8KV1Z1eMK4QpUkrxls1qi2+2S3K3ymkq1/b
sFJRlDDN8W3U3B053fWdFRD3oRx3OVntALL0COXRg94ev1RDtxwnUt0cD492+B30FYuR+gyq8pTU
O30WFdhPZdn0m1HvXwMS/ha8nI5katiEhLssBqXLRdpgHfPQSrSuvex65solgF5hxptq4LDMX2tv
bQ+TARzFqEUwkFl0a0GVtCsbHbKjwqegICKnyfrXqoVAhsD1OcoNOKqB+8nfBLPBIm0wKwtyIUzE
v30sHsDBWbDm0izMt2lkEnfuDXQww7NKAmZasn2I6+LswGpdyWH6VFFOAJnZi+VAV4YWZ9VctTVB
kXlOxKxOGwfkNnDWBICkZTtHxDQ3855X+uJY5v17ytIhUvM4TNYjMuV1VnMkrh9xnBtc/Smj7uCZ
Re7kkOPha4VcFgIhm24TggG7aKknkN9ILH5DNfcUGf17WeiAQ4sHH+E+oZhrkrCoApqDnh27CnRo
XISwBiXjRjmlaOrInhMBGj6JrXYtK15Q26bHxMXx0pb9A65HXd4W3lMfBsl9aRqnsOgMAu4Z2eqN
+ZYJ90mmpkaUKXBAt/S46zoOdE78qjL5CHFFI3rHfSpn8LggIK9MkvsQecRKSA1rdeY/M+GBxVUx
6avu0A3f6C3HeUgBHb0DP2K0Jo5gGBm31AMmQU63Ccxz6MOrnBCevVFXMytzRL3u6M+j/NTrZw7o
1osB1GfTdfHayggkINdyeBHgANwgZVkKCfcz6Dj6irgv16pOIdZ6PTPsDSVytQflFu38DgPnJCNF
sk4HvX0OG6R6IjbS2Iaakb5azXStKtpCbmu89El2kmE/h+0UwbWjwSnBEIC3XprTlqxoznZGKzda
aeN68Not9PwSOqVfPjbrTljI2tvwBOqH7kdPL9KFHnWCZbmrE7zoCUf4Pa7T9G6KwJORwYlQEZd+
1uvFbcCoYx/7/ceUWeWJsyamSfZ7YXTfXeHrB8c3ibeWOMc7n/gjMrtdI3R3jhNcoRdRV37IDVdE
GCp85LrAGHXE5JXGrDUev1NqhAwohcSaZJWLUROgC9l2V1VSH6e0YKc1e7DPfcn8VGhrLdTABxqY
Y60yBp3BmrbE5HGmcYzNPEOMm5TR91TuKwe8jSWy9CAYgq2iEYxsHmrXIsp2CjSOGZV3OiKR6yQG
EIUs1BlIfiP17IiVc5HOC+DkT+2KfjZGqoMIUnk7NerRZ8nbk3i+dCtHwaZz7RMMT2XOMTwEP9Kv
OXs5vpTBQWJZhaQ0ILLDXNiQ2ychohTmt0zzna2uwXBUXcY8tgnYflCP+/haQ2ldtaN2EDHT/LZB
9wqB+myGIyIFH2hjvajy6TkbQEnGyPPXZYZAsfZuoISNoNzM98aZz2CRBfSka+51Bj4ZOhMX1lBW
FDdsW+62lMBGW4902X7Y5+TFGIlx4/p9thLgxYZeejTt8L2i6kPjRDaIib7B8YriaCSMRetRY8Ss
3EU2deZK2Fq3FlgxydE23GUl57yWcnh2vOzZyuEQNGlxldf1JuNTz5HUhgi7F4hFeQzqnG7Chc0w
tiVsgR7xc62iCAtQsm8KNgxfgpsiEVNqHQxqp2J3ov1U+N8nE/WINbhvaZGx1k83Xs/4VK/ig0cu
h4z6r39eLgljrpd/Ls+ko7u2YQl0oqxo8/f/Up4VZYkdvqWVCfWerUdPSZmA2RdG5MxDyD5bDdSS
BtCK4Zg4A6Xz7OgB5gsPq50yb5ocxHiAovm6jTw+RJfQiYCVEntRfLJKZy2V8YJHx7wtpX0PTmlt
zkBy0xnrYze6B3us4AqYBJwN9cilIvySZDR4MIVwc/Tq3cZzoDvZQbbEo72qMt3HUONDDirWhtX3
NPrs+wzCEla1A6TMma2yTwkb3gkBmd0O6yebmfM6aMtPO3/2otFcD3ME3iT0EIVDdxxtPcJOisCW
ac+Dj7zEKeG7D5StS+SCTxKPDGa091EDdeo3xCOzXN2KzLhPfbT5EF6wn2xd3flKasJ4WTXZdKt1
aibPVteCz+7SU8uEG57AHfqpGxdpxd7U3TfQlNfxlMpjGUlKQLKyjZg9TNb9rVasc6gPbst0t4G7
uUj8iIjm3vkoY8u+0eACL9t0B4Thupl34jAPb4J0Qk6FE6GdMMdo+rCf6zCrL7aWT2qhRnLjOJAa
7DgavheYKZEWAkkNybJN5XfVV3eBg9MF2uLBzz0iDsgY9fUaBKIV3uaRDpcRbQpXy7WfUJC1Zhwt
HOtaePDGnXGAtZmPy76U0GgUmSxtNCct7RyEQ2n3Oj9NXMhDZ+E8Q5CjmBGkabEtHLFlPvHBdjEB
4ohe6zJ+xYK7jbH8rNKbtMXnleK+g3FB2WTwF9BDP1jQlr1B31mk75A98iyY7nY45PAu8Kr04AqH
6Sc0eYwQ7RVYs61WqacsLE+1j26tDAjnpnF/Tly1q830MWCgVHu3pgUGPwcohJnOOjc25oexTddV
Or73I8VhrIAhwdeE4MEbABksIu+K1ZAcudepw8cRJwcrcR51r36HfRZtjEx/N7HQ+j53hNfZDHWC
dFdGDenYGt40dCOLtuxuSF0sOAoAHVlncf7BqZSsq4BkZPa/d8JMP3FdZMshUHza2HMJm80WCLRH
g0EFidQY6Vz5FVmYJMsZQgvvk8Fth6TZ+Ij58HzUYac+ryAZtwX5VSmWBfRHKp/usgmUcYQeZdOk
t1KpatX5xIPh2T6TUkrmbj8gdVfdXi+j5FHznygA8OwER87h9ITTfk3nDXRfBClZBc0SIYi1TPvw
ltJU8SnzQns/OvkYG8e0BLFs9kxRa+8bsa0zyQzBjhudhnoOIC98b5lY7rOu2XdTgOMcFiLsYr6F
XKLnuq3vEzS0VO7tEYkfRwm7PzgjAIm20F4THbu4ZX5lZfhd1JDCcp+bqYiyl5geZIwQiWorWMSy
2ut6YVzbzXWuenweIdIhn1nxgk47A/sifLdTD+57IW4zeijSbVc1x5KhUw+AXMOV0Dn8ZSAXXFLm
cmi0XldwmMmuNFICeW/vCklWij403lZ18Udt91urdK31ZeH+/7UlhyrlLxvT3PL7qSf3RI/tb4u3
LP5rW+7yOz/6csL63bIxc9M6kVgmbUHn60dfTsjfHccwpU43zDYVLbt/9OWE+TvUQrpvyjUAAmEf
+EdfThi/0z+yLNcxpLQE2sl/py9nGXOH6y+bqIm+z9Aty1bKpGeIh+jnTRSNdYmM3Om4EaLyvWEo
B2SyZRUspsrehqAY/XXo+MhshmC6z1UY72s90N7sUIGJ1mlcdYWqjm0JQczoY+TBPQxW1OH+dQFG
htKpbJE+Fci7EXzaIllVivb1QpU+gWMYoWdGhgalAuk9TXqidJFj9R+xN35ZHXjtiX7AMq0qwETK
ekwtptpG7hLNLUAsxeHb2LVfasxeNAI2NZz+GFkPbulAM1Obyonu6iy/FXK4x84DsxqxX+IjcyBf
usxA8zk7wgAputrHoYiwZrbZIgisYz+2qyYTS0+1q3ICF5n73wyLfIVGv+5G/5TXbrfIuXXTAkN8
4BuvhpEDkYKq0VTONYBMginQgzsOnDLH3QsbRblCqzSSIGiQf7U0o+KtkP1jK9XWRJbi9jANgIia
FoRUL7Lv0ozaDomHFpk7aAk3ZhIebX18DoPhLoPbqgiwHOpyYzIbgXfwnpA2n6TRRmtHjD/RLvJn
J3Yo9mYKQap1wDOgtRuXkGP3oZJfzIK3QDLOEieyzD5C8eao5yAAzR87+wRun+rZ6+jATr2/j/s5
CSzaYQy/h8aw0nN1z1W/EL31MHTNVo/iM4d4xIzt0QpZpoLwlBbM8xNbzzATWO+jo452BRc3ol8Q
zviFrsFTYq1CyVMQ2GyRn+DJcJtH4nEYAsIwsAArwVBen3aoGFexPe7b2N6FYfrsRMm85T+EUbuv
0+m9GKFPUgsBNd6S3rTvifK1YhKHM+0tjMEnYi7yQvNMHgtzCbnvbGcdAg+pZfstbFnNJxhC+Xhj
wwMfvXLbWz7QDVJ3ybObcdLGsenCqxYs1iKJXexgUUx+cU8jRU+iK6QujzoSqYXpEnbd5Oy3ZOu9
BAV6R4oEIuLOiYln3MbUZHEEK3qPTu1gfWiGc6d33VWgTWSNa/7ZdsMYbzXUY0t7oUX4UA09JU2J
WZSyhvwruDgdlt24yeBzJP6zhQWlI4gdU+F7mzOG1FUOmUO7ywK5M+YGUNcOX5NnndLOZr6urnsL
AnAjd01YPUQlEfNtkr8Y6Eahytw4hrgaDPs1dQaJu9h9adWw9xMOH+j9qUjyo+9XV3Vbb/0Ke1oe
fx/i9LMyRt4pOc/1bf+1IuVtcCqLAXvWryabbGErj85tmtwGVUYePYmJIY0k9lrxSTjPlrDDNzOn
BPbCs92X1qJ3h4fYJzl18Bss/6BYTVfcthI5Qp13ZFFTCGVzSW9ZcDiy8hRP2b6yk91UZNwXya0Y
obFHZGGsK44OmymOvWsIlGA9ufXOSkz12Q2MbM/sLz6T3xKdC5bwKyg8kDJkltzAEhiPsV4drAIX
tj4Y2bkWPjS7fMBEbGcpXo2gOXmWLHd+gWdwoSKVnoB02jc1MTIrIyjv8pxJrZGrm8jjsgDY1R57
Fb75k7gqKj1aq9bB+VxM2cIn2mdhdaWBDMJDINKkWz9t86VRmdFNxAR9QYQtVsDZU51X1VlKVTJn
Tj/QDd3QNggWYVp9TDYFiiGcbMFa7y+rTLygu3wCplUtGpG9R+YUIPXuWPtC/y024APZujyAUXpn
GZvFVM2bi8Nh4WhEaNH7Q2zi6GfS5OKlLvu9kOrabCNQmI7NhwO48gpytQGyxX/TXUQOg9xWjSA9
mxAqbJRx6t/jAN0Fjn83RO69HtjnELhcPGnEZelc0JE9pxJMUbUcXL1fCUGfkvMp3AjJ4msJKhNT
NOWC8tGDV5tZuy5s7lJOC+CgjhzSTzKS39QwB9WxbwgyUQhGCz5Yh6nyHUR3rsDA1RgkDShmOjna
8S0o62nZF5x3nKl7aXxib9J6gk0HkH9R4iB46gVpFjklkdNz6CsDzV5Q1MV7NeY3CCAHEKFUirhn
1kHB7L71q3JOh0Wbq2CPaeU18Jd3fJcdPTEeJVQxXqvW6t67CGx/3Xu0l7JcXwPKCbaNrn3LEhYP
uFLha+1N92jgRg5jXDWL0IEVFHVJuiUdgyMKPtxt5YLDAov/Cb06R2ZPtwNKQXXoBEpdK+vUPjMs
Y5Pq5EC1IewXoOBqOzJ+dWV0FbUYNiNsqiGMWXAg407J8LtGTF7v09GytVPY6oRKWcbJ0rU7O7bi
fTKZV5gVTpUNfKPPSegagvijzCeilDs0aIZF8xpEyIkM+O8iz8B1DkzvTXUe+2RvEjEY86zziIFg
O007eqagMM7jR9It8s+6zc6Ob5iHLg3yRw7I6VuMX/eAW0JfO6TfLKHVOgm8kDDfmODUPkVkjA9J
xbaWcHNsvckcr6KhHL83RGphGLFDcCU1jO2VB3FwZYJTWHteaX8jvZEcE5tb+t+vaK/Djyqv8+/N
z2PlnyfTf3+A856nv/7IT3Pp/zcG0aZBNfp/nkTfJzmxW+HbT0Xv/Ct/DqPV70pSUjqMepH1uzZV
5Z/DaPE7AjKddo1rkoIsxT9qXql+d2wG1LoypG4IZfNo/z2Ltn6XpqEQOVq6ZDRhiX+n5jWoan8u
enVTmLppSIcXZ5HN6PIq/to5cgfCM+vMgsJtE1hHggO8CHh5EWKLjUwyukJwNccOui25S5xWkZSQ
79NUNxW6Ejb3EbKwBSOD+opmYH0fVZ63S1zyF5uT3QfRUTYQ2iqgI6FpBUu2RNrd2RsOvTVS22Tv
omJg+ONOIPbBajJ1WYetpu2SKkC2kxKwStmqrfATZ/5Q4GzsIKMx8jlkYXxUTU7STVYs7NaIkNyj
sET7xx5AfsShn0LaIx7/T9G4kXUBSRKk1D6b/WyZw6KXkabTZq6/0DV4tLa+HENBGWawL+QjEVWG
J5h6hZKATvI2ItzNXulsbEg2a2kTboQziP5ugoWqyd6QDBpLWzeegnqo8aonNCcagnetr76oIexZ
isBzgH2jjtFe60grEglBRj3xVNiXdmmIHq3EactsjLBqoZh4EwdRbrIAk1AT7fG/OaxM3LbEUQUx
Bm7Htw1ef/lcd95pKlpt0ejsGG0No7loceO4FfM6MpeHbEyX5nRTFej5UtGAlhd8FpMR7Vzbo6lB
6CYWCm/Zx9B/k4AzSaxNHT1WldMRmKkmQQfJog+gUNBKn6QCaGXRWpo7J+hNIxoECmp7L1QGKpF2
GbyRtRqs5zIiscFAY1riE8K480IoGfTConwYHBSj0COJOuq1L5OuhNZkX1kfYNzyGmdFRUPRmrUs
swqedFw/VLmLFIvsBtvmzzSamrcCYw0YB2PlDDAKsWmfaCBlpGjGXCnmtKLCEhjRkfMlGXtXlmBb
qkgsisuKLLYGZ1TRdPmmEJxpUJx3EXOQ0eclj9UTUO1i7vboSpRL0M7ghjhx5SKq9kHVEHSLMli2
uN0x16A3tLS16usXwgdddgFix0AaRaEiurBxrm0E90ivGeB6rcmN4j03Re9c+dFgY8+1ablGFYm5
EihJmDxlab0c5paeS3nXWtqjTtWWGBhRYjJmkqZ2uSqGhpmuw8RjMslasbdZPll3WTv2ZL/l4BeV
vYpqqtEJUL7GJ5OP2yFSd6kJ6Yok5nhNbkZYcC0mq8aY7FUpqKuSbHxtjSG/CkZ4CZ74hmb/pkXA
yj0k8esOtPjnHlk7xRWNSPNbg8ibsS4hcxRXVwBl8UQPabTEyEuz+nXIyOpsnPQxLMmlm/hsm5xy
o1PTqvCbfGcaeKyaCCwc7dytmbGSGE3mbunBAjrngjed7IV5fMsZfNAB0HUYJxnNT0XKkbQf2Lsl
oYfpZK00JCRMMvKCfAMokabxUeGtWJouE8GakauYnGMC5ER3RL0y7LFZSgYEve+eHR4WVX7HjZLG
D7FplldDDN66Y8SOylG7CsOpWpdhS/vcNeg855hWLJR1nnPyOxL0akbwq8HkepRVES3I4Ox2xKGN
XlwwCMpHGr/Mv4wPEggYfSk09qnZLk2Le7DlGLw0y3A9Rty1FiFy8N3Fqhkl93dvtxwdnDOJoRX8
m4DVzdAPeqCeYaVkC/S7RLQCUe/7mFBYKAOxO+rrlsu7LuSCOFu/djB1BrwxeBeyOWx5H3iYd4pq
MlHfYxYdQGiYUrG6Er9kJUDSi4j8SRt2BJYID3lDjiHCST8HPa1Xkkb/toSg7aSEWSdVwbnXmXBq
iL4BrEScbcTVXdvz7Clnmak87Wz74VOTX+P0ybZIYD+aSXuGv/atswm38VKIRLR/7vyM8k7LJs7V
+kfkTg+5Dx97XiqLkDqb8WnsSoYN4ZqDNtMcp7tngEs/BkI5dI3mEMWujuPwve1UspWq2fRqDHe+
96QqBopJEOxIXK3WXupv4ESCynsFcWlH0KoIdkRrACdCdPWn7wgQS57OtASo67Lqlt5VybDbNJIz
Sn06vfRtSN8cuZN1DjtyYAYUTuFtZehbpz7EOu8Ed+qDTcW8sqjf3YMX1/eQ1JaFtHqyOONPl3V6
0Uy5j2vCasgqYweSPVHjH9mEMNAyuyOnXFYxN94mWv2UcgnNFRcAUEkiaFG8tInfkWVADyNGjtDM
xPC+BW4bwrFbVLpXgErektWF6qHQP+fHMMc7v5Z7F88PgViNucFaTfd+ZrgEYbwtBZKpADCRBWT/
LqCVSnt+wCfuGre2UW1t0TIONnxCM6oYp8voPxAxSWreIPlTDKaFDBvJyzHzhzgV6yYrYb4jFNEI
KtjGYNFLP+U05rFqYX6DcwDJaVnE8rpsHKTisbwNVpHRxldJm+vcmRzAabWt8iAtj6X3jSJh29hu
hLpFByCl07PvzXA7hRyJoknDkqx1Cx+RvFGfp6pnJNJz73vNkfZTuCTv6hV/QgFfhEQtxNN5Cq7A
JGXaz/JDGXeK6DKDhgbZzxyMxb1kNVgNSrtzXGhuWeWcUtXl63YVw0HyxqUp8zdIttaqZNrBCqvA
WqbFQEq3fwNhD3B94Z/GZFbTQC0b4vEe9cvz7BeVAaMnd0hPBhSGpa1EtGydKUGxY5+QLXL7tQHp
lLmiqRbn5A5UIzAojxhUYhzIbY0PzainpLG769rw1ZaQXrxtHs8/cyFk3G3Kcbymx1iuGo/aBLg6
w8dl1kEpjnDkoKKzD/XUYguJSKqf80daRNWJ3a45QMbbKGGtL52CK0tM/UrVc4uC8Clu9pIZjiLj
UxDKoiskdz0naMY6I9NBUmEIvBkWIHlo9yliChikKmKJmdLn0zoqnGin2nZnutzMdSg+AubFgL3n
eAkDM7zZnCeVLXK7fjBScostmzKT8Wxh9VxDjTPnqaJjAMmLLXhwF+5Q+JuC03IrCmdlF0m0MhUx
FY47x5FMydKBuk9QTa7dNZFcEXsBnbZP3BeUH4ZJbAEnQg8fb1IStzQh2OncRlyNNo2NCaKaRiry
fhyqYKPRWFwNE3mO1gSFxjt25HvTMKvJpZyip75tjMcssVj9HPeVPluHlIbhlSGGfiNlddtNubUB
AUT2Y+VL2pTE9URlvqwg6rIc2gJaX1yuzcYY966KyU8E+hqncD49k2GbEu7K0VCxzLJcpqnC38mJ
kSIxLxvbk2eAu/WCtjbcKTrlS4lpDwsX8124Db0sqN7hujUYthv7bsTjbNn+w4hI61RZIY0qyHLg
pIqGHgSKIyPYizGiTIOrsymtfEmnbYlca2fXsbaLRmvc4ioiMCsk0AGUKKWqM8GHYFgo04yXoIZH
O2mnfRV5bIXDVarV07quAkrzEPJo05QDkaUGQBGq3yjEo6j72UfeRM6qC7yBLVYzWOIZEzVxbK3M
gWio6b+4O6/eyJE0a/+hYYM+GLfpnVzKlKQbQiVV0ZsIev76fVg9i2+6vtkZzOUuGmig0VWpVCYZ
fM05z0kkg5HW+Mkkv+as/lSzZ22maCKEoECIIaCMaGpxc4YUQWQ28YQB8B+kNZfOJg8zk2LepOAt
bcJ9DgV/0mmZSqo+RsnGq+jIItBimMkkHny5QQwEh6Qr9bZGw7mZMVTWTY0SDAvsxurtAPVYd7H9
Xm7KkBTESIFaAHndmjPAuuoxkVa3jj1vRzlewMrjOM9LaKLaHtdDiGskZVKZUgd6c/xqu0m4lz3a
wDi6LcyJxLj5mohW3XhqG8ZUS4rEhJVlQkbUE/IItDDGkFybjYqeI4tcGDD9knE4N04LbcaFkx7W
+NrrHLqJzFBBVF2Abs4lr1lL81ZzG3jy1pkhKTf90G5UL39mjEwoZfQ3wql3wMjRkjpPjWGQYpcs
6GhN5E1aebwCGrGsVd49e11KPGnAwZv67J3hlM95TG7aHA0fOaEwUTAGaOCmiD4oe/Cc6KHreAAa
4J+qBICd4otlQGxuGSEBREUg183pk9uZL12XBJthcK/APu905h7jvAC56S1W/K7CYd6lKzcPylPF
6830ZehgmncgUpj0LH85XtU+6cCMxNzUVnU2RtaFDelDR2s01wJb5phsB5dE4Qmy/qrqqfAK1q3U
Epx7WaMwiOC8hZS8TiMGsFU1QWFgLXRxRqbwHHLk+bpyT/b8OXQoEu3gOjf+PkySdFuxrkJVU9yQ
VFPd42gG4iC4n9CsMXritWNNoTDK566bb6Qyb2zQ9StSOaoVokiyVMq8vxlC7R1ICLsNGr/go+KZ
MJEatR0JlIdUPJDZqxaHtzN+hXEa4/Xx184UfsZdGhxsvuFLviRb83d7jpFD1rRwJ7wIDraRYvLE
86IWBJyhu2nbkHddyRGLah/IlTFWBFGlPeU9tAuo3YiRdDxzzY4o71BykDjkZZfMGI5G5qOXZEXi
pN5Do48d2Ngnx3rTKiEEyAFv3sn+vmdvvZIdyaCjxUGU9eU1Rgl3shAsrCrjaypLCRUIMMe0cBTQ
ZhIpE7O4HwN5TlT/FsLwIVzJyDZyxiEKexYKbhudGuaIp4S1T67wuYaqglNqmpeUtLd9kS+RqEly
YMWMDtEcgF/V6GWrMb3KBNonyseABIbmhEvzOKIbinP5KNIISoZpf7CCy45jW4Jct5fnX3ljmVa+
HvHzxSFKLVni7Z8rWFg2SSKmNZ49Uap9HOQMMMb84iTuY5SGwQ5dF3kRjeRsEzS5zP6mdWWYT1lL
Qd1pGJV21t1n/YQ32IzjXSTpRsV+8rrhxpsEdbuy3HONmhl/Tn+kul77I25leDNYXfsfSImsvZEP
l4nECe1yr+e49M5iyYgJ6GOt7up1BpbiqX82liiackBaMHny7I0HPgJxMjD1baSIsn3CIitq8MYO
fRUcDMi5ZJ+YNHaFCem6waYMnGqT6WQ7OxR2bt2gBR1DWCgkNgE024aasJ8mXU7SK43QSg+VIKSL
BQEhNL6pKVJy4K85eI6M86SLK7zbzuCvi4URWrrB52DiK3f13nbiB6snCBtygOlk9hEQzQysYu/V
HD/KoRUMO5KxbXCuA7uqKdEMuKU5MRYRHciPjKS4LKT3mDqfRQoUPcSYy2gpbTrjUqbRc9ryhDFt
0C4jM+NzOyTJ2mLlS1eBqtBgTLZtmL/fkCB69coYGyk8JdYsCQ8YRIakr6bZWusOykhK6+5RY2hz
PJOxy6HIuxkHm+4q6Ouzkw8/ge3kWz1m3tmI6bHIeSiXqQ+Mjvy1cIMVkmFwiVpBl14YaekmJ3W1
Jn89R8Gwi1NzAI+ZV0f2DSQEotPeGfouKEMCCNMlnpv6BBt7QdyT/izk+KDDH2HbfwYFPbUmFLmz
ZLiNAU+OJSe1+9pp/TwQAT9B3rkPQTfzwIH2gk6+KrJwa1VgZ0plHWSYE6+O9qSjC0bsUm6dyJAb
VyfPnuwPQ5l/aTpAHu0sG8HTbpXTnoaBHexkdre2wTxmztyI5w2pLp69szLZbkIi9vYGu4nE6bCh
m5mDTszeNa3xSsJothVHLiDZ86QfiIM8d7TgzA0/yth+s8wCG3Mvsr2Fg3al0J6SlOk9ROxU97VM
Pgojvx9Ne945cT6gYUmiw0BFdgmcYh+Du58KGGkusCRqeIIfmJTEKzlIanN3BMmFDHQyZjyhXu1t
c20MPD4GgSJNs5ClnPHR20T4B6f8PsIrj5a1S3cjNJYMnfNaVpN79y3Dsz9HHUHkYa9Y1wLjq8rl
BufMMqawPxR1sZN80Rfd+ndZFScnb0huMyyxtKser/ndDgh0LYxwiSg5jnZ9guLwDR62V8frAVkA
hfwHdZQEqefS6hN4l8jhhgLn3h3h04cdwkybeJjEfKl959CVVIE40bGu++GuXWadSfkuLJOzqaUA
LiH6x8ErAkKD8ROUGanDA9YLtHY9cMVuEHexYeJNKpnAspXfw/fwKb9Jzh7HF3NMb8hRu4Wjhwe1
fnHFfK8MHiBh2tprAwQ7TvaRGpLeDyMFoicYftx6I9KgDrl/8BBB/iIh5jAFz7FNaPt8ZIs5HPk0
YDjoQ2Ph+UkNmOU6esW3QYd0Eh2TDmthHuDbyFYuCTrsNlCNdRAkgCafDcappRXBFqPyd4arr53X
YEpv7cL5CduFk4UQvMUd7iW3rooe7YB7NosfdA44Aez+q0gME6pyUW+qPLk3+yS4U2d8tqQljPO9
32VUUWFprcepei85sC4e2juafm+XtyQ4Y3ticevrk6q7D4yoG4Fwac9mOORZzxnJ5/zdEv6Z3STl
qffVwf6PodywHuuukltoj0+jIzskBXTiNHvLI5rPtcfwKCwOrgjFOPcmPS7qJxP5OV+OeOicudvW
MbCjonKehrJ9jutu2MRZtw3G2sQmQ/oZTEb4SRUwu3qofupRvAZGfddzut/IiMXxlDxVWfI5JE6w
zvr6x2yjL6fDA1PYE0KSmQUYkiJ5It6RytsjMlYFD/hpoDWMTFtLy2m3Jdc3CSrclLFt7+o4KdHz
pR8kf6WbcH6ejI45u0gee9W46+kUYzXDkw9owmmYDro5pkgRdadRmWLjBgzeiJQ6pPKZqWq0JKTk
YIHVLh417aVX12sjmvahUb8h8sPNq4x1Gw7Dhn0qE7BkQVGzT+Uziahepnba1yq91gBP19AW7K1T
1Kt44L/akFcfnWBbj5oZnEWmdV2lT1bPB+Z2F0M51XomeWGdhneOR1dWl0wQg/q+DMy3Ku++dy0T
MVai2BeWZpgN6rZvmyc6oHZdjITH/hpzySQm192V68hjJCllrZiez9uksh76Rn/leQ3MLi/LlfT5
NEZn+Mryk4hTUJRzHe+zvNtFIp23GsCjbxfVbSAjriHunAby9zptsm+15T83fK0Yk/IIT8cA+Nt5
ZjCYr2dJ1w7+8pASgeI1JU77blhPVruxOuMpi/NtP8qL04n2Sabb0TgAkuZYwMkC8JyLl9RZHKuy
f2DQfopKHnVBgaso9bOd4RInCPaMrmAYdvMgKnq4bWF1b3EUfXpNzNKyfwyFB6ussr4VI+MksUSq
F2PNhrdhcBH7LHctm/s6NpxrXnuHmsZ6NQR67cDA4jk18jtzTyQm+CnKgaeQbJWV4bdMTSrvfZpd
hrsNOKMAND4gglVXm6+unY9bnsx0Hl1x6lWnb/LYYebL/anZXHEdI9DIeAIUdjZvO8uGcEl/sGF3
xbVRNRsD/PkKRK8Hl4QPgsk7Wv8JkL92X83O7Xc5toBtxtOkGKMPRthsfyp4HNOkyQVhhqDM9Nfh
yrTQ4BT3q1uzs+8G0063DWKYNUUsIt2R38yLqpvRnflyEhgPXLYdA/zI0/7RSM55SsaIxCi0iSyb
c6f5kn2VXZjnIn10FAor1sD/+Tb3f5FlGFfmv9rUYsSPprlpP/7iM/71l/7c1QbmH3ZgLy52DLp/
lyH+uav15R/IA03ubAd7t0c1/f+WtQ7/yw889OwsFbAPs+D9+7LWkX9YQnroCl0Xoy9b4P9oWev4
f5X5G+xpoYDgMf/dfUkHQACfFx+w9hAFDNkJ2vUI/sryxwwEsqyLp5FYil1qRfVTj6BpLds8xKYw
OnfBHLQfs3SHJxfiQb4tHOAkmRKSgWtfXAhOExIB8+jitQUys6pgAB4qUVk/rSBMrrnwUM3YqEFY
xemk3cs5h0churpYN4VKF+I6+jp78vF4RHk3QcQZIsYWMSfspaoYdK6jqKvEFr9I8hR0EDdJXsBS
aHjJs4zNfD83abQD1Zq+T1ZNzBB+la8Qyumxj4viwTUkocm6qIdtFrnBM8NN8lpjA+002OceMZnK
JrZNpPt2hZheoE7NB86l9g68RybWNrTz12XItKdR9GK4C5r60oIKlAO/6/0bP/bqdz/tW3KjET6Z
O8Jg+4LWq0ZkhgUCUh6L+vi1gpr2XXc9045cdQZUlHKoNrWZzUjdsBbJW9c0HARohfVmtNLtWc6m
hERkVpRTDBfctYkq6q9qNoN7n3qIIhS966c553ASC1RYdVmoep1wUn2wbmPPkaPJNx6HaBpLvtuJ
5a9PvjSeH1JEPuDag5NhPBgftVUWzDnctnucXHe6pnVrP3JNMimOx0Lt3ZTresuQMy/WGlTZrR3o
Ui4FumbdCjWiO9QesFqE3e2R5XB6skNLfSatNdyLLCAvJZh58rU+GK2603CGURKI74OM9bwz+sQi
1YsQpWQTVy4zWp3NhNQanOovIirwFwbkRXy4eJD6je3G6pCXoqUDZBXHUCQ3s8/B0Ng4Oy9wP6M0
JtjWqhI3Iv5Dj9F6KBayT5ktUNKkLzIORpd80WQknQv1AQAnBP016Qqh436NzM2xq+kRbLglD2Vo
ejuXKphGVSW4LCxb0diMlZ7Zp4ydhzHPRfizcpU3H/KmT59EE4ZPRocTN2iEO+76GfbHTe+H03K5
IkIQednjwrKacaCKniKy0uokY/qUs85Z+2UO1AWsA0QQejbWyyzzTL1ZRhHmSYcD2+hALBk9UZHy
Vn0XGeUCDibdvFLxmb1Ta12JZ5M1fOuBL0jZrXflEQhcw1G13qWy895LuND3c9ind3YUd9NizgsI
QNb1Uhn6reVtgUqAVK+j5jkEoQMaGeIq7YTRXyNkcyROZk65y1TbGQeoFvXenOPkbOVV8F7bSfUW
uFm0DErtmREd2/0r04Dmyi1Y+oCbGuviIzT+7uOwKNciIoVs32lnpgWx2q7ftvnsvWkuL8ZHfRXd
2hBXj1RmRkM54mlkJhPJfFmDd7ucDYBo7GjvAXaUr2lQgcpbQMOV0eIMpj0fHjOBFG1XjhBOo2JM
zowm8QRRa9w4BnwrkG0Djh1iX5y3OEn0abCDgEAUXfRP2vwlb3EzHRFtw6KeU0rC2JVm+dzaklxn
yhySKX2TuLAdzYBVrws1BMkxCdOcvrHNEgI0iw5stGsneltxRasNzYI01mMUgfgukiS7du5oPuK+
cF6IHzIWqN/wZmax/vKLHpUZSCzWh3yt5iGvbP+odQ82jjHLofchgTBSmnbLj+Jnd9ZN0ffyg3GP
eE5T3wSITYgLQmy8yuViMNQvVmbWH4nu0td0rIrydiqa+GyDMYNimMlbXJTJk4t7F90lS2kcHnri
zC0lbH9SLijE2cPj0mQBxd3DpCmicfDqgSBNUX/lJWSVnHoPQIWImTqnhkEIgVVtfInYkg2jCPaN
P3j3VoNbK7AlSNuGUPa1cnP5EpW8Y44g66xYbnHjZfXIZEHbzjfk82wNJ2x3HuWvwAGf+tHPSYPj
W4VeuBwHQ2Zdmsh0t9CFp/uhkchkNKDRc66b4DYZlPVgmIPZ7cpmKvf+VEcBVaflf4BVo21qwKsR
WwuC1T0ylecpSNJvLHZWwmOtrbg4d3bZOdNazyZ+p86GaIXCHU5fpkC5PZjpUN30Dmfwprbb4cOy
VARkG77Dzslraj8u0jc6D3VPLSZaVCQZWNlC0kgHmad/1l1PQRaYVmEe09RLF7GC7/yg9Ma6HRP0
RBmY4W1duVHTX52ud6In9jWEfTfQngLUMCZ4ON4yaxWmaEjbZ1BulMixDJnpz87DqHRN5Hk58uzz
ImK+jNKvoYXZSwswz/RfZLO2Zcv54tjEmg0ZfD7XGRuS1YLCkBBrWxSvEqTObaKJ+1l7yLJIPSVp
bcd8j8t0VMTD7gHFTi6iZAZiyseltYX4w6+Zph1hlLPI9I2ZioEZBvCebBUJnRGdzVHNLL4kVDxv
VacebN24HVr7RGJa97zW3/ijpnkj/47lWzsHy7oH+BGxEzB9OJ5r5qBzVKuPWdU8vmUg2jOia7K9
ycQA/xP2JF5DBZxg3OOgVey/2oAF9TCiWLEsKFbslvUbV1T0jTmaLF7quNTfa6um5wfuydwcPTIL
cq6itdfZI1GLBJhvTZ5liBFad2fVFZ68pmEKiVIJuHpW0PkKDwW7YiG5HkZj63kDbCr3HFTsa1O4
mavZbB6Y4y3UPUKsutgq7phr1dU+bor+rh3IRzK1EM+s7KPLEBbFWdeqVFvTdpd3kLFRTGN4iCnh
qeY8QqRAsn0RAYFONrCAG7fCwr7iJY3NiL55E1TOt7z3rcNgOdw2SYjDEUXb3TA311h73U6MlvVW
hhNyeTSv1yGVzrPVjYqQ6brewZjhKdv5FcXDjBm6mPl4Unxe58HiBNqkSGx2ssgjBKpY0YO9YTSY
XVUzFiXDEc+hhmKx+Rpi6X2zEr+eWLwM5M6z00PBznRa0D+BYh9phJP8tXM94zTXZKhubWnFP9TQ
Z88QdBhfdHl6tMiu3GWBam7bnBTtNUe0QwfnC0YxGB7nYscU2f5hggP5GHq2LVj3SoW32acA2k1e
kRz7LCKqQwbhpW4deas6QRBwWQ4fte1304Gx5PyDfFYbCkHHlgFBgIPqiUCKlZh8NT34WceEXDAa
emjycU7ZOOXOYUiEWDQ/HnyKPEVKj69lKQwrHwctShvQ3fgjG8Ae2RzzWv7kuxPf0OS0b7bnO8lD
Y/o8iCs/Ne6rOo5J09ZIBPGCMGsF/tblbwyKAAtr+PPiuQeX9KgbmVJSVcSdskdzFUY1U3fh3o7E
fIIpArx4Kkwmv/gXMnw50DPWSKy6L4XrjWq0JwIGW6y1qfOxhTUnm+IzA9FwlbZGeAG/k9lx4g0Y
ct0Bz9KAZx4HrE8oE+QSByFgv2QdmSqEAM9O51EUErVVPUNO2yIFGe96r/GfXa/Wgumuj8lwloYB
JF5OIlh3Rj6F2A5JY9nJXkznCVrAbVuM8BoVBcRm7gKUjk5r29uUrxR5t18Zj2il/I82NziWK4LP
7os496sbYsjkI1aqmjZezJ/QndS7Qtx3Gw4V1tiSZCfQ1AUJHhFzggL7BfasLU/W4Fz4o/+dxyFa
LXuEAJwWOmGCRcrnmsVVwOjTk+az8GaPKB57FtehzyvQ2pEdP5EtyBCDvDD1agq+30OWKhTeAUpa
jYzGEP4piWeHlWmAWYfQsGZ2ELbFcDNqTEBLAsLAEdFbuBCMIIYVkOD/RR4PJPhKA+QC9EjBFpKD
yt4gKhaeDjGUBzaY3kcSVFFPT1Nl74JnOIc7yc34cL1i/mlXeXtH7nb+yWKqKECtJCNUa89Lq8Uh
m8XbskiB+XlzyPKxWIyzdmRYPyJSDi9F6NZnxJb5RdhkCTIR1AQHxxMCuslFF87mqn1qOJ+PlZXV
XxEFFUaxYPAHkr0SCq0ApxkhNHirK50Svaa1QYKpP17iBj+MSAr/axxN4qObwtyEIOmPU++Ez0bl
qEUp3ODnqJdrm907Jm0GP+JummUP3gbzzs/YddG8hfh+7glyLw7hRBxlPOSMdzMc9ju7b90H1WYz
AZkAn9YeqMjXNErn98kpnJvEBTrA/NMgKKVHH1QqjgQ8CgVgDpFrkqlzKmfGStjdnbAZn7oxRTSk
gnQ/W7jKGIORJYpjdf4KAWKNi0DSPIQuPS1zIXuPJrV/tSGvXbK+vQqusdMSWBnY7aZC2cQkbXj0
BpClHoKLtzlbIiKTnEUAbYESu2Qs02fLCsQzGxrrDQW/sa85Cg7+bODGp4mYNm3mujvHx8jiTXkH
wrLDnONOOO77wXrx2fjeWYEaVoPbpI+pmuC6sNhbDQmm9pXd+uLN7rRFhnkep0sUh1ix0ms7hAM1
8ZBpVDn3kjg+pvCsrW9aRyQ/+DibD98mJXQ9lfkAzGOYX9k11i+DBb9zNTcqYXXj1CGPR8UNxMbv
tbIncVvOKdhAzZSv9uxFIzh30SbvfFrAXgYYs0zu0Yx1gfJvwfdlZPnw5I3x7Ny7U9BelPCsQ48X
BQqIz0MTZDLTAyVMaJoJBhbRjK+lqHAvkAi/pUjxWaE7pN22LIuZDof+19xodJva7R6MOCAQInGL
9JMCtPheN5HzLeuDj17wKLawRHOA1x7zRfou7GulHPQexuRgE//KQV9bCX8MmulnkxAKWveKZWuZ
WieSMBlrYx8+1umsb1KEIpRpxO3t2Ixg2ZNZtpswUaYrmCn52uVBeaR7hRfkWfFz7hX9K4MWGm+v
zw4d0CvaAMNQ88ZILYaTQdClJ4KMnHWUODAZVIAeQFWESxD+sqzY26D+oMVrUJKNbn2XIYz7cuMQ
mYfnNzuw5KRy0/Uz4WwcZ9/kRcMGv4hMJHRets7LSB76eLD3ddgttAowwA3CkUXJ0KuRXLPAoRzL
6rjGHF8yiiRBvX+vE1+ku6LJ859Yo61rGMxyjxt7/MYgmhmpC4b9YqZdyEqZFY+bqeLRMyKUpoOb
HiOepG92MhcA7pN6CyeCFMZkYoPbZaU+OMBLd/0UxuelPUeGMeflySO1eA8AMV5XTpSjxCRdxc4J
a+67IO83ktTrnVJZfi+cKHzUpR29DZXrbTrHmACqtHizxiYbIUMh4ncYTa0b2jXWjRCTkav3ZfIO
NtQPLj5gt6VZLxmgLSBghtZluoBd2DHNLrdRD1rx1a1ZddBVl+7V8ye04LYwnlxHmLdZ4MQfaRIQ
kYncsiDMtsrErYT8853zab7zjUSUawNNzsW2mdO0s6j36HLMtXJUz0YRLMLK9jTq5Wim0olkDFM6
delL8vw96/V86TxlvqRjY69tBPMPPoY2xkSERQ+97V0CN6keJoQQBwQn0Vsj4dwqNJQLYqPyP5N0
ZvPe9IooMUt3sPVz1Mj+UJa3dWBQrouQTTIJ3/sZ5szJJM9yZzF8vIDmba5RYcYH6NjdvZtK/wF8
CKVE5FufTsFKDOiO118q0gqLfS4xR3AzzeZ9CFXmh18n8U3S9+5BSNN7yMXEcFsQl4Cwz0za25lu
muY7Jc5tLYt5vqqQMsieJ/vWAOfyaY+Gk60ZS4Qf2SjH9sZpUR+vkKssqG5g12Cn7a0/a5DjYx6u
Z7o4Fiys3JCxp8eWVdKrYzFeL1pLiZX2mVgx0MuZoCtUtgXSQy9HA5A6bvUu7RqVrS7wIwqGUea6
LUzxUJLRzqJh8iHWAp6wW6g2aQnIQ9Zg6KMlhKBGwbu1kSi81ZbX7DT+1+MEKR2r4RA/MVtmI8x8
v1zbNRUtw6Dx0knZnRJjIm+X5coGdET8GrdG82Eg/dnnKkalHfdz+UEp5r1NVpkhHYto5T07QLnb
tv530fesAKzBCIAS15BYNogfKhg9qJJG0q1MRDFRkma7imyDD2+0UU3lTDeIoaU1ZkVELqhLtOrR
ybPsvqt9Qih8BFAlruSrg8L3DWZK+mK3mXpOkDB+mVkPNYhJGHGVqDDXmtiYE5Nj/2jBtdzPOQu1
AYXku50WLuk6KnzNtF+hKK+Ve6idELNQXpHKqY003MkkTTnaaDLWA/7QCw1I+AhFiidXaFd8MUwW
ZyI7k1nuknAa0XGAjVOtjQYuJjPgRC4J6r16iH8QABSgntVksFV5T2mUljLed17c4rdnM4IiVTmH
SFTmDWVFDyA2le+1U1ifdufmGDmJIySx1ofMY4gQyYUXIP4Dp+2/LOXmPQLc4BTbwjxmk9mfit5i
LiMD/er4WXaTVIa8skslna+KWD4Kr7v3hq68NQIkTBU+471jEQbEU4iwRs85UbdnL0r5w6FagPRN
lZH9aOZNSLBYzeBMoJyIWVttvQhW/YZJfnttAeSsepP19IyTZZsWCbkhRFKfmzScXnM/15/lSJ0U
mzXSEn+WmCid/pijitfQRlJ5Izqe/kVvjhc+3PZsFJCsgF9I+/scsJ73Z1TZdpN4N8g80aym+IBv
a52k15ED40r4mEM/6wX6Vk2DcZxRxn8n/Kpb5xlJNb5MkouLQmJv4d++0XOJWIXAlYPhAv8wq5CQ
5AazisWBipTZ7L/mBKd5VYnsDbCVOmEJSJ5Se+wfggLsdTgBokpSlH7rBdp5jpHNvJhOjM+6HARO
bkfGRr5H6MPuAKPA8FYUDBhWgp0Im7JFZhQI3A26L15HYQQ/alfLp67su+s4DeVjF+riLGeP5xv2
MoVcObeRJVdFvglV2HMueTUmlLmCUqTdR8jdY7iyM4kGG79Yf3ISLEWugPq+F4asjjBQgBAkZBcy
shnnn+wxkdI5C2CKA8y4WhkTSr4/0fLtq+LcYiC+o4ts9niejAtdNF+TZNNzDm2jJcY5xGZQjVN/
zqmFqlUckmIcza33ZEUD2e+ZbbyOUWUzAAmSZOcLvz5Cq/SOaV+os4wc8dPFKoiUNY3GXUePkG6E
rpyDdofmlYkElm1mkOtAuPF91eXyO2H05lpHPmLfUZWteUhr3PJreJbloZln1Jl2N+p3mG+IdApE
lqBk4hfPLJw9aFX2+J1sD+hNmFZg2lWrgEkFOvgubE81cIFTCiLpiJvH+yoRz99nJRqCVWk65pUf
N35SkFX7KTBR00uI/oY/ucdCs4D6W6piGjPQWbQsfJyu9Gtkf2D0WIL34zltTWvn801+q6jePnCq
Q30AafEknSba4+23npPQNGHnBXawy00Ff1K4k4XOk2CNixfjit2EtusDQjRs+wIVdLj1Cju4yWdV
3f/N08aUlIRAH8pR1u/oPr0zD8/xoWCaRLfrd3eWjNxTb+XGuzsN+lzyoZz7rp7p5sYAOYjCuLWK
XDVt2aK0i8C53DZp6lztgmJr7Xc4jlaYGMtvjuFSR8pc9dAIi6JCuxtyfDlokqj/SNGGcAHCCeWG
RDgfzvKzH4r2mY0VvxCoifiLzKcXUp0gGKkZ4zUVWvIzbDxMZKMLkpvOAr2rK6s9PDl/LXgAHWt7
LDZDbVLa/I1mt2k6h5zCZqqGjYly94H9IjjqdrFXsebJvmOqaq5NP5NU36XS5WdU+j6TPXvBwRR4
oP0Fw1Xx6Jfr/9O7ZwFN5n82CW9ZjOoff/EIL3/hz7Wz6/xhsWNi9Sw9LH2s5f7bIuz4f/BfQpg2
PObgl9v3v3nVVvCHaS2LZ5/FDrYzl5f7+9rZsv9wPNbOJn8gsAQm4/9k7QxF5y9YHIfhvcte27Zc
x+aOCn5D8aZx55hGzMKLYC9O2SyyL5OHZFhItVfCIaTV9cDdTdnGKntWB5JkiZawuokV5478pI0x
DhabTImPONGUn4TIuzQTHQXTmskYgo2pec4dMrhs1CAbp6juvbL5E7UExvyfY7ftxciMJwBD7EIT
F8uvgdsG8pADTVjY9m87dG1GxaCWOTnwrekuwbys/J2ND/7oNiC2VQ1nmMju4Wx75CM0hNilqt5r
AIxrS2LJqxKMi4PkFBiqY6eiYMUTWRyl+hoy3jrEo34lQbaseclk/w8Xy/2f7/IvzPB/9ub5KJEl
wL53bA9D+F9c2m0wAu4mRodoUetW1ITJphDAE4sOwc3OqOzhvzrs1pjPiR3HPnqrIdn3hX9gvlae
//XbcZYf99tnGZjChDno84/pLCzxf8ANxo5B0xkzQ3UUcuCxrA9DH06n0rA+RdoeA0uNRxS0e9UQ
bqCEeMhT72AVPv9SNIKtQdaLaB6nCR+cB2iBnqLYtNhRsDG58sCna68BD/XbPuEXrEeknCPa741B
c7Id5/3cVbcEopmnyAbs6hmIeCH4/etf0voNiL5cMAF3Hv78hRUv3N+u+xb0depkNIaimNWZZPh3
UK6k/wjj52wO9J15V7NFnM9JXDH5E+2VqDp6kbG3r+YUbxjyVkdjiBqmqer7v3lzy9X6+zcgpcvV
QFa5Zdq/A8i1LqN+VB6EM3R1JnFuvz6qXxcEVny4OAFxEk0McyK962CF/Lsr8p9cApKtsHAc6n1X
Wqhe/vESUJUZ8yAdvJXp+Ze4Ip8YJxb1W1xu/Xq0iV2YCARqMAkFfY/FePlyGYIIpsf5n0+K//HW
thZi/m8fhvSY++KYxX/LcfXX98I+tm6HioDUyfW9M5ALdsoK50rtlxevOvhBWx3TAneqQsMJTxEd
Ke3I7tctPwZOuBum+N99Pv//HSs41ANH8nZ85xe27B8/n1rzCzsqcaFuzvl+oSyVsXUb+8YHW3R7
FdWOdw6S8NzRtgM8alEXtwylkjkiLdPydv/uevmN88DVLKyA7bPlBZAHqSz++hkFVU2W6QATJBLt
sBVmu9Wuws7qjsOthtSDK8flDaLX1IghWZXziqxclVPvuJ1DBLIcctopOFQC7knyWhKMgYCOTEAs
CfzO3aRyd0fz+q6iG29EHQl83cBRptYD0UWn5r8oO6/dupGt6z4RAZJFssjbnaO0lS3dEJYDcyzm
p/8G6QP83fbBMf6bhmW7pW2GqlVrzTnmpOAvIww5ZshmjrisQQjoyCiGU9zF7sMwwlGSU5GSzo6b
26eFbhB0eR4kYm+rh+Bo+SVdyETbY4F801HGIWXEZy+sswGaCqxr87I8eggvDMjB9KknM+ef5Tpn
n8aGlRZfRTTbBqIDHXL9XM5Lfq+D324sbEg+cm/Kcipys9KijYfodllEx7C+0+2fU0E0Ml0xnAju
nRTjtyXfE/zCFrd1uZdFrG2KxDk2aRpsjcTIjuMYvQlZRnsAg7Ri0/yxHrJZtYpzIBgIc05i95vj
c0mX15Zwdf/QuWsHBt3GTjptPQrX5OAN0iksS/dB9JDMe3oKnWS/aiq2IYXkOc6tc4JP9kBL40MW
ntjBl9To+xFcljmvf3mQ/ttz7TG3ohiwofItW8M/lv5oUoWZoaj4tRP1tbpovtltfI7OQNTUNjTc
bBv28mSP+j7ws/qmEpRitP4eOlH+LRfmzzVaQg9ibdbhpXiw+/79VMvK7aAJBTD0ht5fi9595Bb8
jDObXumEMs4TtNhJhqE1ymUeQ+TBKvfX7TOWRYvKoWwx+PWp4/71fftjSZImQBVeNFPotGnmouof
l8nzC4FTYMTsSruCWEWPpmYPPUNHjOz43ofhj4+55xDtgR+OjMbi+L/v03953SEbWK4H8YUS0phv
4z9+PrNtDvtzwRDPdRU572dbTNMuCeIno8ySPdQXY027wFwvT+j//uHLd//3gsy+wM5kwqohHuP3
NJwwC6IRJCsPiYFde6od/I6O/5M5SrJGlQVLJvCvreXicJWZ3JUMnmiK63H3WcRm/JdqxZB/7g/U
rQaEG4oW7seM0/nnxfAKNWhjpf2nXImEA1uPftY+qf3PJkyHnUmELXDsjujHISdFNvucNSTLW9kh
ZQd+WJzUvJ3raXKnGYz/K5tNZimIg15dCtPLEG95DWha+5gATzmU8w8Qg44VwNcscpdYNJEO+meD
kAmW3dK7LCG9pCHTbOBUDjKDjn+piXEz5d5ssQ8xYY8TiXoSebsbJtEe98RrxKKXx352gyKQndrM
Iw8YtFVN2bulg0TjKAzRUObCWXM4ILuVauoSoW7P3PE582rzvaP5I3V9Oi8LsdPGPz0f4HkRg5ay
HAQejsJMjmRzPLUxlQ3teILQ7H3TBdFVBd4Vd1e0bWTkrGPt7OLXflg+caJwBNBrP2hzWPngV+V7
EMJazPU3ZM7iwe+YO7B94xoQ+6FF0g2PJtwt5fPkO+jcXJMEhmB6HZTH9kF722S7SFJkduAV9EuE
K2TZzDXzVHsxwDmMm3UHlV9fySEe18IhFKAznqk9w61PVh46++g0dhlOPpnTfvVFul+W/Wi2ww4p
UUCzZ7R5GeYcXaPhWzRz2sP8TV2XCuZXFJavPWHygRQGnCwumuYFdWNXZLjQBA6DIcSuBFBmHx9N
fKvoaXoZX4pWGXd+k77iQoAiNpD1K1itcdteC8vBWZ7jOArYdIhXIEHCmcggRAjRYjnHSx2jnEJ/
FH/UZXI2EeacbLbvVViSe6lmezIDF0DfflBtMXmB/ovba9F/X+rxArrpdtJ+kIpGXikNfHKDZ+Wf
G1/KyPBOWJPlSiCKwXbevuq0iu7anLJjzjf4y0LwZ5UoLR3VsmEL4pjoTP37zUvxy2qVAqEaJrR3
7TZjiI/N9GhnDvepWRVG7QBtCVtALAxelioxibMZuwS47S8fhhPxb2WitAQiHcOUHGQt+dtm4bUm
JmQ0GqvcmjZOHub3rTvqh6BpCOkFCbH+9d7Ne2pBgxzHePu1Nk37b+vRf7soriclZyfOFX8c5vS2
Z+LXcKBe7lZtNuzvCBJdSP2xjXQtG0hwL7G1cHx7WC7JVJhrR2vE//8RZ946qU/Z0Oej/W9FYTUx
U6uGCY7hXJ6XXtFsGYgM6+UwTlPgKBSwTn+YPGp3vP6Bbx970mJPE0oIvyE5woXnBRDG3tX55i+3
68/L5NL0sLlEns5Wav/27FiZTfdzslhJ5tIzJ89uv9wgHJ54oF18nr1WUknhsJh9ckstpIfJcSRD
9S+Pzvxk/Hs/oyuj2zT4aM9AcvvtyRFhTHxizkcpxsHdLAGTQV94+7oDAdMW7KLLbfrLBfhz26Ib
BCsHca0193F+28NlI5AxhcwKm2okm8GzyfBzLVQsFsosy3YfdVt+jzMV7bEufDPNBBO8g+9OVP5d
nKKGLXrr9pfPNF/0f18J7Adw7Aydkw0+p99uSkWsczkQgYdS/GMQmX2KrHY7puxSSYyXJvIEo2+U
F0HsTGv4n/uy/+63Y7Gz/KncBFWPoUfMxqn+b6/Vf2lKeBa1vIlHgh7PHw0eDGNe3WcWSKJBqUs8
5I9KPxqGQQPekfaml3gfohGIGwCRK02oWQ3Mq26hMEEnWm1E1Cl0OPGnhBSxLSBPbozBupA8OJNV
CJHE541OF9nYLq5MbZ+nT27jRV9QFCIAbGbYXI62K4ExNmp+huAEhIZb5Ou/3II/K3D+nUADyciy
XYeArH+vqQwOW46LLuOvsnwzUvldZvDVaFLYZ528CcLSSBtULflGakZGwnB/rcFd7BWs/XVqyb+8
G//1ulNV0Ymc24Q0Kv/9eRJmKlYneq575166cMT7P68mRYc8dYp8bV9nxisyz/NEVNN2Kqej7oH3
KiL2XiOczHUaNj79CpcBK7VUMExgB4xwT6SV2KR2eSx8Vz8nZoO/R96DyaUBVmHI17UDeoQvSHo+
G61Hljq/Ca1v04azGar976v+Zz1N5xAlvrE0W8TvBw0H2lzmaRJx6WQzE5Dy2cqhIkVFuU2aYLec
BZm74NPX7ef//aPnRfi3V85GE2S4Dv1eOsG/3e/CI/45Zrq/knNLz5sfzuUYsfxMmUTWhjxZh3iV
/K9tx99/tKBhygOGlUO6eKJm19M/C2e/ZeLuhQ5OShwI1MYQ/nxkXW4W/SCRrzgux21I+uZazkeJ
mNymI9iChzK2AdHMvcExZNyIbM/bKr366nbShxE0yf3/vkRzbuO/rhFNKLxXKK/nph0ijt+eQaPM
oR4K/BFNpXOcFszaalhliKmRHE5Ypa6NMghGHinZlo81EjqCFT88++q+NCvANhJFeDrc41y272s7
eSpBxO0rV4+2nRHskw2NsL+VRya+6j8+uO1xitcd1nm2ut9z7kiryV23TiC5mGaGyOiaaKl7rn08
pLmFi4A5N5KwLtiNrwnqnQvTsT0cxmiHxK6q2aoBuRvr0srJqdBHbc3+gPhUj58Ls0Kj7dXQKpT9
ZBn12WqxL0od0cBcoyfJCCMRVFftK3nyJ7h6MJhLf7q34W2csSX7A/e7CVHq1uwlnig3WTy+tB1k
Jtxwzx1FGvIFwEfDsQ45HqhheMFckpJeFf4Menw7o3q0zXIfxv07zZ3rqAUgr3IbPzw26GuGtkKp
DhBNZR9rUVwgg7+NDUm8QysdVDq4PB0syW9TzFo2Kvh8bd+8B6wYlnGqqSg3RYFdrLOT4Wnsy6/6
GI0XZ7L6p64rSZ1H+rCuC+tR0SMlZAQQZN3cu3FQXsY09BgrUhkXDpqjKoqIKsIgHJTBfWyFw7cy
FxhDMWOYjrRuLeUxACz5GCAiXC/9Rfgn0SSKOzKHNgHS7u1I/IiqvBoQnfYNcVxJdAVEfzn3ako0
T3O8nHfUE1fB0CmbLRZkoimql84r7fNS1xR2wbeRwdOvblASug97DRsCpMv2h4axbXnrzZiBokZn
F8X3cF3+R2mCSCoq/cUsDDzeGAj3BWP//WQ696HUvxeVcE8ZT9kqrrOfAF5eIuTOKwyu+Zb+QUJW
uE+YX0dGrY68Lw2jboPuiwVVu2ijhmpvPrxiuzrlIgexgWTr7LT42ulp6QfTvdgyLLYIwtMv88fE
+5sjwgREpzsM7JcvrajmsJj0v8o4pcAxTJhv9w1j7TUDTPsU9B2jAvFkeVXzguXV2hYKSGFgY3UI
Boz5btS1p6Zv4LGsVGp1bylSb/bAZIdgyr8LMMifuulb6Yf1RQtwTQVz9rEf6k+c/+tj5wUQNzhJ
DmkJvcozD0IN+cOygi0X3DGxw1iG74BiJDNGy4fz0hpBS35nj523zWP23GSo8XPPDcxEZ0bl5Jw6
S+mq4+gPZxOPgoYOpQanvQkN8TKhKDJq/TDQj90WkMjTHj0lzoVsx2FrWlk+/BhjmHZgUukizP+p
DAhHbqJr+3QuUWrVurvCqDCNhE24Q5hmXMaoQupfQjJUvYbJWjPvYpbpbUNP/kKKxVwBooWLS7lN
vMnfVkY+bFRuUKGMSrRQJT6BlEcrfJX2a8CkLgBdN/Vt9CPsvHPAqN4ahHpw8QVe0ir5ZmXojend
3GV1/u4Q0LpG3f3geTQ4Iv02iEDAyjsDR4VgACN4TzS1szUmcb9Uo9FY1euUDhlRYjmAhvlvICp+
j1KB02Luh406TxEyhhdTpxvHxCdlv3HGY2B3zi5ItPoO4ENR0cRXZjWbBBEHTnOtFlB5FVD+bWiV
8BmyvV1uyvnYLfIO6Kem8GJ4SbWKXAs2vMp2qV/HlwiVKKI9Iblk1tR7qG3zL3nB3tpM1dfUzzPI
l8Nhec0nkhZo5QYk0lXfbFcn3XBC3YL4e0NKc3vRU5iNtd9sMX8Uv/41DjrUc4gacDU1yDl11LV7
DOvRfnlq2tEAR98bM+s03xhaog6FaUOw78ID8/p1qkvQ8XbynvmCjAwX7VxSet7OadO9bzk33w2P
EWLBx84qXlVgsbgU1U8znMP65q7RYGHztzHbYnO8aLHAuElRuvyRB3NgH3vQ4Xtehk3Sxa/Sr6uj
qCN9g5Wuol+k5Vy2IlwDlkdKJlMkMRZ8WbTufVNHd+5I9kmZX4MwvPYGiA3TN+sT0vd1bEz+cSDJ
/RBCUq6t+0KL0rUo8NkxJ7yTKdGccszOhChwWNDWqNTkxR1h7ntRd9Ps+zZ1k0uhD9O60KHGFYi2
7wafMnL+KsYceQutqAXRgCHQzqOnuDzoCal61tT2+8H0eZccd++UNc8Tc15GAk89qFtk5VnLISSF
vOkk/Tq3JwgEwzhtjQAYWjAknKx/RGQKXGpvXjTsiOReaAFNbWc7M6qmnd+TcmhhbNvXcEYwuRQw
aeC2bqokKW4W81YtEsG+K2yfXgzK8ox0iguWrg/6NusiL6OnPvJYWxDKrWvT37p6xSicSLaLmOi7
keYH7cp9nWYId2ynpzCh4ppiKCMlPNtjFJyadtiaA8Jwml7G3VSFJ9yT7g2jUWGv8Uhr2yCEiWn5
/XgV+ZduqpG9jiyt2CKJqa0Iq8ZoeV7WuXnyAPmOg0IRtscxNmz4hmO7VY22iUSHhaPEbk14Ag4+
MmGxTB+Ww21lJJeA7LoNlByXSRDyYW0spwuw1Jth8FKnODYsDxgdspJyfs9h+ZbQQVOLBXcpVquo
uEJT6U9uxm3SUHhiglSbvEgRueXTgz5FycYyBe24JnkK/NYAkoXOGW4uHtpQPS1pXRGnDPQBn5N4
6aZhK+KyfcbeTns1QKLdSpggSL2TTRSU5DnW7J8Exq5QmrP2N6Wx4wBlEnRp/1jW/qBGaG7Uk/EU
uAaN1XcmdGXTWidM2Tx9EQ7rzkh+Lm+QIjfDH+mScRf4VPF5+Q4W21CvT58p+a1bG3T1E4f5s6f0
b7rSymctzs1LaNjZre13SzlQV4bBC0fAmUZyIN5F+2z7UCod0I/1PNaJqFwTuHb3BhvwoPFWzx2Q
ZfS/fI4eeMw0ZDRBg6s7c2ErRyXQlIw3XzUMqebWc9e5Jzu1tDWOFo23NnN382oJ24jTAjlfxWCs
kMSz1ivIV7QU7R0k26W7anQad7nKyMUkv4I2Fo7BUpNrOTdEAXuHaBX79VR8d/CBPqBpIRd5rD8n
wyRw2fdaeHG00zPYaTt/ii6MFJODEeMdWR4CbO0F408DRvnSg+caHeySnC3kfTe4gsBIMote8DBq
d6ao7+zpseY4/WuqbFqc8fIU0kCr8O1VEg4jNhv07dQySzExIh1ep0p0aDPHV/YKBnvuBEmAvzDF
5tHxqcWSGLUVESXTr+8alPHr0KLHW+5n2HbhmTL0rkZydhAc/+cSdU+Lf1h1U2PcLXUYLRnGRxa0
KZjZ6Pk3JYAoxMj2ednTQNtia+zAGRUd3n5c5Nye/IjdEfWlNZ5rCdXGpRuy3FoVq6OOLnZj8eBv
4DVoJxt4UuUa6VY5Tb/3OPNsstD6OqTtPrFHdZeo5NnLFSggoLMMGgRZpPqYnXDq3hFrvwNcWBzZ
y6dNaKMXm6z/9NHnS+knwzG2GLR4TFQV8qK1Fbraq6wHgOnV99S2jE0zDMm2JKYZscX0SjxHdQ5G
dmO0LWHEpr107TuK/7VW2l8sY6iPQZcTO+lx6mtr4A04cD9iNUftdPqOIOWvy/+SmPZhRHS/jpZh
tMcSnSKwXHV2qA4CLv5pqbo4MWJjK6XcUQF/uiY5UU0ZED1rJjlcwYmjJAfO5TsabpOdcxkc+fzN
1R8TjezAAn2rk3Aymmm8WSZqXFlMYpfb4sYEt8fHqafs0fNxOBohY44xUPlDE/ubQXv1zIhAlVCc
+7Brr5GIb+jReSCMew4uyTUuyViXnX8hbYTXbR4jD71FbgndmA0u/3S9PIoVIum1qQ0U2QA8e1cL
13hiSD1JDoMH9C0UEupMXe270uxPOgJpKgZ/kzfRhzV42UnGASM6BmPxAPxVVma/nQZSf8yc1OPR
rry1OwZvfRU/0X4h5jsa5H/KPK0N+kMS+jxK8rIIcMLWWNNkVvf6i88Bzi/S+jThZtpT3RChnKSU
isRrVb5vUXDU815Xpccch3IHweCus9QXJN76fER6RMgYPjVlDD7as/e+3m5ytoS75eg9+UO/lhFj
7NrQnDUuJSwDnTxCBO1JTvEvyx7EoUInfS/b9yijV6XBiBSBpb1ZprT4LmpYefUBvvmXsnHdnV9h
OJFAufcRcVYAdEoq71lk0jVDtLf8BkSvYzKZAQyFJ5y5d+fAZh6IivCSBok+6obMfC4GukRFXKUb
TaruJhuKXXv4xktCRMvcN9CAzh2ZQy2PSoIelTN0syqZKR6WH8cIlc7mWCvKFyTx4ZifiYMmil2Z
t46Y2KX2LAsSJ4RvYdx26HYge/gcbLt7xvZ2DQY8PWmc36bQhrjIV4MK5BVXC/u7Zm5JZ3V2S51o
uPhrhyFyzraTnCrbNM44qMGBwgAaGnAbA4sxCOK+3S4f3Q1b7Rj2DQ97kxNhHhMsZItee816/glm
XG/aKkt2SavfKM/TUy81+zSO3tXXkgIAnbjDtV6eqAE6oypPtV3fF2nF34uI/wJG8AxiMIeN+m3U
Pzw1VLtlQV229pKadN1MQK9mbZrbYbWYPFp76mEZsnZF+1DyfAWjKyFEsDAEdqGtbBO36HLWVvSK
r1HqHZcDeeyoL70XI6Uwuu3y15c9Kaipv7IesJPwkwD+FY8uE9nHpe1JZ+U/C5KasvteG79xuAIN
MD8isN1cXh18dlhgFH1JLW2TdWWml+W6Ubbuu1azd8uP4u0CYdmpZGd0OOQLl0BJRVQQamu8To53
7sHOHjI3/Jaw8m16RXaX7xB8byrhbJeTbtHxQUPRvivdfqQ5Z9wtV0FE5o9Wp6BxGZKtEt1H55Fx
uNB5Exhjmu9FU32htRgdNTlcslLJazQZKKs9pjAIzIGGZxhOixBd7hi41zxk6JwHjwHH1rVnZkw6
qTMhkYsbjlWe6ygjpQpPWWRxRJzXw6uqUqoG4mUdZSN8sMpfzTKQ7ZzjTJqHyYtVq5dRokyyCxT3
KzMLPmy38A4+BXGNO2nNYSPYc0Sn61kYBIwnALP7ylRgRzt7GxsgcsN4vEFrsFfR0EaHMgGeZVj9
eI4a9AB6FzMZxceEXiR+jsf6frKAjuS4pKZ6TO7ThjBn3R2/ig56ROgFzl1ew/WO58RZjbUJ63e8
yapaPfvl19ShQ+Ohgb0gS2GoYGTiNA3whSJpng1KqR1+xUfSj6qDW6YwrXuFMyPX9iRqT1uOE/Id
j8eqrkW9BaQEpN4My0NmIJWHt3FqfDQSiT19MaFVHokCcw84HxGPCUpbM4j7E+c3vNuyfQgGQgds
8y2alUzhJCMW13qtOG4eMIiRIT6XOpSSTWbtOLpWv2qIQhP9JVYurUiDouhXqecMjMwr6ysFGFYD
KOyntm/vtAEDIU1E9UxJpnsN6faqCR4iT2ZEDUrnquuE/HpWFpwlfYqT7tGHr8WpzFp704zGvuqC
K884cc5dZlwdiTQJ/eJzZoXlcwwtTqTV8GiNpbjpRrUpIKZdzA2AtXMhO50OWDS+JEg16pooApWE
j0rJzw66KyNp0HBJ9RwmqiGf1l1jSEovire4jMWWSt/cQs499rUbQV5LOYbFz44ObjQOI2MdmCaq
BskA1o3UWjfGn7ER3WsVeUOTiQSqNd8SSdS6V18LIU4ZBikMPrl/tJvRAcIX0LW1mo0wunHvBQHO
8+wb7xWWfoRdTP+3vaeFvDdQpWXkOczOE9Ksa4K7uolyfDQx/fafjuBTas1QcHYb0z1o0B82/0pu
i3eHVP6bGcG8CSwxYNOY829ysK8EYGNfLLXgHFfK3iOpf50wv/E6+C8wGTOzDo9pKl9g6dC9iDrO
/R4s2ZTXfpXWLKTkobVucIihRynbsG6TU0P+xN763OThgwNdaNUeQ2p/Vmo2plWsZ1sLY8E6LUNr
F2Z+S2yvf4trJsk2Z5094AxUEw7xz3F0NOsORF0MV5GKPUdTJ5gZQl+m+qT3SSMElnZH1nnQ1sdK
ifCsH101dzcrXTJTzYoLyqQvBXeMjAlSj1yNU2ZcVESnVzqtiAhEYDPtMPGAkTLTa2/Bfgnq45zx
DdbeZHyDSRME1NYi5QiP6RaI9HcCqJ/HQJMnOMq4rOb/LF+C6+mhI0uAOiPP41SbZzFl+iO6mK3u
duJ++SpuaVYmhCpFCtuR6EBtXW2Xi6rXc9Y7B1CONN2XHq/sOsBYtcHh5qxrDe99C5cJ4yAkVlxF
KMyzDSN4a+XP8eJxxH7X+1hT1XMW++QXl2dX9FgRB7bcpuJ/t3FCBO+iVg81u2QwHxXDZg5zSRkC
Ww40yd4jP0KIbpvoTUurczplFV7yri6PhmO+Upt91/SPIUuJ1WroGdgztrgmvNtrKCZh3gO4mOKd
pQhzlH7y0kctCFBsVVu/Gc6uPQVwkkBEGQkdczt+lD0MJQbHzJ89OEJD9tjpAQWutDR4yuVdKghA
SPI8uYdyokc+DqYWzsDsAxr8xnw0jAguuK6sQ1wQkMKoWF/ICZeWpzCxO7ImAqziqikBKKMtGZvq
mAJmO7fDnUgi7azX+TNIxgb8Y5qSF/a973AsCqTHVeJHO5DI37sYAosl3gQLTZJOGhtmPHvNirUw
JMs07vt10h9zMeZr3YpnqC9BVUmnn1IIypVskx0q4vpozXAHbdBdeEnxi6dn5RVfLzWyADnJkIL6
bhVMEIM4q6Gj4sCQxiifpq+QUVDcQPZayZKFXuq2u3L9cLhYVnR1nX2vY0D00HytZVpR+E5Pgx8A
1VLhjl7gPqtOre+MV/TfcwIJ+J3ClRuSAlcVNrQt9uJsq7lfgASIdVO4lB6lZDCWeKshGp+bSiO1
JjOfes/45snU2fUCuqnnFj9MrSowNLu7aITZlQnvXFfxa6yIKEtV8WpawXc/xm4QGAw50BmO98j/
tX2Ya3eN7rr7euJFNira/nyi8wDig1Kq4K/a4h5zOmNT38cJGB4CZsXXIjS+ueEnktLkMk5nJ0zC
G+NUeSgNgDs+FKsu0NvTyRnj+uxM/XkSE4jpoHpvrVYe7cLiScISR2LVvVXQNcOA1R1sUktco7M2
qHw/Pb/1r1XdvWGRrokSh+HUw+pnXpq4pKFlKbeK8V1x7+nqGsD62rsj1i2ZM0aCczUiCy+KHzB1
CFKO6HjrNMJgU5Cz6IUbQjYEcit7DutmvlGNAfAT8HLTkfTJ5gOqGcS5sHpOM46QVazXK6EX9Olw
7EZlPh37HLF3NoxrLcJR4ITaEfTEXVH68kx9Xz041hzXGcJEnby83XaeBuc9N8StjWznrDf9fTh/
FeErveEg1c/NzMfjrNvX773ZniR1L2RwX3FWZ3s3bblhn4IHE5OOrmcV+XfePgRC8tLpRAn1TcJc
L+6atRr5M7+tevbcjpFe5f9UcPBwLq8iL2xfaFEfG1yyxwRY6ybtTOsVT5a39XH97sa00h7Kqt7z
WosTm+2D7FV66LNQIMyuwucOgBGYPnltHRyRHPrKuHNuBnFjN9fs62sP02f5rURH5C1Np579dmI9
sOZvXK3emqSyn63pjH7/pmWDcQNfUazqqQTmnUUbLbSaNQlxlOQta7BATHfxoEM/Ec2ipSmJIYrI
MAuVIrCPVLFqZu1TRjzT2vFd75D0UK01BEZQrFnqfH65l/jUI3ODQVKCOwpnT934EY9pArvgTUEk
3Dot/KxGG3lY9VdnMr8KhGJXwtOYz9SROqc4Q1dIRIqjKBWBpDrmxqK0Xtinu5M0yIFrnOkytapv
+Zdwu+h9fgaVE7NX+5ssU2QVwFWCBD+dq51rNeZp+Q9QmvCI5hCKfFTvbIX71ogqdZWyd/Ze0X3R
nZ5JVZLVhWLuNf86Rv67zQgjI2AJMzM5CApI4tRsHcrks1MRdKtG4OhNSecgNYdzj3gzSHuPujEJ
NgRtAMvvQXop5+jVLeu/E0tSgQJ1FfOPJn1wEymaT4FPNjCgqqMZZNrRulgdMmd3BjTZXuocO3pw
Xue6T9l9NNFMjIQO8cBKrnpTVFsxROYhSh9zTd8kk7PHmNVp2QuBjOc8jh5E1sIEd6pj09ePxn1o
OmeIznQLmIxzhssfxtp96+qB6EiYCVULl6rCr7xKE2eOIWONp6ntUWfiwFzFYfIswQStOv+DvLOA
1pS7Nns4uO058aCsgQeR2EiTe0hqaAcgI8dmE64xM/a7jobyRp/EXWWhHrGcjCPflPTnJsvnrApW
ozELga2Ri74tqaFzZ67SM/PRycp3j3Y7PShGN56CbGyKe2hMEOdEdXG9mNSFFlVgYiIQIkiAyRQZ
8KH1boWpsWs0xJ65RoSt1/DpbN+lEMcTBTt+QIMzaN/9anr3EO/Beuq2eTuLSBGq5iocd55bskF3
wO3yjM5fZ4mPVoTBianHk6d3t1iI9uC34iKzjAQaQ/h7vYO6h/kTfg/7mBOre86vNH9NSB0OGsnK
dj9ptL1YeknnKCkokBBdMZwkc4Dh+hMRkLcQbOW6UrvejuVrRMK41z3SjPSRDvjP/UA4X1dUHKus
5kMOzrDSRfPdSpqLEzff9NTRiWPxt1JrARgr8400jg+98R+xlXXrQNN38Ly3iPI3srWzeTtk9/Hn
fI8+XxdpiarVSJgT1utSsU1oxHMyOGOW3yTxzoa1TSICfkF+4QFJ4c8odKnob25PdJpmRscJF4Wl
WROiX7fetpyKyX3ojo3TbXqafkq9WXX/VdFIIbxkfCzimjOeaexSgEKx5NwWEiwYBO8NDrGNm7gv
BXZzJHyPaRE+FHnyBfhgs+GY+yMR6XdJXew4D9DEQIoBsXopZHmeppDxmnRop+ibdjDhhHgRkA6g
epnrktkVnwQfJwzoQEzeF4Ky38kkocdiJfcRmuepb+Kz4c3xxFmxaZoQg3emfepGbG4Aq1zg9X9g
wQYDwCMUct28PHona/EttNNHjyIOIQfJxw5sf3zT5M0QgjpnFJDBpZnypPl0BRVj91Xt9siAy/G7
OxJDBzo7TW6F7z1lsvtexQ48sLRaWw3reJChk4x9LIKIHClpWP6C6aEyx/4RebB10O3Z5TPhJFnn
UiAjByF5RMjQP3LuMW5hOcdFuvxpYAHgGRrKhkFm/ePyV8LY/IaWs8Otw2/5RZvcVV50Xr778luI
5uFZ4ZDeTsuPiHT/kuGAvi5/6hUZG61hfPz6CXbep5sCAOvu19ctEbEyU+Xt13f3EnGsUnrQ/+/b
58NcSWtJf1h+z+Ck9UgmXRyFznEYZ+SP4MVODZoHbXszaSMNg/peCaDdtoDf1rEQwcklSyv91vLe
ZX69L1z4V5AVanorbvLDm0rYEZgA3ZTQK8M7W3l+HFGuNP0XaBGfiCD3AL1qpov9+xQFD3nvTZuk
5PDncNd9n94aLIy3qtEulaCDmxomeviIZlYyjehn+7VbFz8TrXrLQjJxtAYKSDel9zKcwabCPZRS
wT8Ihg/XdgAQIrrqiew0pZOc3TuXPuToTtEdgOqbHOzhDm4xlEiqVsM0rsbQhJugefTBLhDaNO7w
4k1ci1d1V+ns3sMkv1sw5bUCNr30B8J0fWBgBVpHyz+jqzEcehW+TKjEOrQDdsiTRD+B2bBglNga
dN2tjug+Lzg42vBBknm7j57EiCJFwxjYpGQY9rXUdiiwq01mMExW58odaijtp2jq3iqZmPhunZvN
IHczdvhEc70k1EbuQhILtg58+JUbQwLDbP8zdQJwiTXKy5WmUEdATcO8VYh01nJe0qiRmyb9LIj2
WQUJJyXgMAzkfWuvufGMweyOjDyyfWsT8m7PQkQd5bWgSAT5BGUwQw1QI39b1232BHMoZB5L5u2E
vQr5RqADiyV5QkRXavxDb3m3PiqyQ1EX+4QbwcCheQ8V72jptFdyHm/K6ok1ylDduIZ5ys1sk+fu
evJLtmNVstaKhpZoNtp0KdKTcL2R1KzkaBNEsAooa5Km/epzIChn5DB9QSYMAHrsOS0yjQuq+t7c
JlaEB0yfcI1oeCzAW8zbGsesrvhEDEd8xyDjbSkRWo0u4LEqYK8V5Bv4gfbRdcFnrFXkuDfx7Ani
OK7P8Y9FA+oJYPYqCbJHNqGtprUuOqKoWdXC/j/qzqM5bi3Ntv/lzVEP3kS87kEyM+kBUhQlUhOE
rgy89/j1b4G3u4o6RSSic9aTW0GKBeCY79j9re3fBNgNJbHzKJMozSBGa6M4vwmKbDwMdZUcnNxj
YrefUmwDkSax+CM75oI7s541vPoJrxBm4RhXppGLPYi0l7k8o2VMx8+mCRup8rWeFX+YcFEDc3fA
jmIkLaI3HkcJ9CROq3ftHcteGRaMCdXcbp9lx5Fxarvoq+yHLPXzIYiUyzpH5tc62MJAz4QYBrYb
N5/e58CBNMgBso/9OMRJeOSAdU/SCmrF+bPEkWFcmixTwF3sJFwZ1IwTfWDL5SFXwuAYRTA5MHru
FUM9pJF06eTTjSbPoFbG9nWmkquEWSXpQhJJRnoucwZ52yQ9xqMqs2jhyCsd9YMaQobIspSIigNv
HsbqsQ/HV7+vc8Ds7f3gZMqRe0B0K8NssUqfD1nU2hw8cX03L+qNEERlqIHRIDXntpSxnuvLxLjI
K6v9q4QBl7zMvuYfgs757Th3TTVB/Vb5c13iH4Hv7sLZ4WBvBCxm7evSuOaUGvGfYTVsYJbb88j/
AqzIoS2kaye02r1aD24sgWpVKp2DuxRNRIrgV9awbMhkud2hW+f6BERKgrIkjpOHaEq/2w5DC9lF
6s6nv0yWxHYcE1H9ApCYdqVrWr0HtUpeSJS+VBV3xCQPIiPIH9F7s3XOmHNVY3zu6+6KtJrfqga6
p8/YNdQDpxPIKhR7n9XZa1JFXxRN+kWmlmoEODPI1a8WEUHyCGzR/yRnnA0CnH8ET/BdiS10H1Y9
7H0Lh85uwMi6x0WxJB+fvacFvBxejCa32V0OJ1xJwmYn1ZaxUzKckcJA+mtsbiegzAcja4fXxVsq
Hfc4CQHbgluixYchmeNvVtr8IjWNdGiYeVKZ1reBbiquETjuKOv5zdtPPe+8JkGXdewCRI5U/Jtm
0Cr5eMkQi6CTM5NDJCW/4q53bSi/10OHoMefzemQ6dnnoihMsJ1FfjmwVJyM7FotBgdajB3t605m
yZYWB6vmJobTzuCqW8bHNFJv4yh6Cm0V9irAF7B1uypSNS63jE+m1gP8IdW/UsfHdu72TRM9WAHi
NdXBhBK4UYb0li2ZApTE5ziqIZ+WjRazkeKnVzEbxx0RxilSFHKsnA23acANSF0gKF7YInlKqlfM
NADP7DnC4HKX4UtFvhgmJ7gmwwci5YvfAtnjmJO9/i4L51ffRilbld8HFir5WHJJpwCnLiX/FVq+
qiyXz9J0zIrfMTeHA6McBPPgK4Z1HONVnB8OTzVXCJCSOBAg+e2YQBJjkXzoIpnUqrJu9mavKleS
wgyDhr08FK3ElXWWjrd4HOEh2e3tJvSf7MD0n1ptmTbmcSJHq/WfgsmaL5dE5r21/IjsLnnAZ/hS
5vRy18BqvRyXLpTLaX+rgbbjulGFiKU4XxUtaJ7e/gPU42flS8GdOsv1U9yN2lUYUadv/6haTfOE
WdGeK2Dz4e0vwkbqD3Kfc4W4PCOQ6v4BPOL+7SfAvs2T6XNBSS6YdPX2uzRqtFv+Pti9Pe3td60x
sKvok/u//1+jY16aBqrbtx/f/qMqz4Esp5/+6w/I3Qo7e7lgNbN9o+OlG8gAXDko+ewgj0CVUWO6
UM/WZymoXtSpzn4sf1AMTfVZaZTsKkBAsP0Hip69e4KTOd8B9FWfVcnOPnwFCh5dnsuP/qCdzb+/
4e0jP3jCn3/wr4/s8mk4tGNcXTC8lB7A06/FaFdsrsLuLkWXhHRUrb/YTW9fk+ugcFHAv9I2SBbM
xWx9LusvfbnIWm14aG//incPLoPsDrHmwxI5toeUqz4suoG8h7uuc/U+wmfatDkdMafmd6HkR3zV
dvg+qb+KkEfNKMF3CNZMWHeMvbCw48VzjWMTH4u/rPupDPGzEZvV90QzuM8rzPbFzNEr4QiqPHeG
YXA/aodPJfKcfaZL8kOl+/ER6VjrjgZd0+xJOtNkC75s2vfPbagE0I44hkglq39WUJ3e5SSm7d7+
1UExfc+USHrr8secypZupemvTh31z7U/955Ry49vP8lWrD2MUYQTc8v9QS2312mhjy5wgtFNLC5+
0E6QGbiguhib+eXbf0qyZrOse1XYHHxhSIWP+WpYpXOdmeiwq6SuXs1xudQYoBRxxqw/cLf/8+33
FFbak3c3XxfLn6lfwQ6HrzLrwuu2qgEOpE759/9Zmeb6YSxYhGInEu/HEKx25nyi1MOhk5XBLdsx
A/kM5kx1FuFcrj4n/XSrojRpAMRLc4vwuMl7Xhe9ZOmcPs2VX2NJhVpr2Yb4KiurIEoPac/gOBlD
dhv/alQ5urDHsP+cF3AvDYAQuLimNwhkDn3GowM0vY6cXOXFNH0aLZSyMRa5ZlVSc0ieUMDlRGPx
NVA1Vg3+kB7wpblQLG6ufDvQLoO6fJ0D/+8Mz//7B3yj+c//x88/inICbRu2wo//+b/IIUgnD3+d
0oRkPv8OlQmFTTst1KDlz/9mNMHy+AeoAYgUKl4/hr6kwvxtDWRp/zAsGCiwKoBrQBsjjS/nTj/8
j/9j8E+c2egy6Wiypixkpf9GNBn/0AEXLEgnWeY2TFf/J4imPxMF/8sWyCRN58/0nBZfEnimTvDA
fTjniLWOZGHgpOVdHTz8nWn0Hj7EV77LrfnX05ecm3cIAcWCSze2UvDgO1MBTqLjtqXmpLuO63Qj
h2ytAELaDpqBMfMhZHsJTn4XVhezkwRQfXW6AH/mLP6rAALxKbDUxDRKR/dK0HysUCKukOOr0Dd/
B7pyfdY7RDhWyOKntOTR8Iyi/e2bzbMvmYe2V7/M6fT19CtWKklM0rVj8AmVruqeIwWseqc7Llf2
px+9UkO2kNc6o+JNDHCoHu65n1FnMYf05VMAnE7x/ZvT71j7/OXd77rRUJgcsPaS7o1aSR5PDsrK
3xU5Z1kbhVjppyJqo17gtJyV6x568J2WI7zn7uxq7tUf5xVgKdi7AmQ+PlD+SP1z9L5Yckj2TpJJ
pjnv6UIMy4kklSZ5mh6LIlJkGvtLnib5xsP/zOP7ZwTYQghbkopMSUlVz5jMH6GSHrMGIk+XIy0E
yTQ613CTNlLx1ppZCOVWwdrCwgXa4zizvojC6qUc8H88XUlrTSxEctHNwRT5IQ+XWk6c/FBHijYX
iH1IzDrrFZaQ6kiqUhronH14zqBehUH0OQHhy/p1oyVWqsdaWuhdJyqngmyz0s4e4HqCcTA09cZc
uGmnP37t6UIcGxpn9q2G/62UGhzBZLhNGVVmVGd+vBDCBtTqngTP8CHoKla2fmEe0lJWz3z60ujv
qkbCO9yw2M48YCgeW4dhNlPlUA3QOPana2dllHvDw7x7wcLpSkeprTxfiS8J4hsbI4ejDD3t0kmy
M18ixHFXIBIwAYx6TVd8T7vxGCXqEQ83TqacZGu+XNrzXynB/4xnEWQTqMFcxG0JTTafb5wECUmt
IcoOtBugoHBIlA1UxVp/EoIZBxLSEEq79CJOtp91VHbRmPjPp5tjJZgtIZi7OVIMTgVKTzYXo7Q6
rV+xK0EpECftVo/VVl6yLNfedypO9lmxZezUWhn3t3oP6NuVHVT/Vi4f6u6+1ycc1F4NhU1xnOyL
2eLM7hcmgDufw7oEqgvGLG6RI+L9rEmXin6jYWvLD10XHvUe45gcoe6z1R7Zzt3yP4MZfpeAEsec
XFqfBnVjfaEsVf5Bk4vcNvL0zLIb/cIbqvCT3IcvPbeU1SxdRrgt7P3auNE76NCI1/egMJ1dmcOc
O6uhTGFU0Yaxn22nsTyOysj+mKA+zFHY3Bo1TtynX7HS0UxhZNF8wATgvm3PJjEsD4bvtm9/Pu/R
wrDC1Y5fl5Vueh3HV5dG40AclYt4o13W+tdSoHdjSjFpaqUpo+pVlgpmP71TiukLyUqH8z5eGE1y
OAucHcQFuXRhTfbG0Dpfa58L3/Mer/759Rw0pBVZSJY3ZApiQW7EFP/MihGGDoSBeSVDRvWAOdkH
jmbHL2EsGQgG5uTneV8vDCCmZJc+UjzbCyAm+tcogsfpJ9k1un13+gUrjWsIg4ds9UFdSX7utZgT
kPiMvQuU5vxYdWiLznuFsB4AoNWXFfRZj9T5Y4xush8GTGXUx9OPX5nyRFxFj9KMg+nK8XK1fZnq
6btjSzfJUN5A8dgowUroGkLoghfM8mkuHK+TcRYvFO7qdBmqwukCrDXB8vt38ZVB2wkxNnS8Xq6v
wOpeRTqGAaRonX782scL4et3dM42MCwvLxsu1vVQHhxk40r9dPr5a/UvxK/WOhiwJKXlxY3h3xpl
lF/4Osoew4yiBwAYzUYgr1WTGMi60uMUEjue3pRfY43soyi5tfr0/nQx1qpJCGYlbwxcwWvHqzVF
+pZjB/s7z7TkvJ2hIcRxpuJCpmrML3ZS3VRq8Q339I32XakXkd2rcdSsp0Fme+jVgzubfF9WAHH/
lUTV7nBW3ehCBCdh2dn5rNlebMuTc3A62wc3xGq2PZ73AmH6NWRNyoJSNtg4o4SL0xB1R2+et2PQ
heitU2MCIh3bnj94+ZKBYOf+1q5zpdcsh2jvYzdfsLi+1ZgeRluI3xYrSMACL+fVihC5elImWtTK
itfYGLSMWmtxAF7HZzaqELezMoTTIPeKl6alfS+FMyajQbQxKK91SiFYwUuWksqdnmcOpD+nVttf
cMeo7hoHAfJ5tSMELN70qtXDsPCCJG2vu7mAA0se7sPpp68VQAhYHGgx0UWeAYSpR1bH5VE7K1dK
XW8MNyujpibOuwbp5WnMcUVVtg9aYbtFEd7Jk30B4TTemFhWOufC2n/fOfvewBABwafX5U1tkqDc
2j+QuWDYdFYdiag4/NrGhYuWetjhdbdGM6hH38zzh6jXzfOWJyJ9XcY5z8mKNPNSS7uNNSwPUwcL
3L77fboIa1UkxK9SoWGBhpV6QY4FWJhjtI7ap9+oIHXpix/saDQhgn3HDyXJtlKvmq6hYOc7Nl22
ZhwUPQJmDGCAzZPJxQj/IyPT7q77HFQnP4zTXSuhGxlJJJCzK4v7cIxkrtHsboy4y8j60ZcJ0Q8S
tzEDDgu8RJMvfFJXEtnDZ3FXLoqAdN4YY1aiSBNilBzPLAuQC3hWW92mmn2Yo/k4Z/NGEK21nhCk
2YyIuYUbu0wbz93cKNBczHh/VtcQwb6JXSOvn9TUw6xXgy2sT5eLy+x5sSlC7RsQIKTQ2L7nj6VP
3oPkX1nZ6GxMeSutqwrzKeaByqRE0exlpNGR4Yf7Ut0735xwrkHF1xE3s6OxUZJlNPmgJ6nC9CqH
pqySLs36403v7tjGAeJYd1mk6nAFXyvm0AZ7SzwzrY3SrTT7m4vHuwXzUJKKMYJx88ypQqiXzPqz
0xj5r/PaXYhZclZQ9BtZwn4CnZDkt5/luNn48pV4UIWo6wIwlnnDGYA8tOYtBr3TrWVXmRsMEFBO
f76yTLEftcfy+3e1QxY/5PnBT7wyDhFRNc9tWv2U/AFy6HVnfq27X3WB/1NcARvk8LE7s9qEUJ+b
QTHBk/ieYZawiezMz8yDrENMPpwu2DIzflQuIdhlgwRwDeSBp3aD6pYaqWCdysFpUUT5XrI41Yqn
xoS6Bfwqn+qNhfvKPK0I87Qz4aGgw4/w2g5QfqlXxzwZXrCoRKofbIXQSodWltB612SSgp5cx2rY
mwI0tEYLDbtvjXGj0609XRgM5BDsiUbCoTdjif4KMYm7I+SU4bDRMGvPFwaA2vfVBNBC7GVttLO7
5Epz6g248tqjlzh6VzFJVcmVDCfEC+B1d6H+a/Sbr6e709qjl9+/ezQuV1UwKM3s6SQX7boIkkeX
bR0nCszDf55eK0Kgh7M06krWxETDFyZ3aY4fZkaR0X9ok/IeM5jbtPuxeXK6VhYh5NW2UNRB8313
lsGj4lkBxbLCF+C8mhIie7TGHg5uPnqKPOeYwRrVIbPKYKN3roT1Ww2+a4donvORs8rYY5Y1Hhyy
AHezZJOgGPdHxaqf8AlF4Vsj2G+Rj2wMkivzo4iiRJTZIAAxI28quQdWSapJYiR61yVEjHnaZE+v
LP9kIa7LOU0wT9Ijr0Otfqca3fBopFXxV9cruFqQ6zGVg+uH5uUyw4CFvFcQ1p7VaLIQ9Nbcp+mU
BaoHkb1AMhj1F5VddRv1tzIqykLIKziBhmShLm6c00sQkFCM+OCychxyrNrPp0uwxPgH470sxH4Z
SgtRN+AdDZaRqjZB/WEkxgqVzdjpVyzt8NErhDEgLOlRM9hkrzTgg5V94B/AiQF5jjMY5aRPLQyz
cY89gHzeYY0sjAvwrya9QnDtzXl4q5rlC+w6z5nOHC9lcSDQc6WXy771anVqv+BUC9lzaDYaZK22
hHGA/LrO1q2q9YpOaQ5aKZl7oBXdkWRoBV5JXx1jA8A0R/nF8+n2WRnXZGHKr8dCJU/AarzQLqKr
KGjGO0Uawo295cdPVx1hag+DvpEsuUIt7wdduB8r23ztyhIx8TlfrzpC9EMwhpBWF7VHQgTJGrqV
Y3agDVymbLzg4wjB9ejPKcyBUxtUU2O7amUcjQBbXvSIUhTsz/t+Ici1mLSEkKtjb1TI30KpKO8r
o9+6Cv94CMYO8M+PB5AKnjZTbJc0tGi+Noz0UChPUv9piMaNMfDjUQpfwT9fYRa6MgSVbuN6irR6
9h+cEuspHBh2eXd9uo4+jol/A1ZHaHuw28xpAjm7s1L10aBETYgwoS2c694iJRKl+IYV0FqHFaKb
tGsOGTVNciUD4/CmAbi4pY5ae7QQ27nmjNLAROiGvXYzWtMnEMCH01W09mghiKPOD8aCA153Oego
2EA7QbzRwCsBICrSJFu1hq6eJRcc+sL6OxZ99qtUiuNZXy6q0aAg9SGZ2VSKZGgXYUgKR5vBZz39
9JUAEAVpqapFZp0YkttE870aF1fzLJPFV1zoQ/AadePGKLcSBLYQxUaHcZPVdJKrQF7bTXV7xDf4
UuVCawfqaWM9sNLGoi6t750oKCYdHJ80PEuoe4Mk2Jgx1x69/P7d+hD2kN9PrKfdioRKWccJOMtf
T7fAWvcRJmMTfK6Z23x1A4oj6D4r7ZdG3nLsW2teIVh7pXOM3gbsODrpUZOS3ZJPhXiCQz74XBt9
aK1yhLDtbTKSyXaCHtnqjz05CrbVbi2O1p4txK0id9gdAG13x6C6x8IIHZT5+3TFrzxaFKAh225x
Lmkl18AE+8Kepbs6jb+cfvZKo4rqM8PB97jPeXaBbQhqgvEhZ6TUZWtjxF9pV9FZB56ulA4N/REN
4Cd4kTepb19XefDQNsNl0IM5PF2OtToS4tY0tCAx5VFyEa5eMFful7A9/ei1Klp+/y6kTL+uExWM
tjv2E0laRiwfmlR5rYwqOp5+w9rHL79/94Ykw+6niwb6TjFemWQjmDAZz3u0ELRNUmuRpMu+21qY
NObSRe6oG6cNa00rhKw6S2pjOHz1MlNN+c+UDQBrkjKDcJZu1P1azQgROyQDFCq/l9wpLvDYWbqm
DQbpdN2sHDsgWPuz3vUkMNp+sMCXN+OjPyp4S+5CrT2ANbzCavwxsDp3MrpkVw8b52MrdfZv4rOA
q/4iiytPy5vPBRRLpdOedQtMYj3pewdY/umiLd3+37dqJCb8WTIyNYbWMmD1KA3K6lgLsX7o4mYf
QEi7b9uNGWFlOSfKwJq6bZxyzGq8BMxbR01/NYoGUkC+ycbm0m6jT8PQbhRo7VVCfBssUxRFN0tv
gHQUwfQycSNNS+0O2N2VY4ZurNcbU+ha3QnxbkSDMveRVXpJQpZQnj46me3mAb5WUzpsvGOtHwgR
XySYpCRYQXiOERSwWLNnxYTaCeOlOAasyjoZ0PfprrASQqYwAqSyqg1zhvwUUVr32CZBRWK8XEhb
Fz9rRRGGgbKwwLfpVenpwZC/1JNbp4UG9czQb6TOme9M0yRsT5dlrRcIw4HPVdsk91SbVkTZVZp0
MvSEsbuPyc/fT7GJYWZLymc2kx59+o1rtScMEVmZSMFMrojXZMPYkGBbx9h7g18qN4q08gJRURbZ
U29J9YJmNoKvkQEX2GmGMxclhjAMRFZcDVD5ck8xCuMmhnR+V+a9/3C6bt7urD4YZUQtmRUbEtah
PgHpfMUxw0nUq4mVjzWOYK7+4vakUp5QwwYSWeNZ9Y3dwF7NokOnPxnAAfT++7KSJL0f6qlyoRrX
aSgBsQx3GDjJYHbMm82N51otC8NHSco7pwtBAOdIcRgz7OHTrMRbF6srIWAII4ZqBr7kO2Qxtov3
u+x7tZRcAk7/MmnWPTi/59P1vTIwGUvh3i0TAmT8mUYuodeo0e3QKJ+kGUMbJ7ltzOjb6Ves1ZMw
WAx5G8t5VjeeIVeYnznAJVMt/+u8hwsjRVurgw4CCtJ00P3wZfVBSdMzv1sYGLqOox3kz40HECp6
BJIxAUcMrP3pD19rX2EQKJqeioDzxNFXsyDkMgi50TCnmFxkNjlFRXtRDb3+9fTbVtpAVKgVpZJO
9XKBACWg3GV6BBrExy3h9NOXPvlBzIriNEWR1FadqslDdfsZ6utjVwEtMrufpx+/0kf1pQrf9VGM
agFmtkyYRR5fWuDXl4AfyclXwsHZaA7B3f2/r4tUUaJmVFVogsULvdT3HCfFJg46if8DsHGMO9MM
3F3C9myUXiLwgH4+4JOl7czN7ftaGYVwbzPV6fsBeVysdw+W1B7w/n5QQ/tl8Vo4XY0rPW7JHH1f
jWPVWUE8So4LtOg41OOneMgu9QiCVYrK3j73IEsX4r2NZqCKJRkQgOjwamjJh8CQ5MwTV1JZ/yyF
NpHpXeetN5v2naKVjzoQ7V457/heFe0F86AnXVqTCi+sR6yKohIISeafuXPShaCvevI1K2y7PKmu
fswwnA5KOm/tA1aiUNSzabrBItOcc/Ry1UNn5l+cWbtmp/x4uvus9FBRylbQrIkSM+9DMf2FrXZA
lg6TcgNG9LKwNg+lV0YqUdFmOCPe3fjUeVgSyVfDAG0lk4Jg4yhu7elL4d4NJbliDmQb+bFn5j1r
fCXCaTbLL0/X0NrDhRiO075BLFfGXmKZ2mUkYUIFW2tLuLL29OX37z49g5ocD3DwPVkv7GPt9Oml
WvbPpz99re8IMZsVhR3CfIuYRitPaksSWvt7W543hp61bxeCtjQMGyGaHKHRTfFt0l9nqdrS7itr
3y7M06RdpRBq7ciD0X2BR8QuMq9UXd9LUGiMMMbcGD5Oqh2c4kubmTsTeX9WXY8KEM3ocLr63o62
PpgBNSGw1URBH2j13GY3+S6truPxqPkP+aC+/dC7eXUNgVaLHtrifgoGl2uRqxyJdS/NmE/DU8gA
wc0XanQvAXRUkm7XWU9B+5TjwqbCGtOiX2nS75Lk2NXtZRu/zvrLMLzW/uOYvUb5k20lex7Nmyfl
ZV4MDKsjtn0XoTIfRnidA9snB931lHye1PCACA22uv9JS6oLDiduZj/dG9oxTqsdZgvtQrBrSo9C
TKCobPXGl36PvTepd63W4WYQ7nsd1VdYXyfjsZuuJ6m8DxLrXqrHS4QQzxEe93x0HWzJaJWVuUtU
AjpZlEkyrrieHtaXPgXJYEWlmNfr89dWxk6l+C6FeHKQCGlezSnQ7ancqcqPAXBF4Xc7Ldg6FFzp
baJq0GqiRNIgvHtFBXuyAfkKmx1QWEci9cZyaq2wy+/fRXqjlaS8aXJIts54G/iIMOJx3oW2dufH
1r0SbIkj1ooiDIad2VrwHKrAS6D/Q9ACGWZY43VtldlGSdbesPz+XUnkBrP2vpkDrweEtUv66Mke
4WOZhfPldOCtDCyqMCj6Lbqw3KAIWEGnV0FUxXvIKvr+9NPXPl8YFSssy6QZaQVuJXSn2UiSPcZB
mNkBDrw4/YqVWfXNavZdDVmZVExS1rBYKoBuJZE7GNJdmgz32MAcznuFMD5KQTOnRVw4runLVzmq
IcXqb8IML7+++XT6FWsVJQx/PfnAPQBk2500vz6A92fMgWflq/15HUnUAAJQzxJlKiwXutERnPKj
mkxPiy/mWd8vqv9w0gkrXw0sN8kG/M3G3l6u6RjLrI1mXjlkehvX3jUzMhpHB97ru1IPvzbI5h9J
Pl/1ioUHWneTN/pfQRv5Gy9bCQpFiGvseRFJNonp6tZof+siDDR2Nv3M2WiMtTPut5n4XWmKUlZK
/Fx1TJicIxKX7/CZb+VE/Z3NxXXOjRhSZ/9en8DpJs7v0020Eihv+7Z37/TDJpaGdtRcZAvPUSTB
rYMkb09XTalvLA4dRqUPJnFRMahy+xubg6m6aupcSBpssXgG/zldw98/NtLiTGnZX+2hrs+LzDf9
8LsydY0cEyPJ4A6N8wMPlUvbLODo2fVjVGlb4b8Sm2+p3u9eAgDXlwt7WXMMWD2PyN1N80nm1uZ0
u6w9Xgj9yolxjg7gVBmT7HiAP/N0H+WhA0s1aC1lo6bWupwoF5wq2+aAW2/dXksuimQ+lpN/6WPS
Cq31FobfbTKWTy1uIL41PJ0u2UoYidJBUirhTFZa62rgtXaaNv9yJvm83ixqA/GsaMk+UFs3jcKr
BqMTshuMxwzWc233x/O+f4mkdw1fxb3Ww4nCJidrr+ZO+tT53cZ4v7JCEYWBhlQF5ZiPrTsVxYXR
Ot8Y3C5hgh9TVX9ANvj5dAlW+pa8tMy7EoSarY+1k7ZukOdHM3Ne4F48mlGxP/34lUFZVAJGDYZu
vuU0bp8Mn/o4/amaKda701WIg7eqspFwso0KWyuJ+mdJHEXr5iSwGhenx+euqK/lNMTTL9s4qlwZ
uWRhisfcoC6zwm/cLFfGo45TLJPY5FwMKQbTGNT8Ykrwb3GIA9KqFMnGeLkWIELok8lvohu2G3dJ
dtlZhrbgSidrY5b5uEzA/f6sshllOPZbRoMrB/s3pd4H1XxRm1hz4fh9B/Exvei75lCR7X+6O3xc
HHhpf75Qsfskziz86RRsRXdjOeLl1iZb7Im14giLet1oZkaUuHCr6crn+HXqUuwCI/ZbV5pyb+Pd
XE8bOVkfdzYwcn8WBMQidsIY7rhRoeJQ/d2idSbrvNsrRVQNdk6WgQvk6Uke4C6OoR+tMgYbg9bH
MUni35/f7hiqXrXxiF1lqxk/9SbtfmLWNN1nfTD/AC9IFpMmlS+ATfECOq/dtT9f2TkdHqyzmi8T
pErCTFDgQhTkvbYFe1rrWELwz3YjT1ql5W7bhPAsGze35bP0iIojBD63fE1vmEbu1my0fnd6n3c7
OZLbr+dVjRDh6hhoqQTbyYXvvPgo1WP+W4Ew+Omsx4viQWUGw2z7Q+EaaV98kUrf5EAkUzfuw1e6
kqgd1ADsOxBEM6DH6jHS5eM0VvcBuat2rV6GvrGz7XZjJFx7lRDcc5Xi+FTGHcH9DZTUl9jBNTbe
+fOjjWdjDuP8dIWtRLaoJJzBO0hpwnsYNcamOUZ4MuRYTZ1++ko/FSWEYy53WF1EnQsFA2K3Ll+A
Ctkaztc+XQjs2LSCQc19VjxSYv3AxWt8mGrFZVv0+fTXr71ACGM7gLCBeVXuRqS87vC82neKdG/O
xvV5zxei2GztIOLOLHebOgKpjTvJrjVl5ToPZWtDybNWBCGaqzToHVmeWzef0xtjBoEZmODMmyh9
Pa8MQjxPstQOqaqULhK6a8lZbCGQ2JBXn24EwkoJRFmhNGCyyUFv6Za+mr+qcze4UVpHN5YR5b9P
l2Gll4rqwlLD1DrSh9q18jnGoajI1e7eHCTTfjn9gmWa/PdtoCLKC/2s19Smnmt3DPFLcWIcCPAu
gniMVEg61HZdnqcdVSxhop40EiuGYChdAysOw2hexyzeEr+utcTy+3dr56ILccCN58Y11Pg4Nc1z
UJVXkR9vNPRaKwjhbGdGBt044/F9/Nnp60vDOE8rpVhCIBtpgcNjkzBNxtjA92P/Ekj2fvSxU7bK
5Op0I69VjxDN+PP0VY5XpjvV8l1kJp+wQbhfHIA2xtKVDatiCbE8d8EcSlpQMekHOHUtwKLCH74M
TXGRBwrkMXW+0Mfql2EFF7kab92GrLWLEOHo81pYQ1LpRjpO07vEdPTgIp3YfWxU3MpUJ6oNZ9yY
/ajKKjezqmAvS6OG4xYOF4lWRi+9zl4jiJ3hJh7kcCtR/+PdpiIKD+u4t2UdlYSrYgvnfJVDOLJk
5+KonOPxqg7Kl6KoVSk9TIZmFdLGSnSlh4hCxE61iglL59L1Dec6btOjkSlX9dh8Od0BVxpKZNFB
nusxCCgrF+/osbxuga9j99RmNSZEG6uFtVcIQ0Bs54Nf23PlxnGgOAfsbyT7sisYKjc2GisjpSkM
AnJRKGWTaJWrkh6Yjtml0mCo7AQ2kZpFG3PWWimE4aCS1KyzExUT40iSvnZjobsIHLfO/NaeLowD
qqnkxkKCdIPCzJ5kNRyu1bk/j1qmmMIgYFoIejSHoUybMB6RA4zkpbjYaN61DiqE+mCT1tp2SuX2
cXEjj+onNa8uU0vaOFNYqRlRRDj30jSr7VS56RQ7e0tmZ6GlzRZbdO3py/DybnqSTaMLq3ysXDM2
GuytjWtLKjZ2LSsVI0oIYWJlvd/7FfvfECssC86XvZBeJl+VL8+KXhFHp6apLoNMrNywItvhcgzs
3LmxMrvdOhpeK4MQuyYyJ4wyrcTlZMAtzew2tVMsc6Te35ig1l6wNMy7BshwRowHmDBcechuXhRP
JCk9ldKwsVpea18harEmzuZwSmtXN5xDh2dYWuQ/T9f92pcLIWtJoMONpqg4cQ5trL8R0Ci+Hd5r
mn/mwswQ43ZWCo7TGDkneb6PeudO6przhjMRQ5eMJkTjzqlcbEe1G0v3FRw24unpdN2sVLuo86sH
3AO1IeDoB6fNXYYV4EVcWBtxtfZwIWb9LoQSkHDy42AacZFNDvap0uZYudKsosovNMa2RuhTu1zz
TK9p3tCaVT1rP9phzj+frh7n46W9KPLLnVJTmnKZS9LgDrk3RtCt/U2qAOlrw21XjXvTLx5T+cxJ
XmTTNUEyag0ZjG7i10fFDL4VYf/X6aKsNcby+3fxGxSh3Teg6N05WXx3iyNiyI0l3lpLCLEbBHDX
CqPGTqWKyL3AUOLCAE3qZiP+V+d9vRDDlWUDlhjLEiGMdNOk42Vdzxs7k5UFqqjg08IsLzFbKdxx
5ohVUTCDGjIrvQT7Y+9VVcUu3accVtXVG/W1sgwSVX26UYRhkhIXQYl1FPehj+00GLugiPdVe16y
iiKq+9I6icZBYtRzxvQIhSHAnTB6GuT2Ik17Zaco+bUtDS+nm2elB4haPw5E9Sj0M47Ca4wagyHe
wfab94Ypb1TZSu8VVX5DEfiTTNqIG2rlcAyt4lcYc6B/+uvXHr6007vQIK9OqtSkK9z/z9mVLNmJ
K9EvIgIEArTlTjWBy1V22e4N0W67EZMQkxi+/p3bq3py6RLBloWElEoplTp5Tu+gBkAo0p6bXorj
7dZNc3P9/q711a6rcerxTOCm8wmH6J0Uxc++Uvsyun/w1SGoY+WsqqRWef+Ea40P4U1v2MiJmn5e
d22ZzhMKbBsEdRQaWtWTpM1naA1ubEoGT3A1t4aMLS288Np835xHv/qryO1PVRg6kLAtd06Qdja3
09CmYymbhPT5UbDhqZ7bjfybaeFoEbXb2IE15dj4mqEvgSG0nqEXOJ1vrxtD4zqEre+mlNWuLRII
a3WnQK6oylGoU9nX+nU3fLcqs8KRkpbIfs6h+BdBwB3EGPf5qs5kV9NCVfO8SGi9rs7ZTl3gFEO5
M+epc9fl1uSzYb6+vowW9HCza+JZPuVu9/X2xBiSBzpT3dKWk1ugiixp/A4JHp4wIs4LCnqrxnmZ
pb9RuGpwLB2IBkhu2Ic+Th3I4v3TDc1FAGAfut6GDUzNa37b8w7sXgyZwsJdIjX/VdK3DoKqt6fI
4LU6Bo3navUtit1+7IM3peZH8Ah8lZNzJ/ceyv+xc75bnmWOReQIdU1LDRdbVl+YNzxAVL2Mcmht
1/54oWKL7cJkcc2LUzllQuZ5lbQjQMAkuOug7xixvPgHzB1P7ljsO2Z0TFo4kJJkwheJVODTiIpc
FXgAH9OtxIdhHDoojc0BqAq7oErCJhQ47cefUBP+BLDpb9a6yTCpjV3PsLZ0bBoS6mxizKsSUfUX
y0sh8smfGHc39j3TMK6r7p3pO76KhdjXZ3VbnoaseRbFcEaFyw+XSejNkY1j2bCIdUxaN2RsyCB8
g1thX9yrlEPGMOj4vWeXr6ncG7jqMLSisce5ndIGt5R8fcon2aHAshh+3/ZEU9ZYh6A1yEbXSA03
CXSmYkpUe+xhiLkq7ru2flXuepln/65t3DMb1MbWZTKQdmg7i+XgLpHJpBLhHbTK3oC1voPK2It0
lpNkfGNspmWmndsj6hczq8x5MgXLt54WF1zxXgcgXm9Pnal5zetHAfFQlJzJhIGeGxqsP3yv/tw7
1satwtC8jj/LB1V4TocNeKnS7yAu/BogzJfE3dhLTM1rx3dfkiCgSyWTsBrfppX8nbk1RIC9jbDP
EHvocDNXhe4AuXCZjJK/FNb6qPp2C5pralvzb1eWU1nLWiYizdhPMrvW14kW/e9dZv0DaabWOu+D
EDkwcX2zDBsnnc+0mH0U35VFXz/f7sY0iOv3d5tUSMcMeqTi+jDaQOOXQYd2nnbyDDk60IzJPOty
H9NfWFYbyblC2YJ7FhTlhcR5WgbrtG8UmicrKFc0NoQgkgnQ6KiQswW9T4DWb7du2GF1kFlVCCjO
BKVIltH/mi7BmYKGsqnFMWV4w9rXh+bFTaMgRZPPFV4UyFszQU0Zx9xcA/e90q1Q+eP9DgLt/2/r
oHCmsckoKH+d9jsXTgxxt4Sl+WH25xfeyo0d4+MlZetwMmWn1FmGpU7moCyjEnFuNG4bw9T6dXDv
FuxaVJM3pXZ1ZTr7K7Pqn6JOz7dtYGpac+jFIy1LR9hg8kEt6Hp5eQk9QMj3tX7dAd/9eB4MTqr6
IEvKhjT3NfBlZ6hnbeWVTLa9juld635gKagNNXXSjZ1zKaEgcGnrubiUgWcd7ZUCwu279Ya7/Qeh
/hMpYOuKqFYjSq7wxJPkIiifAQ9In/JqESc38yDnOwJAhoex4EDF1J0BWqwhoFuPT7xZtnQ1rpP2
0Q9oDj/yoJa2FCJZh+pB8TwDeXzwUIFXaJ+xtDN7WQJ/SGvcKtO1UhdpL/bFC/Nx51LQnH1JpSCg
dy8Sz+5c5M3qnxnden8wzIwOLVvXioANgJfJYq0BCP/HCFLDEOoOPu+aGR1c5ntuN1Q1Mh0B+Gii
3m2qQ50GW5DEj7daWyemAx2d5c4caXzZgqgM+aC/OwvKyykeVgVRux74bB1MBs37mhCeiSRQ5eAd
kX/PV+jRjfX3fVP0h6eX4+JVTg1cZf6apVCYBmZ3Y+mYJkjz83Jc/XIiQ52AQPY0iOJ5YeszA7Fk
ZC9bmG1TH9qdG/IpYqkDUidsYWfO2JEW4QXyuHHurLuu9baumOoHxfWC59VJ5dfPOW/IdOm5vy5f
GnC4pN/22UFzYk9NzmgDe5fk4+DQiNeh03yeAr/aSipeg9QPdqFQ82NGsrxWrVUnAxL5I0m/K1nd
q8U6jrJIiqF4lFAU3jC84XDSAWaDvfpe4eHwrmzqXvnwIrYy/7xrpv6AlqkB6vJND4x2qPjFJl51
VBX1NmIb069rR3bbER9iuBIpOlZOR4cVxVEt/RaZq2HD07Fk0KxxB1ogAdUz+5ln1ScfsjNRW7nH
23Pz8dOZHWjeLLAxLH5g42QlAPukzYE56ku/9OdWXlU1xWUusycbfAy3uzMNR3NwzA5u8zWu811N
3+oxQ02RV0TgWNyIzkzta84N4enO8huBh9KgKU9QMegeaincQwfVxn9uD8Fkb+1wrgRYM73GL5N6
CMNjN9QPasnzjcVk8DkdXgaaPIDWZlUncgD2xrIQHTeVmONsEGGkEH8cqsyCkSrP2ul5mpfnuYs4
vylqENv59MfEveUhs1Z1f3uyDOPRYWWoJehqe/CrhBfVQ0fEN6C7YttWPxwX+Ug+fa35luqWqavr
93cx4gRcwizEVCfW0nzP1voesihR4dVPvjO/er044JntcntUhiWgY8j47KkuTGsr5haboSU0ig6c
ECiT33BK01CuR9e7oVQ10gYQPKsTSCOeAJm8TK39nKruxCvr0aX0hPhzA+tlGorm/4vsGLVTGKjM
0u8sY09MDFsPdgZn1HFk0DwnyNiEVbLW3T9FUd5nafdSYAj7rKD5ulJ4naWiRfMiL6xozXoWATCy
bEVrpqnRHN3HrOBVilWJHZBr0dXk2REmvms3fN00PdoBbtmFXUw+pqdr23/aEMWI4fW2Wm5xgJna
1zx7FmO+uCUSwF5Qn9niRyt4riLReX/fnn9DIKUjydhC2qZZ0b5P1KsU3hOR81s7kPurlN6+3Uln
pWuddc55npeJGBke1uyqPIbTzlJKpN3/38+QW2xQt50j3IS04MEa5QgRjm4LJWiYfx1MFoJ+sKu7
sPjvLo/N52z7CgwW+c5MhE4lNzoFL5ssK5MibECCL5w0wmPY1rlg+vurV7zbg1oVEssZsAdBA/nI
IaQQ+QUuLbO/yYdh8C+q+S/lvJ38GbZlNlRJfNF87zO6ccM1/b3mu0o1k6zapUxk6XBUCZX1wZrW
GZEZyTcOAVMXuvsy4rhBgZyENTjz84Dz4CQrX72Ms7OF+jZ1oXmwhDzAUnsTLOz284msTXjKyNTf
92DeO952YoMRdGQZWUFm0zsCF+qy9dShIjIASUJVg1zldgdXX/rgFqGTyFWs4S3C1SJRE12Pgecv
p5kK+nmeQPJGSdcfRIWYY19nmkO7QZCtKhgRm8k09m0oAWb1oRXVI52rF5Q0bOx8pknTzmdJxdiH
s8qT1pFfkIn4txucjRGYmr4uhXdud62wR969KxM+5gokDJyA3bLfqlY1LCidK24SeWP5Cmt2kOy3
It0p99hDZY87t2udIw56ywzaOLjGEa95dMH6HEFiZuth1rSSNJ+2kV8kEpqNCc2R8IOY8D0yY49j
mV5WCPyMQbfTJTTHhjJmo9oZt3eUjfyui3QEkXCR74u3dFBZ65Rt0Aa0BLobGb11+l6wzSIRg3V1
LNnCvWoh0iuBEu1PHvEeUjf7ocqth2vD0tTRY8EYkKGVrAS4D3vEBAE8XKPtnbOuQ8coBS6dZQNO
A4raE4sJ+8RqvkWda5oazWPTug84UaRM8FLzFnbiNSjT730VPN/ed0xTo3nt0vAiLEDJkRA/7w9l
2ubHgYKjal/r117f7QkALQt/KXAMTKD3f11Wz/4GVbJ98ty2qx3DjArBkR6pgROQKvbrcPycTc2w
7Px5zWsd3FTnfgTi3bEZUO9D3I7T1qODyaqapwrUj6CsBhPTjvZ3VHrc+4J+sQf7dHveTc1rx+/k
INFcg1wzaUVZR0UP3huf/+2X/Hy7fcOq0aFjHbhOB2zCRYKkRbU8SpRZhY/Y/6ctMTFTB9qVOHSt
GRiZGfGt52fHulvoAVShW5u9YXp0ANncrJJBzxNbmZf6RwGU7J1i6S+77/69PT+mDjSnrVtWQaRq
LpMhXM99uvqRO9vPPTII+9q/9vvOr0ZIX8l8teG1c+ecPMd1TyVpvKMSUKS93YXJAprr+llHKfU5
7kgVeIiijOX0N9LPxbBxhzS1rzmvJZjrA+hVJt3ieIh28D68sn06OrYOIBM99Tqvw/XIL7PPzipf
22bEy/B8J9v8tWbV59tzZEDH2DqKTE14Rs+7HjHPEB7WqjupLvipuuoMpmweOVb3WPP5Z5CxLoJU
x93tXk2LS3Nu1YSrD0W6OulT2zl6XLrHDuQaAK5NdMM413X6QeirI8kmtUqSX2M5m1ME7v0jgA0n
i2TPLUjCbo/C1IXm4cGoKnCpurA/aq1eQGYNkSM7zy4T5/RlQWrnfLsfw2zpYLLGW/LOK5BrcSrc
NZ25Gw+9PzKgEUiQzRtHhakTzd+pv0CCwpNIfpLujdvdvxme2SfKvt0eg8FXdChZgPgob3NcdcCa
Px7bfswPkN3b+/OapxdVOOJkg7Fn21rvUnu0H4ZR4i0jbbaUxU3G1pzdHQgtlmoAAtLJ70Lm/whL
61Mu/OeGOltHqmmStOM6IwHPMDNlkhUeh3nrNfgRWiF/vW2D67r8yCW0E5vbadUq2tVJm41vLLTB
9UZI8dj3FQoexKrwFNBOl4pOW3rdpjWluTldpmIsXODuwZOePYPrOP8MiHZ5JGxTacJgFh1D1oGb
uarA8YU8Hnj/eh7TYDyC1g6CtGrDzQ2j0DnL1Fpa3Af8KkEIOx0L6tX31GH86MvN+geD4f/AknVg
qKyAqU7SIWgOgRjrw1JAQ+q23U0D0FybgYAEgA3sH5Bxyg81Xf5WvRBg4xu/3+7A9PvXjt+d5aJe
KhamK4wQquJg+WARRAnKzndpnbHMRr1PWftDkfAsGA75BGpaL03feJoDWum4G/GI4YKr48k6oLU9
UUxICLP01Aby6LjdkyjXMhprdgraLVpM01xpPr4sTjhB4ahI3KKF7+WePCw2n8+3LfEfkPkDH9cB
ZQUEDoOOAuDcAF0EncvTRLpD7rwI/4WDHcGSPws1g/OBPc7udGePX9bCOwz8m2zKu3qeDkU7XBZv
HxpCFzoNOnvtQhuX1n6oggeWB9WnnrN+Y6wfuj5lOuZsgX6e7G28BYZZeC5BKBCS+ZGWwx1q6I+3
p/NDY6EL7YQfp8a3C7dA4VDadPTQ+q1ND6vXuVvEXx+uOnRw/f7Oc/J1Xm3LBy6MF0g0gacSMkB5
caF+6MwiUkQNZ4uodTlVqztk6c5haRsCX/1mqUucZZnj3xfceXJYvfEG/OEZgwFpW8EE9hXfcroq
GVO7BPFiPhxbF1I8pHLaExv87DB1PDvI0WWXfTa62u7dFBK37+Yyh42mheXgjbbnx3kN0403VNMK
0I59K/CKYCgkctkQcoHmWyZOnmryPakLzJa2GdQtGCta3BKTpa/va8bA+Cc32aFMv64d9ypcwVmy
IB/bl4t7F2bBGs2Q9jntm3btbOeLRAlFg1ilaKZ7z5nvRnvrbmv4cR1nlnWqkK4EziX15DHwxTl3
d2GSKdMhZtQKgsJtMSedW/7qATWvnc0g1LAf6QAzh1RIXdYNZsTPwA3aPTR+fvHnIi72ERDh9zXH
tUGqCYGksgTDQ84PmeDqAM6b4Z4BnfBll111wjJ7qKkLDGGZgI87e1s7vMFGoG4a1uO+9q9Gf+eu
vpO6ysvTPKktKxMHtXS9Hdk0tflGtGPYUkPNY0O3nvyelkUS8vSpofzZ6usnSaoL1JLP67S1c5sW
qea6oEbHyQrViwSXsPpcpmMdcWgmb8zShyEbDK35rhjt0sZ14xoQNshcePkDC8p/czHveaJD+7r3
ynmkWRDkCQeGkLjNrynLRIT3rvNtK/9XXPNHHEKZjinLOSCcVYDtIVzyg0fnKUol4qpeJStL/7qi
3Eer+gYh0OOyBk/SIQdvdP6tSfX19g8YnFGHnQXQO2NV15YgGqbh304JkeljmFP3U7GO4Y/Ub8Zi
3wmhU5tNULLK0GaRrKQbIZowsCdfDsGeylzMo+bxqqgni3GaJxkJeX0YwU7511otm2ruhoWmQ9Cy
GbUfK2VFMvfDayOyh6WkoJdzN37fZAbN24Uvm3kgJAfBXwD6d+vR8b3nunAPg7eVyDWNQPN3IjPA
CUMkiqelPM8KSau58P4J0y0mAlP7mqNTPAUKNgJRbUEHBZRczksz44mhV8HG7eljyDtsrDl7sfoT
uP0tpKKZ450ItZ2kz8b1V5D66iRHi19QDAL+97QN5cF3J3IYSIvSsqXaJWyLP9C2AzKqvB5ljivW
6n+zSPrSkWqfe+ggNOEu4eD7uNpWs9VEjXLHc4hA/XTbzRlOjQ+2GZ3GrGpbUBy0MI7okVpvSPsr
E/nPKr9ifum3afWfOmn/tVTV2+3+DIvhD/DZpJYltRCaeB1N3eMsXVW8pUic+adW9ZO/0Y3hcNGJ
zCaCJJw1Lpi0tPm+lsCVSCvbRWFGmX8d27sTuM5cykH9m4PMg32V/bJElJI+2jdBmsMHC/OmosZl
nbV2cZ6ACT0w4f8ztf4Wssewpeg6qaHTSaAlUON43VKcsftsdywqQ/aSokZj5yg0n0eMMo8htfKk
mUNwjInu7IfZp8G2P++bJc3jx8kDtKpBENTk9AHVVL+hY3FHg3IjBDJNkebOlLBuLeYqT9JAZoeW
9r9QaPkpbPjPzA82LnqGJaoD0AIQ4c/ZyPKEQuryjvoourPc+teu+dGRZ2Aaw9sZBIqScZ2Cy1W9
9EjG1Dllqi/Pt7swzJEOP7OpMwVg/s0T1N6cZ6lObuH+ED7YbVNn381Ux6AFKzTX5LJmCR29s9t4
F2vdODJMP6+5sJuCsp3j8SlZryrqoAGL8opeJkRZYHzY2YfmyaiorIcqB7kDWNPWYz8MwcEf5yzK
raw9pCXdklg2ZAx0JFrYT60VVKkVLx649ubyykDi0vZMfVa/BCEdoHQI/PW6ervS7BT05/+/AQJ1
RXtsIVZcUf8VxIrPDWtfbq8qk1dojl2Wggjfm61YqYIf21aMxyZvNtJpJqtrbh12I/NJhiWKs+B7
3XMJQGDzDD2lNyHDjZ3JMAAdkuZKUNu2bmfFYB1Oo7QjTlT3zhbrqKn16xp4d/TwwC7nbhFWHLSe
c67E0J8QXPUbwabhcNbZzmg3uilVM09cQc51q1TUh+rL2k6n28Y13Cx1prNydf2y5R1PKO8eOhcy
bWVzqT3rdWbO20i2crimSdKc26tbN1Nk4gmZbOgZ9fZ4DGk4b0ySqfXr93cmaOp2rW0HgxgaWR1G
u5PHbPvV1dS6Fox7a1fhqg0Dh+uSfysBYT2C/z/dwOeZDKw5btG1jl2owoIwXk6PWEjPspTLcVzs
Dfc1eJjOc5YFYTBAYSeNy0w+W2J8RA3ICfCNIlL21muMaRVpXsxXFCEyzq14dMpvUG57Cid510jk
FYfwxZLdnvcMynQ82jyuxJ9VwxPLJ3fSrb55/fKYiXqOBE/7Iw/zt9teYTC5jkwLZVaIK5YjmaZp
PY2u298J5tgboYxhtnRkGnPrkHoTWs/anwP9teQ/iRM7Q3gc0n/3/f91LbxzCMsZc945CIcRxj95
wNHkdKvIwHSzczVXliqoQWBrcRS/pcEJ92B2cmxAS2uk7h5KqxsASrHb565i6uAGojj5AfxxVG23
LwTRmc8GN3M5XzKeLJL3aLhQZ3dG8uX21BncRUevLT6UcRakCQGwCR+UGMYjn0nsFM1jFg7H232Y
lpfm85YD67deyJPQzvFUpurukEoQDt5u3bCjuNp57YusmjLLQ+V8xXE5fZHeePDWLVYE079rrs7G
KZgnx8mg2izqKBvIN5e3G/G3IWzS8Ws24EDMKtH2TIu7iU4/8BqNZAFANEUwvQ3UegzCQWxMk8HQ
ukDnOPm89MIxSwADqqIRu9QRycn2aBWqe5xw29i3XHVUG8Szrbn0uiwJFmc8UDB5HLzQ/nrb1gZr
6KxoZelXGRlFloDW3I8s2a+HcSBbQaVhJemcaJBrh8LojCkaBvHFXsZvBNu58uhGNG5q/jqod7tU
1rC69arKivsUgu2eI+tHlnH2lKuw3cjUmLrQzu4QFHpTbassEQziuW6eqHx4QiHKxtlqWrCaIzcI
zIi0Q4TG9fqvsJpnt3B+VZSe63X6xJ3us7tOx32W1rwaj3StD+kSeHXrVPdpEdI7h3d0o3XTPGle
DVGUMrQrZsVznftQ5KuBx4bG5RF4s+bu9gAMXejgNXAgsKl0iBUPECGLVJlBmq95nPn8drt9gy10
GjQIVzJ/qKoscel8LGzvPl0V+Ejd/DVoxV3Ziks28Y2gzeB2OnqNjM5SpBVhMfeh0FWou9BhG9uS
qWnt6C7dTBYNHtCvIsnfV5EG5wG8nnsqHCnTEWt1Hqqp5AuLA+GIg8T7/FHVVRbdtoDJwtchvfNn
AHG8Fo+zVnyl+Q/L4FsaVufCXne+oeqkZzW0XDtbTlaMJ5bga47b8zO0q60tYLnhQNBVNpd8CsLV
sdK4Ydl6gL4OCgbCsTnaS7tAGHurrNhkYM2RQyhL1ZZEPL74dXfvFk2O+6K1RRBmal1z5HENsrwa
4WV1B9GsA25b87lh1WbNjGGSdGzaNC8Z3m7WNOboo8zz1zTndeSQ5iGdt7KhhvhYB6f5IF8GFawV
xmBwOMDqfgT55ou7iDNP+TOQJVviK6bBXH/g3YIFOZLI53FJ42BszyIrjk27fg/zMBbK38pbGpzC
1vy5Ee3ACttlcSqDJ6foz2RKL8Drft3lczrv2SAsbtV+waBsVDpdVABT0x9axnMejcr1ft3uxbCq
dLgaY1PRceKwGAyvw6EJut9hM22dPabGtTPaRb7bGQMVxinhvn90uDunkRSyebv98yYLaIe003k9
bwCkicsSL05pl6V3a93Ss+301ca+alqxmk8TXBHybvBZLCuWsCw/Va0QUeulz9ezJ+/dz7eHYpoq
zbsXmq+LqsY07lsHsmup8LLlBFX5JtsYyMdzFer4s4JJsF2kM4vXwW9Bq1/a5xmvQ9GcKX9XPBzq
+LOApGPlgecgzsb5pbPs74tHN47lj/051JFn06rKpUARSYx3v7s08H42wEytdg8mun3+Bkz0/28Z
UGWp00x1LM4hNes6bR+B2yuasF9sHKIfmzjUwWbrClZPVzawAO/qQyerLJbU2Xq7Ntn32uu7HQ8A
D1GqosD2bV/Z5kCc0RRRldeAhLpB208bQYypG82lU9+B1Kt0kXNyi9J9VC1YpZDwkyl/8MrAoRt5
P1M3mmfPVgUi/THE5lfK56uXR1btPLfV+rLH3UJdNRMnNbByAYydIZqJnBwaFr3qttA2pr/XnJnX
jt2tVc/iGnQHAZga2nGO23VLcPvjeDjUEWfKd0nnAbmBkD68k7mK5ia/k9Z8zCp1yPsQtVVk45b1
8fYX6gg0vyC92zvoqifLwxWLq7gdD7I/1FZ6GS3r121zmEakHdet3Rddv7ghCrHxBNgF4UO7sE++
IEvUO+M55/ZltbcCKVNnmqPzvO0bBUr6OHSkD3xscM/cBe2TB4iPnFfW3/njVl+m+buukHde6blp
PTdI1MJd6kMxB9/Jmr1eV8ZaTAmvd6mMUMg+/X83YZc7I+9azN81Komge+qTCOJiwZd99tG8vvYg
buFPsI+yq19p5x+uOZYodKqnsp1+0qa4tFJsnCKGNCTgFf8/mBSFJHbV1WFM5vxTC65GBTVeS/Ij
6ta+Ot1wXIv6P5RijuWOZ++Nfg1HjA5i6+cVyKK+xByq5meREj+iHMf90p1RpvN8ex6v9vgTABLq
QDafsaGXYRjEYdf7oOhZL6ib64+3GzcMQAexMehIujaArnHZ+i/rSF4Bm0MBlt+3x456r/s6uTrV
+wWtyDwDkxHGAXBe5wFw2shd8vk8dzm59MImGwlDw0zpODWQWhLSe+N1EYxIKrRtq36tltf+uD0M
U/PaHgCRVchMZzKIfWAzIiHeZiY33j0Nm7+OUQtBx0S41QWxKGoZTW77vGTkqS3lvnUaXIf0zgI+
4JEDCPyCeOL0AQT0jxZ2L9EEL6zuN6It0+xo7u4HHND3goTxCGagv9xmdJ7zdNmCwBn230Dzb594
bJ1LDCBn/efSZhdZp/8S2bxckcd2A0DfNO8ciBa9r4UiMk3RlZ8jDkp5/ZgVtXO4vYZMhtZO+cn1
OOFQNY5b6lUSD1UQaIsANaCvfUurXdRSNNQRaVWOTMWSjkFcgsvi85o6zqGycEDeHoPB0joiLVyr
lq2uum5IYQ2GvTkaM8lPtxs3HH46/Gwt27FOw8KPGULSI+XOpSDNr1oMZ3BRnnq1RdNpMISOPysa
3nV+IP04tKFHX/moD7RR3cxwQds3kGvH71yO5lyVINpFB4X9GgxCAcGV/VwWfpgC99JQlGvf7shk
Ds23yxGq9t7o07gEm2PMyqF4sVvRbDyymuZJc2tqj4QMZRPEfV0UQ+TRvv6RM7v5hWKyodk5BM27
x9DuZ1C50dirrOx4xeCcwZK7xbPwcQE43EHz6DId+BxObRCrLHj08uJfPoYHiOd+bhz/JZjdeC3d
r/6ofrWz/HXbKB+jNkNf8/NRNSQD7JvGsoXIWjo2XsTzfjyugbcepO14j0454UE886qTqCa+segM
26QOWasI76B5G8B75iJ4HTt3OZbL2g/RHI72vZ2Wv2TvzCfUdwELf3ukhgWiA9lQcrsSGto0Fu46
vvCBWD8Z5WWUidDd6MI0qute8c6V8syxsfg8P8YTwXACfuqODfWnxQvObotiUi8d7qsq2LdD/wFp
GzJnUetAYyVA7jnTA26Tn7JxX/FJqLOqVaiebx1UWsd2v4wnShb3vqeTPN42hiGco/peUK4DipQW
GvtfswVUMZPFAZgL68+U7aLIpqEOZlOW67dl7dEYtQ9DRMOgP69L6xzKEA/+t0dx/dsPIl4dvZZ1
QnbKwZKa5no4E4c4ZwalhY3VZFqw2m6Qq9wjVsGwX1rWF1TPx9lCLk1q7/x53fPZWmUlx3bc+6Ud
SV61kVXZ/r7VqYPXunbgUjUrjbPeso+ceO49m6b6OLip2ujCMPs6oxpt52bJ/ZkCg4Kkn9W380Fm
i72xQk2ta77cpKj6AW01Vmglih5CmsBl+6lHt1SpDPGDjmCrCKQBZruicQs051W8yxaWiAZ3jK8X
dCAsN1KjjsHVdJHORaiuQdENOnLtg8Or8m7txdcs4xm2vuKLlVWXXC5gBh79yPP7CwWmFEi6sxOo
R9Xxlxp0omKTZtewqHXmtWyleAoTlMR85tbFspr6vgoVjdq6nzeyzaYutEggIGU+kJSQeBnkb+J5
n1LVfJrbXQq3NPS0GKDoB1864Upi28unH1NQ9d/mWqmfu7YUHfYGQD04biFXFc+ZtA41sL2Rmtqt
ij/TotN8HmJRtkNry4v9YR2A2A9ehob/DrtaRKnd/RMsW8g6g/fokDe3W8PanlovdnPoB4Ai9cEX
6/OuKdJRbhZB9tGinMaDVfMzqGOrO9aV6ny7dcPq0VFuAKClDojGESbACJVCIr6c/h2F+Ot286aJ
0e7mI6VYPn5D49S2fndF8aMk9PV206Y/v35/F32kHAwMXYU/J2HzlSwQVnPAs6qcnXm4PwBsa8qF
5DmJZ+E5B855/iiYcE+3/940MZrXVimfgsKTJIaS0xiVnTdEJal+3278v8fwD05qXbmTzAJ1jnnq
xMBsq2PY4L0uL489Squ8AbVDLQFZnX9eVfNtUcF5mSuo91VbkadhB9aRbUqRFVjrxsPDc/W5g2Qu
NIB+NcKLGBCB+4IFV/NsOeJqDt40QP48NkXQZZ4OPs3zaJLuVkrAYCEd5kbDQYIbRXlx0A/i4nZg
JnSxc2yc5obVq+Pa1hZ1dT2bPGBTnF9uXj1ZwfoPXl5ebq8AU/Pacd7lTcjwEOLEIM6cftgEViBB
Hv4lvHBLaM40P5prdyT0O0RUJM5t++iL0j5U8JGN6TGsIR3T1gxTbqeZcONuFffCH6Oic5AnRkmU
ZVf73qXIdWDvNhBU9DQOULdObAOiglz0I7etryvbei4wzY/m4URNRZq1EzDDuBmdhlFMl2wc9hU3
hn+QtLUsZ4uHSQkhjh3Vs/i7KOTGxJj+XIvEG2A3UGzaOshc0N/A+r3UzVZ1tqlpzW8FmQKJQgaC
xDyqs53c+i3HraInw5rXoWth1/2PsytbkhtVol+kCG0g8apau0tyextvLwp77oz2BaEF9PX3lJ/a
TFOK0Jtd0YEgISFJTp4zg8VNuYm3tPxYFEIcwWPnXYqc73z21dFrqMPNSl5lXsK89n3J6Y+5HL8+
9liDZXSwWu+BB2geFzfphKzx5MvBxyzt6fy4dYM//Y6WX611hWrCgYW1m5Awa/7qmyw4KYtMsQ8q
5jOel/99/BnTIO5T8+ozK68DVXaTC6zoED61wnOiPty8ZJlav//+qnXJF1E3q4NNbawhwaHufLFj
uWEhU+Oau/qe8njJOQ5kpNVObJr7s6TtP/vsogXRyh66ObPRuMg6aPb409Ms1Zd9bWvemvdFAxW2
Ed7KCv+UMltEJGM7s5i/c3evbI57OCggpvttfPZIFCrybzt3W2TzhlWpw9TmkTV0LV07UQEPn0av
+0FCNp1axYuDXWy9pRn2BR2olomsyHKntxPSAqxWeGd/8k9tXm0kFkzNa0dtDt6h3m1rO5mGsDpI
Sw6RVdjvhtI/7ppgHZu2DC7nkqQr0mx5Q6OlU/I2TjL9vK95zWeb0U9Df7Fhnqn3y5PgAvJqgNqx
fXuCjkoDoHgGxV9mIzUCBq5jH5REXYueyn11GqHOnwYtitybWKoSSLoCzTDavKgvWdemzeWxhUwz
rHkvh8ZhXkm2JmXb1id3pO7Bw1Z3zdt12jnHmhO3fQogBrhu8dBoFUgPehQOsHkduO9hb1wHdDa0
dmZMBdJZkwIVTdibS+fQdao9SvDVXEPbloeVEicarJAfl7Svo3Go6G2a3AFJkypAnRvxkD95bM23
N9pAB6/ZTeZnhRusCTC2EAwZl3x+Lpum3UC5mJq/J6tfbVj9OvMiLIs1qZywdK5LJXz/QEENsIV7
NX1A8/fMHXIx19hOapQKc9f/wcFFvWEbw8Ut0IFrmSNRHFnBWWxUHEL0SSaFH5zu4Ai7zg+57Yuo
F9XzEqSfsgrViCVIDqx9N55AB7UtlhP0qK5fkzGn83zsWSZtUEr17nx6PPVvO1LA7iZ9NTcAwbJK
KKxyy6liMBhdax9VQ+7OS1WgK3gytY55wbo1qav134a6p0L6/4qQ7MrEQLr2z+63Pg2XzGnXZCb1
35OX/+Qy2LlqNf8fUXUxhKtYk0Zw7xkafDNYirwtYSmT3bWou7bXGtXVOeyeMX6WbjecS7dYP7kA
PW9c2Ayf0HFsUzq3fQ9l9sSfxXr2e9Gfp9q1gPdR/zxePAa/0+Fr1cjdjnN8IeVjfaosADIqFDNu
eJ6p/5pX203VM+43KwQlrPFcssGP/KGdDw0qrTdM9Ha0E+gUasvcdK6oK5lY7iSPcq3PeeCSw9RN
QE9sXYJMVrqP75WLKS8vmi5vZFJJUR2EVzjXEY/DG7GOqXXNgW1raFJb1gBAul3CsVcdpS92kZqT
QKdPq13ULIg1XBLXyrMP48K6C15VthIupq5rzmu1NlAvNVUJH6T1a/Xa9CsVYiuSNbWu+W+HxHnj
WqFKvCzwDpjk4cA436pOMLWu+a9V1n7XOnxOUCDqnK2mpuB2cLbWpaF1HWsGjEJmr52USenPCGDx
bHWTeK05PXZbg2PpdGgZtNHdNh+xZGo+hKcBspMfPEDxvwsakn1sqYGOMEtDb4GMQjEltR+IqLvX
WFDebEAtTPa5+/Mrl8rGXHQStFhJV7o9SLdlnmCr2KJ2MLWuOaznLzVNCz4m4dJlZ4ily6vTyC2M
hcn696++6vvSOwqAFyoSTr2nql1jkI4cLVVtmMawpQXapVl4zB3XzheJqNL/LUX/mbT+k+eLd6zd
Khg0fULzW7+RwZzijpVMJV5Vcv/DMijUbFjncbH/fbxETZ/QnNeaV1T/uKNI7H6+dYF6V7jloR/p
U8U3C7LfxkoEOs+ZaoeSoCARw5hrdRa8ak8uzd2n2Qn9OKw4ieyycL6XdrNF5mEY1X/AZrODa2+O
UXlr6ERVX8LvciAaeD2GJxB7NRsn5/2E/O/lItBhZzUbe7mO3pC4XRleUUhIIihZ8ovy6BDdD7c2
2wKcGFazDkJTtMuKDqqSCYTa/1lShOBouqPjRhBmstj991fO4rWVI7rA54mS/qc0dbOoEwJFsKz6
0QXt6fFiM/i7zoEGcng2Oy1cpmr6PipmqzrfN6+N1k0W0vy9A2FValkzJgN5FGvMbnW2hhGTxVb5
pan7msc7nqqDsEH3Azfs33nMwQUk29RNeRueFVDN2T1RWTIblyEBfuivql5uXVu+oATmUtDyDKDp
eeo6iLqNH/bNheb4gVd3K4NwfQJJob+BbQHOMOh3Hto61CwQw0TFTHkCyJd1RaSaXfwGL5S7uq4j
yjzLyVLqFjxxS/unUJmKJLbinY1rd2jZI+d3T4Ym/ZgWMSTMaRkFlc9/Pu67YZHqBGgqlwEJF8kT
T7igksozWlVnl4XQk/fCMl034m3DYtIRY9CQ99Uasj7pQizQQTH7EAAjcSyssU2qdWBntw7Xo50F
AuA1Fh73je4+6le7COp5uyrEVSiRy9gcVeX/K1FK5UFl8XH7hl1Kx5LZy1SiJHLsk7XtI2uh50D1
//PSOs7cdONYNzi5jiULOuJy1vodPgFWUMnfpU3+9XHvTXOvebiSUoE7pOoTewk/AfH1ESxsvwoe
bMB/TD3XPHqAjKUq66VPlqz/LsOCR77lbxUim/quheG9JyxGqOyTyVrcU95XMqIAB5whh7sVyBo+
oePIKtKlv6P9ZLWofW5E/b5qMnKSXH3fZX8dRVaBnHGqLadDjbCXR0z0J6ezUf7Dd55vOhVa36vQ
JQWUGTtSsOs4es1TRsLP+3qvndAIKwToo0iTMGadpViP1lR/bOxsV6FKoGPHQKMO3cdgbZOShj9Q
KJVFfCk+Pu66wW11JFhFmxTYFNUlfuh+JjW9FX5xm1w1HtKyujz+hiHI1HU4O0B+8Wwi68SzISDa
tY39FQ9//hHCHC2Kh5w2AjB3+lIrp9y32enoMCYn365dWic0Q/2xteRuZI0piaStts5R06A0l87D
TqWty9oEOfJr5smPwbp+J1b2WRX8PIIPGTeovx7bz7B76CqdbumiIj/06kQUwjlB3d3BaNSWmozB
t3WQWJa6shSgTk4sXsV2h0quIHvynGxj0zbYSceJrSWkJ4YJzUvcuQ8ByLUTIRr3jMpq6LDQHDrj
lNB36bAz065Dx0DLpLw07ZAI8q3PQ+CWkcesfYkmT3N0KwC1q6QrVnLZ5+d8HMPL2hfB6fE8m2bi
/vurI9pu6ORkTtYmgGZWEd5DnoOGP6/QQ94IoEwfuC+wVx8gSKBLEA3hGKJUfLCEEE88tUlMRbmF
ODasVZ0B7S48mqVh0SUeG8AJzibvqZD2uu8c1QFkfTavSziWbdKs86dsdL6MEDJ/bHxTx3V/7uwV
V/eqSaTbFInq5vRUSk9uWN5QcRroyLCyGmWfStEnEGb5WjhrPIn873TtXvy2+lnd34Lw+ltyPPFX
BCSLy5fHozLMuI4WCwsvsBTgvciEFN2zGgX7NYPT4kUAgLUxNIPhdMjYAsIbeyYp6mWB7vrK6Iy1
WyOUcjcCS8NFXqdAs4fMBSYt7JKlw0O2VeSfsmZ4LtwK/JBOXM98SyfDcBTqdGhWDbVot8GHZgkM
eFAPZ2W7R4A5v0zS3XJBk7U0Hx8Le+Zs8ZoE5V0kIgqgfx54+8BdgY4dCwMbpGWEdclQpFaETEcR
Qdns+ngtmeyj3bGrYe6Fi2xaUql0iEaHqCiHQCJKW6f+KKaZ7At3dAzZ6AaeKCxeJyuHGNCtria/
P3t2w/euWM3VB8DfZtW3dVLX9iUY50/9nP61z0ZaLL6I0K28bmkTDhLQCBK372qyMpRs5i9juFVG
blhDOqKsW2Zb9B3iAeK2izhYjoM3FWspx8+PB2Fq/36UvzommqmuUAOK6EmKZT5MlRLAGY/VcV/r
dz9/1TqWDYp1lFsn1dzzS1eO3TUQmwycpr7fF++r1v3CIqwZRZvkkL2WoA0pm/Pc1U6zsRsZNlSd
BI2Izl5WPrcJC0cW0VH4Jw9gzatTF//ss899ZK9HkBGnRgVikzhd/Yt6jhW5JHP3bdY6C9rot4sr
UjTeqs56IopUR98Zyw2Epsk47p9dx2JkcrT7NpFF258QS9YX8EsOcZa2asP+hk3o9/n6yjoNCyBn
JJwmIf345AC1Jv30l5Ds6Mvm8+MJMI1C8+GRLaqwcMdNZpr900zq6KzzVVh8I4YxnGc6ukyUvRg4
eHCT1JqOqDSJO4rCJjIdi2H5Ox3ph12j0OFlzpjRLJN9A6gyHrk4u94DC5DebEy1wc90gc6JW2LN
1NIk4Jru8VrcKFVFrO72kTMEOrpsbuZ0wNNrm2RgYL9NdQfNl9TfedTrxGdz2K4UrwPY4UrxT+Gi
QnRwfoQlP7C52cjamwykuTGfcWubVI9tji3tkdwj7LYl2enx7Jpa185i2dYoTIRgIcoq3fDIaB+c
KhCLbJzABg+wNT+eCsbBTznhgJGQ5ZwlhMjzn2wYf+7rvHb+ZhnPx6xd6qRrbo0CG0+DB6CN/cHk
XZrzFu1qB13aV0lX+Acr9455GZzzOcMGjZS9v08yBqQqf+50k5pKBFtOmbQ8F1HNOxk5Yjw/ts/b
exzYNv5s3HKZP1XBUiZdD0ofInhc1/JIlPVX5qwbN9m3p5jqbGfBCoWlaXWKZKr7J0L8CygTLyNw
CI+H8Pb6pDpgDMmWohfBUiRNEUx95NJiro9l6Ldb6EqTje7jenUOQF+NtqmaiiSrm2PbDF7UdnZx
WGe/Pa4q2EIFvr2cqA4Ny0VWU1KtRWKh/voCYoP15EwQXwmknX/uJqt6ZgSMFvuMpjk1SUuVFXIs
EgfKPYfaKehxwMvrZV/rmlOPaR2CzjgrkpaoJ+CHhpNdBf7OxjWXVmKRvWholpB0funJdE3Fynea
RXNpB5Dc1K+9DDjXmR1a0FccesW3YMwGR9ARYlUw03ZGyWWSevVFWs5Vuj1SYFsS4wZH0OFhwVRP
gQvoJLB/5K9UDO8ar/32eEJNPb+v2VcukIJcCHcKUPzVS3gdlP8UePOzW1t/P27ewINBdWAYlMTT
WWQ8S2ZH/ahaEa00i4j42au/LO5FwFQcphwM9Pj18RdNA9J8uvck79POsmJU8x6XRjx5pD9kqt0I
vExTcf/9lb1ca7HlHKL5TvZlJPJ8jkrL3iovNLWuOS8vAfGFCCk8IG/tT61ahms6FFthr6l1zXnx
dj51hcusmNjt+8KXSTqFp8dWN2xxOilZ1qL4I5OuFVvEgQ5xKNi5qcrPxMpl5LJFHLMp3YhJTaPQ
PNmdlqwZ+zxLGt9OX8ag6YApLdqNkNRwJOiAMWUFi6M6kiVFgAc2p5Xf/D74X8nnozPRXTKhVIeN
5QVcrgHoPHFoW3Z43A79TyNEfNYoX1e+7/DUYWPAIs+hMy1WnC3rtBxznATpMfR3SmhSXULTsSAx
BBthMWUBQPVhAwq3Kfv8eDkZnFjnJnPk7GRSTFZcldn57sQiz94H07QRVhtWq05NlqcdAUAFkyy6
bopsaIREzKq/TWt6soMUeADwiuzbjnQUme8JOiJdjnMnmIYXKJLkl6VYrTOZJ39XJEz/w1OWTqwd
R2HFrXREFJZCAhG1RTNgmgntTM59NhdWzq14rfKbt47PdTVcOpvviyB16FjKRq9s5pLFK6OoSUtf
mgWSr6Xat1vrOLF8XgoLhe0ZgLGMRJ7VPKcF20cGT3VwmL0oSecWp7Jvq2cvoP82bNjCrRq2IR0N
5rpSFJTnVqxQyoKKgmdIxuWRz8fbGLYbG6lhanU6sgn1owvJljSuquapyuiF5OtZoVb4sQ8b9mkd
DCbywBvnzMNJuU54hEeh2tXyui0wmKn1+++vzmFobTYcSQkW8yEbjjJlQ8RJvtX676LX/wL/oKT6
Z/N+jSXvgqgbyMzwDHGQI52rU82u6WRHQ8ejOf3ghFWk+jVi84/Qm56Znx3T4MUNP6jqJ03PBUho
9xlSO7Y91nNkdVoWh6n6Oubpe8+jPx43bVoCmnf741ikEjLhcZl343PYsBFkCvl4Hdt865JrWsna
cV2DdJBmFTYQhyw2rrnQoE/9F4u2tfMJEBwolZTpPJx2jUdHjvV+LhzueWlcy/bJWqyntRRJKLcw
CG+ai3r6y6FFexKko1+/dE2Ea9wztlvqbFGHv9k4oTqpWca9tFwblsZrUJ9FXh9C0nxHVcK/j01z
Tyq8saJ1YFofoCoUMmJp3FJw6ZRNMV0nBAmRWgg7BwCdnpCtLA9NG9oHPDLuy2DhEf5PRxKyHwj3
aRo73L5AjePTggB9wzEMS0vnNStoDX6geQhjuqrPHsuGSFpAg/vL1/KeSHxsN9O0aBtN3YR0LdI1
jcHJ8XEuw3ftaMfVsgXku6dj3poWbaNJZ+RpaibCeKwGcBHMt1KKlwxcbXOJmuTc807QzP31eCiG
PVPnOAu7oLMda2JxWqbpU16u67dlzuRGvs80G9peQptZTA3PsX6hWMLbDPe7Ki4a71sq5caRYvqE
tpcsK+DFlUXDuAunpyXMb7xoyDlr6fMC0dl9e4gOUyM2kpZVvoYx+DpPWc/Vsc7s+uiE6RYbnGEe
dJxa1hWjlUMkIJ5tsDeUAyuiUZKPjyfZdOPWQWpkHcERZo9pHGb2Nye32zi30n+h2TQc7J6lRyBS
+bXgfouCEn94HjO2BQIyrOX/8KAhdSOD3k7j2Z3/ctz3ZPkEjUEU+7bvLWCO+GBv+KTJgHdffXX4
o6reH/ICe5kamTjINB8OykP2+rEFfz90v+GTOpxtJr4IWyLSWPoFOMo/DupbOhfH1FvO1mwdof9z
yEmOepb+KJG3aMADSepLJc8NOCgHldj5D4+C+HO9Zel0XsePAgzFU35c/Pn4uIuGTUkHw6EkyOXg
iMQKagGBW0Jwwrsrza9gfdkCYf+GXrxlBfdPI5NGUpAvIMIa2xIyikO0rPLgLkllXzK/jZagOrE8
kcF94AX75Hm/gCc7pN586JsXn+fRsLIDYtjI5fYzmLcdjrXX8GPtfbCWl8ELj137XThbqoC/yUTe
6q+2/4g+mMA7RXCV6D4rjvfad/duzrQ+TRzVDkt9dQjUE/KvSomPwUAvyAjiopS9K0HzeO8f2/LA
u4Xe6om2TWWlU9z17FnshdUTuhKk3dFfP9Q4NHz/KwoxzlgeTrYeSRNEgbUlEv8b2/DGd3UQ3pTL
oVINZqwCQTVKfQBMcFZ+rDC+Wp6D3IlGFGbyKY3W4sQy7+gMFZQA6Vl0ScHlu6IlhwYHJ/7LlHWq
nI92tZFmdAwuqyP4+gySjdbqsHipPynVHZwBBTTYHLp1Pda0i+BAZXVuW+dydzPinTlkPBXbuOqY
vq5lOQNraCd/ud8WWq+JJo9VUR6UW9uRaenpiL6wctaWlysDBu5np37mtnNwqp+puFDvPJI+5v3H
dk6juf1nDJM6r469wsWiPWDVQeduI6v0m4PsrenXdkXL4ZkHPZ77PQGvMLYToQMMZCntck9Ufu2c
4jmo3jUNqCOH8dSsoJ+W54F8Y2CWh/lVGuMqg7l3qm8oYojW9H+Sn1G9d1zn8HKPeO6LqF2hzeff
l8j2wjXNzv33V9t5oTwhUc8TgCesu7K+EocyzLeA7abGtQBLhCV4MouMxikpXiY1n91s2jgoDLuw
fh2QeUE7SnIay7FfItYE75xJJCiM2Wjf1HVtR+ud3IHYQ0njSnwB6OKlgpTq4/PD1LK2QzUC3LNB
WdC4LqY5Yi59sv32/eO2DVGAjhZs2Oo6oepp7I0XGQYRzYMDR2ly+oN7MzLy1nnfd+7ff7VqZOo0
re3A+mRkP+yJT0caBu/quk5s200jutBnFKP30eOvGSymAwjrBqKFg2poTIvSggMFIJ0bQV2xr/V7
wPtqLFNTS+gIEcScYOivT0W1tlCTqYap37eUdM651BUNuHa8IC5HiC5ZKd6wWQhV3sfdN8TlOmJw
6VvQbzuKxk6//C1TMNvJ/quHA67P0o3ZNtlfc+O2Y5w6LiOx5Zf8PPl+eBQ59Y6PB2DwZB0tWOVl
J5wsIzGf/U912H6yQbAGFNjGvcXUvObIELLv8oq6BNchdrCs8eqk/jOT68bharKN5s3WhLdqYvno
fSeLY86hyxZW4b6qSKoDBRnLaBOKAp2f6T9zyLLI9/YJaVOdc26tK4erGaDPwu+tKGS8ROpp3LrJ
GZalTjtXu97Q1TPWTGFlXDyBZD3MjiBbVCgOwoP7u6W3g60knWGKdRI6D5QPdGE1iaUTIRGxDhH4
HB8vTsP06mhBmk0dKWs0bVO6RPY8Is+h6n0r/3e89mrnSQWfbYulblz3XbwW84tTN5eMbOlpm8yi
uW1RuN04qMmPxUSPik2fGnzGSbfqQkymuUfgr3ofFmqibR96sT23JLLaNvHGku40jea1sHZhT63n
xn0xHV0xndLVP/tDs9G8qe+a14496QXplRvPKz2tg/+Ug/j/8YoxWP0/6EC/wIsQy72Y9KhTL70m
PDRr35xW0PCeHn/C0HsdGcjx4lqPvuXGDe+fVkc8b28Kpt5rwXpXLsCrQG8V62S8AWH9kblr5C/5
5XHPDY9/OijQwSHO5KycWCj1pSL5rfX9U+3w6xJmJ6v2N8Jxk4Huo3u1NG1S9H3vOCr2e+UfZGHn
h8q1nY3j0DSI+1dftW55vWv5NLdjlXYfWuA/U1UmyPMcyTo9td3OCFennxOce7U/rSvcd15vFkRL
T/00ZMeeWluvaIaiFqrjBEkt13zq3TV2lDoUuXMM8+DptyTYMFYHarXve7f/OKTjhfrpJ2IFG3Gq
aYI09x6GoS2ykK9x7pTFZ8j/KDdKG7DRHB+vM1P7mn+vSE/7jCgZq5J9QmXwhdNxY229PftEBw6m
bgPU7EKWuBP81Hb+U5W2X5idFpGVdd0hmHYea0RHEdoMT08ASC8x84LjGAqEXj39H4CdW7xsbzs7
0SGEY6DWCmzFsNLULKhIZC+sVy/IA2zcdEzt32ODV46y1sCoQZBYxoASAgdkd1U8Vb24erlbX/dM
NNGp5cBKMTEABiSeOEYf1+ZhPso63yIfe3sZER08aNlW7fbKXmLaBdVfjvRJG1EIa+2CiRCdVg7k
jxxKOmKJR2aJJxvgxRvl3j4+QaKzyrF18nOf9DANkUdaWpe7wNZjq5smVnNfyBF2dUdgdc/qoIzH
6aFTzi8vmHbF7IRp7svrroSAYC1jmrEX5VjvR7EemlFuBYyGedUhg6U78QG6YzIGp/z9tRiqB4ri
8rrLOjpisLGZE/ZVOMc0bI9DMby0VQr6y3IDQGPq/H1jeuVVM/dY2jfTHOc2cqooVUJ9STaJjfDl
7bgd4ll/tk7bSYx+bw+xJOKcO3biTBKvMeolz/muh29ICv35CdcndK5XKeJyGrOD7O1rFhRulKXO
xmuYyUL33/+wkD9KV1lD7FtddvCz8INV5uvp8eyaGteiah74DRTeOhFX0/TLcvwM5c/Imu1rXIup
LTbbfkbQOG/nn507NpEFFtPHbRucVocJ1lVfcWyNIm4rZIJLjgNrXLH1t1uvAG+/cmPn+tPsta9Q
VpVmAl4V2Ae/DA5U+B+dlL0v7C72g+ZcAiUS1dY+PXTyH7ygbJtsmDEitgbF2fEa64pa0y3WJsNE
60hBWXUg2oEoWCxs8Z76zt9OOH94PBVvp+lIoLnwigdAJVEUG6fNfGSyv07EP9pcXDw4m2ejbGPY
Kqcw+LMOFURqDqd82AyxPZRxm5HzBGaluZ2+Qw/v6+PRmAyl+TOy70MFSpohdoM8scr5hYOL8nHT
hjWrgwUnkuY9AKbofS5B+iFBXj9YPlQ6K98+P/6EqfeaP9fQn+c9pMTj0iH1J7cv6uv9wWSfQ+v4
QFnSriaZ1ceTcj5mrbyO1vJ9X8f1Q9iGGH3dZX0M9MV0KnIBigz4wUbHTZbXnHlde46XLLyfiCH/
ISFiGjm2/My6fMMFDOtSRwcGKWPtqoouZkEGENx5mOSJyvSKmOu0yz46RBB7TYUnWdnGPt444t6p
xM12mi3OXoN9dJBgv6z3qualj/OQpVHQq1PNrR/evMWnY1iWOkCwyisCdna/jWtbVqcpX/1LFszV
TuvfR/XqhEyXGroB0uXx0o9R4aG8jcSBKm4r3+dV9D6sVx9oZ98t8TzTIuuao1BF0UbQK3FotpVU
N7y4ER0lGFQMEsTOiC/kblSHKGxIzwpc1qP6NjMv8qtnYn2xxd+8dcGEM1wcyJl0xaUvyAEkEVFo
t6daADwtn4Z8OWAFep4d0Sk74I/8Jj+O8if+ZWUloHkfYRd/6znWtHK0M94lzVp6NKjjYLDQu6CJ
KFygh3zghusabqi6/Gmq1tpZLdbEgJ2cO56efUueXcKfnLU7gBF4V+ab6Dx0d3JXXoxdg5fDybtO
ghzrdGUb68ewPehgQqIK5qbj2GDjR4Q1dfSpXIIfiqbfQ7va2uMMhtJRf9iaw76bSoxgav7xnPK9
stYSKmvFraYeODBQFrAxJQb+daIjAGfZQ2IhEG1syXe2TZ6D3o3k8nuxNeSLz+RpaT94tMML6Rwh
1bzTjHfzvnJDAABDVsqqjVXW4HnXKTN6hmZoOf7DpbP0f4P6cKvA5Xe2/b9P4ERHBNoT9N54AZdf
aRHdHQaogiCPKrAVezw8gFxr8b64XnmZfedS2FlUqjIa4J11pyJ7S7XE4F06i13uBqVyoDoZC8s6
pSX7RsrhOK/537sOFZ3BDrnRMOwbAoYXJGeeWdU7UV2s6vi4ddOq17aGkqV4U4UwAvhj5s9Bm35g
XfBucMC66bN9j6mEaGFDAFGqPicZvY0jiAsHATmAMoM84uMRmMyvhQ1jU0BggE7qBnw78lVL559E
R68Qf9iXGtARggMBjZ0IHO+2kOB7TyE4kaqYtOP7x/03HLs6PLC0pz4Hd5N3syx68qX9QudiqzrO
1LYW9TtrFlLahu5tGDg/yXCtzgwuv2F5w2amAwBnT2DXh0LkDcJXKGHjv4bCOoAF6SQm+8vgyV+P
DWSYYJ3Krmxp2noddW9FnyqwHyy3wBf8WHpbuR/D3UgHAIZhgCCTC/cWjkDxdwUqd5l38Sz+0xXu
tezqpMy2apBNM+L9uT261ro0eT24mO3lV5XVz8Jbvzy2k6lpzZWzZejKtbbcWzcsQ9Q5i3deS3sf
ZoHo8qZsVr5HQ8+9cS8HT6TNoVXoNvveJYlOV9cWK12nLHBvY7o8A1eciMU5jIW/ETgYlpAOlWsm
LyBrytxbJv0rmKeSQjVJtm69axs2UR3txhQPwHtN6a2e2OdlTM+wzslnJUgXwy3QhWF2dYq6uekD
aEQswc3Jvfeos/1EVLAvTaPj2aijHCBcfKxJwr+DVvNjTsa/rNA9P16XJuPff38VEXSyCkFfmtLb
KoKXfiymCAV5R7/Nro/bN1n/brFX7VvgnHc8FHvf8GjxYfbYZVjTby6h17ThG5cXk/E1r82Dzur9
bnVvVee4AFC5/+b1Vhm8AcFNdFyZXbcZLVJs0iCT/TmGXEYznz8Xk3XlWXCQtL8WUKCbPe/qMHcj
qDDNiXYkl73reW0n4c1D+2kR9g+bkO9BHexLFOjMdVkNonZLTO5tkvPNGZerWtfLrtnW8WZ8JVQx
Nbs3EJACT7l43bt8bAK82Mv8YEtM++PvGCykU9SxUQKl6HTy1is81KcVFRCWhUx8GHjWxicMC1cH
mXEIdIqKtvIG4gvwmZLSOoYI9k720HfHVoTzxjltWL06SZ0jigbsR1zdxtzxIzyDLlFrg6F6n6E0
9wazYul2eSFvDV3KW07d4epBOPFOBOYf9n1C8/DRD8Z6yTvvZtv5u2mZn3vpHllKP+5rXvNuNtid
q6i13Mhss2eWq/nqkra8OSLdomcxrSbtbG5mqMRB5265oeaLPNeDyI8QtGHPgT+Q4+NRGHLhrubS
DvN7n9HSu9H60szDgab2KQjLQ2X/XTHrEIgLMg6PP2VaUFrILZYAjL+iUbeqnafIn4MCtZ5s2Ii3
Da3rCDTE85QLhYEUGSSS7IBbh8oKm42+G5xOx6B5nOBc9jET9jT/n7Mra44TVrp/6KMKJIHgFZjF
g3fHdpIXlbOxSELs26//ztynXG7wVM2TqyYpAZK61eo+fY6JW97U6IHsmyQwwRQbu7sUL22s+BqN
xocxowq3HPiPtNsrr2BvYHtenuncNxf8x9ZEnT/xr4PP7hoFCLXrJLKfWRHWINz7vhBvugA7+A/i
7B/X6zUSLaih116P3ElIea8deRwBNiDqfTZmp5ouSjXZafttKOtdA8x57RN0o1dhmgeh5FfGy2vA
mkIHTltDtTyZUb94AYNnEDEvv3j2bq3SyvQHwrKG5hhe0Cd7+llqtI2zZ5060WC6nZ/dNRyx7hyl
vgrxrXx2z90T1ZVcq+5/kjd/LWGTuxU4ssYpyTRVz/YCpD5YV4ebkVPhXHDQW9tk5Rj43NsceOAx
0VY1v5SogP7WWabfrvIF/4lq/vqCGVKnMzTf4Tzd4dkqrA8e5NfFpWtcW+1lo1uVOFnK0Y/owA5L
OSTwCZdOLh928o/9vQa1FdAsr6HpNCR+YB5dW5dh1wObZ5MHRGMfPe3zEA1L19WV1uR3LkdWfUK5
MkExl4Ta9UyMniEr9qqmvu6Y/B+oG2NVD46XIemaMzOEl/0Ym/LQ+vT186Xemq+zEf211FRxQTtb
j0mQqUPP9ovhCf40Xhf6jqFhekkoaWPHrnVWXSKqyaqdIQl6cPhNshEx0JKXyBa2Rl/ZfGFz4Hfs
tE9cT8ikQoK3t8fpupvCGt7WTBADUQh/kiJvzY0P+c53hoP/UsF7Az7n2itjnloFNpkKcjItsfS9
A0WpW6dUTYQAD0JPaO14rWqlQtSJishOxzINF6fTieV5wQWr3Jq+1eFvddYsXA+7wOr947SYNAzo
le3XbA11a4F8kmXpDcmQt24IlhO0p+XmxgEr6Od7+N/HP1sj3CrjKm7l45DkpN9RbT/YFvqklHua
+ukCp9C/J4itMW4DLFDLse6TgE9qp42tgDiZLh36/z6xENH9txHq3ihtD/2YlDYHhigoigNtHXXD
s+k6DBpQi//9CMggjB6n9Qi/SNqdpXtIHfuluOCl/u1F2BrhZgSE5ruuHxJtq/uKd09A6SWa5uBl
p/dFHtwEIr+kw7i12itT79s+MAr0+4lSzogeyaCAaBnjd93k+fE0df6FJd9alFV4D8hshtb6tE0g
d3wPDPmfSs5H7QTvn2/arR21MvrSSQuvlrAKw3m2rxrTR+Nl1bOt0VcG3YEGRHQC4GuLzeaeVOVw
lJ3LrwpS2Rr4FgTAjHG1IA4uDejgpmyMl24qdlfNzBr4lk1GoFcZvnymLstCUHlC8tep20v+9t8p
buaff//ryDtHH57oiiHxmPmh9aTDxnMOGnq/nnB+pVT+vO47VlbtM0k8UBGMCa4nTtQ27hi7wv1z
3eAre7YNcErOiCUICkagl1d6EXOpd8Gjbmwf//z7X1PkyIFYdYDzYBBteRNY2k7aeryEldmwrLWS
6thTh7eDHBGg7wn3ln2+QAOk9tuPz+dma/yV5QYykJNl5zAtMGOAcAn0Y+k9X+wrd//KcmFYfSkL
TL2BNPSuJQOLJBPWlVO/slxW5uDPsmmXcH9U0TBUIZDil7pKNtZ1DXXTbi8t0BD1CZsqJ0Hn6xxb
wozXTcwa6uYyluVpl3dJQX173yK7fciVe8lsN86YNdqtTEt7qhe/S+qpLHe5GHTULPkDy0QelYAW
hU3LvWix6KUHbiRx2Rr0tgwUt3FuT0k+8IUeEAOCXTY3xVPWONbBQ2NUXFhldwtN5qGJs8UBj/dI
L2n2buziNYEe701ZAS/YJaTojg0dburGPMz8OuQU+x9M3KyZOmudJMYBaW7D1XHW/nOTkwfLra7c
EKujOgc3tQ1hbwRmSP/co/A2fZv6oXq9yszXoDi0F5FqQethwtRgRxC5mGL8VoeWT8WFa/bWGqxM
nYwutKiI3SQahTeLdafJ9R9pUV6VUmdr6rwcncLE7pBOz72F7gtnVHsGPMXu8/nZMPY1Ns72ATNQ
vJoSE5TDn74l+mdTBpd4urZGP5vpX0eEH3Q9kMW4yKPjs/85ttVyQ3R9CZ2+EeStcXGBDYJWv4He
berkUVE1PwrevuRz8R1UcZfse+sLVudzBuygheICAryyRosdmR4ya75u56+Z8wy0qseswxFU1xBB
Cj1aDmHfcefH50u7EcKscXHSQ5NVFfAx6UrGQ6goQ0JGuSZsFXnnnM1HdzAXMrcbJrAGyJUFoG69
aNvEnffCmqCHo9qPRgn7uihpranKsyAbdI9Es7bMe+kFd3XuuhfMd2uFV+ZLIU2giT+bpM/nNmxT
96aW5EImdeM4+m/cGvk/qmfSVJ5nkqGSTkjBg0JsYOD/L+vO3Y+1a8Ac5HSR44G10lX9dV+0BrSJ
0rNdCYq8pJQc2qAGPXy6FfOF2GNjW62RbIEdaNBTzz3Ke5SGKIf6h3KWzo7rxj5y39LP07Xt1myN
ZaNzMBgH8iPJ3DriQeVWcyQdA8VSLS+xy22s/5q5brJZP1iB0yN51vQydGne/0A1pb5ghVvDn03m
LxfI3NYfwcXSJkM3+gBnWCC4F3MZfW7jGy5wDUHzPG0N0ixNQoJg9kLLFE0iRW8dqJ+hvuEx78Ip
tLXqq1PaMlbZL346Jk4OGe6oYuN4yIaBRkswmtgKzPJenyvYn3/W1qSR/540cP9XWJTWOZVmJHHW
2zSqzPD988G3PmVl8A0aseppGZwT4fcQ1I0Vpw9n/io6eN99lGw+f8qGS3RXIfqoGCqiLp4ydFMo
uPwOakHj+n8+H30jHcjW2DSvoR6UhDB8xc5c61k4afeQjz2qMUNIVXdbn0kujlk63CAd+flDN1Zl
DVgr52UYDCfIzi5j3oUUrNBJLfklYsGt4c/r9ZelzHnupZx5dcLKSuuobnwygdRI9BfWfcNW1qg1
aZHKnjSy/kaneyRMf/U2CaESfFSlebpuhlbGnukGsuhpC3PUgbXsg6mY+kikYK67zjDWiDUule5H
LEMCldKHQnVvnrikaL01PSsLlwRpsXJuh8Rypjs5mSUql+YrTYFSkOnL5/OzYRRrqdWiXqD5yDoU
XkZn587VrXaDaGDqqgw1W0PVRhet3mWAUovrWk8IO5/UdKk2veE01jg1XWYCDTAN8kFE/Kqy7i5X
8K/udJNOOilUvvt8gjZsYI1XGxySei7UMJIyMC/t9JRn4oID3xp5FYorNaIA6GfOSQf6IRUTcuDB
dX5hjVATDp1UOafOCdRYqJa27nHx9IX+yq379RqjJoN2yZjA4IVQE0Sjsi9jjztcRcPAH8O+zfeW
VSFxNu2lSi+Es1tztTJjz2lmGzJAMuntSYVt7Qf7gugp/nyNNwyNnp/6l59bUl5Qx+Tn0e0daMvj
1g5+L7n96BNxHf6XrZVVaW9bleCBfYKs1EvArFfeywsxbYDX/N/iKVuj1nLjjSW4e8D1WFTiPqNI
Kuqy/ijLvI7nWufxqMoJ/rXgB9X384Wnbi3J6tBG+bE0Cxf2SbXFEV3gMWi7Xz9fj62hVyd1K1uv
gAKacxKO96WjKukh3HvBX284vDVorbCm2fXA23mixfTD64Jbo8u7uRGXhEQ2FmMNVrNE5aVlimnR
nfNkmuoB/GX3th4iGEssNYS+5HRIM8Mv7N2tuGMNXYML6cuS4IO6sbhbbP0oqiYNLTs4LEgss9J9
HxV/ZFpG2TIdCOPX+Zg1lK2BSHNRC9c+Tcz6yLr50M/B4ar1X3OmBdBP0r7E0KxgDZq5HEh9zj8/
H3tr/Ve2bho2IEBj9kkCTL649Jnk1rsnqgvYgo1TiazPbFqBb9+n9mlgxb6ZGjj29Nhm+cEIcwc9
1MfrvmIVjucjAe1Sg6+owH/oZmniFz0yqe6Fr9gwwDWArRmoxUFUbJ+CJYtZZt8Yeak9f+MCTla2
DWgHGZSDCSrtNzTt9dkcmvm1MEUoqgyCWReWeeML1sg1MLpbNcJ9bKFGvlmO/6cex4+r5n4NWyMz
mD6bHJOToY5wxgVndhuN0tt9PvzWm6+C7nTuM5dVjU66wYIGHvGc3ZK1RXzd6Ocj8O+jDunysZcF
OenKzkKeBhmUytL+wugbxrWGqWUZGamNZPQp6MU3j8hnOnUHw6cL0eSGb10j0Hq/Hic6YO905o7r
+6F7AQQiysQ7bnJZ/pNJfsEBbVjxWmdVmyxohxG7x6u9mypwT3PQnXoVfNi28+L76jorXkPOAquS
duD1JiFuMKA505K7rh6DnW05l7jONsztP6fGX+ut0GVhW9rBl6jDGYbqpHWCqTNFHkIqY6r6SwmC
raVf2bXvL3lh5CKTAATT6Ozzv/lDe6zG6brjZo1AK3LiCSvVuF4LqE2CDfGDFijsfG4VGy+/hp+V
BWBB/mAVCWlDR3wFZGtqv30+9EZsuQabcWKgLDFh6LFqTxQ9uC76gGprRC/yhc264TDWWDOwuGjh
1/1yakFbGjutKW7k4tMLR8HW1Jx//2sDTRaRwnWCIhn64q4l6s8CdtzQRgXh8/nZevvz73+N37FF
8lwUZdIQrbNwVqlqwxTsUW/Xjb86kJU9DqO0W5VUqrWOkkKp1xvSS8zfW6u7OoenVLaB20qTFEX1
HeiWV1q4j2gPup/4dLzuA1ZxtrJAjaancjlB0MULZzLYIcnZ7rrBV1a71GbAtUAvJy6WXT0VTz5Y
ry4Y1b+dKF0DyGpf2w2w/GXiO+JVuXaiO6vEB/j3TeZ+sZW+yovSNY7Mbn3fQE2MnECSx3+UTLYn
tyk4Ce0C2dBr5omugWQQIYBXcxqVNCVYwKA4NO0rHlyS+vq3DdA1kGxSlt04KYcNaHNriPmjdfv1
uhdfmS/6iVrwjAUmcUE9DpaciUekHS9grbbee2W7Pvg/mb/QEpAK9ouV8khy+8qhV2bbQLpAOFNf
JuNSgSJNqvEAToxL7Ir/Nlu6ZkfjnVtME27FSTm15ntgzkAZq0fdO1SBZ0FQDzz1wVUmRoOV/dKs
B7cepumEclyswBMcQgj7UqnsvIz/e/Wna660meazy0ZQafo96OY7NESDW1/i7+e7Z2P4NWKsWBh0
PhyDShyD9wxBwsYKqA3WqCbmYQ0vzS9s060HncOXv04BDk2WvqxakwCyro5+E2RxJtz5W0G6Sxf/
81D/mKo1fky0uSzqFlPl6V8BiIjRTjDYewOoZtoOIesvMe9tuL01h1reDUMXpHgO1eUNHtKUe2/8
6inrLkt/fb4sG3a35lALIMCyzBZavLyxenTd7Mm33Etee2slVjZtpOsAVGzJBGXRI8mcKPfI1yW4
7rinaxCZ5BZRgPRnSeeWAxi5C28H5SKz/3xiNuzaXx3Hmky8rMDjnihgvu/aaehiD1Rkoecuf1qR
X8oXbs3R2qR92w1EFuRnjM83Dn0T3nmHarmOBw6gq/82BmFPVCuQOSWyGv+MOCsXh10VbdE1kqwa
oHNr5XmeYB0euWXLkOvpUopzY/bXQDJd5IaJqs8TZ55+m6G58Ul/wBlxX4FH5/MF3tj5azRZxgqH
W3q0TlWRI/HR507sVNOldoSNdV0jx9JOW3O6dBjd1a9V2ew47XdM9cfPX35rfs6P/cvJ5SpjMjW4
e2ckTR+Gqtjnrgi7qstu6VxdMIGtGVrZb2vNysv8IUvSgb71ZQ2AXdNdOm62Bl+dyr2YXEDSqjQp
STbFVpndkbReLsSLW9OzMl5apiz1ADI9Wbx5JiPRkd3xNhRlHmWjfwmKsbXGK9st6eihg9xLk2XK
FdKkEJ01RPghGuxePl/mrUlame/SVf4ywcxOTZcD+ucK56gbcl1HAF3Dw2YDfGmfOf4JHN36rlhE
f7RA9R5//u4ba7CmTdPZzOoCt8dTw6YBwYRLw6KC1CbvWghsqXb3+WM2FmGNEytN48gRzIQnZ2ze
qsV9b50lnmroJF03/vnz/rK0OeWtw73Zx5V4gtqRa81hgNtxWEvnQvXj36koukaKtc2cESgl+ydb
+Xt/QDsmgEVfFbUWqKLNXySQZJH2sPzCXOJY2pq0lWX7naNq3wbVBGHNTU3aV2hP6Fi5y3WqN3SN
GfNBhgLGZuGdutamh04tzqtLKb8Q0W+9/sq868qx5JTZ3qmAqhGS+rPco79BfRnAY/j++bJvWN6a
+4xCw5vameIn47qp+zY4aHF49KR2ruuwpP+NHnP+D/SEpLSE557YKL7WlnlBtuXCybwxPWuImGNx
1AwRWJym1E8BqWoOC9A7UeoFl5BJW09YxdilH0yc15N7Qge32s0cVGdhP6Tl25jjTv75Cmw94xwU
/2V4HXHzKZ9691S6szxBIgLhttX4x1lIceVErWzb2FBYLKF1dKrBc8ci1WTiZ4cqJ40aG9Dr6zzI
ms8MVLUOG2rpnuqW+k+k7dRjbjp3V5RN8/T5XG3s1jVSDFVOtL0vtXsaAz+Im3aoH+qFm0vAlI37
zv+QlTmL7IoRCp3UHwf+gp5wv3/1UCU2nZDBr4Z7EFkuadV8cQVajr5c91ErKy87Waq8FstpdCY/
JpCkQsJWLBfWfkMaka75y2gzNDm4EvFRhdWHpPJPfpn/ELI5DdQrQyb8Lirnj1QtaWhL8Qp4Yh3Z
pviA6PH9PKYi9Gm7Y7oLJwySei2UcYtX3nVvnRe8Z6n4ADumDFNNzYlnTXec6r4IcY6XOEXEpc21
tfKrCCGb26Iug8o7tZPQ442aQcF/wxrOr1NAoP+DRWvTGhSl3Dm5aYVWr9Lt+33hk/QCbmvj/dew
M2AInDTvHYal1RoIWpNXeci4an98vok2vMhaSLWxhxmq3zU7TRoKmGZoy6SYu3YHsqrswiO2PmHl
RZysnrOl0+yE66gD7cXRO1qgRL3gBrdGP3/YX25wNh61Z5ydp3JB1wt0yyHImY4+ef18fpwAlWMM
9Y90xhp3tkBUQeXIt53sJmsPCxhjAbdhP7EgO1syf4+N9ce2hxsTcES4bQ2iUZm+KUO/Lo5+CqT8
2nL3R+aIb1YzFbGX1ael9G5yEajILflDMHT2PZp2bxu76KKgd9KoosCImSp7ZHb+bQLKNAJo7HfB
vRRNKDApKGBUYY6iqFNMvxvHjWVbQWq0/Gqm+cVzEEbWNnvjFWjZjZjuRgWcCrPgKfy3PhNPZVOl
QOJWr2UL4ihldqVqX0Hc+mSnfr47j8MpP1TCjvNFxpnTP1Vz9WG5vIq0yz80uCGkXZ18XJyZcA7A
2B/rtvmSdezUc7cOA7vfNzmacoxAziGLpVsduJdFJbqC0YSXMGYHofZyGp7fO3OXZU9HwMD7xuFh
aoMXCBQFt2MOgqMckpJEPvS9d8rRPCFFcSuJ+yDqmYVWUB5ySW975YbQFT8Nnr8T7rLzx/Qm85pT
1swnQ+wb9Km+oToXqqa/P2efCou9ToP3oUV737P8fmTVI7LCIlrS5dGW6TEvxywKcv0TkKv9eXqL
0lE7VvuvUNkswoXIYueib6vV00MA64nSnHxjIMCc22U/SZb4A/tWgdXU9cdnTYavQIredb7LwzG1
IVEsliE2uvo4z/RQjI85bRExq/xLy8yLrZodOMmODHy+IKkcwnaUIC73xd6Y+kHb9n3RzL8C37/L
JOt3Q0N+DZW6oeCWVDx4G+oanFr5HiDxHQSjI+h2/vLzdG9SC0Bi/KiFlThLheqbEmHaD1m4zBIs
MHnzQiGMvl8W594qnFeEQ16IxsxfdTaS0Pjk28Az/WDz7tZxWqguUPJqB4W1czjujmk/W2GRed5+
yOlTXeaPzpzrmEDm+zhoYu3QKzzEReXkgOaQ6hEILRZSY6MZral4esAJkEe8GrsvtFA3uimb56xF
mz0amB6gavpY15U6qa6UBx+J9l0HtXKscfnNz7l3sECFGpXMgmjIrEJbF99d1fl75au4nLr91JPY
c/RLWkxzWNQViUxFfwW62AWz/Vh44lkJ85uBnTbyydiGM9RrJU4IYEAPliy6g5gtGvZpebSX0YSz
RF2xMXZChwEaKzpCIjuPWGCV33G1fc0aEKc7gTjMFn9D0/c7AYP1gRf6MI49eAOgcGJb/Vur6sPo
Q3yZzMVzga6deGmCLsK+ve0J+T6fGS24vKV5ETlBu5NqsXc52nGiOrCPYhZTWMn8UAN+FisG2ZfZ
k7e6c3GVTy03JI4zxa5fZQ9t5jxXWvxIYb1h73WnsppklBapDp3OO+HdviKNoeuQjDZeUw8QKDqT
xhblo91192QpSAzF61+Vnb+gp1OEeUFHAGDyB9lTE+bdKDHs4oV8JuJUF5OKi9YGOUYlDzYaSrqu
/jHXyxwR15+jWUGWdmpncqPhKZEKGP+cN97gTy9A1D+LdDyZPoU/K7wv6MS04qUHV3nN/5Qi64BZ
scOydVno+uSEbsavbi2SSQdvHMnNQphXy8gdqA5iuA4VyqlqYwkwUOWW0AgZn9FedK6XD7/w33/n
7hhEdp1WoFOrm3doifAQ90kdlhwKN2rxAyjQ9U/KzpKqm/yda9yjgy4uMD8B7McK/d0D5Xbcyepg
ILEUUsvbNxbdj1BVpFzAW6DpZdRHyPLdzKJRYdqCum2Zmz6sUF2P5gyoEOSo5LFZ3LvRgTKT5RXF
KaOURB3vT0EXRGXtH2zmRE1VtmHBqthayqdyMd+5nl/A13+0aYOECnSHSwDhfRLVKaJav/PA89GJ
Y+nrr73Ijpx3z0guKMhV04iytAllvrjHgNS/7bZbQrRnTLv07PL5eBqg15Lq/ixvP4V+OnR3Lujp
/aysH5Y8SCiksTx3OIM3UeAKnDsx0SCuCevDUtofhC7fBx8qMmqE4m4ZaFiwA2lxPR0QSMoj2snB
JehnDEqmw0PnVTY8Q/DEp/yuDeoT6+3jVKgMKlX9LlX1c67kk1FFcNAt9yMvW1Skc/+g0I7ZWAoU
U+POcyDvOvMHKpBh8lQ7RL4vPzhtTdRLBdJy2ruxVS2/HIlN383TyTfLjVt4sP8SWH4IRPRRU1ok
7r2su5Fzkz5rAVJyV+NMyKtxl9Zi5wzzjQ/W3UevpXHrzeyZySVsHLBdpMtQvPcCFM+5U0KSGAtn
c3qfBvwVFAz3kKZL961wih1NuyUqVO3cGOH+HC27CLNWojrSuUPou91bPi8itOspiCsKwnLjadTJ
hv6rXfckzDL4sVlWTUSnBUUhJn8TS7Yx+FLmI2MsvVF08iKnaIGV8uWRAo6ygw6CE7eQRY1nNDIf
ZmgBRICcPfgd6FgRIMD0logQeje3aez2rRfNSIEXQV3HwND+AIzyBpZ3ssY5lAP3ftr9xHajXsSj
7obs4FSDOZLRUfflQOv3wRvq27SszQ69idithW2FsrGrV2F7Vex7PIcA5lwsoSyR9A2tgS2oG0Dk
PRptDjZAIsANZIr+fta4VgySwWdpN3fjFsPLHanGVqPlu0gfGnQC7KsOtPJOQdsyUlIPbyPsKRaN
7yi4CW1qhONFthuDon7NfI4IFHpyMc1JB5bVzux6q9Anl9XL+zirYk9wmYqyDNiFlBWWF0qq4dZM
JY0Ox4mx34VIvXDhpRtXhs9gSrflkyja/kkHxCl3PU3LF7ZAMaOsgu6xUgO6JqFY3f1irVO8e5Un
ZzSOqPlmznu09tiZzUQcZKU94vjM86fJTIeO8u4I2ZIycp1xnKKCSUARHDbt1Jw1b2kJ/IarivEo
KiJ+W3Qwv3MBtjW0HWbmfqmn3oRZznictulCIYtUQ5Rbmtqbz8XE7jC6tL4NfKvYtUHRha01dDto
PLv7rCqdfYeI9QRy42LHFyHuJLQ6dg6uHwcQpJYfbGDWwxiw9j6oVHFvZy7doUN02WXceYZwpB9W
aUa/MeWTR1zkIAAwCISpsLYnNZMxCMfaVl9GxKeRI/rszJ1I3lSD4KMxKKS6Pl12nlh8NCiT8Xau
i/xHH2RtpIb8wxmqpyY1Hyx3sO4ZOJdxqUDENs0/AO4f90p59JCO8sVHk32IZKR6RwuN2ttLPkeV
38i40EOWQjK5cR5GMLsc2LkmA/eHBA2bPZQmRfpCeT1G0OrOZKJISdNonrgdLoM9Qyk3eChSk8dU
zYiJp97bQ2SV3VhOpsMhm8lbrjrvtgTfa0Sa+jddyE1PRPbYMBeiSy1/6efqh1dNQQJwHYkQzM+I
0ifvD6jKdJgiHIPcypiFNbrqw2IU2HQlmgyxVvYdnY0VVnVe7zvRqjfqTM2pQddyUgWU4HJeP1iE
daFhc38DbA8JazEGY0xT4cJ8tTmhAVz9ycRSh3M2Z/t6UmAyrvMbvJcIm3nQb1TMwaMaSj+CY2QR
CDP1AYQ49A4kLMO7cjon3eUcwLmwPyfBIejF9xz7Plr83AtRUChCty1xxPgij1vRpBFaB2BEqu3B
Sx/AzZK++942aKALFjmBWC7TccqN/i4D/tNv+RSNZgZgy6fY+wtjN948Pczz7H5h2F9glWoLNH8b
dUBd4amS3Rc767rQXkj6BrIMHEqp/IEdCQIf4qoTkdY9hNzFrht4E7NUQgiAZJqBWKtjACe1zpGy
do6UaPJTW7qg1jQujWq8JGCarR159lQmyh0K3LhkF6u65vHcqSZ2a/TRK4fxSEI3EExNrIgIRZw+
Tb53JHr4wdCzfnBE8zi3dYbIzZBdZfdfEHgN73NRuJDR4HzfcXXfu4jtq7wpYlercgcK3PTG98ir
zGiCuLSC36lEVPKx/tCl+8MuWglaSLQappX/DZ9o3Q9NMx/qdnrG/bcNM9tGz8ZAngwj8p4hg3bo
ZDb+7tBRuKt79n1YcNyngz1+8ae6ir0KFJNIkqiYZtP47CyCxoSDL1WfN7+kGQ+XqqPoa/GGqC3J
FE1+g+wPzn1z60P0U8TazoN7gSb9g52130Wp6lC1TEadrhiudk5Vh24BBhAEhiaysPMBGSJZ3Iua
/eaiqQ5Ljph6KhCa1Y3u9qU15kfHEsVeg6o3bnXg7tlU+HCUhO0gZQZUx0x+WJ4Bt5EZO8i7N3k8
ZZ6LmZG/e9SlwxqKK3KB5XLSvxSoBuKO0aXHUUp1M+phjFnlfnVL3cDaHBuU/zWuhGWMf2lvHfTa
HEmqXlNh0M1NnIHzgzss7o8O1/rbah7MU++hkusE0tuTjFo3bl6CEM7Ksh2iuN+2PhdCAiiD94Zl
N/Po/Cysytlpy+tiXQzuyUzt1xJYEhS1nfsBeyHRKAKFRhu5Bz9DgZ3Em3B0l49q9p1Y5HBKSuT5
3sMFOvZG9JARpPiflNuctb+Eu8N5k0Za2EiAjIN1QC/vWTKeBKFYrOWxxJEYS1IMfwop64cCW/a+
tcBmGVaidm4hrgBX7brvujUGnKYUd/Byogdnqr72XdslaC7KbpXT9N81HRuk7EzwbHUYs/OaH95o
6qg33A9t+OGw9Mfpm+8J8dWzuYlqwF93I82eTUZ0jBv/m6mmKpwMMgNGzrN67FuVfnUyn9F9m4LI
vcRtQ+g0Dzu3G5yPrKR5DVYRBM9WAzn6AQ6jDibt/T9H59XcOJIE4V+ECJiG6VcAtCIlyo/0ghjN
zsA2fMP9+vt4LxexF1otBTa6qjKzMv8ZcuvVW9rZCbhPh10LcZSiU9K8bOvKTe9Orty1k+eFY+ro
X8rPzCtOa91Vbnn1Xqu62Q0t83quN3WZPMNiS3lID9tA8dSruyyRNCv7L3LzeW/l6/JTyWUW4XyP
uLPMBN8ZRzW6JQbbGfe6nOdwrdMpTgIcE8LNxGAnkoXrDeE0L/6HUJ54Y8xaYtBaO6J+ruHYaBLo
yB4fCM+b+fEqKToUFDavo+s00HWjjoKuyT+3NRCh3nT1UTAUXuuiT8pwzrlBl01mpzFJ82iYJzfM
cyy/BNRunODAevWHuTnwVePgVPop+0MmCo1FJdfFaxZMTWwtiSyhE0vBEuIypaNNzZV23je0HS2Z
xDSpJjNtxI8oiz2YvfPGbvJtshycZPw6i2u7tiIs2vWB7mLgQzjNYR6BuIp2Yh1qrgr6Ptlh/8pA
Ul2gDZjQjbKZojEtrW/ZZ9WpMFGpKAIPgsigbXtpJilfAteqD5U9N3tM2hFq57I9iMazQjOo17sA
vXwQvpV/l2UvI9bXmSvnpJpe1moNQnD3/IGhkiIHSbyzpK/O1dou/xEE6rzIMpmu61obj5I59sq5
dQAx1vbBq5MmavN2Ompez1Cjs37OjKE6d2Zg7PWalXU892npPGE6iLVEqh6dIVv/M22j3o1pYB9U
Zy3P0hTBMWjsX+2Q1VE+F9PBW/LhXDoTw28KZNJnbX5e7Hy+zE1SnSnMw/OAL2rs2UYa9tnUvNvN
VL2knVOfho09uWpW46GXhvNEgzrHpt8336qlJreDxlik1zd3Ba/JS9FHelDWH4UiKLI2qg3Rv3XY
sL306CmsEZNeGDsywTQAYibDuyvdvtu2eT+5PTeYIqK2qgCOci83Ysuatiin8QOE2HrGYj/flZY/
74pcfxJDWD45Wz8c7HQw4tpz/hsmyUVmzJADmVG5+5HUqEvtSq8LQQfvR2O0L5md/5uX0QxZPdoi
YzGyU2svAUAUlfaxSIjnUVk672o3+TIVeUFiMqzQ89biyRJz87CV8x8GqCZ0vMzfmffFFuT9HxiI
l9+WIIBnTdLmdcmC4TnPs+w2jXZ7TvzN+Ky8UfwNLN+6pXhtQo2Kfm8Pw/yryisuC0ruHmpAMW4k
8lFuVROXS8dcJI0mMjfcK3Ql5le3CNydM4+4QKdL/21uWfaZzqtxqVZ3fbAD4LJsJau9kz04IZB0
qLT42/RdfTA1PThBHvleBMrGSVKYh24zuBBkM/8whYB5dmPiWKFvNdmxG3uQs1wkRzQmxmEwGy4Y
+p59ztEHSLM+vHyR11U7z6rNCFVyWfB/0oTphkaS1kxQVRVRUc3QtN0tGuVC/mGRLBFqjOnEQNhF
tW39GkZFJldXfpZbwUzXq+yLfmeMVKu7hw7v0IcereyOs8nW6SiGh9TICJwx3IwXRWyUqtm8tdKz
9qSv632dZjkFpekoR+DDF3va9I6q476vRiEpPYt9SsmY2tezOfEjjH+brd4csXSH1OqKWOTGEOGl
Yl7MpiaGCju95XFwFvcXv0DEixi9+yl0Qeiojy1Ob+GkGxmaabfs1QIS6o2dJvIumXd2UuQ3A8/u
Oiw2I/uaJp1Eg6ez3eakEuijbkGSK0/ssVmeI69xmeobf4itVHkKaMvOvtu2zP7QEZNt4U8yjRhe
5t1UMB3aTjaHoJJzZHdWThuTZ//1iaFvTg5MP6yL3iMczZ6cCQ0h1dt7gRcI/popx7vlGyPVyG3O
CcYFv9nx9A61Xy3n3HcoCcg0lx/bVO3rOvbzRzc7KT4NrTJPflEDws8AsS1bJ29tP4uY9W9/LztV
vtiawBtucXqwhn7xyF+U7RLAkWub1s1fE8InXCmxn7XQ3XsRWMFt9mpm8mqZqjiZXMwWs6I66mQz
v/x85s+aytUC3JZY9uw8mdfEarXqydFcHaGVbvO7kVTlv6nAw0fkcnwt0ww1kehJdwN2CkfTt9+m
YcyvDtmPn32WDrshWCZsWtuhSPZ3JcSbdMfqksNqHutU2rQgPclAZPfwIDZE/p3h1nE7zmkZu4aQ
53mkFIy+8j+nolwPqeN1B7NLnFurHO80F0FZhKsZZA+yzBmmM20lNTtMxVTHOWTnG2/zfFgCx6jj
ziv0uhd+sByN1dXH+y8EJVcck2TsX6wy46aYU+sA6p3flJs1514rFWtiY1HJladcOuPD7G3LHhGv
+7cYOvOxtYhkKtZl/qcEQqu8MaYZVS8g+Cm3DGAdnXjiIpt+ivyunk+i6iva7qHqvcgJGv+l8f+s
1rI+VokbREHJJdsNGjPwsi5iX9ks4A/iQXXyyVHDAFfD3lqNSbTN5ukyioeBbKXKqF5znY1hCd4K
LvnoiORNJeV+bPyzr0UDnta/dXJtQoAaipIAqaRE6XJJIzdNv236Qya4LbIC96v0zX3mizf8b6J6
Mj4lr3nYOflp9oyzINQPyJltNKiVwd8j4T9vrTbvg0qkJCMg90dq0qmNUxJXub70Q3L1KLfEmo5x
V6ViV4FORyLBl0JbvId9nHbtR0WsGd6vTHf0xUUx/ekd51dfeeyLYfhrmtFajp9j0Z2arr/6VhnN
U7HnvMWiWk46MF7zhiUaxyoPm23SOFm7tWB8yqezrKF0vOB0Ry6Xsvsx2noOnbL/MmRyHOpy13fL
2a/VbdmyfT11p2QungZheJFdD/CYxi80mJfJ986Jal8KWTzZc9mBZqEmXcxP8Jl/Sa6eAmH8S/uV
xiqjFeoHUGGkAVFtjcFJ+/PVxxXiwWtsZ9f5+rcC5R60wpbU3Z6CJjmNcjgJrn49qxe5GZdNpjs1
qI/OCc5a+q9Ke5KzVP0uDNi6wPlIjDLy3OpxSrw0lk62HcBTWfZx66jcXD9CElSFGTdsaHnGtWEV
NLSUdzAprr0r3uckPQ1z+k+IOqz7aWe68DKOAa/g9sshl+5h7v0LIcfZoZnzSxAEv+18/PF5E49Z
0PYhTv+PDo4yKwtYqhtPnbetAJ8e/SueBTS/hNFlzhzrFAd9jPv/o4OvIQMZgLAKKUDtt/d2S9sj
LV0SDwX/4tAal9Grn7M228s++MHMXf3tN/Xb538OxtL8+MEQT67z3Tf95X4IBjYwApTn44ZJ9NQ8
Gh1Uhcybf7Ujjtxaf4zlvh2Ad3cjzR3/yd3IS5RkdFAo7wNw+WDfQIhncjnWxRwzW7ysWu5mu96R
9R5ry4zvKY81wWh2acXlRuiyRc8Ec4KHcAXPJwTvaQr5aYzJgzMP35lTPA5+6tzwSa5hDOn9TG7O
CvRcS0Iy8ZGipQ/+DL11rHgIeclctWUnrdu4yx3MJQqn2VmBKffkpawoWrsWtaD6aLz05pVQLjPL
6UxKc3JoxuaLfbKER7e8UdZIxuoILzB9V0fmUL+27WAcXHtuYzNYR+5wazjpsSJN2q1e7IYNW17u
k1XpZO+JId9Jh8qVuu0ruGgelb5HGol2bSAFzhEPrD7zhunQ7xonSvJ1jfVk3ni8943d4Pc6Lc/+
sOyXxr6kuUm77hmwyV20pE5sYgQXNtN8KjJh7gY3wbTSeW0C8Rd7pyv+FgTf9y1ezDM2hsnRT/zs
xBdmwjKBZqU5kHJqJ004DSQvh03jHkY3vTVFcLYd8Tqk4y1w7Qc3XT7NzbqIPIgHmloQpkxjHGQC
/KnA/Y3Itos3qsEPf9Elt5frMq87228PwzY+rskARJHaRmT0+V/hM9149V9r6H7nPD4wY0sdkPcM
UQMsFLZZc5BQV7nX/hDU/WImgQcnY1/raXiyVi87qrn7167SjoulgQBUJpdp/2IG/WlQ3oWXdoxa
YJiUOVy2V6/U2SVYmuei1P1V63o8WRMWcNuQHAAHu4M2NGYHHOJWzR+bg92Wsh4sE3N6JwBkHGHw
Vtr4vhv/1gtuh6v1u3LsnakCiqGV1tE0wB+1geSiz82HjMlYlcSLW2n5Ni/TEM/cU/NdAel3rx7H
OEmrnzEwBXpe+1rWHr3Q/IIwYm/ZxrMQ1YOsuy/dVtegTk/ES3gHuw9AgpOyjYkTIpdFtOdM1xd8
ZdTT5pMm6wQRSy5tPBm2GU6FeVoSslAoOTmY1hwmUGPhPa3bcdWwS1uaKnDIemXpoIIBVKhOCXdd
1/FQ6vpXbic/XgNC1ZMt5XZ4Q4FTsl9DwmktnDhX60cGog4ssnMXS0NgMJTOPfeQye3xkOj2vdw2
OvnGjIO6KsI5mG8tEZp6WK7KTE6zM9zgD6n/W8C1ygOrGgTmzTJPO7jHpyBVr2Nb3bqmes3mLcNq
afTCxc4YUgv1txmnNaZ/fPCHQey8XFnh0qnXrVRGOONbd6AB9W+VL+CWhnq3kAYYigpKokAzFeZt
1kfcbA/JmO9ggnCK8uzpq2fh6Qg3iddutlMTKgCm7nAe3SrK8+3VyjcQ9vSZIMqv2VyNiAzRfaCs
ayrnExZgR/R2GBAMh+z+UStpfdPR0Erkr2tOO9B7IEyLIS6FtPduOXXneU3h2nOYqNKlchab+xy0
Xdwn7ZcSPmZyfFsdkpgodYsy6qv0pnwxnnrZP/kbUZuoPqKm8u7CahP/MW5O/pb7ox4eHH997tLq
k6AgHbKX/44Rq8HLmsAJGmScdnizApkU6mRPZUBOVeBd/awej6Z0tnCRdoo3X1FHQYodz4rBuiv/
TkayZzHP3ZGY+ZHr6c1om32dbFaYGxOtRTX9Z2T+L1+C3vVNDkKp3I4C6uqdFquk8e/+mOyaRnwb
H5W3BMAj8I3z4v2X+GmUluPeqaANhNwxZV3Trn82ckVXrZq3RFJtLL/84/sIcqUUTbhpg3E3v8iN
LorWuIpKVf+x5PrSpVwQ9frTSvGsLeO7nKDVneAlWMmwFMX6mKm8B6MeYXGxbaRtb47o2g5jmi4x
C5qs+VTbP5mNd8DqhIzv4E36MZtWP5K2Pvm8E26F22NrFltUZfN/RoV1Wl0630KpOvKLabl5S/fP
UEaKHWQjj7PTG+FEC1jU6hmEpw8BKe97rO/e1D4KDn4i525XBCar7sb4uawwGGJ03nXJK1JxhsJk
ssyjpMjHluk/b6YBEWy+wtEeZFt8lAWLgGWWPdq+ydjsub9dGrOyt1/IvPqRpfVecW85U/DuLdNr
ZfZnrlKKXzBCRIh2n4zrf2NuXrNmenESN0xXVC397D/ZHViuJQSTUEOTW3Y0Vq1Rv6+Vaf/uRpfQ
ntW2d7Lv3j1p3Ydmy38dVX/fHe/sKFhVejN1usYb0YxxhbnMz2oyDpdmim6pTuGNwSxfNyRKu0UG
5kllQXF2F3cfYKYZGrXTR5bh2fGclaTrjFWyGzr/5jgGwiyjhfbpxKdCw3Z18jELvX4ImQ5KYFs6
qIBeXMfTwi9SpUfIEJ/awnRIEIbLPJeF2TT7L8Ky7znAg42pGMj9WxkgpNp8r39mgkKi6boyLrva
+doyRBIyn9uvBZ3qGzKL0gGvIyhZoi4ow6zd2v/QOalPgK1k52P5tUu95q1Mgq+NTxdtppifgCjK
eBm69lza3NRDrhAJdZpt4yaFtV5NlA0zhTi3lhcL8OdWG/wRTVK8u2p6nLrAuHk9nVvD8QWhHyJ0
0cmeGLvgOKVWtiOepIrRuvjnkooj9pMgsKpCZBqhtDBezBS4kcAMyTsjm9Cc5nYPrtJGFeAECcfk
sNHBeq+p6vqzxv7k4PX+eu5rNb+Qg1xHND5rRKDA/EZk03bxi2b7oMV9alMAA0dprnQJP8yuvHFo
mPLePEOkt64ub7IyP5quSy8dOSrQHmP5hJdRwMaG9uGC5sk7qLRl2OrFzzwuL40SZDD7dHVWJ3TE
EmFJAl2SIdW1/jl5XwOOTyAmZotFaUYf4LsmcoOp+gGkvmz5NjODTeBbldGeGjr2q5vg+V8wlx9r
zwe56aoRQUiJSGpMjYOF0Td3kvGSdPAwYBuXLhHP7BX+1y/r8tznsttn02g+m5tm/oD33tWOW+8L
E+pEufRE7O2ntx5R8Yl46eQ7mIv6zTJrBE5ukx6qeuiOzUgEpDmyPkLbpHf5gAwcuz9xCDZy1bPC
0qiKoCvqoukOFb7ToevD/eVDgbDEGqeXuhYbXMQwDqEp3OKW1p5dhmre9B6HIxNQUnZ8uYW5/Eqc
beTJQEazUNrtcMqevikjgjJWfbgKD+tqZbJkrHpN/L4Li6Xo2ARRxQWG5JE8evOhw77vUg8DX1Ln
4PsGJm1cDZUk5yoRc8z2H9Jm4u33Fgk2+6FenWMps/emGv9Lx86K8xZeutvsCVFH0u8Ba4krH8uR
WabLmaJoPkeJAGryGZeSwf4T+KUT2q7zJswR1MG1i+MQdG6M8Dw5JUM6AC+DKkoJxr/UVhujpipf
ysnow7reushadRl1GtIM3nS9lv6gbq0Dh1KsEPVVJu95NzyWwZnyaFXQVc1SvTRJiuhoadejldjF
WdhaUIiA8cIFWUsWDfmIsKfvewOn5aRHDDLyf5zsoZbPLNA+zUmyPhX3s7x16pEJHe3bYsG0ivnD
mPt3aeWkum7CO3mZfCiL9lTUW61OHJXlJ7ALPn2LRep3k3but5mPrYx9fxFr1LkwsyHUsjvsmg4K
CU9LQDQsZtuw9oSJ5Nj2XT9GkgFpbaxmVQA6rg0fv/aQgyP484pYuYr1H1RaqDJnmYzVAdTMdSPe
rcJ9MlhThNZ217ugMEj8Z1FT/+Hwxz+lh0iGB0agRUyNGEYE1NswhJWw9BIltU5TlhpzLwi3qsqy
qO09nsHa9/l35+pugD8sR+cEs2GfHTqdZSeFqXGyb1UHcG0XMMGFWHwHlRDL7IyJEn9e3BGtX842
Vd+6cgYNtZ+NPtTgIJZjTuDex7IM96KP02dxBP20jUvgksKBzqCqDP7+hnnNqlL/B6bNjabelQRb
CR7LTrImnj7b1kLPV+Yl/PdIkDbdleFocfRLHyyDWwKmjK+M8dAVXumcgJrS59UyjVsbND3Nfd97
7W6opursOSUbWxPEwrvPw1wumN1XQRgEnN9QM3yr0MhqbcbacazsihgmeHRrzPBDrc30pc+k9TC7
Jei/u65NHiWFW/1Kq6r+MBF8eKHVjg0/u7Rte7NZPftxDU3VtFgzBJJK1CoYSxAwRWWtC0Kc7cCQ
FMUAZt7pjOFsaHDjyEizXgIirCQiYT2RsdTkz15LySrXLnLaGQUYdAdTpvAmOCmrS59MMfaI9WZP
vVe+Ndxw30Q4OOdF/1ksYN3nzDCQdw1mUhK3VG+ZAxbLQ4rdYXb/rmW6tbHs7fW/uoGECuvM6l6H
tfdRl4masKmpZiJj/KZQW2NdmFGbOUC++TIFWYx7jhI0MujLIw80hMvdtP3iQvMNEiW8efhK/Ypr
Hm5oQ/iw8hrvM9ugyhaOmzFO44f4oTarB6sqitU4G7aNZsVpMyOLPFb6VNRo4SnwEK/CXUhNcPik
Mnl/HAHcf+29zOFl6UwgbPS21hBrYfM80E3T34pxDYYj2+FFuu9p3rtw9rTAgL3y7zsMvQ11FEiD
YaCYCteKpZrh2JvZD0133s/SkhrMCZ5sp4MAED1xGR4ilwDEedf76VBEbjFPX92knO8RZbY8m+zI
dJHgfP+sSe5l9KSFKV+Eq+yPWlfFfyCfaL3yVcJV5MhtaeqCu0yyMWemI6eea6CSqhDHOqmEiplh
EZKIfFRvK85RDtzfZGlGn74yYYQW+BCv2cYDrShs7D3zjJycbNv+kAhbODtfe/4vIF533JHszekR
c+EdfOic+ya+SVwPcMK87Tml+bsKAgddflBMr7JhtQuBIgA35GlgHErou6eG3NQiwsPXX+OKyvd7
swqRRVnHV7QLKqOUXHut+9j2i15PDLU8vrq6a5aTRRfngb8dz4qi19W+9y0EBSg4trfBBqA/rFgx
we2a3aKiQg5HdvnN6mj5nQ19a21cTPi3118FSUlZbEHBdsdsxII09MSs/ch1WutV2YmNkVA3LUbI
be0EsV4GiOlMDIjYQRcgnUoxARRLvdZ/bLankVI7jUNjMjvlD3Bt9rsE90WwBPpvx0oh70Na6PTp
ORn07Eag2z0bYpXQLKkk/agvCFc6iw0h7b7poW5EKO+j275HaNI/wUG2KB59+o9QTm3gYm5qmDVE
j5CKoYN9AdEY3N1WNoDzulDswE6LqfpdPjp2iaLRdMhKN7L/q0kdE1iL3/DSBDqwwy3XXO+0MMlT
MnVcLran2rfEc4aTFTQwYjPP9rfs6/WxK4329ybdoo/WVSx2VOnSxcM/nQCXghUKBlgiQfFpNMLa
wqZ0ujp2WheHyRa9dBZOTlunt0SZlvfoWr2NkqLyjPQ5qUf0FaygiwNYIAKL1HRa+TCtFqq7rsUn
5uZOKgkLZ0SWqDUPAAcW0V9r1z+Pq0I5eAcwJVqae1uVAS/2D9k2//a36r9SUy3Gu4gcxyKYWce7
IbOGTimqP42xvhoFPdWUc6UFnQ0rNW3fTMY3yny0TPKi87qOYc72FQnAu1qhOhm2K4PoBebptFkk
xpfWQZieB1ZW/OfX5nUerZNK5yMbKocE+hchnMUMWv4EBivvshLHZbB5Xcbf6LoLrA5YMFhg3n17
naFAR1RJ2MC7RX5t8+mtwz9zduov2ttbIGd7L2deibIU/n5ADYMAEe1t+Qip/GYOzs4ADLHc8bHR
zqNHxwGF1zHxoPlaOEspKyKm050dEIMIUmzYT7P3YHJtRpCMj32eIB/JRlSzCuvRNm9em2R77Efr
bc70ocjmMYZQY6Zdg/HIhs0a2sN2drLsayz8L7OuHoOuPgZG81gbqxfy3X+BEh0Tq2KiSIDXEv1O
RSliNAFLFOgy7lsdM9Qh7l0I2s2xX7JzwroRfZ6tYZ1ONkrrshiOY4B2NmhPcynfwPdBL6Xci7E4
Zn3zYhHBHfkmObTcR2zOpC/b5DdhKss+ymwm7bIAa+20sXOcTdG45bQUFB3HHZ+dZDoPqe/set3+
VY514oT/Td3pc/I6BLk5QhFkM5DR6YWG4MPm2erR+me7kBwKnVRbnmqEiWI1P+7HUWzLuONZvs4+
H7LDaTByoFzitO8vMkXE3JfW631hoi/lL4e5cj8WzU/O8UB+Ue5Xzc9uujtV6ILTHrZu3qr9nOEF
0yT5f5lYD2JTV7b+EBQZ71m+/sG28hzwDTLySm5aerEw870HFgIeJ0ZSAlLVsfDNf+uAYL+YrMPC
SBetndHHs3GXKZlvLiKr1DHhu0f9uKGcbKvACTcxfBc+zBOJgnu/RJDL1HQWy0xLzAH1ABNa7fzM
lgdW2Kp3hC2fqGCbQ2cYr+OAjP++xhMNBeMCzDnKsXG6JDliObsxdOTl86cuilteBeC61opSrp+O
3Yw9fQNgEfh3TWi6c5AR3iGdxbJd+HzXU0eTtZQAOZkFEluUU/mX/hpxBArk4YtgNDoQGxXMsrrH
vHdftqU6J4F/q333Q5L41FNvoPjbp8rIOprR7bUK1HPguA9iQsOT4MaPvHk+8619ZCOku7UWD4NC
LI0gfc3Hr1S7a+j797Unt325Hwh6xLfRYj5K9XDwSkPDdyagca0e0G2Xb02dNvtEDA+j5gWsJn8J
AWV3tKlZqCznkIzLqwffcOKmeMPM4qkqMSFYszosjenf/bGgfAbTpbzvGKCJu532MNWPoFivwsyw
pZh++WzINxA/zdp89bq7iqDCMIQygdQgNqbtH5zFqXTE89yOepdV5XnWs3nI64ktOxCpFQpssMrv
erT/jkbBB2eLL6vSo6WdWynkD34FMZQrCqX8y9msDy3mSw9GHrftdMU74ZfjIqB1i/1YDX8yBIX3
x5rk6WmpAiNaIREQ345fk6NefNi1EG14CPF+wpiC0XVQ/yoXusKe03fzDoJa2fToltne85YHT9Nj
JfXez6c/9pTQlBlpuusUIPSEyxo5WuOpGL2TXtY71/K43gEO+o83XedPeTHEJoP2zrm70m5betVL
ne9ssT2mAKnDwEpf2n/V7KeRIP2ZT9tz6RaKSnBHBZC0lvbRyIsXYk0LagRS+CU7Zsp/oFW+GziY
JFrP8j9dGA9k212RjPU7IKYTWnW4XRaPf9CqMaSuy/CXvNX2aBVpdZLZomJzks5OOBQwGt93VKaR
aIuHJljegztz0OD8iEdaZg+//az412X2TnT27v6BJEht5RpH1KNbKOyGDtd9rCofi211XDp5NeDL
3FUIhqP6y0S6087Zq5q8a9t5u95NXxtLvSVLe2aL8SSseY9X9kWW97a1kDdc/fd54bJyXJXHheWb
qZlAc9Hbh7bXfRVlgdymuNh3s9aW0Zl74yNobJBAnJFZlzmvjfVXJLxIbrsfSvPi1k08NRmKofEE
NEc3lzKnd8PvvJrQrLtpqNb20PMXuivguU3PTlLxiQ9JWInVHLUzXVYpn9uu63ZSEt009v8gwV5a
ygCLvu9VD906jJ4AuHVjv+FYMhMxrdWXLPPVrgIYCLt6EdGQAoF5Mvlk2yheWPAjjJV5ZkxY6+B9
GPszKzH5PthqbIjs7owjLYhu5eLcl0p2RywyZppbwuyUGfkv1gEuSIUg3pbg5q2rFQPY4q4FUa1S
JPr+dCrksjPK+ZaWyy1vXTRG47mQ3gVdIlhJmv5rFRQA3/i7vco/qWvvt44+AUF+07rXvK24vlnq
awXKH6DEGnn7GjTPRHt8oL38i+/vaxHQ1iu+/vv7NyvnIHhz/Gk+q45IHJt54270ZbQHsjwfknlg
A23sgDG9qtrxe1SoJjGg+Xafcou/1m1mFbOK0h/HsviFy/mCmzNcWTqIeTcszcHCT2HvuII1nal7
ZZg9WkbPbeXXQKfIuJP5uUrUwZr0kdxhxIH6sV/rRxY8viodnJame5UrlVg74MtS/xo8+c8gJWHH
DuVLJZJT4NZXK+CWSCSQqLFmzzRlEW3WrmqnV4b0WAijicnpLV77DpakYfXvLji/3xhtesAS9OB3
5e7+z3ifP6aWSr6zzGuOKQfO8wL81vIDV9BlsVqYkea9mOk+eVKBC9ee9U9NY560E7wKm4Vv3zms
uYidYL1Vrn5yW+4cULS5GJ8ZfX7JUf0MGPPnYrh2PYuUPr7my9jvm3l9KThmBqdFBve5im+Tluu/
pcyOg8FijCgVTi1esZwRJ/6dkFGwG3VoZ5zlg64rvi17eW+BK+MO9f6ugdsLGz99Mpbk7X8cncdy
3MgSRb8IEQUU7LbR3pBNK5IbBEVx4FGwBfP17+BtxoRGGqkbqMq8ee7NmmKlLtwgVHmV7s2g3CIf
F58VZJZ05l9PlEHopcmvSvwrz/t1QAN5iCvbv8y2lX1NbP8xPf3ct/pObBgGWlG/N0X9PmVGtKsS
LLeaJCWq5zKYL+ivaGX1NXdrTHl+foXV2GU9bokeWTPJcHzDLhg+lZXvzby9pXEQZXko8YeWQ4aI
XW2NsaYx0wGa0EQNUB6Sark1fFPFUO4nO76yjoo3hIiiLn1S1EV4kpJDoG2svJN3ru1mDo2+O+TT
uLNTYClauodBEHLmkjkU6/8EFRjN55hsDKOA+spxAkyfdlmXO9l4OGEx2GMD8X5A8m5l4f8tIu+Q
BMvRbPNQq2ZvMSfb0PdwFk8b0fbbXnGELvQ0ZSK+Fqed94nJTL6Ud0kPEvnm59KTqt4Z+9Lon5dM
brMhoyoR9qmKzKfM5UCCVP6XasSJ0ngKyoUeRSWPjGCPuh/OVu18eny3YSed0PbivZG6u/W/rmOm
vCp7SEDIwBAzBr3RduxLGIt555b5btQlgfqxt0uw1Y1lu0XDgUykQiz0dBuAxge7JH1UvzV2myEA
RvcZWavqP/y4+Irm/k4Rn63Uw8Fh3AFJhcS4RlZn46/Pbo6Rw92Zx6sAJwJ/7atzNvkB7J5zEIZ4
brhM4c0f56XZu36JfuZh2a6q586M/whwKxysrQMJzbPohS1Z8+ubt7TG3lA83LhZt1mcHwITebPv
6gPWg6coaEJnSsOUL1j2Pki0/4Sw/bWkxotHh6bpdfmd7Ow5woON0KB0vofo28kWj7x4XxIrTBli
Il+Ig8oMwO7qOK51b8C5K/sC7CZ4xhkQehNko6OlvXPS/DYXNUxEA1GING3l/ItaPrKo2eZ+c5iJ
K1gazDYLaYZtzeuJneFfwHNYUAGXg1nAOKI8V2IHtvqbJ+0fBohGSMcO2FnTYYHI6WQlpwLjHkzN
RasqHB0aFOUt76WBDamyH3wqczftDti5XyYR7yOr4Xtegt/IMF4zC2gCBMmukPnc6aXP1UE60xZV
emsU1m40xaH1/F0jsm3HRp5pgGqlAt/GOj0SKXHtLBE2cXQ1MvXQ1t0hjlBmU3Wmwn5oZAmsE5zX
hxYSBxFeP9lUk3XbH2RKOmgz7brempn6xwfdjW9zpo8daxYgv4ZwmosLFtWVJcB6OwKJyt2UpMfW
qV8DLMbz4p65vbeBS/ODISbMVHKaLBvvpF8xEuaNd6bnxrTCmO/I6RWnQLLzAMlr5MfRG9LNyNGQ
cqs3NfKjozo3HAsssJnBjsX64Ey+2Eyy3q43zjTIbdF1L61YDn5kvTpL9ooKlO2lKdGfSfBAi0rP
syO2AOYBdq7qISg0VvfO+rN6MaPJe40pb0jaObQLc82UM5ILzNxBeuG/l7QKq9+nH80Q1SbbBONE
dtT8aOrokrbja9THN8SDMRRJ/ukW2WfHHNxz67ty3HeVdxN+M22GPNoaG/lwsrz44jFIdLiLmOdd
83h45F76UxfBQ9a6uzGp9oHpfSBRXxdhnZFR/4oyP45Ou6w07WGhkI1a+etnESrm0D2mid5H0Kfd
4Hc7MIQmbEv8zWjDbIEFR4RPXw/PpuORHDUuJmTQCl9tZK3VSBGuv+BkZTWvIqUsktwbFcXKHfXh
WJXXKNCA8AF6woCCZ28zqsywnrKT1ReojzbMrfAe0qXeVY0DG8n7bPF6WjQ8pltAU7+2nLAbCqoh
DKb7Khh4Ae7kcnmOWRHnJ0/rR4HRcwRMMB4tHe9FqgaAEfwGTv+lIjLGMBc4gnPe8tS/zlGntGHz
ZuPuPelSCi8b39Svkc/YQ9YMMkzcv3Z/7NB0yACAeIt3Vra8c9h5mfk691hurP7kN+ISKBd/lHS3
woqO6OFrrCxWty5xe2pArsM52vvGAh/lXmd6diL/mYPnRPyMV2YMR2IUBjCt8dOV0VsTqAO+B1IG
soOV6m9oAbiWNjTy+FDmamOm7l9lrcE/P2s14WQO3hM/OfscdTyYd6e8I88zKO5bIJX+yNgYTZPD
ix9fA9HK9Sfx75T2xsbAZOcAmKwffDQv99r2/c0Iz1mvAqUYp62Xl//VXrubugUAsHC3lvGeQs5f
U13+6JIAkCnwdkaHA7P/M6OklrbOzrEjc0pW90j7FIdyebL5UHyVtLsuH+F/1IjvEkkws4HsVRCa
nSE2bZa/NTP+auNdgRGh+3gAhog/wIXP0Mz7vJ6+cRnRxYOXbGInQLTIvFsieSQrde5lc8GBtmns
+MnmD8UDf65aEC4dtChFxS7nKYYP/GVT1dlBubKBVXRrf7QDr1Ul6p0TV5eFo4nP+lEUCeJu8U1x
/E7AXwAba30LCqK22Bl4V+rYwKQqLly/h4RXuQ5gLuuSfZtyRCaHw+LLshWLf0g4z83hnrTZvluc
nW/Yu/Vtk6InzqS9Vm71GMTVl2ixc60/MesNrE72Pz6Yv5HjXRdeeCPoHgmbYOpn7WIiDWKnpT6s
d/gtQkv7FwNOJR6tS10V53T55kFYe6zP9e6rEvfYVuJZFOrFs+xNyhx+zWIQBQpMY5E2pbdps5CJ
2GKOcqbsfar1qVmB9QTkF1TgjKO4D7N65sRHG1st4IUPq+b+/wpdT9BiqpvQQ1grS65Nlk1M9Kxh
O6blJhX191Q0l6KUpPEwdCWQuiHtpPqbV95/pY9PNmMABNzsbnSUMEyG1oX3WQRRurKenIuEdz5U
agYedqHyJrwR3KvyRaj51hYdNIpfyl3RiOrdcMdniphuix9pPzroW6xGypiSLt2hA4bBhTkfrcXo
t6qvaacJXZu1SV9vCEjNBYSEKSQilWufzDj4XoFtJ5vqY1FP1QGV6L3Nuk8ItgNkMAWQ2PhDHIqU
JqdkRaXGVSJLgLOSuUdYBfOaZQFZ1oFVpWlz69iQGzaS9IxxIq6jGB5tCppx1C992iHqTJQbS/A6
V81bbqF5d+oY9OaPjMZ96Th7ZtjkCbHQQQ/J3zJZ9m1BiVmIqx4qFRK1i0kjHW8OBKxvGc8lpqdw
quzXiYN/pplvCkX3xpAHI1HF862OvkBpLk1nk810qoHRtD/8+qSrcHBQsGOhYI/9KcAlNNE/bDIK
G/wlz+RAfk8YrChs5AMDdGOTanJy5uSflujOZvpXF9Wf2evJFrC6Y2q2TyUZq+SJvJqSvPAxjo9Q
y5SFFTqMZRVXNXdA1u3y6EAcLov7YtnO04THZCNqH4yipy7E/gW/ywOI75G3rC8umV//yZXhnCpj
+GhKjNb9SKuD0eFqck5gaMquLTWMvwyHyVB7o/dfp2J4brLywRqsj8qL3yLsZQzwXNJhctydjc5+
M3f6sngaAyf5NbS7W/sUrm/UgGRLr/6ouoWiD+Ov5d2Rh1NsED2YEhUZgnFedd6ms3362cH6W+Jb
KKz6MsoUwp07VMIeVclwhSw8lL772bmFwxJdoNbBTvaNRUuT1fyd3/RYH5uawFjmtoTkWOvJv7yg
lOotouEfEczd3uuYnbOcTjeWeVMLBlbZYs5z44jZ5gwqo7rqOuhsOEWqCDbryVRXcMmye3VdZJk8
rryNg4V4C+0Y8b+MHuk9oEtzSi2DsovsVxAgIbYoKNlu8YxbxM3LNr6tuyT1LnMWmDM+lt7tbBCa
KbvYBrSayMHD7GDJLs0AoDa7Y70Rwv6kQ0B4MtJ/oiguWKEvcZZ+icnfM2q/miyR5mpsjqlvg1bG
f+wB6jYwfIy3ufWIK/eATSxgzOV9sDj7JIsFWiadaPDnx6pD48ZwEvTuqz2VxHYZP4IXjDHtUWr9
5nCiTBz18SQx6JnLrlTpbmhFA45enzyrPNcjNuyEuBsUyQM7yO5er14gtt9rG00ed8otivtfP83P
84Ssyn/xJgt5tYgeqahj6INi4kQCpjjRdLHRA2ZvQb4lTkbjeM+SAsk08LZLL+1wjPvtqjI6s3+P
WkFN36t2Bxr2z201JWsFhAr3fPeW6jXr+29ncTSgDk4C3SLwqOGXnvNAwMGuz8zjWob0XvSXp2WX
OM5lMozQmkZSA9fnKnCC78znfirjlxI9wwqKU+Hmp0BF59HCa0f4F6Tx2RzcU17Ih7kZOUcWhyAO
phSzjAmALcJsqF/bZSQRyruSoRWHbu4PVJJjFxpeeS+TBsY3619x9CKCjtUhrjMDWLaHLYJ1pL3P
ftbmz6295x7JJSmmV3fk1+d8ghD49TIQSRcok+E+nTKhMbzgZ6JsIHEC9zWumUgu8ubY46Wa7cep
9p5Mq3js/OF1jIOPiHx0mrH2mjaUTuvHa60si6beTvzygWjI0/q7Jz4h3qQWeUtrThG6oRyabccU
zaLoTaC6TL5RNS0vfVI/mANBZyQHRfQjk5/umTWVu2UMTlR6TypVnyLwb7EJY2i04v/FJYkEYdo3
j5XfHNf+aKZKt5l9O1H9KmrgUqcuHyI5HwmiOo+eutoNQifVeBdYV9756sGSCHZtvSQH0cKOdyZv
c0S42M62h5qpTpNvzbatHn3Y6GObajJknL7fgWZaj1M8xAclsuQ6RZn3bBHwA5trLu9ZS4WMYUyc
9OSawd43jfgHQzzGOnYG59tmGv0/Cc4THpZ4qB6qicNmmuuTMyjCffQsSA4K1m5HPThAzro2P1xO
+I2rnYdBWgR9rUSlNf0mCqSn5lJYZQAWgUAgUpssRHbw1jP9tjjBRDz9Bv6MjNz9c/voHAWGd8NW
zkQMYGabRZiVhml4IXl1LfTktx1FL2NJlpVqEg6qYrbPRdqn/zXBCPtByRCu4zRXiAiUndnIMtI9
sPDcHY8T1AdTm+QvAK6+SCI8NxXN/2KXlyYgEifFjm7MBDwNNNnrj8Rd/8EfmIF44Z+LPPpB7PgI
RvuoUFpJX6uNjRopjMoovgUCC74qPrMxxSjn19HGIvZHD/V34NmXtOMZxhcClJrM783U6/1szF/9
VBwJZrswlHj0YNkT2//Vfv1ZqPGRALnfVepmgdY7UQxUirWHtbN7g++Ij1R3FJ0989BkSv4kUrwD
DhK0Zpewyjn5W2P3E3HRyY6RS+x0PxgimQwi11XmS4oDeGzdB2xCkGntPhHdFUJo+P+VTkzOa5JG
t1ERF9qm43QN7ProjUSnQc88xcF0FWiyeT18iWH65qjy926X3oEOrhEkVCJXc8C8Vc18YzBYsZXF
/Gvp7NnpPQCO2eqIhvF2YAVPkSGGA0Lq57jIC7EYmBhxAG07OaZb4nV2/cJFj6PxyymzWw9WEWqZ
Mugbgjsk/VOcOUzsx7wisk+f3WSGShgMkmcM/TlFmNoyP/hXTdHIbL9ZEXCKtsBrX4o+qHgXChMk
kMa69jqy7foGDy3H9saFQd/ZKi2BQ2oUD7cZninMzIPh90+2QyUQmcQmEm/DNyrJmNC2c5+1YCBA
xQtoeq6L4s9kxATbLXFwyryivSqFcUfO1mpPZ6Eka9D+i+ruq1ss/2nMyhsuV//szmtDB/sbdk2X
EsSkGGEyUt6wA3uivBk72k/v1LY2GQ91+VLm7V8NtgbR+gCpeEPaL3C5gtTZC/PDBFR6Gy9lfTLG
fPixxCIO7hL7h6ES5r8hbstgk0QQncKakDL8llFDARKrmqC8p24pDkGlPpQibA3Bl6qX/Z4bRbzo
ppR5ueE2Ii4mireaxRoHL7feTbrfdzHzGBpYUBLXfB3M/rdE1OXMq+IH1WEAUZXxJrUU/3nxXP5I
SAJIE9LFie+aVdhSmR49MVEA+e5zMnFcjoNNuERizidNJs6GH8PJZXRE0eTRkywzcmam/NViFkbJ
WI1bh1FXMmtmNrNEHjb4rkicGK4pGs3r4PrT3q9c/yoKjM+xnBvKX+e82AXd09CTcukzvb3ljf/U
aJNYhwyK21IFpmUnjUhKrMwImKq5pTmF8jLYBLctKnrgZckZPs8v1UytHrfTP2QeZiejCl7whzOb
agNsD/mo3F/yx9973d4xPN5r4Afihgp4CE2wkZgYdQR9+hY1cbsHt0Jc7e1yR2gFdusFBYF42vHQ
p5VHRxm8pAIYvfN0fFNafRWd/E/6PqmhQw1qL9j5Vnp18yKz4XMC0nDt+DiYS8npQUFPV37J9WJt
RpU+jgrLvR4xl+OZLfe9HRPv5HbMMnK3DcdpsmrCq/gZyuygyWLnhCp8H2PHBqGuXmVhLWFQ0tpj
P6rB+ZP8xhheXrrRkh+BB32UWPUneIq9i6fpn5sTJ5ZSf+Qz07lprvLPeZjfLGu4ex6pRm6b1x9t
malrI+G1VRAzYquYY+bNxQKVP6Gk3a3ezw5RLS86UV3EWY5PoxngcszKyaFYgTYcay6IZF2as6h6
AG+juQ5e5jBlcr4nuqoHR2QPhg9ubcTFoQZn22Dh/K8fml9TdwfSPWqStoq7VaS0fyaxptO/haOB
XmSk9ST0intp4zCVi4fsJS66R7Lf7lPBJeIMqBpYHFUYuNWXTGhz7b5/SpqeVLHqt4/FL/Cmv0PB
IabMMf6V7fJkFNmtLkgNWf+hTCtqQco5gm2eqHtggj2JXYKD2nXWDAOr481wq5UDIuyLeuMrKHvE
xYgvwyv6ZWvUbXORSepsfXxWTTYf+xiai8A/vChRT/F3VLE6iKkl/a7pg+eU/Z8nNKZk1WSL0At8
8zvwF+Opg2A7e7OfeFsCE5c+bCZOKvppkLvcxDwsIMEvpYGRZ2Z/TOhDVlyqqmA6MNluj8VUszYg
xV/UuYa8ypiY1sMyxvXT2GTFV9EKk4kbACfTYOGJnF9vxnIVmAZ+eCZe1Ycw3OKcWWr6Jf0Jt26P
ou/R/BLd9WwbdfMqWUXsLw0wdBuY+X3sat1w8gekmlq9wNkWDUzT3NQ9t9IT71rPGigeJz1f8zSc
gb2rQz9H4pJLP33UcUweSu8sz336L+JPU8D8FNa3o43+x5la5jm+FVdwAYNoOvwJFhCw4wqL9tTk
L35ePEMRpqDFmkSaEHF4+FOsRlD8SiTdPaCE0DOZo3ZOqAL5LrYaHt/SwsQNxJtWD3jY3xzdYdfO
dQF/VhnxXrNRaNnBwY9/FNJbBZEf6iLgfCEKyf1vqoX/kEw9hkaYL/8/QeKRColTLDYZxwihtOnI
9qCiH0gKiUT82FiIIkYJMOu2Qf2tG/Q5M6ar9sgOuvcQBhBijvijZmOK0fVs1olFungTWcuoJnHm
iJnpCPWG+zIiTiF1uz/1nIpTMmGHVIteatzhIjhmRWadSE/QR4esciRdywROMqNgi7nRP5NLPBHa
0oprrGe8bn3i/Q5jZ6049Gx73HuG9Z/bNRzPaa5wto00dT2ZyLmVTs/MXTEX1Jh/5xnDlwEBxVgL
A8NzUiBHzEaATOA43hOMI7WpbyY2+ZHY2douWSjlTQWY7qnAAowSv4T64cFg4uegWdXcTBIvwMVG
Acxo1jF3jp3XP+YM3ZXS9b4qgUPqcZnPmmTODZ9q8LwsEWAr5/IRc7v3NdZT9DgEozqVaF9hFHVc
73Kop7M1LvFZ4Kr7a48xSoGspuMiSi/0Fo0dOvWj5zlz0xuO1+Vs4Qe7yGpOyT7r5yTMrQSVGqzy
A9suKdCm9a+v4TS3LctxjkUQDRgUPOJ9M8MAGJvzaE3q6j7wKaIHSrrIsPdY5hzUY35LeIpuGAYj
Wixf2XuvhLnU2NJRzINyvjnSJZzIo3A/Sxsz+dNSzGTHJ/XQEBIr7b966YyTmpvguSi03vNhsHsm
713n5A8zkEykzPTsOMwjWRguCCLzyrGAO82L7Fsb1Yw1iYy6cBrrZDc7WjCEMpAAAmsZ4BJA0vYJ
7NuD45XcDymC5FtKL0lYoyAB0rfz/q+vG9r5UnjUONPsoZPqyijf6ygx/A2lFrH9c2bpR3/QaXQa
SmgkyDL4ppZMIyzxoLKnvkqL6WFo0sghNNGdEnyjdsCQqQI1TQ1/JZCcFfVv5whNE9Uhw4a1GCab
OTgdaegzH1WM5b3arTOm/5PEdlzgIGUarq/OYiOU5WTxhcYSuLuoCZbpYUHbeI7AdkNLzAKkIk7V
fki9qT4IjsxtHXcIzhFHU61r/ew42n0vfaN6rnwjfw0ksgwgRXWoJm1/iaaQmzrLskPLtp4Hh+Th
XazRpCqH2a6MJ+oWHkr3YyT57bVciFbTS0RWjG68bwX+HG+qoasdIjkW2R96LkbCFEw/22ayaXeO
T4ca1VkTPXpOR5KXSMgZ6dgDGLqNN4cwD2sif5DhWcFZ34OOcaBNC7qN8p36jyXd8rWg8cFsX2E9
0yY+EKwB18kIBJQiuTFtM1c7a8BtgYPPJSJFs6IYjH2bV2L4IbHG/1XCrp7IViXNQ2r7JgPcfEUz
5BvGXXJXe74IdaoI92rM5iCTSLxjSpkPfJhr/gcFflsCyIQRYeMbfKXICZnXcSgFv20UkKuJnroZ
jDa/9S1+z0dF93pXrqvnXRYQDaYJ9N7L2HHvVs0KPGqQ4ikwCfHGwaxfFIQf82APr2uiwDj2eFaK
dOeBUR7IzDK/Ys6eW1zhTnQdxUr7jPSiLxuGaCsZ459HmxDvTqDhJ+izFNG1fzc8nd2szjewwpvl
xXRS96nNNalJWCMPcgTSQG8i8YKioD3lqWG/JBP7K0Unir3NfOm9LvIU6j0dyoNKUXZsw2ivBpa6
fBNUuOZGvPG/rmcE/w2DItkE91RwVY4iEB4D9FZ7LABi+TjnrsS2ZpJ/gw44JSwinUmL7PJi29uF
/OcNwnjGy0C6eOYO21QglbooHd7Rj2uc0o5TNjyPWOLshdbGGSg29hDX1rbWFQBz08hjMgFvNoKc
FLvBomkhKOwt3L3bZDHJKxC1PoxeXPykXEp7NqKi4pBzFbqeIq7Mw/hgYCQl97JqjWDbWUy2sK/I
beNDkUVJzgzFshE21hGMO6mBWJfRafHyJd2HDAZ1F52XDEffref7nMz1MdeQGUcW0Ys9GemMEU1N
bsIyRtg43VF1B2LUxp1K4/QxSlvrlwgOjKRZaj/7YomfiAZosGTWxcEZPQPleJj6o55bgZpD9wzV
0bMQnZ0yS/9Xyj4v9w1NsQ3dOHhnOMTqungdqm/tEtKdEWnnNXN/7p2U1k0yjEsd+++cj/2JVC7K
cYdhIxtQnKNt98yHa/I982wpDsZICKfLEPNezPjeQi721a84BS+NCr4ymNyVOREvGZoKURjVwoxB
T8427Qz3ockw8vMlE/QyLNZWZpEHJ6t/7SEoztowxRUeV3xks0cyIS0odV+V0RVsUszce3ZENlvL
KYNtGq/z/jF23+bIHV7tcXmTpchvrTH2TLm8Ytc5mY9SRBbmNmn97jXIfOY9vhqSLWHm42M1GVh3
zMtaqyCLjh99wJDWGkEYTLqRrCWojlj72VgDcLBnTeK5St+l8HctQexBVRNOHRHxZ/80qqXj8iH3
WDNNJb1OuLPk3TYyBEkJ5J7xrHFxxUrs3WXAvu8NtLPVFv0Ra09sN1ueqz2oJKO/QPK/QjO2u+HD
YrjPo0piYZd/Z/H0NbB8YHZGc+MsYmNQJaR4IH0ilMiJdcJFEr81uGKrk/aexOnVYfIEHs0d84J/
hNg0M+R9Cy3POwZ5c/aM7qlvIz4uMkhmg26w3edd87cO4jvr9vDidXjJ/LDo1U8qcVvVyVdk++wA
0Ms2wZ/BUUXzFJGq7xKGgkdz29GblopY42KyXuaO0Xg0mVjU4hcmbcclDypuRlYjNNNJscZgMBOA
92Un2KMQ81AWDltm572O04uY5gs7rvcZud/4EO+tf5tSkvz134q45WVK7qbZQOG0VzH8Gco/tCiX
Ig22WcoMtPTOiwQqzEqkeEL6QHYRgpthXlHi8dWYZhoN1Vj7OetwshAiullapz21jm8/0hQU5PLG
gx/OStbXaWFPRc60TVNEwsQOceI/LlWDMBOXdrGPLcPcd6ZYtmhRhLV1nvnPcWx1z0yqWqHWshTj
6EbHJCv0VZ9diq5gzQBxotiAybMg/gqfdJs2853ouuzoO36HvSeLnmtXNHRlKWhTXhNjIYcZVJQ3
e1OTgflROiwQ6Kl2T1bZz7diVP23ayMXFzJfnhbXUIQgOzaZ9AJpZTZE8xA7ZX3V7Pp5moiugmrr
UWr6CkBbuip/A30nSMtdlrfEVgPc1dQ8xtrNDhjror1hGM2xJwRjU1QkErZrAkTtSAsctsp+07Lo
9+iuc+h37JrKeiLGIzlyhUmcpwvkg01w6eBtmKl9CU9zyJIfne+NboH00FEnzjm7J3YEvck9W5LW
KHupTn499BgiW/NAWqmBaIcbKbHJ0ktIIb+4PuFCrlc65zauYoGVnPTszPGCY1IU5b6SiN7DGNTP
zuhOvB1Z7HyRbMD6Cqss7C90dnNLHFnMQJaIu8W2f+vR0UeCSvwQ/RuzR+nC2wTVyL3dq+1IBiWp
J56LqDJhCYRVBcP0kn2XxQwmFZO4g9O1mKSMiqQSu+o3hjd8agvdycDxtvNThfObOBNKfJ4scjoN
M2T2m+yHMiNIkgWbm6xCAy2MYSRzAk+bitr85MuWjIzCjSls0nRagNYnzAx9vCw7KbzuhFHau7E1
yf3IhrL4rnj+92XPFDQF6H4ffcQt/sTLR0QANR5oNZKxnM71Ti/GX9UWOSdH92OSNrDN8GkTRW5B
QxXdvax8c1e3ALGBMptdbTBTloP5F5WwC6GEu90ivfLkFy6ASlu7Wx/Y9aFauWx7Emy5EKnA7lxW
f7Bcyae+HtFGOWVPfSFJLTaYXpVBEl0E1+L3kIkmLGaQBchkMrv9zKlhgcmsjWFuNp3TiUtkU+oZ
aQE+Ndf1k9KF9d72XBdWBG4nU/FP1HX17JC7xqaSwmPDhE5C5doCqV3oV6YI3UkwKCbNnuZTO7na
W8I26BsIVvLiGgAycIb9MI96K7DZXSU+xm08YDLU3CQXvP7geD3WStMkqqVJ7PHG01wwncnZsIAF
aTx3Mil/SMwr76OWTWhNsUvh4kSHPBmm5yXNCUIZ42Q7qQqUUsJPlX5dhZNNZSaTttpFysM0K1rx
oqY6w54/NPqCwxLQjNWiIZl5+jB07K7pB1vudMzM1hrMmR9gvr7M7nK38tz4F3RFdxjTpr92rCnZ
M6MUD1FWwG/THVwIOIDQcZgeBEMwPNDP2a8WAPAuSVqIxoIvozV1/GWUVfU+9bF+IMjRfFY1t4In
JXZaC/vEQz9re4vf1niuosbf2jKB2guIyMNjguvDaSlvamM+SbTcrdks03kuUkWUK3iOjvuPPOgb
hzWvTF5SH+CQbzKyd2aeayx1hlabfJb5g9X35a2Iumo9JdWhrdOVQjHbMIjY41L6I3Uetib1LPla
b+OcDL+tcHjWwcDLd1cg//a6JyAG7CLESWIRsbm0LblVwnpjwi338SC/JUXcufda64LNH2eQQTiB
UZF8SARasauMGjOSgxMnTX1Kh/Komog2Bd6XshKXxC7S7R5FCUPxa9xPeze2Lrk/f88ufyzpU8hW
9k/mD+82H1SkhtAmqIYkwd3CbJs9U4cmKsn9cQ7rPwd+ysvoHlP3S7UeiyzrT4QXJF5wk7kRb/Ae
2zIKwk7dJqV3NcEDYPxenhKL0+Aq0yh+881YStILgi1mG0QYeZnQh4gJ2Mxcfa6PTl9MvBj6cf27
nGGCUzjpzJLDgaBSyFRZnkWcvummuBUxwJVlic+YrTVDZF9TbhhFMtDSopE6kL2G2BXdtM3Jud3E
sr3WHNlDoF9I8tjLoIJ0jo9LUrzM/IQ8H86mTfWqumDcdBjOmzSFDnAQCIz2Ds+2TGRTjQ5QUHQh
oyREYAkppx9Sw/oUFmc+rK+btVhR8MZS6XJwsher+ckbiUzHOp1J7DKz2EdEXG4NoV4YqzCyJs1h
sEkjujVyCK301vT+gWhEVL/gJZIDeHN+stL/sXRey3Hr2hb9IlaRYH7tnLuVJb+wZNlmBHPE19+B
fe7TqeNtWWw2CC6sNeeYINs7dDRQrLuOnLgKN59eQinGVkumvw0IlZsQtXgcqZ90BCEfOusZ2jEd
A8QbQ45NTG0sF8qWAp3Yd++TengwmphvfhiSl4O8Zda0tZzoXYxMYlR+MBzz0JjxyUjDQzPjoyBv
mZfF+EJmzHjkf11/+Cz4jiVXG41I7fMUEJ5edzG1X+aasI5CXEH+2VmWHWUAgtWfPvpdi49KzRvw
uOiptD46++dFDyRLFzSF5EyYwCPRpPhCrFhFhQvUt52aszLpq2nwKqBDbE2wwKBirEKHDxFnWCfG
rcKgqZdhavovczbvcvu5gNuZssIDqzsGS/YdSPOvyTDTndgQP5bq24jb1Wx95nQoTb5cQk8uHtx7
cIWIZ2OaPew9rhGfe8a9yyihwLJzo06z08fI2phL+8Jv8vmvvaFWYYOaeRrx7wrI/uhCJ0TZfrgF
Jb31wD14SXYN8JPTLYGE7EYmncNB2xLrXTggksiq7i0YihdecdtqGLcNDh0VV7dwbNBYNCwO7bwP
8huOKor1fM3kv8++IsPaLM1igvDkKDHBG+sf05S+J9NAUID9B6PiEarHR1Bngn3GZPX7GxMNUYUE
nAd2CuyDXwxPWv+WTAhUCUevimqXGfPeim00AoShzLZGJhnrKQm+8qn5VTXGq20t/XYavHe9Imk8
4vDkry62dbeB4RpEB4RedjKHwD02iKHaYnkZ/Jcu+TChSKwSfMtW039YOhByhusWoxy7j41GsHTy
jbRWmPUpKZCxZg5iQgw3ykNmN/kWu3DNXotVZjaRpuLg8HczjzG2+OWcTnhYCfqgQAujJ6imxtnp
BIExdnjvoAgFTsaSyjIyjJ23Lo9vy4h6h7fArswkolt5q/X6bIzowjnM2pQOe+xsz5jGMCG1mXsM
B/KWuwb5qst5RS8Eobx7oeZPEukOjhb0FDYgBqNvtFSo0EAPlD/YNvVqyLJp745QkUB9Fmq4Nq6P
lmZmMlqjeN9UVYL+spWMjeRQ/RraUDxRPi+HRHgl9sK0u5jxKKneOJpZIaeK2IMaHkYvPXVSrWjP
a3gpnA0cMIjN7anmDetY7wlJKMRjDsayLUQMNA+4OTl1yPcrb3gDw3OB5n0SKoYl2u6HBRjJaJ+Q
b1GiBT0dt2ImeA4XNQ1h2o6ccljw412mxQf0tJY2dlfuZMY+KBOD+rl5Chc89xIIxMbGLLP2mBvv
69i9tp2u2xO0Cdzx13jAL0BiFHVLv06r6iexZuIMaACy9sYp3HFvMCaPw97v0QYK6T0R68u5DkI2
iSaI7JM4O2H9eVGMxMmfe6liopE6wn5S9dcy0M+nTX7lvYJhUVxaD+g2oBDBgMJDXclJuVores9B
jwRPeUwMOKAObmasPZzlJL3MX0zkf3s+KX4RCAyC2KoeqD5vxwrV4orElL8DT7/t0qYLDW2XslBg
h1tjbtgoxt0cT8iJRo/+SfIOgcBYzzJjQbdfET1/EECnakGcOQDRa9kPhtw/9/SDcie5xGZ0p7Pz
zEGT1lkgqs2Qx9d49nZB032ojDs2Lj1SmKnaNuwYlVlmWyzNPzBELswrNoqvsCV5g/7OqZg7ep/i
bFFKQx/6tHPKDmmep5BMOMKs6IVhJVKaYhaX6dWbxo9QmYT79DZLiPy6TKJaN2gtZgPTA416cWf4
A+xqs+XxObsuXndB+CKAIbcZsY5h2MXbil0DjkfIG72eCRWyaEwv8Yv+ECD5taJp+lls88zRnKVY
QDSgtJ2PnBbBAVTBXozDUzTOF8nlly35PailN3EwvaS98QxaJt040QK3YaKONWKxkg5gPANfZ1ih
zy9d+ivseTFQZw7JOO5LOmhhRA5DiyCDwBxw8xk22nWnHBzx4+vg00Ut2XzGEYhW6N3dnDkT0EGe
7GoEMhdz6qjb17oG26pi4zVoEJS5KCXGeCIdJB9/Uo9Jv2mFW2LdSPLwINZGsrnSGQUtuiCobaJ0
7xjWE4l1b4nmXvG62yc14mBpNWsolj2TqOFqI2P3TA5ETTvtZlBftmF8OsOC9Lz39wWv0ISzTTvS
xxA2muomxsTR5Q+TXoxkh8uI1yYMck8HlRzM6o3R0cEZyp8gGM4+5/DRCnWpxxbA+d1eu52fo3t0
zqxaSfRc+ZCoOdaTmppr0E5iOza43DthtXQG7WUbaK1hEMafo7HcljJgLKX+1oID4ayUvDWoBh3q
wxxXJCF8jxxza1C0mLt4fdRe9k2yQvdrQO19jqvlqyXr80GH3cc1ad2E1z8y2Xonx27CL5lO0aso
HTBNYYx0M0a3AyicTxRRIDkigQYQoc4dgh6tY/KIFrDdA5O5wMH4YiANYrhsDSkC1TB4XmISohRG
nq0fDNaqIQsLejIn8gQKeHt1pdfsmLhUANz5CTJCT4WTgXJyyEK0Gx5MdS4sHRmCUm0VJriapMM4
tMRsEwSaeEf5RvO4EegCQSTqtwfTPAQxgHdG0a8jNYFGDiRwDVPcRsZk24hvhAjJNYKaLQfCZEUw
J6MNr7R3Th7+Q3Lpr2PHLhkJLBf6E2+xMonXUSWfyMUTAjnis8I90Pb2ewsCIY27AYW5/BOl0282
pOThJuLZa8J3kkmf6UMfPE/YOxUCxx4T+yWJLNAA1qYJ7acCMgsjjYPThOBKUe8uiAr7ODJWBRk7
exDwxrUUw4wPC821hSmA1Tk26YPuxrBp5xKdBMMGARKfVCdaxCGZKNx2O0RDn6HWWrtu8Av9/Gvg
dk9y8T508zcmMFBCiceaDcMzk/lV0jxvUnVKuTbXnl7HdDRXkEBa5ump5k9Yj8XR6K+w/yjzMKbZ
hpSqn3jhZfRF7Tzbgx2iC1/CSRjx0gQI4csqPdmRTS2evNFT8PDFLua2NwMfhlL5LBYXGIUBn6I3
BwYcgJf4YuUL3PESptXMaLriaW2TQzQ7x7pLOTYEy9bsnXJLz/sptZon9MjBMRwnYC8N2BIgKHxH
6U+qol9l6P5qAtTiTXOd6vLhzOMl9lD4OWNxiJX14gdi+LZT5xWS3lbrSN2g7o90CjkVBLdRLs9T
S7iqRdqavRi/26gbn0I7iDeTkd/qvH3yCx/kvsGpifSVzHjKCnNapcxgw7zg/Em44l6B/XeM6Za7
Zn3oBGOu9L+/tBAg6cZZe2Tr5kiQHrwxRZo8INCyVVdtZBNkh3nQMO6COWkdz1uiHGgeDR0D0hn7
E9G1w/DuJ2kHINEHu16+W1P4gRBru1TRW9UgGWRff/ds+UAGcOqS+Dhk8xXd+nlR4Y1Jwbdd8XAM
o7NTcvlA2PLbpL2xYzp/o6m3wdrtMqvKoOEgygtya5uDuFWOe0o41XZoa9OSIoaOOGPdtRPaUNc4
laZku7i6tWHZ1mvbUW81ZHWGalPmbqjjl/fY8MvN4mXEceURhV2MfsxkFhMr/xUT4z/fppa3ozUr
7uQXiPCh0D2MzOMobEALnBln0YVPQA6YzFa9LmcS73wSOnQyZ6bbKsh3YcJZOhyu9OiuYZ4cA6E4
3iMAjocF+phDOFE8/qErA2khfXGc/Iyw5FeCdWlTteVnM8N/4hQgZQULRTRM82xwtbwiwGD8Myvi
mFZh4S3r2US7X7tg5T3pm4d46QlIUL176B0dsO5ZUG+INkJ8VZQ0FEZ690XIrKmqjJ3Af7FjHImw
iBL2VhmlCeAkgkznRbovZZsL6gdmwelkNmBiS8FRueG2l8iGjt5/x9TMDxjAMb76FDkA3BjkHIqM
cBqekIHJG1P2GMtUK9ud78XdYcz9DC8UDL71FKXm79atsI4NieE9eLuXn2WZ+4gvUMUNZGQjptGA
pqoilTdz3G4956GzwxwJSJUYl5nvhddCrRyY81E0rNFko5q0c/pbLlxuz/KHYp2gctnmoZnckm62
6Pz14rlJW2OfDClMcW/2j+4IQF4u1IfJGPinKepRDFVmcTHh/xzYbuxt5IVonUZV7dF2yC1CVvei
SgNGiWNTLE16EmEA6id81N+pMgHA7rRtt+Gfr0mTDXAwuiI9E5UzbcjwoD3RzS6mj6T6rPuGvQ/k
NrX0YJzcbCH7tydNQycH7902BvfsB4CGvEF6zCzVuDc8xr0AzFEcMpneJWWiHlXPkzcYMYrQ0DWe
eps9idZNy3qy+m0IS20rGyZjo0UPnSlEshX2SE6kzUZtT6BFrKzwsJc5DaiXNrtPzfhHgC1gdWXe
wYuNyNl0EC5fPE1QaKAerAw6d9thKcZz7YjgIo0J4UURlPdZlXobd2hqJCqogZyDWl1xTMk+Z68L
9uw1/X7JQrUdkGzCzmfSZ2W8S/02KvaxGf51eR9px27JY+nD5kAPvsAPSb4dZhOrurUvZmQDQGOW
xdNUMYSYo22ux119yAHYPUo6ZgbbHQTJqwy6n54TEZqA8J8d1/BXvfbghd5XP2WnfspPqU3QNk3R
nU0fLZQtVM6ke6Ca2LoTKl34FaQPWlhqIpF+yrZ3VmXUbQMQjbkhHs7Q/FGixeOMo2E1aXNiHWmT
DMQ9ljGeEcB+pumec7A5yHdTosOHLxutsDZ0bdpUOSdz9KnphuFtGYYZBTJpNUZyqXydcVMz6uJe
IFndFAuufm3IqOD2or4/wRfftK7zMTfZerLUSyoqiAPJXhBo0QxMa932Fbrz38FFG5U0HEF7XZXI
+OIt4SUnutKqjeuU6TaivNhWdOzq6nfSTQ3aSXla0uwxZ3RFW+8ZVtN9GqyvTs3Pw+hh7+dQmhOs
1KfetHI741sbU/wlfRF0gxK7uufKufu1i1Ym/+px5vVGsHe65ibo2TVgZ8iKSi4LxCXejdgFUxDg
SfPkevatHi286yL/7HIGRwCgYBhe6AW+mnCB/Un4K1Eke+VOpymHIWCqiuGi0R7j1n4Wpdj5Kr/q
/++mnCcF6PuclHecI9c4IDgFdfXvYuh2sT/dQ9O8enXLMqi/Gs046eX8HsjxUoVdqOOPTCDrZbhn
GkJPrMcjOagTOrcTohKGzeMvnCK7spBHJDa3xjP3NnLjXWhLxs/yjqz7LmhveYiK0IrBz6ni7MlJ
vUfXqIf1n/FlupEl2Z67bAg56BoXylG8xQ19uP9YHmmDjKhFxu8U3qtyyf3gwWP2RCweMyf0dFHT
v8RL7v+i+cIsKsmL64ROKxjAukWN92VV1lGUC3goi2plhUMqePWw5XBxELaV9G4d4zkSR2I4bxnv
Paus/ru1A4JBRxTARmBGTeQiJik1jpwWJmO+AlLQw22zKbsprXvmrrTMrYJRbOyET4IOGrmhxF77
GRHWMGBdo8RCiqnWkzNyF4MSJSa1B8HlcEZ3QAOon35BMnkBlUnItBexHWshS23aO4v6A0o8Sd1E
g4WF/Bwrfy2CcV9AFNH0rADvrVv/ntDLwXyGmBv3a91pzrtAXEZhQvUnulU3FtrYzNeus8z7fgZN
gQk2pbM5Osu2hErZUtdg3iRSg1YuEHKorydGDF/hbMCpwolc51teMLvMBn4dIaeJ7JNFhDhz9VNv
ED6yOGS/0+QpGH2dm9jatmPyQbrxegFzwDuBV8LAqc/SIddvQ60CTNvMZi03/zuzmiM24t4CQ1ZI
WjOV/Sot8LRyKQ/aDiFnD+l+onNPmhROw0QykBwpH6iiOAgYuto0yy8hs4fLqBgDJtMrF2FhmzMm
i3x5rRK8Qao/jfBtqKoV0NwCoobtYDKK6kuLbUbN6Y9bybPukahFXDGLPP03SAaXu7U7/26GxEPH
2FLCsU33iK53KuLd2dDVbIXamBFa7z7l5E9ryK1BHACMWUcW5gRHRC9hsWzdWt1bOcLhLGZoiFqk
rG6VHW9QFf5SaF/sAq+6xDAwUigU8r0ci5O+riRKwP+807y+8grZBEX+FiHWj2fIXU5AFQfKnz/P
XGoD03nkUufP0ukPwn0g+1s+lrdYBJx5AUcY2dGs9Gl12fJG2zYOdlYaVv9xaSyi2k2fSp0oVwQ+
kXnJrR76jhHnBHa0mwwrRGOHxLYy+82SdCNUhDAyOMS5f3A5KsVIwYkb1Xp07ykYzVOTB0+1a+0w
FKF2FTa2CKd/qgVJ6pl17sizVH1yLCLBzI0sQ8DL0x1NC6yIIlg7klNiEi4fWTbT5nWDs48CbLXU
znuJ72e1SGyT9rK2sG/rFYrfYD1w/RPIQrPCacPKjia1LeL3ihfdKNyt4LHloIsgWL4XDnbSHDWM
1RYQ44O9ZwXOIegTMIBOiygB40tC+WXW9hEo1CMBBDt1wdeIGojz7SsBUTqBnS2ZTPPZ+wBhfPdk
/QcKHsZilrt+VKTwcK4T2BzhsyGFaZSVupup3scCtZOtIf/gajP4u/jAshQdbE1j3ptJloTbmVM9
2M6m6Wn7kV9Ca0aGf1qzY8qe/i1JlKSL563x4x+lCeqX2X60smoQtrVLbzawnwane7Za+9ziOaRt
gra9zZngq0vY1s4uZVG0ffVKy2znhFRKqsLc4SAXAoi2nvr0I3BwY/mje0IxBYYbJQUHjZpTxPQW
OZxVqRcdth5gLH17ZBK3M6fyAxEEAK+MTN4pyr5nP2U59eScMZBkc0ep3xTpC4yEgyR0FLhY8BYl
zcUiTCT3pQclvv/2hxEzM1T3rW3FfMq5/NuFi0v+zpRsSptA9xBj+m4Kp6empMNCeaRfsTzFzTf0
vYuQy1tueo/ApW1LP7iAec49d63qLeyjy6Tk1+Ca80p7gOc4ISXEuYc0qPrAeu46j4jz0DvWfamp
TDMx4sjJjPEByOa5ars/FY1Rg7fniuzkl0oHTxrBTWb+vlK8SetCPLlNfw/r5HOmB3vwkM0/6FC4
aHyha4Y2FnKftufMjicbBg5yuRmTQqsR+TbdZJRgZfUd+9m+aBg0Qr9FDI5/ko5wVVrHsAGmHpTh
W49oe+X5OhupM+snEaTRLTbwSHLqn69jzQGql+5GICCakL2w4krKSj/aUESsGVgfKidGiYKkY6SF
AQwjnZ2Dr8vAqS1j1JY+MzbSmC70xsW+mJLkmdmPotwP3PwOqsqlmwx4qfTt5ZODLYkdSR9PL2IS
tGFHCe2krjPoHXB4mbkaE0mCbnc1W/XVeChW5zm3oQzwDiOS6siiAGJUf1LkC6YfwtjNEz1Ygwlb
EOb7xF++hqZGBjtNr8w33gw/iUG/QEMdOe7Vk89xMTbQAXm3gsTUldGXvwUxtaNp04To7mOYMknF
Y2FzrKaNc0vr5lp3JCV4wy2kubKiDDyIYXxCgVutBywMfjuVmxZJBSXJn7zDs0qFhxLquZfyZID6
x16UeC+9Y3CrpVjsZ4Wm4Ix0a9G0KeetjiGEt/RfDgOf9a9TuYy1hixk1I6aEr2/i+iKc2YGPVq6
e9zq5a+ASIQPT1Kx0JrHvfVRyREjTZfQyCyIOsV44/1p4vi5hDUAcvK3BwlMekx60/mBwEgTpeYr
+aDv2HufCR19biEExBFpg1YV3L3OssgEGDjWA3O905u0HsNCElFaaXUbGtxmGgOerAXZBv8Y2vzj
oIwDEZ208Ih9brJuZ7XQ/m1UNWg1mHKFFf2J7hCo6dpQgBucsjgGjpxZGe4Sk80rqByhVdj90aFU
6UT7gy2DUJv6EBv5ZeK4zwH/EmiCSIUmSvbUN/EAVWZChHWZmrxj2kKthEdoPriRFT1HmJk4W5Dt
41XnSih/v9TZLhgR5BWhnW0E2YNJ7Z562SU/jiLeXCzNi8jSp7TV7RD6yT2Hl03FjBVBfVD9sIe8
M/FAXGTZ6ry0SH2Wshh3QIMji0qpPqXdAnSpBJDYFsfKDUOMDGWNZrY18ncNnmAOhmJyZF2YWQon
BfMaXGJU0w5Qbgq9dCR7hvofnuLWXpYvx60ubG+HkDhqmFxHX2WPsUh32TDccU5t/ESMJ7DZDXRX
+EFp4W4z4s83UFGMFS2JhNc98xJO9YIjB1XEwZoZ97rz8uhiek5ZgUCb8QozmM6JcXWP6DCu6Xyd
nCp/TcqM2ZU3/ihEPgf6UbpjXN3NqD+Kvv0Td+lL0FCVIIvZFYj8c35z6LTH0ZdPDHSPi0RNMI15
9ysgR4/aESrdxGh3FBscDfeOyHdMRXTlgkvlZJ+DUV3dKeV+eruosD9d2b0smv8TsdWDPNjk03x3
YuMAzuEMlm7vd+O5m/MDzd7XPkapB82pgK2mCdlTp0WjKQVzxT6t23RV9sbpHK9XsFYSPEdP+p1F
US5rnTvALG0cgAX1F1VV29ajQZe3b6SqbKzM/2fZLtJvdTE6vFZpzjQty0u0GARZ4GYkZoS0DJkQ
jNHxtrdNFoGzGZGdV7bm75QOflesnChk3b+N1U86fZbAJWROK4x7EwfWQDsca5+QquaRcoXCQ9/r
o9WdZ5qqZTutfEDESoClTQGrhiGM+GiYfpqmvqOT8jYKA3LbTXuiHiiJdGurzuKtF1DDThN3xZj2
4JU/tE5mXrpb7fRy3Xj9dnbQBCU4xFf2LA4tcRvkvx9MRSuz0RIGdRgFDkZXM0ziBt9ECXCuZpzb
pQYzDtu5NCxKzczeBCY0sBCfBJP99QLzWzLOs6f4zCRtb2kcfIFbao+Dg+yGGsAFEGUCWPQO4bWI
Vak8UcF0d+jYZKL5c7DNCCLEYbmyh5GcojT4h7SHGn1JcNY26jLatGBbu2GuXViPmTNTproJmyxI
kdw1jonf6htvfzY9FBaLj5cM28mBZAQ0PnOhFghFsRR9LmK62S4eI31NHh9V1fjyEwN+kniwiocV
Ii1gRjLEuCk7cAh0z42ofVWEcu5FHMHCiTvmVJLbFs//GjyNbevu24GEOix6kKgP6Iq3iRn+xkP0
wcaNjm7kbVkjiKoDAB/x+Gb71t1v57eayZU7z59VzqurDD8CjGew4l+KljPk5FDDigbLVJc16jmZ
QdksU4+sRzXDjwkE+0tKOzwVo4h31hJ++2X3U6H840DEljYO+VE51ZkMH25GtsNNiw/Wv1t8slyo
xwI6LzNMerLjj/40GdPQknj3xCyvRZMcKz/nVaTiR2q2M4z64ay/ygW1Vqn+Cwdn9YprLdU+5GEM
TR+bUPcMOJAZl7HLTT0ssyNS6+KjinQ0kmE6IFf7D4j1nwDFLrSByKWQ8yEe3HNLHJOQ6dZ1jPfY
zvb6gZhCBDnseqgRrl6pPqH88hQNYh/OIXoX67botcWqK1DBBdQZsqs+Zn26aKqAdwbJn0aqDgzi
UNYGm7aHo/rSgIBNJaLNa4Dxf6oIdCjtXwDVzmJ0HuVwHHh05BE9J0IUImLbdI1Bf91YL/PEpaZH
vYgdC3G2udwqRhjOv6x+6bL0nNMBzTiH5iBZgqhmRaHo4ndHNvgMV1B8ILbFxcgv5xpKTHDjLY0O
WtgeUJHhr2Rk7t/Q7a9LVGQ5bZeUh8br2eGYwboIFiil2ebyJy6zLRnSYsPrd5Yhj063bOvmK0c4
PiEw8K33yfvonB9+n1XXu2WiNcy18tjSrYb4gBKG3ot3IYVg62SEB6OF4CdckNp+Bk2G7rRvp+vR
NdFAjOvUlPDtXrhgL7p1gCbwstR0Il0SBIlH8eI1H4cLxZE3cHLrxz9x9ZGD4eN/Kjg+/KCaLUSQ
+OI8iLr+81L+4dILhFrMrqHYBFqDs3ateaX4sAsH44COaFPuBr/7CzZe4H8sjxYGKL3AB6IA7Ti+
JvrU5x/LMtvbgJPThvxM95GEtO7THwfnGA4yNutqOJbsY/pfNAxMWq33HUeHEPvrLI5p7HNiShBB
cbC1XrgLM47zhCSsMb/6FIn8dMyqlezQ/AfuKBRN3O2fUzlv2qEmmfSvYlwSSH+1gFrzpq+QGe+8
sCH97wtj0ZjS2esvZeCVxZJEcvusqEoa75uYzoAbIY96E+IHGmp/AxqY/urj7K0U6i9/Khpxs5kG
DE5+UGjWhPZtEZ8eXKbuj6ZOeYBsXN73Hme0BdZwYBMkqVuxy0nfGb2YwvrDQkAGwFP/Hp4GVq8E
oY3+YDX6YjXncBYWZmtMMbgLZIbtg2rB6fAyzT9JCRG39DasQWN8biWtE70AydMxd1mFQaTfNVgw
yBrZ8HEj4aB6lLSQ32z3zUWX5rXfAaQ1i/JjND6zmCGhODTqbYJNiYrumEAS6SvgMuLigy92Csor
QvH+/0LHeZclv1n1Cxs0/AsjDDWlhYYAJyYPfATMOtt7Zwysf8IZbGYUqDsJQoFQeeKalZ+9OkF0
wHEFvOLoGulZkalOQaDfR01i7y3kv/xSLVvF4rMKmbqQovPCL2v7gNYT0DVGsfxs36Elpf4WCc4C
q9o47XfGrIg1zfXpb522Fm5debTYKJi9X1rcJySPHQx/PpUNIYsdRwqtyxkA4Ijld+gBFY4xwYd/
eKb6cvnV0QjPsw9uba66Q2NlG2tY9BXGs3nMreeEteEH9ZahyFY/qv0YnpziI+turE6uArrZlQvQ
j5tevNMzKU9n/oBx+7rm8ZrZDgIzoY33WoGI5SdSqEnj9EG1y2k02CaDt2JhceME9W4JCqAihEM9
CGvBB10vK+W9osEZFUHEPmA2VNnK2fGUF2yX7A2N86N/+ajFR5qpwe+dyz8dhB5UAgB2zXMB1bIV
3b3ghjAu/uDbQEOztTGescjT7x41SuWD+LLuoXzh2hMsOQSYbpUXHf207G5wZPbMqZsV94WjOs29
3rtXWf5Nrh5jpZgTJjke7+jUjgsaOr0b4+g7cf7kfay+Fts7cCtz27yU+nwpaUxHMMntOPpkYNKm
w61Gw5sYauNK98h3wd1aUusUI3eM2K/TodjQAsYOP3BwfufDL9zaKfgkl2Y1czhljLVDWr1ZoqeW
DNZxTA4xbxKTpuIE13aZqQF55Mr6B+TeivzgbSh4g/C9YR92AGv23Kshvw72l/4Wxl6eAkHMM4Vb
2iWPpCJnrjSY1fDhzPqsN/e+RUCBHrpvTCi79t5wxdGZy3u82HpjNIb+ndE/ErqUhjVmqTjfDm61
YZGArdgK90jsI0kc8ptv/j+02XCc0t5HYQzjkKdoZMNPXoXpvnr8CZfq1zpRT37yIVKuh78TtuBM
UbH6XgflyDvPnI8S5LsTZ6KKwE2/3+VwitM536bhR5wSPj0QRKTobqAk2NOJplkWwboEtBqDV9Sl
rH4eKmBCLNRGVI8xABqKmEq/VnDirp1+xxsnD1EpekgABdPbflczuap5fczjC+OAS9oVK6P7IJJI
7xPy6AXu1qeMsJPbCEGjRaFa2qGOLjrzX/WCIV9+Bd+IJ3TjeO8FBXyv5cWYOous+jGY87Q0oH1r
2LM2kO8E8mXBKMJGliTWHmrfJop8St9mQyTXxjbCHxU75FfRsCmpDtJCHqymftJ/oRqaFTuuZ+b7
HBl3dM9xsgWYXDk+HpkkH4YWUKdVXR1OBrw5Z+zL+j3BlVocHgJ4HaMWXJMjNQ1MFnJP/YPLdE6L
EgyhZ+zYq2VqvYmo/3Ar8wyu/LUS+cdiL8/cKiuy1nMbfelHY1gopnnUZqZccdncB8t7hb207uv7
0PBIMa3VdQx3VppoR/hpMCxMsahdzYwqv3+Bj37j1a58LCgGY0igqI040nCEOivXhdIZ1H+JsiIi
j1mrcSEO4ZDygp497H+3MVDbMbuMy6kZQce11q4ZjmZtPelFMkC3Qk0JQo+3drcixuXALdDv6ImT
llE/6SdHNZ80nsAHwE8e0SBkuXuwSC6q6CkWuTgakdoI3BfOQP50wP6yLMtpUO0/By30OmnbH0K9
Dm0RPFu9exPdco5DYwM/nbBVKCj+1H0zhrrlc/27jgAiVySbNsJ8gNQbOU3gVKIqnclTdzKc2dEy
8Vcgfo3pgsrKvQhBEGkY2CdjyT/NMD6akXuqRvGWe+KeRL67snMQK448Tt5yhvd9VH11DGX6QWbi
ngyfA47/RwqmowzzHzq2fFeW/SnL7gwgfN9G0dFmB6Bntk+AfaxwPa3nIL9bjuRD0Qp2Q9AvpVbb
sTg6B7yfu8y/J5Mnx3F28ajI1Ej2vqNYy5HYQcnbtNZw8pt4hocE4YLXYTE3Fqcnwiun0JhXflL/
kb48u0b7OkuigQKn+T1xK7LU3No92dppd28aSbthvJpzNq4N0e9pZB5NUtO9xtrH2i2J2+c5L9El
lktwUNJ6KaA06+JyQgPHoOeAhXlvs37lgKOWA7JXTje3/TZIiU7Fg2fbFNfIfGvZN3lk9XacsGlh
Ku8jpubvVvNp8tRUJn3ind03Vx8RESlMaDTZVa9WhZ7sSqmsa5pu/GPmastLcGRpBezzDDzYfd6Q
0exNwgqcH3o4qxLBY0mTo+mvQfQn6T948/H+00/MwiDJBAPf509EkzKG0wl0mEPCXzYTe53158/J
MxunpDRlB6Yzx2zgJu3vGmpM0SY4tu5d/qTfMSx4/eowquGXSl5zfjH/KjuxXmoJ3VMUSjs1fsa5
0qcc3R3seFXO0xfWGYZeDCWzYR1b3n4iDsCaP7lQfXfYCn0fgj7UPF1Zc+FG/9rR4WlQ6VSfDpbs
DDV4AaIX+fVadczxxZEag5QCKnvTLM5uSykp32eAMrZD7Zioq0dlMdNVYHeuBDa3pmMCYx70bkvQ
2Mbq30sUMov7h0278blMHlJ9Z1KSmGmUXgyGDnxvdKToKPGepaDjXx55o+qph0L5bygUvCauFGQB
FA6OOOnfP2FcHGd21vCj5JgkbFQS/BtcRsTwR3RPYd6Dd3jnYd2Esdpz/0qiNvp/REshAtPHqzH4
dCnuIwnjhbAfXWYWHUhvNlbp/davNQ4MLB7+KlLjVSljbEDclCbaxOLBd8IrFM00Vg/e/Hef80aa
JZB8fv73b+u6Tf+cQjJdzejhORoJ7527yd8Oi58hQZxE6TXwLQHRXWfDDwvDzphIiqPMCar1mDHe
WAIY2fWzpXd/If6PpfPajpRXovATsRZZcNs52e52tm9Y4zDkDELw9OfTnP/KM2NPuxuEVLVrhwPw
/pkbM1hvepjU0kC2KacWnyTAIm803nMv3wXl1Sr/hlTmvGaSPC3M5KEErEDJyHW1DjarssTZllUQ
yIXN5CI5tyKKcMTn+zG745Gga25N/IVsgMTkmcck67H1xxUYLu2B+dUmwPV0IgxsytEpV0go8M6Q
CFWyqwGKzXvUZSFw5yEthpOuSssqu1dTthXRT21igkZyBFSneGruRuJkWQMH0ivv20Fb+JPFCs+A
o6JeHvOMxea/2WaMqm5WG71NOGhV9LhskyTegQ9p+cxAeQDGtD/pHHiIzWd63ii/1/0LFohrvKa2
ufcg/PBDN4eqxL/ASHQyOCKC50m8MXvCXKF8I0ay2Je1sx6Cf+effq5MPHjNwFglAsZvNcOu5r1l
c/aqdwzY/+tMfLljcE+Ty/ga7UrzkLEJlHqpsyGo4k+Mi30Xl6dcH4pd+YbZD3w8ZnGsxOyO1iMc
7LvQt3cZn9ZoIzQzlExTtGbFh0MIrQ9rCmtCc5KvVHRIk69J3+vgVUc6Y5LP2onFWreESVBtq3Rc
hbmPZqt8skDZ8KW5Ml6HzMXmlG/b9t81CLn8ESaJVkAVcuyYBKx0w2/TzKDFWEr3No7+TR8T1qDu
RJEcIBGcEj4JAIOuZz0hMBphYE3tqAO7PXV2seSEkXevMhjzqb0DAtsI3lXWHrmjPIdsWrqpZmfR
23sko7X+60RNk9NQhONJYbvKu+Cn8TXb6N+WK39N78FnRHj9bx1ijbcZwmabUr6kYA9649e77pj3
x39mwuaudr+tql8vHGMJWQLsMqX530rWS48FxSIPO3PLtsyd1g+0ijYtba7LV57TBHtfGyJEzxRE
Ot59OGjIKOQq6B9qQK4XNgn+iWdjoWDjLMcJAWos1WsPEujnwyGSj7oHCHgSseC4Uivxe7jfdQqP
sHzSm2/FGumst5ynK+Xx0Ys9Nx/Ye7hQeqHy075jQ5PQkpCPYfz1QFX0w2vaBBwR1VGn2vpg1wBx
6ZZTV+qAo/oSsh360Q9rcZZvjnzRJ1uHWXhCEc3GFqGH5w2lPXNnCvV/sEjxMU8UGdoB3nrSSCHh
tLh5vNbxhFwED72ie1mYZQ1A7DCQNRRg0RvrMzDAN4O3rJdvpsfckJ5462xmvGvuHNEJ3CW17ToY
3ml6p+9SV4iD/lpU+Sb3UG68WwgBNbii7y8nPh0aMEf3B9vmddjgOgjg4UORHI8a5CjY6UzSAvQm
6HhHp3Z2sOS3ifxcfIHhGnovmgiOhXR8xg0ZJog4qIl0bgxnMwA8feY1HOowWOkUCiwKbn4w7Avu
hL4gfJDW/Rht5BLs0WF+n+Tv+k+6Q8GfnBL3Xl+SyH9UHNL6wODD6qN7psRlTfwb3FXempXnV0/0
+I5/pwTfGn+ZEu2tur+3qISMPNHLkjNWrwb9djtqc2WnzEGzLfeJndSYANN4WCWFcTbwQnh2YXer
Nw7Qthiiv3Pn8jTxUAFQCtw/o/nWY1TP52A91MmfBS+dyTU3FiclpQAzFGjgOxr1PN/pt88KrJLi
3vVeShGuuI8VMF2bQRzWZ1+XbzVCo++fXqP6JNAgG0AgP6lBPL2IWdmITLaAjf9OJE3X5V75tM9j
Ypw1VshbcWhJZV1swKOYSFCTOmvbcPDG53nhLEhtYh7ewuSVl/6vABvDSiNRPRlDHjeMAh2u1yGF
MSkgY1Pd6HqCLt7lZSIcZvrsTR8GTBvg5ly7Gpsndiq7qBBTfQekmuUc05ypAW6Yusgg2urAdfNo
7uhdBh4bjTY1QGbj0ZXs2/Femypg838NbZ+hHxo2SmuWFomjGqDSByv77IXjBpA078leKbeND/+K
V9fnKjqVFYN1pB1YI3P99fnkRNb8rPdGbiAaYmtDwjTZPYXzERRUOn7UkndeFneOrRaY/VX13OM5
gb1LCPFUbk3HXofxeHUm+yHoUfNrnrUXcGqEfR1g3EI9jgikJvZhlY0pKlJYV0EDP2oQWEkEqFO8
AkenKE2eJS2FKKrrFOYSMmWQPc2+P78GtqwIRxT1PWmi/cHv2geKQ0CgdLiNZczWm1IutPMOB+pt
lpd3cwesosUS2OsxlfKeyiI9TjB2VrJiMqMLOL2glNefFiwe2Un8xfjw6YJ7e3jJG8GF0KFx9r4B
HZJdSeUDCS6dZgAMzC0je9oIl6w1UqbqGGAwWR4Ls0KzgP+PFw9XDcxPzA8sZezZ3K4jNmS+7O/0
06YbR/j3fy2aED1k/P/Pzycryx9MY3pGwISB0di9hmH4IQMUTT4of9J960bLsKKzn6UniPkACc5e
DfklbsVLhS/G2vTuzd664JR/VKCayieAQbVHD9AB7uF9LOqPxp3ewj45xZnc6NJfNy0FhVYg+ms3
44cwKOOE0cRe/+PcWKQF+dZTkgIGdX5/TZi96N2Icvjssz37xG0/Mny+GSYYC9sCVDyMVZO6hbqi
spVlYl+R5125ngtM4pHDIAVMUsyJ6Wz4DT6maQvsWtJ69ipgDFhNCq/42Hue2vZhCAmvXYobtmsn
fVvraYFb6mqXQXnXWOU9Y5t7MrmJEZJHR6p0H8UmKoiWYtZztRrSy9w7jiC1GfzOvuVl+SDrHkOK
kqZ5zmVwyw2r+Y7xwEZlb4BygslhfZjTyCag7QVWbjh84ypVWMZ2SjCxMooa8aD72qfZ00TtYUKg
QiqDfjNVhGwCUiBmuC97CjcNOqqugvQA2DLTwA2BfWgK0jlz7qQ+K2thw1OKmsd/bZql9FpZRz3W
TtRYj/rQG2UISCbpcOBmIKeeZoxb3Sq2WGZzv61zZC0tzaTtm8uWBKObY8g3clLhTxc4xlkUYvgp
IWnvygtvTh6mwQXxiOFzjC2pwkWBCU2Mbt2AsWcV4Rarasyk6E6z+cuFuM+ojCAurDJugxunTzOi
mLkxLn0Jq9ACuL06YbQNjXo/j4l/bRhXrs2y9WCh+yHBQgFDRkIa5UTmej35C0MY894M5KOcxhc9
zpeVdxt7BNUKT2CKWmZ4xM1gmfvU2aMWn4wL0UU2zphRwPKgWJmc4SdM7RIpAvx25w2HNjZRMqzx
udR75hhghNyXmxDuWoQsSB9KGm6cqttEl53OEwm0Wig/PtdU3XjxIpeBjinhUTiUwvb4DlLNuc+F
ln9SiLDMs5GiMsOoUGA7b/yAZXd7errUI4sNc3NWjQGIC0t0S/3GXm9Z+I7qQDYHw656q89o6huK
kW1CaShRy1AQuZke+KByhQ209ERHsCF3lYJ3bm9sr3mhqa9a3KCUabyao9rU4bd+Y2b82lD1cZJO
ybNGAzASIYyi/5X0cVXlITpLiOODyzT3GSvEOdYcoGQ/wzTpSWlEgAlzdCD7jhK4CK4jtB8Ma2ng
6pWZ+KyiHaNm+E9YdOIEmS/lY6Wt5CvOEP3SActyIBSHj6lHQEiATi3zqKh/EziOuDTIGmjUmBg/
oeskl1mB/gWEjF8UN6PBOEF/mzqEGnsYX2quocCrqZAJ4puEaIx+3VYzSAK3ISKfDTyu5iMnoG99
RkVa/UzRzcYmoGWqu+7o5jkDcy08gxmkZ8U+1WqXG48UAr5p4Hh3m5HydllDjGFHIlq48oB/KFCk
/6ZfmdpBQh4lTIvTlViXGiIYrZT+qtH5hkxFPdylhE2IS1DJM4CkQZmlvxmPz/pA0UvPHMiBe6Z6
0Od2ps9k1H7SRP9W5YcygocvrAOAwcnDPUb4wxlu7CuHu2rjO150YBan10YezDs8CpnRk+Seza8Y
DW/4hfpD+SW2KlSiun1KxpIKX+MRT1qzraLr5Kk/sQcZFvOolIXWe/OeqWPumlfX5JwU7c6Fm41f
0n7kgC7AKHgNBYLhDKgXSsC3UDtzq18SjD+Kxrobu/zFCOUrnZAqyMohGI+1zGuGaENHPDNA0sE7
xy2fgtsNX3GN0+GrzdLWbYJ+y2Ym9/BPYA5y5EoxEEFODza8CVz1Y07UBucKxCVvEQMNinf9yGrg
uSrUvwUAOBJCJuDSApq7sn7R5U4p3pUZ3SF0uRR1c8QTZKOvv2f02zLHnJ4LCZKy1VcqbKpjjEZT
92U9IskSyZYn8aM30Gs/IbhdhfVfHzfA1eAVDwvFuc/E1APCxILCwpA+XyAEJ8+oiOClBPKTgk3/
rhSjvnVNmIHLLxEYEejOgEc2ZpG2rTigozzoCUTMMdeh1o1G2I4IPXUJUGMlgupqbbLzElHob7R3
fBUaqAaqS1eeZFhfoFjfqyT/109Cmtj2LNEOsDMWF7gClLYKXKyD9zpz+/RjptebHrGlnM96Eqo3
oBa/5nHsiZwH+PNadx/Y6F+L8TsX6klfEb1l6Z3OhF5jUScDk+WW2FPO6/8um/7UR8MFYEk/k36T
80C7Oz3sbpo3xhShqF46iXNTljyJaoEkQoZ4J3v9Onqh9OlXp4w7dsylmXlSbrnoQZdBZIutqLlu
THq5szE4QQNeEbNA+a5hZw/MqEO/hKaELbMgpBkQhI+9VD94JnB+vUrWbwRYpodzuYWZABnHaFuq
nck3dV1dBBO+KiBqmYP0AK8TxhUhuw6bZhdhAJwgM+9L8TBzOKctdgFVeypwBPStAkgL3THVkX4Y
ePBom9h0SWOi4gMOSkT/BDNZm4HjDTGvYL+BLP8sZJf79QlrCfj96IDYnmozOvJg6AuMZxHxxDga
N016yDC8K9mpa0ccJsv7qgrsclt2J5TWbJ9ZB3dr8X/allAAmewBsXYBT/hc15j5dU+Z7W/xeYfY
E7beloxwxvfOZ5t4ZFEYhyboPg2/e7ImrLrgODWz92rYy19tw5NY8lVMydZi78oa+9YS/I4DBcka
yZxjouuMRy8iT7rdaDi18sfdXJhQdxuUawUqG6vembl5s9yFRsO7MGghBb05FmzQNqVW76TvtEsi
MreGaR2ydsDmTG80c7zXZy5amX2LDR4b+kFI9zsx6TRYhTW7A+O5f8ebJmip3nB3Add42yThMeBJ
DrNUwXPD3IszONV5l4G/m9z2ZPi4I+s2Rm+Ueiqtj2b9KLSUVX09EcTiHNoZrv7EC1f+p9DWXyrM
fvTKqSVuMlPdCiIsp1UweU/QDFIjc259/Aliu+3xQAFWODgY/l3SaPoYg+oSxTDLW1xr+m68K/tg
rW9SX2UHNhRdjWhQhnC3HeuGoEu9KdAUxois/MI9k5Ox1+drTVgp5HXjj9VUYLJVAzwcwnizQPQM
kOA+zF/8Cm0wh47uWFlHcGowCIdn5AQbM4Y5yp87t931PGKgmgjl0rU+M/FT+9AzdV1i6oGFfnYl
cATOE7uKPzfhd+baGCKRsyhvGsbjpnsiIp6PCSqLNfWcB/0hhuxO4HDatM690dy7OS8P0wBsIUvs
YaN875YaFfah9c1iauFbUm0mDZTDPQQyjKCD6U9q2fJczmjfbOdoCipFFyvMLGAg73AgTkgNuRJQ
iHke3fgzlSRFzo6zY+NP5wpaxbt+W3OOioUGIR9MqC+NpjRV9GkDHmKYFK86cG29ewAn6hpab2cR
dyLyW3I62Be95cLYZQZ81rWKNzIVBpDR4RJB+kdKHBarKMd5xQyffRumQVwFu2Yc/xK8irFuR5Kv
5cM3Jp6gRK6Lp1MDEsswfytNsW1Yi3md0k4jDvxUdeY+jrBbBjAl5L5QqRfinnAN5OYVGdN7EiWT
eD65Ge8X+xXXHO9mmwOoIQ9lX2n2aj1aWnEckzwX9e95QwC0J6x9kvf3AiKPgrEh+vlSkOq4UJFz
gp8mr0BC4zP99FMXiRpcRnZDMgR2HHX+yUmLnyoIxy0O+gPWEagte4gg4eju/TEtnxJT4HwLF7xg
Hny2Z8OCAQL/0BifsDZamxLpyTBicN6lw0/LscP58Gi6xW+bK3jBJCH0DpJap3nqHPfNKIv7yPS4
UFDNyXy2xh3605zbU6U3t+8PY080Uti9OSnhIF3nEOC2mBsf/0eshgnCidwYBoYVPjjYousjtaPh
2LfVOFxd9rs58vL1gj30qlVEM6Lmq2NJfmn4YNG7mBziruZm2HV4Z7OuffZxz5WnNEQwFNjPXtVc
QK04QSKgSjObLLblxV8VTSg3tQNt2Fj6Y2X17xifH/VJ7pjygSLlHPtqD4a07t3y9o/ci73tEvtn
Rt6YjC2U2OO4Yd8jf2uEoz2T8uE6e+mU7LB4r7AYR/loWONHhbLRm0Cby3QXUDcTMHVmte4swewS
c6corA7eOH7AJ0RtspxlkP51E+BCNE08PWDOvIva1VkRc0YZNtifUJyhI8Dk9yZoB3q91GYAFtJ+
kMKAwLCCvZf91vX05FDWoGPZ6DuQ4PbsqPhPW0LA9dpblrgwrKY3OYcCNhwqU5u3FHgsgsRCMMg8
TTbxgoyHwFiUw4jTL0sv/szCPo95cc1trh5Yx4o64mcMEWAVzRO2xB+6Begyiw5qwUmRZz/V+TNC
nPTDGZKP6UbVKxUTZk/0/RmhC5IYgSZX/5a+VbhPLLttbURPsZNcHfKJ2g7Xcz3ZGsjqJofmWPK7
YyqGWDrfuYKiXHZskZgaM7vrNqNH4lqrC+bCPoRujSlMt6zNdtotVLtRMW2V2exh/mM3xiBjgZuC
bvtNtyxJRivqpYcYoZXPQgp4rDqDVq9aXoJWbPDTjFZpUHxn8GmiJvqpsAmrsbK1qGiV7J7bNr4a
WHYDplPvsPcM/4qZhZLCS169FOqPqa6iSanyd30/AR0PW3TotxLI3ybsviOhPeo3gHzoyEFYuq3t
o5wufvEmJ/zH3OQhJjJ5BWrQy1UEpREXMu4oRjgGfGtNgEBfg9letrat90q2F5dRjhhM+MjhfDep
CjmVdRxSgSlEUmPyWDv3djv9svi485imiRlxH7hGvE3y5CoYUo5ty5QFcgHdDP7v0co3JMMeeh98
zrcmt9iVzl8o2DzBLoqXmfFf7Tv72ifzMuXOxJMWXAVYuYQYaMxp9GHlBtII+0O00wG75TUuC9cW
HYcvccQIIyrLEfJqT1nbBSO4a+LRAMzvC2FOUozhvtVTL0AC/Pp/aXFTjInbN8DiTUTQEJc9kvOm
V8BJlP8+R6YNbcMXB+14zUgMjzUfkkl/jjCs6Pxg1dJtRd5+YpZSwiPWv5fPS3L0xjL9lRo/dYLZ
2jW7t9gnGjGEfaR/VkT3KY+RYw4P1ACIhs+Kf205xvBJ3YxdgjNNi1dzUKLihyJcBAflRttYvFhK
AQ6OPyUtetSaj0XmP8oYuJLU0aR1tm1n41YX/wlxgyGyIVo1I7AJMDqQbyaxqMFnfz0TXSgEXjCx
u3IRd6QcZikqy9zxSC6hPa59fIRnglXyfJvMeJ3XIOusSZqzDhQgmnLCioGm6YI6Otiuu+TjsB8N
750YSogaJ66kody/6JjhHMtLFo/73uhOkwD/1zMgDh1IFHzRzQhfJHA9NVDgBDhCBGu8V7AMjPGN
WraLJgl72QYrOKyN8k2IeZyuU9gfW4AC7EapqjjJuJAcNdjgEBFFUZU01Qgqh6UCzYnNHEg/ppIw
e10c1H2KD1kxiru8kQDlAV5IXnVBaMGFtJ6bAZdFWgnXps6NfiyMg43Me28owE1ISZU7DWzm886e
1Rl4e+f7GamcPV4O1N5quoZNfw06BtddFGwszt8B43ysT6wHS9uQjKoHiS62DhO7BiikKIfLgO3n
YNDSdnN7bMP+MAV40U0W0B+kVCbzvOfgJ4XeZZnpjUulJwplM38s0jj0+Ihy7M7rkFTYLOuuAbL1
FReOyIOPhclC+8HViTO8qh20X5A+qfCY1O5czjouHUXsc02jqxROFZXZFutWEHTQli/2nF70FoVO
9zFlj4syf5Uv8UUfBoFyL26RnDLXOcEf2xedk+8lEQujEaBW5EEbVHiYgc+w7Dw4YwEHiyM10zw5
M1CckTQknbgNkAKw87pasMg8Qz1mTNbz0fr2+mUb9tO94HAeAkrDtD1GoApxlzFXp5EKxsvMhfHj
DtcLxMZZOlwiH14E/FkLU5qM6keN9dZQU8kDD0e0PeKzj4AFg5jxKNSEYRmVazWePS/ayIJQvDEm
UsY6ta79ymn6HnLiBoF/6UdxbMVTYmMzVABTwFQ6BRmnaJNQbkbmu2OjygqLCzd579skB6AN27Rz
d2fS1w6Wx9xsIisL2j8gE5eTvTODG8JDnVbhpwLUYZlOlnUxuehDiVEYFQGOd2tggT9l0650ua2L
CHO0jg6iLWyoOGGMLzVCU0G8Q7QHrLNEreAenMhZ2M/aMjd+7dW8lwviioYH1ZTlW4/nLvqJTcG6
kjDGBgtNAFPNceh3JdFnou0/mhqPJRtyDkRy7lppbfHp18Dcd4lZbC/ln6X4dNDL6l3Ai+RHvji3
OHDe4yF75sGxaBkqj8DXuSle0I5mG795c306Pdu1n9HcrV0r3U1UHNwHoAAMWYA2Qd5EnJ/ljK0U
LmVIGESk3rhpLHe8N7Ymn0L3BSHtA9rcMz8AcOexNUcgolXkb83OwZ/Avavi+WaBm1xrPtg8B/Cw
xHtez+d6bMbvpIVyQOra3gWt1BCL4XgpZTEm8RyFm8VP6ktIa78uJ5Qf/iv+LZRVsHJN670xjQ4N
C7YzTAl0w2N49ZNBdc3sPm6+5DBXO9/xsDoRFXGYxvyEgoeTTX1Zo1WTs5h/tlBAE8gBI81hJ3/0
Y4Vl/y5nv4PaP7uhrx2zPtq8PbTsH6Or8QW7VI+E6hH13Aza85YV5i7jrzFZm8ARe7cV544tpOQB
X5VQHAj1YM+zh3r4V9iSjIfaX/kPeWv8EpPz5YjqTzYV34q2z+7cdQ5/ZnFASMICB0VuoRjxfYgN
LEQA/WimVCTA7AqXGi2ZjyWV3GPj9PNjJ+2tmCx3N8fZg4ETFc7LCsWxvQ2lc9EB6bn4Ivvwj40R
5qag+94QC24eSNkbDjJAJGLD9v+UqZV+2u6YHZclM/CI9Bk1CCK/WW+TsTzkLifu8I+sC4UhQCUV
THAJ44WgxBgnMqhkE44V46S9vjKSlz32br32zTw+YlkJLkxIqy3uYh/1XXSNDOwtsVGpw+6jUTir
t34ltyq64dgHVZthBx6Zb5hif5t9e65Ec27b6aYCChqLLn2LVPvbxfG7U8zGLGfio2AHYBiQTgPX
m3bkM32l0KlxJr4kMkweqLr26Kq+vc7L9uNYYTMAch2JsVrjYX1GWHTEaA6MgaXQQ1LdxUa1ZdtR
YGTdkQwakqSGgDWLfcJqgOxow2mKVcEZZ12muTgSSHazJ44nb+oE9YurTVN5hHXFI9wAFzmjus/k
SCpFUXy2AlNvc3kcB5wUKgHCMFZZQxieuldNcGoWWzKoMp114VXPeYgfoo+c9LEtOZHN3n9WCFEK
e3iqPO8rlY3cRVHELCHFt3p41Ncc5YfOvOxGYqCMd9L2KH4izOBJkCF+xqwghNvUzcjX47izNkbf
i41fVJzVuObi9AHvmg2sc4ZP5TdQEthz/QnaccCUoUD0O1TtrkSLBkUE0wuz+er8FntrnlTVFvD7
G7zPAcs+K1ddc+xpk4nxXy950KNBHxypsV+Aq+49PPBhgSP15fmzlYIkP0+gauFLFIRqHSUBFjed
ER5jrNO3rZxSTHKAj+ZwvNpecFqK/M5yRwBIfDVTRsWIqsLtFGAojZlFM1+ake0TG/QXI+FhNcnb
VQMiicEjLyMI3ptiuaVFulFj/iHq7NGeYBFX7W8cDJumrC+Vi+fdrPwD9yAD0sf+FGf4M96Zm1zp
+svGYxONF1O+ZGUJmbyGc8ZbjJl1cPfqli6x3vm4x8M4grESYWJFFx6/mmLccw5A/c4uXuvvMoR4
HkD6qOZTkIegG8vJ78q96eSfxYTtvukVB8StWzwidnXmveHWzkR9KZ7zqiJZrbrhrb9f0uBPZA6H
pZ6/Y8M6lV6+bZSFBgqynhu8pDPyHcqltjHr9RTE/S6aq6dFAKV5bfxbpALvRsOCOFH3r5GNQLH2
z8x67IPrjYj5a58Df6C2XlKbSnjquzsGc0+Fp5BfeeN1JpMAYjCL0yLarw0mNvkm39Xd8hMqzSFj
FINvpptt6H3PmdEzF8Yz0+4ddq8Zx8AeuDj31MNoj29J1KBYKp6Ltq5OAJY0sEA2k4mUD8613DiR
QrrT7iKPuDYAR6SFIMbreHCPo/4hhs2bxqU9UA0IVm7l+FzV9ceosgpbXvOg47JOJozcT8ElCUWP
6o38D1LDePgw7HV7+WQQiiDw11oJfGt9c35BW/9gW96VbG7aNy7ILnZGBsrx9Ctm7BedjouDiHDv
RDRAveN/Fot7t2Ss0S5nRIrV0zkmMe9ewkKC7cwOLdRySWd2tdQyzt3kPM0i/xaVBek7hlymOsxo
JaI1LJmRQ8pcHrLIt3YhQo3vuB/g37tWT7z6Av4aKPGXCduzTdLtkfa6ofFkY5ZRiI1PDZhFEM2G
3ENzNVRi2iQSe2tPvc9DZe272mVIzROLBh8Sd+A0A0szOPY4q6Vpc4XumO28atZx6i4By8hHrWVG
jkViG1FqtUBqaTAtxFPtbpDEbHbE6OSD+C2y6K8Y7WPg9j9mwQiTU09EKfhFHsubxNTRIFNmZaL0
TGOZbMmAfBwqc+/Bvd8MJWzLHM4nmnlORZQ9IzDhVIfZidyN9NKYFMsx4YSbRIR/cwy8vJYKdEZL
j7cKWlICca9W0977pvfk9ikXrkbEWPg+4HjtJod+5oFpHBKAaQrZQaPQPAxJzcgiIgd7UPi+NTzL
ZLPC5I+j6CyC8lXE2Jx1Hga6U/DYtPaPHfjhdQlT574vRj3zGO7bxrl6aql3YFfXGg/mVRyCvrP7
RA6w5Chin9ivAGY3vmQo/RsyhMSPSqZnTUBAqlKtZexSrc84dy9K/FNK+o2Fi/hivkbVgpaE4pze
m0kOtW7cN5U2/V33wxyuFgOn5MK0r02tq5W0nFaucK/KST4yNe6jsJ/XfTU8NoTKnL1CcnAHzbQa
whlHyD5A09E+GqH7a4ju5vjOQ+3RdtUY+6ycQfUr6oSLM/mHJYOIp5p4r5oasrgz49cfhPisCG8/
cFg0mEz+Y0VhQmoMxr4d5gsOcxd/wCipGlAVu9OaiJPjAhHSDXBr69iakZyu+z7FsKbGWYgwPQb0
3fQ1B3KXRDHjz/RUIch2PTzbrMzdEHX4ECbmTsriQ08ZDWrewnN74C+1CWr/KkxaJ0v03rdIjOe8
NDkeMOAyGbS4Ycj6wfm3isgS937NTP3mBshbSlhUIp7wcXkEUmm2hsiye8hg+KK2dJsussI+JzKk
3MO3OToem1M0ELJdr+cwLU6q9nhSEMYfA0mx79RsaSyN5J0YkpoOidl26EjrQOEY0dvnH6kL5CdE
dmQ0vhKOfArL5hwtKNpzh2TPcnifIh/g0iZkvhjiPwXZpGPpkMhWP3JE8LZkeZ6YIqyqPn/AH5Fu
r7DOoUFWbhh+Vyn21ykIkKFLmx5rurI0ANzD5cN0sI5EC6G5ksxUO21HASnFt9/KoCY1WW4ghHHy
NWerrM5DXV0720PwGBgDptihdSqa6s5idO2SgbsNCLuhDO0vncPAx2eO7HTZdbGJymaJIiFu/5aT
uiNZ8dnCorLIDKa4McVfUBjZs5XaABQlT2l9BjgJBkAGhzCKHoYH/CbK0uEc5VoUWt+YRGKkpuiJ
p0vXeH9FLAUnS/uUOtVC0g+b7ojf+tx5ZwoXjjdovjURnysRIIzMiblqRL4tLHoEyyRXoe1yzKxc
egtMQ0yYmvhJDwPGeGYRf4I9nDmo/tbOQJNcnhKjvelXL0i08Cf/Pnb7U5pQfjmgTK4yIX6UxxzD
6miZ0YMwiq6M7uY281OrP4/+r4OTG4N2jybkwYYVa3BktLb3rFIcPZi43Nh5XhGVweuZUJyqQ1F7
Gy8OT3bO/jRAPGoyZkd9/1enQG5t0nW6+LuB5JNzBq2UaK8o9eByTcU+jcka07sICbGrukxepr58
qIT9p8470sy7rUKOT1JPgcpLfuNQAK8iXI4yny9aWqI/fe8HJ1Eabx5hmP9ua8a5WsdiXCOd5cCw
KNO9amPYM2hSfzcY3sWpg7tlwsCr8qeN03jND/NO+8VPBww3CuXtMU9rTkBXsBSzAV1Am8ldJp3g
MmYSh665ZIYZ9cosgJmJn9uk0WDvcx8ra+wSsOOzBC2WhfNbD6JOsGtAFHGW/63Q75PT1rqXsSID
3HI7PJOU8Wku4Fi5Fbqb0OpwmcgkY0F7gXiduIQGOBjgjsnwEsswwuMRFLIzp99yCvKTSl2UE9Vg
bO0ql2trsboNVkjyK86rAP+kYjJOAUSmYFUgrNiXciK503Zr4AdYXiapxrcwE9ljKlJcSrAClicx
VeKl6QFIp6hDnp000Qx3f2ziA1aV9c7xmTIUbpKeaMoQRk/SuhozQ2nsFem/O39+sUvPPvQp+yhE
gOHZZiRTd1SqZjkA2RHnnjQPXvSLQRJCqu5E3MTo8qximu9YKwNTS9XfTfZRqWRrZBnBNJrjh0LD
W9WG8Vy7H4Oq36vyQ38D99Kj/k6RJBgTGf5LHWJZB6GIKaW2UyiqUqsgsaf+0zDhTzEIzvlrPb22
7rvXkPomo69Az/4rSJzuRsFjqU5h1v3GBIxb3D2k5HoXSZxT2J21hkb/rYGN4cC582GDhRGUSX9X
Vi8Dbh29Ee6gQxlo7armDs3MRCW8JMccl5YqsnaopubpRWGj5A9/CYqlN3kfsbsR8MYnAAPXerRs
CMT+kxqNfZH89S2SiJ1PD9aAbfUozI5B2279PgINgdvU2WhWWjAL8P5JPOs3yIeziu4rqbozpJOB
DJAMkm9SYD8WRKvafYfTbvHmS8CwgHBx2CnpgFtLTwVcky7BbyHRbE2e5NNUkLjbI2E3iw8Tbh13
J+csKZPkuRxBogP4AtFt5iPihcaS5xlHY+hgU1R+hjjHIh7CriyHB6spWIjKPxyLJMHqZHMRuXAi
cB95TbvDMHbGUjbAY8xp9/yAnKx9PoeaA6ffFF9GF3fm8cSmhFrzaOe+fgGz0boyj3FIdxJ9fbWp
LLscoiF2w9u+5R/klyJGR1++ioSDtvyFOW7P4JeMwMid4mzEIaMB9dZkhOkt0EyrRGPI3FBuEX9H
gEZpSOG8fKGJPNBcrLUeRmutqMvvk+ox86tHurUjHqGcNM1JtsNxHuQBwcGXSpODqtwdd7U3Lnb4
XCvMBKpT3Vfoghi7+s9D8j+OzmM5chwIol/ECJKgvbZ3UrdMSyNdGJJmRG9AEHRfv4972o3dGZkm
ARSqMl+C8nqcB4zp/o6fkF92OXEI9dpZgmkPECubfgU4HaTXnb+G5btu+JAxwE2iXC8LxbX/BoPz
widScejSKFonpr4O4m9QGehk5HYwIS1XJ3O4lQw++HOc1sQpNNwQNSZEGu5ObqMODet974cm0/Gj
oIVW823qtOPG/hQawKGo3kl0y14cA757nTJwuSpOKpu2JK8Riy5tkeFHAKS4/5ofFWYnw/pXBjc3
L9cRnZvesoCrVPLQd12J2wjva+XJYR3END7DJsWr92nzOy6L29TOxiL6mHTVFRCmdVv+W347iyg5
iZC8AOl56lS568JPXTYbG0e+QyhDXeb7hswtTT4ALwvPJ2iNx9i8L19z+QfEBEd5ezKWwQ6jvmVM
kGgeorWsLlXBU7D+SUqq5edYNheQfh/sD93yE8vGvs8JvFPpP5kjE/f5BSOr5dD3RSEQNNNR8Tfz
tt4v34bnvGwu/CG62unU7mmckunaLq81T4MwSNhj5iETMGQ6zsDlN1Y1ANzmvW+ivS+SC19iriI8
g0SptG+6iWj67JYXNrBmhIEnbEb03v8t6yG1khHwVfS8xOMdZpj9KscIADezNrZp7nBHa+I/i/As
yc29CVPPHGucOrxbom/249z8s7L5LU3195QgBRbky0BRdj8NUjrBmR6UnrdGVVzTyQ/3OIcdcirt
ED8JXprEA+dNeqQpw3PVSO/EUGy7IGhc4jPMen6j9GBVa74smhTCetHnRzQ3tbynpYkOiPSMQDBD
qOw/KsLTldP0i0zUpGJAI96dU056tBXwB8TfaURn2ATHJGPZT/Z3JvQtB3pd5hkOCKaPlr4SmLES
tqbNDedrsuBiNr+9i97FGFrgahiLR9/jhllG59bqNgS97wY0JJ6vv5C5JGftZRw8uYdVgY+f4FOu
EPtRZMzK3PpOhcy0Xc70Pcjz6mTJhVdfXMV9JJ2zrZX4ENFk5+7nPmDAXGwE5tZSmtbJqKFUGOO3
Ayaeo+ktIbox6ipkTbCVQjKeiDNI1taIpRlq5YlE75NJ6ORMr9QUUJImaGUGcOSGxdTMF90Zr5zH
sF4oM4f+2EzxYWjjrW7wRMrxYhkM6g11aHrylUN/3Dtz458H6hiVOuZTxehkygzOJ5R4kXxSRvJX
d5Q+y0Fa03BGhHYqErajXDMjYXSRefN5rtP9PBYnv5tfxAxUyo1uS+h6Bd5XGikkERp5ARpzYwa/
y+7u8MEM9JYOlrKgaQH4w7Nafbj80DNck9AN1+mkz/OcbycTDmLQtS/CcWmf6OkLT8mPnQSMf7o1
RODj6LbX1s0f/di6N327NZkUM0qwsTBxUgTVaxD2r07ZnzMk7KbBqAJT00pF5lNsDceeRwmScF2l
hP+aYJ5Mlf0TVnX2Y0mAJarHOqqGnTQ+Ooii6JzcdynZBczC1Ph7NP86N9RkNLUdsncBkdMXBk+b
7wauvx4B0uFEGqVmztBHHIGg+14z4L9j6D5xwfod/Gxx6YUt16/sLJN3L4qQtbbFc6TbY5frR2Wl
h7a1N6YWRx47dhzcSmN0Nvr20vkI67B+HqKcjsGAMYKntoubRU6evflWcp6NOMA2nFaXUDcFiDgS
strlXTbKUh5C2/3unOAhjonRSBUyyYwJoZioDLsOm4/hcncpeYy2OzzVHYo8tz7wuO5w60Heju1G
+c0ey8Cqp2qVMcorObTnKmcPjyu6wzjJTdQr1pbCY+uIjOtG54IW6V6tYSTWZ/hthPlqQMlyZmuP
jqVbJ6TutJBR14U1YYeeyvM8Dle80NDpjCL5E041EIduH02LeENCucMAMiBvE0T0um++UE+CWNhT
A2PW7z15yIkrwv4PEcWGRc9YL4CtJ8o/NKx3Xdr8OEME1pRFHzEYAFnZkjtSugh+SlS+ZAe7qY0Q
N3kIGHrlmd1gP8ZhJ5HsEfZDVwDrRhaRUSKm4NlNVbtHasa765E+jzwsx1s5J1croHKcXOhN/VaG
47PXNLeCN8XS71rVf/JxOsQusEjqNNg0wTEbhlcfqSyeiWufuVxR6GzN3kY3I9xywMewhUb+eyfc
U2gPpzZPL71e5PoB2fZIU70hOLhuv9EWrVmRGqfIckjnNOpTGdr7yRM/k6tBVGbZN3dj1Jy6v06x
+zf0iGDqBwB3gS14Tezo5pXOu+4Y3AMX3DLCOKjafc7tcZ8mwYuTDOcxYjxmmq9JG+1I1n4AO0jn
gF5ig+qvtxnqL+9QXMp/g0VktCw2Zgfr2I5QocKia1GnxhMOl/rYtfIivOkp9PyH2dFPXRK+hbSI
izo89ezaQ5rdDcQlJtUOYb/UTRaq2AT73QzY0JP6DeXZSdLd9nS8JpCD2Zs4z2yRaycXwY7nY6ws
MjrwrRAg5Wo07mP+W5YNHQsj+WbM8Ok3tj40XFN7AVSCLxUQkMnGiXza2GSxdSHil0FJTu9HNz+4
bbpHP2GuQzDXPVxU/+AX69cUgP3KNEHWiNwBINRwQYya4dga6ly3KA6nVDKpcH2F+3xJgOqiH3eK
KAOZrePQwYMsl+SS2S/6h2nMmk3Ulr+WHP6OaXPBOkrCytjD1vWCiSLs/wyFrWOL4a/jOu6Ghx1j
Sp3dl8o3ULk6LfNn0SnSNlvafHKadzQ7PcCOvdz2Eu2xHHyGOBkZrabhd1tNwPoWLsF8jQuDiaJu
Eip83b8XRWOc44YzRKnw2DXRWSm5DxpF4pm7qyI2V6SQf6oOzExHl0yw0MmWOBAMc8ILdm4KD8HB
kO0zhz3BdqTchzD7QOMYhHeULnrO1HstmDB0fvURt9gpK8d6mpsct6INsdhx4NLQoLUEuDm7gjU8
BVzzkzx8bvMaVVFdwx1V9TW1Kwfx3YyzqvicJ83KCiJ7b6labuPceyYoDXCH2a6MOvuyoSGAcNJQ
jqZW0RppmWUDRBd2B1l4ab+P3bksnautzL8lzIA4KB/iDNoxQ4Jh3XRkBLWMK8yW4qOczjJqzxge
kb+hW2v3Aznu27bTmF8j78LKRktH6FHd/Qn98LlGUtHl5RX9wMNc5UzHlUwQVgXG31mNf3wWIXbd
rVfUxJBqTC6SyFO/XHjk6o/TBC7DcXXjHr7wHx7oFDwZLYHebIl4PG6dgTF+nj9ofj8qE2JRTZrR
eh5srJCJ2tn8xN0E4pWEhpOhMZcKSGJ+7JPZi/cBDchP6XNWBMipeNm/msT5SnomukWjn1oy8NJ+
+Kcs47HupOb1dWIa8aAVA4aVjAiqAhck0UgegL+8ax9DSYdHQEjR5gb/93bBtXtzuY7xnUad/0lS
+EnaDLySKOBVhMQOmnVPdPx5gvK2XH+coHnLCgWfhEChvqe3XOQ7GkVqPw6NgfIBSqNniKOhJKEQ
FB8UExQfuNUaJ9iWDIDSvGTsRTPTyu+CMpP0sUcK3vmd5OePQUUfvleWBz3XDFdHJtoF7TDPDzhY
wrdorH4yhJVh1dPhyF5HQ3GH9g9FBy28NogborvRCJfEYTJqmPj4z+1Cr9KFc4kGXewFezV8DuMT
pLTeiZS+w2TT4gVo/CpzsfM92sJumRPO2+71QOSqCI+5OW2CSb+2/sj4oHpOLGIcSkV2+9xm98Jg
uxygaoD9Z1H7ZISqGlm8BzDFQbTYB6RdCttz9oyOng2z27lZH+8jaj50W9OmM8xnJdulH9AfYjE/
pEl9I8nglXyJW1qoqx/lzzZBtrrGaDLTBDUmzfc3IQsFPDtyJOEKDifh4lZcIgcAt28BdlMHlzMu
S41WF40gnbI+Gy/gOz9DPgPlFB/1rK62WfyYUKBBGsPXsxJOZmikBuOygQEjUw4Dv5frt0eTuOFv
H0svC3FAMW+1jzY/pJmQK7toSPzkOWa5K5aKYMdpXHXIqVEj08K6keIBdPL6sESQpqH17DvjKY3D
ncGE9WhyT8c/eu/YnDzCdfqcnLPRJUTRCpE+Owftzr8O4mNeXfrSjofsb0FMiOJcpclf18XPULv5
hDxM0NDDd9XZ7Jp9TzfbDfDQEGeBIBTxED+POcUPpZcfzYSWP6gki9fcOtCZpl8/Mh0iz2OlVIRF
aMCX4kfgQwsiODE/vI0Gpp962E81S4IFNqUtFjT7pTAogWYN8Mma/XVZZjT5RE8+VD0w/0QAIO01
Z8OmtIDvBnF38A3tbB0PKTeaMAJ3lLeYI/13LgsMdQbvNOBmrIaCkU+Bn5KS92D040dgdoxefROB
+fDQJd2W8f/OckgQ7xVjWMROufmmS2Q26ZI/N7sfXd5VaOWQTBnkA0/ZLYb9HS91ZJgZ48YJ0tek
DK7YM55Kp+Y3ChwonyM346misw62sFuHVF7OLNP1FJucjYY0N74EAF+D2z4k5QLyFchGOA09l9hY
Q3rRwbTG4pvrEv4xUjjZdR0DcEeMY9K0jkqJXcl6BWlI7DRINo1VO0mniyHaa1mZL3KiUTJHxzHx
D4lfHFAKvKDx5MYhSAYmmXWnuFUhoVdbF9BxUAe7TqLKVAOJvEn/kMfza8IvKnRybtpFh4IZLXFo
cUxoS2frztu4Tttyo4UiI3Ec3suZRUIKRKbEIRR6a1FR6Dm+Ag6XLz1qBqxCMJAXLlcc40ZRwAgy
WZ+bxZ0lomI7tUzI3FzcCsM6pm6EzMg/jlm0EuG0a0zTYFLoYAbFo0LZzygrS9P9NGHuz2ox4ujJ
HpeXs849Un9oRU0oNrMCkeLyLxNicZOHiDjsLAZGL2Uc7ESrgo3q54PU0yMq3I7UL6dHNtKemUn8
Dfz0oyiR3lSjccio4nDYCjrxtPTiNFeE3AaQP1oj3cYxetI4UwzsoZturaHIuOQ3LyY7okNaQpbL
kf7+gl9uOuFsw9hnXlHROTHLeeLzHF+ydHoJ05gR9HBvq+BVzP15hDvJISXONnWwNJx/Hmn0wJmo
9TJLrlTHfUwl7Euh+1VYCFe0bT4WjrX1aeNDXl+FaLdUif+14zhr+mcm5rBfw0sQBuiArF3aW/sx
IhfNqyUMTs8YkJzHxdkfDIZYLZOTcva4NJbqTVUmANkASfgY1Z8ZcXjDmD31XGiWbJ6rcMgNJj8E
2L9M/H808n6TpdET8F3zKv5raEyLSlxD1mIWzHczqO3HKqPDz2CjWqQXJDoXKABzRo1N4v+mEz3V
erGuuvUbQwfgj35HBwgAG7zq3WyWO79ob7XnMoGCJMH1CN2N1z/Dx36H7E90jfnmKNavBHFcjlR6
c/wsmvHk1Jm9yaPc/Wg86rK4nR9sBx1jbSfnsSveOhLb1nHPFiADXPGWrMJj5DfNec5D2mtMQVbK
J27MGpcwC2NFWwFQue1jW63LX0rhZ0F1h1eAXy6sGNTiTVvSyPDkV7FbnhuieVieI6AKC1sVsaw9
eeKZcsG7mWwMM2MxrZk0aJsY1ATyuEHFAgKZnYHLwbUweu/EFezTE4MF+MKiyzxKNs2uQWULE8mb
xV1yT/Hice91zj5GMYxbin1zDmtu++KYNXQmOjc/5zzHQsZ/GEvSPWxmOreDgh3EaSDYMrcqa/84
I9G67EMFNNIy3Xvt1JKF22GxtnwgtzNmmiI8DF52aDL/rYMTHhV0522w/Jt+QU3b8Xi37ZkMFitu
h+eC3ZKbfr+NkAi7fU84owXdu07/8SiesQGJs+mYR4Q1SB4ARD83dUFl0sbH2IoisG8krjYyNw9D
HvzToeUzOpvphRMZjNrWO8aVdW0DdeoaFKZRQ8hq2LfnsEfBm+XFTP4MQlV7OFo0wCKZ0t2Nht8y
GMJ9zjqfwxzKn/cc2YxKkCcwXVHoZ3xjsftyQQbofyaj6OiaPqEi6HFQIEGdItQy0t1LwKWSRFKN
0tU8cbzvdIzazUimdZ7AiO6d9MdHkbdSOIvHhVjR5iE9TwMUD5icgoyqVeGpm1eYezouOPNc87cl
n9POXBx/3h2N15EZecDbxQU/TwUDoLk4GSHJQNGcXi1QG/xZtGjExLpsrbQoqqPucWzZJSunC96j
pLxNUbFD/3O242SX5vVl9tFolrMDZ7hFgqlF/+omyNij1vI2TK4LIFZsFz6fyW9pTA3HFDfmdLFL
t2V31C4B7b0g/7m2HuMiJYre5PRBPltQRew9ZqLH1mwwULfjg+nEMLCWa2OWuK+E6u5rO7zKuHjU
5AHAHKEB0HugxSoGY3uDhbKRZR+QSaXIDPTIhlapeyxSeRu181siPk/koyCSEVkMTQ2Huz/HYYic
udfRhiCP9ZLUlTbNS1OHnJqLczNISS22wg9X/+lK5rLuwBwUa3h8N6hJ2ha4wOjvCQs6p7NYl9lI
Szm+o5rcDEH7PmbluRyDbD+0hDfqf2XPwbFs4/a/iUrOixlsNDbLpaovmn6pz8BiLrNVmsKhkGH7
5UbmoTXzbRiWB/LZgYFYmhynUkAtICK88unwGkizDGRvoKuokQnxATtiPWAOkqui5j/X1ZK44E2/
skZtr8rscaZLFebGZ+BCOF1w37wdW7tcBm3RNY7jG5X6S2XQb6BtjB/XKu4WA01Sl57a5T0SmKHJ
JMzzek2i6bfEav5Gq/RuJSx434PJYls/WK3OGjvY7C6tewqWOAAkgsTP6BAfo27xkCQQSeLB6mon
2v8CNTYsfcCBGsyww6ghmNUGhMqTdNS+8cuLF8+/BdYyppoGg4iAepqYsyB339jBfZlvBybC4ZQ8
Lp9l0oSXMYm3U3eXMZlbaCuBjD0VMzktOrlV8wRuxYK+t9QnRWkBCRiYGqAlxTzZ38KpGXcqqX/z
qGQVErurmYoSDKWzH2cRaLJLRi0QmOwDaeq5jp2tT6G/XOqtxNgIizEVkSski+/NRfuPQzMuaGij
2ZPdWU/GOyqRrd9iOpbIigQJl8ZM16ZXJyJOdxgN3+CKHCwzQpmAtxGXZt0B+kTzCk3deVxeyKnC
KE5NVhrmfhjCf3mjmAPTUUjEcxmiekhB8fPRJEm4V52NnhhHUY5dcJj885iNO1bY36qPOf652ZSE
B3u+SXgegrsVqAd0S7wofWlhCVsc2nQrlaGYI0zOS2Ikz0YgwfPIsOfGbjFkrX2gR5FJyyRk2pBM
Eo0q8ChUZhuNBY3FvZ9E9VmZ7F1eY1xRt7xpuAubcmrTC8TuFIO+3M9+iEInmOdNXFrPU1M9DuBd
B7JNXOCXNp7DNY1RaAU2PB8EWFaRAtT1DTZEFHhrh9z0DZGt7qF3SHtvLRSEKCc/rSl66MyE1ndd
mU8JYBWkVWSGVMD/qdyvoGvJkjCraOP47b0Ci2XCFO7uPU1on58WSxbupeFB5eE6qof0AwkDklWU
CgnqiJVre9z92bDdZWvoQNU1zstYIXsefajA1btHWANxy9xvgGsgB2JovqEDzzhMMEyp42tuvo4R
uRTjsCXz7ZbRd2KZYNfIr0mMlKumeWgX340i773AW28W2SHL6q9isp5jFBBI5pmDL03w1l/aFsNL
XDK4Y3O8O62G7ulfGm+i14aQgb0om8IdH9g+t/+1lPKdqP7gTqDPTNIwX/4gQ/syjz+QAVeV+Roa
HWCk3zlVm8mJ7pIgFy7aj1YaUZy0NCjjNzaRPV4G7PvugwggyNKFYvyRrOqpJYXe35aMZHPeyFZw
lY8uAiP/cvUKGiCD6EWcYFjMDG/D6J7rCmpj3A+7SL1Ai4LSGyePVSJvKCKZ+9eokjGCjL14DduQ
6b1zWD4RlHOnglXmQv1053mnOPoYP3Cp5HEOKbqbEaxOgoxrbaPHXmeNt1DC6RrQzdgVvvGGS/Oq
0UFxP8fX7F6izFjYCexMhs+PSkuBhpTPxy0UConqU6XqrxVg8WwMkIhgnk8hlI9zENTML2NvLyPy
2m0ScRGjl4Gxozf+IBPzFCniEnpClev2jqWWBkJwAIwEldh98kfv4lagHcs5Lfdibj9z05P3WZL2
7Zl4zqigC+As9JrtFJyLVPaGTe9Q2czv29bv15zmP0CMP1sm1jhixTV3bWJTSNBTWXxGhH51quJN
dp5a2dlEt73Tctu4xkOGbVECh6KbS/N69KO10Qn6fxHbZKyyPefppi6aXed55t6O2GRxyQndNjs3
aihaeWBeLRqw5e1HEFtfYFK3YxwSdBQ+ZdEQYEmfVqro92417FGIr+HcMLDDUWf3d4GnJQWip7Lm
JjTCEINrcnQJyKb1E+tUVeNRwTvkVWBSNXCZzecHpuprScqt4msUKE2V3f+hS7xvGpJxbD9+TYrx
weUWEChycRa3e3Spouigl4PKQPknjXPiD0eJgZFXMoP75oT5lz2/mxKJW29zs6p3KIlWMeEWiaTZ
GH/GTv63GrNfDA8rwp4JmK3zZSNs3oNiWX1kdOKMyq4tYlgvVbBkzFNeMmDonS8vXWCRicSTVmAz
hIxabusmwoStMClw5G7norgqc2JcTwi5opuvcygU0HGsI8GNI1k/vY/ADoiNmX0pG5SkQc0/VckZ
78FZufFP7Bo7LVGR5xiwuoFI6qqjrJ4uXTNem8g8uvhgJQSCdcEcns33wh2LrIHO3ebUv2NZ3Cw2
oETnbwOrYxX42WPc21+EY0Wrju2wbOGVZRMaetKFcj6a9lsD2lr8FVx0uPQWjlku0Siv7Pc85FAm
sELAFWqObaRthx4Qjcu3a3v3trz6tGSfMNWQA44mg0CzddVYd0G4zjzF9GnBDzALt1Jz2Ao/Jbak
VVst7LtVisM8a/YsIkTMivSNSk5fjT2T5tc/uWj1lj4wrb9p3fMirLxlWEkz9Dnrst+Gh7bBPmyt
gqB4jRV+PMAe9AD4WXxXEZvG/GelmSzLVvwOJS9QXSEWpan7mrlI2vuF3tdLrq4oFT0iQRL/jL4c
XzuNcOqdQGpUCXg7GNgUa4Np6NRbXzkm2IVPGhfytwsIaWWA5XYCgDXBKb7GwRvsxjk8pUydRybL
kZcyTQmbu4U/Egqk45t/OsPb6tj+FU7y6xJveIRKefFHnOu1pCO7bPAA5rGXDxsZ6IeMGBSjHQ+Y
eUn+GdS+KtoTIfb2FkSdNpc8L/e79HFpVOie/cShJ896sjQl8iBBvSBcXh7GZD0x72PuAfo+A/cU
zhQujH4zEgKC2f2bFpAKl+sEN7U9gKsjeXesVvvHN4aPsAn27RJ7X7ZA6SjsZPbRZ902ZzzTxdHW
jpzHsZjeLDfcIN0+LV3TEFeRqTuuFBEfcGeSM8Xdv3JCzsucCkCxRIx9mIWwXio24dhBxy7d8EGW
8dNse3dQbfuko7M3OtU7thQemjsX3EKr9wn/H+3fC1Pxc0TpGMA7xsMMQoWUcLNEjjpoCpu0++MP
TrGzdYVyjVNqGApUNplpbOzE/ZrkBAwqGmAy59dgqq4R896hI+XTZK0Epale66CgcLG9Q6aHPXNL
l6EoOi1B/o2czFdJ7G7BA935DvY7tK1bEgRDIHz8OQ3fBGYsvbSovad88w7icul3wz5R9bx3aGng
EFE8zGGgFILhN8lL5tiIS9z5ZykbaXc9Bhxc4dgAdlZPSDluxCT+uEa4DtLyxzbklcuiUMUPQR3v
jhts66S8S6mjnRwHdTQSfctkcpsmJixyIH+xgoBuhKdAkZKsRqDi3NL/9C6upgxk1NAuas7xiqPi
4GNzW7na+CYciMuWS09klqgBeyb9kDm6ytnYnXqB9EPaij0eZBF/DB64zLQhpsX4Z4fyIHRztNrS
Bf84R3AI01200CdU0y/x52S6wr6CmUNQZ1c1X6nMi1U3TZya+tuKgifFPGQVVeTQ5vBLUTyRHiUR
P/tF/EpGQLcesUwaHQ1oq+8Qo0bGs8fQZikfaaY6H1iLt5El2cwC2MQVCvVqiD/chQCVByNu9AT8
p3G2TPUYi/FlWfaJk33IyL1FgbMdvJRTBDedGwJKyWVIW+nbyIEepjh626j6ML3pa0i5I4j0ycJb
hUKJYbJFvPTBtwAsTvQr7FB8wmb/WdJgl+XVJuSGDVwerHy/XKSWC0zNlXinIvfDIGOmFjgzk4Al
yn1qP4QsyzYiQwPBwGM0+CD0ODsgY0/3WLHtECYbIJmBFts2Z4EwG0dXesNkcw45d0XZ0S7kBUPA
FoCqJ4rTQu6Prm7l9Igw+Wdu0nBz+5xLSXMMuuA3mujmaF4Ol5Q67VoPUVq9jmb7YZTe3tElr7XL
iRmMezMaiY7r3gpRHBlWt2tPVOIyIv+DIoyPfIJwwNWe/n5bghZsNOrIIDc2uaeerUrfuR89t5D4
zBKQSboI8FkmHpOM/P+mcbrtqxLkjWOMcP8YsLW8wsRPBwilJLHsrXEy3OBMZJ0+mLK9FV5cXD0a
/4lAKklI5dqOMU5AAsQQa7erHLbWEjec9OA8VCIu+I99YEQaszF5retlmywxpvlkU6d5/0gb+rUu
CL4MK9aCFYR7pK97IK7nxrK+zNF/NM2abl1HH6UVeIBH+eLxqca4rRfhjkPgVffOpZ9NWlvw1zI0
pfT3bjahPahYQNQm9VfkV2evS7i/1/VzR4swmGMY9B1HJ9qpxP6nffvfUnq2TvRoG6gBoxaymxWf
zLr/aylQ/jXN+sGJCTKTB7us/aORt7w9xV+/I546KbBcljZLpt3AhPoRUnyEqenD6BhuoGX+2k75
ZUXg+lmNCGzozhuCgSC3ymHwkGCEq87noFk2dTRWv5AJcQRDHIWWYd+X0mosvQd3kRCB9sIp425r
6W38iKt8jcNCi+yhDMNdPDVHmvnDijAckhpzkL3ZZDFVt+0TfULgyEu8GEHeyPNWnkB6OUoq+a5j
Qmjn3WvvIl50+rsZqSu5vIflBdahTWuUUtId2KQIIRW2KzdZyDJR/QQ+wgw2gVJ/Bt3+xKL4O2iM
CKYHpcrUl3DRARljml4K0V0AMOIsIzeGBikCOO69SU+9XtvuX8ukPs5k+g2Iih+tDd5Lj6G2OUnU
KgE4cD64nj4KA/4YoCGdkZqtdC3ImF0508xUJXyxvPLF1wGy5th70iZy3F6NsJMQeYZI4NcOG3E1
kIZcTzcf+GHiFoj5kpOYijP7MexvET078O/WrtPV7GDhi6YjVhJAsomMbO+pGcVJ9hjWw21OuEpH
dvyunYFIFWZKIEzaNxS1r1iYrmUznrMeLY3nTLSu0SK3DhtcNB2NVsZocJGIFQn1ipMYbwpq0Cr1
uk90+WDwBwcB6bC3l4SVLrg0VBkRVISlbjQY7tYZPtii++BdQYVDQCCzgDmHB1OZGkuauNE/f89D
bICT2xIXHeXXsfeJd0duWBgvOUJYpzIBQliEmer1VIqnHglUnFjjtlI+VA+Tv1b3uJtIRWfE16DO
G5gQLPZIsc250W9S374jA4mgr1HRRn2ozwRP6kNgT2crdL8neJmDR4tXY7pqWZyjRrmYdXc3Z6A5
dDkg1Hh8ojn+XvdEaVgFKrGxUAz4bWdfRfUfCdgp8WhtBHD+ofmswZmvpyFhTMGcjo7Ggxj8r3Cu
r0i6ABf54nX5rRQK01XuSvTPEWkWgqFa9tAFId3DYtF1nHw+h9WA/HPlDNNhSqwjEpdmlUpwGnNz
RfYekKAWbtI5vykreVykcbafPCpFJ5pCAZvNOTYtgqvcqTi0QCZQEFC1V4sumB/pLNv21QQwxNZJ
fAJxDhXPzzLtH9bVsRiN2zKiUHAyJEKCcGJ0aUAMbTMK4y4LbvZyDvSfYTU+m3q+etMUQvKDgpBV
byYmY2gWV6sJH8YpIYKCzaGy84Uai3ub+oExVPjCGX/AGk5Ce/HpI/0y02FH4/WGBRXxT3oxxwAe
DAFdDE5Gcg2WttxysaUZctaqvFU0Gyv26GWvjlrMe/bwPfTxyUFzhr1qOy3Kxqn4EUG27cN5k+TV
zfDx75VQ+GklfoZJgeAg9u95RgtcLo8EB9+LnLH8+DkNiggCTSiNQzw3R+GqnU9JUfrmcehKoHkl
5km2SpuTq7Fddr/mVjXuq9sFf3Qjf5c9UtMSXLqsjHgvHSIm0XYkUzBy8wWIloQbcRjbj0GYPI3S
PQwNovx4RBtl+8+mG31HQ/3SqvjbtAXTd94nUYeH0hmctR+WOfAI0A5925OP1QeMD+AHZbIEm2Q/
8vrScMIdL3oytjqMFrgxbh5tfmayYBWXKmFopGIy3eldXZbHxqR4yjQwAKmih+Xa6aRRvY2leTE1
I/Alg8q2AlRK+GXxNXPK5IQ4pXAGIAg8mb58KgouirF1Zq2xoaTxJhUwOpWwd9gYsbHQJ0gq758z
Qgld/k+Q5bvICP7NKddoNx6OoQyuCU+4HjkrkMu8eF1wKqPkrcFcX2mB6gtayGg+0NI4TU5+tAum
cjgITCZc9DIOy/9zmFj1E7IRL96HA9ZjNR8r9MO+0PfACd9GNgxq7Ne+phAuKAkjyX01NN76pSfR
19/x/GVUWH78mCGMvDY6u2ZMN+bc+yEXm7/3YNdhROoNtvDYfJ68aZfSIgPWwW+D+D40R8LO8Fui
BME0nXC0A7WrmLvFQ3+ZKZTyhJEDYhjF6zHTjrQqHG+0sMzQo6puzyqtn2TrP7reDLhXHJd82GU5
0gjZ51o8FtoElrkcii6/Vv6INgiMaWldoOZecmK8wJJn24YFhXYc453OxGM/FC81zsMV4FHiPjv5
UtnRw3ITCsZ+Jz0CCkx3w0jnswIXNrIzcES9VZG/MhsmmkMubwFJu0kavcMOIc0jeu78/ingC/zH
0XksSYpsQfSLMENEELCt1Kq06t5gJXoCTaDF17/DW80sursqSQiucD8OkvxlalanGyzPu3q9keJY
4yQlJSAKk/sYJMvajZTN9LOU03dH3avW27zp3xhIk6IAIMZ0FYV1ejVUTgwhfkTq4LhSxcH388/E
sJeJvUs7jmSDycehQypX948NlBiUuzuL8IQBb2OV97sgrS+W4jPGYbWvCapBa+Xv2AZhiLSDczQ3
IULc5jnzeBfatA2+AylAEj8NW35ARL80hIIzmPpqO++dIRpjdg77eexeHGyroDiS54pRFWcqN0UJ
8MKYZ3R7oGIt0NmMa2x1WQvosrHPczddm5aUBLcGVoI99m6Grp+302uSj19timzcl055lknw/7Li
34xTUXlki2Q8LdIdrz0OSOoErkXl3GxDJz729Xw2uUNny+8V8urVAmic415na7zYXf8e1uMhSKCZ
8gYgK4XvWmbyVPJLrzey1+nnfEl5Vy6/g5fvQ1cj56n7j/WXTXj8ZG8XTHFZFeDQxTXgHQMTfdU1
1qoIeWFQFvQa0BLv8H3t/++71F2OHVroTy/R95Ouf3rH2+Wi/XAdcqytpq1uic5impNyPBWh/z23
NWOBkcBi2V9GJGq1NdyoN89tQwEjl+odQcWhXXFqZffAGYcrYsStzowXyvJgbqFM7qVVI7lpgc9a
mJZ2oCkmCrVupN5JfpB98frq7kOpPpfEApPTVJtF6X99ptiudUCe1HzsXNqptftNSmtTesHZFe7R
jdmK1tXeraeXNgk5pCd6ynlVTThWeG3rYOf1+M8W49LwEr3N3q15LAtMgyV6G6mrl2WKz21ffVZ1
/1k2rXU3xT2QP8dzWUZ35X23xBmIbcF6sddPiVO9sIBjhjB++tJ+zAJUgJDpb/FUPCSdeu0BsNCk
uygveJYGWb+0pV6Tztr/8lAc0gB/XIR6MxRKHUrAuCm5mVsbb+w+6uwnm0Bad0FxjOCGMb5VPbaS
+gbgHHLyqoBu3x1J1km2ixB0xIUMtq7PUNTk6YR7FIScEyX4kCcyDWC3jYt36NvySG1K4CDFTGMe
BrRSRLi0tzkjS2+ytxiZAPl5f905v8YeiBZh0BlMHZMjxXRjCcZXtI7yyTOey+rHUP92yzlBkYz1
TV9cnwVpbbkPEarQHP5mH7Iu1ijiFyfJN2CBvxXSzb6PPrGHohthI1OJ8jbY8ip59UwsaoMw47tc
HmTL2tBUBE8O1GJo5uDtx88NB0K7qFfCTE+qQbw/c9KyPySEUZwH2z2wff4boRsjPuNgj7xGs5Ey
lWA95FdetyVn8tpn3W5YUDOHnCE90CxoBOCEgKyV6FVskOs2+AAhsNKOdlfsPcO5VC7NQ7fQyQRT
8l9dW68myK61Z5dMtxACsHuI7IlEyRzgoAtzCmfYWAqYRpToE88MsrvGuUtVDL/Fcg82M4uxYAeh
CU0g7zBGpZh1JEnHWAQ4NDmLiwX33vxVCrRzVrqKOfiV7hwHIhOcL6t1H0eeZmIW3gIn1rfEatSd
cvt7Dd8JC5Ps9wpakExdqMfkgLMIyIV4lryVtIzwOeTvyle/ZUh7TEk7ZKmB7cG3YyYF2H58rNL+
QcoSkUAzXzy33vf9TLgyWj8Z79JOk9VWwezwhhbXpse+01ri+IrD+z6fVzBWz+oyqdG8hf+vQkaP
A8sI96Vqshc1jsz6JRM2UeMI6YuF1EroqP8/QL3Cvo6e/VGPKPTExLk1tLK8MKu7WZn+cTua4kQz
vHNtgO0JM7Y8dPatS1RPM2InzQBubfwYo5ae62nVCMSPHAbj1vdaWqz4w07KB1/E56bwvtEyIKTo
MQgLW+vzWDfdASvp1g4VM3PoqfcpAeXkR3dAlSAl4j4uOv+gS2IzmbhXuxJU2ONke8G9wDzAAAwV
1qHK2xWIERf7oaS9wITz4nHstdJ9E539xeIEI0nmmJ3ncWiwR31JcjfAxemwpJ/gpSJkOnYVvPkF
DEPI7K3C4d6Eu9gluhba/66OzVvS+A951TzihZQ8f+hE57Q7i8J/bvkEg204Q+ejz6OSEQ7RK7RH
JBEFM4wN7e68yd2OYc7Q0D6tm8NOuAcUB7cQ57UepwfodU/AhFdFa4U9AZtIQWi5xnqcOkBICSGq
UOaiqfA0JiTkhPgj4CEhjCPyvHzveeVuKwYLvqX2dii3VlK/UK38MBT8ZrDIk1+uNrmcgfc8hR82
JtqND0AaaD84yKYP9oWVfGu7XIMjKpbT+gvR/yUGxILZ0r+NqdgZPLlFx2wj7ryLh5y9iNKryHJM
ftN7UFcnSUeMhZV4EJtdQkO6jscDMdjqZ3FMwdoi/A7r6iPy3Js/Lp8FP6AQTrYjZ5XouQCcL9Va
PIU3wdxwYu3UZuIRitjBRALMtYU6ab6iVGM3j/iz6mBsK7dusJ9Tj0IbqXj0TB5Q9gtXsvGZLizJ
Nknev/J5LsWSPw95+06O61k1M8E3nMWhU/xA8eZN7J+9Rl/M0DxCEwFkGxSnlI3LkxKoZZo5lJTo
cO9cPrfdmpDJP+tCjFkFz0F2QGJ+bPzyMvcLLWxrGFIz8mRAKPa8sz89hJVZYb0vC/DRaVoTo8pk
uoRL9ul2UbfzhvglDpJT609PkS+eem++RD0OLCtkElrVRCBOFlEXoY3gJBjvS5mdTD8QJjoSez1V
eN1s19XwtUPUQqtKcAazhNHaIsARNdL6pZfbXNTxKU39qyf6vUnKpzbAj+4O9m+0TMfQyL9eyDba
dPTxCB5ekin9cInMbVwWaGbsXuUYMgYtxNdo2yeLaHRvUv+cqr+3OvUz2sUhk811rjqiX9jmsyB4
rMFFbQSYt1tgAptyrHmQrPu5cUkEKrIYC7G2T1Or9m7ZuPtqmNmSF1N+HdFDD7X/otP+utR0oXNV
3FZ+ppbmtFTF0c8SKLNeul3RpVbqvvgWYRbO4BMuzvmtI8nwF5E06r9Xt+h+8BOZTez4P1WIkKEC
KgK4Z+9H8sGQrBUqpk+x58PuiX5EPv6rXLqONhzfCkqusLDVAcZMustD+uAkTX6NGjnih2ffEMuS
oWDsIRGhuA6O3SCuZUy1XIoVQ6i/xirGecxyqRqeGO39Gi+yNlltvsoJuaVDjpD2dfbWjIYOjQ0h
sZhcKamZqRl3NxYqg53CUF0O69wzqD4S4Z+kZPkUCH1EUh6tG8rnkYtYu8NReP25CSNrS9QS0hEP
0KRpPvGGvQ24UkD9GYh29nJ0IS2srsltbeMp3IQALsqO12bYpR9lLm55m3ggEgxUIau8SC43RsiL
3/h40ubgO1y6g2cgOumZRjUGtNk4zZOkWEWTkyElbznMdPhRJYF+SVzz20fypsbub2fEg1swcSoA
NO2rfv7/hZEaZUk3J59LV/90+JosNZzGcPhL2OHJaed7XgRbjpNDxhXsihxAAzr3+wpqkgD4/OmV
6rEYc/yIRQ8YzP2JErLmgvFSJayYivpBFFBSjbxfpPh1LBi7UdJd/DUmtqh+kf/jcjLVsS8ooUn0
ujiOYntWNe/aIxOboKe9i3FkKtWP7y4AlGr5N7QZWsNE2o8VwR3ASB+99Y+EKC3n7F+LeQc/LPDC
eozHXd6M70u4Kv+b6YyedONMw1uqutOCKD0uKvQk06ZJiThB0kEFVHCUDmoZd+6cvoA09O4aJq3M
TBmVxqjLVajWEPBgMzcgmGwe7oFxuameprF/Xv8AsK1XtFzEEKC4ZB25LTlco6De9al/jIf+ZQn1
WYXxjp1MtI07yKVp7FBDJWT4IbtiaVNbH142g3qFMI1kQMTrwhNfBbq5g0a5JcoWGpNEAI7BkpnZ
oF95V4BJFFqh10pQWiMr9Jy98MtK7OrAsjMC8WYT7Sw5w+hPHWLTZO4kB40TyvogMSGVf5AgFQVC
3azIwNHAzbbEjsMzqV6dTnXRA1ZB+tYhilVJeFyeasMoyA7Th17Z69wAHXoSX0A6rm0vEbb6N0M6
43E9o1RaMORG37y0VSKKq0LCgkpSJ0tt84CR94YzvzFkj7FSV9i5RdaGMS82odhwDFk3bfHuMMbi
4K8zNDSLm21tUuNyvOG6MrdodMNq27Q0slvLKtCf1Aqf7jYaprQ/14lvJ1+1a3K1Yjkki4NMz134
HOVcxN9e+1CUcXestuUoKi0i4zOjV/FQWDK02eb5mHb3eg7Qr4qEfo3Vu0jVNQqm+g3WrhA/InYy
+SXt2MwXN5IR3n0zlIoUIA3jj5g1b5Uy1m02bRykmsh5x8nNQJtkIy6akf3lK9FekneHMyBg0mOo
1BkAvrIIxvPt4Ji6enCY4DeFnmfgtD2fLk3sCfEA/PDpWDoVdzTteNA+RVHtRX+CsoH2xTSoR1Br
WFI3ZOkifUPPwyaSO4SomJzxQ2M4mcqsxJtaWkPN+xT0TnYHo4JU9qy04FLtlM9g8F8Vl+G09X1P
OPtBGyrsEMujeOkwLJcMt9sQs1+Tgzk9zE4SkGdc6ZIhJRKH7GfQVoGmIXR7BIhAJVQd3meZxSXy
89i2mCLDFoNB1sqA0WfedW/KbuV43xhrCq9sSBNu7aHOnGUjAz7lisbtrOhPq1vujK85YHlab+qa
5PqfhALkbuRJjBut6nTXJV0LmybguxgMLovW4gjJ8nzN2i0yC+/zLEEsPJocF9mPgULPOlnPzqqF
CqW9OJjnfF3yRpjQw3TZChMs7H9uFCHj2OhsvdkOKgBUBheJNSVuhKmdNOgKS/IjE/DrDZkCm9li
xMjarRh968f1BkdeG0QgZnyBd6lms26WPUyywiXY/W3pS+liipiVPXwOPef7R9cKH2NUm1mErLaa
C4TVbbJHy93mjiCGZ1O31HYYWNxqsfmoKb54i7umMu6rPztd+7wEQ9hMSAr9qb3HC2vpN7sCcnPk
GZ6AIWuINBGKSTaOk9wWHpcaHFfhUMBTQsVqUXfe2CyoNPFolRzQQQUUZSQLpjbh3wQj8oLJOh6j
BxziZfPeFZWD5qBzmrl+Vjp0gy/R9U1HJUkYHDKfxXbSle4W21X7N20YO3xPS98SteDy5hz30i17
d2a1jPzsR2NpC96d2BTpJwW9Mz4iXa+j6EyhjqdUx6plOTZ2bm7xVyYErO1dLyMdQovrBPvNKcma
MtyrJLSHl1l6Lq0zp9Usml0URMWEToN5eUzkA+qMjMFvQtL4qR8hl/a0LDXWeSbI/PUeeKLdZnDV
Gh1V7PmnMhze+mgS3VNWMjvzqLbIQSTJr5tcEeKsqQRJi4k14F27S+OlYN7eDYzFMlIf7cwlc81z
gYpsUW7EqxOTs0ZDGJbo/4ZtjmAZzFmdxQV2wJYN7ztSR298Gt1ZrlxlxHQBE3PH8pgNQ9cqrc9g
cvroEJFiv37jY+lN2Tm1+Cykn5hqgFTFEbIyaUBstZZ87FSoDXo41LWQ6ty2bT9iG5wbzl2wmOqn
0L49YlTQ0iM/S9tpm+zp6Tj5ScctR6Audj1HjC/CApwHopDBaUZiaFIvcaxTmzvYRHZBX8Moh6TH
1OjIvCJu23Wb3dUMG9NAIbeWM4bYLhai/emyMSofO3tQKMpcW0xIaAuJazrccOh05atJ5Vw+E3eV
zfWpak3N8HleKVOzsFvGMDosy4eSCQ5gwanulX/pMNFi8g0CJ8D0FIWC5eqd0/qL3xC2EIgOrmdl
Q41Ev5cyCLFED/9034gsXvtSJ1lzqekRDT4Hr3H9qMBKDdKSMBkW8bOzEw7DdsV5kIKKB3I4dAdW
eOzefW+IIvbBFpPidRKdTuoJv5UNVWXKY02aYN1l83BoaU95PS52JTp5By/co8atea2sm8dU4Sa/
cxrXkiAvTdwGxbbTjm2j9Kpn+C5HQzSunPfZHClp7kelc5rroZBSm83U27OptzXKhnE+WMkY9v8m
LA2KeT32snR+sacJJc7FG3xg1I9WXDV5fYk8patm3+YMgG5ZY2PPObQkU8n/YIvZ0rmgIRsTQNOB
JUVxqx0ZSIJhJoBF+84tksDZLY5floznY4gzazKuq3NdP9Z1NMMB34fYy8oB3ZoPzx+F5Ngzk6M4
WDp+Z0pAQy/VBx5MIQinqf1tATRW9xjTp+B5sgxKV/A5lBBsTqyxj7yDI0VMR+0irx2Sp4G0HJ65
ZbWPDg720WLQkYe6LlWtlfUHl7NdMwQM04DiHcIV0to7Vt5xioEA4fJcbQe3beL/YjHqmAFImxjG
WYXGdMUYrawLV20wsGqrZwIzJC0buKbyWAo17QSYb8f2M9OPbZ+XKD0r1zZjvvVrqyolesecWzyz
SF+BbD+MpK+ioihg24YUBOJQVIT6JESI1ra5BzqVJDu45S1NAlmzQMPT0PGmr6mLm/47gyO6pqX4
1F/wAJKlA5Gv5jhtPwtV6eUfbqhozV1q48kKDggDWKsDjcIkaVhF44/8z3aDtjypccaqvPV8qB8V
J1hprI+pKkmQYVqSVzDoQ4PtKrTAVjv7vMWHfR70IhvMFxZc56XWWv44ISE5OzAOAcAuQV7I5Aca
igP3tymTx8SWhf2BW2HGBMnGfnGfY7f0ZnVqoxRiBkY1p2+IFp4wXk8HC7+iOTR9VxEvT8HXcRTL
oVLVA7LKOPrLQQLChyDFvA2/PfaDmIbUnPxrOmvoMHjyiMvl4rP9aIJfbAgRKzGIrGTNoDTOIxhX
uQpN/J6YvgemVPp+MJKl6Gt7RI9hibSNsevOLca1us+b5KmO4mT57vxaBMsB05EjFCYvBzf5FsZy
zJrCjYwnHtCpJ/mwo4KrkKSCNHeJnY3jsWdC0AJqJB7cRFgZetkijG4YcnVHW7P9sk7RVFTIOeKh
7qL/EgQDyr0bOAyBvzEh82Jm4kE07k3dd15y0o2RajhSD3iWvRGQy7tbmbBF2XY1DKT8hDm2VY8u
NN7hT23XijzbLNHju2XDpCNJ2B2HuNh5rVIo5sN6CN6iEojp3zQRmjcS7jlN/K8pFGghxuJVxYsb
bE8f/ISjozOEhiEjVWovaKjsjHEHcZKRjloLxstF9H8rkF+lqniQ2Cyrj7RxOkcwv1jnvptkdhSh
a4ryIgaPtWS9RemBK0SHG/7D8hlJ4RxwQKAYs4gJC0fWhPQ2vW1PLxO8UE5/E5VR+kLQ06QMS+u5
bxHhOrJW1a5Sshh+Kbd08lk4abl891iFEPRVKuQ+Y9KmvfYKwjuOPGI7U0vZsNsCdFGnOY8I6EwD
MjVZHDPoInnYJRxs/mPhK3R9YJIsyxn/L6nUBbhSuD/IkWVZ9I8O3ZxCQGfHwv2iZHWL/6IGyBVM
ch70CUm1tiPsaz1GRhaTLGY7BFsj30nmHSg4xfAvHdAEDQy1uVJ/Fq9u9x6iUdDnxDw6fyQ7i4ae
rA5DtigTjnXxbjmKjm/jRDJDQB2DTIH502MxDDi9wsxgVc3hMkCC7StTRPd813Web0j4jlhW+dNc
lP9Spo3AJyglmBENru0h/V2SyTUMVebQobeckGXyVMxcSzSTOIKDhJzfxl2K81wsQXcOPKBcjwLO
CT4kXSACuo+tGazM6C02lvSULn3u6O4qI+uTg7Ie/qNwKc7wvVru4J57vzarR30SDMbBwRQlpJ24
K4vVS+TP2CTcvOO22XIlRv+L94smVNieC9Hf8sUX2I2iMlu/5VREczIAcEqho6FaoBtpwcvlYPCS
SJt/fmtF2Gt7Z03dE0VZaTZkeOTwIyXBvFoQkySs6juTtGXuUJBRxviXCbROnV7cjDsS8brHJhT/
dYl66lsHsH/IQhKxX39zeccBLwMz1Owca72AtBH4KuEisDnvop671KUz2PNpeAx45AnB9Xf8anZ2
n9eZ8YJjNeAwfQuwnWPgrLvA8f7OmW9Tk7UqdSB4TqkbM3cpRw53x2Cb3aRtND9omDpxCzqtQdBN
OCNKJZLvYyLhgiBk8HEsGtDn9V2AEmLNM3dBJr+NNJoLfTsku7CCOTVrS5LqQKgZ45cWwfB8LSuy
uWBEtBGiSNTfZdk9AQoJyIlwmPNzhzMn1eFF+GkaH+ZWBPM/E6iV9sCTlobHLDFpgPpYT2lWnf3I
9u2b3zZAnjbMFscUyBib3SK6K9pisH6xXNscgFWcCsJz6FYq0CsRERE4ttMUjfLdUMWjh8za48dj
coC+eA/6nBLQj+lRH1M9ROVTzKBq+sIZv7Y20ejbRCWqpFpmSnsSR4NvAiWG7on9h6mJWy3mIt/q
JkGbeMcXkaUTu6q8DH8Ht+ixSrFUcQu4xQNjnkfDq8RT63Sl1//MWCficxpAT8xY04dx/oPuNAre
Mrl0CkWCsf3C57Lr2n8g8XdSf+YyaWcgLlT5jfjDiRnBGaAn8/ye4VOh2xCAY8hSRHoDaNo7RWDj
9JP5Ge3pjUCexSDnnVU4/uPsISQNimCqf/IxSiioAhllyrwQ9hCL3yESdU6ChjXQkAc6sO2HsFXB
YEGGDDR57aUtTGMz1UeCD/8ok8OqSQH9stq3wf4z5llQBSmKqB5EQWd7S0uxYbW8PFGKkYR9p2Ru
pwz0pD8V8aZz5oJ3dqzsGqFabuuxfknpWTMu5579GDkgQUgUeoS4WHsMvN8at09G4OkSSP6nJVjw
j5jB867Wh8py8upBRGlqnpomn+tDbMctNJZqgEdFhSYqUNgzu/9bYZoWK8mE/Bk3X4Y3sf6pedmm
99ixjU0VWNXO/ChcP2V5wFSvbUjbJG0DhUyOaoWwV9cI/cTmxJf/WbrrE0WOU0Bfhb6rHMd6VznC
n8xWdzhAGGy1VkFWOOtq1t1b2/CmwAE55oi5iz6340unYzfGwBvj1iTzb3z1MzraDRrKrDxAViR/
ZVlUH26mpKLOZOJkkqsXKs87yTLGn0qgkNVvUtIxKA4Yo0D4nxjV4APIk9+8gUppCGfwiFMu85vj
Ft55Zi18wwgPD9vPqMe9zM+vVIP+Y53g3XeiJl6/Vlkx7ewa/6ZEB5Z6UcTL3nlTUz72BQxWo2kR
8MrgyquDHAcJLjeAF53Ip33iTGQJ1nJ+EKL01oEgw8FWQG2x/ag9tet7fRsz6HioTUxChXInvobu
3EX4COiYlm1WVUTgGtF5pChzqJx07ub/xTKJ914IK7aJuu7eHyOeNtqA+qdlZn8YaOy/8palNixZ
xYrIxYKe7+w6CO/z/1u4ysJ/GnxnOhd14X+3I31vpdkq0J7EW6A26Mv7xL42AENvgVM1Xy7GAiY/
+TBEPAwubj52wcyMR6YWYVwBQm2S9s/IdOt1YZq3AxuUn2hKa4jufdptkRbmTwLxGkxN/DuHIs3f
qmaO9lJO3ckDcw1rqUDFyqL9IW5pPIkEio/Igdj62tjbyMm2r4LDhYFW7u0prKddki7dzaQthts5
YK8V1+07UCvvUdSod6LBSTcIqHAmDZYhgVY0MKtgvawz4X/WUhSHeRkmRKIFMQlq0tYzf00wL1hD
ELJbnCE6sMVnUqBaUSO8IFR2pzYEg4k7PCBMwh3Sa91V+LpDFk0cHES6Lmsip0bqBGKf1TH2T+//
jsueKrSS7haE6k5Uit6ywnb2BzXxJV5i7FRq+hvL4HloaDViQR8LKlgll8QrjhE4RBarOO2q1wrw
wSq3Huzmhmn4T5UT5JUH5Wndh/Z1TpCwhEcI6W2iBI+I70yi7BgxNuxT0CN4MIBW8PWyJslK86CI
gO4dn14y6Gjo52uiWVBaAzzxhiREIAHR/JRIHGGgWIOYz2DagxiWteRjdBQtQP8c/9epF/x8LIcB
DfbCxwJnbYt+vgksKktCTjHvYCS9B1qUZ3uG9dCE1kHOArDPuE2j+r+mxBwYkbpB5Afuumx5FUl4
WJPb3ZSgMEEinmRi08UjImE6kTi7drG76zJz5FR/cdivwAMhRqljuz3ulOXuyGNbo67Hm2NXj1kz
bTMektn+lyxfcYHADOwH+dLb2Cl3bp29ley/UDHPZB27cC29owzLQ8Q3y4BuX7m/OkKP6dhbt2Lr
noOONGgZlz+cx9siae5VjzKiBupdkZiyGrxsJzjSlNL2qn7GwY6PznyMawlMEDumFwQAU/MobHxL
SPG2qsuPM0h64E8rJM71XqBIEX+4pB8W4cE0YBtevgeSDQ6Nw8q+XsVB5rty/46x3KVNcMrIaLJd
YqCmxeahDKffQali07Xyxs14S/yRQFT36thEDy3LgXPw6k3hxbWc+1WjqXPeJNBhLqrDP+OSfN4F
+KTKxf8g8/ZP05KsDFYimnHuex/VnBzF1B06uNFFnx5Qu1JpyFcPDH81uu+OLt84f0EJ1wSvzJ8Y
vU9RaO8GT6F85FZmJIbKDHmzBQMK1sAI98rR42Zh9tUL97Pqs9ciDF7XP7jKc4NCQfPxMMJn23gS
RybKTH6+iN/YmuKLbM6jBfy4gDKi2S2i4wd9nOx8z74zIYIF1T8v2VdquWe4lAdTTL8MFI8Q/J76
6m0J7F1XjJe4TE4RK2fCtaNAbv1ovkxsoybf+wxXtaZTqrtBE2gV+lT4g8Xovvljz+ENa+slccxP
Y0ZEfnINt7j6hg/j84en2CXZLmYztRzLhZROcqZzuyDnB8bdyHfmjL8+yn9D7FBeUDyiWvUyrNQd
+RaSxE8M0jjbk2MhC0SP01c15xx4w6appwOKr8cEz6kHlIG70ZDF4zSfw3rVOYBAxIHOr5gXOKyE
s+jcJUQhZul7iexAttMDQ75n25b3YRHs2trayZlIbgSMzFw2XWoO69LfA9Rh+/0DMrIvwmFI7lMH
w7M2Ie+LmarlJSdaoa4JD9WKYIBVjp41vAVMiYX3vYKBhBdu0T5vwyZle9nca8y3iVdB5kfiWP7a
47IPM/nkQIP3kwDZa7cduGpp9U2s+0X3+CvYNDDZu/pNvmlgCdVqPus0OcQkWqxSTaiMN+aQd71v
HTwJ8q6CY452zSTBYT0wJo7vOvvPa1scxYJDBW069wqDCTYSdfbauPVNkqFj2fLIIGu7Hs01idrM
N+euf5jhpnqJv7cHB2B0ueVJPVd19f/7K4ERwjbrc/3sPXK4FWgCgJJsac5GTgc38jdNlbw6oMrt
iXMSc6GzOl95Stdrnk71lVocnmt4Uol8pu8+eRwL9AtIJOdb6fgrkXGLzp5eydkha9ni9zkx5z02
2vo76nCbGsxKnH3gzV8jmWI9sTc9ebyOa84O3VLIwgmkVf+NavASJM7Hgl2UX3IlNfFlz/Tl1Ynz
cpeTH4Q178z13isrI5AXlHogD+zxkNcrcG4TewdWrAW9EV8VuOBnf/LQGThHrTRoWzwN/HsdhxyZ
fRdpu4AOCRtld7h+JzPIiPXrrVnAuivCOGU3IX7Y6p784HvBwlJjdTGM/PkXXv1keBJ9/FLbwbXU
MO5ZyVM+3A3ByGo5OiwWp83E1hUIC86jkz2G2/X/gyE92xwkrW/2uM9bphZT7G0yQfuPmiKY4BDh
XUM4gjah3HjWO3yCe1UHh/VMW8+szASQrlCy8gqnGOCnhx9KjbuGbiMLlpUA86eIum2OXDDn+XR7
sJMcH+vbyqq+1/oh66BvjWVz1o53rPFartfa80A5ppALR7d6dlSDASW1Dw6zzbte4ISueanpGrGM
mxjUmqN8LXIWNb1/G9p5rxaI0XXa46l1xHZIIt5+s4mPdde/pXyYIJ93suDbsqzngAz1xSsOInRv
BXhsCdzeVfcMibYltUUCDVsG6FzR7vbgNay0ODiEAq91R1EkG8aXgDzdwziXl7KVm/WBm60Ze2PM
jC6NNQ3J7Csm7OG9MN5hVRCUWXsLxgh3Fb5v3srTMJ/GoTqjw3y33O+IurltHF6oWJMqBjnYBf1h
Pq8wgmrE71vnLDo5rT1ummYqyGRHSsXPpkLmEEYYOubhlyQA4W7giyUf5sbKh9XMzadgDeNhb3xx
Wd8uXdKv6338Toz5O3Tp6AFLy3+aZ4EeKTmJWXxWjX7K8ZMudBPJUJwXRY2CUeBiI3VPG8Tm64/W
kf5k2Xl0UGYyjkr/5HZ4WN8qE2YBN22vXbWe5PVOxn+tPL25POQrjZup6Xb1G62fbb3vyco7BOkL
G569z81Zyv51vcLsWm6eWB6o9w9taf1NOzJsCxj5bVA9xzp8Xk3D663LCumuJQfBCcnlU2a/nqYV
Jzxs6nsFNGP9ZPESJJs6ZwFVO6ecwA2RTX+RB/G4dLzUmMWMALMK0KYOR1Jpv2MieyD1d5+1GBvR
sNtQHq0S4rM3v3TdjGOovNUGQmKUOfsMu4rdYzHAYseao9/lwH28lhxxItJW390kEYpSRUrwOaMa
di0SLJWHpyoYnoD67EdNFEcAr9PIbY0Kca1oI+Ef7ZieHPOSs9Tb1T8kYxyMtrkuKSHJVX6eufyW
z0SYcmFkEocggjRijE5kEgRJHMJ7667ByKB4/V7ibqA75Kqv/5yDsmYeMPfKODwXZnhpA6I5KKMs
Cagyqr4NhW7TqqckSV7W02F9aUovfGy4agbRB1OYx3bwtt04nEMqjoG1BzNABBzBmejl/5F2Zs1x
I1fa/iuOvh54gMQ+MfYFaweruK+6QVAUhX3f8eu/J9We+aRqsjijCYfdbolEYsk8efKcdyGBSu4R
195hmYya+rw0O309Ch9JPzSgMDEYR3GeSV0TIPS0/9cTvHiTAx0QVUJfvYr43qWfenyFq1iK6otv
cgtGCmIrGYjYYf7Itacq31c9OgpEXDpZZ+mI5qJMtyG9+Wzrc9Y+G2xPdRcdugx4ElMKlUG0JaVS
RLKxsw6p+3gXZ8m5Avy+ImMz9a/4saPoaV3UgJjitDiU+XPX+pAqbM69OOxgi77Owvm5cvz1RNx0
s2alUsqR6Y6Mm2UsZbcRI2Bbx28OhQxw7r1z0Sekya6+qOZp44bKbZ3EB2uOMCTCSau2Y0TyMPiG
ApUSl/xRP5/YwkZ4gZJIYQexh6OTpzuDFw2ykBPQv6T8C+rgIpX5HdaEMv0x3PZcfmRJWIyScYNC
2iKglisDZZpV13U0PPmzuwKp77Hl4D0pXnoUDDqnvyh8fSf35TZNHwEHSNUHuiS3Mi9B9eN7TQ21
G0g0pwZ1x/xeJe83lIfU4Z2EKK6bBlrA/YMMZCUSLn1L74ErIlMlP7DVunsZWWiVepRm3lSwbGAP
1nIvhS6E3QlO1pxwgGjus7B/6S0xbGxkULo0fVakYgyzlN7qTh4xnKxYj0kLzNgGLIjYsZ6PdG+B
xXDgxO5+XScQVRB0wtoRQxQ02YoA2buSZghyQJzTHT/3ygL+q6ofWlIC2oloc0ffjF4jg2qoRM4b
YkFAEolu09rudK/uJDoeqDfyedcy+HcF7qr8Ux4tu2A+L8BSogD8Y7lEmD0jmXoulzXd4R09TTBD
AmJibdz6bO91O2Gm465kxj4hjqQRZeR6pyp1pcECPmtcdjU9g/zjN+ugatc9DEhql8uucfa9c6g5
TUmeZFBT0sZfzaqA1CfJVweVTcMuNhpqn5qNg8R4kVrm7Thbu4r1m6mYh8zZ2un1VWiZa3ngM6Zx
ITilZW1yXtNFcjjb0TLcjT1EJEh7Rg7oOc2pPwdrN6ouFcQJ5I7WIl7c8cB2diHTwJh5GoPYs8gY
045TK2atS7blRUnI15LoO83Mtdx45WyxY5QM+aotuEY5R6PmwczaVWZyxAxtdMr1pbye4BxhcUqq
KtiZrFGQ6Ptk9A+AtVnf+da1e4pkxtaCPkgDbm/jieSmdxWqT3Iq0Oh4lOEiYfXb6nUhi21+u0Z5
XWY/fd2vFU2D5Yz1CmAvTGZa51DizFJUzSvWpCQ15iZCxCbs5nNWzKahHloB7LZ9SieED3KCdR6O
F1L8ICflSpV0q5ommHJ9JX8O891lAJ5ftUAPZpdySTCI2gpPZBWpOOIILC6405dJqKBOHi8sms45
1FhpFIvECo5hhcLEsdjL5nvyby0drlBC5oiXL/Uypo8YLi2M36idYSsshWSkHlUogRzGaN/LuJZF
7pa5zERwfO1Lkw9XWWsezBjES3GQaa7cRmmMQsdFvlK+abLDGU04SE8UYM6LZOIpbJ056U9fobN4
TgiHKeNdMjnk47KP78zBuaBUh2CmwOBQfun0baDwkmpE7PqmyIeVMmt71b3W8mhDRsj0w3QIGccf
SUozWvjUvuqk/Ep9IWNn11o3sxavZNavEBJLZmBZDw81pwiMwra4bm5C4d5h9sJdC9YmWyEvWcZl
wcEDAwt5qLGa6VkeMpVsupWXkotOZkY+KUtObU2mU2SASYTIWWULGhLNBYeUdR0PNFd9Ghtp4GWU
fGonu6RdCmnKXqrJC8B3j40p4tCr2MY5AI+DPB65AptdK1vqUuwVIPE8a28Gp3gQxq+G0ix4K26a
b2V41eb6gN8OodGtd2zQXsRei+o9Tdh64+ANlDXqkwEl2iUKusi1hPSYz0zKaSaCU2Xu0j+axavl
zjcxOBy7pvFRHEKhXIXoI0ZmdZOx2dIc2snvQDv0S+KbOOuE3ijiZxsNjRSIIA3kjU+WKJnhzDrr
QBRaTUH2JGsOHJ5DzT1XY38vA4IMwaptUnssr0w/xhOFkFfJrMOf11QSUvQFZYGBZsQGpssWaadd
HExPOiZttIwuaYfeyANYmXJm5buQJKyFqChMJZeGmwNvcjgrjGdDNj22Ajw4JY0xmy/DrP+KU++m
HQDphXZ2brgFeZjp5bpyXrHfulW1DOfoUWZTAFaQ3mmzH6djcLHy5G5BVzgron7TFdk1dsA3/LnF
+6Ia7fb9fuCeOsYDu3Oju9XaoSLCnEBacJukqBpCD0AoDzGF2X+NJRWcBdrUJKUk3HWWJPSPzeza
pj9SmZq6D013C9SGRld4UKPg0LX5V+pRW6v6s0zhEyQleUvWBJvZebM4UZRqSxadXpKov4nR9zSH
hnhEiu82zVVZVhq65raX1PNVJnptKeNt4XSvWhAdQKZ4OjoFvmvfWkXnNT54JeRTNzE1CGqLSz1T
LmVpUSaAaZ9t6dogpTFSVvN99J9FFVxgwv3q+LTugeASVJuHKqSX0za0JdVRv5SVGq0xlzKdggSL
I4rOVphtZ60AdwcRWHd1yAQVcuTxuU8t84wS+moieEyFwF4s+UIDyHOc7obW0pmj6teVq7CrNz8S
tg514doOHmQsFGr96Bbwsqk8DRwCQ/RnZAIS6uZl55ff5DF8YL+kVXMl2u4ClTuc1ljnWVqsMGpZ
gg/1moSmv6PkOq2k9lGmx3oqLgEs7gkeh3GIv+VKeIkixp7hNlSKnmleLi1KCIgKfbM5fRli+JKb
Iaa3qvF9iptrh3Wc66LdQv7EqxDLWPgt+1bNHvMBnqZpb6tkujSrid0E123XZB766Y+XBjjvXCvN
nYtPqRqdm7Z93cTWuZL094AxD3RkXwakcn+cuQcIY5iQsV3IZODHRo2OJ3byV2pbniOgNK1xeLpH
SfDBAi+46MR8Q5VxmSg61LfkXKuxxKQyLzhDt0ALZflD10McONNtz4FWSrcmpNxdi6i7IotQ7FRh
PLxqLX5xsp5H/EfmIHGp5ZUmyPFJPXcDmDU2cJgz3TRh3vo3UQmftSX/iStArgritZm51rRg1ZRA
Vhx+BwjuVdNMdxiYMWtIVO2xiK8VF/4NiheHupNyJabxGinGtul8eJOucgZlcF/k+d4f46ehR7Go
padgOFy2CPF20s9J8XdQfH4EEwuavFyEVhXdyxNVOoibgNmSVfhR0Ke+arvhDjFfC3B/cyFrStCn
qBFwNJVnI6Cs9FXUG+TgWC3ZTH2dLcC0UOhz2JfLLn/jAPFVqbFIKvIv/RRvUcZDNbeieekiqAcV
/Xyw9H1NMOtEY5+V0D4R0Sw3Qdu/KVZzH7nt3rf0C5NS0OC464kznZ3q1zDpNuA/V3LmFDYizUZj
H3R1sldDoX0rrOQ6jupl62YCp9P5UqeMOIQBnblqLc82KLE/R2aP/TcHV8NIXvKxW9qUOofe5Uxo
eKFeAn7MEDHR0LUmGzFAG2rSdFwTMB5RBUGjCnvyKXocLaHho50/VjFQIQAIX8FunTcNn9dJYvyB
+uzJSZVzODUPQ4DTl6WgzGQ2w0YaKaBApN/4YIS0OrofwfKdBQNVElxEYOF0bbyoQriQWdH4nBVd
rIG1+G1208c0H54z05I1DURlG7rLiB9HnI6MN8fAtE8ZMc6Jim+5Ca4dRMO9hScKCBg4SeA7ziIg
AzDcoEXkzb6ZaLaBb0N6sSqeJ6sBKp09FFYNkGigiZmrAqhohQ/bHKbYYjp052WMty333jLreFtF
M2Rp0EG0PCxVnpxN980uYYaEDsSaZnrROVMBTjbpbqgru5/XYjJubK15kvUwmRQbgGjJ6Pu9gcSr
kvdL4G7ehEOZ7Sabkc2MljPFIo7DssQ8VjmhjWlhYymtGTsUrdF5brmqDdgmFQii5cEjWr2bwFSn
ZWRmT3WXPlg97ri4E0CDB7hi1SijED8xp9jw36c4dDd1jXBlwpao0FMIEPtyoLRAgaGXnoA9pBns
NIh6UyDiHMa948CZ3RWavpls587tqTy7cFy1DF0VW1zr6JKDydzikUPlMuO1N5xb8hBaW4oSoI3J
XDq3cKI6D4yIvxR5BeAtaTkyhBuszPEJwuGGDn92B3hmo7FVUExg3HDp0HzrctKoIt5Pdnkl8Ntp
MRBIehM1JNjNMwV2zjCFTmvPZy8W6V5u99EwXGJFYp+BQN/1/IKr6/lKKcCTUy7OoI6t5b4a+GgY
xa07rGWaJSticCl24Bf2gaJsxoKK4uhmSLuGu8HpWRXJVk3HrU5qLUdk9mFtZSZXDel0oUxQ+Vyv
o8bhB/lrqluHwBi3htk/GJ3+MmYo6bsZAGFSkM4NDgFMZslnDc+CGa52pnLGtmwivGw6IeOFE/g2
w7nMH4C6SR2mHnrLojHptkqiOrPnEeeYqynuw2VhlRv5i1omnmPksna56nguyhNU4uPLgIzbd0hb
HQsVAopTscXRhlI2XojVoi8lzZBohLpNtXAard6jZPzQ1W63yREqg+0dnmNHkZ7hafQUaX7GBkhn
toHDRy0BwfBqHTddDhgsLvfaVAdbQJTVDQeDeJNFIVlaFx46vfQaNfpOXLJkBbm5cSJr1fRavw3T
zPY0o3loEXtGPUTx7BQjNmFHF3kQvWm9dTurCrIPcLulkiJ2N8+5X6YoFlb7XhHIvzc2bous5APV
x3VoVxdKE15LiZDaSZ/R+d9G1XCTIpmBKeBlZfgvheBEjCkViGdffUgc/W5KMf7rRptjmIYLiFyH
sSgQi5m32GMCyrFRDYK8vxhVFE7JZ+6wU8cEgeOt2s7Xg+lekUhQETaMb3Mlmf5dflNH3VsTDptu
Row4Mh19mbrzcCV7yXVAPdukitDxSSDt1731wvd8TjvEZhOEvTjw4tGuvHAwXjtWgysiqf/amPyr
ag73cVRdE5R2WtlcdXS6ZP3Wph8Uqmm+wTLgQhEzLUGRYiweX7KnIiQ7ojLbUkHUxPXUtq8wFRAq
0d/UKtw3MTKKeqTT5dXTJSg9EDcOoSacxRbLc7YPWjc4a9xSdkNMER+kBKrx6CBjSYFiq2A/PTWT
B31jIY9kcqb0/bT2g5r0BcdaLYWxPnFQmEL1tlSQGTA57cm2CPie/AzDouuM1jjsivspgKDNZh8P
9BKzJK22jRSu73LweWII1lkfHhKRrLK6e87z9JU7u60t0hA8SC6EqSL12y6btvoexzghUTnQxmSH
3vVl0us4TpXkGYkGVG/KbX1TKWCSlWKnTuMNPH7w+jyqiW+vX3km/xylW1EtNtBkOIr223GmzMYi
Ngbk2sJJQV402dt5SHrSvpYD7dwmCjWJnQFEgMIbzby8da78XD3UenufdbQlgOs/KSa58EibXGPP
hk2x6XOYjEa7zV1gVVMHnwFgmH6pWVqIkHywc0haBoFkWuO4WKJ2u1jmGPLWwiagfib9EdBo2/o4
Hi2qIJEFPvcGY8d1WCDKYXO6yGLMu5IMYZchJu7BwFjloXFNbKUVaUs7LggC6Bk1ES4HjcohNrdf
gEXCq3G/JpSCptDyz8ZczoYBoVarH7HTMNJyZ/HMYqE6WbXzAW09AI/AaH4IPWEk8LXVp2iKvymJ
QVEj0d76OAV6ppj4mlSTOItKKsxKxm4mV3giwitd6FtRUqbQnJFKnJpgXoHsa0ihXNNvyth6acfq
Kw3Yp6inCg7u8jIKbOsM+q6577WcCqOsLGEwiOdN9VDUMEc0pyMYGOAJWsTFrKr9Mgs9PAMa5ClY
GuYivMaJ94YihQ+xJTIRYVEqDuHxm9xAMZvLaIekVNHKMtu0U7o2G7OnpzrcW6icLBIzrha+hR6w
ZkPdBg30LTecp4ZM2u+yAw3OZ2BzUO2t6oIU+LpG45BqgtJKTSLAYTKHnevpS6BZs6xTX/ecNMOe
ZNO0hmHZd91FK7pLUfQowsE6hZV2x1veiai6H1Obik6PSZmrUi2mwJiq2qPRACJuaWe4NhqgYAxt
0qH8MbbrW07qGwsGbE+t2498+gJK+lCL6CZU4l0XuTcTXa0pVFaNwvmvVgxiOxqmdPVQiSlhgcWG
uTPwUA6IEHml3qYtWDO/t6/TzjwgcXuVu7WnKOGOZuphxmZJQj8uUGp+gLmE4I9fHHxkNfEOsxbi
h0tatBIdlSjAd09xY27BXV/kuY1WWPEyE/87S30eTIfKn7pnI30zre4uoqtwFkEw6IU10a+wLvw0
2owxbWa7QoGDdlmcIhhWNPd1bXz/MdectFq1orCRBVevRl333J7WAijYfmH1DaaGsQ/xL/8Sd7GX
pcq+sDVgCDO8ji7NqECExQqd9fyMo+1lhk0IyOfxTsM1/Uwdgm/ViLWr3qYLKGc8sqo8WEkeL9NJ
f4mwcj44FArRftgGUPfHvAAvAiF9U9tdv+6hdxcBiFlLCOwV8/y8KZzveU7hLkt6laqvCmMLfcwC
BIsbD3dDqY+bTtMfsjT9VgoknVvTzpnYDt2vOlzBA7N46zZY49FB0r/vnmgF7BNb7KYpviLpCa+A
9Xawg7tnzR+/tWO51hoV7+d8R1j1lAHZJeAqCKqVIxtU3uDXNNggNjEkHR86FDLOwkwzvpb2mF7m
YQB5ephZ2Y6C8qEDCuAKmwDHC01kDmcp9G4lKSVIZ0iwL0prTLrmylzjzlC/DOWkf4/Rjjmvoyq9
S1GW2FfwuZKlgUQdyGSfMN1oHZ/UTOh6YEcTz3c5XnOrtgswI0Fp6LWOpJtkGZnTs5MUJVAY8Dcm
Bhwo3Qf43zgmMDDb92+J+4N0glAuCYjDM9Y6NLBZzU+GbhTeVM3BnWIjHyAqBYn9EF1MVHBiWqEV
8tQgdd3ioS3q9kzreuVpaixzg4NgsDG5k7PQtXZ8jIvGzdAstcCagNOHZ4jmA71sMjxjnl5Dd6Cf
r6HB+kgldWO60Re18t9GZ0SyiSMZROpVCOdS07rzgCgNvfGhoLkQD80liqMV0Tye2D1rdDAi2o/D
toWLi9rB2qqSy9xQ1W1gNS9Q2V9jSuQQUq9wAn6g9vfFUcZr0oRtrykviivuugw6Xdk45rmY2+wm
g5B3wd1Ft33T32DihTxjinVBimCYa8FbL7X+ngWSbWsyBugDpKYUjLDG8wU+Fm6ExCWVWJf8/Ew1
0HpFZfLa1eGSF6Wub/g/NPIS96XFpniZDt0jyDMAUdZ84Rj1c8xMafvkcaJaBv/tQfRwfUW2qZx8
k5rWF8chJlpSmopyPEJGYDxTGg10rPsZFDcbAh69lsAqgG6zY057O+akqVvqaizji1Ggl1UO8Ifi
3rlsTayRcQ1KQo6zlZlZXi5UTthWjqKMle+DqK5wU7Vl/U6v0GylNBsgRR3hoAy855vWuezo9tWQ
VhgXGAfVD6DZgUtBEUU7sxr1hnkCqT4xV/bMoQ8lKSqgMecuW7c3ER0JP569urFuozLf92q1dJDy
Ch3CkVr3t0gtbohKu9Qs7zIr/zKN7Y0biucWHhS6JZrnNM2BWuU19t47n3c1OAia9Fk6Xpl4P5FF
58bZSM186wza0qTjRc3E3CA8Qq+yhleiZsqhdYunHNRGC4HAxx14roBPlSa3A1e+VRys1Phx9PQX
NkKeeqrv7cJ/QOZ2W0YRMSWdLtPEureD8LLjJZ0hyDGjRoMBGYRu4MnKndqZd1aI8CnHnHuzV521
pVQYWvMLpXtXVB2iMWVFl3xaO61OY4gSR5Iexka9hMi90QpnT0OT6r+jfo8tZTuCDAMkyRQGeUfx
l5yYMmTZmedu6ruQJcIVVMFLRynecsWY97GZd8ukpRzitDuEBjam3SPmBiubXkgFB8+vn2zFeDKm
4dVtabZrOcLZtdR9bynRO+oyRnUUYrV0XCvu1DzcimneogR0rQEEX2CHdDW3qJrQcsrPQECTHTpV
id6jCc0wi64nA+RiGDTUXqeDUpnoeir1t9QCzjhk29SCREjlDYST6j8b9bChZvtEKL0MlR7gms+L
U8StglD2hLtdgUsigvLnk0ELXnaZDS1WOQzGO+YN3ZHWpy0E8jAf0OPQKaUiz5jS7wBKZlGFygUd
Rgyy4+A+Gun0Rl29Rwr80DkzZOsWOmxT0IaJ6i+oOM2LfHSehbBuS6wtzyAPXEl5n3JS4eJmq8GB
RWCXFHknC/sPd0Ol4D7K0AED0I11gEI/y+HFRglKp4XzBSY0nhhl84xgyHmS9Hd5FIEsDc+dSnx1
xuYpV+07pvBjn9HGMnwb5KxCZJjsyz9fqOAT5HMutUvu6mmwt5D17KWtofs6GvUXv8mBAsSDCmCv
pKECVZLAqDxOta7gGYDcjuMjxvnH3/79n//5Ov5H8FZcFemEFPLf8i67KqK8bf7xh/nH37Bjk3+6
+/aPPxQB/c6wTd3Q+fPXlxs4nPyQ9m9tMKhzhqO9Z9aH0CoPLs3XqtVefu/q4terx0alJQEJtYdg
/rcQcV/yEzoVfVm8/t4A2q8DKFUxQWaqhTdWaJLNnRdZiG8V6f705Y0P3o766+V1JUhiK42F10ez
7gWjgziV6s6L37q67v56der1FiWISvB2OGuiSAFOACjp713c+fXis0sFdZhKQYMtfi6t9qYrrPPf
u7T966WjxkCIJsWk04WEtA0LPd/qEPhXp68ur/LOjNStX6+uaBl64UmNEniKHEtPFUNNmtVoWeCV
fbqt0L9OD/TBx9Xlkvhp6geKr/pxnQgvaLrLbDAOcV385huSQ/50aUQnOzGWofCMlMS68ZWdkmI6
dfq+5Yt47wUdLVkLUatYCEfzisz/WopuFVJVoSa1teHJfDLGR+9G/PoAiUIgcnW789D0TREwxuiV
ze70/X8QcvSjNavrSM0ISEVSAv8NAxZ9OU8pKu/E/c3pEeQCeu8NHS3bXqWnk3eF5qWhc9C1eVca
w163fVoNBZW7cCv3BMiau9PDfTBjxdE6pvdC5SAyZVEQsfwJ/VqKHLVSgeLPMHUKb08P88E3EUcr
utYgyaqxXXq6WpjqEuXcHKhnOtvL37v+0bJme6A3VdSlZ2nJ9zRH+A9Txk/uXZMT551PIo5W9Zh0
DlUezK/NeDx3shbMW4NRwLDPq3RRiRjsW79hZ/VSBXyzT7cmS9hmf+/Jjld6pVPPt5PJAyd0iRg5
Stpl88mTffTxj5a6m7SFZejRBMoYAZI6X9YtnLA0WVW495lXv/cAR0te7alg6HoweTbrHVuPOlq3
DobYp6/+wYIUR4vdRjGtEo0yenYwRZvW1KNFr8/6bnLb7pO59dEQx2u+rWyqld3gdQRFKNwIjkzi
HqJy8skn/miAoyXPF54rtuaeo09LcRbP1QZFbru9OP2KPlh72tESd3Q/aVqt6bGOA+E7uiOOfjMW
M6ev/sHNa0crO+o1VFeMiptvleBgt2axjqaw2tQN6fvvDXG0uBMnbitTbzovLtE7bXtta9HgycrE
O339j17Q0fqO3TGrh1rrPMucID72qYJeHMqep6+ufbDKNPnmftpQa2TLsKKZWy/MaPv6awl7ijNw
0cOyyOcVfEyQcQC6knVpxwulnRfMB7h7KPRGAIHFUgXDefpePnpS+ec/3YoD1xJ3GytDg0690VUk
xY3ik3T5o0sfLXMlaJykD+rKow82rjhsYmemT58t8w92xR+h+acbRwja9HsLKnnr++C3I5qbQYDw
GpRDtJRALBbDF0XHcV4kjvvJh/voiY7WPc5hszCTrvQwfrXPChN9W2dAp/f3PsXRonc0GySwzZ4e
5LNzZrSADrM8cxenr/7RpFOPFn3eGH2soSviaZj5FtOLw9moI9/ioLlzwmvRtJd+eCimeVlFyHrY
O3Qzlhm48SYot41u7Ay6oqfv5YMIoR5FiA7hy6zr2ZvjuTokTrrrfe2mlPq5p69vfDA51KP44AhV
1afYLDxJb1WROM27qV0gXlg7l+5kllikGBYCDBTggwT/ZqQE0PacU+QCdmj4oM6d9wl1E1ze3gQy
OBByqu8WIC9Knm6Qmrm/ThxfpxcYdW58187sOrtpmMfmHiMClcomklsZIvAuTVWasqJ0GWXKexfF
c3OOxw1kb6PaAM83QaqO+lcEqCLrqihLWuZjWZQb1A4jGkYDAsQ9LBZV2BjjobaGh2gbjrJqmwYQ
6RLcM8BZP4ILjCJA0QMGjwE+EfDpgsWsdnn7ZcxFDPx3ngfDhwEcIkCG4fJU9S9ZhfwGBm85KK1P
3vz7iZF6FDhbgFKFaSSG1xYGgIxYVGa1onitl59sLh8sQfUodCI23jZuMume7lK4QGFx4gSlTHgy
/N4DyHF/Ciu835IiXKh7eBp22bqD3r/mWDW2n2QnH93/UVC0WNUZIqnUEHQxT1dZrsYq5dIJVc/d
6Sf4aHGJX58gLRIUboCgeXmEFha0IX2kNVv3aEGVcSAeTo/y0XMchULqiJOuI6rn4bE2VMtWKQZA
l7UxhJ+cqz4a4CgawhE2dDQ8Zi/ohqbdNbkFU1iUAlmX008gp+Rfc3jhHsXDKu26AqE0WAEaLtYq
th4oDOMz0UATWfq6U1+eHkcGtffGOQp2NvptbWOptOB7Lbur6wwTm16UNmXbIoRXVTm4peV4pgaR
GD8J9u+/POEexb8yDnXEpIrJG3w93RoxMDCkYO5PP9D7Ewwd818nmK+iTdFbVKniKY8R3zUdmigY
h0E16bURtZbTw7yfJAlXDv/TSkTYdAiYTsLTTCwuxq7BbloeTuGougHNMde4cjOjej492kezQb7J
n0YLkxrLvNwZPfBSyi4uI/zjhwiMYVHYK+c3H+lo8SsZCMymoYDYqQpSI3QLw0NZzyNsVFPDWtU1
z010hNanH+n9TVC4R4EAMKJfGlU9egbktblwdDiQYKppNKF11QSI6E6oKaua0HZoTLafPONHU+8o
MAR0zudJw3YG7EUyAD2yo+9hnDW/VcNke/r1Oxl6gwhaRVgIOz/y5iSJAPYkYfJ4+p3JyfXOYnWO
gkKTj4aqZcXgQTSeu7OgGIBRQvCZrxrYT/Yn+clHoxyHhLSvw06AUabrNK6LoLWf81aHdpCY6s3p
B/ngMzhHEQDaIJR5AE6e1AR+TITJGnWoVHxW7f1gcjlHQUAIvXYzJORpe69HY0TxK+5Vr8oU+wl/
cvUmwuLQ67taOpMWy9PP9EHZRTjyff60SNNKN+rJmUavdLNDEtV4aCKBtsEVCOwifWMcCazdODfn
VQ+GWRmcaVkgYblOfOvt9C189Frln/90B71pIa7e6IOHrMj4yiv2BwDZwFv+fMR//6WD0fzoaLwW
5VRHQdge/es/N2/FxUv21vyn/K3//ql//vqv/NK/Lrp8aV9++RfwS1E7XXdv9XTzht5k+18NFPmT
/9O//Nvbj6vcTeXbP/54LcgX5dWCqMj/+NdfyY6LxfT67/6MvPy//k7e/z/+WGGl2R7/+NtL0/7j
D936O1Q0B26XQVddaA5LYXiTfyOMv1uuadgOGgq6rgHv+eNvOc37kF/S/o7Yn62r/JKp6q7MMpui
k38ltL+7rm66GELZruNQN/7jv5766s/1/edbfr+N9OuWbQsLlysLITI2UES4Hefoa0e96WRBJyDw
ldNXZKP1vZaE9zTvrssgva9dw71pMqo/P72cf93Fz82rz0Y9muXohCFnj+z5AgEEZx+VFbKKfXfd
gOVN1A6Qh/FNySLlk1RBXvX/R7y/PuvRgrYq3xpo+Seob2TgWINQX4HtgOEiOv2ToeRr+8tQNqK7
pjAcPtZRbBqjssGYiONBMmM3AzAZWUtakf4noe+9J7I15gKWdappGUfv0ZwNVLyMIcEMK7O/hvSK
N+UIQGLOuu6TEsd7n8ymS2GyITmCGflrWHDMQTcRteWTwdqjHhvjTDCKPHzMu25Ylf447i085NB0
mqYvp2fLey/TBjiiC9u2DSGO9ts5Smi0Q7kHroX9/Bg6tof+lPtJIUx+kqNPxvy3yQVMx8DB6yhz
sWx6AvwxIirTrZLcKdYTxM7rSb8//TDvfDIb6AL4TdN0WPpHDxO0A1Y/PcNQiTC087l6ENXt/20I
8eunyhQQpk0AMgUoIhA+lCuwtjbYSv5vwxy9sLIrDUoDPMlUX0xufZY5UNzATJ4e5fjjk2nrmu5Y
lqkalqrZR/MOG61MWJh74l0lnqzJXSML/cn7kuv+5y8vh2CZWpolAEu5xlFcGNNJyyENQk9vwg1K
hwqI4TGVBnyYe7rFJ/Ps13TCFj9GM9kSDE1XddWUC+2n/VUkSZfEORoqnMyGfZhDOc3KwP8+ZIkG
JGJA/apPjV0/64j80ymMrk+/0PfGNy0H8K5tm/zP0QsF6SxUdGSThQIBdFKLF81x2102TC/ge4vr
LEibrSUp7aeHPY4f8rFNGatYwq5hHs/7Vi3R60czYVHWqeSMtx0Qv9RSjBcNYwUE2uLR3FVwSxEt
B813evDjRScHJ0BiQmiw5tiDf33ndqo2PqXBZIGcMiAdbHqiSpUSI5+k7O/NJJcISYjENkh35WT+
6dtq7ty7ychkFVTLUGmLdWzmlKLpXxt5SD4LYsDt69PP9s6LNXW+I1m75qDqeJTPtwkInbhSOPUU
gmN9gD6Zii8forIobysqQNkKIV5UK40IXGISdP3q9A0cB05ersneY1iC10sWcfRyTZxh7dSg4Ojm
aQMqKgwhsKVtkOH31PbFTYMfDtVCtRryxemR34kNjuPw8LrOwxvHj45IrNC6jAhUIud6GdDJXbmi
bHb/+1FcBxtzyzTkoj16PisODbuk44ltF+KP0UsYfj89wDuzE/aCZbkcUXiJx2XrTnWiVMWZeoEU
i7vWoqJlYYwR3oCT8ckbe2eCuqpNumfz2lTVPspLwNVCAhiVeKEHAxg8XWmS7RB2zcusR2OKapdo
PklR3h+RoKqTpDjGcYoyJ6hrZJyTF0lRiSV+JjZC2rN1LnqQjSk8ik+WwztzgtVnyWDDfzSy41+W
YCLsGmssnjAWSO6lhb7IarRPTn+xv055Q6Uojg6wZiCIbR7FUM1PwNJ2qL0EfbeAYTLjFytw4AHU
3+bmJ4P99YkM1WEHdJh8BgnY0QK3lVzTzLKISZbNW92wbmgKffLS/vqRGMIwTdNgMbnmcdya66EZ
O1jRi9ZBnRh+yyiw7Fbzc3jj/+v9nC1AWIKdzzXp9xzNwEpz0GybgnihGsDpFgLK+quWVMjVnP5E
x9ucBaaJVJWoYFvQMW35yD+FYjP1EQkvBFiFVXrVntPqXyLY9dhuTg/zl+hLUgKgVOb5FAFZxr8O
g2URWuwwh6X/CwY8gya+Jn7XrHx4PzQqlrrrGYOtvJ4eVZMT7JeUxbAItrpQyVxc6y8bTZKQN6Bj
FsDjRK/jOsyRedCSC61HiqD39wK4rQOTVsyfJA+aXD5/Gdgkcpgk4yRmRzM/DMpuGnMGtsvnsLkE
LX8GCvHcD+7h5wdGvUia6xTyigtt4ZNnPv6iNs/8/7g7rya3sS3N/iLcAA78Kwl6m8lkuhdEGgne
HXj8+lnQ7Zku6cZURb/2i0pShCozSfCYvb+9liNcTeXSyqP650OKMq3pfBcjIbG7Hf6aVHjWT2ay
t9HiMix+GAsHhOCXXOxBoP/DFvAfn/f5S7MD8ClEEAy+5fd3ufNVquj6TDOy5qEZfZsBtyrheAqi
tq5b/8ND9R+f+D++nPj9y5VZiMkCifKyLcUhJGvDLe8fNgLN0f/4oRhkMnRuPLrDoWjee/54dPs0
NAazBGUyaDDJrYoBL/qi6ujDx1E7+zKovOILhe4NsynDNKmrtLRgAKLSYh7TUTX2c1k3zFkvJg1a
v9cFFiYugn/J9GhWymdbGXt6ECBk7Cb4JhRs0cC2260EaXmysLBgPLXBNeRxtUKSwsQQPqiD7rRQ
UqT+nQHnhsQ1C3XLezsMt6RQPb7sm9U5m9LAN/mUmWI1jj0KkfyUjsoyMljuGa5USvGQ9EfmaKX7
adUEQPDR6HVwGBRG9RnuBEIEXVRuTAyImFIxo7YrG2M5vu5Av1diXJoZ5Aw6eyHTnTi2trlU7plx
07p82/tyP7uGTY2Slr0S6c6M8yV+LUgf2kMoJcwMTFKNA4BdPWEF82rB3CoOkzYq1sWgG0tKPcUS
acbBqKxz4YRb335u8+k4msWxH1Fb9tHZGm19mTJ1xCDZkC8YDvPI3mGaimJsygS4df6y5EgCWqS2
7CWHl00wSVTd3Tmvt8KN9qb/1FiMB85cgviuKAxLF/UANMj8MjlgIAt6yBxcJCaT8Bi5zYkpkkDC
fguTDWjOTWzFN8rPL5plwtyCsWshKOjedAHiGnML7PuFgUTNpjEG6Rb6vL6BP7/BGg46KVlaKkBB
KNDDnOYrf8aKsorcknN3PiOWsodeJ/pjGUscEdxP4eNMd58xo4rIVOXEnq+NJw2EXdRjFNql6EUY
emNer4mYSllM7j00IRQ/MrNIH9qsTq61b/Wtzs8Qw/bQGM3lwOsv8D5sxvic+TBEPsIYWRKp+PEY
QjIcN4UL8H+RKlsNlg+OwNqoPJkRjC8AMM+wQnPVBC959D2kV5TpE9+B4WkgqlotfhozdW9kJfA9
cu52sgmZyoPvAjPjxc60ZVlBLCsCz4EW77hHCUOUsH68cf0FI1q2sRuC/VTTLysB7/ggTMB8Hifj
KVDSA3BOaGivhfowmJrH66oZP3swxj48HaXeGzwLjpeqx7T1EeSG96zxabGcJuVqgHUpH/0w9IT1
wDA08OUrCN10urSVCfmVsaLIXYZByNB+Vy774aRb5l5Yyk4X93j4OcHmj9OK+a3Pqdyl/uSN2kaE
cD9ppWT9c2neEgxu49q0Vrabr4boHnc2apGTIe6TcS/6HZagJzO8AEz1o7VlQ7VaTeOTLFF3qAnD
D9Cvdz2Xa1e+YG+H9u3glmn3WtBdCCrzBlv1bnZLx3G+67J1HzOINu7S6M0nk6JOO8xLarx3mmvU
pgvp3wf1EDqftrj1+geGbWZK4ULMF3jjwFrNNbdGIYqtNmGueAnGSosRvcij1XZg4roFAJEWHk5p
rlveGWfJj7NIzJ1JW7yFdr6OjSdwZeYT41Rp+NExXeqesoaZHsJlS72C/IkjiE/4YB4NxtmV7ofa
Q8KufBt8kut/aS5z3+b4Iy8tAhrOM5YpmCGFtU4N6Llp22G97FamU3fXkUrXStYl+GomppkpacDJ
VRMM1no7yPaMLnpT64BEBSNMU/LdOenStPnkQmVawOwcNkDhN70dbtvEfG5BlhmBvzdDh1dk8B8g
nV+ytLqAQsCyrVoPk5DrKnTPnY8nWEQ1fje+YSu0NlVj7/t83OuTcUxC627NohLV39aj0GCFM2Iz
BBsV1KZfKGvZyQ+jHHyWqz0Lypw9XsTaeytMNCkDnW13G9eQ+9RL2u5SZ9rrwIR55wtU9O3FcJgT
hHH8RB0igD2o8JnQHm1nzdhsH25thtkwI4A1XandOnXv5SyKP/jhOmMS9iMx1/JhwCk1oPYOt7n/
IICKw38Imi8NehC4uDI/5cmKfSIyHxz5LFsCZ9vkowB9mN1rZalRoqUgMlpQ4sR+EviM2KvSbBmD
UBhgRy3z4Dz1Bx41p9gyDqjYB1msWya9hlwHpx4vlGATZ+Mm0BvILG8IxD6DoLmZfXcOuh8N30ap
4ToKcO/W1YM29ifBUG/vjhe9YVxQgjEye+F69cBUYmGPVEGi1zKr112q3hqM9FjjqVlAoATky9YV
dvc2OYKuWBkMhjtQztTqVPSvOj7RBNEG9JaTNXwTtUmsjdttm2jTzYvdtYPezOKodJeuv8OpMYEw
4Bhe+eyJvfPC+GuN1jL9zqhKMdauJN+t+2B0Xz4oBTV+kmC53FUUHJLoPdIOaT6bQJhLjN4C5xXu
AAIHOMqLpJc8nj/DCdfsTyvZTIi/wacjj1tX/gJuCJcNYG6P6rQ2dHgJN0QjC/CrgbkuSoh8y7T/
yUnLtwqvkNXVDV5KOrrhpC7q6bnXzgZjzoEIDjQJvCQGMFxoK9dgk1RqpnvyASK3ySPf2ckn6pJ1
3ZPyZaxaxDq1NlF6LdeaqtIxkkcrDRhkFHktDgQreDT57oPWPtlEtgZQAU71ZsRMQ/bAYZIHzCdb
G8IQzy1hkA3KDr3YETUKXG3BIPCSyCnAoZuZxQuVqjhtn7tfKs/CDM79oEHxOajuh6pddOM0NjYA
Y3OLVYwM1r1yOL2ixmUe/OIyvF5X8Z221TUW7iF2M+ZmH5qGdfymRSPvyt0lKSuZJS5H7WaoYExa
7b3PSi9qptWIXRCpCm1Cm5UW4kX1kYmtznDu4J/z8TYY7tLWLxXIbiPKVlB+XexSPTfMFK5iOzpY
lb87E74uFjG1wmaWn+oA8NeWIJKZrkt/DUULSQCnouxmgMNX+2htV+/1dNbKe6+frPzDz7CmW0Br
hLUuIZGhHDsmcXGWWrS1mIMbzU9bnVY9WCZmmVcchZrs1W8/pdkdOf1u0uo4ATRTbr3/5tIfGscc
QgbT7cW0YER8MarGJZsEzNAhgF1LNi0pHqyRhrM2MKDJ6SojalqzCE36hhBC4pee2lmLWq8vBRwV
CmF7rSy3cdizniMeTZJNZBQrpjZvbe2vlckMIOpqntqMTF9K/11apICUjGHJMkH4rOF1sDC3cVbh
FSs4ItRkwphw1vZGo3pJ/6H3A7PI0WH0GX5E5mWWLBAz5Mio9kjebvrEaZdynMzSXTbkbxYZOzgn
TBkCsAqNZ6e6ASNk1DdZaz2O8jY6RnbwKJ1+01vGjzZ8TXkOy8OUmt6ouEfwN3C9xEnxgX6E6i5o
v4oIy7d/UobeA8fgDTVS0uIh6O2XNDyAXLmlXPJhwrIJNKtarloQbhwnFr35qjOoGbbJUrccHQdf
iQTWWTHTzbpyBw6wLpQZl6GvCSJ+5P2PKZ2WDtnBpl2p4kPoMwnlMYSKFXEcNQHuUO/ZpyrA6acU
KzZz+btkAErAdBb+dlZRUWE4dkkOGWnHtC2hfBzBj2P/0cl21xpH1V/p7HbKaGheboLDQlgzcKbh
QjEpfGcEENdl54+rpgmtJyAWYMGsyV/jbMhh+oAfwy/N8XaQzo3iV7cuIpmfzCRQ4avG1QIQmnvp
cHvstcRnwrmxD+AtD2oRidXkIqYgusAYIX1w4vwsTRwrXClu6qSeyGpbnhFGXoQWI7Lo13NrWAsZ
PJcjtFEnXYksB/QSrOxQvRRIyXMJCHcejW7Ss66RgC9cy3l2IrffJhQTBNEZteiXuTgOGg+IrVx4
DPkgwuS0B+fUlWITD8EiVIZrxSiodGIAE8h78yfgD26JUSYmuJmsG4BY9T4fTvEguOSsYSJ6zbTL
2B5L4+QK7kiYKoacVldcHAg5zNDKF18Ln5yxgEqVeFK/Dq1/mATE3fA+IdSBl+IBt5oRk9znQKGn
+U3WH6b5oyi3iOWOePWgmG3rmpLwaGPpAL/Nfb2z77OSoUSs52fYAqDEEklbKA7sGsfzecrKmEnf
AL7wyPXDRTTN8zS6W93q2HK4LZbiNSjizRCAMhjFEx/ZF4b518Q900Xvug+um19S1eDs0pFhLT5l
iK8RhYKaAzb1Ny3ypsJ3eNUIVznFhYjSomTnVSwoev26jk8jLIYu8ZcjNWUlcTzZQqd+z6hqFwOn
FeWq27hO3JIhoeeYVbSbsTzFrJtgA+Zm4nM/iNxboe79sjlmFsPKKo6Rytpr+XFM2PYuOF8XyEOg
HdLySC5cwBdKKJeK/CKOf3DrdhdFNFmbAJAmd5cw2DHru8iiZBMHsx+MvpFl3ZQumhnOAMK6dN9i
Af4ADvOpudpVqawUmYzBLFC1Kfi/D4ydsJivsoQnwC/W6TBdfYv3xMqmJ5mPPzHfLo27C+wkOQjn
6gKKV9kjTfOYxwGHn++Sc6zgKMYT4VjhRQuwGgLldstVwVLB6B8Z/tMYcIeINvM2Pwa3PH0sDHXL
+9DjqopbCZ6X8XzHAx9SWIsyvVjBqyFep35rBdcueBBUUGPQl1MbfPkpA+Mc/3DkzKRyj3JSKE+D
yVmZy3CVbuwy8vJ8F0ybWPfGGJqtI04GV5RZmj20lDFn50x/Ggr0IcE5kbsBMEf1wF3MyLZRs7Sy
gultKjkvqdlsQBA5QAdxcGs4LIBNHE1tJ9Kn3l527k7jgKrDU+aQZ7bEuLtVo21jf9qk+DyyKUQG
myklt8V6xbz0RsleuTUUimc2+87Y1E4mF2oJNCU/jfY3+mtmpRPPlw9d6K+Ew8v0k3zcUoOBrlsl
L7exCkpzKYNx6Q6dZ4XEwK4xqgll11ncyri25vx9qlprVy5b+4BQcr7BOL03BUt/vE8+nonwO3KW
lUZP5Oz7r5PyrXUXtNNOuLHHdZ+eZeZCvPuwWYBha8bRNxhikFckjsGHviDqqLl/2hxth0OCGsEN
9468Ms058xfnlKLRPTbti8IhmJ7/QU2zAw3Hx7jEVCGWOTdW/G3kiJZ59YyRbo9EFV584SnRDyW7
YZFfpO64T5qtbD8gSZYjGGZlqYsnDG0RJFSgAgxhvo9M3VeSIiplXNpMi7Ce90eTOkAC8nGtohtJ
Q8YgAOZZExzKO4WUaYLlk3C3B5RFJwQFhwTRvgd1jcb1qQ5Yt/rl3G8Mby1skOTD5PIeZFAkEtgw
sZcDssaOiiah4RBVLgyNzdYLgrXZP8Tjtedz0juHwZLLAlNYy3mI0w9kKc7u5h4dFX0AzvNxv8gy
/UwF+pB3nEaLx8JhXB62AIdCqgIJt9J7j6s6TuTTBIDBN9E/RCyujNlX+lOp7s2CuYTRAaXbzOMy
nh7kXuSYFDpm9wycvOg4BHI5aJtADLMxaRlDsBc1Fx0G2SgcGgU81X2glydU44l/0qt6ZZUcjLqS
PCGCC6trdyWExyT3v0ql+Tm42q6Ysp2i5iwhElnz9DbYDrK86GC0MPcswcpteRSczgqNAlVtlwlK
cOo0FDBgCAHL090cQOeuUz+SPlr69bmV2b6rXhoBigPkbRDs0gJmW/QDlV0t6yvHNX7EcTVMpqcn
wU0W8WqyqkOWBpS30nKtz58Wc1k7qb1CrDgsTalwk/MdZJ8a538Xp+U6Cq1q3TpWDOxUN/mhowmi
dI3zIFMnWAVZQ22s92n8DrpvfrYuZy/I1tZYYwwKmocU9+abWdJ+AfMeMZtSaJ3/pDmdvSVQXi17
36nee0EhTeEvYVh+9CLUPhuZgdLKcZ+wQFSByoSHggx7GosWBEzHpOTkT8q7zBuwXX0y70v8zPl1
DKKe3XuIlNXI72iX6p26q/UwOURODKQuyJWKW1BlyLUPX44KXaN7gNQod1gkfBa2xBe4rSNBJdKS
8bvpxtPBSWz7QM5saGAfB9VWR857V6LByncgwctbxmzwleosPGwoK/KCLq/ddvSzH1XibaBga1Cd
nWPqK8ji/UZhsGlVtWJ8NkQyUs0S+r3OWvHUO1r7lWV2/qN18X7dwJIww+MH2uhslCmH7h5E5V7i
KnukqYgzMFBk+oGkO0q3U9hyrqlM2a/VFnYLwGJt00S8r4sx47Tq4ZhH51fxLnrk1Whcp66s3iw7
qjdTTd2xH2l110WTv1pdp55rk58pyItuS57duUkIeIsIQ8RKFgmp80CaGuU90x+WuW42D4UZCXQi
aD1Z3SLrLaaIegwtQfGxgYtyNt1aulT8ZtDJGLJ10UQFvtLl5JipwLI0qbnSebph9F9QMrkU9y2j
housiaiMd2lfPEedAbVeHfsKsnss273q+BEnNpCqeB2rczVmwzXTRQGXQgy150TIiprU1X+AlYee
4s8QUpQxkxmvmYyJefSRs8A6FGyjpIYGgO64NeoFJuQBpn+cd+excFjY7KbRHiv4cqdWY+4UN5dT
emLgyl/KMXmwODvtW0tRYNjoyUVVEpuPPo5fDC4ayNm615eWzS46KaJ+DxpNvamirz6c2g+PIcQL
6vxF4VIvSNX+ua4Ax4WRCduvG+DaT9SwKLMaLM1Zr7ZPPmSmVa9KgB490a0YPykSk8QZHkE+/toE
Q3lWysT4HswIfEtR9Sfi6e6cS8EUvyzbbQztXsMwPsFJju08zSjbqhqKNonb8FzlooqQaBkcHquI
6NrGEHCOvBYHc7MGRDwh1ktTDZhHFLeokkx0qas06WZWjQztEtOA0LyRxLoDw0fOX9MmrYy4tczK
t0zrivpmdkqWw63rE27OHNgFQgzQRizXONLXBWGPEuYYc2Y/8yruqqciHM342JuyhpATTs7wSuzB
1RdV27Y+WNoqcQ5WnxrFk2ZlutxaapJzqyjGOAHL1TNltW7TMR7eIl3U/S4hhFmu7CLkqt6QXBo2
oWHYj1WWCwBDLbNXVGVneooaqaLZBwmn9yPy1MlaG2XqNNuY0lB61uIprNbBkLNm+oItAkQh5qON
LkOLmoo6DEZ2mIjwMjrWpWGPJVUTVOT6RHXZpaGdXPtAmYXgZmvYOCJcmhkA9M0ETGhihqoLAsd4
jPv5dAOfRmJwJGGOSRQHryUOlWIMcttVgQtMlKLHa2BGcGvcKLK1RUQwy/badphNt0QXJDtdyDUw
AlBvwVQEwnjQyxDzliO7EcCY2ZrVPgrD2XDbSD2CdwVp/ZoxDACIJukMv/qISzy5vzhkKiW9bky9
WDAtd3Zl6Ks7lJWmvED9LP2dGagMzvN5StMT7JCBmteAxuc1G9Se5oow08R/F/xj31iwKE2cH4cI
aFqqNCX7/jhwTeYaUCBNENw1KGTqmpLDy8f2WHfPYVO4oMACU7cF1XezLWkcabIcChpSJN+aL6BP
OK20wi91MP5aHsRfPcHvCHFh0vcArC0ZSUbboP2lkZWfJssfMHg7OEWoozjNUmttUNAEWYfxIJW8
CrVF3pmdveo6fTzUbSBucT6WI+2dpNZX5rx43DAxYc8DZqKkAbViWzkaYK9fjQhF1LQLyNrIh0Co
bbCbaaXDV99WwGbsuCgxMPQuTKYFG1P20ZbApRYERgf6f65Tk2tT+GQSwlcyXkxitnptdT/6ZJDR
FocoF20twcQAO2oAFirMTkfcrOOHtY/l5LQmeP7Rrd9LMWTJta34PpcpBQr1EBRZi9Aa/ZJ7GLgR
Z6+hi/7yeZ43A/Kk4Mcc8MnVA/OyVVh3J1GNpbuvKreNvuxxqCMvQ8QhhrWd+mN1L4bckhsM4goS
BBWvVgd9iec+87LQ0tL1xE4M6tR1qKZ1vi/Vbtk2OCm+fMTjko29TYDXjVDdWLNzjJN8jEMjpkzJ
Yq685GQIuUwFEkXf6HdBvOlTq9FgQeSAtVNE69GZ5LXRbprGUnxJHlnpXgqyKjOt3wzyA7LskVsi
bdyw5OoIs68VDCFMg7AqGoilUJs3p2gDM/tq6PSHCgoiumyV4sjZsGpFCe3ahZYmSgZMNNYCESv6
RnB+0DN1rdkQW3516P+3Jvo1i0zI/z/Sf/oxRF/FXzP9v/7Bv0P9imP9i91BtywS+IRHxQwY+Heq
XyGG9y/dNg1Htcgfkamh8f5/Y/3iXzaxIYK/wiGDxTHh/8X6NeNfJAb5XFEv03R60Pb/JNZv/h4Q
MRlQE/qc8LIsMkPEWueIwV/iL1LvNIibIU2BrNRXQY9yTk2bx6yF5cYqsNClfQ1tYzgZdoTrdf6F
M9Z//U7XgTGbTaAQ9mZTT85xh/UkpDa9JH/YXqZUVzGNBRXbrJo+M3R7DxAbJI3T0k4VlCBJ/oSH
RmBM6jPZ3EBf9NfMML2htLl4ph3XoPmr+aWU2ynF7D61eOGT2vgBHRZo9li+c+LbW3l1UO1QUnMb
7XDT2pzCAneqL1anlnTSKYJE8x/DdviH2Jqm/p504RXkjcNdY5OqZ9TC+hNrFBFyCJOm7I6RFU2t
h0+puuQKipU2HJxtI+rsVEElWfQ61XddbbKrnyTTGdmOQ6MnbslgRmGyZ6TarNfOt/DDTwDr+RWs
ZXZ1jazbJ4azSYJQQzQcYUpVhwpFB3+MDFpjnEVyYGudTasFxVDLsOCLWjET0dgT216RvirRhQ23
fMsFN/RqYioxY3hwFZucqEVjOgs7EdpD1ynIuhqS4EUYVlC34WTXBWqZqW62NOgUMsfReB1Dfbiq
bkQNdhAILpR+GY9crDkpJg8BiPQNXMtuhvbnJ51/v4p6F7unUE/s7YOXtxKs5fy7qARwmY+bLpuB
ipUlnpsUrIQQgfvVU9Cx3ZRum07fQQKJ3vuKYy/LNDbRGWfrKVYmlIUQeRiLPWBVy55+/dK32k7q
sXspDE5vTWfXm4gX/1BP+KlbfBPvHRfLuLorfun8MDjmFHKIAEmwrrai134C8rw6o9J8pOTv6UON
2nPHYDp5Hirjf1klrv/OQv11tuU/P3pEbUjTqKatotf5jweHzJbZaH2qHfWJNXopcTlRkNPDW2c1
8aWZ0rXftBQIfBIaYOh99VMfcO6kQdbuXWsw0VR03RMZfu3axWLz60+Gq2HYizv0oSHnioXaOdY9
7cSbptoxupsUhj11c2pNRRZVh25VRbH1oyvLAlGRJhjfv6hRFy0l6Na7Dqx8p/suthajo+ePh2rX
44Sh6rjCbbnowmivkeiZFaHcKCOz/OrJgtnLibIjLD8bC4mRjxSbJvXoO5l21Oznv38RfyWq/jtn
RgbWJeIlSGrrZNSJWv6xfiV6aohSN8v/+vRhPTQfcw3lbuUDvJxSlapGmBV0NQxxCuMmGjaNjt+n
j2z1sVUGdxlFWrax/Ux7/PV39icngOaxSVnD4im/qFXAOyTo9ElNPpiiL65aQpZpPTrhh9thJBVA
B+6cbknWxEVFwRFCZ88B4EkaQKX1MWURcOlccXC69sbSiWz54M+/yBxaldZM/M9yZ+QGG2G1TLKv
aUpYUbX4sdMj9VCIwlilfRdf1cSpF11lDddhmOROjAlnYDsokTfT2Qlp6WyT3Fr2pKCfZT4tWjgI
n4CRW1jTQXYUNkplNUCYoBTjTombH8G8zsDrya6/fofF8UchgnFX9OU/ja7/sUoSxmP4iJKA7moa
ods/J6W1YtQMZRDaAZ1PdRjl+Gb0TfbT5iLgEC7+5t5M2dHJzJvSWByRg4b+tYHHjne/fEk1SPqx
H40HpErFCxPWO4otgtPrpa8D0PsTANGmLuw1oKtLNGqqCuwwPGSEYs+NY9xMjQasaS0YwvLfqqBw
Fn5UjWcqqcM+DIwMZuzWwuZztrR+uvz6JXTwORAc3dqdzV8lrbX9+2fX+D0TamoqrVSGexgmmncR
fvP73gsE3R9SvtYhSr/zVqdjFnB4TGsD7ohTwNtszGDd66F564uO3EKnyXVvEPzQiolLGaWeO3ac
l1DW2ZVP4Eg/vi1PKczwF4sre5x/N64zkEPA+xgVJgR2p+yKE7QmY0efZrqj0itRRpn1nvJKdeV6
Hy8zK7G+RvfNDqr007SUGPliFIDyBIEWqW5/Sgs+NLh+x09qPIuhCrL3srTESkoEmrpZuA8KV55F
X5vDp8imu06u7R9euDnX+JcP/fzC2TxClmozzCZAmPzxwk2FYuXxiBvSKNLLQHmEWi/XBC9IG+1z
TCuH9q3CObcaQi7iRrdk6cdKSIz9cRS6v7SNAjfyIJtH1zZeekxxeIVkdR6TqPR6u3fvWYRRzBlr
yNqm1bOQ6MUWjAeXyyEBT+rohAqRj61DJQmOki1zxXUzpmmC46cKCO25eTMcQWezT8oYej5vStfS
U2qC7m6NxHUCg0vWZIwBc4WW//n3L5HQ/+MlYmKUYYF5oEU3GLv4/SXKYOt2yPGqg+XksJMap38k
+3wsilh5EX1a7BruAp7oKVpVDA57Lm1ahhBb/wuhpaEm33Jo6b9JNbpaQQgpRwuGdUmd0BL1xpFz
eA6/GCRqTiOYAQPuM3//E/wClP7+JrNimBrL+jwCxRjr7z+BPpYpB5GSjoHKuY8262oOUT82mRD3
2flJ8b16pC2zJ4rbnFM88snUj+/owAKEjfroSYvHWcbD9FCpPfKqtJs+jMAuFloj8weGUNKj7dil
NzF+iQdj4WZ6dRZRsIxEkl//+xeOLPiSNRKcoWZmrP6eLlXl/O8DpV3ftdr1dy5YL29MwmaT2L5+
Du1UWZtZBgu8Ko1z0LT3v395fjFE//rygHSdN7x5ZJgTKNeB31+eyg8sJzDEsM/7XtsOylA/6KOO
mU6gTegsd1mzaHgQ5+kEmEp/qgFJekB+5c7BDYK4Q9rPFOxpDRVx86TkGM8LxUR82tfZBVPAtkhj
/VsI60bIb/xQ+pzDWRaqr3mU0s9102aTm3q/0nw+ZzI2Xie7Jeun9NkOaE/2oLnRphX2UXMJyubc
8TGA2EcRqrx7jvVP0wLi99kYHhODghaTDzzqxK/5z+8vB6KolE5wXe0tRYMpxNYanEckoL1iPiJA
WDC3R73DCgGJFU7vIBOVxXma5E9ha86iV1MitNEgNy2D5I9p3nIFIuklOmVJNLp8KQrd+s6mUSy7
NvyKx3KO4SjjnQm8f6J4/UGl+vWjMNPN2wunglaJ9cfqpqgj75IOUdFve+2hjD56dBVvQy4vet1G
GzlI8xZEg3Iw8oa2atWYiyTA/VgOfU47wRG4LliuFpgBTxaZEopmc0Hv758/TRPzbPlvyzB3Wk2j
V2wKPmIMVs3B8b/cHeuIJF+hlN3GxA0Hfd2LTfdOPJsz9VWM2jZsTm1xg7K/rjA6Slvz5JQv/Ygm
b5KeO2GRbhn2lQbzUC28oKFdbgfkj8jlTs1NAkrK531EHPinx0ZoZ2ra5whNa1m370Wo3y/UOz8S
g5xi4O9C0Zzi3jllGitqcxRyIqu+sN6ozq2KxDqnjKr4VbCOc+e1MTSOWtFmyoINwwKb0Efv5IOs
1E6AJE22E5RrVDR7OtbKOmqKlej6fWjf9SRbQrb2Jq17mkTFk5/xYvPRGMtoy02MAMxEFMK+pF2+
SXR9lcjA65MfbvwWO2/ZeNdJPOOZRf5GSbHcBsOqgnlyg2iFWHhWb3hqdvYJEnTVJb0W/LDUASP1
SZo/mUlfhBzUQ38TsMuE9YNULoPxrLgbXBkE2BFr+NixWuegd/u4Ic4abjlGJKaXoqWzlnHp2cx7
9CRph25hB+5axzNTL6Ni3MYDb1bIpQp7ORGBFzwCO9UgTJSoQFb5CjUDBv0WT8qDpVabMkpXZoEu
zSqeOlM/aWNG1B51poHD295GY7siM9ct2PK2URdvVLt+qEkhCYgUSWTsish+ooaI9M0nH8KwZ9ov
0hqBYneow4Ym7jtyq2sociw9r6Wvn2bxqhu3D0FmeGVM/tpmSW9T50YauuyGrQkzRCb60lSNWZYo
zm2kr6MkImpBSp7Go1m8uiQoh12K4SXQ3tneUMlQDxTXYXIXWkD0MrjWEi9MjiGBgBJxCntm9OOY
DsYE/dgljcOt0frH8OoHwXMw6ccghLbH/M7PtKXS4VqfUdDtAscg54nil6KrWJGKIcJR2Hy1ybOk
z6GgPYwjj0tw8J/r4MXJiDnREzbuZnkZuiXHCHEnrKMbH5kSepHO9M74zdAiT4e9Jq8CHd1cJVG6
LLRXjEPURG6EppZu6ixGZUX8NTOeGvmWDPfY3ZbBe21du+YJHK+D9S5d1/jbs4c57D9G+6ahELAi
paGQEmjCsxCHoLobEzcLHFq922yEfahSYxm7O0JSbbS3eTFTrjn+m/VWBHtDv6baG/uFpK75ztx/
XWz6et3MhjbNXZq15NyEw9FAHc/34kOIbexwSRtsp+MkL/h8RJgpy8Tlf555nSkXUi1XqqwXVvN/
uDqvJUeRaF0/EREknlsJIy+VbXNDtMV7Evf050Mze8+JfaOootWqKgmSlb/tH0qqoRX5VOFVbERm
zh9NH8I5V6ETloAWsf1zKxa5fkYdO3TugQyAjdblT5TeSJN0IjOPt2HR6rAyBn9DtvuVZ6U+1rM9
akPPRGvMsLQHxwlhBcKBQXJS56PO6U8LDIP0S922p6odQ0I49iDN/tzTxdKCLLl0nBVbjZ7rKbGy
y7vsbMPfL+LKtHHss+bmVOJhRdRVb2rhbrz0SLPGmNihwXiL5zpcStpl2bRPJffuQt1vl3asVKTg
k9wPv75OF2EEUkAKQJPkx0K5l8lLJ1F/IBc41cmh1VHDhGtL21IIS9PFlwalAr1GXBXrJXG/T91M
SP2nlv9KhThZ0EBEklPGVYSmrngwoRuGd53pq08iJGsdE85Swgs0XHTnuXB4s7vss7SdkX6TKPoG
ExWmotY8HQvK1ViGP8U8K++MsSJgmSkmmGGtLTcKzHopUxV2JB/QTsS0wqAoC9bmnpF0H3QF8wq1
PsaxHYX0zLX7mVNG8kiFNb2583RsM7ZgWWKyPsDWHIWrpB7yKbDxznhtcmw/PSzNnK42TXNO7aNI
RHu6JmCYbvpR2AZ6ets9YtQKBe0VX0unnYM+yvKwg5I7Nl3vUKw1fgOKEmB2dxelAuVlfbNPHQUp
phlqo9t9HZiVj65IXa+jfPOrao3mbmnt8qrCr30W6D+fT4MZsE+LkjmMDfyvmLa8PdoCUJZBAeqz
Z24wyznDIvFlqjqNhj9mTTubPvXZKl/quUWto1H9OWsGNS9M1VM/WR8zPXcotumqKHJ1+jq5swPF
K+sjmN5tVsX82vcxrVdD561ynAM95azox/jfBz0bnWAus+vzOCVZClJKui04sXrNDp0FJbXTz6G6
NKRaGuRQxtnC1WnSy/y/r9SZyKA1jXesz79TiKv6jhIJpHiAQJ3MVN+KUclrMCrPH/z8j8+H57H/
vn3+63/HFssJS6LewsEg2R+BuAqaTPXXngR3BS9D4VSn2Nw2GVS+oNyr85qy8k7fbpPVVuzCP6X/
+5BUJb/J83sSpHh+3VPJPUtkXpmjVyCIhRJqqX6zKJlspYqhAjllQeu9oR+z7sXixUtSokb6MfCm
wShj0kUjzIzN7oMgyYhOtm72xybzrY5rPx5uEyVgvdV7WdXuEUDsq1oPDIwtaqUdFe2bVJmJxHWy
7VAqAmcRE4jEVyRDuWj0VH/PNICIwUC9XwSaUINNs2Mky3vd6hhf+Ag2+WTXsHASr7OJyfskbCsK
KUcWDJfw26ULKVs6QYSD0XZ0AGmHnnhhnIbbclUbtt+qmgdHvbOI2cvS/Kp1Nealc+Ekl0VLg1HP
UOdZLILImRC/EL4Z9mNBQ7q7q7L1qoIKQ3J4AFB+jd0D3j4oEDp3uUTHY4bCyLG+iFChJLtpXJ/W
QSM/xo31vTGHc4ne25Wt16BtEhk1W6tyrFua3iChEkI+G2r/rNm4LxYtPO5MtudyX1x5Gof2VCrV
1VD1Nyj3Hy3brq77UpBsrETrZ2yvP83iQ9pDyHR+sfs+HB1+D03QSTJc67R5pJY8xjXtpEU42MXz
w5Oj4yksfCMidyVTLlPPXaPndkOr22Lbgba8j3jbS5N+8rX3TUJRywHf4Kj5Io5IDKBZiDLeaMwP
HdYUrv07UVZ7N8m/utnyVlfDgXyQUKXmOTZDFwGEC+MwlUHxJ1eHk801m88GVXhjmEYkcUmqajot
SIo4VGeMHMMJcPGYFs3JZkEz88ZfHExmukP/VHWaEpMzdaeY1JhUDdIOOpZdRIjlZVUZhzDJa9q3
GmI7Q//Ivt4zJCJ4R0BGq75EcyFrZUfQuFLpnqkpMNIk86tHt6bwNE5Ci5R2G7rPHXQUZazNXyfh
POBydyOfcKwiLeJaKPQ5UKfsTfALTiqX0NCTBUC7iQy1OQ2ULD/bi3MRShHY+MZcGmYtQWSsRg0X
f7acV79yPtEcfQjkWy5aMcy83OsFlETqWYOC4Ixp1ZkCiuvPlj6fa0vxqrzdU5WLCPCx0vZcZa43
uKwPzN9mLz2NTPY0QXK2GkHDng/NtifYzroEtEQjp3WGHKYLcevRcjTx7uVHK/f4SEOV+cUl4ENB
JeHOiGRL9bXV0nPX1peRVtit+UZLXeSx6YEJ9Wh8z9voYK3NdcWh07JQkizwwc7oaJUDTeEikE6K
dET114mSl3kOLO2lWbrT1KAB1Eavld/JPdmxQcaokwRuZN8WNXljR/FVrYd7U2PQQ2QwNXcrqsLR
6Lja64866dAGLwfVqK/xyK88aqE9vdVtepBbSVBRhuVmYYUti9PloFEnOa8iWAawfDq9MLRMeApx
qyFfWeGcXhSVZao3MRNwj03UsC4KamK0fYsXZVzyk6PHr/XQXMzhi4KtK5tuGFODje8xEJ6UMeea
bjL4OCdBB906Lgw9FsV+xoGbPeKe5QL09N4aa1itzWmsP60Zg162vkJK/yqs7gjVfi4pquITGm2i
ZSMTY4R+bExMilBIfJrnpLNfqIiLwikXjySPQy2f+Vi70NDzK2YRr1xjf6THS3VBLqqf25yvaXRl
MDtpsOUUpqHxxG2bBi3rb+xSe+ewwjSjr6QUrIsiLBmQyjkYmwqZd38sWAIzm9qm0het8qN1o4O7
FmdI9yMFc4FVcP1vWk7W5qXo93R4ypWGY8zdhXGadwNyEmiTb21nnGq5XGWExyOquJec6A6j82j1
kWH11nJ2lIkVkeLtTt2tM0ra4qvOCVJW+763vWnKgs5eMA7p92q5J6v5Z5reMD8/2K3uMA6+Lol5
TB20ynrYr+j680uzqMfOmNAioIZTf6qddVj6+ejCwNQ6RUgqco7BDNs691X6yRRnZG16JcrqnleS
sPjpCM/smZZ8NbGWLNqF8kQ/OaQazIMBcxBEUCZRNzETB50xHhqKxOKSExiChJKl7/RyZdgf+NTp
SUPunYtgnkjVxPU/KpTqqWVIU6Kv4wqwo+HauiSDqdQGyra4unOCGFOlhlO/zFjJDMgP4O8v45h8
kJHzlhgMKxEtKAb26wyNhPAM8AYrQ/NbZu/Mgy9Ga7zmBiA9zX61+wrnfTeR+pfzDVMjLpjODbTh
u0o5vNVcqLVyqVSPgjm/O92H+zNCsMs2VJhhh2FaO9dF6Kj9VU2tILfSi5rWH4pdvvYCmbKNirdY
zyzIx1R1MPCUXwth/x7t+JuBrxCH3ynpkqAo6st2/5tbedqwhqJGF+kOB9vil0mMqzDt10pO5xlH
GyuH4ldx5Tc1DsN1UwkV7EUw2GGZ6o+1ZSK0W0KDdmpzKl5tCvqsdjrKxPYVJ3m3+m/ItjxlXI7a
QEesuoCADAEWTW+1Bz8yx5PZkNtU+mrE3jLp90uU3oek+ly08Qa2HigjfINGnVi0Ikx+ifvxUM7f
at29iBUXY1QcTC0+CLXAqmP5eVEcWoZNW/8s3ruVe7uZUwt3roptdKFTm+h57L3WfZ6yc2Om19nF
t+OYYT7lhxGFYyacW86PJuwVwRloa5n6o3lgmPTGhNtnAUJSaQdgmhtlVq9QsEf8Ga8NFpZmQF9O
y4v9ukZ7o8pxMNnJrtXVQG0iH+D3VNEmZiwpZ54bNm15tWi9nHLlXVGia6KIQ7MOByeuDqZTYeSJ
3lHpfmqu/oDjeR1m6051+o2wZQBka4d1AjX98FKW2Hh1FOM6zZYNJSYiPjhZhjZHPJptv0ysZmSu
j0IbDq293GJRfSzR+pJn60Uv8YwPDxtrMBqAS2EywxX6kSg+iuy4wACqnD6QFDJOOLbktFxTCqFJ
kjmuNFyP1mlWHBrmxEGN2g+3HD6d6FcR4zPrQQPinjpdhLA0sqkzHsv40NvzueUsmGZ1b4zmHnsr
9/3li75GhxxjPFb1b01mfumS5aVUo49eELvkMHttK2WqXkv2jEutfmOl/HSZ6sw28koFKzZEghth
fFyjRxzLoxjqA1t9re5PeVu/qIM4OwnVMtOPFBXI2shHX9VhOjJXJM1VaJnftAcV0eUYy0PsIqmH
/mxr45THKGUb4yRa+xWdDK9C/apd3zRp+FupZpEdCXs4TK0a4Bd9cUoq6hdsCYp76lPx0m1dM7Pp
Z/Vyga7b4VJ7javke5XYJ4tRfzvF1Sz+XljjMZcSe6b9iucFt/dRGWEO1vlsudO5KIqHY1tn4tSP
8/yhcmuUVRtUvAIo4a+VSuKmBYvQIkR/e1MOnuDyclsR0D0UIK6+yEw7wncV8rPR7KNjxK+T2R9k
ZJ9BkPuJcnmLT95oabs2ESfXiu659reOIOJhaS5w2HhANAx2Beg8YQkoFtFXfhn79KuR6292bIfK
lO1gi+6N/V7QhGnL9Fo7Glrw4gLFcx1N+6IaxCi4ygFX2qL2e3tW9pJ2QFWEo275lbB8t51D+9dc
a8Ey6f5gW/sxy/wux/Mfq4+MyzjmKl119BH6NU6gW6Nqt0XwFzjt4avepGqf48oMTCcisELz02oJ
YutLbdmnJplDd2CL/0UY6zma21BlgqePGDffelK05ta584tkI8seb59l4HVWdnaX+aYjo3ezMMUm
aSC3p0H+DBv3SUvtaZITtp6Y64oRENdMqQxHayhgFcQpv1TTEpBddwDDwZmmcwtNzQALrr8MLVdN
cmTvq9jiYQ9IydMtLEJeRV/dy5xTmJSPBTFIreu/x2o4Q9285sAUPUWCekQhKuW7vavebV3/QB3M
Oj39obOMBdZFh1OghfTN+RMX2bEo1zuM2VWmIzgcDi9y1A5uiaq5rF+U1fkgrfIVSvAhJiVYRP5a
wO6PZMMUtxlv3jjkJyWb2LiDNpfiMC7YXXL9YhD4h0wXIwuzNpZRy5zPY7m+Cje7sxe/FXFyMeR8
VPF0pclljIxvS7m8m1L7ZQ/awTKWw0TET14ZB32UpxpYdkzleVpMrK9fFNIEnJJFjD+g0eE95KbK
7lmphvOxcZuzjdTXJhgDBNezlTY0pM1trbpk+AmodQim+SvBTS80532jOvRrKuMHOUM+2OoSoi3w
gbtmqoSV2W/+SjzCzXK3Ad101fRbhomWZS9dmIGMLBw0i72bvLkWST0WuEKrHPoxCWodF9DfLWkj
UkkEYHLrOfWojw1S9kFAHYqNx68NZ6w4QqO4x4n8SHXCniGYyLdz/tLS4NJijaNrk7PQRZukenX6
yTV4ZoF6aDiT01qQ0MzmJ3du6lKxebwh8wKPJN0xohe1Eoc4ng/aDIZUcSsi9aJeR/Se4mCKH3Mb
3e28vEZDf8knhpVlZU/Gpr4DQKl0GZQKtZZKjIcrMg1PxneFFuX/D1p5oiHus5b3P8Tk/6AoT+jm
PxRF9k3hiQIhMV3K/wfuaf8X+Hm+Ru56Ef1beNFBjXGiAAX0CSiEvZSCQRMmoO7TCliBhyaiWFOp
ytHLUOb+c+z5VVVCkP/zxDQ3wCFTsi8aQXPiPl/W6tTGCg4KKSp2LKTGM4S3pyFN2lMrwZPUvuPW
LGxOVMQ4JzF3/z40GV2Du3++BzPYBqv/+fcIih5R4nx4HqKxF9OJ3fDs/57yPPj8z/++zn8vsfbE
bHR9QRvz9m48wZ/n20R2pY6FOGNF3v6htocveuWmgaro4vR8yGo92hncIfe2QM8fZ/SWVZMo//kK
WTVhe8uCC8G1vsjtTRu2t+r5ldzeCmWMtygURs0NYXt+ZM8fRd0JpUWO9rsgoALmvJhBUEat9gAZ
eG+fL1Bp2zv6z2ttL+2Y2a8IqwbNrC0fWYvdtTDcrX6uOq2mWf7zY59fPY+1gmgZ6A6oMMpN++0l
ni/233Ofx+hzxPH2379kfWazdcvf+py3f5j4eCI8AQXawaYLqBN5VUa892u23MamD5sF/9TSBDa4
EXXK4TRg20Q0OP0d2CeVS+u747hXJH3UyAsNIpVKs/Qxb4WSHm91mHGCLe/t4v5UmisOREGmS3zv
MtyGFsLr8S9KrweeBnZlk1+DiasbrpAvt+XvEMEArutRlf25zGQQp4Nn2iBAOYkwhWePmb805hkK
7Ejz6Yvo6jvsbKgfU4jQtBd8MNWjXrVzQ6WrWZMEhYtwi79U9L3Q9/hajnKxjol0g0qpD7GMKZCM
/Gy7BeX5rT5PTXwoFM5KvGsNGVPS1s5RNt9yu30HTvlrKsEU1edxRkwgu/oNCcFJIuofZBOkunkg
rCBLvWEk8JNwhmQkl533o0jrcHPOdd16qRkeKIE8aD1xcMo3Avxe8HrtpvH39jaskeVbZe5xRqJm
AKOjCSuiAiunshhxXki9MoPxn17FcJOdwdcOmbEGOgWqUl7MkalRTb1CiXaRWXi6iPcqw8nSl2y7
4kNjKsRwwi0hwmzaHPd3CcXh/xYKJbUre4B6vUg8dphVvAmL4YiJqxU2130WGkPuo48i4wmJ/1gH
DVDmYBNiMCWe071H7K7yrA9qRhh8DmwJzePiWPdMh5tvXnV7fldLCovz9H0wRqD6wlsIY6Ad4iVr
08u2cxwKnTeJt3zEst5X6Q5R+2ucSHxhkW/P2wAJdbJCaeGAtMbpYNTdbnAL7hgixO3iUx/Ozza9
jAkoh2hVW2W/2tVejQ18A2T+VVWQ8OeNNb4lhJNQNgdL+dJj/a50EDMZ7/MEo9+rYI8yVi5RS66f
YLClCPIIirxTsXQWjrZfloJV9JAqrwadSOwZvLT8nZpfreKvPuh7zWFwJ54iIuwrrwK8r8GoaodG
H/ZKgV8enVvUAj7jkI3K1len0k/1+txak4eGyLMxJ5NlFLvTbqNPrRU3tZHt57rdrfiu2iXa0Rm/
V2Xu1XFzppvgaM+W35bsEHNJHoLlT9ENljCxQTLz4VFF7be0csOeH5bhWU5d2zdy8wcG/hBhpR87
JPRE2s6Ock9dc49idC8G0pPrjxa4yYb7wgGcC2WnDw5q2iaIs3cwBIWUg9yFubQgoGMXj5ABiFCA
M5PI4s47acCLK/iXJxxXxkp4xbAvZ7JjqIKwE/snmzekaErYxs2nndq+dOITIVXFrtHQdxZ7d1D2
Cou1QAeoyHmTyoIeD3u8Wl4Wmx42+N8LCQl2d9VixyeeyscbBEl5dZLcz1Q+LLMDk0P9YyIDqC9p
TFhHpHGLnsKK+GjsMw/4OF8fuHxIZJgn/ojsgiLz4BDik7jglAgzc9SvAzskOf7SedGlw48PAqo3
HbVM7ikhqSB3yr099KELzWKTCrVIgCvispDD5plvY84nH+IwL8m+bDtMM5xtyCRyPJYKDEU/mcFE
1h64nDcSwiPWP6r8WQq5I2QSfn3YS1JBDDqMU08sGQSISqSOEQxUlWGX3Ns5uRfpcOwIlVJsuSdB
eumMXSlUkDNzl1Z8ptRJI3hY7+tSHuqcPB2CfmwY5VkkFxqmfOzFnmEyRrEeZ+BFRfFXRs3rDPno
tANFwRoQXn8aewZu/awVCFCAMZOS7MPKvcX2V31OvK0YHMvcIYo+zbKBwLeDBlIvQZFbcMswR4tc
ODhPxQgcNCu1XYWGrWAFJy7HNdC5aztXGTEPlEfy4/y2cEN22Kd4qUOn+VVOqN11dydJxBBYntCY
Eii4TAAn5Xkw1fdEJY9Lo5ejdQIDKlUSqiZoU2rce5SZL8KGjWibt97KF2Cp/jyRZ7M4kMXnEvQq
X90wjlo/p108TT9rlfgld/CbDOybxROD3UHIdj82KNLbBy62PaFM+zEtoe6XvXAJRiAZBJCGNbfe
O/zu1sqQUio+gZLnxRr3HTtLumJ2tuzDkoWX4i3OASdcUcOmUD7TpO4Xggkq+y7Zh7bk9ehp9tKy
0qdWAmxAcazm3Fqii9zVBQI12AY0hwLlj9vbe3srb1zRjPegMVoMgileFBrXKF85zkP0N+mPyfKm
N+O67+2NgDJp9NQ/TZL3ypFsCd7ptJh9ByNDqV1jPT4KVhClW742Mv2Yh+qhGzWpG8l3fehOuDCP
Ve58hZ7d1yUrosruY9sRW3kMWqej+he7nD/M0G51ApfGLd0azPOI2KkRj3VWjtiAr2n5prnjNUuX
t8Qdv2mp+ZtSgfNYmx8dJi6zSQFQV/OSaOprr1j4LEqiHcnwYHenv+SiuBkyY7BhYBoJKEiUvblE
YVOLa+ymb5Ew710Uf6sV5d0R3Fsq+d5X2UWm9kFLZUC2AMB0UNqLZw8SgCrem6yhCwIElJdva2BG
2mOa03Nbrxg9V7+uak8nTCVqZ58tpxcBmNcdt8ssoQH30jjcug3F6yijqoV7XjL1tL0N2nJMVPAK
iiwrPvyUHE9GQT/pXpxVP442+TxMCHGC5KG5JAs3izG7uoZxZTncLvugTAyWhwc42F6HUonn5aBI
+25CRMbkgZi0VOe4Ptsa0MS6gnV+dJp2qVyCaxpxmkjikJlzy5Lo3JFZ1TWZ58oobNfvc+Seljo7
ppo8Og7gYszdTncoxuwJh2DZz1wmyUumfJ90QgvwFhQDNlqL6YJdjyTBpDJ+4QbaEUe5i5tf0nlb
6octPksmdDKXdz0OUpRI3VdLvIsVa+YOcQK6G5oXCwCW7BzZL/X4dzUe7UFJHlL+Kdl/sdckWAJT
p3zXp7DXDq7Gef9S2Z+6gqTpuHwKckonr3vXUpLmjuqfch/d66/pjNbIwzfnqnv3p/HD/cKaQnEe
4rVbczP37dHYze9oAhgyWj42iPY37KSlsRucQMJ97BK5n/6O404HP8+5P7GJtrKO+900PHIbA7Uc
c+O8Ok58qxWJqdp1xLvMp836DqutVqwx9fAKVNyezJlwEWFhO09jzYLJQW7HD9J21pKQa7LYErMF
bhDRJtVhSApiDLZvi5RssY4KVnwc6iWW0v7d1ypRYvF8U+yx/dUmksmL1FTiTmf86oaoFdq+nZGL
YfAns1HO7RRfS3eSA3dTbfAMcj33Q5XaQZYz2uYdQQ/E7SQ0O446fWOb76eaIdSNZX6YtqH4Y1W0
5MzkFauekn26q3YpVDC3aU0c3xkHCh5Y0z7yZVlpxKnFxcXOT5DgVpSwOZdIlfz3gezWg1YK9izR
gkrdcmsvNVebYaupr89jeVX2h0jiIhfW2l6UBIMJEeHLdy1vjv1aciLN4r2uu/zlqashGfj9eSgX
jbcM5Pw5G1GtWvjsO6nWtxRdLHdC5ayBXd6eD0aSp+BSSIXExWrimqC4brl1WbzeNCGW22pHoCit
8f15CFaYfWyZ3sZ60e+rAoC7fTLPT4v9JHtXAp2jeF2CdrPRqMymHjaw+DAPyvyWbd7kEj4tdeBc
nv/z+dBkP1Kh6S9RbvaEqxGmK1qnuxAO2V+eX5kKUZRzcWutXJyer4wIBZRByM631OaPkqnmmxxa
2MAad37J3Hg1Usbszb6nmPl8TUZ8ORof7ijr6GS4q32eMCEECqnhL42qROTJQrPbehPvMocJbnRL
nt055K/v1CGFxV3L9Uee/DCsRfnWquuKI9Y1DlkzRR+oHc7FjPm+LJtXVe+ia2fodDdos/6lLCHI
p/QPapYd7vMi3a18VU/dFUTeMkCq3Bd1FuaB7UP/xiYrIdRzLX9NVOEYmskQ5wjF643xpHSlfslG
MPsWY8wj17myFMIYgn771l2qYzOqxiMimSkxh/5WgP3smApzrzSM5Wui04KjTe2ELT7JvijFd7fL
tWvVFSO6mMI6lrIg92WKJz+u7Yxgc08Iaf0mE1WD8SUcDq8JMchdZ1THXKTJdbBeltXML7GqPNSB
5BlNGZuzsLOMIMuJPIaezMlhUlHPpAQ6VIb+VydvxICG+T0nBIvw1xa7NFNOQq2b0rN7KwtjU/kL
kXKNzVb/XU/5tVaRwnYSUKs82EOSXJ2qS65rSyhOWUD44zwqvUzmd6VzzTAd0ulsWq3tFX2X/mya
+8peD5KfyPbnadKSCjRnxZshR67ymaiZfKmSKwBDfM1VzQzSVzB/ahIQbl860HiyPbvcr9vku2WQ
s0a+Fdk57jQhRgNEy+uCH++4GcS8yB7WzEoWjfrHNBXL28Z493opw9loIHSBoyyDNKNEaCFQkv3D
Grasx6XUvRXswHue2fEhyxzk1T1ZImDkUzm9xnrtl2uhkZpleXMamZ8dBrVb7FIkG9mT+ZloGuKp
cYSJNloRrjQ0cLOuoLmNDl+LFON7XEXmXSMKz3aT6X2AAdqJpSJNKVvHdybMBxojzP+LQjokb+Fe
r+0YQCAnXymdo3P8mrOAJOSPVVc7TqYfsyAsSS1l+6FXsGhdNXMDKiiplYbBPSbmDO7Vg7rK7He9
nZG9VKeH1SMwM5s6J2OhyhAX5PG7oaIdzufR+m2wWwD5Tn52Hbepsq8iRsPcgb2bUoBcUZyUuEqv
1dy6/tqr/dta8ldoCDQG28RzWZv9HRuHecUtiylGkmIY58NdEg1Oeki9Hg2rmn0XxRtYazcle9Ih
Ucts1lW5LAgwUBhLo4I7KZTyYYnYgbkjeynbTBHPBzUWDUHSw7JfHIRhekcW2vY5kYlRv8Xb1bMS
BpQthQ1hWMTMzKibnbZMrrjQMB5GWUOyYI1ISBaX7PmTbW2kEVsl66R0EVVok4kLp4WvmBzOR32J
r9M0I9JdSeFV3L6+9UMykiZQ6e+DifKjcjEYbg+GWhHuiSg9KFNXkBiMRZEs3OyFFrEv9TwRAZn1
vT9uXKgqIe/SGV+gRvgBlgYMwhhpibIb2Fazmn9tJ9P4Ytj0QzYkUNzNuJ8ODo7/5wqgDYSt46DH
7DEm9RmwB+2CNG7Zus6eRrkEyxLGq0LEK5uOMnA279Xz0PNhdMSBmDL1YptRfqoM+atvE6ZtCFom
zfRUVayDICdnHR0/Yd1LG50XhU1gpNP+Sp7vOOzsda49GBamEm3OEbOmBEZaUXHu1hq7TFYNX4o0
RqVUZr8zaXwbpfXjH59xqSmkARpW8uYoFsnOpvmwiFp8ez6wkMd7TI7KYUBueEgsshWWIn9QQofm
NHMgBCyzfwWsCsslN256kaAkzEjGrrWFXNYaaQdTIGGuVjqyzYkWyz24RnbBBM8C51oTpNnTiikW
3qvWqZbb80FMOjCQie+sWf49NEtyB9uJOZyJz7eLpftuGs3qjb1VXgskoBd+ruXhkXEhYSNxQEeq
ZON3ojNkCI/ThhPlr99RCbWIR6WhKj6nmFYReb7g5+mGMENRY3ZzcVVh96/xVBXX57fPr2BPFJSW
BCdvz3geklhNPEw+xuYgEJfZIBNaDsa/D4pOatKc2BXhYDZxZXa/6V9n0S6nPs+8znaqS7M9CKV3
QlNxXp6HLJwR/xx/fvXvMS103Lw8FSLjPlkVMaIYxyt1s72iUOoRvptjCzXN94NS426hy8IvOyqI
266/5yv88POBuMOEzUIHgvQ/h57PIJWblnOe/zyud1V/nGoSx8eoGt8azP95ak4vz+8oekOiQyJl
MMkifXWsn2WptXeHHeSi1yiYtgfufsbepf32n2P59oyIZ4zYyj18WfWhaBg5Gq1kvpsK+1uqAeig
Xqge1lhZ99YtyJff/oHyIbEvx/KP1SnGllHaXsalQ5NHiso9trsLwhz70GnAXYJR8rXP6dmctoHa
aYbxtG7H9KSuNqd7nENNxsBnCOPYJq3gn5bZFhc9n65JJfSH0QvniFySyAAyHW/xrPlxv0Yvg87s
KJ1sPNoJbNbzWOIUzaVxl+tzgs1FKy55p3MRqwsZ25Yk022ONSWorIYsTS37xElgBK0R+cz3YCLI
3r1pNojgNIzPcZ7792kdYnipQeBNzXPfBRs522mnPEx1JNYoMuTPNFtfulgdPlx6/A7GLy03u4M1
Ftq9W+wK4LszvqiZ89XmHnRy+q72jKGpgoW8xwBFkv7hRun/fpt6Rj2XN7vUd0NZj7enz80Vrm+K
WP/HMKum1Z9MgGava4SVKinftQKujqz0RWG5Ick2WyVLPBtp1NQOuaC9ppHuZgKdMOx80lXMfknV
knBEh8cEW0ZHit+eep3+ahfkiwKZ9SCZDAwEa60fJaHiuPh2k1m5vwY3IzqKCSE19XtuTPM39NPr
3q1XhtRJwjLLbDwVjayukUH6Zy+z17y06i81iTo7p6iic7p9m/dRWFHfeUKM0e3MddA+tPVREUTz
/rRs883/o+tMltsGtmX7RYhAD9SUfU/1lDRBSJaMQg8Uenz9XaDPe+dO7kQh0rJsSmChKnfmSmmb
bxaYl8c0C3A45lmxq/DvvIG+PqezEhQUrXeIIj1+wvoIkNPiRM7oGu+D/8wI2sut8d83E8HDWBr+
lpNdtZED5T5mnpcXrVLpro/cgHhHxsBZ1yH6eV55SXGnr2shoie4TD4AXVhyshDa2S9LqJ2++WBB
iHstabW/v7ak8M+NOZr7tmU/q4a8vDVVrm0naHFrza15ucknVltzk4zIrp6us3F388S8GtMZD1a0
rATzHM/MikvV+Pnl/lkYToxwBBbHuOngC5gt7k8gZ7uY+91ONGI44qebgeRtdazK3FxVIZZkXSQQ
IubnlChLWgk6Akcqfi7qsDr+94NPpODfQ6OCCq9lGRbW+UvKVkGxLOnyAY/cF9syNiChZWRk8j4A
UwBKd+NLvz/e7wphofWHqlanYr5R6FUzI8tG49oPYbZzAsc5VkbP3KdA+axtMrbe/JxRKnIqup28
eMHzPVbf5MqA6m/0lyAbjGOiHUZ2Yjv6vPJt6yT+rfWgFVu1/PbttVbpwQpNttgaKrdeS7PL1kXP
V94vnZQx8FJqWKvpTGXmZiOdFN1/Prh+Ghwdla1tpgZas/RqPH51GY64GsKyIvLSItc7DZ0IVYaw
9iaKRotfSlPP9s5k56SfovgC72iTk555nIy4fqx0O7pQofK/npqE2nslV0TnFhd76oPHWEuCR8ub
wp09hOny/tz9Az/4F3Ni76XldrqO5sNTMn/wZEVDQjJz3vPRenCCST9WQj+nudWfoxEfoPIvPYPY
M4eD4d/TY4JnvG3xGsboO6NbBGod6uWwJYbMvb6YCL62kUOmss/73aQ3YImNpHpmcvfk+wyWDB9p
p5jXRyVQsPvSlueh9n5TWaU3plDZKimi7EGz5viFRzFE0Ua/Ez6Vne2Z0SNsDFJVlJ99leJFTwgg
DSK51r3IXgKt5QTLbRaDmpU/mrPT0ejtMzUJu3/0htKrsXxrFqCVLBVHrHsFk67EohPBYRBEI53D
xU1glcOhOgY2776WvYxXm+5PzaQSEkD+PTXiaBAiRc2eqgPTm+jd65BG82p6YT3uMZHpf2Hxxe/8
PaLFWujYOzeV8WqQ1hPfwd1RbOtwR3KxGgZ1/ivxCwKWZn09uq712DUYI+6P2PxkW9revu4wmAzv
ygP9pnIb1Xa0lDO94f5c5ZGby1X0ZIQfugqzJynb7jluQZbrA3T0+8NJ5D42IfnIaYDKYPNWVuG4
ZYANo2y0wo8ktR/txmufXOlX19ihNSb1/OZI3qJmSgJHh+pFubr/IO8fxrHLV8L2x0VSI0Dfj4AB
PBBCaHC25diA5/23VRYWUpM5DN7NGYJ9OMhyN9730ChI0GFkQbYgCaaH+2dxVeoPg4x4rgrfpVu4
O4/T1aGoiBcVMrXPvop+sZO/1Gk3flaJK1dTY/CWC6D+YlzVVn4B69CjZ25xj4RzE6BToKw0tS7K
J+Ba+kMdxZxO9fp0fzQ4Bl63lso5q+uNNXQi+CFWlz+YhMZJz5D/rqZW7fyxU0u8VNzInSA8mUmj
To6vlpRxeg+OLf2HQXlbeyzr8/2p+wc4JHjFSyg6Afivk6K8BnWZCBJo95OcCnkIu97fDXHV0yag
so3U9R6RPOFOnWQxdT/Q8PQQOiZb2qsq6vrRzhgU5JkhCDSPwUrRR3opqPhdO3rpPIKIDFd1FWiv
lo2iaoje/MyRhuLR9X57s6OtApaOMYLddGK84SVUwrCbvStF/9l35lxRkLevbsrOMKg7bmyU+hJT
MHchx99D3NI6MjSdzXa4z7cF4cB/n03zc3L+03Bw7PP/+XVFsazh1e+Im1g3Q01PKG7546gYtoUl
Uf8wsSMO+OVE8nyKVmFpTM8w3f7zmfz/z93/9L9fV7i1cyhckpv3L5nmb/Dvs7GLn+xuJA4o/9Ze
x81bN/WO+gNU9hL+51NvBSwVUdVs2tz+iirbOd6BMEwNnBPjw+feKBmH41latSkb7YKsz+6+5JQW
htIWJjmOLrd8JhM2FUqdhYMEClrHAoTOQ29+2MzgAuwObFmTaFh1AbkJyQnmXWt5lbHCJNdzx4R5
+Kxan47TOainsYlIVkNX9EdtCGGEB0aFve1OYrp/GFCzFdJeEWnpIZ+iv3ctkYhw5SU1Xkd0yYSC
KGJATroGJLD5J+mlJjNAK2/OCkLRJwQagd01tkC/1tNa+pl11qiGBgTTe1jZ/PaSFj2J37bXX8qq
BQVJR/WXwpobBPKZkU3x2hjkasvICZ6Vodh3FgxLWz9xjrVeYM9iXXyWgzTJgTbdG0Tdt/SqZU74
oTV5cZhAWa3uD/uKV92pxrgM5DCfaTg4o1/LDYjuZNeM8bTpjG7clgmwV8MM1tzTx9d+dPOTEqjy
YSZAciopAA23EwMhQVcZtVFrCDmAM71h2kyGkSzspnNPE2Jpt7B1Mgp6CEC4gfLjzB8qgGH0cyRE
BMraO6el1m7a1Czlxk7L+homA1NBp9hXrcvCxkqNHb3UC3b9JDb+CZrKcxehiahsdSlejlmUtgMy
L9SDcROfFWtnDDmtioQZuEzHbW8wUfiPsmdDfRospnyRI1hxZ7kPemKw7uoRZ/XSbGpzVfRNdYT1
Uh15GQIG8PypKmy5NWvNrEi+m3SWzAoyJ6L6hGfnNe9bfXt/6v7hv8qyacl2gz84XMBZBRkdWYl+
jHuPOHjQ6MfuxxJxe0Q86qrF/Zn7F9w/4Cymq2ZKGBNOmX2yGLAxYLQiWq3qBkhYmgFshyBPVDqb
P6Wp3jrdH/ch54oMN/dMc9wJXVwadv28S/vUPLPK+aAaW3qBEiuaQx82gB5PPSf1WyCDVi7D2Mgf
ePRPxHJkdX+UDFn9OPpZs+mLyF5pI7VQPoS2f0o8eIBso2I/2dTzsaiVqPD3P1WA4V/vf/rvocmM
QaRhtxUzp4m81dLzmvKazd/9/lStUXKWxuX1/uhO35i/KoYaOfZqeizsJL5Ig6kYEHP5kQRVumL0
anNiEC3M0BVMk/phSMxvqlQc3MF6x9ha0xmNN8mevW++Gs1Rf7OrjkSa6A3eQfOfInxTCGYQEbL7
Q5xr0XswuZzJNP8FbF9x1ZF0Fv+ed/lLOPoQrsP1vx+SVhfp+v74/h/2R8PD2o+OUOnE+eFK/r8v
vD+u9WgN6k9j66q7p/sHJwz+89l/n1OWXOkQlzYTpjdsBTb+HmWzcTSIN9WfVZttDBj1QzSY6DE1
b5cRiaFgfqV7piRNjfgp8q1uoCfnOmxko30TybT1I6Nca62YFvm0HxTb79CWi7bpsWjUHJYNd+bW
AYlC/93U2h/2l0w/G9gvgToWdrzJ6mmLKaleT8p4aLX2Xm0eAMuv/aXrV5e2BLRc0v7jyPxkgcck
71jd4NhhPQt2s6COxYYjHh4noVlXbv0kTtm9swgbaflFtKo+6abJUKkyX9sYeJtWtgwRqXkosO+K
IGB4LR99m+UGrhMTKiI0OibcQlAPkidfJGWeGCRvzIDCNL4lacB41j9wvuO5HUR/otF8rkvPnxyB
1SWMnLODp5BfF/OZqGg4b1HqFLjoMBKVPvNfdfBdvNv8Z5kNJxmjWgS9iBc1/uCIpWahKvERFGof
NcbrvJZs9UCssqa4uQMspy7JHx0uP4fiwSz5rvPwYQjb7/lXGlsUtciCcLiOq4gJYLh4B0faLnoX
LWOcvEvca2Q/WvM0+oIhKwHYhMieiIO3qTNe0lxcmbERG0no/yP79m1WlMPVYw5kengkG11sM8sA
78uhyDZ/Len+aMV7EY60e1QtGcXqSQUxeat6ibz30xftD0jaU6k4WIqJRITfNBv+pY0bIqdoyb7u
qDvs0nBDnYqAho7SZDqmtbIYcdvYG5OZhqGRZKuVe+hTejxw7AbMw1M1bfWkx/Cs6k3mUlAxWc9B
7l7QzOKli3ZVVQS/miF6qZR5i+g3o6lnPHQeNupmvri9zH0wc/j8YZptLJCEcd9uol6/+vFwFcK6
pgVc8bivlj5a7Ui6ALMOWQv/jQmcPzZfdSd+S9txMOKQNCf1RTu7t5QW41PCC21offsaWcgw31QW
bZYsGS4+vHJux1Mjm8BmVw1A/UP9y5G4KnFXcpsD3R0O6Q+U+gQ2WviAPtbiuqG5Mu7eqcG6mUJD
YXPSI6NkGvj8eG+UzUFjZV1TWYaPiSPbMPvRykAsyrYNVyVaQFHiofbLbVi54coLuVFOunEs9GtV
ptR1julWDBkckUEQb4lovMFov+ic4pH9xikK0PlU0xBWSCYQ+8o5k4mkPhW02CpesRVtZu9KZyJp
lg+Nkb5QGWmsxxq6BBLb0ils/xhOPSQjl3Snm5DqMfit5Sa+KkrBGodrHUj9wh3CX3r7AmzTK+4e
JQoZyNyamQhMrwPv5ZLFg0NLXT3pgNY3ZVKwvxekdUW37DNC2zhjiL2nMegDKtCgb5z4r7H8zBPA
BENm2YRY9JU8kFV/jJX3J40gCUeTOBsD3zlHUsunHzEXLSqKUnD1JtsaQX3T4hVeuGptJRwpR5KM
JhHmwdiNDmGzoaKYfcTqXmXXoAytZeHVN3pgfn0GrjPmocfPmHcUJE+G9qu52nuOCaUI8US56jAi
lrXq0A7usXDyPbiUdFU0IdPLTHMXKrc/nITVMDXH79APLIKJurMgY1CtDcnR3LMt3Ii6xoubuOGK
cBuhXbH7RZickm5rxdSn2C6NkpCXnqu0ubF5+iV4+OTJ4Ied79YvdO74BOPtwYTaXSqxcr/JRz0l
DTWjpLlU9xf5kjOW5hhYTQiWxHJlFVhtTA3HUhgS/U1iZspWMY876s9W0XLVl/xS9MpcqMjgBcqJ
lGLybWf11ygghBCqdubOAJhdn4RxuRY6isDI4e2Bem4L9eN4tG7mWfQY2HLTsPp6Lo7ORPrjxnQr
qP1Nc2J09dV6YGp9ecyrMd2MCVbDLn/pqFMMS2qnOHDcrMRqkQisX8AQzjInkDuMpCWF2oXTZJy7
bHiWXU2QGCpMb+1EUmeLMXCtdezFMIJAC+ie4o5N9BTenbZMA0obokAeRYINEH6F5cJrzJ1fbRhv
ONnRSw2+wgduV9XSX0xdcM3ydj+1bFZDxukdfg6tn9YBwlNir9KLKPyP1oKqwrDvypbzYHkOLkOI
DVQhRS9GwPcsBBzrIKV3FDSBH5s/hoEpSxJ2N2e5vIqH16DAtdSHzMdzuvDQsQDneKdGmNbStwy8
E51irzt5fxx3wFSjmldNyLWvGn+R2s1x9NuX1l3WCZPEwSpfq3wMiUbFW8Ojm9D1hb6wwCzTP+ys
KZODDNMt7UDsvNb88Wv8uj4LEBHlYTnCa1pw/37T/OaqDP9vmEFcb/MMspNjdRBbLGMGaT9QsvC3
Ryj3bZZNmVK344ZvXD3txrTU44jfz5h0nYx6+0sVC4Mtoydtl5RLX6csJktx8jFtOmCoP/fRTPWv
lqnCaWoUB83t4LypcUUo/NdMKXrsi4zbv7aR7DfSnPBVYAGCYj9w7Wk2G4AUVVXOoaz+tJnKL5LW
eIM8mC0L3hiLoWm/9XpiqBqMJ9XHtPEQGPb8UmHdgwq6aQVARbxa6mLk9NNkOaJ/6j55mmwveRvk
6xEFdgHWjSwykVkIUAN+eB8TsAO6i8pc3DrYPkCIhDB1pzS/mC5Bdco0JmS79qXDELHHrNVPNv8H
kZ/Lml7HTiETyAhzmTOJG5cnjFFrZ5qmt2xKpKU40m9JG9G/289j2LLn3KCP5PPkhL0aTERjSppq
fblovGDAOV/7L6g1q94x5cVLqz9ynrjmmsD7RiNgPD+6P8UwZ9piyGjm1pv6Ak3JZ8970Yf8D/3z
6iV0LqCp6FnCE9c0iBZxpv0BdJWFRYv4NkEUKriZR5XFGVcXHKMaST9xTT3eVP7kIi4fzMZQZBoK
rDUQBeoiXzGQj5gh88PrIiyx4Ldc2X6JgWZUW7kMKddR0/cXs+IKtdyRBbcUR0xHYDBYVJOUfWBN
KUQdWA+Zx3rsl+kuwegdWdmmLp106zoyhiuDnb8NmieFu4UAVpFsiP4Gi6FIv1NWbtMBn5S7/c6x
PX2rq+m7ltWvPxIAMTkVL0phzIwk0p+JNBHeZUOjY5xyOQPVqqU3HkNuzrLpvzjOEfwOIMQ1tfNq
+427Ls0Ugyz6OiUNLxV1c6jhFXuA9ifF4rCQ+lmlEuiaU38MtfZDZw3ii5UvbR+imBdH124fCY27
Nz0eC+itimDCcIsjnxuAMMeV1UUPTW39haaWet1HImZVsJ42IolMfIKKu3yPXbmLXPR2FgiauG6e
MHc5JxsQ9u6m9tmop/qGau7nsNK2fgiJohgGBQHNW0Y62cGuy6fDiBkcVxEgxkK3l0bFFIR6Njlx
rQOs4xXjbF+KbmKGOPl/QHv560lrCmh0mGhLPfDX9SA/taif3derIZgWntZ3lyyeLmNZ1mtNw4DA
ZqO051LKufoNiPOXz9/rpkE/pF7xMJSklvOKegLzR2eH1kzel1MaP66tX0uySESiNxTwkAodOVYr
7YRlblaMQ0wZuS3hdB8Y5Owk8sWqiOllJVPRrTPZ+TsR+G9eP2lLtmsPVsPWlFbFHzkicJv0mYoJ
nUNufL890GvAYSQLvpxMmxa99neMpmCt180VcDe1fKQot00QF8uq87pXmxhqH4+3HNkEkDKM47b6
KqXsVkFHKxr1bxQCWXg/toaGMdkZEMOTELeOzsVtmUwOTIR+aobR6Mxy3GhucLVrxUCBt9ZCm4ec
c4ke2XagdcWjKJvhqCfZyZAht2C/u8FL2IyhC3MpAWylnJQSJRc/Zz689SIfZ84HbUyTgRnSnXvn
7PgmneoE+tFa2yndTvTiDKQnCPoa/NsFhSoLx9q7fQnnswR3rotlPtTBsuW4uKxS/y1a5w16BMmI
EJ/H0ZH8k2XLSKK1U4JsHgDlzkAj9RQ5D6fWxdq0uc/BNSKj605kNCPgFQnVv3q3dwocyoXDIssS
SR4AElRDla3UyIl3dGVV4LnnFA92Wm8E8lHl0anQLerirG5Txu6RgGt2yApesRbV8WF2Q4bFhE7E
cr32w1emiaBlE1KlPg2Jg3QWMrTrI7Y0jnsmp18vydd6FXucoaEZ6221CUrbAvOjX+MpOk+e6e1y
L6N0vNc3qiXQjZaJHbHjJNyx7ff0qtyb5NkWjYNYhzfh1GNVR+U+u32BTb5mFctEtBpZ1x65V+PQ
hT0SWOxVwxrxkLkvJUcVoWAPzXrvj1zJToN3XEiYbThDvaV66HSIhJx2C+aSHPa49NpHVhzsKTXt
cCaGW5PdVdbs4FiAaW6DTwCAg+l8GyhES70Z1MM0wed1XbjybmF+cEAB5p6S5y2qYINLSFu0LV14
VpN/1fo0rCl4JHGVoRxaNoV8jiCIBkuqFkyg0rh6GJzyx+4BSJViocuB9EvGZEfD85W6rrEGBctl
oaGaD81QLhrNJOEEiEGb92d536QrHS6j4btfNgvYpgvtYzJQ2e2oZKtr7sUqtepgYeTtTf4WRCWX
/1HHwgpcKPH0XYSfl322S7+hpy+hhWyNjOAAZUrvIYOcVZPR/Onp2Q1E9IvX2Ren5TAEhwad19m6
qI1UAYIUTkVBckw3bmk6kI1wMOCJmD6sYt4VQa+iJAEvsRWiSGKM17Cic0t/Y7b4XEV+vobPQsKA
5kmrtnBWh3/j0TsHEF1lIywOKDbCEfs6w7FKwmkG/m1Ie9FUnzUr++sPMQHhjE0umsM7TvQrriy1
ZpvqLUyPNZN3JIGGRBJMCiXr8C7QuWCKzv6Fu7EfFSOEcmyYVfAW7jqYLR1MpIK3/bpRlrlw9LBf
6gNDN4RnxjYU9k5O+uiQpqDrGgOh5/+klD8PoXetSxuUm78vQkHWqsRhOHjEpaZrbvtP9D+dyKpR
KZrjOfLotRT+G6u97TKZiuu5RtfiqjRscQ6wZgTJpRXmze91l4FpdGKEuE/GikBjTUGYMP/4gfeH
kkl+idox8my4kH6FjT6/iI50DcIMbyYM68Q44O7b7TIPgm8PTxpAOjjTvfFbzv9cSKqb5rD0I9Eh
O+o1S2jL+J69g/HleyNZ7OCvY3SC66nfxy7n0q4B58gx/iuNmudejdsaRxxDVTbpnDW2du2+1ZnB
HqK1eU+ABxQkln2r1Xam7RZoEGQEfe+z9LJkqcS497wBon1GJFnYEcaX4T2TqExeVjBlbeBn56V5
9lM6RfU6DdhG/w21bDcaVvZ0/xAzT9iGOA6X94c1Jy2yOj5G3lFUezaX28wHJSQTQnVgQcJNmHXG
YeL/eKhG0DOxQ0P9yEpKeH7m7AzwBVJ5kFlyrfSs2TedvBYyEzsodi9zMSOv5w9ed45K3CPQyJlI
BPEuncpp2TSD4BBoUQqbiYzCY4+CdnYrwtJvpVdqlFdzw4308KSPhPc0nWC6gPrVjU6yrg0yWaFg
xG+E6kROWV9A8qWx0/E+3PIEkubdzqdg5Ze0tqMq7ZmkvKRR9mdAkOqa4Rk8ebmDY6zY6fdyrsh7
FqiwawGTaurLLZQS7mUDmxEE5o/Mzp5Tqzo6tUkmHtx2K5kKFF521ajm9vvpvfP8rZvGlJUDgIkV
2UnLJ0yY5Nhk2P+yTlXvUVo8AOJa2embgcfxPBF9tzSLqlQcltx5BJYsdUhrYLIRs4t0AA3meZBc
/M6rV4YkrtCRNWo9a6mgM05+zg67zQ7YDy6+lnMY1sN1wC+/qgmrBPkMmkKrMz1YOenNZYge05u3
luZwrYriszSTL005Rw171KaeBiD+/E8wzIZluGVWFkDwta2V3nvYROJuaXldvmwK/1aZhBtNC8xv
gSkU9iJaXPacYdU/eoMHRoPLG+6BVx09NTWb+UW1NHlSV0l5kpE9ZmY8F6zH34qyCUzqqYJM2kfv
A+WXzJ7Zy4JftMnqW0TdIk4y1FMw3OlPQK8/grixWS0piMBKl9Y4k5w8YgIuP0PLXLMEHOIsm0F1
NGCHGkzE1mRNMgmJNGVjEyWkwkvoQMW7EsFR2N1nRww5KWucY4b71QbhF4fjZ+okz0nRXmiTXxaW
ImmYg5iejO7my/SzpQBhUeZoCL0K9zS+P3dhvY/t8c9EBc+q6s1LyM2UpbQzlx5MMro7Oj98scBD
0in4kjncTbQ5/dhbTxQDUyAgFyrgiJyI9mQVgJXllQTrsY4c2i9zxv3WN457yBZoZ+uOERxNvIfR
ML+46sGAiu5QV+keuxO1WGN5GaNt6LXhxlaKmnifRGfdmD9VJDewFQ+MIVBG0z+qmDgIVDSIQiT7
HWMECV1xIgj5RbeZchZ25tYE3ewjdvFnETsrciloJnb32FfqGw/lATupTmNiIXYmuh99qmdDJ0k+
Z1l9bPo4tlmGacV7YzSwCfv6DzVs0yJS1YnrB00+PGmKuWrdGB9yClLScoJ2W/us2othdnt/ikjw
xfy0ldFjFiaASv08cF7uzF3jfOvl+F75w663Umzr6paNhxTQJ2ryiCc7PAesLK50nx3HfGt0QK5t
/Ra6wVf5M47W8xC4K7ZTJzsA/8h7hHcvtWxkgE6TjB7G2E7n5reXys8gVtdEB6rxHeoqFDFynVAU
0HTD5tGejFPLD6uy19VvIMNH0G4PbcF6kM/HQ5uhhc8tZ1DcnQIIDkzAVrLEqTjHZkLHfimciR9D
409rZ75AYoKSQ2W8xxy4V15rPAJ98RZjpECaVxo/COsN4vin/aGUu4kGiTuW7dvCLLoPpwKplpAI
NY5NwP1HIN/OvDgOqcTZ87B9iXrjNiS3Vv5AvXh0zCRYPMSK6uJwgOYohlfwyPucYuYVMSLqUole
liOnTtYDDLAxh0KteXN07mIyGr8lnrKNw/x0bYz9aRrhko4OkQB0N4yB7I6U/VVaiv4Vr1xOpFN5
fw/HNnHeStKRODjPnDm7RavyS6DVfzE1beIx+XJNUAGi/fQfail2jTVcdQT/ytd414acvUdfg5tT
gFsZ269ujH5QMx24huXPJDKuGXJrJE12oTV+Diy024mfscmZeJh+mBF7nCMQInOr2nXWfP6uGd8m
GZTFPEhPMvpJ6HZaaRqkZztQDHNs0EQuYmaOwGvmtMOMY0CZuJ6B9dwgxXPZNHN9rcUGNPWidVAI
fnRWX2zGvAfPVP0xSnaqknVG0nCe9tO31DqSS060qUNOgXSRVijmOCf/DKV/MHJMrygDsK1BUxb8
dpGQIEiOnJYJlkWvaAuX2tvCyU1Ej3Hfh6pWjyZKE7qA8NFOdCxy5PbadyeGKQg0UdX0ag5wHZEg
tjasj3WXwgVsx33QtRZ3DKLaomZ22Go3PZM/GavCUlji3Sts9vM1gMeCcG/YRZS/uqApnH2J0riz
mvZqdATd0cs8jmBhujXWVWUS3lTEjas/4Ww1zdHxyHvh7i5YkWVuEuyIDzaNmakJGABtwJ4ZMz0N
5iosMdrtY4koSQYvIz4wRuz02D9XpbTWkBhZztnKNaY48IslonCu57ow1W4dSR95YB1yh/Zkzde4
Cu5rS3zkljAsCzzLC8/VrIUnnkA7v7ddHACUYBDSO49C17tVGHRPelvkmzYTr4Hdv2IbJU+S91iJ
5NEynWtEefdKxy/H1qVZJI59otbmbHjBipQoyfaJrXuAs2abRU+Vpr9Y1FnitxcfYccmBbrDeYqz
c4SCuPAi57FOzGefmu26zpcZmf0NlS3k7qgtKKSwwUJOnzRtLWGrcrE2f1C1Pwg6PPYSpdHIyLqN
mvtHFD9Yzt5zBDiOwjwXaBu7nuYdK7ATvaA8SBFkFNI55A0/LpG9qgLvSJyKq0VMWsvKPeecd11Q
jV2wRVp2juJYnvY7y0H4F3q8RTvAUOo0K98xgX0mDFOwahrsCJcRFqVVbBpPAHHF0oQw3zf53o3B
aAiKqfJc/4JoBefZm53iLFFuimAaGNNjROXQkq0uBBkfZKGjfplEwOVIrL9tJElhgXqR8JwaxUy4
1EaxdokgsL8CCjB62CPxjMW4oIJ1NjbPvKEgkEjr25b1h8lZ8FiB/MgnzDa+tiF3xsKFj06rWIRt
wqwMnogbaM8e9Sf4PDZWfSyi5r2IAW2GQ7BsEufmVO1ZDSE3IZJqCzlkZ6e3L62BSTkoK8AoHqe0
oKpf9eFAoegnk69tVzOOQzJPSRCKMfqb2rS2S1n2FJlkFwZSp3DoX3ooJmwMZrpSDP9ON78UIobW
kPuNPCiJZN3pkSc7bsdHJlnRQrEV9huaJ8cyeK1sjy4cUKOGYrqqbA2Qfld+6lZxQFx7GlXMMlJ9
gEKHO96FDzOJdiKDx6hvXMUDvA0SeMI80GT/q2UetSvOOehjXrO/1J0QVmnG/COQqK95yZmzIhMj
gRy61rCIi2TfDs4XIzRfiXNkUH3tJlUF+KKrlp4Mv00/f+Vww71XIwYsuy2GuX7pZeIag2fa+n3/
7aGgu2H8EA5DuffaB2Yp03KaR1oOYUMkg35tDv1r4MCTdYt5u5XWR7VG1Pr1oBRyyqaqy6VY1mU+
w8IzMawEXGlWXD5udQtlTM2WYz/2SC4E3r9Mf6A9vF2mfjdcJnrWF7o5/HFDY6LglsNy4OZvbMve
ErYxruBEIIj/Yv52exKU2J0DLz9nvrupMJDhpsCUIb0J5SX/RhK/pNYrsZlw6TOlX3DG+9vZ6mRm
2bZpC/CzZuOtZIW1M8GhMMXt1dGKbRFHJzcmx5qP/Lqb5Iz+9FNyD1og65ONuOVT5+/bDOKirmdY
SUIqA5GfFVLUstC1XRkjfNY+C4dkBC6AevRQs9C83GOXYkno209uyREuZbUwuZ1OPdaf2lYv6O3O
znFqLHxJewp+gqn3H2mXDtzmhbO1S9zwiU6iGboIAybjHpg/93GfEQwk3tyZTNRyAw0b3N7E+5Du
97qzwLWAJhChB2wlgePf1Tdbw1eUEuhHmqXBnrdVS1BuZXPR+HV39rJqwy3I3HAgW80Skl0zNirC
7jhJvJy+NaBy6+Kplvo+dtp0p0T7apoV7yqT/QBn0F/8+C/+hAHBbUPYIzF3iSbEQZP6XBMNAkx3
A1nNdsDlbSohv5Mro5oDvwiop70amy3HTcxVw1qxwWQjK2/UY7kL3WXza+P5bOAGLvIo6ThduYBQ
ZfzRCZljIcjDeQL/6beka1DhLdE8uPzSp7S8cfKlsGfqDn3s/4ajTq8vJRgZ5J1FWhTPozgZ9ehS
cIKR2RfpriNLEI38GAfPjz7jjl5hVql2mVRsK5s+3yCzFQG9GsPOjmyQLi1aRXjpWu/EWsXCmXSU
hmhHY0zf4jJBGClv7MzaPd3d73qPe4xEuZccVYno5wQtwh5p3QCQoUpb+Npg1qIo2niQJBdGn8wt
NOw5Ih8Jbso5/yyaSts7QmzNqXfWaThjWdvysQ2yk8p1GrtQseDJcCLG6tA1CS+EPlKGtfWEGuf9
Fj4dSmX+P3Sd2XKjytZ1n4iIBJLu1uolS5bcu26IKruKvu8Snv4f4H12ne9E/DeEQJKtBiWZa805
ph1vwq67tW7DH2OZhbYn1c1uXU7ohC2K+zty0p5ABUOTiTRkEsiOMlE8TsgWV73MnkUfHYbApA4K
TqWafssKxGmcvrRZ8tlFxkfr8mNzU+0lbCjLTq36IQPrh2cAbo0HG9rBiHKsKYY700r3n7LWAG1r
9TotDcjkpO9lI/VOqu8sr5nRsyTz9KnZCpanrOM/qBLtEzG8Uia6c0p+N0H6HE31j/GnqAeKbNo6
tneicMhml82Bab5DIBfVQxBXyLxdDIoVYjZ4E7SYN06AYQ9EyHYAAVKMNzREb4T2fhZj9zxNVCtz
K32tvfi5bRpcs+4da4ZMxceBy/QonMtUpR8iRYRk6SmQPQWKvCxfMArQBJA7t83kziJtZaLT1tmR
s7PG4SQjc6NjgdkBvbzXTO0zsHNFdgI5ZnQhGScGfJNz5RM7KQrqgfXyuqsBvbsA9QcfdKzfQkLS
mfxD5kUwkmZrWp/XNio3dWX/zE3nYHjVnyotLm7jqLsmo93kHXQW1auyiuHPJTYULdqsJdE9VaAO
+DKvTK7hfZOQI0T5wHQGHlRLXQbVMsU7rsoDoWayAZPnZSZd3uk+ygCdxtVFjfyWMJhRZY1gLQTv
HrLiu1in5u6B6WfmTJgVaOpdzxWNdjbYshavvW/Kz1JLvhJbfo0g7aIWd49Nqbl9GxSeByc2bq1G
jWYOCmjQcd+RuEFfXp/WmULQbbfjOu1tc9U22RszEzhWyAwpanbAxlOiWvP5BZPi5Ch855P3AoGD
OUs4wQHKLP+GXCRqClxajntfyxBmyY4o6mpVKcIKAqyKxN3qjL29jq4l/mm6DXk1kYR0VQ9rI+82
dZ8T7zZhddDAXAOOwaxIV4ap/lpvx6vR5RC7zOHHlBTPEbkivzDnhXuC2KjaENbKkEtGKSDbKWcc
dMANScFXQuDmGdtQsBpS775I1ZspzEsn7I8iFWvHN/4kBb3LkQzsVROsOvQwa93uvZ8+mOh53qRD
OGoIsq7CF0xamOq5PqThpyDYnFX9O9LwL8OkuIAY52eWjm9qYA7ZhFw2XD0gvqAElgccLEtZddcS
USDiBpC7r0OlP9pSE6zLQ2iNrLr8oADVpSvBYFXpK/g0/Awoea0K3zJX5IO+ihH2nKQ1b7R4CFAT
+3SF2pphpE2ql77GyKJznavofPTiZ16Ph2Dymo1tTg+qpW0oQvJskXIUENfybUOU2NqOkeZHSLnh
dr1OYVpuRaW6tfCcbou3+zPtuSJpkr6nxkorAjA66YBLw/4Z+dRatPxBPxY3yRuA+WNGB9ejdGww
m5F7vxoF1orpvVRwrQKDujlTkC+wTgwPrDuUbiIm6tcdkpHV1KNQEMHPKqXYLyr316SzmAVyd+sr
Zrmdde4V/K2inXpKT/SBcILIHxOlZD+P4LTYlNujxGA+0b7ZmVFznaQRTkQUZiOZaGCIs63VNGrd
2CyMkgZwHkU9S8SSjB+W8eNIqK4xzAAVatOrGtzwqjS6z05z/EstfxQNVXTbcFKmJdNvRpP2TO9q
2yhg6pR3I+1Px518zx0+04AmdB/o5p0MHRaW5VbPESi4wE7GuXvgNbq4HyNmoql7C3Nv3JsyZzU8
DuXGalPQ5fqww5ZWbyvNTjjuZvuW6/PG9ZMfvREQBpL51FgJEpEwnB6LZAdiW0XGdOf7gBbd6Jq1
zVdbiQLDNtjp0RlfPQUxXUlqbLEEIhdg8e2McNbrlO2eFi2gCHDOgklYgvp6hfppqsO3zETvbfYi
JCxE3LN4V1gRY6qRKaP/mMQ0H717TYv1O6/3PloHiFnaqz+tO1KM5aTS8CWIklol9NEV3Bag4K25
V5WsWBPIaKsj9Ofc1ucLLT6HGHxeXicFJYLuntWWHhYF4qdZNhHgKynb7t6GEmXQqN+U5PFs66E6
xo38SAF7UIivz1KmB3JSX7SYVo1hbgn8nAucYOUsQ7dXoR4/lC0AbYNiSIB6bjdBy7jDt8WAFGzV
3IRBZ0qHqW7xpTpv0maGLQaWja5t7KmJi9soaKEitDxYSevfDLwviNkhk9k5gHavsta5jo5QjZTX
sOyRicaYGfPBFFMZ3uO5pvsNrOIuTLhUcgpNus+bEbl1lw10whyqDkbpgWpK1XOui6/CEP5Od4nP
AIY2cr3ks+sKJpETGV6gj0jQ1WLa2Y3TE1zCCqDRmL2dDE7JJIrzjWzG6lhLyKfLZtm1y7qcc/Ee
XerI8KZNmt7WHLHzfRPnVo1KvUDG02MgwGaHKrXuR7ZT4OLX9C0W701bIE9s7hHIads4MHCzzoeW
DdJxlmzSOtkdsn85x+X83YRzME68pOOQv7zH9rrqZnQoDmjAoMutGRH6d7eYQVcmnGaugCo7lvxC
k++bYqaNjvPGz3y63xgvWaWCRl02WvSfW8uuO4NTiRFtgdgdtILrTZkBD2TyzM1lQxgE+R6yuMo5
YCiZs3liLm53FC3J9J17qcum9fP6+1bmer2+WQ5ismsQ8s4PSnWj4gWNP7L5R1eH9gCLXP2zkTJi
UT3cm1moYfQxPr0UwKHDK2SZoa8cimJMEDygkb4mal6E3fNVpYq0KTojMiuotjaIHv2BJlZtg6Qy
honggPmTWd7wcoupDh9CGz8IzQJrgCV0ClKgcMcE2/YRRevWttQpm7/dXr7UDaKxMECJN9orxyxK
GP6JCRYgkLRpCEeEjn8aND51EZF88febWb6tZdPM35vfEumA+IgInx/LeRCN0tt0uvwRN+jw85P2
WwbUIhQfkq0/jUhZ11lR0Z9jLW7qXxREf5Ndp+E1x+ja8lcmrWuO4KfwdVUz9Tn+n89F0j4jVXe/
fFbfd9Pf5qJleUwCq1bRi58hvbWw4MctN4fEAHRbZUNDdKL9+X2sR6fzfXe33AwquzgumyGb2c+V
jbBgoQlHTusm/MjmE3Y+TS1jcoh4S96MhoXn98n0v+fVcnL5SeZvIdjdc430q/fllGx7HeRtAfFF
V3GM4Co8BAgcdstH6i4E3uXDVv/+NL5/H//u5k2GVBURhs3XmoEKOC63imCibFfTZ0QYQUm0aurj
90Z4/9xaPjG6CbR7azr4YdVOx5SJ03FUCTqmeZNYWotEkClJji6GFTdQwr6qols7b2grdCsXQs5W
Oj7rxlESRVjlXCfBNYU3b4z5co0qppFNWTeqKI1INTlYKT37Sg/Juh+i8dhmprnqvLBFzQTupV42
1PdD2tGXv4/X0andGW3cHJanL3cYoUs8RE6ZYHnWckc5Ru0+nkic1iPdPFmmd/VF4F0rx6BNS2E4
yzlEEhqqGgfoq+lk/cPyiNCvvas0ux/IwOcIpf88M+tghQclo/VopOuSsvPN0tzgZleD2FASar+P
DboKbpqbE/NSFQZab3aXDXG46mTCn1metTwf61HzMHKR6P591PdD8RjlZdZdwiy6uqKwT3HVySvJ
lhgTsEWzTo7lNZyPjfigNxlN7/Uk0xA2DjNxBsL6Y3nI38fZ0QkCpPaw/KFhYnHMCTBt0Hyg31XX
qLSM73+yPAAXjiQlcWIBh0+SUZB/J6zS3WlpQHgqgkl0ASGaeFH41Noje5MK8qruUiuxrlLrjtXk
m/fj/FzGd+uqkQGwyjDj7pZjy4bLr8UUh0LA32P6GKf383xwjCr/oCr1h1pkdCudZLyW5UZR97q5
EDdt5HcXcLbG1bbHpzgR+altQ/O6HOpGuoIOKVFrDanHcmi5M0a5frANFgPLsWXjmWPDl/3fR7SK
NV/AkkoaxOP8fWg+NNCdSkUPf37IckdskUXV2vLt739fjsM0uktqhxCTf1+Vx+SLkjR9+eUR4/zi
s7att52tgQcqneoKdTl3Lf+hnDe1C69WkjzXTxiA3GCwrnrhWFfBiLwq7LFCesgx8E/WFca5mkml
dMLmY8vGgxRxmrPBQUf8Pb1izUovtvRouJ0GClN3SdU5G20CUlr1pEMil39RdhyfFOp5usKIBzqH
/rBiJgrbe7i21ZMMp6e6Zb4+OWqN6e9n0ybatZo3ea3CbWj44Vw696/LHaIgb9lwkO1Y6GhxNKg0
OSvVH5aHfB+r/VPFmv/6vRdr+o2ci9NgSGNHXHq4LzWCNrAbTxdkAXdTQfzM3OmKiuE+qK2fXLFe
m4aILZ9lVqwilPcN7fTkYqHFuFOaHq29ZiDmvd5Mkf4c94Z3V1T0YpXuvpSGv28ApjY+L5hR486q
7TvbQUnSeOcBf9KI061VwVfpwWqMSidaN4V9V5Gx02S+t43S9ssfukOsYxirIr++64ykvvOK9FMl
hIzi6s0N9duuUgEI/BDkJlUvuydd3S9/Sk8392YQEf2BeJtf9Jmh2jpOTNZL/sw5U9OvQCOPlN/+
aUTDUWHS5eaysVtXML8bHG213JTz/nKPlRaghSA/t8nD1CiGjeUBXhr7/zx22S/1VAdqyrPqf2/5
+TQep+yLfBLixpY7/+ex3/csz3DjhvD4TBwqTYO6/vfR3/+0g0KNmmb+27yb17Rs/e3yvP/648u9
3y9sAtzgtDFxxfNLorBp3tWjIdej6//nZS+P/q8/+/3E2GzLdV1GeJ/mZ/59vfrf9/79L/++Yy+M
ayy73uffQ//1xv73k7LE6O4laWFotfkO/j5HQQdbYb4DpDmqp8qy4h0od6uU6laUZf+oRcrbB6Pv
3JFGMDN2JZJVeG7xwYz1/lGKobz1VGPmneVI7NRqV7ohefIRRkp61Qcn7dElNIwg57HvxlNZDFdz
3HWEdbwqW6sviOkJBI6V8yjTniLE7JM9WVM90gVKRotmaETV1GQZPtYe0iMev9bk1D8ut4Ic/S7d
5/iEvr2myu51W2FqzaPNCo/yFuAZFho6y67c7p88VKRzvHed6tiwSqKMdXfwVhNS0t3yrGWjZfk6
aeTBrSCk2sTf3RuS7oznWEcr6ZN7i9/yXaW7JMFYFvXtHD1YKAkU6j01HSqgE8se6QkTDQS0JnmD
US0APvAQweje5mOOyXm+pRVBfBjoF/n09lyP9lL3mBLW9QTeUyfyacYVig5THhYMLp3jj9IfPsKM
N+/mLPCFQC5aWo1/QhJCFKBRO69Z7uxwr5JWFynCnQbzTMs1WEHXcT5ckz4xfeDsIhNbu2m59z7Q
WfioSveSGemr7/rjDxkjA6K98eSxLDilllFSaSy9C/oHjEqF9kpJ17lV01g98GR8KilFHNYDlNms
6d0IMmxAfmW+OYxAoyajR0/LScTOuxlqq4N2cGe/tUYz9lykRN0RIFNRPmkT4JXdyVrOgTSidc9p
SDERy/uDxax0X1LWA+oTbpdXCRFnNRkG0TjdtNeURh2fkhdq2QZLRy785xJUwdykG84BwaRHexTB
Smb6V2Ll45War/reVAmVOSLTd4Nq/kDDqk306srZO4ISTE5otj+NHeBy3BeONu4qoejjO04Mvrdp
8ScgBNLQ23tES13+brR5tx6aa1akq27GmLUAS3CjRLQW5t26FZIzylNXIJgUFcqXNAvkH9xOLzAp
mneaoPDb87Ld+hGJCIW9g9LgNKtQuZjICaO9N7Dv37UjbVqCe7Dd66zETr5t+qe27/zvW4n8FeeD
dh8mY2muK2RsRBzp5aM1o+iQeb/UvubdKnos/ISQ9GmdDdmzUjo2h5i5pe+7FtQaBLV97GZHI/OH
MwWIBi+dv0Uz0B5QCpVvfGBwrwlSNCTXzTKRMNeQfw9aWt0as/x0xyR8g6qo1sii44fOR2hnlbTB
zFJ9RmgciCQAsBLaxlYOZUXxHODqEFJJNBr6A1LHDBM11EHGpPMeBpN1VjIxbRPz7nIM7MnRKyui
MqZh/BFx3ZBN+zF4AO5TJnjbhBkVY0oYUjWrCUrChDYQPHT9r01aPwRu6Z6kR20yUxKi7TyMVBG/
sHwS19SOy3NfBY9ECBAMKWhznUYTqLhJGuwDwcjOkSZxtO2hOr1qUXFLIsTI0B59UEPduy51+62T
Zb4uK8N8qFuL8IEgge1gAKIt/e6+jhWrYFpAW2KdiY02Q+vJDYvgjG0Hz814yL3ww/TT2dKTjjRz
KqmWY50wz3oLY2LLnNO9BRpiYwsDssLbcO+Z1K2k5RrHwCUWPJ0RN6H/m76Le2klUxQQSSEzIcdp
4Y9RrJdaaz35Vl1vXKT4W9Z2zn0ZRp9ovYsjJjzQLFrIDxo04k9X+cgxKX3czBrFLYv64IcYADoU
vkmh0s5OYclVUdjiJwm+OL+0sL318qmcXE5bmSaITZxmYHXHt4ZlBNOvbh9iM2nnQZF5bdu/6Ik/
MvF3P0fSNYg01TvENfx67YJEeS5ZyWH5RY+9Ue8xn/V3auZqGhm8ggwebUGvfj1G8wRO9PXNnXkD
RdZTJu199EjzLs4P68Kq4MFLfeccaUH5wjDNNaZnEusE4gAImteZW0/N5Mgn06/+EFSUy0S/b2au
gWXBytbLPj9X864z74YiUisMFsQSFXZ0AZOEqStKsk8r3yXtWP8aZzRqiN6u0m3vA/X3ZSHXQqpe
aUBinzQ+fEpUgiGty4s/6Fdm8R9C/LvIiqkhYFm7970u2oZ9oz95U2ISFxx0K79RhI/NtMBSmRGF
eq/gNGU3QnN4EmSxgTHn563pK13UK9eyZmKkcKKdL9SX6doYL+uGPq+05xRYrtoQOVIi5QeZnO0P
LmlVvRG8hJXu1MUFyITaOhGCY/j1auifohakSyk8YODshQ3tTy3A/zxwGkV18vQ9vsfA2A8w1gJA
nnb7UVnl2ZEJFPqE/m+e97xrzvwVv0e0tssInC1bbyB6YqAy+j0aYtpArZ2at2mk/2ESqrZpsDre
AtO5r7CovpJThrUqw5G77OLs0e5QV0LFivnlLsNgJYF0pp5xiKPCvZCom+3DMczwVvT3eNHEB7gM
j/8i7YcptegFmI2VoKacrOcczwM967ncO7sfbOOfW1owqhXmPxCsM0LKhZm0r23aE/FY0qRfDpJW
9RaJcJeQrjdYTbfVRcisVyl9FQZYrMPcyTeN2WXPOTJh6MD21+CSC6QHpb5BUdFeS/RKKFGMl2VP
VB495K2mdPEyZHV2b1tUJIsZ49Jq+HgGA/fzgBTwYbLHFZqv8b2tUWoiki4PkRThUywcAljHeBsr
sZN9gwx8uaJqLFn7gvrEckw2JWDBYaxvfRJ623okE0QDUzhU2afe28+FHNKjJJpimwuMNFVtQ7C0
bfO6bCDHECVCsQnVFMdChZHBJat5mZQJaTp7Qw/r1Rh3OOV1cvHCPiUyA2P2Rs0vebALJIYpEyn8
jfrVDDDdc87YX/YIirIPPtvkJe0AExS6G/7qTCJQ9SkqHo1JWUeIL3gDlyumT9+BRDevvkEv9bbL
O1t2dQFDtHU8EKWISgVryCczNN8sibsnh72804DU3hzdpeCEXnkV8VN5Jgu4bQf7Kaqt/pl/+mW0
tX8/aEQtR0nk9o9DEpGJErjNufRwoeWl5jx7BlEPbZRXD4TZoul1usc894YHg1X5iy6bx94a1cPy
Bbf+8FjoU32q0uoKsja6dkHCVKd30k8/pDIqc/3DsEP8bV6UnwLBI2oNAC1h4yCfOhoJGqMZ2Xh9
dwrMVP/VOqzdQ83tkXTY+btfwpFXbpHstbrJ3xuu+o5kZpB4mbg5qf4oTT975yLi7bIq3Zo2qrAI
iSOBds2mkAyzUV6eJqvYDppP8GLRf/Y2uqC2h3OV5wMpaVUgLwL7IzUZfIhR1TyOIv/heRT4EDNA
g/SL5ALD+JXSh/4MuDJ8Br2kzTs23qsHiEbwgdMTasP2qa/y7gGNT4wO4TrUdfq7Sm8+pqPfBn+G
6bbhvkAxXdtymC1LUfkWRIJwkcyj4zTvNswCwEe09LwqbLBWW4EKq7zk3nYmYg9TfJ7fw04kPZve
Daz8Uiefu4xZiyy7y2bh55N/ifnSrW1Qn2Ch21o5Z6303OPELDFArA7LYj5GNihXFy6057428Col
iQY1qSY/Eg/62h0h4d5p2hNcFucB/yt7Zje+pNJJTw6lhWuH8+Oo69MvSpl4acoaPvV8qVuudzQD
M0iCJQ4ULnxlHTcnswpehMi7+2yYFbrzpcn4v7t/79XCM3OcP72K1WMzufVBn+jwlGjqqKZD11tO
Q0cJGv2xTrhvFDn3tjaRZBYZF6OkbVUsl/QmLLlU2mOxMSU1sKwe41c/Jh0a5kfcOkhCRRNSh0MC
0VtxcTGn0mD+2hnMSal73yUFWKdvdJ0okNzXruipHDBO6TTa3pN+7NcobcXBnHf7wNqT3T095skD
8ULOQ26xCmF9OL5nQ3Ll0lfSm1XWkzTMN4UYDQdf8BuFfoUgFCxZE9UFkmSoJ/VCLWsTOBQNvcJ+
dMqPSCTwTcz+zbIM95iFNM0zlVcb5bQ9k99CO1M+3wF5qG92TOB9k28DEtwuUeVAoLKnhjkFC0P0
qOjWJeBPvQj0syPoqGt5ED+HDFME8rhbEKNipRrCvGiHsN/EpVjZUL5uWsZ5t3ywRRcikiV1YmVj
kV0HRa3OjkZ0CRWmXwgH0BM7P7TY//3vDU1TvyqrkvfLXxp18ZYLVZyW8atBfYXtNxXnJJEBjns8
UwRrtLAJyuEHOmVG4ccErOMaJTYAL7dmXI/r57pMnlmoE+E7HxocSmWVZeI1me9UTdnBo8FGutwb
u+5PkhTSbRkgU01mAmImEFsMuufcTzBJXkjz2izHrXmQh2Ttfe8GgfUmKBtQee7IkERwujzKnWSx
KQBlUtZsq20dWcQ69/I9ALL6lU0s+/X5AkxyV51byDUwd+8jO7M+iy75jDM9+aBjTe1wqMN1Go/y
oOIa/Ujg4ULv+ktq8FHQGdpKcudxtQFQ91Tn/erJK42l85S4ofvZD94m05wcKRxoZN+Iu9+eBgQj
bq13khxKAsMQtFLWYEI8BLvW1mKsjN1wP8OfoEXRuE7RJoAOqoj7gHcDMg3QIhtnDUQ2YB3pl8/D
mxGZFN4ct3nwtA4tfC1dKo5Fcy5KcBuhXrkk0DrGdibKpaAow0TXnz17+CBDXj+PJII8jxAPVqzZ
/b1wyu3EuQ3NF7eVrTg9k0bZryLRWIbL+MlPMBhlU4Le3pIsby2T+KXlIeSQX2hxBmgaG+OYVip8
wm3MFNQeb8se2BH8Ky7VzJ6smuWQrLzwSao/wfwgNxHTtZkMBNH/WZ7yFkC36jrw33m1OiF/3pYW
iuI0KcmlMm0mWYVv/6SASldiZvwJx7U3Wm3jcJx3xwo9kAsLNcny5CN0iueOHIjgLgBOwwTvj1cE
7/hD7iffU/dZUiQvaqmwpEZTM9/qbDz8QH2/f1hp755VRaAco7D/3nS/wqjT35gKsvDmK/aSKvrV
dtpDn+Xti2+YYl+V3fPQ2zjqqhzN4pSKhzwLxapV5jppU+sJQoDFN8LLCYTSWMVkxmoi/+6Kdwri
P6cdOJatG7Q4wsAs/LSrz7hiEQAQTN+WXPJwqCfRqwyHldbq54mZOypBYm0Q/ptn16Q3QZAu+UXI
EmCthTNSgQyTicizqA9yRMsBDC0RRPs+QxQOJ9QhSqdUZ78g86rtSm+bKs25lJpLLccwXsraxgYg
Ges1Z9Y8ZXV3xf2E4NAJaP/i7KcfgNIpqYwd81511ZirX5XXJ3uVk9ojSlNu/MBlsmF1PZd3bY/z
bSb5TX0r9mrqP0vbZiEdTAbI6OU/kSe3kX5AqkXU+uHe5HQDF4VXXvkhwdFmXrzDPyl6E6F0024z
hgJOUau46O1g0jFun4RO7DoUMGvrFrF9pDIkEcc1za0XrJgTa7aBTk/4WpsNFDINBo3VPH5vAL5j
qjXAAQ2yqrdFvJYRsRN9G7WPy0alJQGSSTvtwjz9FSRZ/RgkKdQls/wNJur7xnwkSCCWTkbkI6cv
xi2LxGIvcJK+FcO+cD3WXy58jqCkOaHX3FKcU0XVPjS1Uzz0SdZC4fLFr4H3sScrlVC1OLhfwLME
aEAXs40JwkEXXUCHnMnrC+ekPQpSGh8VSO9af4iQl9m9r12+q6dtKdI1HBe0ED00Mtat4bBFLbcj
EmoGW5sNdUVV4NEYgsP3V4H3edxEAeyRNmHq4mb6PedtehiYjUA9ZPYbdFdqBeOtyfLicX5nOC+C
Qdif843CHZ3PIBmop0EqVF3/bNtirj+2cmeWjvcamuNBNPlXP8XmVdfbbNd4kIDSJnNX37RMLeD6
4+TlQ9WgZFignWbpQQ3LrFP4ibhSXVACovSf/eLfp08u0nMVaRqpAuWlC/VklQJ9PUEB9k5RgMtw
SaMpfXCOXeqFJ8jx6Dhy9DfJ0AME0QuyNFWdELLpj+NV/E4rZgS0q8inrYS+X06DcQSmgMAo3CCy
oe5BZWTZ6HBv0HLj7DJzeML0d7aBqZJHc567+0GNT7jl2mZYBgFS4zqYoZlGVru7CKrSNiX05Ayq
D2k22m4vrUL+Lx+NQpRCF+QWJpb/ux3+YMwKv3INGVbZIMP6zhCJ0e3WOIKzdZfExZ7Uo5vSuffv
izMzivcEvH4PA5ADhVgNETWnpOmbE4hJ1vVWFP1y9ZOpocyrEzigrYge8eDqj/TI1541ZBfXVc9d
1vfPoRn1zwnRQ/CXn3zPrI9FwWqIEIqUGahpNM+14Mqn2xhUorBDIzn/jGiX63TEgDfJZhaGy2Nf
KKIAK4wGXZMxVAjkvYHbicv3GzM7M9zhbnRQe3lqVyFz2aUegr84wbRRpLa7k/PUnWpIRQJ4Js8t
AT7I7Qo7OYthXztQUUH+WXsjtbS3TmGaYulyGKuZftylgGD+z51J4f00J+FeFoxszfTjXKEYXgCX
6UAVFUXSvdO39aoA6wUSKUXLOYqUPILAuC7fdAyCtRVJSNOtNsZTWFTDUY9ZnKpo+L38cnKTHlMc
54cmcL1zJWMXAo2bIMjq3tus0PZEbuE197VrBxrgI2VQwlUbelc8WMZOaua17MJpbc7L/EoQ9en5
tIGNmaBdUXRdoPJMYiGvLEMXJFMSDRzv2GhUjD1l4YXKu6k6UB7Pm25mMlCx6IcZJ8KRILmFmcMZ
i7F8rTlyPKkgwHmY4DqnID/9dKlU3XUTqnXNTTEet4Z2km05bVzPqK5ALfkK8VtEWHIAEheFznjo
Jr//3kg2oW/QaUzK99hPgk0pJ4zjnvhSeTRuYmQCB+r3FUNc1u0pETWPy+o9nkOVJqOBQNRRR4No
iVwLyPpdikHjlxFEW88c5B/OsaNnp8XOBpK3sbxsPOO7Cu4aPXV/Mtkm8gbf0Sl0S7lnRlHQjfZo
MXLF0yW6TK/tdt/jDyhAgg0yq3t1SPaMRTL98G0iEaRKqKr6yqdpL/DjS8ukCOgRF5EbGJxM76mt
MU8McyGB+muHmnI8lHNxhISMdV2BgUjqCfCkwXnsRNltGeyrKLgVjW5dCO2aLcF19hmr30KI5meJ
jnwNF3rVK3+EWMhMatA5f0viYUAkNevltwWQrH0cUlJSdSfqEN6gw5tBxyw3jHU6xBN5hxrBkQSh
SyuimjCKkOY6fCzH0rfLSOHMY9kwTRjckd9+h8VMSv0RjIs3KdRnlcL+Bgo4rPxw3IH5Z76jFelb
5732mTvt4WVA/jR8dSwMbG1tPhpngAe4D7XhJbMn/Q2xkb6WblBdIGx20Kyqc4dmCd8I+Dwc61UN
/CrwV2qwJ+xtxbMNIv5Prf+iXmdt4ZkWGwUC90xRfW3NqUuqHLOz2aMxHUgtWjbN6HgnKr9k+lor
EAXRQ2Nln9+fclgZ52U+0JjoV4cWQAQVoC/m5dqq6NTMIu/1+9FOSc8LCByBi36MDK5B8xyzp+9+
bpDFCwFApiw1ce3JUzgmvTzZY0/1uiij4QkOvoVSNavPGfbSOyJ0xqsjQAFmBG4XTup8uaGJOKtU
kNEzH4JFUD75pBzijgIpOaKlQtEFk1ev+xXu64DIHUg3BraancoxuU5DSrBhjkPYxTDfja04tqGC
0QuqCaudYsSs2t0yqsYBpDDDms5e1OjgcRzE34EJZ8edvKeJwBU06cOTZnvRbjmLatmpY+IMyCHp
AF++r6sFI+VZJTQhAEt5l0krvzzm5UyWB3CReUP5PrOODgFaT0lhPC3ZP1aB1zH1klvtpbfYpFkT
Oo13/f6DdUR1JIjqrU406TqyqZ5R3DA3ll1TlG1jGjjljzgKTm6gd4fckcGZypWJSpfJCiaxu8SO
m4fOtdVd2/mYhMgDch5cb5oolr6WXUUiwVTYzhqEB320eTLlDoxfzGBIBbQzoCR+WOpUcR1swVX1
FvYFATZRNK5BnYgP1qqfsaSXWqSQorD6Pbp+47Fog0ScdtFR6daA2AuvXVFFHd41bsVm/8+t8N9b
E2ITJQr58v9/7ACKHu8YLq2aAUlNBbSAOdyALpKGNZh68xJqQCkZJqL71OTmTnWZccDLX2wNKZKP
iBAxfLz9r7wzENf3UjtXrkn+SAOCjbqM6evJjzZNDrFiZYpu/JabafBuO+h5Q/yBZ/Lw/C2FwrOP
cf2AeI7eadZNF6uFPp40cfssw2IWgoCzGjWiTikgbPNZK7XM+5cN4EXaJVRHobF8+lXBN5uS9GPF
sB+kBnIY3QqL2wa/yygFqV6zDicU6bChplpvErKDCINmU03lcLAr0612YWxVwJ3htGfzGjPr4EO1
9YTrPivhwUYUWEaDIhF9YOMuZC0JJBXXkA6y9phmOY4urCiv/Yj6GetKsFt2YUAhZOJ7j1i9EqLl
Q4x2aBsLc4x+JQHTX1f7+o4twARV753CGCj74yEcMSqdrMH1/x9j57Uct5Kl61fp2NeDHngkTkz3
Bct7QyfqBkFJ3PDe4+nPl6C691bPRM/cIAAURbGqEpkr//WbQ+HJpj8c9dnfTBVGfprP5oMHSEq4
OZlhQWmGK93AFM+YTHWvI4md3+J8GNMX2mb5l0ibDo5ctwwIzRk+xt9MbKRGHyOHdab35lLtDFZQ
L9mpBJehrff1QycP8/06/ZkilwWGvSaieAJwpXHLCBrYfDCs5oC2uXz3ivbLUBP8bOGjYcVmckW9
ZWFn3KJei30UCDq+EQFdtNxz4efkdr7NAIuPQwmPPFaQGmCzRe6CXGjmyWII3JfPv9SoiHkiJ1Dg
2AA5t62iw2ilrJcDKHiV6Dh0cUBdpx3qolBXCTb6mO7G1k1Bgkd/XXkJfMJBMe/GgVxeoqX0lrSz
rdXg6QMCrtBAFjfBTNt+dn0wyd+F8MoxWKnxAnLmnhXBVSFxySmGSQ1enznowB8MDpMlgT/060xE
0LHPRlCCaVYwFOltMGNoFCNlJ9nZUeykT4qwgmUwJjDUGxLeQtesl1ktbkqfDN9/PfEpnSYl8I4m
mRY0fBFezuCUrqM+kIzus2PTCfDV9NBVtmTwa3iZWSrKEmXuq7dBHW4Mvxq/VGgLDp+TZKknn8PK
UQ34X5HK+Mi8YPgcddnUD4umQp41pMlhKIv0OeODYsdrOkQXiBsRHhK/oFvtlGW09QskE0Fgsvkg
KvQhRIO5zsRQXGaMUslD7azlNO3iemfC6VjNxBKKvJVRCeXFYwu9izB2X2Cdl+NUpQGzgwd6O+yV
2EeVmb2MHOdVm6jp5y6OQTF+DWsbrze3H1aWvIwDda/WubVPJqNeie+Zg5uwIcsnx1X0e0QcXpkZ
u0nh9hho1SPtwu0QFcarW2fjPgBZhD31ndAS76DXMqCPrCNO0RtixxyCapAkCYKU5GRKtLD9ZqZH
KcUSPN7E0gssiTJV+Gs7C5uTV4BT1+BJvqyTsD5sd0pJK5FNCCYlurRW1QNU/1hq7en+5Wc1RL9B
h7cHzg11YnCVcQ3GCECfiZXS06JFdApU9pl/ZoRMgwr9nGLKjIuOJol6S84jsu/8uS8PitRBvRFl
T34bD+umVdkClUZKxE7mL2HX8x01NW39UTWC7WC7R6usqUcIhSxkUorF2DoxaRyyOspxaDZCD/0x
/jUG9l04UnTjmtBb/Xm+rAJHXyXYGHhVWXgLjD2OGX35LczCcpPVtXoCHfx5xiD/eZadBgM3SleJ
6euqsE6QSryZloJuUR4yt8RhKpEUrbDMjsSaFJekjJ9UNZbWbM2I+j3w+lUvV0xkudjGqaTjfn5C
JT+0cDT4EZiuKEvTDYJj1vsmu5E8rPg7o/hkyiJvXu6TAOy9KJD3thikxKbWPqIAziVzK+KxuFua
2ICxxfLT+fyIssA8ml1/6IrkyxiNyiURSv0SW7u53QN7rD3rh8mrf2ht6CEbgEhEBz/XFmhVlyRZ
4vCh5CoeE2n4LtL40e7WTqEF36yKzT/k8fTQD7FxQ5G8gT9ON4qiXTXMc4FtL9uPcDIAt+L4SdHp
rllpg/6tdbp842iGuSNP20ObGdqLRu4UyjYT29pL0VzOFR/t/hMuFOWmsXSKiy5SntuiWSC3BN2d
KhpOrs0nzbpoD4G5hxkBXWwAWcGbrC9Ro8bqN+lsFfgr39HVb1Gbvc0sjsbojUeiFYSlnD43g7nb
A8h7mXJ0kcW6KGVrnI7cLjDurms3W2rxaMu+LgP4oQHUKQRbeu2w1LLF3LUm2TG9zmcZDnlCWzWT
Tb0ds64UFVts4D/r7IfFM4p660VXTeyLUhN+lgsqjqVByzS+7siaevaF9gFPdecbrAVJdcVRFAzP
yBhd8662FWGz95OoXjVUHTuEMSVyw3gzU0U0UNcFOPaG+iK5a0QOLEI7Gd+iKb43jg8WHI3UFHG7
ovXu7mAxxJtBR4gbufQ43V7uBwB51vNzMj8286UQgOujma2tIVMu6DaDS9sHUFFwLcKlFDhSbu0q
2fIWuZdsPvvj1YhY0DcvXlbq2xl6753BXCNiilfzpQhKZ99gwkG8OWtDO/4gv4mIbMmbc6MIRrcf
mpfI0+ubqrpvRQJRN62Ud1aAQ1/R1JQn4yTGKyEL8WJSTU/2wAk3kZv++RAvscTdRvCwv/mVeLaz
UXsZKltfkd9nH2Kj6E9NNulIT3FGNwpaVYrmuEtFV8KTZ/XZETOne6qiDo9BoZ8UkgEBNTKyg71i
N9SBRNdhQVRwfgibqOB49QCZceyQbBZ19U3XO4gaOmAl9l0gsPyWDRbB6b5pzNu8CMc5TJ3aaDQ2
qMgxszzvMNHnga6V+gA3O7mYtNhw37bcpS5zw0PiXM4wMfGvn8pgxZOZ7cygguKl8tiq+FtftJo8
MnVQm9cxA9HU1WPZKWJnmblDCqKkncL/ABRSW1KlzOAgjDI4z+vklEKNQqzyWg+4ss4PlFXi8Fgj
b3jxHYOUIaSuwYSZZjw/nvJBrSSc8jkBAv+Hd0tvtQ3byWExfwdi0N1lJil9E6aAK6IBM0hGtv4M
id06UpBftIa05kEMxqm3KJGRLagvtDRdRphrQs6WlxN7X1+DeMXbCglybtolmXITyKEDSi137TrT
/qYyWpTeEmdrTON1VM1gl0iOn1ZV6V4Ybb2MdabM0lGmC2msySVSGX/zwzO/gKk2nqAjDpI6zZNT
o+AWMZkukA+Doesj57lRWDDSFH8RUfHHOr4J2i85GATEHbQWR8NAtAj3HWh0hpRYFJAVWwSWp5ay
mOZYunPJJX0QWlUSt03DANrfeLVaPGgmJyHZQsfGDqoBr0qWjDdxGDNa5Hn75ruxijN4r1wbx5Ic
Dsirg/KiKfl9/gyy3LYeWwzmIy8qd6Pt4Q6OxnXnqaZ79B2YtU2k1fe2AB4JwVS/1JH1SniC5Gm1
DjbhNmCyOZbiBK3HrkqsSOSkWg2ICyhTkyviQGPbhaOxVbUqOA9BvuqjVn2wAkokg/i9jcQDcVMq
/FfDcOsly3a4U6POXJIhE60qcqzPio9uzBX97rNixc8SkVgS/xhbo0EOjuLW0Prg8sfBLehoj0r7
449biKzWZdiVR5FgnTqXanlPG1NNcEH1KWeWmQi7TThreeWZP5+NGZ2UKELLxvDo8wpLibbGOa9v
bwWINIJps3vSgNNdTXfutajjXdiJaqnY6Hh7AX2aAHBytXAXlldkkBHg0SG2a6sTxnnTe20hynaw
mttncUX2fKa8WsTjnjykRQurdwre6aAvoVMgWUBpeehbCiK069qT2bsCZ4GKGDNFPBTsfhcDQY4P
n/WLA/CPm9bvnzyrsdfCVaz9Iwa21wex64x6a8juUkbhv8XcOsfPnkvNonNYAvuwkSpGdk0cxn+e
TebEzN+q26hxYRg52hcqQLJ5iArBttWIok0EBfrLmNjILNTgWw26AkNPLI3GbV81W3tp8Mf7gIy1
GJKRHFMtg68t6I0Z6KNPYDTFqwB8nAC/nm0HYN2y3BJ5hLL5JPE0vn7zK3+bMlpPScPcI9l1pTx4
o2GTi9Jt5qkrtnR1qXsE5URBBX2jQjAiXAkP+Gieae7B/YLnSO/FPHfyKiTg8proWD6Qv0UrR17O
L/iR+0Deb78KYmLH5j9D0Kpez5eaRJGlowcoaXRJK2mSIXdDOFclp7TRv85XFvMrG2j4Sxnw9Vrx
p+7yx5kSSVydbNxlUUc4BBaOh2Zq+pKDB979LngdmyZa8NyVUPE4A3tmGZdnobyn9MPPV8OOt5b1
xefPzvfnn5h/NgtxqY4H56MGuthaYopXmpuYr0ZkgiEmuMz2uX2dmQ1Rb0H+HF96A1t6jejv9Vw4
leTVrlW6EUksJpkRhVGuBDg9d7y0CoGPjhPmu/lHm7otAc3bmGeKwEJP74JDOBbxwdGxv0gUdkMj
G4DnrsmVZYpW+IyJB+teiq9MoNbfrLCuXweDCVjy9cdOBoUXZrwjQDQkFXh6dBsML9MuSK5BNXZH
UWbE+ahO+lLl2l6Bd2ypTXkvzKh+oUXlJK7ynISG/yiAQ+a7focVrxjbZ1vTq5ekj6cjlJfuYSQL
/Hkyzz4QxDqfJDvb7py7JphBiZMT3/B8eK6jMHnGvEbZ4OqkbObLoYme5x9oXEmpshyHTB7++fyL
+rKfINlLM7ZOfBsEejNfVP7aFQF0QU3zjspQQEshb+U9dN3rMIXNUxbk9X5ooFEWmJe+wy3AwMUP
vrhIELeOgtqSTL/yxQpAoyI4S03/ZuBuvyO2lLawvFTi5okoleaeNUN7bsmUxPGS+4FXj7g1lOlx
BF991lJAMqi7AK/+qZTd33bSld0e1S0VcUHXS4etsWuzsN1WGJIdTTvdJLnOZwMTbzlPj0NLPVgp
JCaa0IvY2zX3MbEwGdLU+EdHRIiuNh98ttIJoGue7HAgbSjIm8UQqVhVNeAbSet6a3cP8ZO2SutX
zSOGhOoxSynVPq8VH82Dh4940Q7PSlkA5VP9X9VgdNhpKNUxiz1lx5u1tiQB2KdxohgrB/8w1xZJ
XkVXH+BlvkJBhvqr6ZwD+aXwRijSex2tgp2P1b12Km3LyBebfmIGK9g3bijHnE0tOrHTTTM7Dzme
V0mvaC+ZMXxvceT4PSLShc37xwin5QEPkiDpg+fe7CDZlyw+Ot/zoXIGojKyhETmnLVoMlv1w30b
VHNadXGpHKkCqGVbtbq1TMfHjPSsZWUY1XuqabueCJCXEAHaFhwVj2hcLqCk+mzuGRYaacGSIBQK
C1qOXrCINknwRnOeZCyORzWMaJVZ5IjVCEAgM0ZP6BhlKJUZ/MCXFb/1sCaNxHj2LQBPq0RSgr3p
8GA2dPhC+hoNfLEWn5gDnf0a7xEugQKGpQfJbUdSVwN3g2Db1sPfDVHPsLVlraVZYFylDW1nLjvm
e+X4IlwcHYLcStaaKqJ7P6jTzkR7SvQwTeT5XlWWX4swgeeXoYfvaKQEK9w3NJpeXOMzKiltkrPf
ZsWXWVXU6k2wE72yVQIN7VOVSjqYLhNzKGJajNzyRVMkh7K0xzNBRArdKbfcY9uD4K5NX4pOxQk9
Ko21g5P8m4FpUF4XwyWPXElapjiLS2FuZkYwPnArbGu8Z9uW2QsO3V0f4/q8zm6pEys3u9TbI9SS
eyVNceZDa1ZoxxPvPGA79cIAOmU0h79lgi1r6CcFMlvTOQSWghVJ5qZHJR2JfOlz90GHGCWzSNW7
EUQ5Kku888pYu9NE1u5xDOsIUi8aPLf8Gj/OFSr1M5nVp+Q+Ff601tPYeM0MnBi9WKgkZDXNphkC
eh9INccN4ZCBBg2nEEcyimEApRnRyVEoGYNb0hHLI0OJfkhTKfUesvYzNQh0xbEYz3FDzecPwtma
aCmuUaxjfeiztPa5nuzJqs/PfmF8CbrQe+iM2HmZ/wH8Q+eFnZj3QAtOPBjFYBKrgouQH6XfDTCs
hdMZzUXEDRhrHayrybePmDSrK/pm6cJ23efWiYYT0c7dU6M8VrhVPkdUfvs8zLpj4ps3oxDVgT8H
BQweSd2yglWxTOfobjqjC6rR/lbq76nh4Xc1+Mp+rn9MzDoaC2ZyqLMgxeSfLZ0kMPHfEBu9N+CG
Omq90XzvHlZU57ogKTHKIQxNncziNnosKGE4LrUhLN/aAiMFr9PTSyJXUj/WTkUKzeJWhonknyRd
j5oLbqXVF+9xaBtHqybvgyDGYNv1Nq6bufMcU0tv85pUsvksBANBzeCUmw5V2yZA9fIVQkve9gt3
MgPcN9WfL7UKs0UFwY8qcZ7fMMyLcfoy2muX+8Fe0TUdu7AxfsIRLoj3VnZP9Wm8JEqSwaoYsG2e
1K8OfOKTCUVyO7nWneDMdCvgDz9Ao9Gec7v88Mu4/bB0OlRWbXybMtqXBLMXtxh/xq1DNVITqbXh
mS5uag7jWiV9+4c+LfPcsH8MCrQ23R8FBFv46DEOWzl+zCsV+9L36gOTqOKdSEF/rU99v9Nbab3c
edk+NPDFdIo0e29NXJRlQyCPzDVszK80mcd7anZErWFHQxiMO34JYEnmda886RZkSnucXuDX1seo
1iDeSwihqKidWarak4tTGmleFntBB86lg2xwHfbYGS+InHkWWr8FZ1PPqu6KUzFi2YAAKfxWJrBX
c/XW6K3xmJVtuELuZ25b2ZrSu+ZsMnndTQETPE3tG8tmsED6mO/n3XuigFUiJotNCt7OQE8UW32M
LAQgU6qzUigYqADwwsoIm8Ycd3pR/N4nY7BSXzIfZqGSv/OZwxW2J9JJDFjgnYbGunCt6K5ZEtXS
b/aUMK0albdPBoCCMqSQzAQQa6IvwMWlb6GdfGEf5x9ir3hx1cQ6QgygHpZ9wqwmaDmCTEGKiP9c
grKdKo8ka0wflqbqHGdEwMXxDLCxOhdD1dyLiWnNnvR+SbVOTT+4zL6gD9hHWCNgTjGp2yz1oLoO
miuXUu/z86p41BXIgHfXt4ubVhiPueKqt6iP77ZeM/sSGrEO2xAlQ+J8qEPqXyuRWXfP807oIN/8
VFbFJSIuth9vcQksEMeWcW3p8z+UOmSSFGoRSj62nUVIWgmOvC7eunJTio8EquxMOdTJre0r49K0
Au4R3+ozlDps7oVpfmsTB7iyyr7OSCG2lTctqMneIOXp4lWesenCNDikCbTrfkzqTeuNwdXUMdwf
OpKJSkzU1no0pE/UFQCTPhrI+RJIjT/VwDXGxshv3snpBj/7x6UqL82qTnHZMd1NOzUKRvMeUbGI
/FbzYApBiYFXXeywGm33+aFrOvXelI/KZhbq1BO6NZ/Ix1m7U7GWFH6OC71M9SpkjovTqURHK1aL
skTeVFHF00ooyJCUl7piRxeg4VNlFN5PpAgXT7LV9f28FTOLPj7WJLgVhCVclTJ65oNVXki/0fed
Ry5eaaEr8lsSJ0XSfQPtQiYyqdVjU9TquZmSo0kVWiw6nUyy2lazPTBw9ehTS+31CndIlWR5Heb0
uQQncHCcClO81uNx+3lNRhjEGKKqFoVFrE/UQkfXMfMw11WG3w4mJcbeY5E1UV9B5SiSlZIr5qNe
COXsE6LlYio6bwA/D7HCVtBJ32zFkY0tNobz/lHkg7dOXZSO04CPAqFLyTpEFha2DV5jres6MK4A
92KHQFkjDMUbjcGtE4a48EsWoe7wVLudg/CxWwUZXXxmUJADhyjQOqntXZCo1XKeQvwclCEJwuJQ
yxlF61Tm3yi7Q/EE6/VKOE2R3W6FWXvLGawfHJpqPUnUu851hqvTGD/yYFy0dm290rEV2wgG9/oT
CWHlCMpAHLx6ymAswCkmA8jczpT3MH0aGdJLHFmsl9IkLSSzXW03X9Z0YrDxk8iOHtovVWCtKrU9
FNYQ7jXK9JPOpDhAQl0VFetB2BBEZYZMFYIBDpNWMXPkGVWW7Gf8yx1hr+AWepivNImGCfyNlx4q
VcwUzf1c/swHTG33XVFU5/mK4LhmP7ErwoY+aVg9KZUizcgBalX1kqfeQCZ8Ve7KWlN2VWU8mqps
eEr6Xp/VPF3Ce429OoUoUGJQJXszZaTg+Ex/+GbjsranM4HuTF7OB+hZJnGAGMaZI4HBrk6fb36U
kno8ReR/nz8fs97lf7bt7PPF+SdaGvoOvZHzfOXHbC7GlkSFcKInq+oZ0rohIHajZ1NU0ZtsV1Ds
Dt5Am0Ivfw6+eQTmyJzox04ZDIx/oBdk4SIkIbgjVhG5WWnmLoJG+PeEbJGjU2A+CUH3Pt/yu7rd
0J7iq5c/Mb9gKpkKw2nKN/O9+QA74moinMXltkgw/9Qbd5tihjeUOh1MzMmWE9pMgyi11DuTCZYd
GH57BeEUWzZBfEhH2kxPg+cZo3GEcpi7PWcqUpS5gdaN5mnGuiXDTB+j6mDhJ4xisHy3XB1zWykh
gX2VLMMq8vbdELSvGetHW5KXEGbiPhP/06w/eBXNAx6l7smtLMpIw2hWeCo+Oh2Gw9S8UAJxp8lx
m4F5jT3zPvXsaVvaFZR5YGzcKuUh6tqfZzWmaTsM+RFOepvK03vo4qzEs1jaJbJjP1n9S1in5VaQ
LvJQ5v1w+uyeSrH8fKaX6V316VJZFISft8KEkNmJzdqqMUv9LP8qXHG9azY7EVmNd1WLbtXobnie
788HRdFCdqBUsIXmYQgS0oJQtdAF3NdfgjhXdjQq1W9KPnQbwtOhGUZD8jafEVeRfp593tOZeQFq
HtSsqm9WCMpdU+ytUW6FX5Ai70pDq7a0eFS4jt1GGbP2bQpdT1Khx2OmV93JcES7jM1aXVpxCXPB
m74aGQqLeULvIjgweHezp0tuYQGFs3f2qeaJfd9axqmVh/kMEU96sovN58UQmSfsgQgiCqG46bN6
NjQLlzAOVJYzmleN8Ven6vOTJfJmgzd3tyINkPbMpFlLgL+Cfr2hvoy26zx4eWMdokEox7SoNKAF
QiTGpH2Zot7YGWHNDCFBpSCzwHcMWPY5QL8HK3Hb2XS3gjrwUBF8qzoBkI+EBj2N7+7M8MLEXLxa
EN5duiefMn07sW/TlPj3vmrXxOFph55SrVzrI6tCrb6zEyAqxGWDFOMe8KA1DuRheTDZQB/mS8xM
GWWDg+eF7NcOWfzVj8x47bolrHUdeSi2s4QWy1+u0i08tF3b7zo6PH/cMlxCGeeNsFraCOxk2QfN
3Nj1IYjgXPjN9/pYkJGKcQVkHPLGEAy1fm7s0rCIzl1CZCrIkYqxn23uPQux/ECa9sNng26+ZuIC
qVX5qrIgsLaaa0xHy/EjwFx6Gk7CmpOOfb0386Q/WzhlV6vaa+KFb8E+LJv+igdYcoLofBVjYpzM
zlz8qcClyxitp2s1kLQWhC4eKrIHNQO881kmjBGZBKwbXR5GkquXlupK7lch2T9p6bOJ8ULnEQ2t
/iwcqU603EcrU43nqfh5lcuWkql2w9HOf9C5wnnBcfyz5k8ZxkRcUqVc0lFz7qrcwqW5dUAN4D0a
eenv4wxiYeZJw8gyEht4KdUirnp95SUTEpJOlwFoamittURBSGHnGoVeiibNbO2f14K6ZW0VVrfQ
2lhcRcqGL1W8djmAaV7ne/h99jsVKIVYMHkv9wdqeswj1SiHs86SyUd6N6cSSbOp+ttYcX+e9b3y
IWhQbOkG1UsgQfctoBmtZQQYUDh0Fz8qDkVv5u9j6gjWy3B6DMWEP8zYdmsFqiw4RKdeILxCFSh1
2Ksmfs+Ja1/jNIaNCdebECU7sggNKmFlt9Ea+iD+Nl1BGhL0koMrD/PlfJjCGnf8ybtiatsf3cbr
8JXmjNRMnJsKYzh4GXJVbgfq0B8Vz4FUMntnKIRgxDVB2moJpz/3ajJR/nloYkM5hRijHRu6TYRJ
4hYp7e+yYsB4Hjozht/a8nPmtYP8OIG1fRZcSINYY1VkYnPJ1ZCfux0loZD6XlvAILP3M4Wm1CgI
NHZzJsF+t5p8uvl23GXs1thluO34PpbsSxQn124F42uRC4GI0BrU2/yCLZ3yzLJxdn/cG+zpagq/
BakkyA2Ckb7IB6e6GDjTPYSR5u1hQNSLOCdSkXw54zXw6DDHaf/EYtRc7ZQ0W3m7Ig0ZlQ+KcIjV
a4PV9BUH3p2ORcC3xgIwGg3hX6mhHOg+mbOE/RN/q2vYQyyhQQQDasAXRkhzEcHudlPmrdhXtpzm
hQQoSX99VIyS2dQexbvZ+ETqogqzaVaKlGikoB9oblsmreeY4PChZAvom6jAjTK+ao5sBBmZgg0P
lX2NAvZHHj8FTaN/0GCE45kGFezgwl7ZDSA0zjnFsWSLtiLhq3+muyk1hK7+MXVvmKf4P3RNIFsp
6i9eyq47oZOJzCmebgahxavAZDs70F3Z8BS5R2+y9W2DE+Oe7uywx5xF2RImOkBStstN5BH0wFZM
0PwYkpvTsbsL6lGuZtqN7jUGn0GtvlWGTlc7bj7ciOxMLHKCBxOjePh0+kealC/EAYg3NfRAxOgE
P4Wi0ZeZ5wZX0DNYEhSvRwcHvT2Ca33rdKcsV7yDEkEJHMfCPM5nlOHG0Sc0aDOf/XEv/PWeH1v2
HjCTHNwh23UgWFsrsofzODjE2Uxa+hzQ4YYM4MXfMV+nUTLgAjlhLuPHg/aNTe/woCtDfikN+xKh
x1vCKesuRkRD3HBQs/DQuHvwcn+LvYggQxqT+DFwg0uJ4Hi0UMSLuhn2QF0YDDvUqT3kFsa/iloI
pVFTuP5dLRm6uDOkn30/dj29Eiq33/7yn3//r+/D//M/8muejOwy/5K16RWMrqn/9ptl/PaX4vP2
7geXFj6SyISFY1qmThCKafL69/d7iPvz337T/sPCILmyO3RYptNgC6Akww0HT6ILiBn/atjmyQWa
/13XyQdq9fq7LQjacC2/eLJ6NieiIHwqKPtmmXYZl6GTPXVVgBORldbfaQos26FMlkHrFyebBjRh
Vi0oR6I6l1yZpBl3U7/XJdLNOi9ZYE3EUCBS/cKQGzwce5r3PNdxU/W9D2iJ1yGMIlrDfj1BPMNm
W6Cf/5SQR9D34Gr/4xKDeuMwQNH5fNVyasSbs2I5zXt86CVDa6ZpdSGW/TDtHubP9T9/+WDr+YP+
TvwJbHGgil8v/775yM/v6Uf9X/Jf/fOn/v7rJf/o5y9dvjfvv1yQURs24639qMb7R90mzT++V/mT
/9cX//Ix/5ansfj4229IirNG/jY/zLPffr4kx4Ft/2nYyF//8zX59//tt9X39v1HXv3rP/jAg/Bv
vymO9VdN4NRjWY7GgFVt/be/9B/zS67+V9V2hG4ZmmMIXWi8lGH5HjC0/sod4biu5qoWqCjjrs5b
+Ypi/hV7BaG5/APVMCCLGr/9453/HNGfn/T/PMId7dcRDrnV1ZAgCeFarqa5pvrrCPfYywFC1O6K
iJ/HKs3sA++CYSYPA9srgk7+ef3Hy4VLfJI24cQ2hmH+kmQY4KhMzMC1U7eiAFXO6CX6jRtG3gGo
z0X9FBDOW3X6ETGJt8Yj27nUBqr6yYfi4FeYzxlBV7wmoiQgzFbGd11xrj2G3L9XuczAsYm9c9Vv
Y5K9pYE1LCvgzodGanOly9XV1a31ZBNdQO7ilyAnCE5FYXJ24iBHUNS3Gw/JMeyC+V5dnbsBHhCV
58KfmuDnFVme1Tk1VPvQFPnq85/SWtp6XtPTb8E4pxLQXh+SUbVPFc3o+Wp+YaafujblY5ovR/mj
nRDbPw2r/2E20sW/fldC5bM2Lds15Hgy5et/no30irBAg+xPaPmCLNL4Gc4OqhQyBNeZR9hr20fG
tjfHlZOQ/EiW3LDm5+EW++NI7dM8QQwiACoekMPAyMRaA8ANrXe4CZT6jE2pjP8kNNXXEKJ6SaJv
BquMt1MRtYjxiK8rCwxUMTC6/Pt3ZvBA/Xme1RjQBkMRtEWzdPLsrF/fWQANXcP6TVsFveUv7Yo8
UitD+Vm4+UaADS6JLwgAKCc2J3UBQIkY84HnQ3kFjQMazQ++NsRYupQftWBexQ7bX5NMQPy3D6mw
IYgeGm3qboSkEPVu9KUXWvPEQ0h0ErKksa2JZaIa37hqeBRR+tWvSNCRTDdDSdWli5ZzXfvG75WN
+8r/8ub/5RG0HMuwsYuykN/ZhmVbTAN//lpNIs4tp1fUJTal9hqr0/1QBSmW8slRt51+a5eqtcKB
A2GXGm76r7OGamRbWpMRtWsbB+ue3tuojm0+FnWa04vtnUVQWTeRp8Oj1uLXQ2dN1YAnFPecUSYv
S4co46mCTD6ksumgTNWuM8fHtsWh7d+/Pzlb/vnLdS1MgQQW9aquakIef31/WIVN6BJ9ezVE2dUW
fbVOE/x2dSM/R2A2hzCYVqVRF6tEDdhkBtlrRRv93HeiOSZT8zUmheLgeOJuFeG0UVxS3Lx2dBfo
YJie/BRSadQaDyKz+SCk2DTmW6v0AOADS47IQjTkGG0Kh1D8sPofIlD1vVOUW0SK6TV1SK9xbW8R
9YmxbtkTXKk0HdLbLfyzJsValWZHRltXZyvb9mn9xlMpsEq+K6M6XD7Ru3gy+/sElcZB9Xyd6Iwc
sbWBB+16GHd2UfPEeLwYkgeZNsV3JPnlbsrbL0GpWQeh+uPSCy/pRFPC7HHSAz3+QLa3//ffg+P8
t+/BsR0oT7owdPbtxr+Ms2Zyq85pRjjmqCrVB1idOLPlUbxqIpX4k488yiH+pV3/nX4VI+YdYHCJ
RjR6a1TsAXBghLVgqCtfysEEXPMlVvHApYL4gDZ7gUAP95i2G1jIYN7SdiQ4GfpiphGJ64Q0p6wy
rS7mVGyBQbyHwMoNGBl1sTYtFojGFwsMBbHpbeJ9kQzjjuwyHs8xtVeCLpzZejk2GKmyxLOe3zq7
MMY+Wnk5Gc4P9+Th/Ig59akxx1dBBOGBHg/VVnQeiEU4YC5VrS2fRr5HO8Lwk3Apmoog+qnrpFBp
r9SEF7TYphphzuSu8l1XMBrr1v7iS6NQt4m6NX6E0QPZAerRs1Vagsbwaow2mQRKq61ahVLQ0JDh
//vvTpYC//IMOY6j6jrVKFza/zb19zTrFYQZ2koRl9mVoiMncElWtLruTAOzZGzML3KzvI5Sm9S2
BAWGU1TdsnbS/H+dsGTZ+6eymCfaYa5iE0R97Aie6V+f6DzGdnPyLBtm00gHXinDXV1W9QVu5rBA
vUCGxeT8bqUooZMwjNczXsimzH1Iuiq+j22Cq0RadrsAkKQIourWhDAmA5R9E9m6B6sszLOm2AuY
bckBxKGAx5kk0A1gUqDz4e1iGOCUQntI3Uh6kHT+aWg2kyHyQyvOpHZ7KANQFcahWZFS55AjwHyz
QK+pW5WLXRcHgxbowpXDBNNKDAQIiVpluog2fW9DP3f7cmHicP2gWD1BWpVa7XpLBfdrySgdDAwf
Ohxq/j9hZ9LcNpJu0V+ECIwJYAsCnEmRGixZG4QluzAn5vHXvwO6F9296Ldxh6vLZUkEMr/h3nMd
UjAev4umuwix9ijIxP3eSNQdYClji5RGDaxsekFJjQIi3rQ6Q1dS4E8kFL/kxBAGJeHmf92pXRIZ
+3S2DnavCR+nckSyCMyb0UAIOCuu8hKlOBntmjRxvbPsp2H5jpRp9vHPFk9Ja7yE4Fd+GIMhUH3w
0sxqMe1z8k4/GEZ6ilwR40bNwDSJPltcEQrd8IFMwu1fu2nNH4ldWX6W83EdcXmdObVPzUoa7Wu7
9OrV05Lb7s+/5n83UkmHmvF9aTbxVkoTvpsFLu/1Ri3n+ZjETnaf+S1KDTaGdQs6S7etQ8/5QUa0
suWSVYOxILDWXfppXykGQedGs6utZtWa1ShIXqSdPDu5g7zUKjNIQnp/gFfygZ7Ak1J2FyqvHFQH
n7WGg4T2WOo3YJ7TJib+jSDGYY86u30SGliq2XkqrIhcElr4jTnfolBzAy2ul0tbDdveWIBOFk22
Ezw293Ei4HEmtneJlWsRCwJpTLYNEA6CsujIk8IWgtN96E5sRTlTYJgxSRrsgPMkPklUCoTKuJRj
lgXfEeZ257vs6J+EM+NPRYMhK4PFQUu5JR0XsgK0kxSeq++mHTOAOFODMBtey2geriFrRTw4OC2R
928eSCi1Te/4CUjGSSzEoOuLOJfF/bFEC03dIm1jPeVbteiPzYK35KHCB8a9Tqn3ihnhvgBveJhy
RPHcvKzfyGbnnY0PC7DTFUUeB7AwGdqoaC4a094PZE4e87cKlst2cI30JZbaaeUqncptrZR18Per
GLrAMhBJLFYKXzwC5Gqmon6WUbeLnIfmOzbepI7SSI7QZ8KqNE/+Y/NSg5OROloG/EW6n4Y82Rg1
VT8eF1JhU0vdMG0W/7oYEiQ/7aiD6kGxxQ49dQKG592O9V4XkGSfvGBEqbfFnE5BOtvyifB6HAs/
qtU1hreaw5z3IyUGbBlRFOGwbu625nI9ajCQ6zDN91V3LowMIoarF4gxc4IzG6W8hMh5fKd8ikEF
PKnMzbeyZmqoCJOixV0j3Qt8pWALdlVWgPHgHj30pRg2JAJ9Z1nM1FGPP0vRRZdWl7/gybCltfFp
pTkIpyXTIRbXq8p7PZsmDcyXMxTDBgEkrgqLy5RYuZdmUf5ZFBvbtp6SxrdqgOPFfKqEbZ9UayD1
ApCZ40cR8/lHdzLIAgn5mkq1LFm6+98XlPNfkxKuBEfXkY2pFj2kqbv/VVxQb4DOWAoj6HCKQLAU
2dFx0jMzLboGMBqMaSxKLlC6Hvvd+hYPCqmAgy5R0TZhAFhChzNvyF2RWs0Bk3zyMnRKHkT7sQGI
E0rrrsaatV9SMmb/npZD5xyQ7bbBULOcmF3IEatxOuBTf7OY7RycvCvZYZHrtlDyXyen37ToVc/J
7C6+g7cFeX5GLJ7+M4zLeOf0wPaFPd8GM81/MEAh9mgt0B6/zImKNtjGH7p+NcKM+ZJc9Tyiq400
hOSo9o4ol85slK5SJ3uNT8q42k62j1h1IzlW4X5Bo9q00QQhj6Dg4FHfTCFBgNtqmeOjnoDISGJi
DjQSenN8KzspwHusi6PQsZtD1jFi1rqOP8oi9pgnGRHpcFBD7Venuc/uoiQvTQqY439/tubaff3n
dc8EQ3ctgw/YFa74r+6snLFSyakmqHItfZ3e5hHMu4GRH3gslHGBlZTbvupJkkFoxH6iIF/aMtod
QWSJJ+ySPbJjerGaZ69w3z5TjfhDlzfSrZpku7TKF8bY+FhHuCocx3oKoaxDToi9VIAVxYA9nMIY
Z49gQnKsyZgjFMitPVWNnL+ggVbtGbGHc8qi5mfOA3gy03Q1sWl+qDmvumJlvg5Z8eSyTHvoG9IG
L9f//jFp6n8WacIAf2bptmPqumbagNz+6+fkgDcZbdWlQjbdBtE9rgs93Yc0F4+fVEb7uoFQMCFU
t4h7Z7x3GNrxy9Ty6dRqPzPNjq+Smfi56OafTU0+hA4iS0s5OZZyAHi/lg0avCpc1fdyiQ6P8qtE
jXyTc32YllXulBXT6UG0cHN9pimCJ5bYHerY2j41+QzKDntPAxr9GMVTfo0mwFNt5+Cknl9LI0FZ
j3svsQ3IMNl1UTGchsmybOs5I5muR2XkWG+hAJoyU8RlKsJBra3J2LNXK6QZ0iNYpgSMyOtczp0a
tDXBo6abf7dTNbLPka9UjtYdWcwutIrpb/nuLFs6l+rUzeYXhp/tZAljhz7xOqcmvvUQ8+eSswN+
MLbkdNacJfYfMHrIkwt17rUeG+aiLAQDNgDrlyMa2NHhcqAWBNCdk9bXVZH2bJTNR7fQ3jB59SSH
ZaBkgMuRtaC/6Oo8AE8VbusYR5TrWjjbWnkDczJu/vfDov9nM/Z4VngUdBp/w9Bd9THr+bdZTpFI
00kmXQ8afZmOyyqEYNp8GWEle40SBZnBCqZFT7bFiu4p+shdvqIOm7L4dDOQ0Xk1hsfHkRUhlh7q
zPGXOjlzr2vXxiUYt3OLkRcFzZsu2pYtqkJaht0S5q5rxhF9VP7/9AXOfzb6fE+WKlRecYMxlclA
Z/3//+17SspBV4BTheRzrKY7oerpFzrfXZ/U/WHORHcolyDRzPznozbXMw0ZC8nVGhqQfVMxwGIZ
XQZYrD61htzN2UgBPMf9SwnYTyVb+DlBF+apWXHSVmCqFXXbBrc8bhEekHlylzWI0by2UHW3BNxN
JO7mxHybf2DsOC+k1T6PAMjaqW+fWiXHZ5nFiLVY2l9n9DnzR7F+2nlMgm5vhBZA5Cyo+lK5Pur1
yY3DvwNHqZaXR8M5E9r8mlhkFhIt2B1rvjMCqfHMoZMgtXLXZ6YMBljesonVU/zDsTqw7EuKdeTw
QJMju9uLsY/9EY3Hrktz+2gn7xXHiI/2XZxGBC/eQ2eum667T/qV3he69hPJfWd9LPg3NM30wsWU
aMTd1xj9w8MhFBbO2//zxDJh/o97YP18GT6CNMHPagrTeUzx/u3zVdj4LxbpIIGJzrKFYp5Esj5U
3VFqCqHxgth0RtreOHPJy0wjHtBQYU3ov51UBYemEvE9u6jsdHW8GlrSAcfMaaxsCwoeTlXTH3pX
7CMCa9nSZ4IF9Vqm8zbgPIeK3hOThWpPA8mZubonTCC8Vm4HfFZ/lnnUvUqriDXKi6fJpTvoEv3M
OB7xzmyNF90GfBRmO6R/KAXMWd86JBgFU9Pc6ulXVZRH2HrjhoDdKCgsuZ8bw9qMcf+lqNUujZry
aMjkzSyCMbwBTXE3mh6p237GLi/kfeitPQnmMqgS5w/jDySmrQnzgGC91HlzOFOAxnAFwl/+CSeu
3TVIaqZoJQLUPRMUmx+fWmHgIGE2GKGT+xrPdxeWtkf91t9AMEkinNNyW1DnbrBl/DJCJ+XItyqv
HZTR56SODi3DRa5fE7ACYb+bRrX9Wk1/mzxLvmDdFmcOBUSus4iHZrLTSnjKGiG3at7VAKnEToPq
wc+r25rkQW3R0+seTy7CTmKHl0RuNHiEXp7syqZNN71BgqoCE5X45aLduozjyPbkYk7WX5qFd8pi
+LD0FMjYVDazYXHzUauXeg/gGcG1D6Gt15TPTFTvY9hmG62EZj+hz2v1ZW+KF3sFO9NwbmjtgBuN
+iVligMzv8C7FIUHYy6P+ujYB4MDVIzMR0yFH0GkIcNOcHPNTbPTOSrQSsawWcq0A0b4xg1hvHX1
oG7JWOFnNZPsa9qS4bDe+tEef4BLPPi6La+UlzLsSBVWrZJgHKpFJ4dulCwSdb0bYSpDuxJoOqLz
0UKawIFwr62hxI4qBP+9BkOZDGjrQbm3CdwEjc/X1EkwtU15CI2a9Jcqvmh4Kn2pXg3zn1EZtVvT
FV9jaCTHJt41yeh4RVS/m/REgDmsH3mT9pjEIk/grruk8RdH/uw3MxCSXMHbUazhgrCqa9VUTk5t
nwEFsIrRDW2D1AR7s6od53q4lA5cz3CWDMlr7QakRecH25D6kxHxmM7OIau0JlAQVybViCQaIsfj
l3ZukGQZ7rIZee2HGPuQFpLd2rfjoSzG3Uxwot86m0qZWuAyxRoGgMUyqcHB6ywcAPkwXivPQ8OQ
vnIWxa+ZizQ1G2dsfOT3EF6vFclJdqa+L7JEogxOL0Y3QLYjbZIhuNeT5uGZFqxNZk9f+qj8yhX+
y4mBNLZLI/o6Sq1owF0/WOKFdPVw4UwaQVzw1uAYduITAGSkU+Tg8n0xLI99s7UCw1g0Nj0hOwhT
wV6I99BMyHKAPYmixlhwyxe8MkVzdWriKqeBAyfja9ZV1vo1ad4bWp16g/FPu/D2pIEBR3/Ol72a
QjWCvPfq2Cgu1OxVYvr0pMHf21JaeQrzaSWUn449fkLheJ457bUEgkxlFDyTKfmjSL9mj8lqkNSt
wy3SImzJaDGZdG/E3Fv4Q/D3las5N+PppOgjNa7BC2ksGadrHROCm7OZn5sNI9b6BLw5SxnfKngU
3W92lMx+sC/57hLv2cwFxBDf1L61PaCX2cGs/nT9UQXmdTSTCKULtuhtXULnifUEmo6DKL9aLprT
Ss/onb3DIJQ2DdeftCiDa7Tbg0sbkyk/rSUq/TA7RhSEZxRMG2ACGXYMvkzQfW9tue4rTAddNn47
QipK0x5+oxtIPdvpTgbxJXdRzR557uWGj/gG7btFbEkPr1rJU05y9jU0qlceFsIQ4Dv4ljUVz3Hj
qyUhmQ01wQGxOua/9O6ibTxXALlQf48IcgAFO7mfNpSMxgKKPiY/DHuYPtwlgvaunjcs/CdYiLSU
XSquYW0n91JyvPdsFv2hKvamtK+IsKeDazvJGZryTcZFd4/m6Bi6SNgfv5vzZHpyCsir9zhJyOnW
04u0h9GbyDg9MH6cD0PE0V4JcoYTvqFFmONdEfF4B49OOahs+qwyaS9M5IgcW0FLFJ9vyxLXsPsr
G2rlyam0MiBC9sdExCkKViO9mhruZManfaEzLZaJesuhYhSuBj/PtHiS1xwAwhv8Hq/E3anMPCgN
mQZ4F5SqhycyQY5UVb+2UnkfNzquPGbQcQWD6CPM8VCBp112jNvUexzPC0NA9/D43dIUg4cCuD6Y
UHeQjgg6s6WPvSoUmY/AiNJU7bW7PbHIWuaQPnz97YDRjPiUagAuYRBMQGShv7ikWI/mxXKtyRsK
gRQqbpS9XgmSMjaMES9S5xkcFvuXTIVKAoXj3DTX4pbCdLydzQpAH9hAr1APZdOoXxEEiYoHnQEw
vLF0aPAlROpeFS4Om742ny2NL17r5vKKhwWgI/++i2EoLsI7ick8KRmvlYJnbEzN4amg592qSfSG
3kff2oaoGZhNv2Jtan4XVXvCHf6N1gOVHa2gX9rWNqXtOsXh5Gz6lHFRlWldgGt5fgfhehtncpgJ
rr33TkhQvRubu6zgzhHt8lu3+nj7oYc9fZJSXqekoti1F2gi8K7mOuEvxC6Kf4n5E46BxqP5+Z0i
5vOFZhZ7/kbHn4QO5UXmCEAsEsXnKmn81BIgE7C5Fmn1I4J/sck0ipCicaF1hcOFeqbcKVF4JLcE
X2e8dBuc8UybgZdtEqk2AakLdNyjERQik5+akS3+GIeYA3Ma9cIVuCpripauPcxKbPp6nVcEIm8G
EFokdbCjy1sGB0CIXks8pTuMNNCcCszwbcZXmwqiQHPu1ATGkJf00niumssClvtbQ4mOmYoc49Bu
Ky7PinjlqRU89uH0MjX3Ce80gQXJeDJKzWQq5Vnl2qSG0Wdvd9+pPf4mq6K9GLpozmoIEqQDqXhz
2uLDGIg67Oz7zFjuh9lXfxQZ68i/OLdaBy9eav7J6VaCcjC/y05cknA6ZAOMIVsQj1PUbqD06pF8
LSxljXyt22Id+rJ3LruXCW+GZ7lvqd6cB45PewgJPgPNsM0ru73NnR4f2WFk1Wc0NuT3Ov0x4UO7
VTH6vnIqDlaXOWdtiDIyWpJ4V8cyu+kRd11YDr+SUOKPhZHObLNhJKanC3mjY3ITS6Ay0D5kGbC8
x9/Ut0V3iyIP5BF3e9lBHW+11VyrLtu4k85t5OH1sglAJD2p5fGcrkGa47XL+/6Kl9ifp2i+xiZk
wMQ1fO6pJAjdVoUbaWifE/No+tgy5ZjKzpFAdlcQR6b4veiYvtqnZdrNfGjf3NWXSPtycNaAetFw
vS1asEB8I9aJsz9LP6e6+DHqFC1lt5DC6EaLhx4uczmKKsI9rCXDRT5e15RGiRS3J3+sX8p7V9X+
ICkK5nwPD1BsHOMjnJoXZZjPeJKhbeCYbY3nrGeZs+SzuTUq+VEgg5jk8LQUDuRwG8Cqyq8cRMCw
FZB4co6RM5o/4ipHrb6WiInDummOfw5lhZGW2laUeA0LV0mxYd7z+TeKauKsHfnktAy2UQTbRieD
XmWY2AAM6ppq16ttwa3TupR6uh/N6T8zXkvImcfQdt7rrvgEltgGdL68uJbKaOckovJtHFHK124B
471rbznuRhRdt5lL2tO78NsivLOo4B9rhbYpbZISeMJ5KWy1WksEwJ90LUsExx5sQBDPessI+16k
CURjkXttKC4dqWKag5HaptgKTUkBUyDTbZSTYaWfmNMQyreYzR15la7+hc7n58gYDNu8jxlT94jf
OKcTl7CSuRt8AacadxFXSVhsShey1bQn4oDwFtTYDeNSaBt/SpftzoTola7mjwRROI0Ami2boFRN
eUcP2XvNrBAsxJSNc1KjAVTe1Fil1yk0a2uZOcE3402I/swh79str4RwJzDvTn/LjPxgheE/eI7P
i4jOqoRr2BsptUmi4+lC5ySm92Vqtq25voZtyy6BjT5wB6b7Lsw5dIu1H2cgY40UrClj4u0o1Ruj
8ghzj/trdifPLsyfxVBjM4EtDQ18G47a92jauq8Q6qXXw86R9h31yd4pQjVQkp/o8n+nZfIhnRc3
mbHhjhRhuWvHuK/zT9vKNq1p/KxVbFuVbn+jqd4bY2b4QubDlsPgKe+1lzo0R454K7DU76hMinOk
tj8aSFDc7xttFh+F6MKNDhXFa3BZJmJBVdEzL5ftpVMp5DsIF6QpH0yCeHI79GEIPJcYWfwCSoUX
l8NvQsvUq9D1d9nWyZFDjZDMkVgPrBh+56Tz1XAyQgyYmW7A7CYpPQeLkk9Z0zzWtv4sRLMgUIne
EGHW27aNeJEEyA8iecmfjwpuBZKjYSD+aY2evHiQEFbx1mvlruu1n32xPFON/dOM9QtwcIWlE9ND
Zf6a05j6oeL9cYcCE18tfrnZlo5jZ8fhVdWEhL2C8NxWWo/Mx7elAVmYkIgSpAN3oTGMSBIGFmK9
N+gEOxeVQf+sWRe9U7/nrmd8lZVvhgUPRS+xAlRyZ+c8mWGS7Jouu0LkUr3CmsODkN8xFxQqgQhY
OS5/Nmes1Jz9EgOZ5FYB1WVEn5PDj76E09zkX0aAGoWdyNhtl7g8oQqNtv1QfT9yTmXzUfflDi85
C3db/Zhw5Qx4URHwy5veuzQBg3bEKcWrOu1i3nhiRICURVyJ/sCZfBBDzorcgFdOghQmGBk4GWQ/
Pm/PqoyKo0P74QKxnjubxD6tVjZ1buyQpdGyJ2PCCw+7IrIn1FS/3dyqt65QPx3nUtdE1Hd8E169
iO8p44CNhn3SdOOOgS3bH4M/wz74dYkF5kLsNNHQx5RbAxdeJN4M1+JCS+HJL8XOqBtEfoKjtOXG
2bnxz3hQv0qHYXlbYVXUs4+xJZusp3iKELNv+DRxbk+/0RxhR0i5eF26qhrDahrFct/knP4Mcg7M
1cBy1IOEZzFfXIvkMlrT05ihiGpmCJG6kfiw5mSbMHwY1GEjdILZqDmq9XzIckq3knaAO57FPIwk
bSYTKjNNIDFyOrZNY9MHu9G2STtKjOIAfYRiTJyb/IPtU/mWabgC2rb7M7o69HiLaWyW6fE1i9nN
pQCpoVssxHO4BEbMtUoDVy3PjVG/sy9KNohTMs/m6MB3yF5G0ReWHRbfzNi+xcB+WEpxcsfS9mLB
T5AJdHTL1nCJuSsDJcq6vdX0Q1AK+0XpGGKNoJ5VE0y1As4/aW2csBpkSJUKhwgMuJsiVw9L3t97
pjxPWlnzMeEaUADMzK0bsvHKvtQGsmij596cSu4/M0UW5A6+m3R7VbbrMdBA8otfs8T4rcOQ99DF
sbQZjV3SweScJzNkhsAPnYFAqhEIjIiDzArjxS2ieFd2YYiXbMi8giUhgqtqCwXpaDTaQbT8BE2A
IDFmhW4EBaL2+Bdnp2TFvQ5nG5fFqaLaQQb65RRSzdjdPsJMh/iTQVJRKUQZ/5qt3GQSMhobeD+/
U50hRtnq5sbuzklGXcVEzPAqfPt+THTwpkbMhAsx58C3Q80zY3klJw9Jd78cFDkNXpUzk6rm7ja7
Pcj6KYq3SdP8mdJIPfU98wu5EPEyZKvqLIWIRL+26RbKQaCFEDu3LFzLTQoGga0LHQOXMwbQZ8Km
z4zys41hEg2I38SPm4YbhSeXyg/XQGk+E+3Z7+OvDBT/tTTDxK8MXC1l4zTPch4gA5K2Bsp5CXr7
Sx9K46VYqkB1s+RU6eKPFW76hjyYOscrLo3qlPXZHpIDbiWrB/VMJ7stpvCN985cBMmU+SWME+kr
mrNtevtSyvQo2gmHBDSXJbrVkmNFOH1Ho4MVPo7tq+tYjDKIktVq8YERL2OSML3KE/JdwKEt01VU
S+UWVagPAxROjGCRkBA8EtfnXMaXybU+sOp9J80ifD3G2zzNLEMT0/1g1HU0s+QPyMR3spdewnX9
08VExwjmb1Mb2sT3uP9AESceBGt7an/lZvRqugsngGJ7haOtrODhT5Oi1gtfwsYkNSNujXNpkpTV
VMQhZwt34yz8NinvDeyOVWayy1nnQqi3/sl1UQUcV++O1Rxb6ewQOLz3cZWQ+Ft9KqX93CvzHac1
q2OuO8RwKBvD5MUm9jA0ZxCYs/qRRtD7GE0SvbuzIaBuwJCfddiMSFGt72jMfZeA1Z451jRPn1Np
f4xTeMkU+iEriyjG9T9lN6YHdRquk4Bvp5GiODVFuWun6KOo1JF+Kbw8O7Z9U4xD3OaeWnYF3JsU
zk186xnG5+p33Ury0VKNjI8QKxz9OPck+LV8qEhL08q7MiYpizIx7PNlxC+PMHrNLfA5DkOsD7Hc
2JVwUISHe11dPh0oTxhCOBYZASqRxR5gwWDWuJz9E0NUI4HBmi+8PdJ8dbP6FVMgBaZaAiGD0LEB
/IZr3wezxHU1GUBewZerHRRdgzKxqwGPzG+AX+QTWvJ5Oy0Yat2cm1sUlb5NynTH3tnY5+2Sbifi
sr3Zmq3doEUqE7j6HguCrkuT6XXvGPm1JWIdv19+DjViSeroyyxtqkxdIPjg0Ped+IguY6DR4dHU
UwyKovLmCHN4CnzAzf+Ui50FRCLjFexrKs05lrvOVbxSDY9VB696UVG7Y2XFVF1z3oZp9NpMtAtK
2K3OocrDE70CA0syGVx4hSQpTPxTA7dREOmSVgk1OHCU2lts3nBT3Vt9afNs0HQj+Z6TgmEJEKra
HfZq58SXDPAK7U2QK0MYZEiHt26Vc1UXDuEEAzt6a5ouGf+7SsHC9Ia0Jt4ulqrtQFBx6BXZNrQb
4bG64y4AJKnqe0M1WQfFrfSXyL6WdaPu+M1TbER8APP3MqRx0AvlzMm+TRHteZCP/uDbJRpKR9BR
VCe1Kb4arc2QOvO2uoP7LZWpDzQM6HNpzYxX5UWQmHLu3CQ/s0Woq+kk+x8oTLoDoHu0xOFrHxON
U0GKR3+4TlWBSYFUYx1VsD8wI7LlpINDNWeMjhKueVpqZfIALxPRvNRp0I+FsgWFvIXrSoCwEQLE
6TqfnYuLKHzE6YdrV7OpDSuhC8ie1rNbE4rBiRE40TGehPEbPOtzLQpCvhZ/KiDEQUYj41sBW+AW
QJC4p0FXkVqPpDEli0ew5wHxw9AGrqFp2xsAGGQZkhN9YLJCNmY+XNVsuNK62Viqij3AhN437Pvk
2steRDGSWbCqmgNnRGY2b4AJs7iX1meBFDTg7qcN1tULoq4tDpQGmbX2o7f62hvo/ne0+jtqUSYt
CeK+abEvcYzOSFKvphXaeU2l1bZIu98liV4FNuyCyiEFvKDMOXM+Y0RNA1XPzrOrqJ7zame4j4Ex
uBsyAdZxt/2eM9vyChE91Q6lvMgqnk0kYMaotNCcVN6qmqWZQ+hdMbWsxdgToPSOA7WUvK9879vR
fLEBl1IFcQNVYWkerGU45OT2kobV1htFL57DXCU6d0AttnKwxpybeCRdGGzZPEDHyYdvPO3tJm/r
o92X7MGInETKFZFOIdHyziCnzDBGX9KeOzX6Z4o1+Bliafez3X/yn5G8xCFVB8f7m4JUJQg17Opd
E1tvYw5Gcc4tfQfbdxetattwNhltMBrezWP2EodzSUdf54eiqq/p0HVBgVPasynPGi9LrKswwTIT
iyS5PioMsHn60kQ/a5oN2BfGj8Ekbzls8HFbDZ5j177q0WgFs8ajxetV9W39BTrW3dRpknpNxJ8Y
DYyHnbHsHlvqgiJGNUo9sO0et15sA/ta5s6XeIaDIuE81ZgmaPk7WEj8x3aFo8L6PfZMS+Mu0t4z
TT32jU7d3y7Fc6+llwUwyFPMygVVjbJJSLm9pyp0ehbYpd/KRL8Q1+n91V2W4e6hzsQmeQTV4zJp
dp0nXoCvv6IGOj/c8Fz1NN4Y0+uiG99y7G0DWNR3yWO68tMXTzeGN5mk1h1EW+8ncdVDXXTyD+5i
kvrM41/AVWRLlhToIA6mPb3MFQwtEI+6T6W/7FAQFJu+MyH8ZS6DAr6iTVkpGmw71rsZoL2TpD/Y
lWAxfAIOay7dyX1GDHrM6oi+K+KgcVWynXlwzG7aum0cP6VTWbzm5bjNiauYMdneKgJXuVxd+F7K
whR0MJgelKsgolWn54JHLytlTZ9dLNuBUx/XUfKlVLepCcWpJ3TrxMoNLVl8YfJjbx7Mn4eCumCv
ep8nZLnCNDc59fo1zJpfU5bWQT1lL/XUjkeaAjYhBFA99/rQHKzUYBIBFpZJr+TbWgPRZ1Y9IVfq
X9FB/KLIL72aplvnZva9XmI4zByUNlsMVkSSvy605fnxC2V5eY6McebRnl+MVulPRSNdQChw1cRi
QcTQy6Axup9Iln81q9ACEGT7pOimfCpuBpfbxtDU6BC7A5ERueKeIicR9Lx1DoJpYA7uUOhGjGSr
XkyJN7IoKnoGCQIBcWspvw2VrGjBRjpNPhKVKfPQ5drTBDtqT5CNuhPhiMtLZcGo2v2F2SlrUiyc
HDQUfOm4QMdAQuP3BZamOQobv9aUxA/HEVDZWNvPg+BOLARek8i4NDbrFBOtQWEr8jqO5YJ22flV
5U12NKKMFeeEYROn/EKcELR12yiMa1owqMIGk2xcoJNPZF+9p2zRiD9tr0udAUx90KZDBhIP75E0
USSaZu3ljagDWytz7MMWo7oV2AQm7YmCaqBpi9EII+nZzdSM1lCgB6pKMpwcN6yAQPfJq3DLT23R
1o27wvRIZO5+mLXPsTfbp4nv94ok5teYh0etdeKrthKCrRyTUUdAlKMyFpcKEh3NQhqPFsHdIixF
4GyW9L6d1AJhZ+HVQo6+maFgBG7VJ0+JzdMxJPswUbAn42kvrIxTmNd5P0p5acwREQxSu+ChoDFc
7j9XK8rTYEU/CDe6BLFVmX/1lpnQrZPb1/vWtqfv1XEnzITlmz0U+yk2upONs1sYUMt0sk/oV0qK
lZGNhxqxBW7aGdGAM0D40F+iadRe1fkFEGVKjzLWwO3jJ1u07g7Fj0E7cEgI1jmgDDiZa0gCnA3q
NBNqt0q23qs2Jj9zQy8utmpEr8n8B0ae4G/TtCeRI2kRpkXxVAdFpirPU13zdGWAbWe2454zYXEs
6sX2CejDXFXlL1UnqI717laS0hcu6XxHXscm2dVYDzk8pNL0HxDbzGf9V4H8QcDxsK8MxmoIs7Xv
JLfGHURTA00rFydxa0Gr4YPjR85pxuUbK0u0M0HxntQpJczWROKGPxiH4whkXV3Ro6kkCrsVBnq/
R26y29N/G3Ec7h//UM4JUNjyF3FhxT+9W4BYBMw0OgxBWDLGGmtQIgr1tj4wc7dhocs4kHkQykj+
/epZByj/Ep3HqW4dIs3U8JQl4zEdZkFCtusvOkXpNFBSbJClW4GtsmRQ9Sg6o4xHFhSW9wqLh0I6
rYi6+fkBeExkhoBvxUlGZN9tEIHsBhqLV9HOUZCqFpFgSniN3Zn8itVqZCFyeZYEJD/0tWoV+cuS
nhQnnD+HuL72dXqJbU7jrGHNGKLuMbXhnbPUeZ5JuNn2DGSO1brAnxCflqHe7HJhT4GawFBgWn7n
G54YKu77Nfpygf0HRq876nktfZcFzYVRdMagtogumn0WUTEg0xe/Q+Ylv9iwATDXILoyhr0+yOrq
mBiw35on5/+4O48lx7UtyX4RyqDFlARAHWRoMYGFhFYHwIH4+l7Iqi6rth71tCfX7rOb+TKSBI7w
7b486GEfpVAHKKmcCB7S3pIHBbbIwJ37Iwm65bPxoPciVs6c0XABK5nTMYerGXni8Puvf9NPuZWB
ui0axjtqaftjQzfA5Nj5Vh968kEw9cNEmMmW3O/4FHV47j2MarfZgY5mM/Xcskry24iLnzypdsFE
mkQOpbtz9KHYDIT6mbIdCqMtvvQJEUKrRzZG4sobTVvdiyuiWWh4/2cz/lsmkpPjuNSv6mRum9WR
XQCP2Gn5BIFj5tHPYW9vjBXlKTo6p0QzNW9uWn1Pg0peb8DWNTr5T+tOhzkVHy7b/ynzYohVwv6g
xPSJLVc+dYRX/VZEPwwDtf0oTe9Oa1Xbr7Ef0jaj3k8LhuWGIewXnccHabyIBB76CK1zY4Lnehmb
BaWnpOfQHb+B5jV70WlPisjia0RS56g3/b6TGNBqJk1PbZFEIIhi0Mf8L0WlnWZFIumQqbf/fP1I
nfGFex0g8jzxEA83YGKYPqpxF4wuXl4iVOLQMr++RK4K1lNnWI9vKO58Nut+k2du/drin91FSnsH
Q5S5Glr8o3QiZLWaU6ZTNviPNGUUwTKBMrdH+r4IQLMvtPbg7WJ97Ghpe7VYm47dCK20HVM/c+eM
xaKjjjulFTPV2R9lzWyvz8Zq3zbNoZo9yEtkMP4z2lh5BE701hXERuIGlmZbvNi4QywNbZoKse6I
a5AbbVHOWw1J0NEr74XNJhy677g05zNkC+/qzqnJ7bCx/L6vqb9rFZKGS6ANBWcVPAjl9t86/O8f
XZzduWxV+3/naK2ly5xgGKGgDFtsBsqE77n39m40ItRQU3WrsX9fasvyFcvmGQVu2a45djBuKqZE
rwlb1dUx4Vm7hodnhzUVEUjETIj+QVxbl8saAsS/5OAwm885sujFJd0Vmry8/xbivLAr4P3rYqsJ
bwOGE393nUYX18z2tbl62qzRuGMR4CwDIzRuPEoEsa/oVZIlG6JAeSmi58wbL8CrodwmhKtErUy+
NSbawcjmYsOIowT5wK7saYXjJ71hrJtlIMqxfvSileIiw9TW3LM5Gh/aOFmfuTuvfRIt6RWRGq8l
hN5NjzH4YpBxfYYmHbpYxjln9dNNGfiqiRbdVImnAWAg5wcxP9sMxMBTloY/6TNAqzkJ8BK9xE15
6R3qcyOFzAK0i8PMSE4hLj9i+2rK9fDB1LpP0ECZOCSLcvNaFO2l7GC0Rl+Oh6YxqLAzuwnyYN/R
/9hWP8zZUCkwZxoVk7Nc3hqLiVXav6s69dN8NJi0Wq3bx6SAqd5SNnQ7wLLqG3+01ftxqT5WIZEZ
8NU1BN9uxkm8ruzv1mLDHTrLRue9qxQAgXPihOh/wJPG1N0wkXqhzI3jTAlZ1AQzM3A1M8rvYeiN
gzcu5yYmK9M4v14suWVpSEBRSyFoovHBxO4LxNANj3h1zOO0xFX/oesAdisveXCN7g0zHiw6AyJt
6+rUEiiSWT4hiHZQ7j0aGejyfrIxY0alGqPv6nTc4sic1YiULNd/s1vv8CW+LHRgmoMRBDJ6YRL+
JR/aZ6qajq6H53nW3C109btiFNOxyecVYNZg6zI9xuktVH1Xjp9lldDrmVN2o5Zf6WAxdj8rTLJb
bb2tOVcCJ+neKXkY6Jf5s9WIezRNQ7kU59HFS00YqkCa4CHN5/7RsZRjSWkFWbvVr2EsXMS5UJCh
wGK2mOYuvo0JPg/w8feLu0R+tTBKzpL2aEz0dql9fOzr6OqpMeZWnuQgls6rqG0ca8kV1/BPxYH3
jOiYrHfcKuiqlgpcz3gxlbDEA8alto+3VbV8JXcJ7bhF2v7ps+fCv6KNu0Vuh1vBGDkoCH5j0gmJ
X4iN7nFq7qtqjwR7lqWGGdz+HZU+C/J8OC3rXDfKmo1lONqWg/6zk1L2npvzG1i8c9JbQGUoZD0A
7RFRs1+K8qilkluAwm4Xxc3OyWQFEwfuMCUTrFUMOFjhXQQ7PzIUf8QziCbAZjlS4Yhwme3mGpxA
tLyqsXpOR+C0XhY/ZK046O1O7bxTZ5XcAgzlaSiM95lBBsJN9sHRx8AP9JGTcQz4XmmVwjlSXvON
VpUvwBFzP4Xdt4E89mIYLChYI9vZ+2ZV+lrJnDCc3zwUsUoy3aLtqxhPdVMdFJgj22lCKRpQHkQk
94hEcgcukXGK3NmJb0/cr+Fqjb4r9ngCTYTl7WTyJyOfBK5T/Wlq/5IW0cnyGonHWYsemCdaDkqg
lRR/yqwRo43179gbv2bttjhe4hs4PBnztD5OaHFi6oKBx9X3OukU3B4q06Z+2WpV9ihrc8uw7BvN
+2sek2fZYUjJ+f89qkoT0gib0KN2ZtiScYoebmTl9o3jhB2Hjz7J73lFL2rRvDC23+sC50BV+7LE
f1mTLK+hITEoJJtZVN/SPU/E8HPHxVyesaf2id/O8nFRMxWvovaHSHl2Jhtb1ZQtpGzrH9dbP2+u
Z0D4qW2uNarTVizimHI84T7v9KeC2DSOifaqFAyO207gMxh9W+HqB8r11HQmnVjardZXvynDUrep
9I0lsPt5vXxJFFoNIUGTUPGeJD7i7WJngV5Gh7Fun7QCa72oLgZFrPtIwxpflgsMuuEWm9GeWtGN
bR3oe9/HjFrLhuHNWHy0ev5c5UDu1G7jgFVVx+pDGe+hLBzASKkE4TbG46Da56KOHwCcvFUNs0Kz
bXmK1eShBqq70e3M2bh1M4Eys576kSFXzWm8nVXsI6l3v5TwAKjjOEVGiQwpxSdsWT6SjM407HEG
9mrbMXXqT8dHRixf3MiewQOwwqXdybVkE7jdZB47tc021g+MwMT9zMXwazofIipA6C68e0YC9kge
xpEBek8FNf6/9T/R2mwOv3ZJ0FaF4sAkOD8vyjRt3W0VKa9JnB0dg0mmF6FudonzYikT4TNP3hgL
yYFvlvYih6lP71vrhNdSkzArADhZGeMWl+8Oy82O+99mRm3FO7b8g4JOinh3Ixok6QKB9qnC8lIE
HptsqX89jpp4EMt1RAbjtadRYKoTTBYLdFLIwHtbR7TXtShFjV+Llupj1nNZdeiumjT2WAmxWSw/
qW3+RHDdsOnGW+nYGvu4e04GD5Vx4igt09Wi4G2GOoUw397H6noY0CihBPLaEsWIOf/bw2Es1oO0
m+PLjn65Uz+C3/oiMvCndKOPk4BYGFVInKxKbliZR5s2ogKsuEKxKNXMP0bcGoLvkBys52XPVEUh
IfXVMzQE3GAF34tuqz9OylPXmMPJmTumdgvvnGkIoLWIja5+GLIY9aO2eIQ966Vbr8uqIdGefGsy
94iTJ3gvm+HP0fCILMz9pKW5PoERLCbtoZOtGrSN+T4syptwNbFp2v7Kl5HfPSpJ0pGBZY22Gu2+
n2LiFvjv8jmAAo+pWq1Yj0V3NxoW1egDUPjCvjElcQNb64iJr4qeDU1621WKfuzj1xTcdphAq2Gl
7XeAIYYj1X/JNsXt6KNy3tkF1jGB+hMJs7246z90kd4TL7kTfT0H6jCQmxD28M1HtuRWmCfWZsy0
XadlmZ+NLtVxns8rTYXYxIderfXawrGY+ePL3+KmSvVh5AnJUXiMF48a19DVPsHEoyhBbFk85UY7
BUNf4q1KNtDawE6Cb2kDcQAPf8nsX8DG9IkUc+Ae1e+MchjoKo53UBkJ5+p4yyHj+0hbT1Bm7ifG
dKDGaC/jqOv1a01Hh4Fa7/QXOPNmiPX+OedWE8KT587HdKanHn7usQETD2AbpYtME7bHyDsHC09B
jFwyjiKlHnRKWm1sm1lUjNCyrcR488b6CUPrFTdgyUK4LajDQbPYJhlnmX/Bpf9fYWOaBx/ovyF1
/xdt7FYXn9XP/4SN/fsN/0kb083/0EzLcVzbslXVci3vf8PGNP4LR1IKp4hwUYGzZvP+izVmmf9B
lAv8l7tSehxYTP8NGzO9/1Dh9VAq6BD4MSx+1/8Ta8z6P1Pijmq6JgATx1It07VNw+Xn+58JQUeD
OwAEysM301+VqT/logkzVz0J7RGgJ9dAxdjqxuxXoxNGencsXLTfPAkcfCkaM7NB/PQZIzAjPwDi
2yqrM69mhoPgaA9mKIv3zL6A4ijSA4zEDX0LWwMbhcplIS/3HKeYHX842qcJoIy2UK3QtrMk7mSr
m4EGx2xgHNt/NsmwyVhjtZm6jjcaX7A2K+j0pHjM75arG2GDQBpY2ueXZOmA7XbnXOJQ3lcsogon
VjlQXlB+TL1BTGoO3eahaV+rIXv4KOMniHnohMwSHtNqh7JpEABxvGKbag6iDFGDuxL1k/4nHVGn
Y4EHwGfr7EXiojT3Vr13vNjnTO9Y1iZSPqoCDOHMD9Fwacz8yplRTd94DTf6cJX2g2fmG8NPm8+a
Ky9tYNGw71kB8HsfW1S3iooWj/gpguqQXKBDti62Ghe716FT33OHShPm+YJ2BU41GRsmGzwDF6n9
Od2+x+rTNNOvFJA4FeNhyC1ikxc8KVwja5BaZ9jJG1waFEywH9KQ7FLzaQ74CdQNgpCl8aVZNEP2
dr8x+TtmtIWWcD8Ey5f+rkOpcIwDhoF5BDTvhj2nBdRHCTIkN1/T8tszYFzIIzYfCmERBDDPlcp4
bfEZLC0cdBxQTF9V3Jf9RBghcjgAgPKfcVRhv63ogynsdLtQIRqJAhXrviRz2LgTBlFGCPRWmuoh
Nbg45hikk9av3cyHFmQ8jqBr7cI9CIzaoisuJnmgaliORtluVYQBmzFLtC2oC5SWvHj43u0c9BgB
9Ch68AabcqBh07Ul1d5nVLCe0Vd20NbLk/vkef5kPJPHvMlkuF+Mq0cPTNJUWxAImJuuk4BRJm8L
ZS9Jw+k55cLSXhEtNxajxxLttxVoMu5yaET9I5OQ0zGNJ475kkUETvwUA4Y4KP3OcD/MjAl2epSI
mqKaQekY/sgsAI3qQcv6YFKrcNZdKsfoMSue3ZyHJh+3ZBwDFXrewEAnGtFJPeWk0vwLkoXeuWKD
oyngMsUsPj4oKbaZhOEP5Umgvpjr+CoCgkqiPI8/HWOHAtHtZoIFPdES9yVrEUmbkkarKWFaQ/ad
8hQnaM9VY2/0dzdG7eVwx7bDw8v7Wg+4HstTkWq7Qv8Uy5+hP7e0YMzzjVA4fAfsRa22KyWsLVHu
LHNrawo2T7yhiUGwXLRbtCh6AVPDPXWAwQiCPo39j9Eh5tApJbHyuK0P9XXnJPmudsSrAvmwpBNB
km9tIN9M17T6NL3qrLZPQ7dzge2kFk8jzS4k/Onko3wEA+iXQ8e3HnFRWokX3ldhMKUuHiRWoJm4
KDxXUrJVaNfP0TrKLeZtC6pvTOcwVx2kh0da9DZDJcJGKxid6Huk1IxHdM0/XWft4mY5F5NKHAlB
7dLyT7ISOSrPkjgyKgN2q2Nmt8j1fXWOsSXoA1MG64kpkfO8Yyyfx7XvIulBNzPQbTeecS2JUq/j
nmVYAtMi/MVywTR7R64BDopDHgSkUC7w9MLxVk5Cx9Ofp2NGkqmjuGb5ykrS1M4bbs/6jMDrUoGW
fEojsLOyxWZbSRQrKjN6B3JEpdm8Ln0+4OFE9+G4i7HEwKo+Rqa26QS6Edl3nxjNccEbTqh0RYvb
T6B6mp0WoVNb9XwTIj9UDaVFpqRWaVl+zNVyDhl3on5aEZf6SA0XoFZXf1Pb9FticcHl4IaxNzlH
PFYvuqN7ZH6Vbw+LqgO6/Ihz49TZ0TPjLaAcjqh8WzBxrCxqRGRJiOVxzkHsFZ0Hu9aIgdhkIfhi
lAlEdpKFxhzY60l9AkijusOv1i3Wpi5BuTawoQ6556YBAJrHnK2LojXeDwOJopP2W40yCH0GHatP
3p0WngbpezLhdfoXZ6q3Z2nHfEQYDJXEam/UZSqJXLb4RtfY5TQciOOmRcZVn7AcM2Us9ERZ5bLS
txubOfa9XkBNJx3nkYFOKiaqTg8EX8DOSNr0D4fF4JlNAKe08KeiVg+tnf2SOej5BNsm3derQU+Z
GXe2c4pdGSyhBRr6fQJAR9NbjtJW3MyI5F1t5tHeIwYFn1IoSQBI7bbMa6B49spDL8dDkqn4INv2
W0dOGmFBJCa9Wp7FDi5yZWCUyC1ndKbhODTq76Sx67UghppovovUNOz7zgloSduZcN4Kp2HW4/yx
uCFUa8I9uLgeWMPHB0QkTHiiuAMZQ2CJ8bVe9BT9gtDcGd2lUIsZeNeisXozuqzBlYItJ3w1ec84
XGjLceaPTI5f+lxOVCW66xXM3jZS4+9bPnWjgCzBkyH0jYQ93fTlSxdRKEyZum+1LknEt37KeAM8
Ku24Me2Bg6d+7yRwwVlJrJGuj8xMXrFC+KVeJ/i1l34nM+k+rwVKHKJ5PzyI7Q4chyRRmYekeDVG
V6cE2UkuazHTPpKITnP/3ZbxcAR9tun4cDYl8spxGH01ZvCm5WIVRYsLGMLX0SIMplAcoA9aeSjQ
1vZEbWdkwihOOJfrQBBHbAc7d4WG5AXTK3AtTDOtuwzgRO9qWDc4IHlT+Wm1DNwBo/1Y7QDfy9RZ
tHhGJ7wiwvJilKz6bBiSgGgxk47OjZF7gPk4A57e22gPm9Rge0lBT5GNTSkkth/NhOx+JlT8HPC0
cQoKIAIdDrVGJUWGxo12aR2t2SDk01MAQCHQfoqIxA8T+zG/bPZVkZKYzeIXBtlIFGdXIPuIysZe
T/CywUp2J/jF7KiuDHHPtAF/O86AbU0vpZZhXfvxFv3RxOO4NbOyZ9jSny3F6MPOAzSf1fIi6/ag
6n3IVOIpJ/QhYNHpJsUWAhBe3/lGT4JfQ9rR92Z3dCN6KzkKNjUmejYjXa85C52sYp9RLMmoV493
E2l/XVDFA+eVoyUiNcl+EjphIfETlstB6z8x747ayR6uXbtsCcKj+7CggZDAVQGg8lgkH4n2bdew
y34N7+qRKefQUPA3APnrlo9K6oTcKK6iA1HkEGA8xNXZU5Wdkv/ZGX17zV0pS94TUnv5Jmqw09g3
0gU94kLTUFtWH5u4CqX7GI31hrn/frXQ9ZqJpVpQdDcdpWHtdWMkCx/tZ9wxpXeCOvZR9eWnQq7T
Knl485B1ZhMrfch8lDMFN1rtVaTvM121gKtUifNyOXUKLGC+X/rkTnn7wBHaGcVrzdm195ZQsT+a
dgoi+44hwrHb6OLWNfmTja7Y/rNgHI3WJqr73knxkGTXaUmIM+3pHAs552zcbEFiouCKr11ypJKo
mQNe2EENbXPymU6eHbTuujtqy0NN6Gl0YIgo6slUofnVT6bWI17Rpgp3HN8IwBbtzpo90oXvXkMf
gmZAIyVha+0WxTuqYt5IOd9lChlG7dyVyn7hxebsQ42ijq3VepPU500cJyhHFKst2dNOsjoeOGtP
MPWa/pZONQkeTtUArUR0SfpmWy7XSG/2EiUhdg568pVMDs/rghpAZoOEMbqTykPFFNRV79W8CQZy
uHQG+sL+TvLQGKBi8F0V6PdZeYHB7pOnyDt8iTkXLgzqyfA7MJqYETczUQQTuxgCgg89jnAmlTpx
/MkMZVq7ZSwU3rNTXGRRbl2zpolol9uv+Pw0wdGG8crDMCoIMrjqLCIxWHGzl8hWtjEnfm/pg4Kt
LirXF0Y7FClmF8YOS3ptCdrXUt51Ir+bcbOVWPsdd9/hKmd5IrvixNeEdLVszB1MRgHkYnkZkMnY
l/0Mnlq35l0jAvyNGzjU0FCXlo6kzmN+CtQIxnNBj/uIo0uKh8FOCAnexdZNq2+oW5SW39T4wcW4
gi2kdlTcTMd21M5e+q5P5VZdwxTGziNaoNrZcZzwUqsobxB6xPhjp+fIsbeluHdxAHV4brPog9SH
r/N5Ns4YEu/n1JtTrliFhtnTWxxtY7V5kPn8aDd30pyOBrqlnjh7WMhBZlQHFcekwhy/QWDt3ctQ
M5VQ6p0xnQzl5CQZPKOYc9fb6s8c5mWb0a5RcUPr7xL3QJyfBh+arFXjqOoXXsYMKYd5kN+W2DJL
TGDl21zdadpy4L5TO/fpwDCjxtMaf9gxB4KRxpLoEyTnltumtK9U/vHzqXGoOc9Avba9bMOU21er
JwRDeGrXPE/xZgn5bJrsDQ78yfmqa6M/Y52CznetmuHQcL3IDXy3JuOmS8zMToycc5fdgG02cvep
lE+68zRx8jGSMSDhjWdzbwyktpX10uAx8DDBIx/npnrq6EEqyCoW+GuXatp2Tgr7pXnsFfMpirRd
unwBOLvTucHj6ytQFRbCP9PJ4UfFMxuxSpgJSR567jaV0weavc+RJKZG8afpVKoDKaaHuU82Uvle
ujFg4spbzQgm4QY70ig+wcyokCCidA+mhoSPEwoUxw0OrGsMtgJsx22C7xQxzkrqa1W+jy519RS8
KrwDbaxfyzH7qpn3bbTYwbrmnNuqPE0Hg8VLy66x/sgge+8kw87pzguTOCuxuU08NxicFREfZss6
6wdhi51nkqxzlNNCItMjtFBwhy/lwBWyfmRZoJWleySbslEjzS9p/uOK8kJ9ycG0xX3Dxmy4LQ6n
yo/zlxlFYapPM6yfFneA9WA5Txaz3oa0wZwSfZzn/I1R16lIxHXI8Tup244epigfAi9h1631e0c9
a16zUxlnqlpOD55jfpQuH715FYlycVgbtdgMK8WhtnmeL5LoQDyJAAjPrkUtdFRSPtbzZBGwKHtO
k2hCcexs7NL4mYgjOQNfcQeemI0mbgnaKz+zqwQE5Rgdu3ixIB1whSxLklHue6bex54ImPRM9lO3
vInMwM2fc/59tsmHMmQk5MVq77FudNsGILDRAsaph/pepiYz2r9WWqEeI1pwS4it6bvJTBw8NZwk
obGdiNB2OMgWge5O/aYUQwCR45Jg0JIawIm8g7Q8vc7utFGncIy7a5ESpBTgyB35Bg35ulg7b+TR
g3a1VKisFTTbOFClcwDdRxnfQ8o8cgSHsz7uy53ChannzIGXjOTLkVCS/6KZMz0WVahV7zRDbBOO
ylbacPb9nbzXuVBPsWpspfnXoxxhcqoJ1cEd2nYTAOZjPHJlM0HR5DMfFU25xhk5xW/VSzTvcpfj
auEGafmlVlFQiORMOfq7lnh3EYni3Invk3Unm2DMGQ9qi4WlM+8Wa285bJ1M1CwGIA6dk26M7aQa
DlZ1Uf8ER2zk8GDkmAHve49m1taMj4YjlmUCwSGmxX1NPbKaC0KN1dYAeunpuL0Je0lnOtcOZTeu
ufW6O8W9t1kAcTE2v1g+3up0r2Xekda7XZ00Z5W6gIzbWBOdOoPIQIMNf76B7maBZXE1rkwVT5jT
H+uRu+LNWOrHRjn12bGG5rCShhr1IY1IGmGdl+LLS4YnU2+3WGYxLRocFf8IO2KI3tCO+CWZvEG1
whdAeInUdaqWoaLrj2n7zD4qstfI+yKjlfR3jvdU6mOwzPO2rLRjORy8stwhr9mtrylvS5u8pqg2
YmHUqS6MWikCNOqQniFGn8RPDHyux7GK92RVtt6ja4eEslyNHneSG5SGRGcTAhAE6fWi2W+rGHmU
LLYuj2KGUozc0Y2V7472bubvqDn5vkkpbErGfWlBaka/HMa9SVOepKDFkNklLa3ABlhkhNC9GWNs
USb6nMUDLmCTpC8SsYoiunLQN/cLsZ0Cr2fTPPWFeyF74DOb3I7xo6qfXMoN4uzNS81gWqBADGPY
GN2BlpkLb8PGmH9ijyObqe0aXs4FohU+hP0/N1p1WANnZcfCEkfhOKwnr3Dp7ifdRFDmTGgThMjv
82gKdY4qlep954PhW12CL5wco5WHi/rKjC6gbey7Tf6KXAl048i1MuipehZcbjtJGcGpAjlJ09JG
n5669Fdlks7rtokmkBuY0CymWpQIByVN1bF+myAM1Al+IlLQacf0xn53gHknHhoAy+qMwoiJh+v0
NY/FfmbWrK1VQGgS85zdPywF9tWqC+IZ61rDHWjOuPqTcpQDVg10zvyagbqeUmZXAK4zXrc6qe/n
XjzYHb+FK2lJd2Iss+133y8RIBTnpJDtgO6BDMLdXMUx5G1yFybYL8xlj22pm6kgMEK0Ic6s3UHy
ywdN2RLYa7w0jLkreygAAynRdE29FeRj8sDCS0B3ahdziKuuVg2q0TkZ6SHG2l7p1dYdruMcHbv8
zoQhKqHfx3CFUfNaZBWzDwTyj6kh6piXOafGNpf7jL9wN568Mfe9WuzBJzDjvGvoBklWt6b74+pw
SBi9yWpEgWb0Ws47sZ6imr9ieu2SBV/N4CtSDwcU3qzgNOeldCr6Db6RiLd0UGAy9gPHxXd4cTAF
vnPhBXbT7aX+GZMiqQBNOHa5d1rAir7DXk0Wl6hyoYBqeFWsnTEUHKG6TcPHMDWXcYHuoLbAjsNR
VoTF+suUXdP500lpRyRAtIq+Hl5bCdmMgzyvUMnpO+fWfqzMJXSLPYnzUWAOxOPcM9kutq7zZk05
fNTRJ87iFdfePijMMsa03kJqDcZK+sNLNhJQljz9K8a45M86NTYdqTMfHVuwe1XnlpXz6HKSbvpo
35gvVXeNrH6vT4C0q6fG+miwKhb8bGp6VzCBrmKqSjFSarQpLldVWgHckJir01B8m+nLMs4Hxxj3
MzyBZOAl6IZ3w7uP6TIy4izgKsNhZrXTbsDsbHTnnKWHXL1rawhC+WGhA3iiDHhAUqSqJyBVdCgv
88z5zll8LMTSOjbIszHI0lY9tQqUSICnrP7Nsbc5iWffjK/9PIt/jP638J46rlFD+dAQVyi0z6R9
XMTX6A07XJ8HoRmBiazmSmOvTm82NLO+T/dtemqToxpT4djVhxxLl8bsMlOU80zTVddhhNBdhp1+
x9rTOyg17mM/rt59Ai+whXnuSj9erC26eGJdDK3YZDUh2eVXm9kFzHk7a5+gfA2TFZj8GSPeEXBE
q8tdSqa2r2VYOU0gtf6j5iy6yr2KiRMKI/fyaLFuDfCpKucb4t7W6EmeUhQWq/OOQOTFzmEccbvT
rPwxdaxjprUHydjMZsbAuSu2012E05IKeC/5xFR4sWcEnMAm06drDWMKUN8j0ZqLcKdgYCLOfHlT
LplfZj9WNgceZau9cmnap4mTDMFcnHFYGdMPxWKePkDmakKEoZkjqpxvHcy5CNvm0nurpMKe0b5K
gBWy7nypTaeOroe5EdCnmN6U19mdn50eJEYLGnAhBRZT5YuBjuie1xytHHMMWc5Ee0+SiXPaY5Jf
XC3eYgB96XmWnCjCV3zfaLeqeTKnL9nWh85dA6Vw2RTm1UxnRHyqzHqr9H9NE+Btwi1ktGdmn+QQ
76Ox5EvMAjuGk08dkja/LfIVXonl7LW3aPiGggCXJLCtCqzxc12bj8XbIq4da9akQs4z5XPOnTpX
1VtD4bTW9si9C3GcV7vHbkqynRaUhxjPccnLVbsnGIrQz+ZNruDIB/mEjDtLlU+cvFBTgkdoAm1J
6407i/dJXV4wpDCbZ0+35u1YdXuo2n4MblOf3+kS8SPBIsdW2+jK3iUfVk9fC9dFM3uZx6un+zON
ArMOFwajcVT01Hq9GhlTKLsgq6PQXOIREpPUJM4kOrrHwtJOnNKPbrsaLWw11PvR14s7UJXw65yw
ytNDb52V/uS58YvkzG+xLprRq+BKMExil7c9+1bGpy/YtONgcsAMecqTxdU7U45zJoNq8nxulX5V
4ihhEleTgB4cEvC0BPf6uIMuneVPLl1MHUALbn8hKeRtnsJPivCfCPeJIB+lUOYOiMZJQ/bWvHzf
22/mlHCATPaj415GLYfCdr9QIzfVyJdc/gCOh0kMcdElMxPhKX4v2tchs59nMX0DE9lQkqOZW4Oc
ZGfDiYIRSyOwlGR2T0vpIFNX2wJ/bdoQoX32Tn2TXAl4h3p701WaQOyTxD6RwBrIo8dav6YaJpmC
QvelAvIET0QmHOgQg+Vf7oCizatdsiS7TMrXiD/d6uz7UZShwxxMHfrDjAdVYjtp2p+uywLh0qDH
3WcR2am3/QTKnFNlp8RknLwu/9eM/aS1JlhoBFPmcy+pTLd6zCfJVjfRstu1b32HuHnge1jmUBqC
y4g8mqj5sfbORriX36vrqXugN1JddtR44kVLzcck1NhwNfnDTqwk1zx9cYRJU0q4tIQHIdfcZiJ2
/Q1Lxwkn9PiAaT5ODmSJumfNBIZ10SPKQ3fgHjoP8xiOENB0mf3ZFst3jk9zUjjZ0ZoOoHOr9VCL
JZ3uiZ36M67fsip3SkN8bv4tNfNop+1eI1o9D9lr1uID5uzE5A5J17kf3VuPwFHaj0s5nJSxxHIe
jqzveJIu1eojaOaHFANB22Wf3oxtqCW9yEzGLHXf0bRAKmB/tLtFt4N18FEveQhvKMiYxLeyOeQc
NpgbHlUGDi07rG5xjJoKvpvHigcjrpmQ0+JtMtRlg68oECwoL7Wnbk/H08GI3pXlz8aRRtSdnbGh
FCR5K2UeLB2ApJahKMUmnK2ocDhDdURxm4KxZuRIKDp2blQNf8aQO7zqwdTvzR5DOHVgjLi7GuXT
Bm1rv7odykFBVH8JbUN/cP4XV+ex3DrSJtEnQkQVPLb0ViTlpQ1CFt4X7NPPgXpmeubfqHXV10gg
iPpM5slWA9I4bi2ID3LXMq3H0rVq/B8xvlLNr7PYeSFwFnLquyiiRdN+4Fs88yyYjUTlROeW3Kn4
Qqwrgx0c5Nx45HAvnFwu4azRs9PGlv17mXyAWUC/2G4lSp8OxVFAJIPzCb+MJrjjh33rTBIsUPYm
GSET1S1ynwp0zQ3ygHU3aWy20qUYee/qx+jd8YtLVFCwkOOUqrsi+yyst7z3FioLfwjbwA/rX5Fs
L6P+E6UylibiEJ5DR5xRHW/hAvA6Qli5Cyf5QvWNvKRZokb6dtp07XbVLmZJq8WMNAe23wCNGlOt
ZEg5oW0FBzr71GUc2s+58xRkvzmemdq/ZIzDEmO8xBI9IKekmXSQJPCHZQ29+X1hk+Yk2sUESGYI
IeaS5IU+WaQTLr0vt2zu3N7DphiCthsPSEX3ZOzsRHtyu6cxDhgdMEuhtuu9Fzv7tXKuwcGN8O0w
A27SjZ9PS4vTFZynMlMWmtBMMQpE1NqoVdZmqD2ixOAJwCOSl2XWvyN0htdeYOkoHblqUxvw6Z1T
FiPP9XgXpkiv22HvmP0hSLtdq4UPTbF00/5KAMOXjs+octrDJAA02STYlOlhwrovBdM+Fq0qq9eB
uzaVs9Hy9LGr4x8nnBhcICsYM9KSftJuG1ZvsTPQV3cXAZqvKX90mCUuvYHLykiZw0WLsMe6z5bL
lpusYbjAJaIL+FBnw/NfRp3QW3MTyeLIHzyWOFqUy0/x0k6Pc8PASv5N2Vy7ZNw5ukfYu9sx9Cpp
fOjqfymjyJAvnzLP2MQI++9bsjdhbZR7y/uWE9aEduY1NSiRDji0dn3ZPCU50yrEB7g300Rg/dZ+
HM1olq73gIR42RL95ErzEvniUvQ4iIu96ceK0gGZOMx8NeB5HLMTg/ejtLR7JHv7pi72JDYtAxSB
iplAUcpt3SL/7u/gSux70g++4ePDVEg/HFYeXBa7uBM1FbguH4ygnfn9p6qtf4d8kwYILyZ7iyF/
HzbTpsQgGIADKWymPRF4l/Icdkedx1kAFK2UDoN/9pJWb++Ndo4HPxLrsJC1vkFvePAgrZBjiH4E
Yk80R2DB8oWkBtGEp5Ss1YM7tF+Gr1bHxCYHKeH1ie8n4pS8NGeSVxFsi0XEYCTff/pmw26TZHIG
hOwW7r2kjZZjTqRDPWMQKMnBh3nautYzFIvOxjDUbN1Z6gypNV2+ojQ8xBxaUpseZ0ZQkaDW0cQH
C4FV5jsrqs99iXZoBgan/q3vMaVF5VXJ+uQ46LKE3LddQ0fx5gJdnukDqNiLjr97WKdjsStHqmnb
XwcRDXdarK3EBuBNnDrAWw3lhn+tMHCMFMxIlLoH/FtvNYlGJWd61T9JKEET6Cu77ddR8B22VCfc
/IUU64jWsTKPc9B1rpknqav3IdMQoDzVFJtRbOxhwfEIaHeaxZbZJ16HN9P4M0zfrabtqZhQqfqb
KUfso5vAAbr8xwznuTeIdb3ZN5RkWnikLOnr5jmf33khRR38YdK2XORLOd6qepxWBcqjnCxovPUL
nIa4CJ3l1OnPiPxWcMNXQ57y9vScK3SzVQ7uKtn2tCYE2b+rpNiFsVzZilVrvC2bfhcrjAz5m6s4
m2qG0UGg7bocAm2xGZhZAJe4sCjpuTlyLCJatR2bm1KwRsZh5XPdTZO9L811w7QFqYVvOwiQMqgP
2C9lha2IJVygPfPQXBXJ1UZRD5EbuASY9ulooTpDeXHkgtxJn5t7XCUJ+fVRewlwrsoOiB6R01Db
LT0gIB59VwP+ihE985AFKnOc+iTMSQ5PvV3WhX0odaKAsmBVf7rckC3KwHlVxKQdWVDxmhfPWq9f
AKJzuDNWiPobDJR1j34LoO99Tm/uJ0ya6Qxzu14VtwogVGt3C6dGEm9pXPfyIW7HZVPkDBDeTPMt
mihEcamSIOP03FKAxXP9yJLh2aH4rTsg7fKcOBZI4u6xVPmhtvwv3eRdXAzlLjK7ey0x3vSGUsnI
7W3DDCYTYk0ewsFQyRaTEXYnqqI8Y5oFapqUX51aadEHgE1jfWVKLrxOF878ogJJWwIsrav+LnLH
hTEYey1gmOOGm4QuMt7kCi9/gbu5978jH2oZTVmaBE9aCmHCwT3llKtr5eXbMjSWmFIP8fSdIGAb
AM6rwnj1cVey3xrNF1P7KRmkACVYevmrK8dtELPprr5HAy8z3UF4UZyf/tisSvx3tf4IT3Y3gr2I
rOhWBrMkHObzUkX20iv8fUXqRczaW0dHp7Kz7GDAh/GexJNVjTbODB4M633K95noNlXLf1H7181n
6T3osbYrcQf4OcJ+YMriPijv9eGjzxkKmWs0x4vWjFcjV7aXCL6M5tZO7g/wVyCG25pSVg28SfKP
IsQy3VkPYdYfQzyMlI/nAvozEJft6KLaZ6kOAfM0ds1nJPo3CJsL2UMH0woWMPZOY1EiqQQdb6tp
54HoSQvNOia3Oen7BkzgObR56pNHzaRHnvqIZLQe61Thej+9E77VjNYJkuNhYrQERfu3duzoE4Z3
4v7aqvksMlIUmzw5s6CGmHzHA9WyHoSGka+R+hIIMBqVzn9NTTmL6hfZHeJQ7oZgxpWN13aqHqoi
PFuDQRwGIWSNOM5yRrdczCycTnx1zGvr8jBN6UczTDFAFlMtIVEz7645aTYmlVohs1OX6Nlamyzz
heHu1QYcdkxCEWwniOC9PYjn3jO/g0ScVAgitQmKFzcY1vCSnnMPrF6pERYlEPWvMlWzvbbHrV+P
zEahUcxCquDe0jwHWziFL29iagTs6Vr5IHo2o2W4NoDA5chBO0NZ721vYqfCy3mWvNjZ1NSr1Mac
lbArZqqQvuWQTJ0ivnodmRakWbOm5zE3lfgU84np3cBaaotQI015GviJWg2+4dBiqW+3hZjdmK53
D/IR4IOHiDXOuf0y87NIRHiICbZfua2EFxo5vxzD9s6SsB4RYrmmKY8OhsBmzGF6TFMdbJO0fAl5
/yYNc0BrFOsZweDFuHooJyf84DCUDsp/1k6YwxH+fXv6ncJzLMPXIL0NBVSkGbaA/EJPyr3tj+sU
+0TF7jSbK3Q0PPyFKCEBwsQXPL0IifFfYeAKBDbCeF3o+IGyeN/4L2oYNnZY7gX1bGnvc8Edw+SP
TT7beOMog/EBFKF/zICRPZouohS9F89ZRLOYPY9Yosw6ju+qAe+mGbOvUs5Xp3iE2YPZv6Q2WRks
thaMIHBBaDmylvDa6yW9YbvvhvmJUKhD1Ka7xFPGtoOYykITiKIWxoDMUCIuip4lV5FAXY8bfKoJ
650Bn98yGOmCBxwbSzSoBuUlO3U7JbPReMDosph9kAK1gRxQPuqokuQ1FHF9kNXwGTOQ2vVFzTxt
ID0GwZr2KMXs+oHoEpUOe4xE0OzlxtqyL3CRNW62/HFA+TIGdxGrWwMvkuq+JmZuWSzY96N2xkAr
Of885mv+NK5dHE5iAJPHmCxH8S4P3ghiY2Z3d2wFMWn7FEIOzwWj4/g2xdqxOMkCpkIoGAx9JTsY
czV9Loo+88kI1I6E+QLMYzfdN8y6vOCzQufg8mrF1oeGnbNlzUMCcmMJsLWrJHSpCr4dg1UvKRJl
YC3Hlj+N9WkWsxdJioR62DXRYQAklatNUbR73/rq0GRrFroc70nGKOztxWBh/jK9RRFw8EPbNndA
S+jnt3G/YfSJIWmb5gCw/hA05Solo2Viz6cxMHfN19z6iE12T+qOA7YuH7PyhewHNLXNftaxQjku
fJP13a0Ih4VHipQBnLjwKGJRu0QdjaS/zKqdQZxJIZoTobs8t0uWdpkR429578mN7uRLwdDWSEBk
lMhX/Edb1GxsXruc0S6HYwMDVkEBHwYOdGJoMq4a2aarKD/q5S8thEZxEI083UHR0DbX9sXhuDCc
ZE92Q55MwHhwxzaHEhkOEMI50GiZPjBxGumB1UlER0YYln+xmdWLZASp5G8Hc9vT6TvWeyfvS4c8
0xiO7rixWW0TkRTi5ax8GCDx3tN8vH8Yht1yC/5nqXE6moyew2/GostMndA78MDH+psfk+gbEyND
OoxTWAGS96xEBVBc/OpuXiBpLDiQH1fVR5FhPGB7kbFyE+kaeNRSah17rz8z+Wbg0ujtiSiviiQe
zXn1GOG20WvJpRksfg+vSoH4ucAH3EUrF5HtrMR0RqqIl4mhtCXvyiY+FlibbeL28pIJIl6hZg8+
jkSGQ4zRgyFUKY9B90McankFY0S8TYc8/jwI6khWSOOw1LBUWMcep4CiR4d/qim022G60mryoB91
xCIOz3v4INshfczi7pDQooflw9ivzfprqpDR69cq/IZJ3CByQmeU9OfR+/GxG8qgXGT4zRFruJyw
Rk8O50QiDCrbcWcjnswRGv94TT3vgPfkqTM/hlloqY3t/dopT5eJISdJP5b9I3Cfuf1aAU7uaOGr
/BCTsiDNJzFsfY6zNmwOPh5t/xjFT7kaFhZtaALgrPxFCQqXjrYJjADCmpSB0UaCEcQ0CZh0yda2
YOQWkoqAmz8wtf3Ao6QVNw1UkIaaRl4MWpbG3QICLOpXGRAJlX4FVLPAPqA8PQ/wkGzCjrYiatbz
rUMUDqGtxJxUAmPjx4ATpN6AT2Qcd/CYbJJnuEDfN+abTH+tk18O2oVudZuApyXByLQn3A0xwOSK
0o5IGfjtwHztn6bbBem7heCz+i7ISQDkjf7UzsyV5j8ZJUISq6oFZHtgb8TQjBvGBU00lFe3uHdG
0ZAjR1dSV93X2ANtKXRp7yVQ1r0DWwmSXrWoyLfAIa43G8uH66E1RBfVs3pOU8UtYdHHkOXHEOab
PWlImMeIlLTW8h8869LTJDkyMp81MDRlP/Maq2BY9tX4HVrAD5uOTsoPqteaoE4cDAULgVYwqmFr
XrhMkJ1sOwykRpO7/NSqdz2PHfA3erbqB0ZTrnar7Dy4N9Mvz+9SFmg8qrQZKGTYukPl2P1m5fhi
p5yeyMN4BW8F6SVGZD80fu1uw9aGeNO8SRarn1kVgkakUzBZZ9FYgsrVWx74WijkOtR7LHgCwAyq
mUsgq8vYPgne9ibfiAHYy/FvMuLNgHzC499hXcHgVmcj7WKJEp9DInZ5fp8np9YbkXuyYHJ/yTx2
BPGxyeOIicjOp0Ot//qKmWZfbKf+Vzm7un+sNPIyv00tvkVcXjTRDsX8c9IjdbUxPrXrFqs5TlpI
YPDVWwXA6b5BSBJgUwrTCr3xOR+evc6887x3Dd8OyP15sTgfjiT3MUc21wnhqLXJTxNmh2RAfoKO
u78WAlCzTiOrIvGW1vrdlLE/VzU98+QDkLcw3gduwWOeCCG3gS5A3C8xTvKbcevWtNrk1IHp9Mm0
qKJmH2qUPJlDjkFsZ+EmgB1yTIe43HLyvyht1aRVf7HAv8Mo4cUJGnsXJ5q3ncNI8C2R8ZncRR3P
O3REHH4SY/KU2A9EYq6Fg+O/0MQAx6ckA4YobPTf9Cs6mOZh6mPMNcK5plp88llzliMPZ94LcqEz
a9xUxrgEqTJs0jF4dsuuOOttTUhAgve5ndKTa7SMLliN3/smiYfBfZQqB18cHl6AGin0DTSlAJII
mlL2pZ5RcxmMymUU2egKDzLXhxXmaX05y44hXxLIMSE/Rx69C6vk09MRKFAQwzHsychxmolXakUA
3mOIVthNLnUAH9WiK1vHmmLDlEEZ7QKazM/REgPjV2z1jTVtm6RinZ2kP4xwZj0OskzetixU+Ia4
Gph85HMRWT330JUfDkCx5w4M/KNN7XO+1zXiGRg2ICS14pCx9lxUXE6a7hGnOh5aPwRN3OQMJKJw
V3q5WkSErC49HMpL4kSJfooDhhydzciJcfLs/ILoM3cnVIqBIJaKjrpZO0mIAiNMHzBi7NBLUEcg
/JwqpAlFxtFfy+ItV/EeZ+AhMDn5grC7joA+T46dciFLqGwkPLewGMimJnCOyUbuoJGeAjbTnH0y
Qu4wVAWVmx8d/35tksrFOCJ5GIeE7eD8ISHanW59/vTvi38fUssZD7Hew+T9+/Tvi6rSWKUY3cWr
PO9A89FbYFX4FNArrupAYmG0i7jGTguXVBXsNBuRQ2+cPwyOP/3z4e9r//7y7//+x9f+/q9S/f/9
Y2U+hQe3PhQGt+DS5vIfxs5HzCIbLM2axlzDMdTVkwQ940tHjVMORnHUKgFr4+9TkTlouz1RK1K+
wExDBDqiPCyO//wPyeNV4FZw0/Gg4WfOSPBsx8M/H7o5S6/v0Abr2HTq0XYOf5+V//vZP7+MrHJv
oMjT4i47hsn/fDAMCQDLDTR6SzM5WkiuGMxaRzZq0xZptA9R66hrGvbC+YMVs+sz5g//8TWfDPo9
pEJm6bHDUauc499n9PGMoZKRmQTzDJO+ZjGq3NA3lAjFto7bNwLdwIpCq1WnNgX3XhZ+vin0Mt4x
AL2GrWUe3SGJasrXyGL32ptHLTb+36/DIZiO4cu/v+HvT/391jbnXeJLO19PYtBOzHD/+0M7lfXx
p3VYNPkiPv596D2DTujfXxtcA/ajLYMDE//CdvDFh9Jr/WhZObYa16kQtKbWw9S5L6VS6BnoS3Tz
puWZvPND5h9aXN91hrOeMMDfTENFB9a27zq+IFRiKNQRtrjbXtGAWPWQnoMe02qreweS01Eo49FZ
9wOKLFPG4cmO9Q8EOhZZG6JZYLBg0MoE8/j3AYMnTv9OQ/rQlhWkzMzlU1KO9Db31JqcA6c2jsHU
fJJpo1BHI5ZBK9H4hbYug+Ap8E0Qg0PSHUnRZkuE7qTOXbBMda2tQyaMizjC4yfK7li3CGMqTdxP
nS12mTMB1uiRFUA02tsONZqH0LS0R5zIZLWz9yaqLCciwZ4QjImqXg8B6ZQxk8rYN4t91ENzhAtN
KM973tFV6MTZbHWdjg2tub93vAihb6xtO/bLa2PyNhI+VGGgsDZzGEahQW+lNP0SEF/E4Fz0C5Lp
IZPR9UIYYLkAJ26jiMdjlxHd5x5js2ZS6amYo+iRJ16L8+QoCHddDzjbYkofSTSNLlztuqobgK6L
v3/aanzMD4CjjnmJF6GPpseceJn96LOZslT3aGvYWZCm/P1GcqaitaTZ3JMriwS7UPbWAsvC8o+J
zogpyaWfIaM7qljyFWoD0QmxSw1nrmTWdOsRblHNZ2+1AMkp26zahGRoLWJDs3eZTYYKLOhk6VTE
QeD/ma6wkwJcth0jejW9CW/qb7CAU6indxDvx52ONi2c4t+C3BAchTK5FqU4d1NpvPBa6OsiK51l
OMMQTFkGW0pawEi2QjJGPHVSDA1Szllr6ge/uRito45U2M/2DIeY/ydFc46NUUOAPTxbWQ2VdMbd
RfhjnDKvr4Eiu8/N3HvJhKiMNIddQuvcK93otnArh5KLHQ66fQMybt+gMcC+8I1s8+/XqnieSusW
Sqp2aC9tQ4A8HKXrTFNY4nsvtjGjkevfhyYLKyQIyb1uCNIELSe82BORVPrsGi3oWJucy9TIQGyz
0qtPQ2QkG6lqxtqmCo4Z/JgjI/JsWxjNwDKeiY3DQajCU1qSckGFLYxzl9jkZMF4mbtURmr6GGwt
zynPKGfKc0U827koS2/dpjVTFQrtTaMGfQHJpLirFAlAumnVW3seqTV1VZx9v0LN67QIYizsKwHD
8lXZtsOJgj8ChZae1Xw3/tGDpw7xh2xdtIrKIKPUboNPI2FuFnitPGKbxIg66Oxnc+3cKdmcNIzh
g9mK0x/nt9VbwZqQXKrQPdscKceUXMRrKNma+oj9dg0SdQ9D4Q2ECWENtcSXO/9dVaa7K8s0r6SE
MjIiruima8q5ksQuO02s+tYUezU6w6tD78Qm1eHt8mQ10DzdhpgIkwLQjlvn6thWc584/kuKEJ3N
FOse/g3hqmhpaaFGtnyMVah1dSapU3CO20giK2bNW5G/Q/7LsWvumzplTpR57l2A8/UolNMck2Gc
yPYofPJnRXeXFlV3N8jgZgf4uXmpzVUGy/zOSCp3rVMRrlzZSYj7wiGZMVxiUbRvgeE9l2oEJZPT
1umdrT81fd+tTXcvOp7NaNH7PTuSe6PFaOoJ+1x4St8NfV8vxipO0ReNjx1S/FNqMfyIWyJHpgxK
pVs+9jomcD8W1VGLsvjRqzHYMDLhZU+eqJUyKCfGBNc96VbSQIlSadm5ZIF6Jeu6cYJH14t0rFlD
jSU1s7ZthXru7yHlWwzNszJGyhCSG1Q15k65PS0wsr8WLyFeQ6ce+yP47P7YDk5/tMwo2ZOeA7Qb
5ZBVYyQ0xyKU5BFyc7kh2XQka1KvBsoE9HyLZBz9c3+Bf90CqW4PTB5RYPZDeFbaqbEIt1mlETrA
AeLXWz/F4mJYyDbz7kHAbtSEYulvV86lCkft/HdDeQnjMGIMAP5FMFYoz/d95yVHjq9mXZWO/Rqh
pZ+FU+Wu4cF1qaXUtrlboBzuZXpJwjC42A9BIbVLwMNqQzgocbwlOY9/X3OpLXa6jvXB8xkXS5vj
szMM507NH0KLzLkwmsQ/7+ixM89uoU971SKiH4q7vzfc1LPGjDP+WrdTGEG05lRqFHZB54VICDxG
PWaoNxfZZ3JXc3MuWIThBxLdsx8n+oUGRr8AKKAayMl8DSt7a0Nlu1OkB6MvjeJ/PmuUxSQXuLbB
2H8dDCSZMVFyXMJKkxdjbCRKMd1YuZat7xNQAUFYAytTAhdgh0l9GLrXoQ0I4I4Qs7lM0RIDJAju
GQBclp3cDaqrIPm5W8LDEwau1nBVo/sL9ine2i7EMlAWnYj9zViOP14og5VsjI3vC2dpG+RrRFPK
4MdJSHjUok2FFnnHCuxqsOZERShwt/vQN+HsswDtsdgPxEEmruceK4vhimG3r3EJBiwPfwWZqxjA
I+Opy1wOFCa6Iz44S/nxDr92fIAaj9QmsTBrcfR7DYIEH3nu1jG7zZj1l0E3V17e7BHvUuiM1hVL
1H3VTrsm9Je91OWGTA0KSeXdT1HwmMJ0GLY9UulD5L+bVuY9WNJGilSnhA1Uay9Cp9kaNZrGLPQP
tt8SyIYHDQC14KkyXaa63pBHkzAsK8nd6qxbVoC/c3M6P7RbvbnLrZxMmHAkh5oVVmbMvoBBe8kG
dab/bMGuISapXIw6GjW/3fuXnCvtGLNYpDuNg6sTqGAWMC5AwJf05MKN1KHvRgx0lxFU6tKoxD4b
Ep7D9ZVhMGAThQ8duICNzo/84vRCGC9lRvLlSCs4AuYCVNjmrMqyZ6AXDOHSdUlnbLuk71A/xsuk
Dj70GCxYDqxsYec+VFtd32kk9pbt9NkFpKQIJpJCm6pTa/QvMkB9VkrCbKsedhTdFvhKHkYm+nW3
RXcrynIRK7PaV4LV4Jy+kQyY32LLus8j22PF1JOw5zhnwbtmLSNbJ8bCBDBWBgwbkpPnuQ8a+bje
MP3oEaN3Zg2IvcI2WMZQRTda+jLakEoQK9RLIRrzGIzGUWA+aHhG3oyiv2vMpjkFprwLcq9+7lNi
SK2MH30sb547OQued9YlUIzzprxgCo9y7JAiNOW0BtXFLgweLXAAO9I3DVQA5ozhPjTrdsOaY1bT
wgBsLe8t1MG2jEl98izQyeQqUnqjg85ly8DF1xBZ1rc6TrU30URb3VUPaahfyrquVmnWHDRMfzix
gX4Lz+Lb7eML5RqRyw2Tm5ZMjVwKyCcZWInemh6HtM8fHLyMQFblc2uEt7/y76/o8yXsPs3VP12j
RH7S2xSwRb5lATGgEjK27Ww0ILg53Y5yhCKvo0m3IghxJtEpGomh+zwrzgOyQdZUahmLca3bXbth
3dosp/RTqOrZDgEP+OSbkWCq1kN38+Omu0LfIj6xLHZtOoy8Ph6mGrrQTtjwXsbxQ4QkRzhi+EQi
gO/f9tSyK+HK9xA5GVbjTisBDPV83+hqWyp4LDauaRm7ZvwiJUeBNMruueAtc322VabXu4T5Yqk3
Y3Th2Ai3ZuN8OoVpgfb+nlwLCdZ4UIZebjFuvwHT11dJUVpn0VrY0cdjG/dvKocMCEoPgdmobyHF
cb11E2NsX/9osBhWY6xFS7dB9BjeyJAvFhFKVPwiVbdKGVqB4ekeBieZtuDmtmPcXjEKw4iT2St5
kL/SnAHmcWmsMp3hViYQ3sdIwv0cZf7Ebq5FXezyxF15SqIj5/Y7QgExWDErI35paCLWKq6qVc7k
/dsbr3mTfpGXDVMbP1cueVG1zIqXmUUAOSzUArd6rS2RkG+ETs7a5JYGGS7DcwiPyB4qyPt28q47
4xzo9OaxVIUD3yAJaKuzl0mEOapAg9DS/DfaY5n0LOni9LW12uewIM9rZFprWvpDM0n2yw3wNs7q
VL2KWv+RWQ8iH7O3p3MMCgpPuCKQ7q0y3VqV0R5HwAmtBA1i+uswSeu1qoib7OJobaBOUU5+m9r8
LbRYonekZlPNs7h2mcnjo+QBCH1jGRExMar4nowNvy5+A0fzt3lckcYnwQx4wY+RZK/RCIjCDTFH
McXfha0ZrEsPKs/oBr9mrw9EiWGDh9T5U9hzJns/fEhHe8p7kh+LnH3NSCVj6+HJqIE4eb15B2WB
sqAovs3m1bT7AWl59VkRW4wmgxNck/X7SKp0KhvyhskVWkh0RaVBRdx1AnUGQzAfHL2tuyfFirgg
3miNxBsv8uRvBtndkVayn6pF8ajZdOitYP+SN680PFh1Rs5Px7gHseGvblYef9RphdM3SJnw84D3
7f6VPFCWW63zExSDsQ1AX0IVxzdFFwkPRN7L6CsJ7Efl2Fuzm55HUjpQZGQGkwWWhLJimWISBJIk
K2V3sOnj8ElLHNaWKqaCKT6sNkSZXyB7G1zrMluLpK9vLHMQi9yvb7FuMaqLK9JvoBkKlymrN6Mj
GsJeF7EUm7rESE9OCt9XZO4JhR1pplEfEFfwTJg0+itrWCX2V51kzsGb175TyV6Wdt8FZkAC2Nps
queYanQNDWNb5MHRHwbiRX0g4DwZIgMlIcCZyCARLmcBbJVGuqGmYs9sM851Rmx4Oh59mWBvbPpq
hXj0IR6cY4BwsHMnqAi+YvbWeSemzhh7R7EhF/OpJG8ZvWvKedPzD7r2BO9hjJGl0Lekfv1lzmpO
/UPJLsPU6LwnBqIeYnCsoXKY0zLMKPnWMj96HTr1OHJ0An6xd24oqnXQOtuCxxZZWqQHMebIWG2b
eXZNbOdcIInNafpFfG1diD9uwWsd53Rt4MW/05o3SeuUWDfEqcIFAJ4jJegYtWblO/BO7+HSiGXn
c6KBbcxNBgZl/tDXKDa0fNlKR+xk+B2Ew1fG1GlhRkjb6T4BCCM55zE3h4xWH16D5Iz4BKCl4yEX
YhvnefQYoRntacK4khUp1n26NPyM04VTCVRP96zA5O1Dpku8jVnOigwNB2wxeNkjuBPwKUdmX8Yy
qeLVkKRPZl7vEKq+C3Hfq/KhzOe8WaM2l25rLNGVzxcGZWI9joeu4Pnj++ZOVGG3af2iYEtQ38w4
fHMTTywsDimyIvNjWvcZiT0fY57YsGOBs1jjcBMRjgXd71A3A1qjHq0BFKdA8FkmzNi1GqjqRg1c
pMoxt2JQayHgLGke7j4necgjE9sSUVCiJV3RJO+MlGITK6B9X5aoR9y4+Yn8cdHObkIsY2gUCelq
Y+ymliFtZHIkLoHgy2u8GUn1lcajvanNFjqE/8CWBW8YkWLMxVdtyyal6sFlpt0txvKwq+fr1zkw
buRAIxp68UF42Fml/Ri61ilRGjqHof0la9Ff2bKDmZJ/JbPrzzCdajlgIAYhar7oujIW+ZiHEB30
71alV6RzRIZQ3fpjGNwlBoO9YoovRkncahhYGy2wX/gmJzaE8Ws6hmRBemhuRnM6A/ZjXuZKpoa8
AbZTKVdOjYEV1+/R8diDwubq6wj1ZwzavbfsFV30spwrPCA+JC+1sKciaN1LUuTuRhuyl2FSOxQO
OpyCdCGQr2CBtBRlTI/WM8F7CkXkpfNID2Z1wI1cV86eQ32flkZ91BJ2V3APpjw9ldxOrmH3u2Ro
Tx4PKR1BnJk7r9Jvjzyaj23g/Y42CzmQiKjcoEeNuvnApA3QYWhwcifv09TW2yBTd2ntvCROAbol
38bFZ6CVZ96r79UfoofZZI7LBkNTxm1WiqMb6Oc0bk9jQNCGr1frkHqPzSZ8eR8zDz853mOHJYqF
ggq3TAvyp4IG1hABOzk9aKCS0xWAwjs2OMYjncwvmmF/9U350YHNddmQbowcAXVhXsiV7g9Zti8s
FxNM/TKyXuUFtD9ih5dcn8jOG1pBnC719VLjxKAmSA34rjWJJ5J8UFRLQdkES35yBiL2gNPJ7B4J
pX5C45PBtKX8D4mIWHiTqw4NpzqF2TvaM6AdgTlj0HG0uWogRkXAdOK7z2LvmhnhquhxsfVuCdNQ
d+4RDCMkQWmx0KLxxcPqbPGgT9Wl141nO+Dnl5TGPmDgxdQCHEx4h9OnjKiYNeRWSDBYp92PjYFr
QtNAs5RgdE/WVPMETmHox8RztykcHbLIzepIkfRSDyzj4cGsC6d8yukVyzgsd0lakXUHeMVJIwa5
BqazhMwwTf+cMIwRDNewawVB3f0Xd2eyHD1yZelXkeW6kQ2HAw6grFWLmINBMjhPGxhHTI55xtP3
hyxJlkqVpK5tm2mRFH/GCLhfv/ec7xDxhlstZKFeqt67zCCsznA1ExOrQoydK7FORnKZlZfoLSAW
INA56GgDGOJkww4DG3aYB/9ORDgKlOGSB9A4EU9GR7doGxhmFUrRBmFcTdc6pXe6thR/3PT+oZIB
wBY4y1GXWKBAvOdM3A5uQI0IgmRFBina3frZWyg+Vh88NU331lVIDFRL91UTOSfbg9DynrzH+bbT
KX4nwV9PbYY43h73Y9N2a2eVaGVdk6J+CoIRlXE7RRvmMOcyXCKCBxMxSa0/xSBZTb1wO3j6mT2D
Czn0BcLMkYuxVidalNXW9tXZqror2Tw5qRSQ9Yi0TYgCBtixC/v4DasXZb8o7gIaDtsgca+6Re1b
xISFQzu9BwbMSU9LpJ4BXfGpMS8bAIoBIpi9H1po0zLxlsyM5KVrHYnAYiJfiiM3IctKYq2DSH2V
EWxpB9YKVQiLdduE+zAGWVnSsdIe5uVA1TjMAoNP2OlxODh1SaHGXu3N+o65HTYgH2uUoYuHjkgb
xCL0I+cS2pUMPzPagtSUkE6YfzxUo3UuJO1qE6OyPadiN9NHp8tX7j2LHrGZtBOOpr7es8LufMP3
dwYKRLPDxG/YzKeDcUivmjy7anwmn6rJSjLSqK2cBhG2F5fOIaFDpUN29qjuMBcAjRIxzp9JklKY
5uYhqGjLd0xUZ7t7TwqyDPRthTtuTe2CyVriYAyt5JTF446zX7oZwvfcDBC9wikvLNqvxQzGrhhA
O/iBtdEuA8k8pTsjMsYfYwajIph3dRY+adQK6TJdD/LuNmOTDvWmzNDAwRtjwH7KiO3ZNj0aVBHp
h9zj1IYgFZkStm5Aje7cnyIy0VaBC4fRVPlNmxpfJmh7fCPuuA698nY2iK0cxFtHG404oXhaJb64
+e0nSIHFJtfwSENmChuXUQos9UEfQpbMQJotYH+EW82E2THUIUu64oMOhp1FdBxZOozEpZn8tM0A
ghauXYOivoqjH9CTSN2sJddE4uVr5v6xs8oLirv8QOQ9KTAO9jarRNMUxXa3MxXKWTO/6WLkTKGJ
Xm1Kkt2MHXNtuVABe+Edw2W7ik2+uS7EI5Xbw67o22tyES6WNKDeSMebeBp/Kk6m1AWEKFuEK6QN
3oEgQJ1duuNpSrGMOe3gbyR0WkSRSIJiNqbl8oDdUoK1WTg7BeWe1O1b3JGxZ0AHqEnfWLdp/xPP
+XMf2NlWGtuWEwK36TBvOuxwpUVdP9iAKm2N2CNBzOMHV4yKGD948aLRxgHBsti336YZPmUQny4J
03zTxGhQN7W33qjSk6rzy8CrkNpBHIzTOrtiSvZcmQV86yiCIGSsAkkrlfoFhU5NwKJNTtUmyYxn
Ss3pMgewPjszp1AvIrsk4ZYr5HQirDK5oagcNd3haQwE1RjBCyXJZpTRxF1BfDBm04T0TwABDyYR
9+EOdQ6tiA4F7aAGRgz3PkimOR73ScwDOxIQuSQ7wSEStI+RWZYZUcXS5zKL2izc0mPhEskuetOl
NRM5G9XB6XAm3osCkFB3QAcD3FiZO9ho+Sak8ZVs0JmYnyX3ZWQaEcsu78PM6/ughStv5AVHJAR+
UTlHN6bGmTJjEQ8ROrHLE8VbYh3Ihtpjmxt3pMUMBADAGZrHn4mJ52rsGm+nmD+cTGHc6MQJr9DZ
AslJngc/ljuSwSHC2/jHqxBaEP6Oqpk2A1lV2LWhBTJcQznWx/sOu0eDM2YT22jQ/SgaL0tCUPG4
xHfRgPIIFkcK65aXPiCbzCmrJKIPoqVYMFDrpGXG3yeYDavwhiNhfLBV9aAKIZmJRXt7ZGnuJvda
Z+FNphG02Iz7wHhwVK3AbHVhoumQFMe6eiuTN7NqHTiexGjNPpGA7LhT4XzYAe+jySG6DNFCTHTS
rbTF2+ikd03u4O/Mu8da4SifcyixJRAL9EOs3HREUo18zvffPS9AZWhdqzT9RH//ZARq1xfJ28TZ
Yj1a3nkIAPeHI87QKc+55UzUC001XEwW7ETRI8jKuwfdleukaBkUIlbfTc3cPY52A865mI54Zq6Q
7CPo74p2m+azWrc58l46z6tUBEsITtDsrAB2Cdf9OgnV2kE0P7j02OMQW31DjKRcDlc9poWtnkMU
612/14wG17JJMo7A9SJOWv6Fh8cyDe9Eb7K1ogR1l5atV58YV40rjIOs6imySauF9tSKn7KO0bnq
4C2Lo8u5wmMAgPMTuwLCUvitZvfKDGKDTAHasdkJ4oTUx6THewQ9eCOrXdUgabWme80cf+MSxGNc
NJIWqQ5o9uY6R3NNssVaxQL0nYaV1/T9MQsC5xRSp+dBbF9ELCgos1pcA0ix54zzsqjz9RTCfXAa
2JBMZvw4f81Mmqb91BosQf3FPHgU+4YzbK19PBDQE1Spd6gQ5JvEa+99M3mjX1xCgoBj2zr9l1uC
1VCY+syhyfZQwINVD0FjzOCwZTli+wpLEXJy3hKdfPTvVVz8uDrwYXgH894d0qcKEfKQ1WzUOeAk
9DjbuI+QVgMVGjyfRm97kxZYBmeHyaAqaLIYtK5VibPR4os3fELThAfDDUkcX5hl8pWkKsXGmnLA
QH34HmMX4Qx6oyOXnlNtn83ceu5rxJxVZfFRuD7ZaE1E7F48b8lOU/il8gKJK6YDEr9Z/QaiKSeW
qJi+9EoFDqVeiZGwd+gPBbiFowjVmBUikjG8xRYfiS+ti8cKllhuGQnRqKAFcPrwLWQNCpHxpFAz
rmx7fNU5ScGunb4ou6qPdhO+E9e3Nw1Owl2zJRbHIYOq7A+WQ2Tq5B6Kun4QFi1pRocAFMKrjuMu
JqP8qyQVGCCW9yoz/71IHdC25dn0EuKlUUGnRkUwU6zX1JD7RoLeGqB1MFZiKu+wrXL/c2uYuIgw
VzLwHHa9Ii279UjVEGWCgIFukIkcpkwNjLsAez0XJCIo5KPd4l/uB4OqjyO2z5QYo1rPeldLuAnk
iKqCeJNI3BopTqwUpbCw7ae6rTy+VFevI/1hBN86VaiNXIGBgC4lkEDcvyShgnDscawQ27sK++LU
TvInVv1n2yM4jAgxXbtFuWOiiCra3zcQN5VhvzEBfA/NPuCyg3QOzDhzkcWG2GPygFK0qT6MmBRe
WfhH9DxnFdblaWop23LZ3xo9Nr7WoE0bfiMCOSUjlDk/jD+wMD3NVmzgQzKQs7uvqMk4aU7VkdQ4
ehh4U6i3MU3jCln3o4aM1T/5r/1gfytlsS/1HtUVDRE9qveAEn7do+9JZ1C8uCsk+sVgn5oz8YY5
o6EB2TS2r3FnN9y4Zd3To3JtYoLG39atxyxbCOxHzU0Q9BjNl9g+ND07vghnj/gAy51JiIbE8fAD
NQNuYTcyY8zkfRIwSMpo7bsejXXhECWi67dR45cfHFNsBGQWxVtoRIH3MQHm5ttgzpyf3J/kpg1I
nmq6k+b4uJ8n0ss9T5za7kC+k33RWARgVnl0dNrxM6xVwlDNd2m85CSHRf09qnpUYkN6qVmZJz8h
HG8QZDP5WPBK1Jk12ty1SocLA3RZ2953NdmAI55H23Z8xiRrKOCrBAERSpYbeklHQiEA6VWQvzuz
WfyhMOtiPTz6Nd7B1hieNN0feGz+2SaHLbXh7tSB98GqTC9YzghjJjYv4oARLIWjQcj5pm24bOYA
ykBJG4nSEQMdoVzJ9E5ym9wkXcVK0MC1z40uWDO3bw+UHfQFLJuoKD//yEseINJPFfNSBppItOK4
XncGybBDUB2gJ5KXaqcXcY/JM6UXJuMK4URffbc0iYdBfA8GXLWcVZS3wNy6YT9pJhQ3Vs01Ps7Q
JrCYKBJ5JidW26qmJU/CVj8wRV+ae4Kw3t1Ix6oYp52nwWQSAEkKYBFvmdJdlh4rbKeuDN7jStY+
lrlw3DtZUWyHbHQ2FpVW3COcz+MW/N5gvmVqBNYPAsNGNJbT2SE8vAMAV3mbZPT29QxOp+CAsc0T
42mYWLRmBQcD+w3kB3puHlKLogXxNczZ8zzvk7T4bgf3wgp5Nu1IooHjA09E+zW0GfwJRlnGzKSs
DY45UcsixvylEWf7oamOZjjd5iO8EVI7yYUCXFqY+TO1h7kdPRxIKDoypPZtP0fM5j1Gig7T9+ax
jav7GjkR8ApATu1Eh6yT95yv9p0UQOArgu+aLj9x3KCpIp2twemHtgZOqBHRFYyVy2CeH1hpmlU6
kR2QsKI3sTIZ8iwH4xQngqX0bjJYBYjFOvYU4Ws78ODXwsFZ2VZxS5CZO4HVVvHZTDBz9PNLEb2O
hnW0e1RylskpOc877j5bXsV0TSmwQPjn2FkcohcMyQhmjJm+M6ff+cx6uG9Sb7tcHCVeGSZZGUqK
cbyKileTHXJtM3Fi369eLLo7BCrFuyKZCEDr2vXYsbIMdgGnfx1HoPST8YtXcalj97yYgIexuQTC
/Vi1IWwncmdjvz/MuYETlJ62tgE2z+Hw6tb+tELyNuUuviyatWXgFmBtzRvymPvIBxoUN0+RB1fU
v8+j4SOFrr8rX+aEaqVsAfK6pSKBMnqh6CzXhVWLbWe/sIIKNJHDzdwaNwboUMQutJ2ra27Ckzs6
ByTsHUJAhcnGZzI/5MlXKXA7o7MIlzaCUY27SHDUniWSI+HTR7Is6KkuID9hyndGZhsjipmIxvlB
LmzW9IP0xXDf5AV11oADrl+S2nJ/aTENh7irJHCtPYcmKFmW8vaV44DzbUEUz1Y+b9QyaWyNJ6FL
H/cMnaCwKaKjUT5qPYImh9prUTJRREEZkQxlmOLszRrGczKzkpiuTQ9QtCfBfHHq8U7JIdTrqRov
/VDfhZnzk82nEk+Kz0Ue05lc15HvAQOCrK4GOrQR7R0qbLx9lWoOOvMvG9F2J6yly0Ed4CJd/JPn
2c/mzC2e5lW/TdSnYYPy8x3CWoXAoRF2D5GkX1D2+RMCeKxNAWvMTLd1VWfBxlT0TFzakQwABmZQ
LlOaATY1fLR3m7g/zFHzhxdSNjne+KBpHW2ioU9gF9CRdwRdfcqsdNO5cG35suvqhqEEQgLP/sqU
uPRG39vR48FjUeN4boAuRDMJrJXzrkK8iVhwLQysHJYYQk0pTQmJFSrOgSONVQry39OsvTP/v8GS
vRoOhjF9R7J+TiJnz8HmbiQ5pLQCvLH2DXd2j7aKDmnkAW+LHNrg2AeJd9ow0OkRrnLnCesQOtxI
Ls2SHKh5GGdqpYln2xNX4sE+JWcz629kalVEnOFztKP6mDHjVFnT7XXYk+fbxtuq4CA8DMHRc8rP
kRGBMTGySiIXUXCH6VH35wJjFof3EXxAbmyoX3inIhVH06bfA5nmSPW4sXw6zm5jfaKmU3xIrAdE
GGybmWk6MEVjU+TJZzQat3mh7xO7f54DZAP0hD8Ln4T7lsKsbJ0DuovPpPbTI1L2rcZrZ8m63WAm
ag6+UltrBOJVRu+kArnwZvJLB4wqHrrAQwqJc11gc4SaP62yFvdKUwGa9pHyM8i6Cs3ZuOhs4xFR
zkcErXIbDv3LFI/MAKJHE/DtustwZ4j7eaJR4CDymNMMBHRLS2Cg3TaPLi0+rYH9IZ9Ny/Q5SCnR
a8S1pC+JV6ue6Ajlb+zvrvuVj/WjrCnVjYDIkqS5KY3uok05gBRj/pZ48BYz8eqNScotyYA/rSO5
rZz4rpfPhakPcxWnl4jy112wFVig1ymGrrYBnW8M770Ur3ndnu3UfmoEhWQfywuk1pBCi82IBZVz
+zuW6XtRo/ZpeguMqJNsZYFmVjBLcFXHQVKY14wJ+o1Fz2Ub88GanV0grMjPNVsuiX5PU+uUF+7A
f9AbuhBqOMcV+u8uhIs/O8FN4mAfDwEqYeWDkCnG9L4zPWaptDbH9jHwaZ0qF+2xr9OXirTIVVJW
FGI7H99fhP+73HU1bBzsLTjLpoUpARm41/GlilGw4wFigaxHqBBwSHbO2ct7Ju2LKcOqLGCTdvHi
2zQ+puk5dEBxWkV0AghD3Bqt/a3V3SiXhKOOIYKDzXqTBIBiPEE2bD+F2HK7ZQel+TVEONsba+tP
6onUFLi5MU2j7AXJY7XrTZ6JrgjqdZSj3D+24teqGX/yKb32M4JtrWy67pGAbeI6oYkrPhA0ZifL
x+hS03bn8oTVIZ1dlGJ7D3J1NmP95N7TE/QPYE0hICeIF4mO8orhXI7tzaxVufMoySX7HeXljPXf
cI4yY6xbJQR1L8XNFD70Mt23fS+vHThNysKE7XXs8WaETs6J66Ookh9RpIemedLE9rlRG0HZ6m6K
gJeUDRvbd19LyXJTIdXcEDq4NI5LvmDpHwJL/AQDIyCrqjdiSOhtZVCQQrTiCOt2qnPuAdA/lR0c
JjDRm1xxuMorY9vH3ZsinZnz6XjZtjrf5R2pmHOLINndigQEhuc5HlHM8qUUxqajVNsgMnxMTLq0
FvFPG6NE7Nr1EwS4AfUW8k9sN26Ouzr7SpjSb2LPtXY2CqZ0keKJbPoiCoXCox0funjms6OJsELC
edKWMy9AVxzLCxrMBSk2maVYQZtX4jH20MHR2jY30qX7TA7uvAKbsGQHGccWDjoyhC3Guo+QKKk4
cF8dG5pi79FL6L0nk1b9vlSMHgvoWRf4nvNClWsUDTVclOapLHyyJzGlGWEXb9yF7qBROOOKRZ08
+RBajerRqaCWYOXsyAfOuiS4yCL2bTMx2JWU4648ipFAolol7jxhUNEdEml9hMNEZ0vCHaww3QLi
cMGe0zcYb+N4OAxJSwNsoXhNsV3hEC/fqtLlC8mJs7ZS5zsc1NvskZVTkMQKYxRxqcjYIpz08qpg
IL/WLZtAIZ3PyX9NwF5YmGk2YLUWA5n1AK43WY8ohDYSDf9mNAgdNN3FsGVBjstIPGqZCI7g0TYE
OmD6i7BjeVH03Nmu2rBdHtn1po0MjeNc+3eGpMeLAcOv7T2cCWO1xI2WS64Zsw2s9Np7pKePxrGd
uTSFQRd8qAgooVZoOg0IEaApAzvKycr9HkHCk9dDVo/AWsdInDnV46hzSpgE7n8DtJNOYOvctvLL
Kbofhy9iR2q8txHpZ+nR0Ce1aE0EN2s6WkcOht3a72F2Ebhl90qzKOXYzwpzxx4SUNeiqfTEyGHJ
VoRJZwwUmpzopxC1BDpsuWvRga2NMDd2k2R4KS1zbxaNgDLh3sx9Ze0FOZVoDOS67ca1LbMbJ3xx
h+YKNMqJ0McqqR6N4IfG4o20snsOsDHMCXrLSjvbxEkeO4cZX13G33hKXixik+AldsQtCOGAVAGA
4PfzbiJQnNyi0jqYhnwkmqxQ2ckt8LGUUcn6apVkNnA5p+3CO63e8o5Ve0Kf1ZNi2bgCuBWK9Dl8
r0IklM2kcgZu0WPeNYduWVC87GTU3VdoTfCv+dCLBB4N2p2V8+WVxrsopbvr4+THSaxy31smwjE7
BY8xc+Zm67jK6k5d0+Q8OvgCLxCOYkIOTOp/m+ZzpTC00iK5YnDGIu0jGdcB8OzolXz7l5ETxE71
xRNyz/vGN1scYiS+N/Vutrofa8QLWqWkctg5UpSSi00vYA70IMh/1NFz3fbIAGXme+LJx7sR5U8m
yBOA18jgKpTjkR7MF9KmbR5+sHyBEV8wOIt78n1esv4Gd9mY7xa3S5RMz7PQCHleW3tgKAopyyyP
MeQkO1P7KETUVfonhBGIF8Pygjqfl1NcdJgt8bWAIQVKTFazAWsyvfFZSDp0jBlMabks8Ng+5+BQ
d+mh97PXiqogHsPTNKevYmZJMsZd4b3WFsfyIYCCIaOP1GAf+qxydSrj2+rVKcMbIZ5D+cYdd0GY
LWNDelWA92bbv0BSc01htEnK+kMBk2hIdhyeMcwS4Nf1j34/XjGm35TeIqjgJcJN7ob8par4FDqO
A05Tn0A5pLZeZ6gO2GSoTs392KIeFluZ+zv/zGxk6zggJbS4pfB4q3t76wU3Aa1MP7RvHUgluaRg
WFQJamQE0QWnQIMzjrN7HNyj2/2EkjFo78tpNZDgM/jiqJLk0FnRs1OCcaBQ7fhkOJG+FqiuKeNX
srP2kTs+hE16kafoOKubzuq/LPEoiDtiNVnlcbpNUm5PqKO2upvMkDPKtIoM77rLr6eJI9D/1yGq
PvGm/zxDdVd/55+Rse/ev76Z8Jbfv49TXf70+71p//yLocSvpml6yncd08epo6y/xqkuv/JM17R8
FxCXBezQ/lueqlC/OkJYHomqynFcJdxf/tQUXRv9+RfhELVqSddn0iNQDxK1+j/IU7V5ZVQShAfl
x68//+I4vmCqSdwr0lThc7Rz+P3n+12chw3P9b/SecCYyLq/YTDy0LfVVYDCjWtjuh5B55omPi/6
WBHkjw25dR8GrxHNSuYym5Vny56NgyOh2QXj25QQxemjCyU6WsO2hzyB15rAjEKSPB3/JDUGOGLH
mJWTDUyvrWJKywLDsoIJa2tYZXpRVmShot+TlnPuS7dFkN5cjRnNqzJGn1/pM97nk+KwUTO5Xqb9
aztr+hXa5WMXOde/+0Zv/utT+FPeZTcF8j/eLrq0f/x0fHI4lIf+1JS+u2TR/u7TmVHfasn6ujE6
E2Nowdx+DC70SNsDS8s66CjOx8i+lUJ8pI3camksQj/u4ZzsGtRK8TOaFpptQXvnsR3R07staue2
i61+nb0rhAaEUjhn/IvDiVHXfrK9cZ9RAdLWS5bZ/7MHLx3dsX0uRHZ0hvbFCtSRLjpyF3ffgqLA
7f+Sa87IjpVf1hJNtkRPs2AhRC9v2eqSFaQvCin4/pIwscRmA2HPiuC59Skn80CinFSMpJOpuCwJ
I8iyT6qtq9iMaBqdHUnXMmEg60OF22RAK+0G5y+aHBrzCka91ToXhPEdjAQYbkhPivExbQy3WM9L
h4+lRo0czyMZ/4y2jY7OuQ3AOSRANopZ/zC2KddmX7w2ugbS5F9GlAlt7T8YZbeNfLpabXGZRs2L
3wAzFn7yA8WOVXOB5FebADhkNOeXCWaslK5i0w+3HUaBnrYxzU6+H0HrdZW6/nPs82LBhDGxjSg1
XQbVNF98Gjw3vm53cdI/Z+jdSSfzY8Y3yMMl8BPa1Hm5/HfTU7fYsBGawkLbabzFUXvQE+dwsw9/
OgU5JyZDveE1TtSJmWJNbwz1mLUIzGeRPS4XCo3ey1awH0QZeUUamQk2ubUYLHAx6aNBaatnEjDQ
yfEINuCLqpJb4UZPRZNg6WQkvWZxhjHFTj5Rm+YLaTdGxPzbc3Y6+CrK4DLRE8kJA+ErMeMmxTGV
wyAxv9xHeKXvEYF/BBERk55KLseU+E6SPXmNdrRzrPKlUxWAQkAKaqkZGT+NSGJdBjKEKpC44c3d
tCtm8QT/bJNnXX+cNEc2Y4aZYYygitOij3HRjf1BgR0p3TchJMtEDkrHK+HxuzUXVB/WeKJMcUIq
coPNgSFZxcbkKlYWgJfXoe/hRSuaberR/q8RPzJjg7m98JXIhCalqM9vOfgSbiaZNtj1dRpwo4Tc
TRzJ8m2d5cw/LAYECsde0RbmJkYG0qgUM3o7Hww/OfdjIhe4ysmsvTORDGASsv7ce+Yt6ndqfO+1
0N02rWhkRtGPSqs7o8ZBkhkvEVRwMpzANPMRNQC4vNrbRHGqjxh4YPUy75QMcXBk+PTQQZLzJpg9
u9PJCbkvCjiHOKCAIzfWreNcl1mO0i0tu43SZ51l4wWwhaveHZ/jAky+3aO3XQTtgiEMJiYa6SRU
/gShfLcr7LojSiXdu9dwlpeaykem+Em0PENjD9wI1pxviuYnmfxImIvUjWTlzgKpsQn7KAl/DG+w
IFSb8SYHF2t7pJOBBUT9blkEdxTZcUkkJVzw2snbU9El1GtO9xIzrBlkNK3rjDiqGn1m39/BMzxI
c6A3zM275/NY655GaVQ9kvL0Qxat11ncLxPq+CnvkAbY5J+4lkG1NTnGusnevTTnoTL3m96TtQ4f
vZpRvxOIWzVhqOmYWHGEKzalA2sgqum1z+UU7UnaGQc+ZtBxP9wAy2IDTQu6NzOi7Fg1DVuaooUo
MWGZztivr/GD4dWPAOM2JfEr2vmqOPLgHfD22qtJ5/a4YgTuEw/YFrMoGs5aANezWdu9WX0FM4Mk
d4ZRZoXMGLGZLvp0wA1fPrMwP3NfxwjwfmTEHxEvZgWzr4PFhxuVFUkBLBcjV+vEigTVNmcaz8YR
zVxVzoJszzmRcQX1Ht1Plm4R388y+K4d+7auxS3xey+Rf4kzzMZ9pzeNQZxv23m3xHeMRJ13rE+i
YfIzr0bSpkgrIFqcq3NbTQRY4RbBH+PniIsUZbPu+EhdFPiN8pdOosWqGNebuA3JfaTz5ZjR6d9s
q5Q8f6w5lnLIcsCqsbs6FDe/31XbcuwLx9YtnqMvC5eBpmfW+5oAnek8ZfJByO6wgPBI4DrEej63
Wb6fTSYaLFtsOlXVH9ogv69KTAgxAPJoW2jI0AhqGtruHMWAtW+qUb0atX2MLQGyjA/XsY9lc2Pm
4qEI5LlxvlFSXMW2+RCyMTlmBVjcMs+ZaX6RNHstPevzX79t4f13b1shnnKFJxzb+kNwvRgZVyIs
aTfUMiR69LtGgT0iv9Pk0AB00CXkPUmQymBIpXmxdTvAlMwHPU7npedv6JdiRIRHiFL5X7+03+qY
P1SBkGdtJaSJk17JP3wjakxqGOsJL22ZLvq4MIhIcoaXrrpJ6y8EoOu2gXHHuWKiBZP6Ay9ar30Z
70hxwvn7UaXjmV7ddSbxghIHkdX9JpnBoiYjY/uTpcurPqiRtpqH6qj79gChb2tL7rzIPI9Uibj6
LywGUPSh1mlS7GX45FkN+ogJ24m+qeOSyAR50XuKBLKGHL5kJ6L8IgQ7BMmiMglF0cnOHenwlTYE
RPMOOyKDj+uULYZTYntquDfcbtpD2AjUbY1NF7vpHTKNfRWZe+yz24EKLkdh5KHWtyfji2Cmf/dB
i3+4BghrMh1PmK4LGsb7wzWg+8BvwqxoNhXNjD00HY7V03CoDUZyRQ5CqmIsmCm8IdomYtR0UFyN
sDFCALWBiF7azqapm73Z5sQgg40k/3RLcg3IfAByUM07NNrEgNjPY0uGLIU4bi4HlVLOljwLicWi
v5UqJBxoXvxnMjkXTXpVBZSPeb8cPUX0UZD0lvQkHpeLCnv01bFJgwezKlEiErUdlpRQjGlZPwz7
HU2zTVffSEy4XU4Wr8nOGoIXtCDfg0kKSSinl8oN8Cu2lAfBYoGPjF2vYmLn64WaURIPwRNroNWk
mJQMcDFe2Rbtj84ur/OhTjY5l802FeW/WYcs8x++DM5evu1bHL0UM73ly/pddZ/YrZ4ySENEOTmX
jYFaCY/SWM/73mdF7r0VY01ajde5vCjqmJjkbN/SFMRweNBjfZ11hHJmxEXS76wsjUqjPfzr+1L8
4/lD0hGwlWtxBLQ41/z9K8TI3QsnYzrqS+s2y9gUSpn/pBhTIaMyQ8VSiCAUdSnibGRQfOmPGBFz
/OUO74bMVULHUItGRP2i7pmsS1kW77+9xv/9Of5H+F385ZTU/HbE/CxKyLVh1P7hx/+8ij9ryt6f
9v8sf/a3f/b3f/SfD0XG//7lP/mnD/R3j8vT/+Xlbd7b97/7YYuPq51uu+96uvumFdr+9Wy8/Mv/
11/+6fu3R3kgve/Pv3wSE9UujxbGRf77Q/6yvv/z/sDqvf54/yqaP/7FX9oCjv+rbdEY4HQpTely
+P9bW4BfKcdUkoGAKS3LUhzZ86L+7ewvf5US4fPyh1yxts1f/bUtIH9dfqZjwN+5XDLO/6QtwKP+
8d6wCBmmvWC5CB188cc9WhmqjGaTmqwv/I0O3/GXHTqpaH3KS+5rcPDLijWvDUAG+BDWNUN7zKN7
yyFhVIgeqZD4zEs3W2vXotKvN/hE8fp3uw4NJGcEb1da4pPg036mkixVcS6dpzBT3wZPmGAkxcpD
WFMbfaeO+cIJkkYVdGja8EVnMt+mNKymndFCx6wjhpQLTmdRAzGaqeQV3WeQrJoIpmxTjP2+Y2Qx
EdRO0PzW544PSZnLwnAHOMFvva02MhRqpPrQfjQi2PgAQtnt0CMchQsr1B/RPrAsOQwLU33KFAVz
YNIYR0/CLu1WKB+0uxNabOsRNQAr51GYd/14B2kEipeL5UkHa92kW6haO2GlrwDChsQ4OUV27ZIY
0jIVdQh4LohVtIW7K20U7qa/qZhwJpipDbL/QmZfrMuIZYt7foaN6O7aRAGKgsUbXc0YkIoRO1bN
SdUPPqpC83WYZAPhUGW4pc8l6d2T173YGQKsgRMMrHYK+9uqfysGthzPPQCmPcdpulX8OgFouMyW
X+0U9reN3C1OLTog2kZZgmCJs8CCb2T4+5M0MSAATj2Jd0kmxV1TEF1DPh5Mo8YnGrwwb8hd2lk1
gliQGrZLPmBf3C/v1LM/jRlcMDJMigFOqdFW1MjfZUBEdkCUYHZdeQ0HUuT+PgyQlZO6+4qjRWGL
12QIVm3VPi7vucvVM3X4zqfR1BnznYRO5dVHpVBx9uMO8/HONMf3vGwv2VbIyzpaPU4fDFqnKgD2
uOTaI4EmcyQ9Vf18brxsr6fkqeiwnKPKxBZyaNzsbjYaNmTCpbPkPM0xrH9NW2SXUYPQLlp5ybgb
62yvzCe0mRUizMwDe1Y1F6PbbB1173Chlca1HTw2IaM1YoCaLru2W2c/GIihygKiYvBWjcZh8u7s
DjyKpkYSmuRqEIPZcGhDfWoyqIqiOdO6wjvX0MxnUs9z2DSrPO0zzAWu2HBTwC6oUElGpkcBeVye
24o+yvA84oFH/oM2x7qAisJBiSoitC8MbGho6DAn4VBD9DiQ4Tf3+4Q3HRDUF3n6PBtyHQG4iaZb
Jyqu5HI1jeS1iv/L3HnsRs6tWfZVetg94AUPD+1UQYYPKWRSbkKkTNLbQ//0tags9H+7gBrUrJFA
QEqlUqEIms/svfYAprvYs/HahuiE7ZL3aVHHFmpCn+TkIEfst7rkvjVQZLbwRUrGQPPi7ebuD5K4
x8rTzxFmldohFaI3ji2T6c56myWJM1oHrBqzLCVMiSKSc0vDSSoFQe1kXGbVo1jqfai9hrl9sU1O
WQmR/jg78b1ZTn8QPO5R7pwEDhIpw1PGYrJgM5x59q5n+1sI5FS5u7d75zzo9fsQfVkmjFIn33dV
H2DwOLUdqyrPIEdHIwUEcFKZn+aaouF/fjvdfVe3v4tv9V9vlf8f3gRNZtb//U2QgySq/tf/9h82
/+ff74PrN/29D0rxL0mbKnQBpcORtmTAOn6vg3Nh/MvQEePSKDI8NRh3/9+7oPUv6do6gBNhSQ5v
y+BL/3kX1IT8l2lZtsONEIOL5Iv/k9sgz8L5f5tVlx/NdN40LP7QsDr6WkT+W5EYj+nUxXhfOF5Q
soU17gLAlonfFnSodUvMqEEaB2zQBbpuI49TgmRY5dW89dijTuzi/Jhe0tNY0Aq71Y+pk+M2MEki
SFGCH8VcQcJ1EX6FYTVxBEbV0epmomQJq2aUqt3liJf6heHBbLLzviGfGCMETB8/MiMu1D2iRkMf
Z3xQ4S8rd61jX2DHzHJWVE2GL+PnYQZICyQ+uqvHfmBSyiAEVfJ9lkosAdzfo6K18ZICk5lnoquj
vjmO67fYDjqxpqedm7U8JKSo9quur8k6sP6ARjEIrj7G1iZfLIB6tdYcC2H850OCw4ScIIegF873
aSaOU3VL4Kz7emtRbdBnGQrZqSPmdh6X8ogHxVTxcBzoGn3SbRHx11DGSDpIgSho9q25vjgk9co6
dg8/n6RJXR1/Porb7E6tVsOKgIxjU+j4OhxX3Dj4rw9a/9i1WKWWDK11qU9HZoxvegH6LOtGc2Mi
kZWZfTUi+1lg8ca++zudGVdhWoA53MED81hpc81Dy52xeJAW1lQvj15GhXkCNXmziduH2XBksMAK
yQgHTaRornq3a6ZSO4RTdxpqoHdIR+/cDp6CkGa1j9TinKUzXcv+jycQvVmOZvg72zOujApCDCB0
WR61IpxiD4gBzhPiutObyuLqOKvudS6c+yVysisCCiT6aHN2ehijmuEi1Y4gTPQ293ZpzraB18dv
6NQcrST8G+dvMTZwfwfzCtDwO1wQlUS24rh53LfOYD7XNtBfu59q32EwTzoZKrRJfSGuI7sI//Ju
KKLXss6uQ8eUF9sfLC8sGKvbhwCLCBUg5HybRKA8snDRa9WtXENqBxHHuzZkeqA1UdDDDiAggiEY
VLgAVt1BNbiMGpMtZxbD9VHe/JS1CB2KaP6qV2tvOrLTNhAjveTOvTtPGLVi8bu2iAHt+32EoA0G
KTSufDmINJpZOaHy0uvXdrA+QY1S9OQshRUwAhSzh7GayeRl0jgsPbVMWlTbmUioQtaZbzUvoPAm
ooP0ak1IutWIoWxt0guyAasJPiHyEUMVgSMlH4GwbQbNC0Y1blbNM2cBuw/UXFtrSpHWW0i75VwH
Ex7xjDXusq6usBiiOvQ2bX+brk8iao0zURygAFuauCi2nkdbkSXWySOM3BSKUohKzWF6hNB3bysk
sUqCekQ+ykDZtkjc7MhORXlSka8E8LpBGMAEILfe6za5T6NfQs9NwrkIVDasbM2GVcx6jfBUW/rH
mmrfQfN+NelkN/FgnsN6iI6OB0DBy2O5s+vwvSY0G85Gpl0iSMg3KkVtm2Cv2+pmXB36OcyCKH32
kviXkYXlqZx7SViLeef21sZIGveWHfOlHBaTcpz3HWZzdm5ygd+CWNKeAMprTPMtlnFP4gPQDYGp
Na/bFx179kbprrPLSfqt9XjcpC4X0paRt1n1B66Nj4Zb9yhW+e0a69OpyGhhitgSSQXqIzXPpBHS
wzjlLxcZGqszkjLmEDGWBIDJxTyG4+ddFBM3XzA3JCwiBTRWfbfEPioEkoA36+zABRnGZWc9Esgd
8Mp4SD5Kyy8kzBW3Rkc1uOjTwHlzC2NlMR3zqBH7VOvOqLhi3OmOfZpnRCLVkf1BDkinNgKpqz/6
ZOk3xWBYviQ3VEer7wuR9H6r5C/FGmKoPUI6LE7uUUYB/f0py4S72daLThBB4vLqsG0+5Uq/8xay
ePQ0tbejvRGlZe8Jer8UvfvpZutktERZ1A/R0yItBm5EYOzCqENC1yabIe7fs05+RsB8E8OmMDJe
zCrCzSvLR4YQOD8gpuw0dsobtgN2pdAyUEZfXOy6OW9vVQ/xq7CTC6i1VU3q7EYxPdu6ujKCQnZC
EMMSUU4tWvpQRMVTmeO3ZVtN/CdldBUpy9fdTu2TWhakMZsv3FOaPSHA29Qro6BZvQCSaW+IoBHD
ONfiZGjMGyPhtYDvnie4p0QYbeArfuTiu68+maK/y6jRQRIqJM9dB4t7fEwg2wRm/aCj8pOZx1Cx
Ae+UhI9tQkqIXstPGlz0TAZVPZ14csxL9aCh8ED4tIFyj+68z6BDueIdRdqL441cLIbvMAR+jz6D
3hgpKKBTcHRA31CEo0vbrnfAQmq7zCM3YbTIyYlg3rJq8MXCutzsdKxb9h0/2Q0QwLrbVCMJwh2R
9I7atiAgcgJZuCGhFuRSMu+t0fmc5PA5Cu3ZyITcqr4FwDO+AAJ/dkvockJdbMRGQVywMUROdxi8
1gLtMvvIEwzIUVLzJ7LZF3d4cwbni+gJHUMxcfdZeyVlADGu5ZZkPMDQNsaHGQ3qqdXYMc+qdElm
I1kkz91LeDQYWuxSU3zSfc8BdRRrSXIb9jLGZ5TWbwmw9DPvPu8xNJparObzmSRaQ874a6aKNXLa
f3p58ZF2kPXxKHfBaYjI26RCafyFc1REQCl0r3vQKrREaQ6pJenF6xDWgORMEoG55Ke41bc17iEs
JB+DFkZBNWK8L8xA9v156CGGG9Q2gbItOgBrTbrx6lt6h3DjyuqlHyGvA8TdwxCrtjnLNcnujdaV
KBlV4arNRm9raCYnMhkGvtcuDRAyzv20ErcGtg/agvJp7jLE6STNbE0W/5iTnlLYYzdFiISOXA4L
hVOJPwnOtE4SpkRZTlu1eoLXwJKRnIc0i0l7HtDPGdb9rKI5CDVWhm7IMd8k8HeGVnCsk3Xwc5St
13jByxGQX70Y5t2KjtPrqrlJ9OiBSrNCgVUSvdO52zBbyBnSCD1iBQdHJt8kKZs0MKaY8VznT5GU
BrwFtn91QZ40gkKEspXYV9gXN5xsLhcVR1sIOgzJYaos+ZTNVG6NccfmCE5qO1VBwkUdHaOGYSuC
UGgPDAHaxPvOHXrULun3SL4usJaeON7btTjZGeHyiqxxBB0KZqTCCoU53cangwwN+6ieabiB+H2G
2QHo4FSOX6juiusWVx1CgO2coqdDRPKSjZIc1iHa1o17gAMKwSJ/8Iyo9sVA7otesG1pKnFKK/Od
8fyeS1GxL7xT6HK/XQx2SB3UcY9NIidzIKVzsLXkoOJjzDu2ylDTk51/sKCPVc5BGrJpC0fvdWw8
jq98CeC61psFPsfqWoioK7EPdaN67VLgQCGWSn8QbOUQx+sB2lLfoZc5ZSPd8DjbfktmIcowq9+L
iZOEDMFAGx087RXIz/hTlnHIhWIwiX8j2sLAROQ+gePADOEZgZjYhQntPmVhx3GHQLTtVkkYKGUb
2FevgUZvqKPK+ZUZghdU2sgQFSQXeRISaZtKDLal1kyEo91D9rT1LHB0GvSwL+EUmAQs4NBfBNWG
qRm7Ig2itj3JcfhYsMGxeY5vRspOQoRStpZUgzItDyZChJuRvC1cmHgGys5Og3xoPzmSGWUj9CVi
iIlcOl114Np0S6RzCeLhpgFfpgs6RsbgyCFW+jpJGR2ukH7oX22dsU1mmZeGeeJ5rtUutk1mAk2p
U2TWT7HBQjEhUJARAAtPB6f0FgEzyyrr3R77U6fdZ80vRBf9sVoYJqRGj+ravR+6TIC/AZ08hu0W
zrVO1s6E8aq09m2DYtBdWrHxMkTxaAXssJtIGho/F1cWdxjsPtB81zfIMcWvkO19hxJmAnx96wnE
3PGCH1PzmKyFqI1ZWIdi36zhsChnkqPC2O0aqYtaIgwv+TiuloFh4aDqDpgbKs6O9BwzYpXu5ByA
a79a4yDuEOcKRqSj4ctFFYeE9oEimnFgQ5ARsgGJoKhl3rjYahuSOPI5IKgmqeOXJtLpo/PS15g3
cTt4MLUQaRY3mAZfYgG0NeqKQ+tCS5Ni35UeHcMUrmCsMMH91HU7znE6MBenj6ffmpZT+vQYipjW
+K0AvJr2LVUNOsemQHNbajVe8RhIR5YUd44Wx6dB8wjugdqCChYJbdKCZCV71Ha/NW9sbiWurcVe
7qpk+I418ellrXcmmsOCygAawGlEt+NT6tKIXmoAoBuU+rdp1obfWJF2I2L8dEVb7k2Twg2Nynw/
57cjPMjHsfzol4G3qFpuuaYPRJbnpDRPxN+MXpEdi+S7cZDAhaiVA6u2bTJYbbB401Qg/q4xUP/8
5c+DXL+MhAiSAQkk5llnhMvf/Nt3sdyzz1WcMVZaGmMzj2PJLmdg2fzzlz9f/ud7OgyNJ1t/MooU
Fs/Pv6hdq/G2CGQoD/LG+Pdv/vuDW5uEEFyorIjXf/nzn03C4PsTB6NuA1b+76/x85WfZ/zz0d9n
0QgGBKGDMH994sT28X0/H/79pZVbwoVzehn880z/eeJ/nyaynOkwpcvh7/P5+fLf77axVXIVE/Xf
Z/XPa/HzE2wtZc+tLOzWkNMfO+0tBdYY1It6gTr0GvbjfGvy9TX8xgwQSyZH3ZovsWAIKgjPNbTQ
vfUySZCMHie7NbIEI4f+5BS0qpE5zNtGI5s6iXBsFl58N5X2fd+35CJXfq4vv5ZJGncxjsLbji6o
Unl9X/T6u4phxEdRTNuCQ+r+5yE0kdtHE1LeyvDu5RC6F2GKw8/XtJ5sZAqJhmuhS+vvmV3g2F3x
mNpj+jDWDyTQYh9sf7NuEfhQK+8xUvr7kOUfowtz6ycNilBRahw3Gv9+Coljnw7c9Vpd63Z1pLVP
Q5b2+3A+FnSOsBmG4pltgLZTNgE2WigKvw9poiItFSei4hFzNXJ5IKO75up0348VxW2zGDsQVfI+
VdlByWoOmrEwNxlqLMPzqjvKiJPZKfeKdpBERLZN+yRT6xSbkNeucoez7MoUTpRT7czKhJ6A0xl7
hrat+kI8Zxmyw2xxi6Nub3S4by+2PuzK3D4atePduRobf4Z6qBErXMbTMmykySvizMgOcmNELu7a
1XUy+uXyEzYap+G1qVXy3JOV2+vx8mcs9XtVhjR8pqldHC2/T6fR+OMRBbjEYxTgEcNeYduvNFY3
cV2J3wk8+wArBDa4dNSODIT+4LnA+eRMzWfXtndebePyQOG25aX2NqImsZQCJPatvs8+CXSoKi95
Y2EfjGbjbmaHSgfKJbbCMNVIeBQIkyJub3ZtjoeSnX9ghXjM0BJ+g5rZIbd4d+ns9rUQTJVq4BRm
SCXYzO59qcwaFb0G2sGEd9QsOAR5VfzZ1ox30bR6UHn8pzl+4GcMlbtY95oVnfBZL16yS2LmLSkh
kuVUnrOqqu6AixcHozO5+tVG9SgzNupOZWOLNZOPsYBZ2yUZucwp3WJPtVq28b0LnA/mIN4cAwXa
4kh5ql2mjgVYW9R+k3HONPM1c4E6lwYwE31MvrJF74MCfDh4bwqJDAM2FaCW41EadcmorG+gGWpw
ysJ0dG/d9WHxnPac8F60Xb6Abgcd1eVedRbKngKEGRQVVl2e0nCB8aFqxi1z/kriSbQriSM+GRXK
uZ+PvNRhlIAlH6IbzGKT3zsujW/8QNled2R8K/QuvtV7iFLUi2LhxdGtx8bU04vQNvYSk1RgxXTH
oUFa6UBDpzpd+RbXjQagw33nifF+svUYbuP0TNhWFMTA3G5mtgTHWKTtuZMxBvfFPM1qaHGNYmtp
Y4fbfbcmc9Yd4VFqqzLXT4oZwnxtRY/CVu1BRrC/i2T+xGJanya7iR/wAK88zSwlGr4gs2xsru2k
GOYNQDTRU75mzKsCNa1bNjOt9kCj5dVg6u3nYCqD1PQSf0kGN+CYl9fRdLyN6yaUc7Awq24sb6H2
0W+nWVHeDosbyIIhbV+CmGtt+OpY+uszba+21QzrxVjM6Ug+KelyRKfsqrmoj5PGXqTTxMvAPhWK
SRcf67D3HvMR8XO2VBplQRk+0oqS9BWjVdFbw9fgAYBTREzXGmrG0/PSJ2Fy0uISQ2Ez2YET0Rzm
UfqOqRKrG7EMJFpoj2NKBuNQ8g+yFjVqhkvQN7wKyAcD2FPpsI2bjOUBH4mGW4aHn4/iMV/dOyTH
dbWjQWL9GkxCaPTcrXYNA7ZLX1Qj3hxm90Mx6ER1afZO0NfqzEE5/jLaUClILdY3tmQQj9fGOE7h
mzOObI+BiV7CTH7C82WQSabUFVRLGjKGJNOrecgyrp9CR8SnEaOFqwLaMpeDvepYk6blNN3qAIU3
Mi1+5Wr+41YfXqPEJVeVb01LHDRZ90V3N96OoVUiZR5SIA6ad+5NwUOex/tSLEi4bRKy14dCYggm
zhNHKJNco7VhLSZDDq7bZBlFyvOR94892WKcjKVOdmU8vBV2PV3WD/RWmGuhvMtJeT5LSd6aGC8c
jThqHJbQFFaB0FBu14tlXdLXXlnusfbQgxuifAOFvfca+9PtasK+04KcYtAUiURTVSfxNdQRpA8G
puu4HbZYJ+9ayUuV/RJAz3yn4GSOja2uhVyS8XmhNwRxPRAIntGnWMUT6YMxe2QGN7rVvJOGcczp
b2bH+FwsDqwRSyoWgHVb2lv7FIBs0wyXmnDPGMNVb3n3CRCfSsIgL6DVhBGkxyZNvvDW/ioqJuah
B9qUFmwQ73nIEAhEyIzn3eruPKb2tBVgA/EQjK4JrGmBzOayIFFzcXCKdg/Y6rGEWO+Zfyw013ZK
HNHQMgWernm2XCfmyAt+SnxzeydBjNCi1oPQh+IGHTjJWq/rT8/CzLcrIkhSVfga1sUya+mQybaY
vatyMEloGWMfpwdkwH1ecW3zLdNm2uO4Rz3Vr0Q7gY2quD3bIXb/ZY29VScpkldbYj1qBqi0PXcm
vUPRLIbwYFgh65WcamcGA6hJAZqnjg7dMt1Zg3q00+adNuExGsRpITuH8b9ngMewDgZEIl+mzcEg
DcofFK+TRqrmWlPSkCMzmpnz5+ivHaLCdCbLt6HTn6r1rhuZmDcRdz4zW0Tf2jzZvTgzDSYKFvGS
SuSKNDK/x9LJNlFO/geoYB2RGLwPYjKYVlreE8M3eEvFYxECXsiE8SdR4xHUKRfn8qAvK/NlSp8t
Myo2T7awIVs0pYf4bRfa0/wwW+VFktoMOgCkmcv0qbHd80IokTbLS57D8JLBlJF6pwyWxE4xGuTm
VS+4G+zADJf+xomK+yyuMJW6hGgxGeGqDN0xXk6U1ZAe5lL6nG9aJKfzAPTu3DeuQeX0bmOLGXtY
rt44tQ951u4jF5xBmVnpTrPLu87qDgv/VWtEq6ZXoykDuRskpHjf5KzzJFcj0GuslyQVXDYxytA/
G27RBpefczUsZ54tCbQuz2qkMAcasmUhyYSpsiBaaNlO46YM1G96KpFD8HSOBJQGbWk9pwv8iiFm
0pB7xj25W9o0vbCsjyGhYoZMIvOj6czHmUYO/QUyHPsw0p75FpE/GP9XfLXDUJPzqkQzTkSo6sPP
dRcVFA+1HIsdgMZz/QP7cgeCdFj63tCjo30/iwoFjdGFDMkG/Q1q7KPu4iwEdU6fCjP2AO+U/I2I
hSjRPtTe8timrveSWsJX09praliSF1mULzFauI2BuuhIYhsjQKmZh6WO9xP/DtMrZFHoHugdzAht
AACbg4AlrWVJj36jNA7Eb3yz1iMNvdTIV2Wk9bDo8g/QXeCOOoMrbYD9Uxun2lgdICgUQD/gqO5W
2r3B9mlvNzUEnBEaSmZE28EZxkvU0PTn6QJgdGrHW667y2XVZ5FiGofbOluSnQWV48ZqL26YcxwB
fONddrmn10W3pVqYaNKE7nPLcEcA1pmnyMiOSyQe4gGPyHsEE3t5y8Pxy0xMC00S0YVR+2aPTFTb
3sBVZAKM6Jb43IFf5rQnWANRN8mHYOA4y8hjn1WDrZ/0QoeM8H2PAPeFUC8hmoNteuE9snpUnGl0
LO3mMBYwTVJv2XrRYvle6HEewwDkasjy1NVq8t/nhlmIkw/HzjQwfvdAJRPpwarOu+QuQrK5kVYx
bVwnxhqwjji5arOKXAVGLUonTju3uQra8JtaF8bOXWQPwAxmTYHnH2YD0TQq9+OQZDm8KM4m5SZ2
0zJ5h7mafnVx9UAwq3GXNTOIotb6o9vp787uEFUrsbcHXsmmrp9Md76IuPitLO/V0IozqWiMAKuU
IViYbWXTXyJ7SLckYz04DRHYqJwwCSdo7XVuJKaV1RcjTT6r2HjWEL20zW0WU5iwrHID18VeASIW
56zM4RwleO71ybuEosQaIN88hhCxLl8ZaBt+mLDabZ2RpIwG3oDJZurYUZWk1uQejDUbYuaA3zQ6
kdtU8QDUe807wAWioyWVi6faNUddiw6jZcExKetHsKkPKbPFZXLLI5ktvwGJtjfmHAW6MZwmvb+O
o9tue69j0qvTJXg50EKL1K4Cqt4+XkhUsAECbfJaEaydUGhnwruvMomXwSi3IP/ZqZjl11KxY+sQ
IrRjEvu2i0JtUtq10cmwX5g2ei1xyF3zMTpxf4OGldWd0g4xKm3WTvCTRt4z2IefmN9vrJhwcL3K
jinEbZzcsaYYl1WwmiZ1mJCgB0ZSJsARIOm0Rf8oISIzTkyKs1wScmLA6iIBi+CqBsXMasGRuFv6
2drSVBL25CW/IwmLEIm3NOJD70QaVxy0yqZbvYkYxVeGigLzCQDOEaY5yMt0yySRWir+EyYo/2bq
QkaoLMUScgXg1pgtpG817QviRyH7FTPx3Fl2O0JTu23Xj7iqab6pLH0ToWUwOAn5S9czONpzVME/
//Dn4ecLRq7UxunAzRYovE7jrEGvGNLmhuQfKsfUe0QK0xOtDGKETPUYYJeve/NvULxZAAos6GKV
bacwt3xtHj6kZmCzVwL3nrryjpL1WYFImiDDtUx8hQxfvPk0ZBNRPt64J7UID2eCoKEYP4wCoPdU
6NaNVzHI71E2+jq8nlDTMLHEfb4bALjxkc3UtuAOCyTOLDMCP6OIHzo2n3QgCzexmNoqQRdWWW18
KnXrOUn76g4cF/CmOCTMingSVbxrVJOY8ed202UFFNPFHvDxtPMt48rh2BOHm9U6WdlNuytF8iuN
NbnPW9oHaM13MiHsPiXkaN8r1T7UQgdyCuGEJf0PnSu+SxlLF8Xsfo9t8VoA9H3oXPNSLwR160q+
jREV+1iDXlKLOJqhfDQLTl0vJXtbzU9lFXlbt6eExifUYOG749q0ZQkenubQI0vU+ygrA6lkbXKJ
a6ursL8IxWO9U7OrZmeNQcmqAtRMFHRyprTr41NaF5+EDQe0p1dlqOcRjBHO7nL25zr5YsPiA7v6
pbrmddIp2ps2j0nk8eC9ShLk6ORghFwj4pFNpYLaFlszRNDfI6VQDPnFGkt8BlrzCvjkLq5RwdYe
Ue941oz01cHgYqTGH9xSbAeKBdUhJ2OVmY/aY6JsiLAxrGk54PUZK/U4JixKyjDfdq58ByRZbLhd
Um7JjiDj+Z0VBBMZC2Fu+aCEc65r+VWwcWEzMNmICyG5mPFtYYsMgEvCSrSBztMkvwCOU2cPybbx
qnt7nJ9nU+6TcUG3PZPmAZY6SL9i2ZOPop8dkEAwlJKdY+I+8Ah6zDzKAuYnndCfbYeYvRp6+Y2K
yS3Qwoc8l98p5xwRU+anLaDXEYvBEiVk8W623LyNa6HsM3xgQJlmcZul3m/8cR+q4yLb1OAg2AJv
q6pDV5hPGaHbRrUt24Do0eU87qZ8/m5dg83nhIBzZWFHM7hzaX3RKRIo19bqkC/jgST1Qz5OxrZe
/0vevjsGPa/JYLD7N9gTWWgRdzn91UZgP+vcPw3dAhsW5gEg1FYTHKkdaQSxzKC80ntQlLbKvH02
e0zlCvOchEQ7zVSxNbiTtVrtd6pY/NAUauOF9ks9IxGKwBjs4WAiyZ0FBkJG9WPq/LKLxt0WXK6M
Y6KPDrCVWntO5vSt8mbne4ZC1K9CobjI5rtEJcifGeeTzae7hwTcLpdSHf1zWoCNiykzrCg20H4T
EsJM5qpV1fIFKeo+BD1C+hxEV9xecYCrA4tWnqmzBzmCubHTP5kOqjmU2d0ouqeZ3LvtLG1nlVb3
V0HeI8Jovf6CsDubxZcjSbXPC8QQEVeYUqQy0PJOOw1m6bLnt34XtdujHlHThV3qyXKs8EtN7SOy
quolFTni3H7pzvD6rTM8CCCgJgqbaUW9QvL3ASLc2PEsv0De8opbefoY5UeSRddJCxKcznTvXeTJ
9TgeBrRwXwAbv8zFtp5ipTEqaQFaSNPtr83ImyVrUX/RdZr69MJC4l65lHhVpgT8qIVxKAkvj4UA
oSQtFV1JNyIUxewJ7qwssSEEeNjGLrp2ElllX3zklc5eiSsoCYRauW9ntijWUCyvmqDn7+O+v2P7
YsNWVCS7EW5zJNkV8e6p0dqa4Iq630NaJJmcMf672wOj67P0tVD46ErJeBPd6qlv0yYgUHO/pFGx
jxx2faQpw2yL6ULmgueW1P0R+g/C3SbZCz2717p5H4Y9asZG+70ouEDLLRXdqfOsFPBN71dmN+7Q
BGmBObSXsmEEwDjoBjCzAkZa3LboImHXYaiZSG+Penr9EuTRbEVAmhFwDz2Vad5cDeZtFxP20zly
WtDHWcLxmhhPWVa+zZ2TnETtnqAHolLO0EsOpti5hXrqRLpLC1Od8yIJqnmUKBKr3WS30yZp6r0u
5TG3I8Ri4dO02kwnZ/Auriomuk/jE7dCAbYOxs8CsyhcRvaRcHrOU6rW+hTKCPPg4uwtoRko03uv
WpWvyijiANi1N8q8KZVzGHTrOtjLN8F/x2Wqfy/LYQAq0w/msZiQE/SIZnIFYIZxEwpzJj3eEG8t
EfNbe+bjIFFAWMz1A7XOcnomqQF3S2JKqS8BIyvyXyb5yhCVrPabbnTSE0rUGtRiJPyspADRFuc+
7kr3+vPgdoVNKh/b876qT2ZrNveLYMVg5oGbDCOaUnZpi2nskBnOx3BcbnKE/r4VeUFO2vytLZ/G
3NT3rZXeVqDDSMouuA2VNTPw5XcORfnUQqEP8C2SXDFZL1CGjLNnouPxkpWyimwwHehpDfyqIqzf
UqbYI++8r2foYkZlLueZzIkW6pfJEtI3yZNaJdlfc/fmhQRfC9aTmwe7wyUMef8ZOI+4VPlVTrl2
sDML6ztUQMPSDkMy/iLCkiInKwVnRWIFbeLMd7E7tpfKJtMsVc4J3aEvaDnxvINyz0oZBh74us04
otUgIcbZoh1ofWn4SYVoIS6R1y828zfkGjAqtP26dulbEKYUpLt4Euro7ggCyq/M2ZMbPr9pqsHZ
mEAX/VEDKuN8zWEzPxLsROQbW15/CLsgaRpYGsjGnry5P1NPs5IX1sJgR6oROVpywHaTgB0ILa6W
U2CN42NRDWTMctfPtH4G+CmR8btYNEEKIAF7cQQw2ThtEcuxROufozGn6yPm4WZwCOfoTFCMZjPv
U0NUPsxQLm1oVCragH5m+T0tXGoFV7q7ZCL1mtkSId7mE7mk20Eh3muhCB44AGpT9kdpqzsD/9ux
qHdNt6pHvHMDZWH3NCAKwcto8Qog+cjUU1hKUkzd8AzuLvEBPXgbayAnZQQ9se4KqoIWg+E7fQZq
ObbH3c7oKeNCotozMYW+YQMszITvxdWX1obWOXe0UzH3vNDZYJGjPu0TG0q6DeaMjm5mXMLk6Gga
CDQM2EFEvJDbPu4iLiq4nPVL2dvXMZPw99ppv8QoQJmdbkQ4GkfVZd8xJPFNOdVjMFLMlYXTIx+E
cGax3Lv882BMKtwWJiOUloi6DaS7ZRt1YXRnQzfGyG+fbLF8ph05PO0ywmDKCPtaxkd4aRANp9rx
WSZNhfMHvBSDgxIpRlMDKWt1iGdYm/DfKuc4hynk7VrxWYnC0hzfQmZCWHMp2ZwMzm1RhCc0i3UA
uPcQseuifeW1T1n0SazwQakwbDkkI6BnZjlfJQ9k0n9pLmGIw0BwvE0IqJ4WrAx1+Gwiau8cC2pB
mHKI9Ym9N9IPW+Q4psuMQNK4uwlJPGkJzcMsdim4obNj5zwIEau2zRDvcIdq/tw1RoC1M90PjUKi
wGS17U7hbIH7SlKLKAPvMWUkty28mRgnOG42I3e96uRJD59HVxcXezF4SweKPWgLDAMUg/sZI9rW
yiHsYjd5bah2SO1Cb7Kg5I3t/s0MI9v3gFa48wCxa+YwI+eKFJKyZ5T0mi6LdSzYszkex6hiyX+Z
oH8mzDNuZgoRv+/mNfs5YRprZ3vLRGA1igZoHdmKLu7yUOuQgyxjfjATxz1rTvaBauxLj2OP5IQZ
fLYJw2IpmsDqHe2m/w+Szms5VmVbol9ERAEFBa/tjVqupV699ULI4n1hv/4Ozn04cSK2WVvqhjI5
M0d6N6vFU5Av3PEI95xRFBdO7jVP4UvSe5fIzzkUpsGN1AOsham+geIrnmKibow6I5Fzqm6Vf0FP
+6qc2L7mbfwgq4QRBfDd1RgKMLQI1XZkVLtI/0J4mNb90AC/44zajRAx/QbfbFPm/3I/c1aV/58z
WxmmsKJkkUlfnaoDh9yyisYpQHzUGMsYm+1scdB0Cq65tLfhP459ri/QLRyKOwpkMnQoaAqJ/e5G
wz11EE9q7DnGEt8eHeNUxag0zsEMHDrb9DujpJ8skjFECG5nmN7Bo5sIny3VAWb7UvUpYVs6HDLP
fM5CfY4i2lUGX/YMtbxTWLq0vyWhBWWBAUs61lhu6Qi0R/Mep33NFIKLFp0fq8qq3usGcm2jaLCs
bKgIIDSeRpqjt3XITAaQrb2c+Q5jzw3XlCXcOTgvRqI5IWENB5KQ4gUdTXwCHhgbcuQJzGg/BTrS
84nIGkpObwfRJqFXfdXIZk8J5xVY/bEZo1d2BXtTZeaHjxtQ1d7NKQDl9In1MvgQP+NYbjgPv6Y1
VE8oR8fKrufVdzVV51YExWHk4oq9fd8HLfq54z46DfsBRk+GXq6PoyTWe1T3T3YqnIxu/TdawJOa
kSRkmvPQhvErx7k9xq4r19ybigln0j+zRhFiUl5cxtBFRrCTDpK/B8Qxz/et6durd4lFEofELwfh
7ey8kEXA/YTSv2bQQuUap6Yom0+xYXP5ydtDHmN6gmkc4dSsgp3lYapimH0LGuemhrh/hYzIToMG
Nf7xnIodPDxs5LDomUA73KxKsepdffOo095GYlkAwhr/z9A+hmb+ZY5ooJBMOB3ZdJRBoDrkFj+R
ZccvdSP/TAbwJMNAZxQZm4JFw9TAeSqOakz1dXGXg8eqIUsqo0lwYFKD++BMOG+z3hmAKoMtAc6e
VyT0cMK5jQ4pLqq83RzMCuXMfjYozMFJLznn9z89S8qKmBGs8Zn0AT0Cj2AU4VJ66uoUdMJ1IVg9
lVMBFY/s7x6AfqfGsQEnp0NutQ9eNTwbLpn5LC7o5ywW8wrANeq317Gaj7FJVqNN/AsHFyzcBY6V
8NUIFsDUULQcB1K8khQg4zv1/rXSIqhtUdZuwI9u6MjzIBIbZf6MdpVsg2UoY4HstxJzXeN2W2d8
Q2tV+O4qmrDBswXA6IyDFcZsqv7wU6eL9BbzJ4aRe5tq0CoRPXu0HFCUETs4oEFrcd3U7lMwWo8i
weDouUROHR/w/0gFpBUekiEMIPo0FzctT3mouWi3TDAKdOOV7YUfQTDgyW7qUxPYW7f3SVjS17kq
vSrbp9ljW7PGFtBTuMuFR8cQ/5Wp/52xz1ElZ+6atjmAxcUvR7cMEdj8n6JpYhM7Ylt0AJZ1f69N
1e/GZDh0b1aAZpZYyamepvv/frvYkT1m2RQHvcruVdFeZvbZVaqRqLS58dA0i5nf0YaeSKbE3VFV
62770t6ZxvRduNR8i+ZUoj09+MNR+vvCuNpNwK/Wshr6VI4rpyMh4PnlASQSZQZJfKk5q100Le3r
Yr7QPoFJyYa8VQyMgyWmRBSn17BJX1kt+aI12NEcAvSSOzBqPGdWzhihJZe0rjPFjCafvwOpOL/1
yQcXDM3BaXypWjvd1YHpr55DM0OnMkBKzeVttDuoi7wxGOUP3IYikkNOuM4a6xUDwKfAfTYz5Wsn
eRk0nqTK6c9+9lxY/rwpA3JsiRtz4bGMc9lTgocgsBIkNuhY58xP/zbSALP0apcj7VhZspnn/j76
PrXy/Kea1nrCzUwGwDAhuA7WYTTk2TdRE2s5P0+M0rYSpHxRFVvbO1FQ58ucQaxl3/nLOe4Xeoli
0Ry5Yn5HG2rW5c7D4rn1cwY9LS6Ute3GS7EaZ2h6a4UR33o7oUkTHMXKIia0qsyXaUHuD/Z3TIAA
g65cMcV/yFwb1HA6ga3D8R1eDVWSxI4pJrIMJg6zMLdV3lwn42hPndwY4XiVVjvQ0clqzFlBJvO1
LUdO/ijgcwTKKsztHynnhqAPBvIiekhK9FAIpTwbBR2MkXzKfX0j+/esG9xhZtm1m96ombRH43n5
/j1FM/WIXUwW1ZM1do9DByajmB6Tuu12WVCdupiGGJEGxKTst4xrCfazNy8Nfp2q2uLItHZNX+1n
u4Y7pDF+ZLta+upi+vyFujPPTo5cNDKYXPuiwcCelueGS/WhIUs8TOYBwYCQhe99cxWl4cR6HCsS
vIlzm+kk6E2W0cnH5g6oU7rRWVZQmSiKooExSM6kv8xdh05Kz26B5sgqH7AuI51YwFr6Y+uwUkTC
+MW17u41bPRAf0eRt2tHzPOUEptaQDHh9LTkkx6HZ8YiIDXoMSws06EukQPp4N0CXM1drzED8UId
ZT4/pmX6KvwUv7rJaIA+V7GraKOjrZcHnetNRDRCXKkGdbHPIiWGkP1lEfwGFruNKWzeaZeiGd5W
/MT05WrNWKRSeM88Gd5ps9nHjg0unydr6/ni0CKyMQOnJwZbCwsheh2FcTBiL31sPfqZMR2836yz
1P9/AE5uP0WBWrXccfa+jbUh7MejCnl/YNcczIIWLdauVQZ6l2bMZwz8RDH96IiGS7Sl5J9P2SMc
U+bEo63noSeo43UBQ0voO0lTPqh7HvZ3UQ/ladYVH21dPWA4efQZYq38nnQb2+DelpU89Hk77zH5
txEfy+yTAZnmmYFzXpwUx4N9VeUPE6Qxs+BIwtSZRrrOx+UGrp1xL5d6Kzf5FDUj+lS+tFUybs0s
vVIhhbnQkvticUYoBy5qPwwYCzCsT5pi3aC7ty7raqpJDg2UCnUDBnJb54+4H2iQMdP/+nT4HCSV
PxXaqsjoSMqGFzZbtab71lmZPCGoCf9SDwE4du3/aOeFn0+fXIxyH5j3QVN10Dbjk09p9HpWGhhe
7p/ACdHzkHCjsOAiHqeETy+Z6JTvzSaAhtK+ItZAmanme95NxSGN2TY99lkmn2S6tfg2SKpRUAVv
1QSBqAN0sPGUlEP+RCsLqvU2VQlbKgHerYaideiSkOConjRlpiajhmq0WVQ8yFk4jeoEIyW18ik3
xofQ+KOjBnZ2iNvSULk8JxZHt0rZxzkvku1cUe8kMZQb8BnOA/BWc47Nh6j2TpLXBL2CdovSubiN
eJ9xjJDYgMg5z5R1JiN9H6DuE+V/Oz4lYq49/U2J+vaL5iOLB6LKVn8pRcIKj/K2NuJxm3CgtnzC
L4i3q9osgmM/ftLdkWza2KhWo0NSymlxTNvjlWpn/mkKbqLgnJfs8npGqlHJcB1norKYRhkx4Yqp
kldVhe/OVJ2mkIN2WP9XmqyPTk2yEsr0ccrFM/1db2Mn9yGnHAaM3bXrxdrKqKFoze7Ozsvl24VF
nT8FvvfqyvCrbWlgiDElSONQm/EDJtFPxebf5vwShpG9J2q6a2p2KHT6VhQM0TASDbzqZH1+c86E
KIRPHvdyylCafRV159GpT4wNX3AmHnpYcjLgk/BaPlxkWwl2yQ8v1rQPHb5Nv4dHoPZpTmMOJbv/
VY34R5jzVXOF5la8k374A2sC7uCyOyPOAACp+H1lFbwph80zCpydSz/G7H6nqrundXAxrPLg8o4C
WWrPLVUv5HSMl4hiOg+HP2ZmjDJuSDBzjn+SZHqeDbarkMmlGK+mZVO/FTHS02lFNIYKpfImu+x3
VmLbZEbEIGl+VqBYO0WRUU5C1CnGh0nU9LVGr0oMazMjJotUQkmuW24Sk5SBJs08zaxvXChrIkyb
sCTT5fTPCfc1CX0JWGizC/C5enZ+IFu9tYwWaXEojrNyMW7BiOp64xIo8YCR4uCpnK8MhXFZhL30
q61oyijUE7PGDaop40bi9BGPFXn2DKAhb11Qeb9gol6nit4xp5jX0F0eSooOC19/MKV5kAvg3TWv
HVdYKCSXIklbetv0vQHZzzOpHo3ICUHdewtDcNOYrOoMMqlpdchvu377Xe3aNnydc/ix4oLDZe1k
B4TKexfoc07HkdnxtmrOxKSLQ2Yq7cmmuGgRpDalbRgUKXUMDEKxBaPL6DOM3sec00yDWTOgNEJ+
TJ74GG4BGTwWBwlmvDs5TvgTDuUxZdLoht7F6XyIgyXBGdlSGdARbuHIZyqxNLlR8zc3GIkqiPoB
5fUye04YLdWhc8OBe4UUcIiVUKvQqvdYnnaF7b7PMn/KasU1gwiJI/lz7Cl5UjNuIytEItHWfdIc
+iMxb/PmI594PXq09gX596NH6ozVbw8OYCcCDvFcktdNNv+bWKLXywGvsdL30ZXn1CjukcPzHqXb
KsMO47KWFz6b3dCVR9BJJwBe36pBFTX02XDuI1lp7cCOJCQSFGsvxkGS5YtTxvgWORPCVjDKzMIM
wk31pCM29alg1woygsP+Ze4NqCDCP/F0mZGmOLw/M7wltB0QphmtDR1DN5NWbdIzYOvtq+qTpznL
P3QeuEiCzibIvG/2wzoOeU3YZ1i0fsHk3ksSggge9n7scV6jrA6oZVE/PJiJ8Wn5TrEN6vjLd1Bm
PKfn7F+fJGp2Gs//8hkGayupOGBJP4ypf7PnYl9b9rbqApIOgf+S6/g9tIp/dey6GN0j1LHiL3La
M9My3KbM5olr45RhQTq0Vfufk1OSKDkN1VW+5GuwKvpDy0WZke25FtOzgb2VnMWttlh0h2XTz+fp
FrEsmFOM6hU8DB21sLLrrhgXTlFKtWYjsotub2OcHz0PSkU9qiduxhe7AVVZ+uM16MwbBuGA0svi
Vpc7wvX4lqdyTzMQSSf/EvbBAURTtE7i+pC5Rr9B9mZPn/9puHPE3+91BVw/DKiuEsNzm5ZPgyaU
lcFKczh2h8G3MPvnugg+mhSygMs3ZNT+zXPKA3j7uxVFV7jKVHawWzTJ2zDhvJBT/l5Y7m8y/HhW
+Dh6XDWd9EdSUrnOMx4Z3yBcPrZL9OvGzZv9ZGL3h4Uj6BbnFJj64q+TgtrmCHiCH5E79OxbNxCO
GU2XuKwOLnCbKcslUbuUDU+BeqmG0sawspsbjz17zN89d6C3xBPrpnYg+CoWOtfodobtQ+9FOmsR
ZUM9nDEXYI0p7dtMyozkckrh38P/viajKriPC74wCg22xUK/i0f3Rmj61xFsDgbnaHr26AUCJ6Wz
RyvJ/qIGFe2t9ea/NOuNVT2MV6A4oFPAzg1Xu32nHO3NzDRbadw8B/6nO7Ghi5wyRMsjtV4dlFj6
fPrcwYeLXQ0BGaj+vHVpykEHWF4iWUSP06g0j9A2i1iH4YSmjOIhIhwZXLKo7/WihugckC3cIF/I
50oQICy6XdNUqP2298+yjRPF5BvP5MuH3ZVhw2OpBQpyTSjeJPJHAVwEuZEoH37+tRNU/Jyt4h5V
H7XPWJvPvJAo2F28N5PuRxL7wVPbdluegm28gH4RqmVJ4nvHHC5HrzYuhhyfxwRrlBXz/VO8xzue
vrYQILOakMYwcerO8bf4vv1u6GxnU3ST1inWDi6cucFWw1MYzcFXbo5Y8yw+XZ9556yuPF50PdIw
Qdj8sZT2NQt56+YKTWzK3igvxvZhaxzCDxONY5R9slz3+UeVJ1+DG7z5yrvVABDW8r2NeEUgkZ7m
Qgc7vIzM3ch55xFHHXP2AyyUxluI/Sga84PV8fp1db7jZaWnG5haPmeMtRWrJ6O7TLx3HK+o4Yxf
G67BA/aexbbIDB0voFWJnYKXDl4z/sghdQ1JNqwzU7061nzNcvUe++9Up0Esay14zlG1T3rzFINC
t1T5oT1R7qhLvwSWy1jEXcbRLdsgtC1MvI8I+y91HH9pGTwa/OxlzxekOQAVnNrWUY7fkaa7d1om
qZHn1hhM+mz14XJSHTkBXQtG6JfE4Zs2+vxpQgsI0H716HxXAjbamOB1Ra21SWdTWEMOENcSpZxV
6l8pKOUzcLHHupoiLHdgfqHxTRsY7y372LKQhSEXDGIHVNVPD1E7/jqG8dAVxndFTRAM9t+W2Ltb
p2fMwHCXFQfYmhS5ga0jhAkTQSrbS8t/ZyZDcbq9XDGCVl/4JS9JJ3wMteFl6Tp+sQcWY5oBMSU3
7K+522Dqmp5tzfQ6IQePvslXmAv9KD3j1ee0ZCe07S3PvRBEoa2RjpJ2RmzmILDhbvgONJtK5AHm
WSEx8OStc5QUkmyyGDU6j/Bx+FN+ThTWKER2lBpYoMKMPlu3LY+Wm16DQv5N1mDtehGx0cfcGvlX
8PCkxsNQZT9u9IHSsogi4y++BkiJ9xDqqaPFlWn4dcBDPdFetGrr5mL1b8w+mLvDiIYoKsCHhfjg
Etwv1HcBzboIuyB8ytc4S4F3oDaXWmHBxSS491k2nCgi47kmOJ3rIxxpsek6rineZP+6M5Kw6+rj
RP37zPeaxeLB5o5NrWtH4ybTKjGkjyorAzJtrdoTuDzIdqmCa5s/GaerkAKfzAj/0AqXYeaA6lm1
O6k9LL6me5+dkhruZidT6VKW94fXg+q5xR9E7QlPvbBpImEUS3GRs641gQ4f92mWvisXj4cYzA0C
Tbw2SfVsQhzqNITdKqUqLOQatnsXrIKm/Jhf6VFUmLt496YMCkGQdXe7NPj90mETDhzMAygH/KfR
/VL2KFS1NsO6FA/LyP2XnMXJbmAVkCZ8kDFupoiuHZ2/k+9d4YKlyBxo1KiqtzrlS0e9t1cpaUeY
7SxYYtE9R2ynK90i1Mm3IbDR310m1CM8gn1U+U+x63d7wMKwBSBG4UP6NnXx4WbMUie9I9B/c3RW
7Yui9PgNNGXbCQF1g8lbWC77kEfZIycfEIbIQMWWaYC5chs6gmukoqSrn6d6eO5QifLI9B/h/r3K
2kIv62PcA0F+tNOX0PkSHrXGxuTzwSPpJjg8YQXKS/CgGtd4obHk1ymqbe1xy46XZE9aGZtIE1Zg
SGbWirNnblnPqW6/4AsKGI1Mx0KOWhVsXiexmVtBT6dMgMv1pG10Z0S+NtGrfKmmAWZCSIAwhGvZ
EbEiRMbR/UBtQv+M6mIfk5N8V130XikQeI5Kf71cX7FNuiiFa7z+XAq5f0QVa6q/GCbCOcHclHx5
oQPQAmRdyanRydx7GXIJK1r/U8xwq0DuLH1ez6Vh63M17bRwUN4SGnt1R9QsTWo2RWjNfZXvQfNA
RcD7RoTeMtviWHCZiQLc0amsYDQaF01D6xI5vkFEpC7CoL89vzGTQUvQFjVgXdMhn8N6rA0V4unw
5KFQ1IXyFD1bfbC3S/8lJO8EgEjMa9ng7Srj/MWIvOca2CJNEj1DcDvAdEEVZ6duQ+bUBz2+Vnpm
4MGHBaHoATcn9xACiGszojceRwfamPlfS4AxRu1/7yHwAT0gSB+3xlOFphSCcdAVBBcRMZ1JDGYu
Tf06pBPM4QDAwdzSb5tM8AFi+yHnoAP4n02uGBgISFrpHDiOnoVoLR3/hlzNC2Cq8JTQsLcJEX3j
6m0OPJNFRFaUTPrvVi2psFAkSNmj6aIK+k1kD9cSGYcEb8qUCW0oFXxIysGAJYgE425IrnKOP2mx
P8NzuHQdp4og0CenH9GaRyw0mg1I9DSet4dqSLi3vQ5oh65tL5foMTsaCl8l4pG3FJhGGXGUQAND
QwKlxKVZDwA+DWmcq5lDJa2cPF0JaoX1EDvdtXfBGyAVn+3MOaVGO25zDgNqSlPCnSI8EmeMNpLs
IDtC8jr0hIayaeAi0OCf9dh7KOmlHbburo0TmTunf6/JeDyn5vCvQGiMmWpSq4zvbUZtDTkyvaYq
RREuW71X7asZ+MV2Yrdez9yrV/AeMFGTiF8JaGYDHaIAuwuyrGFrQ4iM/7ooOkTuNG7tOgC4MLYE
oRroVy7RBBe6itnkdNJG1CNHqX1yZgIAfj+wSGtn29MeTN6QAHcwkQnH2k3ohg2orh+UN3oHsHgN
sFWmRCkZmrn/zzT8rYgIP6WavhQaR9iBOncdOup5jOxNywyHdIwGNFSAdCnUxvGSYzLiI24rv94R
Q36dQ5kjK0cGU18m8EMp0LNpMOeudMk51ZbwXNZJ1QYoGfFv7NLkZwbpf2neX5B3hwIZWqUInhYG
ytWYmmvKUiQORqc+EynZ2QFT4fHHDCvn0HfjvTBwvvLWbHB/eOfEQY+JE5eyNK/aNbVOt2Pl4vGI
tkaq+P+K8iXMV13vLwDL3DooCgswgto4rzjmRBikts0/Om+gf+Zds3NDwDnxT0/3+dHpaHeBsYJD
ziI+XKvkX1+Ef7hS3hxaq7mTMqPQ5ViT7CEhip2qKymlgRe97ZhCysbxX7XQANurh0nF5aEoj/ki
epZp+NP6+yWH4JiUm+WQMy4TB2Pbmh/Llt/acMW10/bnVOh7MY80++gQVme3//8TvFuKLdlb7ipA
1jvhNJvW/mwb/B7phDig4+FqYujn+BV06+iTZPhA7Qcus8ScfrQm2I70EbQLQGkpxoDukGxqhpRk
9e+weO+4RiYrMI/twFLaL0kyBxrMIDdevJhfuQPkI89zk773zCoO4yDMdTnJ18TidC3hkKqSq66o
49Nc6f5gu5zDC7KARm5fOkXTYsovdnBZIneEzR6dFt5vMsFCghXGcTzYu0pJmFcM/1PT4JQlu2iN
7LKLSeyHUGg2LWo8yjMXI6O/NJLo2tiF+JBCp9sMJi/0yAhuC9lyEy19Y2JYztAdnVpkw/6aLrtN
i2GYGl9FtzntJ7i5/lPzS1VhcRiSmVtb1ULq0eduUp9uNt099paV+eeHnErBE3xNE59e305714Ka
UIcszYFLNXMceL/hmLxFOBE3PvUttBAi/wwogWR+S6F+w2Yu9yV3CXZj3iwTYy5WPzAaKYXYkUnu
oPVWJdofAERJZMPo+2FnephxPK97sLwWCZhwKj9MOXLiifIAfERUn8boRSjOhFWOx23uld422NzX
vVJ/tRN+u6q5uTn+pXgZTRnDCx2Rw9r1skMzNEwu++LYpTYKkAgA046oDZB6t0vTCx/LTBVfNVQb
kN/qwpF1l9TTezKTSTVIKA9lsy2mhs/75PVInCnpAMKTHmrjPKeIuJ8eZ5+qCneWY4HPRYPrmoDy
ZH+6jf2Q7bJu3tYzo2UfZZkBJ4RC8xzFiJ2piwu0bWDqMEKJwBrxrxErfrTahmxT7Z2zoZvPovpI
PQNoV23zNuWe8ZClPnPUgSBI3345gV1zRiT/Tmeqgu43zqtwquG5GTie/OY/hYPU8DGk42Cf13FI
7Im+e+mW+buBmxFHS0gIPZ3G6iSIp27bjtfASoj6N9oGRFnhcPD+Gwc4Nm7H1Yr52LrHlLaa4r48
payLPYawtZm098K2WCiQmKKC6wOVgPzUg4MMx5qwaDapO7wDoWlOg9f+Vl4c7OzBvVdBa1wirfAB
xv7Kau5RG25TG0Ka1VuHijFjhT2FU/Vsb3qEuj37wgQqwsCGVxK8act95JAvCWm95AA0HybR7S0B
GlFU9Qcmp8fAlhADNBN+LVk3xRKIHQTTM/yuQyeynWt6H4yo7U1SgL2HzfEeu+PdxsSxl5Dth/Ag
3PErGhAw3KL4lwzJV4MjRYh5eNAw2gB/fSbuCAvUb0+J5o8NBrkLBys5zIHzG3D1psuGJnBD7n0p
mFoSgzcdEndEH8HsKD0+EjFOD5MpMC6Epl4p+4mjvD6EhObpD4UrkVGWnKa865UzPqF2DRiMsi8h
MiIq7377aAbi0+D1fSDlt+8TL2cRoQp2TMWJhu0vmJiMIpJ0Bv8Rc7nCMgghIdkvrUduyskG1Vi4
RoiuldTM80Fowmp4ThrzCsxsmTcWx74FnMltzk5R9+fcWoXZe9gD8oLFau7mKfoQLRgmmm6MjeXx
ei0zI+5F1IWmJBbSyb1hFT4xcvL3kvnF2uaGUBg/RPG/W/mvSyiYQIR4rcqWLIssNd/1vC7MGlCS
7M6xsLjWZ2Bz4NEAUulxrZRetwd5/0RGeQHClEC+cnlLG6bsixbenGm/fLWZzu2F89JxqHZ5TISL
cEQQpFp7WXmMxiI6lRRiAorm6p3zTbWG/TL10Q9c6GhDbwZTqhgquY8JkLWDmyLl4l9A8JJt63dc
qvDrMRrnwe+sGxNv1L/4GQs6mf+S6AtEojVFuAyflMAqZU9UnKXyMCnOJT1BGvw74Zet+DwlNTvb
AaehcjzMyTh9uX7xs9ai2recLwBRRL+gJcJNaQQ0ehhIkZr7icdkY4yXgVs/Ow9Iw/oUdDp/GGJ9
hyQAy9OK/hBEqNQGPdQLDlUud6pcEhZvOkFTXAW9Ng1I/8TlQxJyHyVdwTBlwttOoOlAT9enldTX
Ok7eoxCT2eiiVrHv0dp+kKV4GRVN1yIe/XVxlrFYOtqHG2B6QtnOMzDthNQESxPiz6b38dLBkj2U
Fi0dVYhr2Ffy6PSEmnkCMTKPOSe95tH0CSkUil/HGnHHcIiJ0LXIAbkIp7bwkPMhe+mUdh7FIzAO
ytj5Pgpl4w/9Yciyee/hc9t2bvcXlUToM7ZdAPG0dIdWx9OHR3iTLjS72S4+VEj7rRfHYh/TKku4
iEt2QmA+lf0hrsN4zSNu9jUzmiR+7etqPOdchErmBdziTgHqpP3lDbV8bKvmKEPf3SHehWQXcOZ7
tLNGlMpwj+m/pTF+cTo3P4zSXdejeXKTyWGnoYE3N8tXNjLqDFyyhklV1Ft7Mu5ZUj/VXOip4opf
4wRmL3ZLKnb5vgTmrIApSGeO5aFv+7febqGd2kOxD2vzHGK5PKnQJThQREf0acVtpOmw+QA+lusG
TWE1kzbhnsydsgh/4sGYD07ZbCh0Wnyq7El0JG6jgDpb14isbeQ86SSz14Utk33eh9gxQNMxGKAU
Vi0t9FgIR7ZJKsGqjS6m9uREU4XNGOB7GDBQ5jMpouZtlHn62s8IMpgXHweQqQRyMqR6L7t2vj3u
HXg3fXpQDE9wOafRfhzMmYGP5KLrR5vetL2DBLt4aJp4htwf3xF6oz0hiw7SLaQ/q5MUzi8N1OUc
qU028P3Nnkcgg0iJJC1LrSrpOHcktVNM4FLix4VksJo4pjIjGTbtgs/DNu1saRqcobPNX3UI6NLc
c9uOtzZAfIa70U9pkXYQ2WcmzZc2EfA7Bd2WrvUTd1gWK9tz10ss3dSvMzruLm8onDQcrEMloL9u
zC8BeXAgW/0VV/YKY0f9xkq2FaUixBIvsHpqmSDW44USBc+WxylX1BfOwwrnjIqO8sltIrFY84jy
4CRb+yTBYvZmaiJLwUSYFPUkH0LzMUuWJTCxHm3YFfvUSftNrx+UoXc95pd9GybvBWmnlTXwC/JX
yRErME6gbts02WS61Y8dLq8pawtugUZCqRFY0fQ98sVRWgUfQ8Vx1tQjJu6UXoFAYs7vPzHu6QPR
7hgjbQJhQo3NTqTTtcOYzfhDe+tIO+ZWSAqFRo2cJa0Sv8Bw8/tMnnHQWSrX+2Je3Kl5c8foQtKy
wUsrBnxTizcn5vYKAPJxZNq7S5gar5WRmqeqS1ceChbLBSczZGzWhXvSVZ/coO1V4mRqE0YIbAl9
I+RIb5R5noNiSEh1Zda2etQIGEfsak3RpBfTC1+Wcydfg/CeLOOStHN9sHEUZA2fmSAAeILVfleE
itASsV+GWGwJCXOcLlKZr/swPESyhBxDBH4OfjA62Q+J+dF5SX/sXSSOiG6jCct+K9riSabWzzij
JhWI3xMT/y4OwWzW+ETs6a2vhseqVxEyfzzsCfO8SBJk+y7CyNCKEZzXSWpo500nf4K2Pla0PQFj
NVoCgQQxZszZgWAeVHKAVAlm6WiaObZWz0YOKkHijFo3XncU/eRuuy6QR+EXdCi5q7Dl+S1jsMA2
UnE2tS+WUnRj1P6nXvB3zDZMTY3n3BjNJuJPW6N90YtRWjz6CTPqYd5bnar3SzaGW3LdEjjXTxXY
VZoRX/qOrHwNQpFx1JiBxAmpm5h+Q9JcSeMxq3n3LAlPYBhvhmMlm66snTWqAHvpbE5bz3mPUs1K
R44fiz2FdCKevOMc3VualQ9mmdI+QrU79Hd/H3v1f6JubnFUePuYYsNDMdjUdYpDbpKSmznpMUdM
Hlrg6ava5nvMrLHeZp0CztxFT01g1Icwrlz+5gx8VUG0aHAdl7k1nc2p2o1p86cooFtVjYIdDZ2I
yc5WNmAWoG1AwxctkAKmauQvFkLn/INaERybjh43b6qLDfojwaI4lzu8AF2Glq7cuX9w8jndTTSW
8oZ37Li9xTgtSTfaT9+mIn2ylaiPwIQWHw47bV5pcehALa1yiyt/doa941yAi6/6IpFUcq+DFiIC
MbaQ1vXwcUoNIKFmtcHjBOJOX6HrY6MRw5s994+49VgCy/rsKYgXeOXkpsvfIRmLbWVg9EG9qFYq
N/GyRxHdHh7tf8oKrMsUvEiFr8/oOMGM+rvvI+OYdNnf//4HVuukGPVjbe4uqSR+NJS8OF5u79ia
lyKfACYMPZPrICs+owFVAOaNaxIr8UK3fncWea5MoLIoDQenjbg414LMZM4Zu7UzIEHtJYcyjn4H
lpmc1p0TBvQvjvN5pL5VYp0lhSCkh+ZnXM7oNlnz4rcOd0MKg3a4CbZ1ND/XFex/as84f7uYTUXz
AYteH8vY+eN9U2uhk2Fd98UFUv1X/X9cnclO5EyYRZ8oJNthh+1tzhNJQgJFsbGAKsLzPD99H9cv
dUu9SUGpJjLt8Dfce64gLNS2nuckg/kQ8dQOkS3g5JYbNTmkPoyTt6VU8Jg/UhZj+kCD7SFCLpP+
IhSuMBzX1ANmdrEkRx7qHWuNkqAVxt9itDRii+I7WObThasiRgCOf7WAblKqMEgpUKutlUrZS2Yg
LSXdbZfbaE1nhMZJJScm0NLbs4pEKg5EgSkdDUaBVjPhiN+S0nOzsnCkCPNDzMGTs/bTBEvjADa0
TIotZvzXpIHlsSzDtRt8YG7Z6QJX1oiOqHJBGBhjhp1k9HCKB6DwWHgtuo564xGmyGOif4qy8DGh
pGFVfEjc6FeE2B3BA/Je30+mXXbsW4rHrLxaxJrCxOVnRpgN5jzApuArJt3bVjEzsAbgYHHKpsXs
mofY9L9aJmTcvtiNS4UGrotJ4+15hOQ9f7kRdgWZO6yvO3NveZBeGZsA3Ed97fespxK/GOmw46fB
gx6uZm6IwXGy07+XzNZnl0X6XtYVhpm+24VaEQOUQYfu2MAgUyS4gOOSlOzvpk17KiHWRJYIHuPJ
yPc+QEZm8ixmB+MF+sMqqumBOU29UBGSjOQcmRdA6WFsfgjw+jFl+oBQKziVnrxaSxZWTUiH4RTl
OjZx2AO2y+hiJ1wZjDE2eHXwvgnVbmRt7ps8PRLA2J2zTqApahlSVvh0a+CVhFp4oLbyc9OYBbI0
4zvHFX7IePwsfQq6Gce4UvtmZH4sVkNCS6dQZztcdmSVdOmTm8GY6NKCmXw5/qkafJtGzi5DURet
HT2Eu95MbxmLGzyPQFkKGrRMpgwgAa2TyJuevREpCDQkjl/xG73rRrki2qAFfSykm+wiCE83Nwv3
A0XfonVggV3ipgQ/d0HRLFfp4Dw51PW0DcQvz/yKxdRrp3+340wfVetftSxY8TjtPvGc4TGrxLao
NOyzhVmtvGI7ugotjX4xPcmwrCjTndcMxi1g6rYuxFixUgXFkMFcCryIKxP+bW1V+DGIBeZcqw7k
UXOFMn1CFLyvevFLnFKuoRfHEif4Nms5thcdVumFnGKeao2OtmWsJuA9cX9ha/AUwhbCBUSih+X6
v1t7Okz01gaHsSWMclOLgFTkOd5YwURGIGlBachyvHebaaUj00Bt1nnrmExjNtd9gFwbX32vQFh3
+Ig42BdEFumMGGajtT+7v1i9odCQkE6TBT7NIdjQ54AZhbXGgbZcd5i4BJwqzI2s91yIkZlJREHA
xmuFxirHM5J9t0zmRNrfwaJmUNsLlMOVOlpdaaxjtgLYY9CtW3N8rayNo1BpMSHGu2xsdQlxzlC1
cWpUtfNFXB4H2uswttybM/X0nQVgoNJ5Cl2EksibdGy/mVElvozGvrgAKvkrFoJJiy2mbCYToKp7
7Ozspw48fJ7JIyaG6NAqIkQWQKBkM3+Wc2DCVq/oUKruTIrkHzA1AqMtDtREW99Mv5xNVLvmhtVP
dm4NhdKpLJEGLXWZAbaZfw7nG9S1h9ksP51Ssb7wR/FZd+KjHIAsTC4Lpsoz3jT5cEjj1uzPhm/D
wUcgxuEaUUWhRc+2qRv1z9r7jsgz3WSEzB201eINRwwELaIonuZPhDVb7iscIsvibDBsCzWZhfoE
tzH9MrNfNasLGZSPIom9u+rm6sVrjYFlPXq3sHIcbjifIPOC54g5UzEbHkpb7VPWENdQXMYG8l/f
TmefpGHLDppjYprhxayey9GocHkUB5khdittqGNM9ZsHxlkdY19DbArfSY8usZIrodbkBU2oOjVn
vgdJ2encvY4WIKMHMcwWRKY64cxxb4QPWU8hJsAbWUrNjMOagxfX3SkzzPLBiG3/lE3WVidd+oit
K99GrD1jJ1v0POy7giJ6y13ZXeexYqrE3ULP4+M6AMbDHPqpY0y2L3hk7AtJ08GUE6531mNab8uX
Men+NGWUnPJ+aPaA8KmLGuIuI8Hmi8VSoAfzwWXOC0uCTWrtU0U30kQaAH2fnQlNB3O77scOHrVh
xn+xE0KHf7JxjMeyfE5V4T4aPYK4mVOlROesS2Jjm8Y/yBm767LUt5IJHgRcLF8BcohSx31BT5Ix
ehkhEIX9jFjDuJYpNpzaUR+THS6mtrx/XUYSVDnL2j6nPSJtel8KH88x2I8oY75Kgfk4lDr5QNt7
R5qij3ELFcPzzAXHoGxGeh1LjJrRv40iIU7T8gzmkKE12NrxsaqtzzrknoCZOawNZ5FX4vwmz9V4
G0FCHrtmCV/NjPjI05e4JZ+JJ0CDgSaZmVWS41DC4PBadCrfByYikKxQxsm05gSmHmskZkVUy7rY
BBIajxvYN5wa6d5mzrkoIrN9Xfz1IgWScpjJjZpxBZKhmKZjd89yY+UFbbgpi7J9SdSoCPZ2pg2E
Za5jmcybGFD5g28hLi6ZMe9E4YKZLGV5BIXpb3KjJpWujVxojoH3qu0IIojXLTI7dqmebPU7VKNd
VZsPoY3bSQmAJVWYHs0wYvI4IDRph6h5bVNiJslxzZjT8K00h2zLYjTa67JvXomQwFSOSbYHhb6L
AZq/Yrcat4XHR/vvW4NYKTrVVO3/fYtzDu9J8BrOSXTk1HXgse6smf9NF6DOEigXy9xdjxbFlmLo
+hSZ8bWZabor1Sbnea6tnXat6TibNMupV3bIzzVsGmPIPrHx7+e6S34Q2GFcc7Y+vvKPcMSk51bt
vPOGpXKj6tjISVZ3bjUy7cIMJfGIIYzYKdSisdt8Go13iCx5ckDvvHmTycBsxB7g8aZsBMr9ZwDG
1+wYQvW5D12A+EWw+dV59Ctup/LaURvQnRjRL9ns+izpISIDoliITsHQkCpOa31qBzopJ0PFhEwz
vIiqsTZ1ijgyT2V/KpcXbFreKpiRSk8znithkFoOYbjfe11dMD/N2Aikar7+eyniCsFJZsE98dlK
oMH/mzAoJCLg3jR2d/v30mmisQFfEeptpyAohS/WU6nLI9qfLeKqYG1HVkg9BR/Nn9un2a9+ysAi
WYLkBis1nDNjLsODeKJ1i46qhFTlwNeAgKeObpbvQub7JM9ExxgCIjN+mVyMQpPqm9mnWlWHSqbT
6d8LE6t7MPDDWDiLUMwXKba/aNpyGkI2LKikEL88dBJPUirUG0cqO6c0FSh6OCVbP9MHP6cMMfvG
AuFYPmjAcfsct/oerOVLXprjI8ZWah8HGw9qfBZ3tNVY9+xq39V6ETQU7SmOea/KWR5k4UA7zZJj
7+kre53hCSPra2OykRgTVv5d9Mg08bHimD31tBZkuT/MTn2fYao/lmP6EGfxsHN95jutL/zTqCyW
1Lp5toxwegXWiZmU2gZcWnHFE4K8KbDnoz9TNVIiFuQTbY2E4kuiRqBoX1nOgElf1s2Z0Wf52Eh1
N0V/UiRZ6JVEC0slB6pkNOZLyvVECebrI76VXxFt+DoenHLLE8l7nmvYss03Bm6FOnh5qQYSONEp
dkpdWRDGL3YzHuh9E/aLyPxsOwhJ1eTRzxEMvc6Ozm2k39DhDXdusgKp0bPozPKA2dB89FP/jmW4
42G6kEEpYGG/5tQx+YuhYA6JMP1pU2yYGmPKise8sRGt/8VlwKgrL0gnaQFEVcPdNkjziK3UOkkm
Y47U3bXRFL5ysJyd8K3skjQVug6nY7sz9/uwLm3MxJG9Ju5QgNLzDzguPkiNCw6j1T53feMcLMO8
FFkyPCcB+bU6nK6a7Ly1iTZnY2fDgO18nsiSiJn/KfAZCXrQWkxHO3fMuyzqvQJPl8MMPmU5ad15
a5xBNRyrCSdJh7h8Dx3lYsBi20Cs+CN8/3Gy+CAnBzZVXgWorSa5BRWVnUUPuJJM9HKPRCAzAP3Z
un1wc5PnBh5uYU4QlIXxZJlsWceGKDn+ka84DcjXDOuQIzPotz7cs62uJPhmUTsPY4quoi0Nfnhw
KLEZXj3W/Q7qk3PUsohiyvRXevSKmNWJNR/a9y63PntrEgcL7BgDFgiaCX5jgrTCUr7M4IqPblgu
c/VkOJiggFdNgAsJuvue6QMeAQxpqhpcFDRIV4c5YqWe8mMWpfplT9hdO1C+DU/DU6ms1xbNNuMf
5gEqZ/tRlLTkRaxASxeABskCo2cb03OYj/V6xBH5DJLqMNWZXMyJyF8Fya06Hg2oX2zAvRZRQz0/
tgG9MYYFc+uTeAIQglKDKVWwriy5CULOVz8LXzCQZJQiQv8eNgOxQmtfymON0XTvqoTD2k5bYlLE
tdeG3A3a/8gh521roGUxTrgXYpEe3PRUDFo8RGqAazPW6cHv6Nbhb7G3bw/sus9By/A8IyhDcqJs
itY6uv8+daJAFqEcjvketFbTvDhRVZ+SArtdswjVwwhWc1QwFPNawnE7P5NQ2ZhiBJSNuMhwuuWL
4Tk0f6PdvicidI+17zGEHAdWigX1dx4y1eduSSotbso7ZpYn1p2FoJbeI91GoTMSFcjMM8ofhRzZ
Wk/pRYPt3MLlqEWesElP1ArM+iayZ5sgNiKEeZMe6qy4czdlrGS9Gb+NOkUucoy0po23e+Fi/aYz
6rq5PHdAamRg7keReqQRYSX2dfdYl8gFKUk+jIC4dziAaguK891yfG+XZAiTyezyjerShEC6nEoD
PTKPUwRrOEc+Vvdjf6iG8mmyLXWS8PHtKnJZGfrvrWHCkZEVJdky8cnz9C6j/Ll359PcYwOdOjwG
jbkB11gfIfOE5+yAg6bZSkCqCHr924I0ujWW57IJcoGiygBLqSTwKAi5TKbuHdqHFi4ORfWNaQl3
1vRl9Il1sId21Q/SJ6IAoI1Ror60dI8Gm8cW1vI3chjgOBSanCeHYGmcTbtSs2BVtTjUo0U6Y+bs
J3NG4VNK3Mye95lM8Ow8E5FU8CRpdFE3mlty4M4zbqi4x+iwmBz3Ye9//OdTmfyDsL0twR7DpopY
44rqlhfhfDCi5mgaRCDFGUhs2weRZgqKZuN3Zr/33l+WYxQeJj7yjG4XM3BuhjjvzeG5/5qCNn3g
3EaL3ej3pknHq6v9n9hBFU+tgVBTAJ+WzVR8WVUAr4HtP+Kvq5OznKxm71eg/RvPbbbnQswb2XF7
14b7RcgVvrFk3A5leWJtzhHhkFLK/tQrkArpAdI5bpkVigHJg/Ohq4wTvRWmMzreTZsEB2zliyMK
tGauHXK0+77axiBOpDSNncYUDkAvvDF83rmtx7S3I9QUish9qcWCkQM4GaiCLSs6DSUV7xg0JxId
sDcmRnDzMusON5eSWCRPRQZdz8s7+8JCUFAC1X/iqBdbVcuPwLGeRExUDUcsMo3k1Z+C3WyeBr/l
vKqL8SSy5HOsWV9Zof23IqFqM4ynZNEPW2Sl7T1IObsaHLTRRa8K6gtHWv7pgIEh7nset1Tia/Ri
v2Uy4UaLA28/C0wUYZO9U9WYP11yiaiJ/hOu207zYzlQR2JOq33J6nNL6PrCNh/NzYwVaa1Zwaa+
eWOa02yywiZUzI4+lEtiT+lVz3EYL8Y6oqlK2NAro3bGfYsWa+ii8hxXAC5shA5hXECI8Sv2BXUP
2hgiP9KpstglzbGo6PVCszq0MyYwMXILzUPymlSLIb79oNrdN3OOor+Gqkvfh7/P2Um7ujtW0SNQ
1fghdHeIHcYVnVV9tROqfHZMZGUbeCVBhIMQGR5SwxxfbR/PWPmr9mKCehDqnOQJcuQnpytF3jT/
qdIcFAz9PKP4/hZILmcUfP3MleTF65ZYMPiK9SlSE0+ONnmpTJh9KVENIQknff1TphXjRo1JTIkU
Go0zvKMukg8+InhRfYOYzjkoUMFGTIAGfIsXwrSe5rI/MqmFsdMyjK1N8dcKt43xk9nzoaIgHnGb
rm3pfS6xnpC2WFWEdcXOSYzcLQu2yRxvymDVhnUyxDhY/uKOWop3ZlZAirNj0DqQ453G3fr5fi6i
lLBVm4bRrBlpt8U6iOpXJ7JKInXx6zKmPmJOYPTokqmatuRoq56SKBbRvC2XoMwyIrKX/o45Du+V
IyxWCr666gxF71gPtI7TW4MvjunMuIc6QbM8q2MGCWYo2hgKqsUtZXLTxqSIDeqtdsQ2aUZuKL5b
QRP4K9sI/0k/Xfy+PGUBKoXMucIOaJ99haUgkUAM8rbb+01zN6PfbgWQpG7VU6byP2blvGoneYuK
a9+6TMSzRyNty03u1vtoLo6ui4CZeVpPsLoLROc4CpuZPTgQB4Ktb16Ytv7GlgY5CQTuEzNLdtsI
y8hNRwNtpOotOQUFPAyKgyevjj9nFXyzzbqZnXoYmRhzo/Kkm+V4a8LwywjwnGKPadSbjrHL1vGr
cKJn+G1vUZNC4v4999mPkbTvOm+eyMFBnApSJmTYTKhy8gSfDvCYM9zLNjxiuD1ZCJU8bBxMUs1L
bWIfEcbNkopRCpHyQwFuVNLcs4knYeBKeUCRQJQOAUOHWmPBGb7tObw7DSIS0eftWkqMOnb0Z0xA
5pgGx3A6EAdhwkfClct4huzilU7ORosmJTJx1ilBrKPJEtQiEHDlFkZz0wOqIR2xrPRkerFiBKxR
beo1c+QTa0MkEW5yXOStPP3KVWXxTxYtE8SBNpptwccki4+ylWob5E/AAu+eTv8IkLuxN7+jPGGx
WuzFRBxoiq96A0xPtkGxNwd/zU99xslrMyshxnvOZ5/klPQplO2XiQZIaWCBAzEIkfoozAyDmV5A
WTr6MDgMASoi2nau/qBR8k2rBm+ED7/erg0EJTwqsk1JUuiOjAoeBuzHvaZ6UIskDbYbxazMt9Sp
69rMmN/G4jynwcUJyKOtJn87F6e6Q3qMVQrtU85nT9fmLarJJjXeGne69KN6yAXnvQz+DMh+SPN+
HCWWMCTYmJpdnljsNW5k4d7UMB8poMErZmidUUFCR3qX2CaqStwhKH6KKXkj/hLAbsihMXt4kAeM
CngAo59+MnbGYiJMYCEEqjqlTvLqSfNKpl27ncIJsAUzf8Q1x8znpufGf8ozL9vkKtkFPg0FzRKf
e03JjMKSJznum7QJPtscCW9QS7CCamZ+kmhgHpzjtYGwIiM8QBqU5cRS9eyg5FeUk1mb9Ay2RAmk
i5H+1XEQFiDf90Ad6ees81941lqr1zBk9e9KNP76ItxmY/VsdevYeOeaZetWIoGB790rFyR7hCGa
YuVUQrnYOSIlNhITXE8cn1MhoiwiziUeTaQlYT7WFRKzWGK7lcwS+wGt1xAZb0kHC0g5m2IiohzQ
AtPeWy4jZ+OkLEszJ3wbRvOrS2aWz3WTrbGa3pS5vNNI7V3EGOwSJ4oeQLlLcPAIC1oX/E0xAuIH
HyvGOtw6s4RD6NU1/xtmLQaZ7BTu1OtkqvAYR4rHZm2jkCVAuu9JU7UFXlJAZTcNNmZKIBcC8k6h
oTbWllRrzqAxIGUU0S1VvBcRI4/kHFnh8uW/l2aowdQsL//3a/99FThylXc6ZK24ZLsreoCTal+E
RGAtQiBxDi7ukyrB83nLyzCIYZsV+V9SjsKzF8TJUobhSJ4hSZEmxWLCjKN4N442LaZl0K+k4Nkq
VBqr1kMQobJmWhelnM4Fu1hnmJwtyLaPqiE1VyZ4TaOOHIxwWEa6iuafsIlml0nD2qbU/OvJduUD
xzfjfiFfe1S9v2FNqU1vR/k+7/pr7sGlHTwX6snyFbpUez/peFvgG7i2CWBbQvCy77Fk3a/SV49k
7N+ypTLCI/6IcwyMdJ4cQ1n4H+xhnXON8aCM50+zHukbwizaBdLjbU/y/IYVish51Rq7f98mnv3Z
TkUNuw6GGFqLl6oJLtWsx3eENjWuLtu0VizqBGFt3okrmPEOkwX6n9w4gFFhCCYxc1AkvPeWGfya
++hXIFMGnRkbD5c/LEOPK9aamau6zUm4ZMXkujunsC0eRuSbQBrMbVA39pLvhcomc+rrQiNbpSIG
k6t5a2Tb3EzSdHahRH6dR+O5dxI05jwKcx1bD4Ug2E3OJwvx2QYnHyTzqeOrCKLEZBmH2PXYu1f5
YfKiA7EiP/aCK8bPhqEgJGkVQe/awatMmoU/7ZEXbkn3eZZ56+xFO+4Cu2EtEc/EuThx8EJQXwLH
l2CuKd0utXY0ewopKfWknup+w65oTUzhN8K04SCtX4z25qcKO+W9qpPTwMMFvErl7lRb650G8Qc3
fqe8xF0ZFOmbzHRrNJo3lzKY0RjvUIeZZxUxtj3xGNZHFSu8CZospIKiiZgqnPtLRpruauzgDdq4
EnrLg2OOB1F75maYAYHl+rOcFVqy2fruIV9u8pCSwHG8EtAYL4w0ecnhBgwVy6lE05r8+zU3tVDh
k5zG9CPp7F1VVN62SW3mqv61yvp4VeUzqdkW8ydfA/sfYahtQNC+DaGl90UXmsSFIHxh3r2pmnI3
ETSE8iaArIG7g47l2wtLCyOK534gid9PtZX/7jluLGk716ggfS3IrqAEVo4bLrbj4ORVvn8qfCam
yF8Y5wTAIr4TVkgbVHhvmdv+kRNtcUyvtistvESaha5B/XI3va44jYSTpOHwJabpZun20vY634aw
hi/5aINmqgcQDNpjZyk0tdkgYEOk1hHSx4UwDEhXtUeYXN8V53/ftt0RUxvFfqGeJ+ksOjOueHPB
Ak7DW0ejsy/aMbimuBf+e1Gt/kQDI7bYAlfR5JbPCpIl7GDL3jiMRAC2wTHZ1dmY3TQTZEroeVvI
st81WfqcxyRXrOhfWNQa/rTVLfe7QRLIim3OBB+2ys4dqSaezKn2+vxkNo1IqEf4/t9LOhrZNlk4
+iZ3SOQwjZcxbjq8WMWpX17+ffV/L/9+DawgZuY+QNhpFGSgjUMMNUqg7KjgIJ6g1XknvOQgsmMy
7DMZwptsQrc6hVaM1sld9KQ2ulWByvkYE/gw+RJva7l8oP9eVNoHJ3jtx0nZYh9jiTp2XOq6YcS3
8lkaXBKrMpA/s6Wg/GH23FUsJpIT6FIHlxi2j3gcOTYQW+BBdupTaw4YDXRRn3AUYrpBXewTUHee
4RmTad07OeIN6wrFG47SZPXrDOfjOsQUgKKYPVvT5gacZIE6oUKpPrFSOkNnrP57gU1toV6nG+5D
+wd7frtNHHeR2s4MxsdkPpnwfPZEgV8ce0yQE4rf04jvb3aQ5wxiXZFOiu3sY+AhwJAU1SlrMvYJ
iPSV0fJLdX6eZvMn9YlnRZmWgnknizKmspELkDid+J+g44XnzMAEWd3DFIZAm9WTUYlhV7U/JRCx
x8Yx33v0uyLuAAKFu9n6ZcYuiKuZ97VGKLSWXnWP5gxlDTmKiWyPaWLuJAomRgXrtrBOcYdwXlIg
OPLUVAjQ8hEzQ70jOJIZv/93Gih5Zl28DhJyRc0clKUk2NkAdnt+rio+mqzwGQEchr5DNFUH7D2p
7n2ShRIWwlEM/psa/D6W9g3hzH5C9eWOOeNzixxwezwag/Po6+zLCsIP2ZC4MwWoI4qDG/O+tT5Z
bEJJQKjj3pLMFqmAX0HooJ9jIJKytQjwregpZBR8znyIpaUO/hKxdfG89pRgbu7cDjregl6c9Stb
OMzGw7y1DQOhaX9y5HQb/8EwyseEONlV2MWvUTz+mAX4tRrfqSodgccsONSG920kDuLU4Ds3sdsY
zQCbRvsH3SNPtW+ooPcaWZCrsBPa5SMZhXOd7kar/HHdegeHODiELW9hXF4lAoewpxDsSpfFBREc
42Q8VcFuUGF/gBfwMRgQk6zoleuEEHoySBLXeYGzwlOpsm65Syoqz7G9H+RfOFrZL8BQd6T5WqIw
BR1QIkqjgoOpoFc2Sq3QjU9pGT57Wc0JNwY7449t8NY5y9u8vFdR3BJwzb5F8X/WbvVrGK7Cd559
etIVD/9DnUUp7II9yUJc0CYfA2BD2gbrowH2Fqk23gnX/1uOyXNUB09augcOA55jFZfkMNCVa6v4
AEnwXk3yw0o+qHPPKH0YrTvYwmNMYpshLJEWA191UsmQJDVuGFBwX5ALFGb9pxlxcVS9xCUR/7C/
eFO0qdPA1Q52/MVphMaqSC8gI/TNgCuqTrHI1bTk7RN1zRXt/6lKxT0Wpt6pWDAxLaszOom9zE2u
NodPlQ8IlyS8PO4j/CFl+xijHBpScXG49Fem6TwkZWyyl6fInEx7pi3Fd83kiQ6CvD16hqIlKCV7
VEVwF77BI8zoGFwGxj6QJYLnjBA6ahdXM9OIQgOAEG9QRnpw13IBOhJgQYClk3kmnwZG4GX6FFwH
A7Slb+LcMZm3yhBpckV8NJY5gGbBSnT8++wuFlotllsDkNd9eknyqF2/onOAyepfegGtbwR4wwH/
Ia3uXTTVnnxuhjetvzLB3fST94xqYFMoB0O3CL/cUuwbQc6iZe5AXRymBltMZRUW5lX+swSO7qy6
3EoLU2JGPoBrhzc/qQ4ehgD8IzCBPTIW8RWTge4++7cKmOSajB2GNfOTyuYfXYkjZDlUh8jrHMsD
lwYaP+mfW2WHJMAYFwMulWwsgpuDSz17nxF4h8n6FhneK6P64lTrEPMHv6oYbdM44MQvl04fncbJ
KVhAByzuCB1cCQfpMZm7HAA9K+h4/nYLQEzy6KF/XenA/E0KlmddcrDjPMJAiC6kvYS1fOZ6f1VW
vvfB+6T5vazLww0Rp0vmBqmSjcnPar0CyQMqKNBfxjyAfYlC3Kgt0m+mw9zjmghrJjAi3ngd1mfd
3xoKc2poblJhMyJW5aIqHMOtRM3cW/zp0WVwFLh3MLK0Q4+kGH9bGvHgKKv4kCWKH2K0zwU0MjkY
wymwxw+v4GoZqfYJtPN2aurAANnIptv+MVuAPBxYqD1/ZubnKChC0iB5AtqcxMwb252TlZexUD8Z
Bj3eELGaHMbXdp5/eHiN9gWHnz9530lt+mBkWDu2zx4heZjLQMolWOOYWOJPdkP+URJKBtYlOJ6D
bD1HDWGzVai2TaK+lyuPSId9yKwN1FD/0WFjRtdl8ujhwFaJeRuS6jHy2JjmCKqtCVMy+4zWXqIr
sVCv8j3Djy/R6VueLjIIb0L7zIfUFAJRJGkKQDq/VMYbaqOdnRwoxPXcf/TOHeDlu5CUnDEH3xqG
HhX38jdKu7+hvWYaX+uD1+HWiVuzXXumosUK6HLGXXyQwoMJtsiLaQkeU+ANfjUs/BO1CQTxm3IE
lN15/r7t2pZSm+MxdORnBtmFB7Thpcnit6/YBsx3ga0VoGfOKQNPTMJ8ie0E4INCsZw+5g/O6LNj
sRiKVf4lojmMCaCfJBWdNVcn2VX7JigIuLFPLMc2XYsDT2UO3k/AzdvGvJWsa9b1bGGDNoszE40F
7TQ0G2YtZf9UeR+CS71q0eJ7LxNeI+HAjCVycYHKFaeAffCqn/BGqB43WPLsVvpZYpqI4g56N7Pd
1H9z5wqdl4eSxmkfLb/lGQ8YkErpqQcikvs9pBX1FvnkmAbDvVbGttXTLwT9chuEeF+Q55YdAX0V
FDnmqqSJFYz+8oxIVC2/Yi/845g2czGS72MQ22LR3FFBXnxSUfGys0QSe53YdyC6KuCE813wK7EL
4W++d4xoBSaLNPwqY7ABMmGz51j7is1VpgocKcUxF/alzjMgUoCLV102XmqVHXzNFTWR+bqwICbY
I/vOuP47VmbIuo50T3H01/cY2OSD+VaHPbmR1qeXNru0guuTaP9tnI0nqFhx8oG8nZmb8A/xGP+J
0QOkI1IjZxAkAwZ/U8J1hz9lQKFXKdUw0cH+Plt/9QT9KccOXxPK4KZHiDE5hHGaMsBkYjghMKhZ
5I0WptGJW8c3gQQkRX6qEuvW3CfkUoND01+NfwD3U95W+evc+CBrHABelg+d47jUw6Vmh9sO8tD4
5Ws0OF+WqKpjJTU2kBnW5pB5T7liDObAy7Zi83degxMY7B5nVL/A+B11LLX6G4bphPkcpbNrOwaD
NmNkJ17tBwNPl2fyeIYEFsNMYb6D4HKjYg/2OkGrp8k0/8626e99s39S46h2pR2yNbMCsu4mPicl
QYOV7WnuoJ+gFPgSSXImfsM9ZZFHBCPwEfKhEZtL2ON2g6zB98yHXoqjtmNxJPvsFgV0UcrQ5ZY/
v7IWA6//mDpQRJqwaRiCUgr4JtziTvVHl4406eN9m4/RvvTmeEeBvyA7HxEm+KchDPJd349fmH6h
hDsV6Drfee3cOly3TmhB4xw2JoVwK5g/xi5LedCv4bakI4GKniEpG8MSHwkIup2lx2yrw2DDkqJ/
nQPjdw39atPVeOmzWKyjiXU0mkj8SvQ1CEbBSDrR4F7aNGdG4BiMG5LIOiN8zjcU89G6qbMLYXsR
wab06xV4HlFiX+lVX6wpGDeeY/+qjKBkpicQyPK48pI7AaEJ6AFNnRimD24JMGHU1DEFACCd93+G
HlWEqcD0xqCuKMnY2vTAo0duUx5koYfYJA0RwsLVNOd2naFUBtH+bPfJPTPQoTazt4tKwKdV1r7J
8p/TP/7kzUf6WiISyLP6lvpEhM9QpUh+XedTQQTrIfLMJLooj6HDmO/b1LnEYe3uyxnRwtI3e1X/
gy83oTkj9042d6i3i33A/8uYL9xYec7go7fLk+mysfn3Mv/vV/++/X+/pUo1jNCax3JUePgz+ImL
Y8feP254onclC+nEmgE4oqFr0+daAAl3KRiQ5YPatbd9yJvoWOwfOmMcjyF6qtij2awhfiX7KK8p
TJm+tMn/MHYmy40ja5Z+lbRYN25hcgDeVrcWHACSEkXNUmgD0xDCPE8OPH1/UFbdsure9CJlUkjB
DJGEw/0/53zHNAIi09otMO30uGKgZvc30plkhNVficz2u5iheFJXt6Gm72PERqqcWKhM6Zy9XJWI
+f24UwPNIO4QTFZM/XVSYjocprvKs0xisDYQRBoFXe7rvFWIstAbAsZpSEhn1cToK7YdiXgmLPEU
KfOcNvbZNscH9vUwyA26i3DZlaXBniGCmNEDoNAwnu+EXl0GrXnoeEe10MntVnKiJhXodOHZZDS6
DTWcw4T79W1cIh+Rjmos66CTQyZdmn0l7u3ArdWveheosyUeQPR+ErR9zGtgAIs5/an1MQK5Jj/D
CnRMfzQTE/K4uo/G1DjKqENEXz+0Q8gMqAp/L8on/sfBFBjXFmv7xTOjI9HCE6TkGy0BDFL31CRg
BGkqFuGRoALxvRTeSXw2jBJEp0xPeKpvxrj/zqfJDrRVwpaXaMZ+qVjI9tWCUUVq01XkzacBVg8G
pXsMVEiLXs9CD6yavA/xSBPYELJk0tPSGCWP+iDu2WdgRlHpa075J8yf23lF4HZoShRjZDTbD9e4
Ii6T3g234UKgOazUb5mhDMhFBXjUr8JMR3uqADdYzcH0zGPVwUxbGKq3ojkaa2nIiv219fJraJ1r
lcwoad0l69NnNSwHsxG3VXjjkdwDRlA9ADp4diJj5Pr5zoYUiczCQN4VOvJ1i8bxBk0DT8Qy1rso
ZQszrpodPFyDzWyY1h/AqX0iDYw9CmjNpmihSVXNJpbJzpMobqUyH9DvSaJFDOio4C3PpnBxupHW
Euv9dGLx3ehhqp0Yfle7Wn54MTGXUg5AaMKRP+nBsIUVUZs20e/D1H6v57Ck4FVZR2AXIDITYm1h
GjiZXJHJOJRCXbYnTRiMdX4+FUkOPLYdoIKF0g1yQxyHdZTaa015+hmq/nz282fyMEWehNVCTqMy
XXUlanE2vToJHPCxXK/rsCm21Y3QnK8JoZQaZmZQw78GUUprQFvOLQPm//rziLaSIJymgFbCfLoS
3dycjNQ+DW1WBq4Btwjab9c4r6S54M2YO9MznthYY93F1IRVG4RgK4DbgG3ZpWl5L+r51cqNR5Pi
CNZbJDlqVjNCEJufxzYzjfNfSX0LRDvumEnc7pUAul1VhaC9OKl/e5St04hQC16hnnK6yMMF3oAe
5VAJdHty6KKRKCtrPzN7UOVXsSKAT5pp7TDvoH0Mao/BnnuoTQvr0jIhLnm8rcHi2GGnnyvtSMVz
fFBx5uzQlK7pQZr0dLm1ZP9ktE53XLvoN86U0qmkNcDqucIOCtSeyuwVVk16k2wop6+I3nhcf6ul
jWA+RxM31II4cVGeRg7qKe4F5iKA2OLoesFal2geXFwQoI2yal80itVJVerA3OQchpGHyE8r+IpD
x8Ji7Knprk9l3/d0gsgkCXoPvZbN6+nnAw9Y//2Zvf6cJOi2hXYPRG/98ufDf//cz5d6pxxe/Cqo
cUad2NlHm0YLCfAuFJk07kNc2KSt/zWmbWgXPnXrh58/+/ny5zPcn6BCZ3X8+criBvD3j1k/c94B
rFZSmFik0jWbs35oCJKdqvXDz5cloW2q/YAZVc7kwnNTwMZ6sk1VF5MHa6F7jQsDi9mY/n4Qe709
yvWRdM+q/GiQD1NUo3RNXWGc0K31vz+4kfGUwINexxTrPmFjlA5kCurL4ZeQsyd8pENvml+0qfvM
F63yQ4/D7TIn/qw445t0bLUwC5eI4qlpeVgM+EwIL8x4iLs7gM1tqDMUJgIxZPD5GCsroBYIz+Eu
cczh1LBnMlh0qR9bXuq0uiO/rFuNHyvP3cdLgfT0DcyaP4y9V0lRX+S456ZLbnlunvWIo3Kr9kne
nJeM+iFt5i+4orhOMn3xHfuPPZO1E+PymVWGtzOW6DZnBmoPMgkGRcekV5tBP+Urmu7083u4fX0c
q/6Abv3Z1+rWCqH02aY4peHsaxrhykh8pRZvcctaaAsjeb2zSNMzf5y5eRvjto9fVU+NA1OOdwyP
TPVctlkNmSG2Sci9OaYwV/DWpvvTrylEuQs9rrfmRs6aBHdA98Jg3Vmg4Lg7WH0P5iDz3tui414E
eGOq2rvZZE5KcGHh3dtSRNG8l213xyC/26W8mJt4GQOoAqewxVZvePGr9Uza8cjwYMrAJOuJ2+4j
93sABXQDXNjba4tpbpZYPCg4rj7a8jP9KdlJa0nWJDL/5O6N7/sOVOS7p/SXZgDBOJjqrYoLj3jY
cNOquiPubcZ3cZEG5Hc+YesDcG0bYustNXie9RU7EDKoKBqCxrvTllfTbaGRLcu4tar8qhUPbOmA
TAsOvLZeuIHtuQx9M+tY6pzFKZaOD1jR/AKeWABcJt/TeLNFj6DVJLM5QC5Je11H3wSIdoZj8saw
prdyrWMs2qdKkmogfEspZmodCm/5nbbaVR+Riy8rNppTh9EpcQaCAmwQf4TsKITcGCNr4p1cu1ky
2jKTFW9v4ywz5Sqf91eYTaj7XuKjnJdr1OkBiRIop0xN4lE0KktstB2pKRg3bJPsZOSsVFN/5bIH
zTHuj5IaCJRsqn/s1z5m3tSb+JNal6ycoYWW35/r3iNlqCBMzN1Lo2kc2gryDjWjxZnOSlxR624b
rtBEFHEDa4BBr4H9PqvsYiftKii74ctq2vnIzRnFAZqZFGi8FjQ2Naa4rCZZ+hn84HryycUhO8n8
3nYl+xTN/OgZjht1fOOIw7KWsVdR8TsedT2QzvyoGi2nVI4S87w4jNRdB8DUrU0NHoU92TzvJQO7
SG98NHsuMoh5u8ItgatWIb3YsOIJcpJuiutmP0XA9Xr3wHrMKCZJk4M1cjET4K0PTeqh/ZeUbdke
Y2Iv44Qi7jSbC9A0mnM5pmI3xuQOPA5nGxylCeASOiDsxDeVIOoS8UBO92Qxz0B5YFZqsI31eyvx
89SJrpaUutah4iYIRIksTE54NB/+NPKQZ6uCx+9LAEI/6dUSXawig+Ds3tYNpzaVYMqOevMzsdrP
kQ4+IAGoSEnm6yYlkdCle2KcUJ/udHviHQsheYt1+ejRMAGFK97r9dExFwaJFMpRUdvkklNPz8wh
1mK6S6dwOIRJZXELTo7VCgqmWsQku4NWSKUCElFhGbimxLooOyYztgt8d/Kw4nviOHBaIpAmkNQu
sU2F0+yps+2RpVKekvvxho48pjCi27vd8JJ6xptZd7wpZoYRLVPfchLfHk6cRMqXEUF4O2XMoSZp
3bv5l6copeJENHKQJWWn2juRSIxJDIcsF7zOUK5c0YnzRrxEd2F+xoPRbhhZ0dEXkruKr/oOkLMa
cHezClNC1ukwonULLN/kwst86fB/0Pjj+Oyd7xjb+pNhPpSyJKdtRc+VESFoG3OGJreNbYPgJK1a
G8OqWZFMMe8VtlrRvaQOFR6u9ppILd9r0/wlcqq/52U9dQdOMqe+uW4vSgAJBlxabZIRKRD128AT
jaMBwJm11Vz3NqzzdysF20oD9APc0WAwqo/Rcl+a1qE2qGLapROaHB5t28VS1dnPsqi/JwuOkJLd
TtkdUDmmvBvqROHc5Cds+Oy1zPZ+1LMLsL97ge8Be6XUEXoLF72qei+pNrGVYDoLzgaFQqPXZtqK
gkYbwGeYJjs39dOx2RUi+45n8WSMJRmXEX+JVi90YBgCNMEUtDhqcVl4lDEN15buPgDizK/s1Lwb
+/ridLZzmIy+2rtmdVs24ys2F3qIUFDIgyMM18YOgZQbOPidgB39RZaG5pce6fx2ghla0KLtYWIQ
JjI9oZnMZ68buCiOnmU9iYF6Uy63WYvRUGL3pA9wr7q05+zzRkPDifF5uBcG4hBeCdynglrDemHR
qnuuO6XW7BsMydGgsU9oRr/L36Zk1vFTQrlMp6neDCuXcTEBdGrldBvPK0Z4GE+AOanxESgzlXJ5
k5x4w9UxB9dOWuc5YslfHANtM2qQ8Av8RelJ0TwcMhQmO+uO13k+vpWWX/hFXfb7WnB8dqAkdvYy
HIveYOhc7kwgOevj0Ddf9wCuYEhuMdpm3lQH4HGT7TLBviqQNYOkYr7C6VZndgR6MbK1T65y7ZAZ
N0MVPpu6kews8hlc1PgidRqgcjXimNvbPS1iRS6rfYMLCOBakDmgfefirZy5q2te8jBZ5qGl7ZXb
hHuYCgXzVBEPi1xgjraL15qyJ1i7tX6rJeHB6wgV9Fmu9uYwzJweUcIQCF7TGPKknaUY6zCBX1XU
WWBtY1pZd18jW/mrlkYvPeG46uXgocJSf4zsifMUGgd6Q9XvljG/6s0VF+GmNyrpol1Ro3YJrXqS
NHgey6mD4FqJ54VbI3N1jdIb+INwty9hBwWXuT7OkqUiiWwXJJXNcmdn+j2wWPVgZxCR4qV/LnED
+QIxu+cRQ41tcFo3OwvfO6QpSjmJ2gVh2ny1Vu97wpg3hgfPBs4tKqC6ayqC8R3t1sxq5Mnq0DGs
LEuRfdkVu7NpoRwAWCAyQF8FMJchbP60U/k7FNnnnI0RY73qcQxldD3lv3UP7EeF84qBmYy3nCnG
YAhXZyBUxqHKAh2xz2egSP5befmu16mz1RhobezZoxtJeMfaKLaDhrBHLCYmItFWtyJm3tTILyXb
BQMAN0lqfXa0bLMrh/u8IE4CxnJ3cxU/Lnoir7Kuv57g+flgTs1Dgc96mWwuqAjrXJi71y5Tz2IS
rw6mLB8L+pbT63gEMF7gkIPfRYwGkaZRp8GN2wuN5RN7hGZW1jWMJIaCromG5cGxdb2IAxm5I8IC
X4RXl327dnOXIRNjgwFbbwiM4jrleCm2cK/6Zq99yaPyzpu4oZX4CAjD8uwuXDf71jJBMQzcgU2T
o5H74XZVHbhDS5CnCx9CPm6Gl7zgZo5XOKJFx1AnCHcRhTPXSha/YWlEwdypayYID549X/qCmnjw
s4rLxbuZ9VowXNbv+96Wfse+6MTUh3UsB5jQAtr3Kqb2qVleTbZzH9qRoISA3uxqtnim3ehq7vhH
y1qQIASWAaQOEhFk2oUmLbIYGkue7YC7XxfQAr1l0kFeShPjezZzfo0qeukf4WZEB4smc3SuEptE
XrN0ggVqVElMOYl4Srljg8KaD7njfcGHSK80izmnY+LVyHGfIBmJrYltEMuVvm4h2X13Dmz6cYHK
JjrLr137qWb0ZdWztjVdNBFzEB+S8kO6sNuj1unbUuUobgz+NtOW6wLKjDTPOR4Gnw1AWw3puW7r
hDwOjAwb8dZ3hEL9JpueUhn8SKnZtrS/TGkVr3ZFYY2T8c+oM++okcsci9+OZgOHwA026C0Ad+22
K7zfadHLB9MwiZOn7e3otuOp8NrqMnnIOgzMqeDKP1yqOzfLWgNVoA8w8oJsqsmsCJKZNaJKi+Yw
YECkGlvLHxxNbacZvCaQHD4rwT66efJ7mqPhFpw2HQEHjCIQb2LCYTEhmWI03VOv1gFBrwPS0KAn
63MH2yVZYaP3HoGrFT2Y8wxnL7nGXUHShR2Y4srF2AwDztIP9fWUSWIN3YQCgDl1k9g0Q1L5Wvrz
6NhYu6Y7GJo69QgxcVbXmw8VHMMmN6EcKbJvkVhVGggBuzWu5NQZQXS7KiBNDfRD4yGkw5rdvgY1
XKbIUzbBUteZZs4jbNGFJ/Fk0a5ia+N1N3DK1Dt46LRUZ5uCEDeW03t+hl2B7bzQt0M1I0m/qlVI
QSG3zvWAHYKh2tT5yiKw4TTDpdxWBFl3Xf+HY3wNyjrdFksn6LUuCFYDjRe8TYK8IMjogrruY6mB
V8ea0E+9X4UdbQnVsJU8sRCNqKUM43PtpCfqcwk7JzbdEBOZyjE7tY0E6AnjlH8eRosup3HAGUfJ
qpKPBzRmvBBZflAtUqbgDFzOtJ4ZJAA2caZpBxdUpvSKm2g0Dmy49EArQA01enEaSYF5Cz31drLl
9LEchRVfaRoUNc4AcJjD8ACC8JpW7Du4xx+106T0I0G765v6CiVpNh1x7JAmizq8w6We+IaO02SQ
vGphhzFa5e2hZDTsh4nGcijzp67Th62ROAwes4lbZrWScywSTsQBSXoe9NFjWijgxxkRnQCgCNn/
tbiA5Z0iSLNLhvHDkCV0XMe2COhkSxbItn6uml76rTuKjYkwJXFSuualsBPGpUkr4cNHn7KdXjtk
3BHuLLuX8HmYCQ9Ejv446qAdBqVWEKaaAwNmh5YyxDPXpZtuzuc5vaccCiGV4QMDAbx3sr8w0ydn
0Bt41JbyTjFEuRqMx2iJKxpHJgbyxhPolHaXrDRvzTAYYVKkDgfOe45s8qT9oi5s3LNtPcKvm6AR
l/p87DT7kNTNcxyqL4eAQh5rAL8Jt882481JAS7KsvdxMuiU0+kutvSGVrYQ2nJOrCLBx0AhGWH2
tHGPbiew5uaIKxrev8i+Wwq07ApdSsIeQdBhGQDU8aasP6EHOiOJHtOkfpU9z0SZ6RdzWbs7eRXZ
w9QPwitQNnHyb5QW/aHo6zLtjdmcjxQASR+v8lNbGtmB8XAMdcPzK4wPe8gf+7DAFacD+fUrmP2E
CY4wHRafaOxbY2R3SMg7N3HF1lNcYUYhCFNU3m07Un9FxcZ1PaOJKneGkclCwLfVrk40coK4tfY0
veBc5TwEMZAlwV2RPHiKTAs9Pf+eWxocLXc9t48YGsfIrwrM/pOkBK0p2XnzS3C7KPfMMKwtlWPP
2sQMT0sLkFgISGp0hpONtEXvFJRwsd6ZkiIhqZbeElqldVCF90WTHlVTsO/FRtxyvWT9BMLfKOSK
Sg4xpNoBe906RtZdoh1kwTbAzvtRgj/cV9q1W9nEyaLZoNADQ2Uhb6yULm17FsmuRe5gRbCoSBXa
JjaLaI/Ln1KniEViziZ/ZkA2CT0lKYbmXbTtdFhi9nycP5aBC9WBUI69+Ar33nkQcbaTJRq0hVG6
NWnspFz1rKpzk2jDLiq5bzgOKICuW8X++WbQ8i8YdYACsKvb2l1tjm80oWv+yP2UuqTmx4nTJXQC
jFSndVHR7OL6ejUZRqyhkweBzcmcl8yJPmSPcSps3Hd8iXDCbSS4LDbkpuP8yqkddY/zWJItlCqz
OCzsp7Wpv8artrqtiZqn65vV5fxUSwoODPTjESBKteqqs+givxzlmTbb/qCpjMTu8hvvHfQfkH7M
BSICkEPkd6EqrqI4O2OLpOTMaob9WMtXNirOQYUJHZbma4jinLIl9BubMialuHdS8DTjXFY6FOhB
8A6cS2rcNEZzCXsdVXLLtTkBkf7+JMZNrFXDMCZZgDirhrjDuf/Z6nMp88gnXAb6IIQfyIkE8mAB
W2id5meleWvLFq8L4/QAhMyOeAtCFNLLppv6aNPm0b0oVHpJORXGYobDr5bXYp2P2SP9CSUe9ZXu
wnVOE/yhr52bZp7OcAaMrYaRIfFctHNrxReE+MzhmKF/a3tCrRwBBSKTRc6SmiP4XjlkA53a9Ja0
OxmrjJhjMQcxYdW52C8DpTHdWuRUmXNMWXlNWQyjTaBHHqS2s8JxvymGAUoVgPNdB2W2dlaGSvNY
LMBWzD7/bkX7QrL9mDpMS9o01rawpfe5UjpGyPllsli/PNs6Qg76iIF2ygTzG/HWXEzQPilkTBnL
3fCuexoG56sjGrVjELmfBID03CgY63imsa0n7nwc9CMdb3Yq4AdakeJEnXsJ1gY4T5x3n/D/wa8U
q8Tjyp2tFfmxsN6AD99WbHb8qA7fX6UjgMmUcXOtSKRVKwC8TpNTjgUJB8Wd2XhPSaZe4xGzI6k7
sWnrCQ+DYK6YCnFvWBOjJ22VzpkFNBXH2oyByFYrXAxPk4iCSWBxNNNGBHTEPHLhsbWlaKEOMZik
SXGxrCtnrUsQ2mAGKlpYQrOdlVMbrJDhYOF6OB2GLqiW/I6hKfEfrA0/DnX8fGw+BIiK3NDYjZtm
dKVmJbbRRBWB2U3XeiGGIxOpUDWjP8dsNF1zO0K43jNaPMcZx40JwdBNGBS1DHIPcdFjFdWs3+x8
l6u8fuvydbu5lOPezu6iiklUqu5oaPN4uwm8Gvo7QeQvQsgvRcK0hfM6jqU5eRmACx4idzxQtxBt
Q29xTgwcN73VHnRl5Df0uvmGpzh+2fVtFHEMnwjD7qDBOvvCLOpdMs7uzhDuFf91h9Ac1GFpSFrK
mI6ssbyfV2C+HWsaKE48JhiOgoigyya2WOK7aPzIS/aHPRVeRUTM0bIdsboGTp6Ncw9+KwKyvkta
rfZHob5M6FtNzAiOVrwZmAd7+6XDTUuFXHocqQUicbFrbRLguTdJrlemgBLHtEV8eUQz2k7fhcap
ewAvbHF9cOKSu24qeFtqSGfdqYMiwvuYQgBPr59zVEtuSKOzXxkYLDmrsTFPYBR+CMzXj14GwkLY
T13ZFQdLF9+ZTjpekPFXBkFEevCO1JFbUcTIJw6faR1FQyJxjsfsmA6tuU018FKGZ8xH5o90Kamj
Y3PODSGX7N0ZwnsHeFnzpHPIdYlYzaAy1fETOR3eNy3Ho1ehExFaCn1CAU+xq/+WhfupdO/cNtat
sUzvTp6B1CcWx6HQ+GOYbOpgGKDw2kR+mhvlAi2tewhqWk3io+YKHVMwhQ25QCDIp45ble+Amdjo
3AnKLGe+liVhAKToNdbt+6iDCaeryB+RhsQAnsMIgR8xMPb2RkfEMrxQJ4sEYmOI7/T2HCXumwWi
GwaLuNAB9UWu7ZpS6zsdLdivZ9Q9bzKvBt4lyClLtZlzZqQzZ1O7IeJvt6hWRK1pFD5Chks2lWSX
g9nKtRGBK5MdXNlNzI/YTEqtDQ/0LgEzDt9bjyYid1Z/sBE1ezxrW33sjqaZVbSRDfUmVoJ/IGHd
YIjq9BLFxsdccJGKanmPDdTKMO+Pxoy8azBKJ98+jwRc+OznQ8G+5oQVCBd9ySqGR13PFUQYjJCu
CjQ9JziNGLUbXenPzGrORXJhpuAFXs2YzKhRx6kNm7d506gg1ObLWLNq0lDiHpJW/zC4LQV6BRGi
69oLJu+UVm3T8t2pRSqMGAY6Q+GthWH2IaodDL8jK0hcwdvnXkAua44veKNvBXXKeB9g4zWe55cL
+S6hVBXgSn3PHN0KKhyuJpnJeOBZnXs3QPB+NyQ2odSbaCJwgDGJZv4yhgJoTWl9pSq/cAS90vCH
btw2VVfUWDTHySpetHYxTrrN7QX30RPmSbllJgy7M26Tm4zoS9ODDBFqnu+135VtRTtNn82DSnj2
rmy4j7u+oLY46etzwuvlN81S7BtZQMwhbBUX5U2aB7EF5FLWHA0N09b2Qoqj3if3Uhuo3VhDUSAg
OG0s1Xec8q8tK7UtnTHbt+WFLPm9Sr1wV5svopohBEb1TSSxWQgLhulYmV9F3hrb2KOx3OKq0wYp
dk3P2tGaubHJjDmg3NCzCKcCuCHXwsS2aaI307W/UBBh6xRspWstDZqY502uhADDwnlnmsatKejg
LEyHlo3+E1rvsp/JT00TJgJTb+7pGFEc4bFszkr7AOGRIO6ksEIbM72uBXYheDZ7hE5K0HJd2/J8
s/mgRA/5ykDCdpL4Glwbtm5A70tKGHscAH6MDnNocpIgC/TokPXJTTu4D10drtghsCQe2k/SVn7Z
G7891UDPBWhFaMXbILIVgaxiCgsi3nTD3DAiLNJD18TmhQRwMgrnshYdQKZzDpbFTigrjrMXXutl
KXjXcfnpegr+xLMvAjsz+zzsFEfmT6Av3QVOPQbTLV66+25Av1tfMlj8C43bHJWwCoB/TNUNYcql
YjjNJrJjBGZLquGQFft0RxQDmfqnqzV8KVrjkM3Na4rosWCaweWa70ULF2Sy0fexP2yY7DNU1jht
qNI7urCjnQpjlJim/djry4Vx/ZqvGOonjMlvbWIdE/D497ZtnZu2fMUrFW9DhsGYZynibDgT7wVG
N1O9DkvvHci6AR1MMShXiu1mRNmzqd1TZaXfzmxWpBC1T4DuwzIzyIEAN04QFu0t3iJyDrFxgZ3y
Pd7oVpfsUS65dIgvgKHUcbwBeAF2BEeNJ42oBmZ+LrRGUEDdOoEoTKxsKPPcsh48yyb1buwcSeQ0
NHIMm0uWBqJtXR9AIA6mskK2nxr3bK6+f2u0ob6NYcl7KPkzgSLgAGBTFlcmM9VPtIOSRMe/bmnM
7RCM+1YeKooZOLlpx96J6ei8OKsLnafF7NWPXRpMjgTtIcr81EU2N7BCXbWVsbr2sq0Rw3zQu/4A
b1ft4NDRspGC2DUtMKhe49yPANQ67MkHit7wFlGBQoieExnNCvS7scJWScuCYA2+cqyYA5+1xRv1
ZTlEGZBR2sCxKC+bnDcz6Qp/AUayMxvjhomV3Cf+1BN0osAcnJdTA1HGQQy55nrokVIjKv12hBl+
Y0znfzYPVOmu7EzWa68pqG9RymJ4FIDFA5fF/e2glSEb4n4+RLy6QYvEVKkl6OMyDCisPcRDiBPJ
WZod1ocDMY4H5qkzBzAQ5SQQSAJMnB4QNzZTjzzLNXtH62ZBwQADi8lJL62XmduOKmSGDszD6EEV
fmRbJAYa7oM2w3mSSm/EUGHSF9VbjEGTnZM/oa4zj/h2nASS3+Q86PrwRwmOyJXCbaXdM+uE7VbH
z3BY2LOW7usMr3C3rDKnmzVsldmL+FZNIn9BFg10migomr7i9FUe5eRcrxUE7Gwc+GjeXp+leQoJ
a2+surphD0ShCgmwrT4U72ZDtr11qeKczOlklNOLeQaPMQbgoxH5Mqzbtgs8XqpzTjptD2RCI81A
p2mdU2iHGccCBbxdcGey/Ye3tCzlvS7sMJi3euEku0GxeQZz4p6mhbQazdJ+Kr4U+A3gGuRj9BCD
Czrztuimk9sx9hbCcZlP6liLSVuQStCsKH0sc/NxJg5PfXx21LKQS8jUP7PZwuh8UP18TqlK2Jbp
ai+UDKoKAGWWw4ykJiYx1HDQcl39oa2FdhOkg4itC+OGZYIFoU/7fOCyjAxzk3Ni1UpO6YuRaztX
mzATsJgYGRlUyx/t9LzkXO3Yz7nR1MuzQU9oOWXAu63p1GYsFa5pP7O+Rdu40/duGQLLLB8atFVY
1i2m6NYGhsk6Psv8dYJ/ucuiszScT6mDB7SreSfEeOHA39CKw9tzGd1dIatnU9Cf52k6ioDJsD3u
Yei11AraZreLJI46Fr77tpWY5eHCVQwKsoRKKeIWHM48cRlGfru6Z2jV9C0KbHkzheRvONIA5wEY
NaS0LDvVXmewg4NPp7BiD96DKlooND2ujTZKMQx7GCjbhJv7uHptHXb6lvYlGi0BkT58sWHczT3Z
8Jlh/Q7e/8E8rb9nnpuQcPJnC2boRq749yLGr5y1LzgpOVtXyaeJY8noqk9yDT5sgYg2l/h66EKx
W0CztMZy3Y2tOCI4LxN9ZhQKmzPF7yQUjhXhWQu3iB83PCOMPB+AVxr7ZII/4kXdRWnWpwWSGLZL
/mnkABcSp3xdrarStrkaO8HYH1ulaU/4BdqBorOQNIUEN+lHggFBQtcxvHMWnTjTnV0/4vrRjPyj
TFFfptDVWFCR5SbJCQn+FGctV5LTr/C//frr3/7j3//tU/3v6E8FJnuOqrL7j3/n68+qntskivv/
68v/OCefWF+q7/7nr/3rx/5+lH99yd/6z0fdvffv/+OLfdmzEN0Nf9r5/g8A+P7n/8f/f/3J/99v
/vXn51Ee5/rPP399VkPZr48WJVX56z+/dfz65y9D139+wb9/v/Xx//ObN+8Ffy+guOLP+//zF/68
d/0/f2nuPxzb0B3p4QJ2PPa64tdf05+fbxniHzpEPU8iEErHgHr36y/I933M/9L8h+Piw5LS1mn+
Erb766+uGtZvuf8wCJLb0rEgbjiGaf36r9/8fzzz//1K/FVSVF7RANT985ftSPvXX/XfL9H6uwkX
aqS0haChUWfuohsW3/98vwcAw88b/2uY2N7pC0dRnSl9YsrPzJ5gy3SshySjLexGMMQdTBKbjMEJ
6JPDyE1rxUfqoNusO62OtmWfZteA91veR+Z9VHhUv07NO8MVYqDNehatKC7JvyMFk6nGKW3E1Ws1
EmsNq+Ke07sNd5KCCe7QDAWeNNk+eZr2WI3veOPG3dR0R1Uu+BZaW201vWVNbE92rcfXfbMBdfQ9
mhHwcUKlVOvAytAhnpUaaE34xYOX6ZwN0sqHCF4FHNWuylGjAzYJd+FcPxUzfJ5edJd64mRlOG2A
ekjSuhgwk0i1inPRg+M1FOLU2pFxznOetndWTpUw1lDCKEmEyoo2ukQPZFcu+E3nnSZwLJT5bdw8
aqL6jqz61CRGFJAx7HY50GQGFeZDTiLTAoiAuezDcZsIbZ7mJCjou47jtFeO3ZvdGm+iP9ncmfc0
jnv4KSN+ZctHKYuPrPUVnonQrzHvIgtSWJtjvIsK8xl1kF1MGua3WItPkS2zQ8hVb48ABkxlv9uC
sq2azju3fUJOphiH+1m8swHJHlsjXIIl1m5L7xBZBYKzpc7spC6aExHQpMSBeI53Ev1AwPRnFjVb
gGo9Ui1NlH9hfpCbslArwCwdD4Vmn5WbQb6HlRQTDdyUtZivYLo/Gmb8FdkFL1eINGGMR86P6XnS
G9hJOYVcY4rqhVkEtxFDigANwTgTtDS2vea9Lbpj39QDNI+F9jOt5ySVKwDIac9JNyYoklfPDLXe
bNcRgTdjZtSHkqpE9+BiMdwxGCU/DEYW+PWxkZ75oCXY87q8V0GtZwHlY/h1SuMVqzSb7ZWrQh1A
tGLVUWcjvb+thvwpix1ahKiJ3yh7+LYkOVsYafE5VmxxosfWapjG6JhaNTfbsxs7KXP6Pxydx5Lj
uBZEv4gRIGhAbuVNSaXyZsPocvSeoPv6OZxNx7yJN13doghck3myPlVEOm1IGRf7LiB/E+9RaE7i
6Lh8ldoU77oXyei5S53XlgWn1TtXMbDXrDtPbQJfZHdeFxHwYRbHVgXZxqxwwhURtyIyVRAUlYs3
WJHrao817M2UFAuWBdvkFpaEerojThgJEYbRw82nqCDgtvJxlg23eAJa68pvUEDlekq+sSeTwTES
BGVo2DFgtE9BIHBsBz92we8yJuyEZocrSIS8+42QR+lTp6c8x9Mgyg8mHOjzHbfZDrM53Ezhbzpz
ntkE80c0NSgzlgE7B0Ip24aAhpKsexuTD4tEvVJ9eIU0ARtVGwvzDQhJ6uzIQycMTNbIy308KrbF
De3RzY2v0dyQ/qBQTxbw+HnVntHkzjt8StUa6ImU8lnS0nO5Necmni7Ik596xqJ8dKGxTuBCqha1
SgY9wUuolrAbwUyX7OwZO6PkAcXm1UggM9x+ADzXscq/K8M1dnGP9glETsKOXjDeTvhz6CF7d0vm
Wzz0D8ZW6L0jxHhJKIgvnRaCgIiPcYRJBKZvtrw93cQW3lVPQ2WeoTcAfH+BT//YZKeAC3adM8zl
b+dD28XKSBoewUgWR5gggNSQF9FDO1gk4WRdjEcYOXzvRgCtqiGsBUV0hs3rZLjOyXQYF2aFixon
iYjvQp9OwMyPGw63vPJxEDafKRukykZenyLmgeyYLw5y/F0GjNedVhi6rVb9oiFJ93DsmI6QCkkW
/T/ys8KNyc2w5py+yTYbMHKmp1THLBgKC58CiFI/ytnaNDz/wp3R7Smk/MP4EZTkfaCs+5v0WB1y
UsRX6ZldCD1VZT53ffsru/KVA4e5im+EDxXAe2MO/Y2P33MiWTLLVL/9kkVtkZbNHxZcwZ1pdNvZ
NohRBK1Nhs/RRW1mwkcnBwUYlEV4o2s/+12+0wxS7Ji+tDWDHTJgMydL2xLJxQbDnvjRER7FrpBx
siXjvLHL4ASYgC9tD+iPDU6t+Sz1EF9rJ/xsXK6YMdsPJgoeKkyJOWe6NzI8B5Z1l8814TH1ixDq
qklW0GLxyxGFkEr/lmmgfsMgAftih8k544xbZNGKiuABoAQLimyRz/gIoKKFAVTfpokdQhJ8dia3
7/IPSRd8AJ/IKeFfW3aKS2vIRLx+CUmQUrp9MQattoGsjo1MHqA540+ySQIyw+xstE1EDQ3UuxDz
jemqxVKFX35kZfyOVWQtB98hjuaJkR2buEVerSz5C/ADimZ1GYou3Gq7vWkJD0YH/ltahta+FfFj
oKr9wEAxZRyJ6jlFaORXNC8pBmre9Q6iZViIY2mW/8aeyWHP02MmDdV2fq1aZG/VBNunv5E4SYAW
/HF8zAk8cPFsW+5drtudIjhuO0zywVNFsk1yNhtTOsdbNah/sZAvNvqfg5s6sIKhHFOWXIGdlxxm
HCN1fUvEzJfIZthjoTFY+8GhQ+dkoLLMkU4RN4LQnFHRSqZMHgm82xoBr3EZI9QO4/61xIF+MlNG
Q16/m+tKvpQEcA4lCmfp9UfUWsWuJb+IsRqDQ/gWLWe/eKzoyRBQ2stBzqKQACD/nzE7f+VMtgwF
MGlWbvZOiisfgMoY2Lrf2aQB/nbqt/VwnYT5oSgIQUPSORx632TYvA9scunQeUJ/tb37cULjJx1c
wJ5JzzVvSIFKt7TVeCG8/DVuujtAMYutjhhgitFNM3KPi5GCA5lFPLIomdvyiemxdVCW95ra/R5U
MdpNEwCsmWqQXFVzREXK8dbVDyRXvbgoNA++8F7a2f+nwnjPUhlZmzNUD+ST7W1jTJC7KYPAg3vb
nC5tClYE83ELgTcNTqMPsCbU6S7V9YRBft2OjUccxJ1T9K9d8eN5AXVPJv5Eqjh5Ro5UWvxQh48t
pMPaLa7csJu0BWUee+53HXxm3CFbMiYoq+y+ZsCNNSFq7LvuqzagI8n6Tqo52AdjuAcuClGueA+c
guR1LFbUSAyIwzEl8SXP2MSx7yniPRYnxc7Dv9kIltaeIss5bfGwp7N9KjQz5ZbYx4PycM6Dc6/r
tGZ7FGoyLu16B4lpH6XVZxd5CVibZIfGPeZRTbyEsf60yf8oK/uVHfE+CpDghUTxxUxa9sowFttt
yxsYos0CnmweTA+Prjvy7y0RPGrGqH5i9gciTeO1qqwSESAY4pqMizYkuyB1cvQlJVg3GRsXNqUr
2waZ6/q//gSGIO1unmP1u7FB3NSAHwbuZp0KSKZ2Zx+GyWBj6HsTjyPZdpJUztlBy0j8tSEnRTzQ
Q98gjOl06LP6Cq9NDPnSZv9fKgAUUH4JKR3Nh/A35erd5m6Dh2dGchBwPrp1aG58t6S9toZfjYZl
7dnGXWMzchBqHo5zNnxGAGPWXWVBfrRTNAbRtNedre6DYqYuomjTdvooNKGicXISyCNZS2a/PRn2
Kxt9e6FIkmsUJpBCLhzaIN3Z9giVyQ+steuQ24nT9w/J64/MFUZ3wKLMYy7ODNsyahA1uA7RuF3h
HGx0x6MR3k3Za89iHEnnvk0I9fWZTazZx+17tAk4BgRXwdDx31W/hDij+SWigydU5iijF3JE92K3
GGT84Ws03QfVGk8hVrThG0fVvbY/qnHG5YOXKJ7p0Dyge9wGUORIcC4aH+GlsJ+47v8UJq4mAMkc
MA/SzFQRXvDRjPAYUme8sxSmaqji74xgvFXbdOUhNJBcw0ujvB7anxQ/PlaKZZtKIvAcMvGqF5gZ
RtCHydB8DL19l43+OfYC51QamiJdMUZzvHvw5DerN+Z7ai22CzF6CZvMYiSALw4jibZOOWvdH1h7
W7JsOax6RRS3a/5j/0SB1H4jMdxHZCSzlekOo1IUxePH4FZ4NRP9hRDX2uZ8rRZtzlXHBwTnJMQP
SbgHloCOT7BArg30oL741pG6mzN2f07wXi54opZhsmz5KlVERKfNdD90zczVAFRkQma04s7dVfhi
t6FzHft3ivBVBzRgNp5bj08qqXr2bwOS8MD5iGcYjUhuHxuzuHaq+oA2FtqoJgww81NwZVF4Cygm
K+dPslCsmVCCsoOOVw3/QC0uI1eQhdF6oBgOCnnm63kya/fkNF51DKX7CTcGtRNUlRq77NoJiufB
Tt60VT52qbr51cBYR9RHtpN8Tk0K0rxHtBJIXASOvR2UuIePscSbZcc4xwGQTzNY95kth57/kOcO
OIBQp+VyU4/B8xwYzC/dV8S25zFinVw7087Ohru86hnlvsKGHyde2HR0r2bv7ki9epkS8cq8zlox
nKObb1yDFjB9H3NNVngf3ptIb7ZTVx+KMRGs7ihWKTHntGURU33R8kK/yeZzGZCcQ9jDTrko7XCk
1NZvl9qXIYXjWOYLnwSQLV+OQ+h+qzDH4MPJHhmvTQ8FCt7RT2A+jxCRwbVWpGZ7G3jcE0ED2aFy
aKdFZ9Fg6DPrsHgHlsimUEFjhW5SGCXrcIcHnWEKNWpIIulzXMg3o2APqlE5iTrlyx7+sz0XPU7w
0JjlEwHL92PbvEjEwBwY+bu2UYEqu38VvSRHLDz2PmCTKM++KXX+1XO8g5xiAozDtVvMRKQoS1l8
MN2rIROXBXn4BCgvPkcITzBN9AjjRvUnB2L/JKl0c9gd3GACCT4R9QdU1D9OUfBt1UTUJBYnj8ls
FYbBxveN+wEeBm+NxLDoQAFufXq6MeNnuMtSG0hyWXJXxH7LHDkEAC+ydFMgi8aKTKacSuodAw5g
bHIA7R+CAVT0vNsAhfiq7jOWyc145wXw1gMwz10mxdbykKo0fIBORgS423Bv6AQBXbQAdD2nwxBf
9RZ4VNRlMU+0tWLyO+HSVxGa6mUgPxrjZ6yqg6sGUjt8zBbk1216iuhNvwAw4+4hFAIXvsMSwMoP
ZkbOgKwGAMLG/DcgZTgWmDHoMFof8yimKqeng2Ue6op6b1PpE19OaA1VWMn8jduW3C34NV2rH7yi
e6xxmnPrRkdINC8C+MNGZJgdpPAvfQ1bx69mThcLY6LDUsiduIKgHWEuTPo3VkRMXasLCSh3vXKz
Y+RpqF2Mc5U5+HuzxZ1W1whJJS9YKe3i4MbqMc5z5tZWzysmKnoQZvEpl3bgAl0gwk6befGQkaWE
NSv9SZuc232gsUnJQdvq3nsIUWq1rXnfSOOuKCcQh9bOjaZ0b5k15GsZAJK0sAaSx0G5QZGU40hs
6mnrIt8Y6SS9eZdpXiPANtNGWRMnmQ7uTMd10QTP6zxs4ffYdb/qm/xDUx0fi+JBCFNdG0Kz0Xan
Ae1Weu+DB2UX1zjL5H07fYBpqO97ubVdbnhdBZ/KpkQVXlhvCvIQMB/xuBHXv6cu7DYor1cv+pb6
mKkBUgHHWc4NDHlIPENuwLaowVJ7MGlwZnNZopezkQPgEhtYzMSj2ha14WyjBFLxjNhZRVmyKYv4
H+StEjwQJsdNVeMTyRU+Z7trqI1QayWBplmujzpHk6bAUvC7GhKtdkwMbo1WPK6Hr1w7CMVQDiFJ
qjZe8KfztuaGIei6EcZjXfQHTHkz5l3YrGRAcJMzbM/WnK4Dt3GZvART8RzzvVlL8P7rtBWftR8d
kq7ckKm8gz77PUfTb65LTjk8j1FaHgyreDObC6Kc2wTFuW6YizEeTacXIm3/6jGxt10fvcI/CYdg
kzGe3c90U1lkJjvF33dN7wDmkhXObCS70rYf4DG/57Q+xtR7qypQ76qCl9xnQMvIjodpwcdfdy+k
yPA9LjMPcerGkMZ9R7jOrqCQWOUJxlqgjE8NqhwOUiwNjD0xW4izaEBUOHWxzzxE74Nk6489Dkij
9vd2jo7CVw4GAmU+gWxcsDY4FWX31cJFWzdV9EHHs3ZJ+Gzxj2wx1HOiCN5+5oxrMHn/4rG1WNxQ
WlVYdsshsncEOl3tOj54Tg+tS8hhjZffYRqTiF2SAgRD9P0cmeVf3ud7wEXJis3Hr7ToC0KyRTUT
ocVl4RpVAJaeeVJi3+ejb90HEM+Lwr6EFs5AbIasd0L/LFxgKYHTiz3IsgOtxReS5ltCnF1Jmjem
DQLPX9UURLjm1o5qmn2GkthNcYeNg8PsICAdQtWj2mnb2VfgQpzZxi2FNo48+UdH6GOak3KSWAGp
C8wctY0vueHKgbk0JsN1dICGBPIpMuKDPfXinDXphyEBfjitLXZ2ET7YQN3ayjsg5iQQMSe3gy80
VGxCDMd3L9OPA8kiDV7HNWnC31iihh3+r8GA351QYEB6Qy300U9oo3LkxLbTnWu/40W3GQXPhXlr
unAn0+ZHFv5j73S0GwiJyGRCKxJT6zdNgtc6rc456W0N79DG78tpl5gtyor0Bk1Mbl1rsR60DLQC
vPcByKdG9ptakehrpc42YG24HTFnn2d0rFnZ2gyNF4l7Rt0w24j5grY9+dKbVn2kw30dC9KU3YQ4
8R9w8LAlCfyj9OthroyPCYmKdzMw+dntGbe6hb+JBvWXhciTBo+tvb3ooCLG51Q8iDMxhZ7DbmJn
igjZDDB/IXDnYxzAiVco+XAWueMSJY8fls8wVCe8zf3Rq0rfwycJKxi/r7XxksG7cjBNu7gFE6DT
1qaZ5RfLUd0mcAjew6hEAhnXidx17GqXMemty/0zBbYPyiprNmEowaMi5l+lARgjxFcUPQN6XIE9
gLr6KBvo89hAUIYmpKZnmJm0jgGbJ4wo5u421sRtxxXdUp5egpTsh6y/OZN/891nZ1Dr0nb5ASHt
YzN3L8TOXUJtnqbU9TbBCKFzRpdMxpoJhZQMy23kWx+GZ8zbVKNz9jLr4njeo4wMD4VqiP7SbZ+1
CT6+YL5JWBziCtM8DMTTQ2H8KmwW6L1iwi3kwjL44U48TURIrEfwbI2WaN2Z4qyN+L7PnHhn+WGK
YjpZNV79KK30ACn5M+dlYRZ2P9S4NARCsVXbFm9l+EJ0KwQVezrPtD4NtiDhVogwebP9cv7KTUQ7
VQ4Fy4DFQlm0dSQ2iUEew7H6a40A3aWycMBzFpV+iMtGWjELH+zidAcUe1JPdwnOo4o8pwG1Sw8j
/G7opo8geHJkQJh52SeYHsUfYdr/fMxZm9pCUjfihNOJemuoknXcvREwzeB8CPdOXHAiQBxkMLkS
nX/xAy6SESdfnWGSMU3kFalftDtkRXifzNrG70xHzrm2tggr2gyQhLo5CUnB6DmS65BwPBAEonlw
41egI3zWujN22cC1FHYYsp16Zh+FsNSsgvsoNsivxcmMiSnDsNUwHrf66uILNP0QjP4pxNuBls3J
a+TexRK5qmwBzRMFNKcZrx5qJqf71cO5Sb0Ztg2pKACcd6aXvgVyuppmSbQ5bSzgjJdMLzVRf4zG
YGQZjcYoTYuLlXU3X02courNAsAsgPRiFHUlxppeMEMLVbHVaD+62eS2BLoEhOEKbOEN9wW7e25x
K/V5qDUkrnyGHuya19nca+Uc5Jg9+RYTj8m2wUZ1VyC4GCTG4BZ57WPaALHv3e43VxWrs2rQ2xbG
R0lEAN+DZyZee9V19yaJ2UuCAiBglL7CRnQSY85XTvev6tDIbqMOtI6j0TSN1pwRgquOOmRQ1mv2
fxV1nt0cunioDp3238E+XewJ2jpbPXOy7hx5im3BxoHLa6x4FUKWRFnZPRi4ybE+zK8+mr6gv/fw
ChrW8EewGbtqK75gF/0sa9q+0ZkOQP1aMruGA4tXML8y4zTHU8Da4dqxkV0sDa/Y+eH7fMdJPR89
4X4Q9kj/S/OBXjMD24LAmY54G87qbGQW6j5niQRxw1Oeer+iBRY/LSlEDllvE+c++ipv3frNo7Bf
iznhGCLYMq+oODJ4eTylGDHVnLeY0rJniOiX0Z/f2JCy6xijpxANx9ofahM4Hd+hKLgLAKbzzc5p
LbNPabCfKvyr6KY/gkowVYzdoxcBTLSc3xFb9lTzmjJi1f4sIIiyAqk8naOGFfBjqpRviYQFyHA8
XjteCdM5Jm6BtoqgkCI5WdYSbN7KcMftRDLdyq6Hn1kNWz/QqNhNPnpZdoyv2SrgqtabvgYlZ3Wq
YwqOUSkNLplXEHjceHd9jOc9mt1870QfQWVYWy+IxB5p6q9jMaftsZjP3jAd+4b0vbxNtkDqJGZG
8mCqcVeb2P8HC6wVmeSFkVOpFv2lQBtXTV9xzojAlRk5aq3kfRmtz7wvnw0IswcrP1OqPBVVFB+4
lPDcRf5P6UCVj93vuWL0xhrDo96wtmMvPxGrt0hCwxuWjDTKkdcUEUAhFo9mPZ9Hy2WY0cco+Ir8
ivr3HHUIt6xrAUEep0y8Mdk7tF17y1DGk9QbCxGfPGYyXRe99BxheELBpiUxJ2zhgq3Zds742iiG
TJB8NkM+0Eamw3GocCkGG1gfBxeYybXJxFc1lIgtsaB1BgIdHv9rEHZvkpATU2yDHneCMd05To7g
uJi7fc9XfU7VxXHrx7YCw56zd3OQdqlEPTIDt9eQ2nFt2gO8r8D64livh/EXVORXJiR3/bmv5y81
ebfEjNNV2gFTFHZ4qmDzBWm8gku294LhEQk4zm01cYYSpZM79bYltxav5Q9i0EtCHlqrtD72+JPo
Kjd1z+qqi3qayUjtMRZR+wfurWiR1DuOc8/GnqKOkZQCEBLdRsOVbNp6Jk9p/+VyjieaeZczUItW
/jUUi4s86ZmhD7Ae3OZpmcJ3IBuudZ9ci9E7Y9IEh5MAJbNB5nugoYlzop2Bagixm/u/qaotBlka
2794kPxgkwfjEPxCtCehmJAG6JecXeayEAuw/WRG9Zi0UbOhCYJNiyVvUqyzdcQWyHXrY5ZPZ0+U
JAfw9QWqzJCRLfxQE+Yej7sWUPEmxhG+9gGBWNiUWdQWe6/n98o9DZrDv6WJDYcV91xX/+gaDGTq
PHdxdqPYAeCRup+mixLaaxqsHx6hCQ7f6j78IHH2hFL/Dew/ZledOozQzHRnBOmLNWtIwovZoWHX
7Xr9K/Z4WufmTxQh1m2veoQEu8tMx1iN2v+iITioIfmAi0/GsqDHUMW3LE17bY+lj73B+BZgQQ5N
HeGkLb1X8pBoLKX4QUamdmzaT6zcrnNBwSq0AV2RUBYy9mIaaco3Qp3lHdEzH25dnlGJjZypIthD
iME74KGuHkV8rVznq8ksCLwqumMkJXgmvKcGHc5obWuqpVItNi23cNairLPTbBU72h1svKfatQyw
IrO3qM4fpqlMDxwpL/0Q0bl16U81K2MXZE1zVl72j0E4AgDGnbZHOlzTPWLx/QYeCH015XsRR4h5
+kojiShQbZe/dWA8jWS77wbt340VDVAm++PEPsbhQ9soM3rgFS828WBiwuQ1dEH2Fdjc1gxLd5rV
0koSH+Q0FcMTdD4j9UVk/CYyB5NcfJQF6z005gxL5vkE1hAXCBQ4vAR67YKLcGtqb9ziTFFBZaaM
TXqh3+w4u3OG7MIC+YtAdNpvMNB9xfEbBV29Ecq5tn08435EGiDpzGt4Y9KutrgzrkiTzhxd/Lay
+WJ0jSg1yV9c0fwEdv8Cjn1YJdC1dq0z/VUO8dqRdenGkE59/hMtEIy5rKAGG5d8dOHEIs9NS+9I
+lG5bcTFm51mK2M5cIyHOIJEchqy8q54NckIR9phccHIIF45BAjt5hywFz8RiyVMlVaWMP5ac4cP
OKafW0g3JQ2OcocWNWLLrt1NP41kfA9tY/523FMyCP9BQXwkVzA6skTf5wpLq1J8ywZzjE5kvVMb
au6TPDkPbXPuHCvdTIuCzzdjVg9pOx9yFovIh1HD4r9B/lqZ4TbSNPVg+ghsax06nGo/O5K/eti1
xyQcd36YfflJw6KfhnyhO7CirzEzSb2EpCyqb4QP2oaUXsslUoTcjjz/7SikVr2FAYo9Dll+BcDU
WSXPjI+RHXvDljC5V9uhZKNa/inS4cWrGfk0Lv0nd52CjymBKCMYRm7S0X9gc/YOTUuEbh6gcO1e
0mLZdCAo9+nq61IB5rz5A7vYKnZezJR0sHhRpuFFyZhpeV7/ZDrRliUzKfbkHJBasSLs4GcU4cUs
O3OFtnkD9v/OIyOEv5AL7oHDOnE9iOF2cg6LHJs43vM4jHOYbfEB3OnWLmBgZ56xWMicE5fwewde
82p05Jx0s1/tC7IPRtgEOxXNaL5bMZ7+/yUGKbdnknA/Y/7HE018W2PgB6z7wEUIwWCLAeE5DT4h
FBVT655TS0LgsykQNc1aD9ZjH3j6YRrKzyFDVxZEpOg52tq205BfJuXzZMDkTrpo4RAwvqvKsrtr
hu6H0Whx4G/yAM/tIXIF53lOLFDRkHlmTh3J6rr60UwDt2mETakL7ZhQEkZWgzU8lhdHIEdlU0mb
2ybvCKeOSEpRls1wkN0n1bXoujSCI3DzE67SKTwVAfd94CRnEbUcDyAdJRMQNKwIkgDm7ZVs7oMe
vFj5QkDfvBt1ZG+TCDHXHJjnxEZ/OobMMvliQ7hBEU+o4haW38GW9Qfoq+a5kIu6JHovF8xqBSXm
pDrLWc6lG7aQvwY7ypqdd24A4GcRDRSJ+NLJm1+qRIQ7U8Y/45igPHbEc4T4axsYebUVieifqsmu
OO2UtxppZquQvVNuhV+9UxoXgOgfY+Xx/lv1rbP8S4awaT1JYk+iMLmCigBXil4wnVkfNoBombMd
FENpNCT1Dd5ocGTa+ADMulgz1mlk49xPQbs3ddMA3u7unB6bbhiDSx9C62fOeq4tzGnYfPxXo01O
2N45bzvExOnctS8cqQcyLxYCfZLy/zXcGQNEeCJuJt2jP2ZqKtq7pgdN2Y93oduaR9l3+bYIiIio
QEzPRLzB3GEWl3XbDt0ohw2JXY4Mn+3QRiBkinJrNtmz5KkP/hzt2tZvV+Ry06UpBptOVANYbEc2
dpQ9jIaAkf0EjJkqr3qhszNXeJNeydFdodCKEeDU3LN6l0AM2aTk2u8E0xzqsJ43on8vEs6QfACO
VRR1AyvPqg5wb/e4618E3O1R4YBuVYNiua7+lbn97iLqLsbyITMF0csRztqiKPBqMjec9fQauyPa
gx7MUAX3x5aLzNkT76Wl53tQw0/zBCmqX/YINndsbAbi5EGGDdzpOpoAFRRtz6ZaMCZJxKRAWO46
yd5HeO1r9uzP1ZCcRzLfl/aHkh4DwmyOG06Ij8FJn4XyviPRvBhkNxaxbgDPE2aDFm8PW5NiRTKk
IbDlVGbxJfEDMIV4soifmwd1Hupqk1VNhDkKYRfgi5icQqqzdtkhRPceGWJU+FyvFa+8z9MDVZdt
5jhnJVrgdIlZBqnVzOQOPSvXjLD7E3yFZ+38wGXApNX13hrzIWG8Wub8MWwXxZ06eHBSV+0QoXuy
oIQyow+D9nFCgLbOIpKoMW6EyXjvKeKJCcIkf7ej+I58+BU+Q+ZIRPuqVnKnK06hqdAHpxgXGdF4
QNj+AiCW8EJ6ub5nVxpjYm0CYlO0yf64GUTINgrAmWo27lRf5XJBM4RiChHFe1AJR9OqxpVdVc3Z
Q920nrnt12RUkIXgShK13ebdboUNpGvxiwbdmg3rfP7/F6Lj2nrV9ySc4TMsQVqdRsWZtfr/H///
JQ1791Cj0b8I995K8+TkmIQUgMLdi5DVooJruRpa4kctq7kMRg80K0gR8BL0MCfVcbSrv6gLB6D2
4Qe3fbyaYrLfRjv6hs1NsG9bfw25aTwS5Ot2rn3IS042ixQMRp0hifR2s3MAVjBXzcF9c5Fu81bi
WwAN20UN83ZzpLUw32OXGM9ojoKdRRUoUSRuozR9ixC4iMRHzCqC99l7SgSk7j4IH+Z03kqRro2y
x+6cOj+Brj80pga2MtCrTTRKiLfeRke/BTjTOPaI75RN9t0IK1vjrkUahCtZCedp5PA+wOFGZ5ww
xmpQSRVogTbE6+q1nccvrNoWDIq5CWb8AmNkf4RkJvfLTsqQHkcNoqM86cDvD4/oF9/dTkOd7v4F
g3XGhJkxiMO+4Wkx38Er6UF1MngyTHyNGLKD8I21F732IL76BKml1JcEcwqa8OiHz/J/ZrJrT0cU
YZVdMyVtwRB3zfjaj+N9laByXXY0rEjC36H1d/0MAlzb4NkKNgsr7nxASKGpN0lJwkAVmHQ7aGnn
gUjbPGLB65RnrVE+o1hf93zKmj33BpoMbjzmCxnGVMtnecCD8LQCHeFFHLWGwzzR5ybhB50J5r5m
lesyCgc8iiZzBR2aRagUd/zGYuB9S0qizcfe6u7mzjqRTbQqKqbRZEcr2L4WFFSeztw+5c1SRmsE
jAra5i6yB4TgmbVpS5KZNHBhGHresXU+e8Ppr2X/E9c6v87KD86xpe5AEiGb8I14Ve8sbJEgwLyD
55a4/1NeK4BHydnt2ZcJ+kGwhCSGzQGClmBu36wmn/c0HcXFgGackaVzDBdOX6BjgMV91q54LMgm
3OrJ6qhJR8tIt5kRnCx45IcltvrkoeCvE0WP3CZws2nkmsr2r9mC3Qql9wlrDfdhWJMX0pVfubRP
Uzs/2Yh2EN64DL8m4H92TGaXS5ZH/mYN+RcFx5vBjDFwIrRegz7qIbyyGPPIRGJm0KCDbArnNGbe
hzTMnROoOxJc/Y2h9D0n8iEiug0cO0jBBAFzOX9buU1Q6fI5tcRFgzhstT4But7OzCIIoCL/NPJJ
xhpgx3Scw43Jy8LM4p419k9hqaew/qmXpLjA3BcV9U/yIuf8bUE2M/eoHqG4PJgxRXBk5Pe9y38c
jvpPOg7SRN3cZ6X5Z9KerTVVPgNzed+oqjwGckYdi7iP/coPevj0YOHHKhrILgOmL7YtzeMsQL4A
NNvqodo2k7hhEzvguFs5hgBUMygYbz0ps3HJ6ZO2Z6A6060ez7C8HzJteaBEGVoRn/bbRNCL3cTZ
Claczpibe6tg8Ai7o97LqKkWMclJNF50ojx4nBsClQF+dYOiimgUdzi2Ar8ABZWSAknfSjzFPO07
n0ViSpc8NO4B8/OvUeWPiPfyvV2qcA9pd2S+5mXE9aIqj/BgZEFtvhP2fDFz/awg4b4WRDVe5tZD
l2AJ5MCzK05mxTSX9zR5zKPqIMJ5OLAGGVjSiOCWue7FKLxdPV8luXJr0TkHMah81856OBUtyZNd
X29BDk1Hy8yNcz93B3+KSTSc8r3QvDmyu7CqIXqF/dFsk3URu6a7IZNrh38ZgVIXjqd4GU+OeOS2
aexBgglh0KNiODkM+r88BDlpr52PEHLjjjfbOeYTkQRdo14qg9iyaHhmASkfchDWqRrSdZiwZBzb
0nokv7vZmGZi7v7/n3EMa4lQthGdCREFKnuNZazPEWm7WFZD52TbJHeBrXIPsej5DCrUPQ4ggq3s
5Lgf4sB5ZYoFirECBRHlCv5XvgHl0W/mgMdWF7mJQgjJZui9WmRUXvwMPD1oZkkHBgobWQ/w7F0v
ed26orpJ1JtHUcHDRiDOrDlSNKGxvqfhl1tVs8QyExRCoVN0DyyAs23uGcXTVHByVH4dcifh8W8n
61/F+YoO8q9IDffWwSLPCwfJIw3m47AeljRvuBpgUjpT7mOrQpKVyScnrhLiGhznOVyikISdvjRW
RqQtkxZ4QOS0UKPt5tFP9qGAXJVZg/MweB26Y797bUj7KZvybPXNeFZ9Fe4b7PehocVvHU7lEwoI
7vKAgX9ZOulGle0t/Y+681iOXdm2668o1McNJEwm0C3vDf1mB7Hp4L3H12uAJ/TufQ01pJ4ah7Hr
kCySVUDmyrXmHBOd46WErdcFwCV74dGArzDqJypHZam3wQbMJLiJgUaM7QSrzrS3WRp2zx21eaW7
RxeMDkGb3dnPyGIaMuwI+tDddFCaqLmHLxGTl8Ivx7vbGXLP9PLutv2IijJpWN80tam6GktIQSJe
VPdfAfPeow98qDDOMEwhL/cJU+EIvDU9qoviHtgBc09XdYtB2A/NYe0WGOk1vodpRgTtrHXxLCDz
tfbCck0wB/WMlZk2ggP5Op1ctQrtdBGOybObh8W69ySD3NH2j61lfGUFnuPCsr4zO/VgG9H/KlH2
LKfYqO9V80YPSh46me2bqY72XCL6KrNgGDBYRKFu6sjyS9RuquVPEA2YhsqD5hU0hCQS6uYhF29I
P1aJu4pkUJ318uB6Vf5Il1OVZnbVGyfctyYzwjT3y4Xo56FPoHQmCzo6ooRQtIaLbR+FX1GVPQGI
w+UakKhTPIbznEyXOC+iLl+YnU7jBH3ym9+SdxPgpvLnGMcsJYuLqQ0YLc9ITkZIjWfiux80lT0X
OQ4IYC4r5rrVajBq+ucEq669CXDV4A7Wpa99tfIH9hd/qP+yyekbv+zoAyF6A/KtQYrmLcUWMHfl
QdYDiqU4BM9euMbOFgjnstYW+2aYyc/cOH2O3chzmfVnlaPdokZHwxTWRKlRzqz0oB8fDSe4Nxg3
3ksQ1fPYfVPobbEx5sIDHUG6DEQ80ePL5uCM+iUP8+GaUk5czcx9G+nb5IA+XvWqVAeaplxGhgEQ
v4duA6wV4VdMs5JtG4WRQcSoEk+w1JkA5bbLMLO2LiIchrXWxuc29701lerTyOhq6/tsvfz8bD1y
rS8RO2kHvzLNZYnahyU5pCNgYfQXwgF6JqP4kbbRtAvpmSwjz/myDdU8kQ/1ydDS+gTAekUh5r60
Kd05hkzIh3vwDJFxC33d/dKP6PRukdl7D5qfM3TVcDQA6Y5w2dx9O9hyqrTWInHE1grLl0AZlJe9
dg99srHEfGR0fDM8NE7csRNR8qIwfQgKhi0cR+J9JGYtAVO/pQWyOemGch14VNBpIKazZpdXWV7b
spFbki4RSdXlU4mgGYGfGV5jQ32VbVfulTPA9IuS+lYDLOJUYBKCYRH6pYYKex9VsoFnP8y8YxnU
zk4WDuQWfhZHNWUvUln0ixTLMi74WZulFyWHXh9VSUbmqG6pjFosn3Yc8jh+oQGoQjEACHOOOOmG
QzURKG3XdLRsfbg1UpybELQGmeYktI5Wsm0MjpuNM4xvraa9jZIJGCfS6Eb6eljFwUsQBJfSASpe
hJH5HPd4MenSEp3triPGJRtSDpOn3r1NeDeOLDHogt0WvG3fgCDCp7Qp2l6dVd/fBz9DcIrFEAqz
zx+c2PIUx+UfE7XWqg4d62QOdIDatrn5gEY37Qj/N69982ikFQeDYCPQIp+UlddniS9jEnRDB81O
Nq1leofMjSH2xlgy/Zq1n3yETivblVGYnPSyrZbpJ6gGz37RMZJoIcqFA2y+BvziMTf3ppfUJA7T
4GW+NS1zoq7PUfVjwndoYXl+0+o72z5lilGJX+wap/40QRWDhE3P/dfOY0sx0jXu/4TjLns7LRg4
OH74osFQObfiT4Sz0HZHwMedcdFq9Yjz0lrpekKEmQY8E0MSVkb7OfSjz1wwvASQZvJmgNvuuTV1
rBaHrHz2ptx6HjOIbq5mvVv5wEUR5P7KaUBwW4Sq0exVd8sfSFjqTGI+gaTAjHu3PFTyBbZ8siJ1
KlnrHdUS2IMK7bPvNR9OA43QANLnCMs5A4eHZWnVjJNiy1rlAFSZQ7NaT5Oz98xw7eS2tehbnq+x
kmaVDv2mtb2/WpX3W44V6cmjf4SAo9Z2LCCLMdfzu2F1R2Z5p6BNRs61U4uClGZ2N1YX5XjecbKK
XeYMTHLVPZP+I9GBalUIN9oHo7F20i2WlLM14/I4W44znXxLZxMS7uRS96gHn+gdEEp/dK96V9hJ
V9FYMWo2z2JkIO0N7t5qmWXZHknQgAXJqkBtL5lHZGCnGXYUNI47m8LKSjx3ibH1XhYQFSbMXI0F
4QBkKaJ58y3pwx9NLz+iSHyBjQFpNKvbMjd6ctvqjxbKfhXMJmmVxUjAdEHFzXCidvVHf4K+bmCv
MD2MaXRanIWIsEmW3PKFM3DHdBupqCfjchu35svQjW9Aat6icnhsCRZkiyr3E0JCDElUhgHU74wE
ILwBzhnrdTvLKsH5cY54a0f5PGphcw1qioQoIHvPiOVbPBUbK2/thRrABFAFX5xSX4aegba6PEmE
KMjxbJqr40dTAEQrMB409VMunWsGJaUtilNmO+cQ0K1rcp43DY6VSILVxtS6aOl0zCUJ+1s4g9qh
LTKQxTuXPEW+4jWEZrfw/gfn0w1HE/Zw/I4sBRYaywH++es4pI9Jadyqwbx3rbFhrH0LI+9kZCRe
FHlNUC5i1pbnsUxU805hvYKtXwZS7ZsUs48O1aBMqfnY2oeY46SnWyhdoZJyrtm5djVumrHb5IXi
uidrox7qdwOJb9yBxOfpNZGfcMh3Bl0sn95QNAKutYRJHgdBWS3WAgOAsW1HLgq3/FpHLI2YtUko
N5f+CCxWZ7UYORQDvLwoS8PlBN1uNFKEzQmOiUlkD6YhvlAxNEtQvWcrQi9YxA9MH299X/EM2h/g
h+cAGdRU+Q8uwe/EB2PNEFwszVfWesMmbtHVJMamIg2hQkxKYFWG0VfrzGPlrz1mJuRkOGdmYrVF
1FmEwHhlyvixyaf08vthEvqAKw33jchXva09FZXpXH4/1AGCughDLucuTEVtv4YC+OWxuJNAlz5Z
BFmsKtH2pKKRDVG5gHMNQqnJi04xdhFVS1YsBKSEIzyCPtTNMGJtF1kktult58pbr7pwxTjqJ8w5
zbXBuHN84n1CGdgrQzCxRgsnbrUcrnmU20cMKeLG1jXsPEoZUl+MvxXzjRkJsx5UaC0J1t26I3CQ
XGPK7WnldPaZ2nALk9PSG92R0M9oP6E5YHtkZCQqGq+/D5EtkSmKBwPaJtE2PTN4rtfyMCDLcuLK
QmoE3c8cvJ7jHR/cyuSlmZkvhSHMgzX6kPlFyxYjc22T9v7dkc2Tykem6rX5Wje9fmjnD0GfwCYj
Mpo7+HMayWSoC7M7WPW3TSG6Ly0cuCbccfBTgcSXqFyCXgqCV5gYjwczdLGMzBNaLagPUi/rw0hy
pXhEzBiuQ6+GMjPxcgtrYWi8EzYpA2scrDFX2ChXCl3oXkbtzmcutoQWRXM6147MTWLwzkLbx3V8
KLP4k4lWeZaTsh6IF949jn1zwS5dPEmkubQWoFWS4xjOf7ZFhwdTgBsibCe3ccVb2nGIKr6yEqII
mvsF0t7ioa2gfHLjP2UjuChiaje5noAzNMaeqguyHQhucidQKwx6fI5x4K1KvMbLqLAXdkav19YN
xhFq7iYN8ohV+GxNn4EHBKAvXZfrsRSn4VykxAQ1WvVC9POmbNrprPtEHBjoiaGzGo/oyUT5QkEQ
7NsMZpiGWM9kK79oORLboEzPNWMmEu7f+NWveOVqu6CNmGxSpAQEJ5Ss+aG/Cz3shU5/MMbxMWdt
DyzTAVcUfRGjYbBIENiEQ4rCh0zQoIp+HIZKoBu/7Z4hruP3f8uCRczC2Y7/MQelGe8VChiCU/qV
5sc/ekn2ddMiDpvrB3VTEA7SAonjkKBOrSlBUx31bdj4P30bnvGWozbJN5LsDLYwPV1p03huAv/A
QZ3A+KE5VD3NkbbC6uGlxhvwZbGct5CtY0KfYmoCmfTc4M9fsJUTdNJb8Rr+DLx2tOfORPpY1Dmr
oO5+wsm4l0Nbs6Wj+CxElu8EreyhBJyh+87OyCTHBYCasqifUBnfRWaJNcbIFhCnRLDDuDT645Gf
tSh0GwdDo79BxnPXXUw3lYGzFsVrLR/6S1bfVJZKKunmT6U0zjAF2deOhdNqoLePpi859lX8VnIC
X2ouzqIk5QNgzQ5tP4f0UjrWGfT9MQ7qYo2TGrKrS307etoqi5iN6gr01OSuYA5C5kNsJHvxYGbd
AePqNkKJsBpCYBem4f0V/lW1erv2ZPSA0fYxKcZFU5DLTP9DSQjqTZ9nawvJMGlJOrLb9MEJISsU
Tf6c5aoAzs+uIdLxiTA8Kk2PYCymcLCjYrdYpw2SpiBCuDpCUUyLPtyKXLyJyl/RECdfuyaxMkTU
1AlYnZRjb9LJ95qGs4WTGpHeFaqEeGCLg+pYpdBS28z0t6o0hp0cEXDpQzms48ImjYQescfVZTkl
QRZEaFiGOvcNqGnRkbbj169aY3lLPs22WbhIBRGvrdKshJbVU3v5ELsnxNaOrP9UBWQGneOAnprx
qUGpDeCI4Hp/jb9saRASgsD/w0Z2ExF7XxDuyZSrwsw2wopO1UcFzXtbpBjL8SU9q95Hwgu/RFLR
GC1g7CocmKUy1bJDjP9jheJUS511gKYEiQqCaqF9Z2tJM2YTWtED2w7CZcYq75y7SVl3O7hWfvHc
BMkOjthbGFYfdt28dBE7LrxJVDtjH2yZfclFbv+1/AmXWjXdgK08M5a76vj886Z/Nvr25Ipma9TZ
dsiij0IVhy6VYm2aFuet6BKVvCg4IXHKI2rBc4HCLvixMoFIMTzY5szTKO0frwuOUTvRJOjAStFf
A3ltlmitqgJbNi70Ral1VzuQ5labE4YJomcSX2lrEz11NZaAp0P+cto8J4Wr76bYKrXEUKcIsqmX
czuC1+MmytMHriCPK+rSU4stdFm5C8PLvGXaWo99GzxIDytJ13KYJJiEYjUmE7BCjL8k1Oi1XcYl
4+pYoHkFD3TQI4C5SWg7+B0thLnhOfZtfWvkw1uoYqJrYEVB5f6wMZmN2MFbTBNwvzOEip4I37sU
p0EcvEPvpi9MZtnGn/Vqyh+xBARZt5V290ib91hFQi0dL+0Q2tUoiRPgMUjiAoGDTS9SfTto/SvH
L1LGZQ8tL/GOmcRk5NbOuQ+FvuoG2a0gdHbs2Px9ZSvWlW+fY7Limb5AKLGITd92qQ8zE6MLqEab
gMLxp0A4m7i8YHY64uT3XlBDYPlPAqa1Wn9NlFQUSNXr2NK4I5tMwWln5dJRZmvIJFdmLz/7ju5d
XvcXswkxdYhiZwbyDC3CXuh2duUyOhs1uiujvuHqvjEaWai+KndCNEeZoksd+gykuxkt/dIb98jt
9nXL5axSBm5ENewHmp7ROK7LbEwXHnfOInGSr7EML2bCjNU2pmvbICunG0ZlrTGBlw0kjtxh3tUO
Xznsj4Qylw6jSW1gw2Qpe7X3sGHqguwvzSJtSA0na6LNgPmNDmZLe9lz8/e8iu6RaTm0dfgcfJZ3
30nutkYhUE4ERvXptDdU/pIPhbdgDs3k3Ri+C/kgZP+lkBMw/6MUkCQx9UBUGAYc+i4uVqS+BQcn
SF6ViM4Bg24k1kieFQUbWPn67OHLBalbkF3oHgizMzcDx7NlLM1kTQyPSajmWySTtcwiRG4mZsvR
7dc+h1A6VT/kIaVnIGyrnOeUpssUDnVvgKamiz3yykdqDsxnyzo3HmC10hcpzBs9k1uPn+vbDsVn
BNJ3QtiGM18k9OBnu0aWH6ZpeiPaa2PW5Ps6o/flpI8pjmAcKMhKEx2ZQg2n5lunzVRSbx0dMqiW
dkGk0VQVhzw2MiZS4dFqfJtIAEkuoM7hCzQeWWAmk8fGsR80Fy8UEIhn32qv0QiYtFQfgQR0iS3N
QGlM7eKQ8yhac9rXNbKz2LD3tmqhNuGMULpRrOpaP2s0MZduHUFqAITEbAbdByet5YB0c5W2jLL8
MTqPxiAXsVNePMVpNEnj7yzyXyaFmtgvq2vQ1zQn4403ER0cqSIlSfEz7MaapTN/QQH/6iUmLCwz
f6NVniGIm+V0zakZhw/gk8zRM+LONUzwkjbjpnK1m+F2xRZdSbEDuH+1ptzcRYGeHM2yfUTtxvZS
gLew3J1GehRXKH20Lp97bVJyhWPHxv538joNeIVOXJCW35Hr0nTHSDP4ByOGIFpV+QuGUegBMcBB
L3w3yQD1J/eP0Fjo0oZGy2z9bAbOFUF39zBS27r4FKF+qpDSVYz06/xepMM+GgBea0pMK0ZzdI2l
rhbrwo8xfhJ2AuiCMAlIukAPa4DEGbhlxIqo946mYkhMr4kZT87RfNikMW12inYwONaN5rPB3Fua
a/s7C7E2yHF66KZtRj+RF7Nha1T5OmKiQey2x9GRpkps72yvIws2epahRyJCjKUGO77GXeeFOklR
AQXJUBybQD3ZbvAleOu9ubOgCR371yBXLW7btYG0UZnTa2h7XKQamitreqlz59I114kRDZ3/9jZm
TA7t0qSOyPudrjGJ7KLiPP9Xd/gRAamBkSl7dusISkyXxCzmVtAsuhoFhajrP5mqHiVAm6AHyaPN
ZYVPtyVn612mmfjgxHkE8pPRFsynJa/rdvLwsjTSuLgxjlnXAP8lWo1xN3uNIW6tTaptRHgLf1Dj
F0iKB5CFFu+lT2DNzvHirba1LOp2KXB+TCeBihfhS38rdDdY0Zw9ql7uqn7kbaDo2RfmeSwItxT9
DKTMzO8hSO6cUFsAWuUhCzveITlBqTHzHRwP71BVN5GSBxxDzlq1uXuUYXoDYHGqAV27So/WNLXZ
yAUOudws3ecgJK4B4NdGp3RYyhzHaStem4aL2S5gKmtx8grn7WPIg23EUXI/5mV/S1CS6qJSJDGI
j1KCO3NTL1ujFaBIma0344tBw2LVsllAU2onWIBjdEjI6uUev3VB8pN56bWqVbjW84EyQh93o1XO
IbUWN7Niq+0dLgS/ovZ3PH81aSLa5W6bbZhqsUDQGgEf/xx6vNnNpJal2xyk3aY7TLbb2KMsnil+
pnJoU4lVmwh/p42vssG9GJArCMHhJbLpZA1R/YQh5jY5xmdt9lufCOW050ZJKue7itCFtuNbVtrn
cULM07T2g01Td1nX3gPSPnhI09yVQMbGyX3zW7lFkfHCHgGeWqPJqQgNZ+b9KiALMsHq0fwgCSdT
VTuHwD+Ik2t2jH1fHOBDwADcOAIc60Pj/KM8Mi80ryPSbAJUOtYbAB81E+v2jf5Me8hFSMlgTIjs
BrAWtkHjawKPRTYjPdoGq2DcfMaJtNZjUmxtZzgWzq2f+nE7zM1omHxXAs02o0f9TWOaSRPiGAaA
t9SuTnGoHhuw8VbZb61mpwvjy4SU8/8A3dx+5zOysv7/gLmpwFDCFP0/IDfXQBvyIvxv0M35O/5h
blrqX64jhQKTKXA5SUv8b+SmafzLdUH5sZu7FHa2+A/ipvUvx51BnZYwDFOgKvkv4qb5L0vnVnAd
3bYBsFHK/98gN20mnP/zf/wHcpPJknKVtC3TlRImKOBNPv8fyM2hslkzfTTwNLzxtjnPZRXcUDlz
BM7Z3tCQkb3ro7XoygYoYHSxiJy9lV31hjAF+Yzs220xNG+MpdUlJf6T86P/bNtf5mDEn6JhWBTk
2k9pAfMRAS6VwPppZQeRxWJ8WpCoPbjPLHqEHUm6W1ocI/pPOARFxjx1EkxnsmQQT1PnxntREHvv
APd8CodSO0PQe/19hPGgu7hRuPeZLrJYuB9Q8xBswbkK0t5G2vrc2XFLxBxT8akZp4sa7D8AV5zn
hBtZVrY4Zr3zLZPQwdyQJ2fNYGgCs8F5Nqu6O5kJE5X5e36/2W1jedRzoKO/X8EIagRbpIgRKbNj
+eP3zHQycDX71EgUlEVMaD0L7oI9yb0FYXfXE3g1TsvZDZof48zhrCckHwmjuSKSw2vkpueQEEm8
maV4UGH22oXeDyNSNp7c7x91CyuXVlMwNLidwg7ph9um5KzlzY/B81IzlOxldfWYZI0sZu09oSAh
QdrUYo+ybJsdUm2EiJpJDzNsdtX8/9Psuwzp6P7zRSR3ce4NUfzH+QEHLcHisbGxOxZLTqBXrwJX
XBhMb2J3+jZZJZcQ8Kyd4fLjC/JYIrKVtkkfOZcwsU5d5b279NfQDQzETDoG4cli3MCzlmtByBKK
rWgmeXDQNsnTAZl+SAsf2bkZPBbCPvcdpPpaoXNTyPQhxTdrQ0sfcoeoEmNu2FCZfWKaQAakc07p
4Q/ANOrCS4qS7Bjb/Vs1EZ4RRRDEcDkAlY+sVebSxaT7aa4YeB/8Xv9UPqWoLYJHKn0X5OdRDFN4
cCfnqpw+2ZMRIG1cE6nlv7e5OidxCgDu2/EVlNqI+OKafPRZgqcZPlANwz0ZQVBupgmPv1dqaBLC
cwaPfRd3xn0ImQvhg36wTdq9LobBNNH+RjFlFv2rL3+EPa9JwnyHzRiPNwvg6QLHKzflEGOtjgPG
/15zi8OGQFCfWPfWBYJtRcFranVv3Ol0AtqRzTlCUgSFRQZNu6ntCoN+zsvsSGZpPTu/p9g1jcSa
FjAzmPXU6RKQ8rpBxEc2KRmHWq9BEMJw5ATI74xrJLNbNhHBmtc/0mI3Il+J4QuZe3b/OPj5wQqY
K+lluU5TrJlhSiqP4+5EpG4GXdhyIu7caQZ8pzQNwb9wPH9Eo3UyZfYzBeDEhawOUTSiv9fIiZ2a
g5/y7isTa1dNpHF1GCDOIsRl15shvmWJLLcwnb0dxk+QuRt6/ljyLVLZB49gmKJ+j9P8T8Xxqlw4
hvM0f2c26UeZYUQV2Q6/USyfkMO6a9swvv0SC3E7wGS0V42mXhhj2t6nsp2dsD+LBmaA7vViU1Ya
FwHGm5J1Zu107uPsW5RA3uMSaq5mwp1xAP8VGWAQO9Wfa718azRa6E2iv0hma1iKHbwcOCymFJJa
i9rWr8W734UxsJTsmlbIUTIUIUoU+tXuMRK7ak9bMtwgcRHrEU1QBWnSMKENuwFFC9JNdKYeMXe0
IrhN3bUECUU0Z7PWsJ105TjjDbu3fkbjiCm+Vp3/0MIy6d3+NiYKM1L0VUQz0peRZdft2jDeFpRE
5WQ9GklxHOPmKDIci6P74etnZpxbXwuJE8IzL/A3LmEQfKZl+ECA+nOjkIBoVDKD99nNIjHgqOnA
6Y5rbz0V/OQGemRoD7c+AFzhf9TD9CF999ZhzVr4LOOhZpLj6SFNG2CNJj9GOr70dQdW0By3kwxw
5eH0ZA6LcCs+FyqgqVrs9dntg+C8ypXcZj5laqrL98D+KSb7KbKc9nEc+vdQ7POU7hXadMJZ54lq
GqBorZppU5e+dzWK+cseudTWQtcBWuYhlCO7ZzjuGAijZuU17Ln3As8gN3wxfDv9M2phYk65/9yB
jpsa37MaO3Gfa1AgSQVZga9A6pZz3CWphM4G+lIVL4nVzA8RJrAd7CX6BA0cE+D7AoS116waOo/H
xOKUXpRvCFHSI/op3M4oQ6agzXZ4cnlyE4np2AkalYmp1gzTBrKEWZU9Q9Eixw9S6vYWG/RbMVX1
Ke/xSzT4q/sJun0ko3UXddNuzCHwVQiNVjpQ5VrU5cpjdA4XaIZJugG6T9JN9bB9NQNesa4JX/2i
IB86CI2Hpi+NdTTUwzosP5swcB6K4EGr+Z+6B1C60iGJzTnSdPHpt+jh4yAH8rQ/S4fZVDdcEmMo
V6UaqZ5tpzgYiV4ctBQjeBPT9SV9wPNaBDgEU+/9PN3bPm73XtrVMgzJNKiSQlu3DR1ZtGj+qhfF
AGo/z3b+CKNPFZF3yXJgjF4VcnBNiU4qCB+re+JZK52psGinZA3KDEG4HQim8BBywvTLTfvmWEBC
m02XuzLEMNoY7jNzC87hiUIqE7MfSOTU5YOstemStbI6BrArYi9jnavwTZg0IAIckfPXA+3nIGpM
/KgIcVect6y91ZaGDnnj009Ivy9KJ/PgeOgKx7AkPyCwo4PWOJIz9mxNaJ0VjHYdF0id7nVLZzqG
TNlAt/VaFASTD4jO9pXt1MeZwcNviUrXS4JLouXus5e1rwYghkth1vUpm8sao1NPJn7/i2VNxXNe
si044yBPvw9xJt/TQl1cWaTrXoafwi6duxxjBRJjKjBEkS1lduYVE35xn1on3bsBS9s4ImSti/TC
TaPdEoZ4t8D2v6XtJAfWlBid0Qkqo7oyxPeZUiT4SpAl8azz/5Q6sNHB7qzt4GbOtbDWJu60i4Hv
6wqG98R8kjsC8TCNv95or70BuDnRaqTYPELCGxxB75zcoQRdjAynbMQmiVKajQ52wiOmHf/4+6/f
D0xUSKuj8DyyFRI8m5Kc0xD+dWwDjQ8YGo+/D+3a4c4dLXFHf65t/vmS+bO/X/fvhxmoI0m/+b9/
3+/nq/lp//2V/zzjvx///ks0GJusZjYp/NdT/P7rn18nibkYKDj9VneucULUGtbX6B56DMUnlJwP
DTi7VS2EiagXf2SRGsi+EYWC4FH9S+LQVLNa6b91ISZfGUTDnw4CB4PxKvqb58E7Xl3jAyz9PU38
5mvwmiNG0ehnGAba7R5uTFknyGNbgZ02BjlWEcQMrb2nScg/0Ma3loUySMe51XtIyH1p7ntVel+h
K66hoWWfoAle/S7W/4ZG+ROSz/7exmzNIUTNt16jvYxv3n+dLxPUl8H4TDXLmVTrk6digHya96l8
KEZFuJudDHenc2Bve1p+Gwi43aRRGF3JG4FHRmfknDEC3Fpuok6lNpY7yXAIwkCT7pNYIlHuuLfq
ypb7ZDTDY0kzdmf1WXSqVR/u4mxKzjV/xDYN3Zw2ZNdDFUJR7NTQrNOYWY9XG/Ga0Z5792wWHN3w
UkYZsYbgoxqfWpORAtWp9tz7s/I4LNrXPmGwFNIpeEOsRqven7p3hsGfs9Trgx37KXEHk2rDOisu
92/a9Du3sPDMk1WzIpOV1A0IVnATJIEai39efqm9ljV0rAUUrWUSI1aBuSe3Tm2N3wmOBE6azie8
5ifHrbMPtLQfGVazd4o+JCNaHv4hFA8tH72KVyPHBtAOdfRSxSWYizw0n+gtuMRbmvSP+65j1hIF
DzFy5nXTCgvkgGOufbCe11GnwhwBwl40q0+3yO7y82hjFsTtNUf41eDuxyE5KtlY+zjq0oMb9Qji
OmhxkSuM40AqBkM5ZZ7YWMet3VGRGBytN6pvtAvzmXATTE5yQ0Vdz6KP5k7LyVqZqTIecokjH11B
8MTtDwGnDNrncmDp17RBvQSsUQu0edWbtDgZEpXp/JED0jEVx91fIu/ZsFndoqy6ESxqf9VoMVCL
dz91KWCKJzgAWtAMZJbSnUns9T+vexjvO81Q4SLErokvm8EnDHw8haSNuJp7IIFj+GqDglq/cD4i
Lfnj2ir7awsTGia2yD/cRSQT1GHyBrfOJlvdFi8BrUfmgCJ7NhmXLi0Ek4+2Rk1qhcXwUIaJWok2
y5HPgWes7ZmxUYiE2XLHEt4m7sa2IuPMFWNsTXOa0IUpQC2RPRynNGj2QSLGOZaoPKgq1/fUmAWR
uJ6505Vbnvq+BaxE2NE5GtqIxqfGuc+vKoAACldY7YNQrD33FmqBv0ZPg2uC6Ffycij9NZPOoOhG
56kq4hmgVpYAKSd6ooVtveq+BQ63z4o/AcCMOdVIvTdVDdUm7z6qNHn0kjb6SiFAU1nJ72ieatqS
0XrXEWgPmztkUX6IXUnLIP9LVwoTtoHMjlURPNDEIS4ILe9n7jgoshO/jUC/2L7Xf8ZKe/b7Vv0d
hPqK+qp456I++Ag2VfcY2HIj+yHd9H0YPWQd1kE0JgE91A4PbA9tPunc8JZbq7B15bYtJ7IbSjwo
jnM3pt65s8lRLNGsWf8+7PTSAF9Uf9SdhQndqbc48rV1FOt0RkCjtjTgHGzugwFd14ubs1vxRsTW
H1KLP4cmg0I8jnBYIxgnBeYKLzUhCWt7CHDGtejymXCR4Tq0S++eKzLMPIWVgFRY26JrO0VS7LSS
E6odn/vKsK91/IFxBhW21qI8n42JTVmG92B0l9M4qa0VEXlIeHC5Vo5LrjWRYLfY++Y0uswHvbx0
cc68Uwp301vAzTpOWiySDVnSGNSLvNn2gfft2Uh0HD27h1O3hCwZXmG75fcxsGZ4ciI2NcWXRMkS
8qs77swrB+i86DOEOdUMrnHLORIRW8VQXTyZZCcmCNrt94OqMPXCE+l3jdOOR/arlxKbE2HuY4P5
kYlo61uknsfhDuECNZgQMDhq8lms8m8op3qvtBYjPL6K09CFIAaldcSnL+4YZsSdqBd8XLp5GYtI
7mOv+tTSfBcXqXuOJoajrhzOhHNfVdmWJ9tVTBhHpLfoZC5Bb+gXvfbIM6NbTdMcqiyHbTQ/AfIr
Oh8rmgcQeV15KdO+vMdqaFcSgMucf8RddxdWXN5tj0zg0uYN+H2IwqS4glxZorJM1n00IaeZvzbI
ocOQdcPAY6663KreOtjLFoCsUYA6TEQGYyw2Q1eEB1r1c5ukqO+aj/0BumK/VaYgItuu7q3TE7fw
+5JU1KIH3SKywNCMi6XKFXIcEuTr+SZo9H5bFlBEkUnFyx5x5xakTXzXgRz9L8bOazdypc2yTxQA
vblN75WZ8rohJFWJJuhN0Dx9L6q6+8cAA8zcCEclHTkyGZ/Ze+19VOKD1tM0vQkabWaM3lk3QrmT
c8SZ2g2pFt0wz2xqJ0CWYVVcegMpceFv2nYCkTx41u33jdNwFZMWi25drnVoGNcW1MZNN4Hz9QSi
rH/fTU2zObqD+ez6SYkNkL+Y3TkPQxhpJ49qY6MFkqKhT0957+JJ7h0Eh3oesXSLkltkmsktr9Hw
tOXwUVG7ru3/ffkaDj7RmY0jDJS6oWWAdPCt4Ew+1WoImVDl89NAF9K74Zx+CkCwH+odL+FgW5jD
K9ric1MQCrjgWCI0L4ellrHbSWSqbjQB6IxCXJCGC8cAuwnjSV6uNc9IjJUU1dYZnO+yJTXomlRs
ySubOO0CsCfG+087Luq3KKZ7HxKk9YW8FBAX5CK8FSmCzEXYQ6aIk0VotsTT8WRC8dOfbTvNNw4n
1p5IbHZelDVvDRM0FlPB9BKV+EIZFTLMNKfohPgV2mHvRk+d7NxlGqzaaHiDClVe2k4Syp3HxUvT
gx3VpR89m5l/6C0XGQXgxEf+MEAq7Xy6DuBjlAqPdtJsqFcYl8j6szditW0zrsc8nT20YR0ALcLG
0jFgcq4eVLHHQKKui9yS4EDFw2g01CnwxCNHag2rUyEvgARwiACPuwQeJnU5PSBZJWTax3xriVc9
M66GGSHXbVGOC3WtQIzjTDWQWJiWvqJDoJY0EjT3FYdBO66qNB9WpBTuUToPC1rI5hIF/Xbgbzzf
HjQzehStkiF3USLrxoYQnbUTJ585REHQFuIH1QAsToUpPNWZdcuRHKFJay9jUxqkoJBQO6bUx4Bx
GmJG4Xk685vf/8IGRDcn6bC7MPZhkvj1urCJa+FW/SwzhDYlz6tzpGP2M+wEqIXUX1qXLBpvZiEl
Q5Gc4xiKuGmzABx7iJaE5RDPDOAZmWxzKzLvT1NZLrMDay1D/TnLGoIxBmZlff5XktG5cMyWdjwa
1Nboe8h68tHUvn1Xt+8yKO17jMpvSPVTpeM61VCZLn//ORqnZCcm0ZDRElh3ls72vTSjV2v+WX3S
4hc+biCEOG7OYxpDD8khg2cwxJuyA9t2Jh8nEuj7rUMoxyU8dO7A3r5q4nsYt9oytSrxGg8mzUac
btWQA0Qa8g8oFn+k7tYbo+pKtHx5dexaifFRmeWFhxSb+NgP9rI3GwzaTnv/fdM6474u2HuLOFEr
zZxq4k6sadWHVrfJgkLAdS7LnYgN485Ebot+EXijFX9E7agtRV22D05aMjLqJpBQk3GKVEC4Yb0f
m9zcqibcOZZJ8kI9pqvRuRhBw/N7zGzod+bF5Ea8dWRBa5MgoM+q6gUmTRk6444FYwzkalv7wwrw
Xb7HRqfDaY+GGS+WQAfDpK3bWfYutNgHe5Dau9T9zmoZPvUalWoPcmqJPoS5DE2L6WKagX+OUbAn
FK0oVYLBtqy2aTCwqKmZIxXFLExEbrx0BnM8GcwaWwfaAd2OQie6ZjrWo+ayQakoD3Fui6hDpdFX
lxpH7tX8XbLlRx+X/0A7EAcE1u2Z1rOFnGCzlGBYSG/Bnz8wz/hPUDkLe9eRl3kooqsmg9mYFv+J
AvuTNKGXZC6DmkheVWeb57Li5WTTpwq7vAyEEMystYkZyxzjyaVdszinz1M1EUIZ9LtKGijyCN0e
BfO1mLM1KN1447lf1JcIabEArhLD2tmefcTRHe6DJLzG2Rf27GirewBUa6QQlPDMWlWbf2ASf2mn
uYSq+kVh6AlZ4TECfx93YeZ56x4v5iExqPXDEaGYKbFHKWAGoFqLWec59teB4avZnPxJTx8qy/ce
IqE+spx1WBzEtxkP5oUZkPSSyY9oEeISCTMsgaLvlVF61IisxJHmVSXF8JBO8a6aik1Sm3TndfEq
0UwylY4axBWCBPgsQFVQFh8uyU4rr9C4ZGyMeOp95xGFRzxP2fQwwr6M36GvnJgNFvasomV1FwF6
P1TzfsFS+LQSJL31MEJvaBMqxnc1K7I9USADIFwsT0ofq4UDyo/91KQyzCWM05dFR85cVu05iqpF
WW+6FnrG4JQniGEN+JoNWQrZDuYbficre6haWy4x2jdbEePjC3wyQwjnCg6hC/QoSv4EY5cs4ats
Sx4RfYG/I2/cct0Vpx5oXh7CvNQFjJqSEfAy0/3ncQM2Sq01Io6WvZ8/dwrlUu4j8JjgAtJ5ztyl
4WzIKtiEJYlUzQ/thXeomx/4yvGFzA79ofKLcS/D8O73mUd4UADNTp1KoCmkAO0Mz+1wVVQwCPqX
oQdtUHfRQy+QqcBBWjA3O9ep9+bbsUE7zB4lYwniwn8+YrBUyx6MMz6osTiStXUIFeIMGyEI4rzY
HY5xkkWc+saiUd148PVA7iGecUO71GO9Rr9kWN0hpFM52DzUJ61UBzE17ikrnJXE0nf0qsaYkdKk
YgzDhSvNaZwI8Jjzm6wd9nbZNxujHR+kgzmWanecF0P5EeXju8sElBsHUVAZeCdLgPCjxbziDvew
XoWv0s3jQx23e6dLOOCx5O67rkOJWAQN0HY1I14ziF2W2CqRvRiNYGvICS9zcLcj4mxeMSE2irK8
yr7epCSNMAiCC1PuUW/559IRN2Fi3crtb7KspieY6mdHtTCTsABsCgdAUB1pO25WC50KYtNyxD/R
YQNZsVELjpmx5ZGL4WYsnRUiwovul1sT/QYHe8q41jMPpFb5y6QOmO3F/qMx52NEacXurnzvXas6
TDoTiMxEN+8kiC5iAlMAM+NZ90NAwG7v7YYM5bxEZISA4q8Db441ZrZD3HO38v7HNmAuupHhws5p
3DXWtwHNIpZrx9ehmQWXVpvcB1mkP6VyXqlHAf/17bsN/J4tkLB5eQMthVc1UL8Cd5o6Jz+ABiB8
xW3zPa0ODFGwnZxVjb9NPK+/CzwuPBsrdMt0BQtNz2nKeVhxsNjopfeG7vf7Kgk/c/wLHj0tsx6c
c4oigFvJPSs3jS+pBhVtZNeHLHiCgIMKDwk7uOp+K0UxbadWjzaVQozIyz1ZjRipVsY41Vc23pii
M79879DeQvyL/L3ua9G7+UqHX72DGZ72CjfHqp7fjUb1x9Jd64qe8b//599/z52U2E639PceGNB3
+YEh1n/Js+69Ij8ugph++X2TFdZwCVoi0MkpwSXnggn/zwc0Fgj7EuQ5ooT4qLuJeWWWr56dWrs1
waRYSfMedd+7bNrygj1VPSdsXJGluvL8+27hIJnjJolOGWkQz4w1GThHenj8/ailkWrmqpZkDMbU
CwgJ7cwgB5NgCe1aAfJY+TBVHvmFbXDrkf7s5uRamxgx31AawrlMnOrT6JPnaGTnWQ8BlKw5QRH4
1sKtHU6TpNiXE1oAkELWOvRa46/J051170Y4Y/PjejjTeNkyyOsusVUjpfSmlN6a3XPRE20kOxXt
AV6yjhi86gX5BAnQJXSffirrl8TBH2FOmo4ig49qCFNQWdJ/2LpRv2QmS9OEsdjp96MxzuocUf5D
NyTVEmovNipmN8jJ9Yy1X1g9RZrz2UGa/Q6j6k3Uk/vEms7bmsL7//gEmz71KXLEpznW/9ev0M/f
Isj8/3yCYWXu039+Bh5m/36G//Mr/D8/4feHDEZJisX//BatlRfHJnEypjheu9EGCF6GGTaPkaal
d1N//n3n9w15AWAwB2Y9v+/amsI9bqO2nz+dfA8Q8rDfFhkw0uPvv4kU3x7sNLmEv9g8/vu/vGCF
71HRnPBPumKsEzdCzdcG5SHhHNcGu9XvV/v9jDhGD8vK2dz9fkYdkOTkmd6f3w/+vpl0/xW+AVuZ
jluzVl53bB0ArmhAGAJ1MBClxrWLKbA8ow0evalIMU+75IbM75rTMB6636zo0Ake/SYKHok/t92J
9Xno9UcIUzivMjCWU1pAr9E7sKAJOOUuBRzmu8Cq+/7JFVjv9YS5o5Czj7x91EOOzUh8aQp9egZq
AMErz/2/qNvHTTHClXBvoL7e9aEvaDfIhAwTln9W9im85oxT770NXZCxTWiTqKMz5bbKbgmHFk/M
iMMTuacLmKHyq2cFm6wgRwreXXNvCpyFWehy6IdZf8zjWRIKa0YKRnaTDubUI2t22Up7MQZM4jqB
PTFHeL1o5AuUJH/jhQgt2ia+dlOHVXK4gXk0aYvVZ6XsO4sa88i6WJ+10/uYU0bGLCz5R0SMkNe7
IdyRyORuvbRYN53GEDr1Yk7L3sfIl+0HpHaRxrgOCCJnnpU9ickhWajT4J10bbvnlXxJhPyrWd2w
VrqsafO3aqJIpTNpIC2RDtf2hNPXk7kvyl6/tAy8DyRLXn7fczOPzPGR2sRlYWK25d9QyORDYXtO
A0MccKphgVmh3bOytn8fbFyQfcN1Fl/RXBnWqBvY1nALTVCQXZQsJwIXAf5PKPILwt0TbACGpiHJ
cskdjNy6XxkJwFRMTp9RkWk3PZPQuRMEkfLWFZtcw1ejc+T6KRyx+Eeb5EtgF++Q4zJnhu9CY87C
aMlMGqNsPPxQHO6yQT3bvqZWicXagQliLUu1KMnmXECxezMQLiysYYT6Ohrmjp7GJwFqAs8okI20
Hu5G3w8GZPPpp0zktZXQF/DyiEVHsq+mtYumxorhpA0QhRrVJ/QoPNAQlIO+A4yrU2cBJ2aYCYvX
dF80yXZ24P5axaHBb27zpzdWmPa+aS1hC87mAtG5dAyjtW+rsaKwxSnu/1CgBOv6febTsDbpvqZ5
N526Sc6vXcC74tM9wA7rdorRwcHWAxjhHTGdrvMeFWsL6Xw9+Jm+QWV3FuzHFn00vGv9UKEgD7FA
gH82CgT1JbxN2ooaZwGkFOlr2CIctUFtgPOii3rYUczERRaRXNC/uwXVQ5CPhywWRIAypA4xQal5
kVERl9bSMK5ZnsB9ImoNdV5L+aEjug27DaXMUxSVa4I2V0Miow1sdrYtGXknEbR2NChLDQLSCokO
Yw8LT0dVPbAy3jakS8A9SL7Lejn5vkZ6Wf2MrMVFOxGR93PIvCFBhJ+9EdRt33QqadRbCHpnjBqG
UAVSfSy41F06PBUa83an07ZpGm0x68L87pliVIl2d034bFoRwJlGEFYCfWARnXuP0Kz7SRIqmYe8
sDLy8XI9W8CQZJQZAR2gfjCR0hxMEeBXTWpv4St97fnJnYx45tVBiemdFBO35peK28RYSlGJde35
nwQffeQmGeM80RzcX7rYVm5xcgaXKFa3JfnHS7/wgLAFyoXcAg3aDAnbiwZ3wq5StGhDm51ag9sI
QMtV0ytY4Q3jGWHjcHSYmXUV+SqDICE32YNXHG8K+XSL3XOlrBKUPU7zdc5rFd6OSz+VrtiaHZqM
YEoZUjdDebhWTneGwoIowazepQHQskjyraXozgYCImuh72x4/i4WG1bvc5bhDKLGl8edS4AQ9p7H
JujypZ5h9zNz46+VDeMiGgzCdHi9KZvUEtBY2bYlShTnJkw/zdwComWSJ3Ekl/PzsUu/srh1VzNI
LyhQs8TRrOhpyZ1osFLC9s0cUiQm7YcBG2KxyOFTCnJaMsPFglsuJgVp0qENXaWNc6WAM7bJpF5V
eai9gakA4gY9vsRTVK0GXJibSCOvxmWGaY1c7eRRlWNHPuXwEYQ7W8Ft4RELDdeE9qhqaxbDcfV7
xaCcMGw4oo7Zn5LxJK3gKFrCkXozgMTCo4VkDJ885WvqWX8cO/jRTqrjpMsmdrE4J6aRJju62xPM
BsPQzzUY/wK6MhYAe7h4vovCfIovWAqW/oWZjTx6vQ+1EXO/0sQ6CplIuyAvOVm8HY+IGS/1QNpo
tswjymqAPq9NCuMjHJa5w5Eax0BldTzHGL07bE3i1IjkVQStWIH1NWB2ckj2/gRaLbwBvHiPnYxH
fDrB3te+KDLfJgw5eb7Xdf9YsWnbGaH6CKYSyKL8G0DyWUaMYfBJB/U2yEpw9t9jVjFgU4SmOuaw
q0281uPQ/DHTeq26a6aDHuVpNKL5GGYrqGXvPWM1FIZgZE48IWN/tas7N17mQRMy+9WBPBqjZ4AS
cNVdoNi68mxbjpMEOTTLnzd6hqz13/uanD5KwVjn95MNoo/Pjued/n2pwTAAYxu1Wv9+9PfbjRU6
DlwwrC356oMJD4SlwzectZ4BIf/k95ZAd9mG23/fQSfynA2gju2fT3FLdM6oRDWIb/NP27gZzuuR
2dLvVzdjfbwZJI45vnceE24iO8yiTYigZCRjbFknzp/cVX/KwH+MU3lNUNP446orxz+NB7QFbS2A
XcHLMzTdg8+WGnQZdI5Cs/ytG5OJKDOD9V2IC6t183uYE22Sx++hU2Oy0hywstpS9vIjcdwTLDZj
VWbiqyMIYDllxQpFtFyhpk6OYKUWAePUh9aRhFCk7+zw3+JwuNNjrAJnzwYkARmOET6RPtFIA9Hj
2qp10W9obGpeSrc8WpMvni2BtI9YtptHvk1b/DHRSecllt1Cy97KAuVJ0t7LOH7ypffcjZlGNBiU
4qbcqTo9RBYpw5Ovb8qkvpf+eMf1ityy7j9BfhYk1Qz8OLWp9grewaLRZ72UQIqqSWcP9Wjv9327
jPKAgrknhCm2fLqsbjnmUITn/8Bsmmx8jR2hI1g8VLCgXZYHcKXeQ+S0TPT4u5kNGaegPZZeBwzT
d9kXNjEyL9JXYvIFvNKDJ+B/wMx69ZAILBWT32aAWM+09dvq6pMX1n9ESLdv5/UHcLpqaYH7WI99
8NTxyVuf4bNDCMpoOC9OumkrbVg2U3LFwWE94nozQJ4Z9Pe4cAvMstsuV8+l7X0R4hcxrDfcteaU
pMjZ9UMbyi8hfNQYfv0Z532wRXcIo8DS51i1bhdodBU23JmcpSsxUR9JavOqU9SLgVeaC/i5ZPo5
kGe6doRqNmcnMt6EOUF4q/gT9ANFrqaZPFy9bGnPQq5CeGzmZ/uZHbGsdaGmoiFU3B0E5UoDHSOz
Nd9P3K0wq5M7L6NSW38gRZqMFqajEcSYjZsxJOBYZpCDxX32dsNKx4Lih0vkQxh8MhKMh0n2R9vJ
KFPYMEBDJTvHKdUqHPV+Y2ow9apgQEqrGUs1xg/czO6Cr4CH9mgyFlzj9mW/PM96+w/Pp3OWkXzq
9HpC1ps/WWa0RAnPuUw0Q5owHgcRusq04DWpGxBnwn6dc36YCGnseqIUZ4d9JE23Le92U+6NrENR
lMQ3hpXHyZTPubFtSjSTs7PQ1NPtNKRnrfHTU2c0n9gTqisYkU1n2iA/iYzOXNlcAzWWdyqYxHbi
K7mU7BaT+qrisAAoG5wY7W6UKdwH186zR0QeKTd/u01Hf4Cyaf0k9FM3l4GQJtOHPMcFO/FdIrfb
ib746zlWi99usuZTWj55POVJtIWOREVdPRp5MgFFx9JAo0HwLcmCIepCM+H206EhYyclUM/Dm+CP
3iMhIxGQziSUJXv5rFmntCZ7q77JdhCbYcxtBp/+S1+630mZfCeFURxtD+tH0+vgpFib7kN8I1dL
VwSUO4XCBRX5S8lad5MZHpgOs98XjXwjPRxDQAh9xGYUGY/qJoYBvbKdPrH2kBfbE9UTC2kOEcf1
t0M8WktVVdZWNmfoy88JpuJdDDAww3sbe/6tNfPglnhDfgSA/Clo4eDru/oKwO8sAKVS9lE5LpoE
SVPqQMYpAsBEuRdv2oAoD58YJGbW40pK0JmlwmjOPhVVLsy+SYbeQ4EhYFsgfqIlCIpLJj9rYugx
b5jJrrQD46qP9icM9JjVB4Dpss8+JDPpBs7MpgXCyzA+iTduDXsq6LP6InlAFIrnTG1pYtfnafMU
p/jUYs4dZySRK6DwxOUHhx6Fj7Mr5XiM4UgjXIphC9sv7E8ZDCTyvST04PDvDV6jjd41N5ex0bJO
B5gqda2tMhy0S77XKkE8tu+JkUbvgQcuG4lqdYA75wnpGdwgdKE2kRb4vQb0yGO8nLO87Jpo92EQ
kswpSRtmVxxsxd2PWWgh0IbQnF20OD0aOep6OsdYsTTwBo4OgmaeocWDuefMWBhuRzvreNxOOOmG
XAIlGuW+bXW5JlML0RUOegbB+g9lMB2IjY6uV8x+I/822bG3zBPWJyiBqUsTeXSq4ZwZdbZ36uIB
uXF+r3QkzkZIc9Mb/qGrq+LcTx7NlsqTDYGgIbsjp0GtMxJ5XFs1yln/PMUYsivTh5unpqNBBhFJ
VzrPEFtuO0PO8Kck4nSILhqGlszpT11dv8aZa6/xfLy2sXmewv6Q+jorxNTR0G2xB7GD4cFv3OeK
J9Aqz4T/NmBXIrkLAFDZqHKVEUZqVJH/qpFX2VeaBn8gMHaDjT5syCjnaNi4b+PC2Ep4S9ihmGSH
2mvIeHlRBVZ0KnC7z4uL20DR8pC22K50WV68APWVYw/eWuUm6qd0fGiU3zyR2XIMyneFduUVtPvI
JhM1lgDYspJh0iPdhDlg16JeRZOFUD4AkJD4/hyTWfwBBkGUtwVnYfK9tfVkAktDIAMlUwBusnKn
JRxODW9BT2xhTF4YzaxzAgJqsssCKeQ+NzInt8+nJo/7+Erqg1jGZsezv6AdpxdsjjrikWJ4HAWB
s5jE8AnL8QybDhuEjdusrkOKawlPBbUjnXgKfYZ10ouMPECLScoSVM9e9L5FU+Q6XyHrzraHu9SX
TBwUeWN8l+It1n1GfkN1BmDCVt/TNCTmLpJahfAHbaElWPP5EtKnr7J1CCaZ/pJ4Kh/HzrZv+m9G
FNdA6sOdSllHdR4ku6pt/oJ1rJc2IJdtZLPmMmy49RIHbh8+Jyod1o2JKXQI55s410eaNTfaZmbw
oEztp+lls3LMqdk6nvzjRB1JXuX42hCdvDh4mHroMqtiiXH21ZWjuWky1zkYg0cwSM6KSuZCHIop
edLzIaYu009aljAEsoKtF3fiQAwRcPHEwixKQDEnBg/+AO3TUhuj6gSA65YJqb3khEVuuga4fZPR
wbTtT29Ai7BtnSQDvDnkRrbnwPKfCTtl5PgKga6A+uDiW8mSB6Mqd7XoWVA79XIwmYmLcoxekCEy
ggzsLz6Ruh+5VjbMmPjAstaihcfisnlu0N3VfXBmuMY8xhTVVnQje2CarQeeY8GDT/13cDMHolIG
5wT9qT5waOEbwxgQBNC3ei27a6ydomHSCL9J91QZz5GqSenMIwLkc30Z+PWXM0w3HyMr2X1jXt2m
yJv2ngQ1ENT1vfJmd6MQR8BP5bm1WVK58fhsd8pmx1cE1Kq8LKPMcpHKiysX9G9rcIkLUCWMwkn8
6RJETOgvFzYkwWmCWOx6jUchCZutcl2c/68RjMdbUMTbgpZDUpLZJjd6BgXE4ButANGVm9FEXDbN
2epuLa56x8s5nRAIAmGMc1Xh06LBD/3ilAS3dsDkrGfBtMobQErD8JNl+XdXu/Uz2Tw/Y284Z1Mj
qyGWR5PMpTe/YHcj4Ci3tbKuSVQ9E990n2B/L2sKO38orZ20ImPtTQko2qp9qgxfX7it7Twp0F1e
NvzrVjIbbkAoMSKT3JW8RnV6gbITIWe9Cq7CohnG6CwHnV8vLVJu2vhgVsU74nP7murRpTYkfygw
tO8UsTjU1a3p7OmamoybWDA56xD0AWHnwA4DivhF0vcXr4xfLHTQ0PQgABiZt2iIM0dX5BuPWhn/
pJ1HHKGX/6DeiA+Y9qMNwwLYchpRZr7ztnTG8RQ77d6rfbU1R98+0tetMAxlN81gXdUxxYh0jy34
XJd2Zns1w/LHcspznY2Up6VX7RVrJt9CCFNaOQVp1L8BEDgXExLoNmDdqnu2seTsLtdJwQKnTObo
GnwPHkzZ1GaXZLsjwBInD+8pCD5EdARxYhZ6GJAlIBgc7qD/WCDFhsyvbQuW1GvrAqJai3TC8SIq
RWCuRa/7C7sMgawJtZS12Jl1Rc59BEgaeSxtopH8iaeyXSfCu/pzc6I0h9wh4vtI1czUEfo2kYIa
Dsxw0AixDe66qsdjC7B4aepn1TGuNmzYsV6aXNCldRutQpEBc4is9GpkbdGI7pgYTI91l3LqvePP
t+XS0jc3Kj40ff5quT26a9MDpUNqvemPG9Rn6hJnvdjqlQ7May6MJ3J/tpnGGTiGSGpdEw05jw9v
xTgScU5YX+CtAxMIONlhI4st7t3HyTbVyeYGv88EqcB2ABUW2ZkJUbOOo35aWbheFqkgpKi9N2aW
nqw2KE+YGsqT608hHr456zD3suO/N+FAlyCcxiUqgXHpuqpSbB1Fmv/7OBLMGYqYvgYlUklim5Kl
4RnT0dXb6WgmWJDAb7lkMIY9+jrXOtLvulsHscNBVcwFLaTmK83z4PnklrciuKniqzj1ShlZeIKY
LUk3N3mUDKrWlyWd1oFUYp+Y8YoGhhkoVTTC6qMlUkLFRu6qQRXduoYmThhCZh/GxDFWk4/oru8A
9aGwJVtl/jLkhjarsR7cRTYNwDmFu51G7IMhr5GhVqTQzrvmzLaIuUard2/reIc+/701I7HOyQ3u
LZINuupsDyp/h676lzqegjqD+hu9J7n5xEHrU6HoiB3QKi4bTjQQb9m+sb692Bi3Y5k/JZn+gedy
28Q+EIhY+zbJ2lwWCReiPhoRx7JexB9g0S/5KG+ZgoFpmVXGSJkrrJFuMNTIK0gS6Mzxh7u1peq2
82UI2yt7oX3ZdRU/oVt8hw6/iN76n2PV3UC10/CZ/QitKj8Ehc8cDruLFQfIfgJ56k3rZyxEsIwj
45L4Zr4rMEbIuL7ldrcXOkZEKvJll6Xfiduzh4edjS6pYSgXYbbB4wKWEiIa3qZBRXfmBM6m9wvG
V9nN4Ie26zvCgKfSfCpjD3dt1OLJju1bn3hfGIpvMPWZX2TMH/0cJlNfVZwZyM5HtaXq+fYtH/mf
zypmckhhzmaXqDsxoK70xwAghqOTSDYK7cEa86/SjvFKz1BXcHVh4plMtsNrUdcXoM7tNqmLeO1q
RO8QK94UKHcVcjtpo6OuMSM6GhIhkBU6mMPmlqrwgGXWpf/xLolz62BXLyQ5K1QE7FCqhBe5p+OC
aT/wWvAkMoq/dYxKaRHixuf6ztsjY9Z/dMmmD4ddiY1yDQZyY6HhWjA9Icm0fjG6ZaFcuenRbZO5
4dxnZdESxb/cIrU9egGAjwySS6uRC1RZ/QuC063uGy8jxd7a8h+UhPcvu/g5Z6+AOu2BHLunpupi
QiDluR7Lm9ax0CtMRIwmP1hOVBX0ou4xtHS6Y1g+C5VZJy3lT5GnkblGEP0mqI09BBWJhQzF0r+9
ydhWobjhm964bgP2Mnj2XN9eN55qMBQ7V2RL8SGqBKS2UMKfYzBPJqi0xlOTiBZeFAEVg/6ZTNOT
0NSuKNxvcqxIhSMQy7Yra+Vk7nehJURcWhFEZzCuWkadQ3m4k2n/mSYUejyHKcC8SyiBiUE7onZA
z849CmQNkbBl8XAW8WNqU26obl0Z1t4KY+bzXAyKevi6DtuqIu/3ccOl4GlUQMzDJ36UTKYxlKjH
kRKICoMHYZCbxXIY3ZcAt5wUprUcUcLVpDJRjg/32G0fHYzQnpE+1yInccy+ezYEWk65hBsFVlxK
yFptU30NtfWQlrwwDAu1eqdmRajxIlJ/H2tIv3lsbIrGe+ttCRQfLDWoT61bIfZ5RKJ98HTnteot
VPYR/oPu2Gmcg34TbKIWOvbIoIasUcA+2t4ZmSDX2TVx4ndhad4mcZtnlpZLdPYvaU64WdKSYzb6
Umc7AEDaKusvnXmeGBCw+zSnbFPQR5rfIukqqnlVMlXsX0BFSLazQ7hooloeCca7lCn8FQzDort0
El41fTfZn4KM7tqYHhNV6ni5ynXcsw8SdJtk86Cw7HpEOy22lLrJV6meE2FJQt2yLTWMTQ07P/GX
5MhdMwSH+W9MydWz/ERQ14tgjYuaBtxNLkqL1wBl4McOgCyaBL5S+DxNXXxEsg1wjN7VHWiUGZYT
OKS/ZwlOJBuFN+7i9sn2Tp3ZH2vNmbkwF6WormMbqF7Ckls4l7pKHpuR/bbn8kgL9avjIT/SdCr7
gvD5eWUbVeMXM5D+QWaVuWErMAOZ0l08wjBLG3PrG+4r5/2+ZzTrs2WGIcUV1p8xtb4XodwTJCKX
QVnskhTUpBc0u5mnpNC5WpDuF0K43603cgGGWxGzeyrDfOcl1Y8fRH8MLd/apOIt/ZAdUBisysl/
qjT9wa9tOCDNk22ray/ES1ejWEehsSLIYHoba42RGnU9L5X0Dyc8CnkGWcbJQJps5u0ejgOpK7XA
b4fu0vXOIcIwbtEzrmfWMCMOncAzz4Ff7rtYnFOwa2GUfgVWc0RB/NL5Hqy0M7eMQ9wipn2fTcCS
jfMGTEzFajbBLpZ2B5IH9l1rLAwLu5Kj4+MPce3FBXYJb8CkL/Dyg9ZLUYboZIcRmsZVc+TdlOuO
uCwLUVksqMvqBoeRou6bW4CKkUYcnGmVPvySdhwy9oM2xvd4RLKhPO8MF24ZGfIDWMZXJuq3FmJD
6Zhv4ChwVpkk8dVn/IvMSLv0QRPI3+zSsAi7Z2KJRAjILRTMVntWaJjy0j9jXbs0ebDQAcYTtrYL
anWqh2JvzUuVSO1yUxAVpF9947+4O5PlupFsy/5KWY4LWQ53tIOswe0bXvadOIGRIom+7/H1b0Hx
rDJ0JaMsa1YVA5oUogQCF3AcP2fvteuXtHnB5bZrgurBLP3bUFofXWk+ji58xThnaWaxv7VtBLi9
oqfvOeOTyaQLidpArEVi8HMMuv+ujdlnTPCZWdoIGOSDPmpQ8j3y37x1n2H8zu9Kk732zFB1mxcn
aY5xwjTFbA8NRAE69ld6+w121GoK+ED9QKPxkx0kBEwo1wbbiza+VGOyR6tO7zRjmm/l5VVpDdfp
9D33gaR3pf5YyjFbwpZhqCcumoxvnTtoXRXe9018HcOIWSmDH2qMZbpRVOKRSyaXkT74NOBhgnrE
OqEfHfpZBskdCtGTgRTU2sY9zY+xH+kXttcfo2Tc+Alv8TR6V3m+H9tZtVvyMBAls6LFvTKp0kVg
PPmo7CHFbJqaJhHvlZMKdJoeEi+H8KYniHYn/Go1lnJa8oX4FnX1kWyIiwB6CokYxIiK8BZG3GpC
BuLl3KdT5N/a/qqgiaJZwRt9cfLdXPuzC0+pxni4iiGvtqn2TVTSXlTYnBZy6vaGq+9a3sCQU/Ai
FG4NCSu/DkbFiK65HSfzERHwexe0h9AyuIjacDNwy5E8sW8kICE/u2U961e2GSCI8+1vvt1vceSo
JU3LbDXq2o0VDHdJY3zobvuS9RkaErJWZ7602cftqYTVaojplmGzqHmsgwAXjGyCy7ZNP90OJz65
oj0l2xJZ5oUmsmU4hAZKbvmS2Oq15tRo2BbEgAC8H03vmtfJUis6QG3tdkIszlgB2PDIw1N3sDuH
mNorBqHASw5DwrR0bHinRJUl29G7cbt8jxQmW/kaOpkJls02pWClPDKWCG3o9+BjSVpub6DJNMt3
dk+KTDSiYPT17dhOq66rk407ZWj9EbzaHw5vIV3G1qHIWazZPRubBxzV2Umby1E3fs/jgiFgYsLz
uB5pwUYmc9PQBWEP3gPJYbihZQixGakgy4VEplXxyt1YIZN50JCLukcTSMONhLfuRQEymGslvSZJ
aNRRBlVtvZifh9Z0PhX/2qxftBduyVg+yhGKoC9am8obLro4FsvC8rfWFMVIBNznmGRGEqawp743
WvGSIybmpt0lQQLAwSC7Y0LoYg08/6b+NITxJdqNdwKWo7WUuEgzHpQRo6fmsoBTsNKxVK+pZ/f4
9sVuAmgP+axEKcZ8apkWYu0Mjlr5731j0KA0870aEl4D105cf04aaBiblcis3VWP96NvwI+bCtM8
SJ4yInw+TLG7Ccxf6QispcH5vBq0/H7omLZLhwqij0YqPu4zpyWXXjovTVIAw3DJvrU/vEC/k67/
STeRSWl2FbrpZ14FD5XnX2Kyw1pII71ElLYdjclf+sXEnRot+lSYB4HzW9T+dMhZTpZtjQHOHLP+
Bhj4tAI0p68ZnZATQhT9uvASRmEoTAwCcouwWDmda+3zsk/WRpeyYS/Do5nkuLaBYnYdF6Dl7qMv
Qv4CbrS6u9Jgdi06d3pukI6yG0poHjrMhMZnL+832HeuIuE+t3p8mGoxIcSPzK0qPiPPvKKtB6mR
TQiNsU0fiIcEUnATPzrSvg3ogvImm67bYTz2obFuMvfVgGTS+uRAzbzB1rCvzBIzkAzRPuX+w1jJ
eUR2kQYXo0YzlN7RxcjCkNTDdTAVVwX8OoxyT61PxkOOtriXTMU/Kz16bGNlrpOY3qkxW2bcT17T
GxWyMpQgFRdRROQgCrhXZupvQEe4MTVxTBm0Fx1YRVRJe6bWp9bVGF8gM4wbb+cxyK8gyIqm0o8J
4TELr6B7i7KOlr9mVZscJKvInJFcDrAGtqGtBhs3ZC5Td13h1VqZsJll7NHYDgdn72ceTm26SyqM
LlrL+ggMuoaOvu7yWzp35Wdu4nmexlPX69AjbcG5gwZ0UvtEqYoCy3YXjQHTIs3edSFhZ+Afoe01
dqA9rYB+iy/vtSisD97ok68siVFHJc7eOGjrVRcA1Enru77rmfqZgBqMVr/T3Wxl6/vJ6iZEfC0R
txSBUQ9cYgoDPMvlASXlY1JedHq6iZsYlpRgIom2k4iIkPUdasgiB30IPo6UNheLexV1d2YrXhQD
wCU9ELc4ZvkIzBGtNRG8JNi+Wgm7u9wdrlEvFtuEBiANRIJ4OBzbwoZ9NBwjB+EZW2i5SLPgUeB7
Xk4JeU2dPJWl+aAqVmWHHdIyIp4rjfNn32I20dNJYzpqXjS6tWcnU7CVNm77nqAhdrHFIkm87zOg
s3Fj+6ZYcmGcfT63pMPqop+mrW7QrcWA86paeW/F6koPCcPATXRjk6NTWqBv/JRsbDRQG1mUm7xL
dx2yE+LPsmZrGtmbAng+Fc53HT2fcjF+AWDXeFTRLNYY+3dZFkJc09SdP7piOTNNhN+7SyBNAoeN
1W97W0FhYrZbscoFxIxuffR1emRAPKjcE1Xqhr7Ei8JSYpXTsUmsC90252We4mkQzceARHmys/cK
rqalB6smzYPLrjCv2V2dNLcDXNq469YvV+R4XfiVvtJ71jAG73vZazvNA6E8BDbS0GfPjK8CAnoW
6jELrecp1Kdt5/v1tnTYwhlvkzWL54IIBW3BTru5c331kNHfXXrp9GLLZC+F7lCBhPW32KTMVW7S
IJGywrVTZ/GWC4oMS1TffAJhtqkVE6U+f6/t+/txiOS9U8fWBbLieXinrOeyWOiZxvtbMPP2Js1c
pX75LSFos7f9NafxnHSlcUlC32U9tu2LHAyG9n2rDpbi7wI6DI6mL14ipPEgr2R16Ic5Fzk33AsH
Zciem/Q2qJtNUHFiTSvDGye33l0H1lJmbMr0IcuIyPVhvbdVswwTCLeMy0FEE7qhmqfJKUCdlGJH
PDU0vRkDrbnBFmYA6+YgmfsWlXksbcDMvjELJbr0rpGhuwnqQq3MKt5V0XXmSGsVaEhGPcdaCeSo
o8wvrbDqZ8AQCxZSWXPot2Tf6usEMLg2oUvzTQ+nqJ+vPHz6dTVuvYrtcJGru0lYaHkzmzD3xrE3
rbBuLTe5raLg2CdQPIsg2xiR8Yb8qV4FkUYrpGcZR2ZGH1Szb1RNs9yYb6H8yim8Gus//iBtiEBi
EbSNc+i2swisLFERQIKCJixDAqbc+AUjKdhvuGdOZ9zLmoVH+kT9Ok1HiM9tFlQI1kxi9sw7QCk3
IuQbmFoScK25ILHrU1gIa9cDqLI8iLnW8EazPF0Fg7iy/FNa057oKA0SinRbWOFG0W7U6yhfu23H
HlV1xrKptFVNulCVTHeVBQe7iygMWfxSnXd6Z++nJkOeFz00evbdLK29G7EXSQVM7nhauQlb8zi7
KtPg1qaSOwberdfZ6U4W/k6m1ZVKrMehQ2kRDrqNA48lqc53WsO/waC6I26d1qIgfaXjKa56YzXU
Ggv4RDQ2vjSm+lDZGqeqCb/TSM3S5dJUSB0sXSK6/QaD1dtUWfLiJr0FSoEA6oItmBDlIRSQDenG
tMtd6rNtTRnqY9NMlwPy2rqhZzMR5dVksdrXcYv8gCnNujLU3hH0UtNU3USYZTHE4z8Jyp77I1YP
DQjGRaznMdyH6BJVmzzoqXhGgm6tQyam47JtcEBWYYqHyEqfUzNzF8jT6Bxn5QqmP3RGRXDNxMp4
6DSrPKSwB3hyon7FEqUOY6NlFEfgtIvIlcBfYLiLNlJ3vVvj20HcqsmXaKhOoHUmspHLh7Ynk8Cy
/Vd2RfEzA2xjCdMHT/3Ri4LvY1G8gDPJEKTgIhTkQewsnQ5EhkxtCFFodOizLehCWGW1DzPAeY0D
9RYpfsJyaQLl7nm40K48R+SPkXOrxw8CmisWxA9BHXBDyxy6BIlSfTJeV6n7PFXtJw1XDKmaXR8Q
0LCBY1I1rhpUTMyRXXLIZXP48cViG+cmRyjQ0MbKY876YaSoH2dxBcPAuFhjNYLhC3xgVfPggvyi
BtQV6Thay5fSbw4/fvvvLwBj3yssG+t//y8xf9uP72UIvKtrKXAeZCYC2N48/vgVilhCaiWbljSL
wYH05D0xP/xO23c6pIRophTT9njwy2Y6QFCaDllfPfHZRJsfvwsnQDZAUyg1ByAFkbxxRxwyihnT
ximpkdvI9E5tN+61qPN2tGLplITGdeglDAJCUkq8sHsnW69vSJ83LfegEkAQdnuTmPXt0HQ+xlBi
yxhq7zqjfUaXCwnmgwrR2zXSi4nJsLjgYPSKpGKLk1uvWv6A21SxkaWwxX/nPTGGQfBW5u42oHe8
qiKEcexITNt09wN1EQtIdwCnzX4trKKNryIWBV8ZKFdPIu3sB2CnYOKd9oWAXX6Fw3xPmED7RBjr
incNggNEAwlhZYZuresUpmjVZTTR7OJSI9f8rqZhczHOamEvJTgi4pVMl7kfr51MWpsxwuehmVis
3GoMXjyy2Zc2MjzLgmCAtXtd8I/tDZqyNE3tvWsPO00gES795AOmH/THuHyUtgZoqaa7XpJ08hh7
dPhyXT0bZTDuZda95yY+4MpnmJiUVbJuJXFsrcgXWQxIltAM67I3aLu2YS9fvAQVnh/57TWp6sll
3NdI9jWwHvAxCDaaN82x5SQ3dCO7Uzrylvzx1zQVvNuZQmI1Fs7CtMZ8jfaMXJ7532ys4pm4Wfwx
rgX7K4TPaRWyuEymFm7AK/0jhJgJ6FSgUEDf8TrUU0CFjOazixOxCYhLdBUECZaHZmMEbbmRsia2
5iJ2GRvgiDfAxXZXkRyCJ6s3KEnj2CDk3cKb6EExz23vykwdHy8P0XkzXjOsYMU1wDkWDV1y6fOK
GYawpwlgfti1ump5JJCb0HuxLzqUJkcrhCNj9Ow5RdO+BrTIgzoPgCWKdULVgHRqbqNiLvSYetpR
0R1//OrfX2TePuD3KDZmYRJ1PHUXwjQPgajWETHypUP/uOCaXqhKu6oiggcFegwMg7Zi4hkQwzEi
PTScj5R8vVUzEZhqMZaZjHmYI0l3FCmrRGiDemWzAQE9wRDch5TdCscGvotKrHlkhmFFz2wLp7G4
Iof0bgy691iy0Ost7eApoPEwGOghnZVH/Pfgs4Nhcaa0Bks/9fqFNaXdgTk+8KqsQ1Qu9B3LKwvV
jCosu/aeFydMVLApIXmpyFnLgyO7kU/VEk+mtvM3ZYCMzUHIeaAUqwhkql0GJUV/UK4PrwGmAjlC
jnfKUwZZbRreCpew+XBks5S/85ZaxeHQ7lTp6nd9PRiH0bSJu/erjUD9thdtUu597YnBxtZ05XUQ
WxWlK+A+nw05Yus1Bs92bbTu9zKlszMxGuGGApcpwL1Ms5UD79oiZydpRi9Cue9aQU52mx2cNjg5
mrQP+ojhSYzmR+VVV3XYbi0fP1xHhey0+iIiFZ285tDcY8hEHZaR3OcG91FmDyern8aHKafbEqmV
tPo7YOzJtmppCJPL8pYlY7ZD/SW2aTi8hN7kHWm3EIoaI8kae/OQBn67amaJRzeyktfMLqVVHPUw
XPYmjOu0XcfluCZkckNq67c8EN/6BOFchMYvrz1v42WRwNnCF4g3BpSO1lnWOi+dqVqOXrSnkemv
DMYcBwXrYCG0Kd50dnk9lSzMWouPC9UN0bex1ZGzGTMMTbFtqXDcBGbODzEV323SejBFb4FHnH4A
0v/XX4T06zxhep/VP4jp33NYwaEfNGe//d//D/Hf8VB/BYC/a99fM3jvWUMC+P79X//48f1/4d+V
80/HsByFzwkIEiwX8Ov9R93M3/RPR6Ioc20sOnRVrX/j36X8JxIIJi3CVoZjKen8H/y7809+qyzA
8aau27pjm/8J/t04Y79LZevKlEIaALwM3eY4f2e/G6mWCioRJPVlt4tiZ+Ok3s3fLsV/f9L/I2tT
ghyypv7XP87x8vMhDNe156+GIcTZIUxU2kpSV83xT3220nOt1hYVRtYbqhKq4d7gRbD8+pj2r6cl
OaBwdEc3hG7Jn0+rTQIcfrVDmHbYsU4KhDoZ2RQh8jZCQ+X110f7zRlC0NUVXh40cnL+HH+6iBPk
HjdExjM7XD3I11PxhGnkFJXmH87r90cyHLQ4wlUW6P+fjlQS4THS0HUQBZym5liH8WZOJpTsEb4+
pd9cQEU3wDFck8LLMM8yASYrmPICW+PCKLO7TNlvTGeWEsV3XIldVnZ/LQc/rQZ/v0fme+CvNWJ+
WmwlDZO7z4VZK5QwlHN2BQkRNcpWMGLoJUw0kviSAEmruxSpWJYU1W54/Pr8iE84O6AllO5aPEQ2
pynObpAxBN2cRRl1Eho4z37iFbAK/3gb/npatMR49IWDZ0k5+tlVLHKdH6IA+evaD63eLqw0nzNE
qwu3a66T5sH1P74+rV8+NsMy0bHOqwaKAPv8vhd1m3go+RFlsDF11E1V+seISmiuInTN+sNN8svi
YVjz+UGFNAR3yfl9X8umLvvRZmPJht+IGAdhrv76hOZ19vyDYiKls24q2zGc8zveCSRCdNM1FxZE
5yDO4VK5M9Vfe0qm4pa2D41HgDOdQURPBnc9Ghhg3wfewDutvCK67qYd0Wbi8SRMZRUnz1//fL88
kPMlcBzuI2mwgNtnD6Q2MOIjWpFue0U7vWUuwXubVW0nlb7++lC/+WwtXZgs+PqMkNfP1tEmrtyQ
2tekYMDph+CCNWkRV/ltWPsosLTt14f73Yers8jofOFDds6eEODeEEQEpYKP1qSmSaLL7g/3z68X
j2cP+4XuKHaERKD8vJoVWhtLbQogYkv9yrflRRS29xROe7cWfzibH4/azyvMfCwDaK5SwpHu2bHK
pIKt3oT2QmrjuCH15oMkHtI5UQrBA+jzddcND10I5D2Q2YeVmWLz9fXUiXk5u5NtdqK2KU0L8Quf
/89niyU0TGRBJCkbgMeplt/9Muv2qoz1vZlGH9ATD5Nf3fFSfCF10V1nUZ7cfv0z/LoesRW2eNk7
Yn5q1dktlBu6ETNostl/ogm0SnmsBuchqMVlnGBZTiZvZcn28euD/rrU2jaEXkNQorPCn3/KVWjK
PtMNMA2heLB97VOHnNmVfbH4+ji/Ph+2zVtR5wmxFHqzs8XWCFzCmBoeRSOfcZYYf/D4j8+pnIfT
xR8ext99mpRtpqIEc5Wr1Nn9pAdtnBRYFBGds8+wTPrketcvDfwwwN2jj5rk1UJEz5hhn91MnRxH
3/3n58sVFSwKjit/eYVZUOeHakAp35XJ2gzKNykD9MOtAElgWE9Z3eSrr4/4m+eVm0bi3MBlSvF5
doVtvZQaSX/WwtORRyJVBKukv4q2xx+GDfbrg/3uCjtK8W7RXWD/1Ac/Py8Z2gTgUcxO0AyiLDAc
tslhpe6kB9XTGJaGDvecCJcW0ym9uPuvD/+bu9ZBRWeY8Mp4XM4LhKyUMdgRtLxF8Fbgc1DZHavK
HxbA3x4E1DOqep33x/nzqHyh6zGvcaZGxqosX32qkIyp9H9+Kjz0vDZcmsquOvvYNL2fml54fGzu
9egczfQDg8PXh/jN8orsjc2MxQUjkko/+7BoqFeZYENNTkl8IVvEbBa4BhCmmnmqrXhh6O3AULTa
uEjNvj72r4sahzbga5GVaeiOe3Z6eUCd2mQhjOkRPtgcfzK9M/yi5f1eTO2yHT6/Pt6vFQnHs2hl
E8xlS+GeLaLO2Bl1g/d6EVNY9dq46hTZrfpbjejYCcd1aREMY5e3Xx/1N48DSzYbQd2cc3t4J//8
ONAD7GOvJJ11FICCkSrK0Tq1vrWcNAfh7LiovPxNIvMmiJb05/gPC96vtyqHZ11VrjnXeufPg9cm
/qixLVkQ8NjMMXj+29w+/Pokf3dpWcMtHUIAL8jz5wGzl2/iN7Lxph166a+AXgG4fJdDtErpHya0
JSQc+q8P+pv7h+PNmx2urLLO66qk7e0eO4C9KDLnpFSztKYDMBx8/P2lR9dnCu0/HPE3TwtZayxt
bHQUg7nzMr1OEmxgc1HbECdVEokV281D1bvH2EvWSe9eGSw1zDEPI7Xr12c7P4g/10GuTc+BhZXz
dTjxn2+jkmY7MWg0qjFRX6dhSX89JRr5/+IgrsHDYSn6F+evYgs8TVvNu6swRR8STukrhMrLr4/x
6w3JbluSsGvT4yRY7+x5SH28QbrNCzg0QutACDF9Z8Yh2tprVfgflzDzsbhFaExj6VHzi/H76y0x
dvQ79P9JxwL903zRuh7xT8b882ZuoN34TciI4evz+rWM4YzYmCJ8dlxuybPzciM/U7pfISY2wxtz
Mm6FjzEkdIlf9dpPq52GPzx0P27w81vi70c8K0ybwSuwiCCYH1BXr2PWvXJRF7a399FpLBvC4aiX
ScbJQLwCqbPDVww7zU5PkA8EsmPIYQ5qn416c5pI/aSmdtR9h3X5vi87/fvXl+d3z45tsR0kCJqu
mX5eTuZgMbBIEozuhv670/ibgbHX7IX6HrrhgXTTcsUkJFhYfnHt2cnT14eXhjx7gGi+2QZFgUur
Z45nPL9aAm5kNop7orHqJFx6ie1kTN2oR9t9GpP8iccEymnLjpCW7DdBue1uOzq+xtHK8QZc6bqf
OzgFaV4Z17wbM16Yjgraz6lUs0wgqZkl9PTwmQQ9jLpqK6zXoTVzsOygNVx8tPznDGs+U+J4lhib
fRnfVUMxDtoyk5kFqVe0pGwt0tHupkdhJgJPWo6vKIzWdlKq/FHXq2G67Hrkb+UeyoCZls8yqEvG
cjagOCPfJk1VwcvIFa4Qa1lUuss/6BcJZkU82UlcZGt2hmk+J9zHkflR2s0oFgpnEKm1FaZW1a1G
rcB2Ae02nGAgd8A+CG/VCSguNlXXtOO4S/pAZ/TqpBKGNJogHUkiKupe6asKQuSE0jKnFkWAmRft
N5QnhUGuVB/ZN4bAJsUoKQp1aDRlBa3yKibEXr01MgOAzlw4x00y+prRXxfRQK7KEiWVpUeLKogN
/a3rSaZAWGGZMgEMX9Z1+N7RcBouG4UT8WgLv+QPSjWl4ypi50Rp4Q1TKfcY+FwATl0HXSHDb+IN
7Z1dN4Ai/DEZ4d0H6YR/HW9sLeUCaLZB+FDU2dZ05eV0Jq1lVoweOObcc/S9srQweexJDw1pfKmQ
tISZ0Yi9aKHFRW0+yYRGEio0+O7FXdm2pC1eMjsHcLKwC8O2X0j6cgVjolZGjFkG3atnGRb73VIu
KoTnw5tIFQEXhrQ0a+U0ZjHGiyLH5vfd6kuvgmBSFcjHmgYmbgyXiVCdy2wmMqGWHGM/PVYhc7Rj
nsA+PjVOCIWoi9vUn93Xqj61GdcYOqVI9XI56U4cwjYY8tx9LIvKm64dcLcIPvxSk1edHkEpLA1C
wtZNHTVMdgguSy9KprXpEdkDqQ8Mm6qSCGRnyPvXkR+kPlmT3/mI1mkG7cZ0QkoulB2XTDW83PxQ
0Nti8BYmyW2fiYkFjaQEv3U3LeUwEWCNm3/Qhg+95062dfImsinlW4SBfwk1JPOa4UNrUyZmQxUK
B/gglr/1yB1aHNGPRrDd29xQt60xh1PnWXAkOMLCcqg1RDkC/ddHbA1TgM9nRdh4Fa4aFU64CmkA
Ll2hayD8mQcGAEkKQfziN40s4IBkRiOxXKgLWdrQ+mA4l2YQYWojK/19n5mOCp0UlrKNcq8kzsat
6/HOKmGWuMZR1OjK5KojI7MMlinvJPxJGqw5VsMUEWDxVJYAC29aN62cl6QjHMghtq6x0MOYzPZx
2rY4PZSRAy9Gp5V2hCZGllMeWLR9F9ZRT9aOFfSmvyk0tmiPReUMd/A3gnrfmoSxXBueJrGP6F3d
C3CosL/Q4tmJFeCI1xHzsQkPsGNPT5UwhfNJaTsisqoQjlZoh6xa1z+1TpYDSyI9PHOJKCBm025W
KAs2GQJ3WttmqkRwL3ueXo185f4WOV8D1UcvDFe9S1drMWKmhE70N10SypyRsQ86buXDxgzv9QTl
Sn7KPfySHiqj3kk/rChuZLA24iDs9j3W+f6285VZXUJb08lFcSxoeZx2kiN1Gmq9vYgsocE3Kyet
u0oTaFCHuip79tmBKhE4LSLNbbq/Glb/vw7I6IT87UW6em1e/3saNic8/+sfp9cxb5qPv4/IfvyN
v0ZkhvlPlI8msQmMbAzjRyPwrxEZf4J2cB6BUStzn8/DsyyvmuBf/9B0+U+2s8J1564eAzebn6AG
afTjz9Q8P2NfTW4B+wgWwf9kSKZ+rjUdqSQLmU5AMrtLkz35Wf2n2zyvJG/ACczJvy2fzAyR7FDa
eyePd003g1LgWnV98hgZTMthzDQEgC4S0M9L+a1PMeYteBP0mnVoyxqzyEL5OGVVs5nH6ZbtHILU
50EqUdVkD65uYN+L089gjG6ogS6MOiKvpgBVfxNa7R8Kqh+bqn+Xf/PJAQHmGrKBhlFPDNjPxW3D
WBqGcI9kX0ebI66F4eGtSHkNRzc4Azfkui+nVZTUINmjZV+9jP50F0DsSePiAN7lQevt3dB6qzSA
+gGkqg4XjXetD3IFvprYkGhbmXcuL1SSRpqEaXYGeF6ulEiuVFFfk46JaMwF9kIkSf4Z5n8aU/y8
q/zvE7SpF12aObQh54rub9U7ziwf/hghVPqAPkOGGFXsvWW3p1G5hyw0tkVCcNwAaflvt/j1X5fw
70MtOZfq51fWpDmoSxv1KNvanw/sdbxf6qFwF7p6zP1qqzcAi2rv2A/9SnWP0yxdMZBa5uPGgUoa
ZuIoUkSPWrANaLzLviIBk4l+O0t6YIbeff3zWb/9+RhPOYKujUu76+efbwB046OCR9wN3Nesh+cy
G7cpeoImOJnQEwZbHeeATjEQcRsGyNXNk13HW1G9yw7jCpqRfGgOEbH0yscTmGzZI+171T7HTfls
+uENZ0V+GD114e0K3MiR2ouIvFU80uXoXqLqJjyhZTFvvklUOquxHQ5lQKoLuct1FEGi1lZBimum
Ng6dtI+D7Nf2xWQPGwEDV90yWkjQd4B+AFQtw/SpStOryHTmUKxNQ96sMYeXWTjdwm9fXzzjx2jn
/NOlRJ9n9CwKLAs/Xz3hwA7J4t7F/0eyTGPf2LzCmsA+0Jg9ST0/NsYbVOAbrQsfpJt9jwLyr0fj
2e+7K91fqry4T0XwwKDBNKf9NNuyAv2iieVb4wc7ifO1AncCUXpTWcZLXOvbsN44CeNKjKsJrd5I
FADEzU0DrcK3EDQNgH+bbt1YwT3J3cC+sZWQsFBh8HJBuVod0dLBAyr/I3VKPeASTft6JzX8nhHN
CGIJ79lm7LOZQCK0b07rbPz8jZpwVen2KQ+6Uz+HkUKxr6M5syM5oFq5i7lVgU9uzQvh2zsL5IJr
ZOSbB/vU/6b5bFBqeUmGzLXHMW5507+bVMCAb1dDYQGrMTe6YYPT0C9F3+7LvNu7LXkIyDiFeeWI
fOvE8cGKur3VOIfI0t+aPuH3+TIZh52diaUU2raoT33fXkE93QVkI5fPdtUdawwreRScOr3e9k19
qgEnqsha2kiuoR8sHS+/yMPxmGnutvGNNQ7xzSZCyoyvnf5liTKTclrAFyU6k/zHXZmnR1p8szaN
QJ7p4CPacht9/zH1xUlFFcD2CA2vXJDEhiKtbE/shV9l6b1CnM2yU2OHN/ihLwaZPrXKAagBvs1p
obzkh4F0Lg1RVl46yEm1NerBbZf1a5AYB6/v10lSo33Kr0IwQ2UVo1smzKxFRoQHPSp3PVhf31Cb
j7QlSUqYxHfZe7OfIML7n1gcd15yaxTmhh6Jcy+7/Nozq7toMLaAP++Akq4DZWzZLSJ+MsWNRyJx
XM/S8Ojd7qx9wPpjuzEMAve+sYynSn/wC+MmNcXWn5xtPATvVmtucepvlIJ7ZKdQcJBcsJO+x8lx
idRyYRPvAJ/pXbOJMB689UQM9zivurSf7Mned/VTa5Bf6LUnU89eallc52NKgqt/iQkxzv199ExC
mM49AptXsgsF6RK5xL9FjYGalCfeLvlAodCgEb2jBR1U03ZMrcvIyxbGlF7o2kOBMldvyP+uwrfG
y0gip3lamWRYjI9JLWuUwP7GaNXOy9M1sZGreiLkYxKPzWjs8jJ900CVg9XiQSzvYpWs/TZ4k0Z5
kwbaDhvQPTkjb5GHdlqla7eJ3kRE9pskAST2Xn3PuS+s9qToUpmjznS+KBeuWV/6Qbpp0bbBdF+b
Mer7guZ56uR3laMue7hDkxU/dK99y/2YYdzJShtWdAyZPVgQaTpnJcx2KKssPxh33ZVZ/5hpcHl6
H6wO7T0Mx0gdtftCi2/7oxVrb0PIh1sZN8MAyzDpT3CRL82qvKtT47H6oP1NJEElcUQcYUIYbvPk
hO5NHDWrMABdAUIETnmySLLyOQ+D9yCnusm8+AF8ZUszukNSURxJK7gH4Pk5lNhrwA8sfM/eCSMn
C7hfV6F+xFz0kgfJhZWbl3jV6tgEZ5nfoY7H+yrFYzx696krtyIptrld7DXI91jjRhzNcylhUGdF
kyQpQYpPJ65iHBbZm4fRcUXZAi8QHbo1ymWQOEfbAU5sl+AByyzzl55a4bTKZnYL8sm2BLKI0TfQ
18JJ7qqaeDd3TBe1NG6kgLYuo08T2p4orPuhlpAjTXZpbB5iudcam550pmCo0nVJtAPNajKGiThc
EgVPhqqyzC2Je7s8EzC2AT2r2wk0Q2RPM7F4mXvdUlXFXWIgGYouhqk6DYV27OE+0Y8/AH9D7NA8
GiQymH5H2Ef4lGvTVdfS+zDY6sXwWoLBeRoz7xNH/aqhLVm5+glDxDo6DXp+y/5wLUU1LtJX7J+U
q9p/UXdmO5IjW3b9IrZonAkIAuQkfY7wmId8ISIiMzlPRhqnr9fi7dsSrgQ00I8Cql6qKlER7qTZ
GfZe+0a7+sKkP8LgdiFePd/hXAonL7uXmM/X1Y8g1u118scyGG9Azg9ZmmHdIGSt/Gz79DgPvGMG
ICGS0Elyecrs8biaXejY5aMx+heByXpkZNH14mpX6R08lONI2k1mHOLSPzh+flLtetDi+cUoIWqo
6jxwD/znN7T410nqv9d9NA4CfTV7KdP7vwpbUEEw4cjuBKelB3H/5k0IYcdbzaB4lWtooI0mPWun
GAHoo4ljJZoGxkrfk/Zi4eBu/ynO+S+1dC9NxV//ffsz/1sX+a8qyf9xl/1IkFF/h//0v/r/SDy5
7Rj+2z9+yeRP8/+0hv+Tfl1mX//SGvIH/r0zFO6/Id5DPgB929Q3Acd/iCf9f7NNYgF8pnMs/RE1
UPX/szO0fJpGajJG6M4/FZL/0Rhazr8hI9ItZFfb7s7Vzf9SX4hSkiLv/xSBLqouxtD0mLSaDF1Y
j/1rEQjOawAsh00K3jQDJQge+xb7/qphw2/iar7MnLweM7wZE1C8LCe2aCQIzJd4hKDkOM6xKZvu
4HaMTAZmVUvS/zKr1DpYbQZWhahJfMc71+1V0BLdGoiszXYmAG8rIZIOl9egMgBTtvGm7PJlI5MM
KXTCFIU2T/NcYcxR+wQwn5oQFpPp+gih4HFelyRMWOdC/1TXJZm+Yo9ZLzoNlgBj8ctDJ73rpy4P
Lp4u2BNVyFZcT2J0hFE0VxhgC/wnJFG9wh2XkEPFHkn8e1mtcidH/69nkKtA5QGXsSGJe2A+VQtY
6Ci1ktg/ETZM2WwC7fV5SclT91t8FAMHi95kcIYpvJSJyeG1j1rhZU+0P7vav6VVJ/ctq7UdHtQO
aWJENFB317frExPuO8dJ72e7eqtq0IwCK5FIRz6s4cNiyhlp4xLYTh6HhV1iyhMEM6CI22eShCdb
f55hQYfuIutDgWmyiuNv4Yx+6MnpCk+FyZnpcbjqSoVaqtNyEJg2yEFG6GbiwJ4cHw8SDF4wET2i
/PXa4pE4UcQn2FFLhvlZzWFahLnvrhvaCRq9NyXXoYoP1gL8QQfuGuCMp/zylkfG0CRXEvubYVcK
q+E3oihYcoOGGT9hzQUIkNuysEO5+Gzazca4uuRQRvUAjJEE+J8s4xJaioqQvFSENkAbmgmYMlKm
rFG1HlonjdZWF404W2EE6K9Q8BRyfKpREtuPomc+ivDF4FgE+TQiiyf4sNeOLK2O4PwCaTfce9q4
txbCwoz01AzoxGAksaXIPS2s62rcOcqf77GOvsyx/1QN7pObcl2CWsN1wu/D4OSo1mNibA4dFzAv
UHS+A+qVMXEfoan6e4jJ58aku+xRXu9crcYWioU9XCBk5ZiG2U94aeQ5gOsNfznBTu6IGMSIromm
P/zDhjvAnx4KnJ14SnEuDyTLmJZ80M152k8GeAWLkFYg5P6vqsS9OqpBvPorlEO3xwwXZyLyr5j7
3QhuD7M+gHzhPMt0HwurJBFyCmY3GQPlD+a5y9DIFQaYtZjWs2PmA3tOa8JiKv3PNCM8E2xkiD9e
e/ItVvaLs5aBLYuGFAGQVm2XIyZovbDLAWt6W5I9MUQgs6E4eoug1vTgoNosxTu4xjOz1DQnOKB2
+5fFwa1qDI9KeTS/BASySelDmZk/hoEsEiDu0WTweVw7PcqrNqCQx6vkzKi6Jwg7E1BwknUYyyrm
1o0ej7t+mOKL3w7WTjOI90MiuBn927Cf4uYAkWLed7SoHps2Nh5P1C3pu6NTAfL1QbjKioPUs0dH
ojMzh6SmSd4yfFjg811BtbKOcwJOtFW2PGhUp7u09pooHs1DwRojyIvCjBqOQWJsjXDBfrrrSObb
dRkEAArNj74UX6lflVFuVr/LDGhITesdzJvYFYM/0yX/jGOrjwysL0HuyDNzXXaFo35bZPcEpc8E
qcLiqHDjuy5/l3jUC5nnp9ZIf5tOehkxyu1AKjJcBgMNaYhcsCR/MTTFKJ+jYRd3SAUyz7kXhEfv
FdQCj5jVsPaJoSak4w1277bz4DXywFvvFrgEcT6UZ/g8hij2CgHcfWYw9MYWemlGaGMchSejF7d8
3vvmyFMGon4npI98eBgJuqvS97Kg7xk3/5kfk4hjzl8qxo8YI4ZHXp+8d+l6Fqzbgl5Pn0CukD8u
kuyKYiq223ORY9PXDSdAPsu2iD4ZWnIXNh2kvLRFm18lyiCgUF50j5Q0nUPaI+GIejd/sLsJG3ft
yaDMmF+WQ3oGR2DTgOekdJjijoqfZA+AqQKv/cFvUBnKoTMwh1UsHCAAN5GSIj4S5EnOyCDuqhw7
tFeCmhHVTTodGFkPmsEinANtz9kjcPGgxzBVMx38ol32b5nzbuMLt0pQIqbe1adxKA4QTQZGIMm1
AxtCPpFFGVcnoYIC14zdX71LZZgNGfiWUr+OVl3uKl/s1ln7bmwQdwncE9ZQB9Ha9k7awLpqXz3k
6h9PFtnYpn029Ib4ebnctJprk1jem9PJXbdMx1hb7xMkuc8TkfUsH6liFx5XA3CaDVV7oKjlGSqh
o9eAtTgYoEvMIElKuew70zwYtlaEve6SX7AbxABOAQfmurgJClgYB41ZAWFW3mGOzb+DVUJs0MQn
W1zGh0hwkr59hL8cia4YQ5+A1iBZpgOFz6HALxoOCSzOauXmtvsNfTd+ZJnFcnyU087M4MXoGiSH
GF9/lqcVoXR6GnJwUIoMMPhzD3+dfknJTVTzaSCJFuOGz3SQk0GRjO0qU4Vq676GHABD2bzqQtZ7
OOEmSx8M9k2d43Eduz3oQ6C7kDmrpA/XDP80D6uQHtHVon/E8ebDkCVJMXlIOjC0dhOKSr1aLYGi
ZlowHU+/TbvXw7gjOr5IaNbSsWOZ2WIBS4r5vFg2kE/3lSqrIAhliUlOgIm0S6kjWnZv+GjhL+j2
l2mXjG1i9eX2OHrxdQLC7UnEgcjOKF9m3qk0hyjOuq+RGU1fa80DuSzXoRHvi8z9iFg+/ljhndoR
WGJBRg+rwHuzHVSUDYIAMs6AKa65Gpl0wg5qd0QHciZZmPHYO+bBMt9mQ6mANTeLOwJnOQeJWiwT
bHeEAkzOQ9HBPhwy6Izm4h6wfEq+IM/YzyBB6pmYjJkML5WUXjDBLThpI4mPvcROkziguVzvTX/3
HFzj40SSpe9U667oopjEqatNDnrIcONNxkLt86qEpRUvIHqJq+/JDcOOmb2v1EA9O2ygzTVpz2zP
INkTQaDqv8Y4PkNLmvaGubzqfS+jSU9AtI4PICFIajJmvhx9+lhJVY3MAjWx37XD3TJhzYRfYEeW
SJcrNl5eDyzISUb4FESFnnAC3kvgPPoVCo1zNAUT8NrIL5K8p52zxkGHmGDPEnqi3ijdYEnrGi6+
NR5KJ7tP5so4WhbROxVIyXDkeKCJ0O46/IhY2FTA3o/VZEtQN7B4/ynGk2sp9itWnbwNtf466G/M
3JPzjCEXR8g+n1guljTVtQlaYxZ5wkK9CEqid86iT8gmZm7b9FTwrENpLYUW7z2UKty+UJ/L8VC3
cMQ1x3/zk+m3NidXVt3jPnUECE6/OrFU5wJhYHDJNYZineOt9wb4WlbJ/U3TqwMMwH11iPlybn3c
3xJtKVk1VcVhSyTryXRX8k/SeleJIGLn6Faxy52vamDA7vYxjB7Ynf7CvAWqwqLjFsil/a4jc+eu
rR/Q01iB3QrQZetKsVGzqSmPpEi9Q7bWqE4376m0GhZA48FP0CP4zXizmOXx0BZ3K6jHjPmPh5I+
NPuOgAIB5rOYBYl/sB2hm1bz0bPwEOrmpeZyJ+jGvaTESBxi7FeBSHrjXOoWM13cItRkptChxlgz
p2MOutzIOR4n39RoY0jThEv4U2ypzNq6TjcQA5hnXFJJ+FfVROwgMevtAcTFssGUesiVDHxMzhIg
ENa04VJakgEmdum+OmoG1FDpWltQMB8aM5Oop0COeFPYao3pR6OfnMqroas1I+Eu8m9uswHOhhlj
vFf7kTUbf21RMdQcUXwPsrg6CUdfoXTO5QUVQcKbzSafqGirjkZ3+dBHYk7g0AWuam5an5ILTept
gjF65+MjxQdLstf2KfgpyqUsdi8FwpukrvdTZ/4Mmv1SEXgG7IOfFzHQu5UP30XHbTgBbu3m6WhW
8d+tzpbd8JcMyk0XbaH8aIwybFLDZmR7VKhTyC426r3t5U/r0MZHY9I3pg+fgeW9GR0jHszVZ3dJ
SG1pRzo28bxkUw3zv++CxTcfCu2vqmH7oUrI6Q8cl9PcbM17FyrwMi8Hr7qWzVgc53S48nE2F68G
9IIiBz+2RTxH6kVkJZ1cBN37frJuQJCfENpF4ORKYB7Tl+evf714PuAGZrUhEdrhNYRL2VCB182W
5Mx/2JnUg5nOnTX3FeE1Gub7DkS+ma7IG7SjgJYcLUqcFcE1xZRD7y68+JC3vGUyfkVWUUTAi+VO
u0O8QsC01EcClsyI8Dfc6mb3BIxTIhxob2lKFBdI/GPjQKEvpKp3+qdZ4eUn+w1aW8a3nLr2n3la
+P9WPp+5mNy9gRE39KdVUPRg562WdDihzyCrqNWfEFsQfENbm/Rq3NewwUEBr3AL8t9SN4jjm4wx
mkne2cE7/PDs9FbmiqNUWlxFENgqrMJjMjwSFgOqwLOuRePcJ8Ry3kpThrEgLLzlwAiYbaMxCuvU
5cJZQXkwGdWigpVGhMw+BA31Gs95HfY9RMPakTRvErUhtOtsl496cZGYGSJDzb+XVDYHZzTuBZSb
S9Vu2+pkfOip8G/d+CISe5eJXHuZeKAiK4MrYpnzj3K9e80SDz0Wbft+VcO85ezxtSaNAMEJNWZB
cWFq+qs3ND+mzJjTd5wpiuMsHiEirFkk2U1Ituc7r/J+GhcKj12+auvAedOrN8qYYtcZVA6E0GFy
d2cSeDHZEhPpbhe8d2Lut4baOt9UoxFYrZOOYJlf0Gx2JrEEdtoec0tou1iv9pIctrpCL6W5y03Z
mhuKhZVCb5dnE0zIzqgV5Ookzi8QpdbVorOC48XIgt5Vs/vzbNTtOSEl4TArKAPChSwmTQOKoPKe
nRhLYQyJjFKOiakoPoXpQBVtU+L7shdtssxjMpjPRsNwHLJ/6CLTioayOPecEkdt7mEKtAJcJGyC
SrtP7ogR5MepxzrSyU3O5rRlI++KfXZe44GViDU8dtkq7gYCtVuPxjHJ/J6DrrjrMjlgVgGdvtrd
Sf+dpHG2T/LLYhAAkHlQPFMtD5HUwpSzpzyqty/FyVjuMYbaDmtqeK8gWpVypgiyApUbSy+9lRdz
cG5504lAL9z3YoEImaPz4KIkhipB/bSzXFCT0wyRhIprn4J/Xlvzimn6aubGm49scbcwspGKWnxE
2UlN4l/pRU4938De0chZ5e/VFqCKVxBHWbMARTStX60DEEork7NSPqhai2xJ7Ebko4FdQlMZjDpF
STnD3Ow04homyeKpAc0wZ/nRG4NST+ITYUWabR01P75LnP5vrw13lo4Eb0wm2rdmOFhudV8u452d
Aakb5/tq2k59a8XnP7DAHPP4I8n4irMY7es4LSdi9upTvmgXxF1fAAjuQAH1QTfPZ1XyI2u07Yw7
d4aQ79WpiTXAbpr3p2hsHFJJG1k0ekGjM3TBVXwoW9I4fUDJre2z0RSIMPNmIyUXa0BeOwmKvXGk
vX9V6z394rFnLR1aa8Y9PrqPTjafe46rsMw3koHsbhMFcEAyO/s4FBqRnWDLIKd43/k4J/2UXy3m
MtdSOZJ0Jp6ASTGQK+vvojBmZKhFCV1UPNePucnjBKL4lw/LMtX0x6b27KNvweipY+9zTOplr7jj
YCeysq9z1CMz1CApy8uUFvsYQRkrK+fLtjfBwC+ADFDT1KtDG0Kllp3zRkA8Iq15hSDuV1Ooet7Y
iSuezKY2IECG7tD8XdFI0Ztk6/DBvAhChr5Eej6f+fH2ud6sGEM9uuL521smn9sDSvtgMx/lWaLR
2sVaSbjryMmbOsQSau6dpqG9tUCi8bz6YeUdAFg6UIOUcSBm8WPp07+LM4C21srfVZy9K71TZ9uz
/2oWm3/Gb3MuPgq/oIhcY8KZNXJnZxJqWXZ7QPn92Ga9OFyqEg1jlV08MiB2ydjdj2nng3ypp/2W
rHFAl0vuGResrtigL0UBpnW2dsOagPhnXui37XjTqY7Xud4nWikD9FZdaIFVpR7UCcUT1pNyk1vt
0cm1HXR24i/7IEeJgQIvph63wjHBVNF6+lc+x0nII8NgAsyHXCj/DJKeiZGdGg4AacEuGWrqLc+4
DAg/A23BGVXY6cleIU+O/iOJ0eJs+dNP8WCUdf1hUlQ56ZPJOCpspR6HXVo948qJqO+LE3LQN2vi
ZDA866TVxRIkCGB2vt4xuYCSGdU9EKO2f09E/uj4hKVMntegk0BdkjJv5qKrLqM/Un42DbdWCe7f
9n8p9vf2qn7Irngzxjg+I4dWzPY6sb2eEGldt34etfWbBW9FvhCfSZWeVfrWOVdyU/TD0mnxzrQV
Z1dv3+k+QJuMcBLN+IAgyXwMtE/jdsS2Dzx7aJtMg3h6xbLe4qG6uoxatZxjznU3KkpOnlTa1utx
UNCRtKmHh3LiLSa6VPMI5SROiy8/RClyACXDMZv4kWuhBy6A0VW8gj3JrBp52JrKFFMJm2SWaboM
cI536F6uwsqrUO94mtFG/6wNB1JmDHaQTVycYvldJGuLaNR8EqQk7MjU/ttVVJOTQXZ55tqHCZmj
jp75IEadCKy1ho/rITjp8joimuolXc27xC0uQ1sKSjz/95KY0eiN5aGbRkrFeD5mBYeAm+rTYyml
ceYtB7jfWB8ohKt7f3GvQ8ZmnomOAoMVFILRYG+PIMMICOkHpJ5LUz9WBdnUsvvlMKPX3joV+No0
HWDp18e+Juo5exjJY+Wkilnkg+KuGKOWMXFF/BDMwD8SBUnP9b7dbvmEkExrUMSvhfM2DjblO1vL
qLSzazVkj70yO9iSOtNIv76r0brrjHOBs3EaU+Txtk7Gt2zBusJWSwZ2BZW+kfLGUNnpa67gUBlT
AYxdfiIQVzDQQGVVPcNp0yqCZMShLirx2A767y12rLJYoIs6e2jyw6Ct12XUn1IZ7+e4ee8tkntH
BTx3dZJwFuKYNDI5teRisb3ncqhtoJiSjc9QTxcEgOwkS8LrUWabfDtnZswvJT9lqRYXNQ42njkF
wD3b9A8INXYNtNipEufJJMmQkMoz1+mWqwMCCFEwURAi1Bf5Puq1OEsW4boAg6jVzqNdFCc4N3y/
tuFz+M33DChQ4a9VGaKSBPpF0o+pPRkV0Q7w2XQSI4GUF02UK/vRe56Rqm/TtS+PFf0kll82nGMC
GAnuSQ+2xclVb6p9/3mC1ditJvlA07GFsF1RiZqKzD9GN01he6THdfd9CpUh+bOdP7BTS6C4cgK3
6Zs0pMxdTrYgT4Q7C+3mjZzKb0dbXyZdVuEohv3M33ZvJ1GfOaQW308Nx0NRwVQcm+eh7uHz5aCB
kuS+TI9TWTF5SRh46NXf0lvAqvbONcMuhYqiK6/InnVIp0evrfSbu3qf8Ug6WjKRU1n0Zn/MuT8M
pinPNZFbK5M1IofYr/PJa+aShvFQ+KfFvzkW0Ko0d9TeauTypDa1SkJx0zH43UFgZzJw6aVXX0Zq
9TlfPQaZy0PO+m/yh+5U6NXrGuvuk1dbT5KI2Kg0hgdo6HTVmbaCWOrrQ+qu96C0XAbr7qehz+pO
NgINZnpX10AtK4+FCBblz2mInM4+cLAkoV425gVS087WlxfpjuZ7bDMIcUZ0nT0fBvn2R2dKn+NO
R7MnbZy/SbQ2hnVVlnqYe+UQm7Yp+rsiiityiZJPJv7Qs5uYGSK7BlXM36kF/xZJ707187GKp3cP
KqLXmn9w0Ox9j0hB1aGMW1V6n+Slgvefn9g1Aameh0+3b++KqTKjMpl/rV6MCnCiUNHam5GjjWiF
YOLJ1o6sv4D52kJqS9HgXppvfc+gprKnQysAOFWA7LaR6ctc++lDO3PEzNzopCsyJCQVy2Kg+4QP
hlUNiYo60iP8lOBQtwWsA1K1qNDOpdKO0iwO2Y1C9+euLxMvKH0rkijcueq39ap5nHS085p8tUrt
a2HlQbzXHy12T9piHksMzDYrjoOuT9OuMqmp2vJDgwfQJVGhXDtc0d8RHUg2dsfzOrLt+n420PFe
tIJarjGnc1124B/RDLdtttVGFpRrbw6JRACkwvUWchk9jDmRszRf5meurq5KIowH1WMLigezDn82
YfEL4nIKbC+9cxfnqVSajBqciWE7tGakOoJoCHLyWJciJGu+fH0xjjgS0NU0yNrygmC5aoQeZFmv
sT44jGZy72hVmUmSEchh0zF+zE4bQbth0NWSJg10d+5vQndZ75EcXVaCHD6hqNhIE4oYIUf4UWCm
7eaSn7J12NCuWMlOpl18+dTvokJLix8pmhnKqzH7GolaZQbTbVuG/N1gtL6DKQmSOc6QP1ZAHxL9
Z2ncQ5sLFfbSbA6U29fOzmqefLva23lzV/EpnqzMPA623+2kz2/CXQXWF4UODx5nYEE+ZSOsI86D
UCl3D/w6u48975R58Qtcgnc76a5CtoyAjfzG/owYkKR6Gmz9vpKcJnKezpz5ElQqehvGtV+1M9lX
EPl3jZXe8FLx2wsJG3RKProBtDLhj7i2tZNlJ/eYHBima/2V9jI7ZQkjEBSSn5PgCZbK4EIGZNkV
5RfvjhsaiitlEuYj+oLfVtMRAGvXt5QfC4BglBlgcWu18oY7Vz/tx5DYNR7wX8lUMaUyWRHEWf6D
F51wuC7jYJpwGpO3ThCMSUiwn/KYqbbn/Ya1x6b0ZJfWCWhGFZLZdsjLJ9YV7/4AyjydGbm5a2Kw
RGPsTdQLNFLNoNmpGdamVVPhoSMDuTEpk7ilYW2SOhCxiYYVSOCPEObV6OcehR2hMI8yvfnJ+FJn
9Bd6kf/iXRiD0c2etYyM5LV3yI+1H6Ew0r/wjBLaC5rYAP/N6u+dgIwM4SvD0ITtgZXitusIrGPD
3juPlCECUMUe9v7HkjYMM33Ks8Vc9xTV7s3xjQ92iX40CP1qltmTsnMVKaUzXjLW/Iwn8MSIcbmO
ZlLStLYdC8bYfABGfvRm7VP6nBOSrRWZYPpGo0nRyJIQnE0UewV2mYAUI3rb9G82rb/QJpIM5Zm/
HKNSV+R4FHdJ/TWq1Y5WWJ8hKx2CogarP01cktAvd8na/ZDYmR1Lf7xmWguLxoRsmrbmh8+T0Vvl
WyppRDN/6sKsdfsoyayS8zcEDs9K3lV6OJEUIzWdfXQNhThPk0+zOSmPUUWfnx0PQh4pEgQng+KB
olJp3e9apxTLra7bmVbeRqTcMtJL52UfO+SZFFrHRZfGV4O7ax2LyM2YDOispkvwUhePKsa3+jgq
oLME8SIC2qKZqmtJInceQrCv34XbbWrLz6Jw9RPexfygivZZxhrrbbKxscX5u6Kl90Qyjw8QMh75
J8uLmQsR8PNVpYPGsvmRCWgZsq0PVDpgWHOqE6vGtbT6+nPvUGX3oxaNWcMMV2J7azeJb1Exz8OM
WZ09p5FhO7MDLwftdZWMHbuJmLKldNjBp9Bj2MLnRIbFw+++anaTGhvmIxRWbYcqu6iIwOoGxu4O
4d2wBeXAprI8xUXrHIyZrbp9YIXJqZIPICjNjHAmtZIoAuq+T40jV6FNRKkuCXK3rOSy2I9qqKaj
lAVXTg3VUxtWK6CQWw/rBok3fKXvS2wPe+H3Z5C7WySVhp+p2kJB65951iba3QXUqNVS96pERqnN
SnyptXOh+8W+8ZDZmOWmjLCYPKY5zXVdk1JWZXaIHNhhNoSgaFwQkE/WXiBZgGJBQuSw7R6LNLRi
iwrYrXg+MdT1ziaoQ4kQW+IdkMGwa9EjgGYjVsa1IcdrxZ/BEdNZEG3Nfu87Xnkm52Z9bFjx7KbB
FndzsZDoCbB6vKQzEcQjDUSbOU+Zb/5BXUhAZCLOgHkhh7RBXmpDuG46hKHqaNfLpLp5tfsbQc+8
r+N3uKV8akSmAuktdvUyQO5Vp0H23nkwGBkTEIzlIvFbFDTzBuhIbgvkkdPGd1okVdGcUt4oXskc
UDZZ3OyeXeYNas6CdluQE0i9WxkykeDKmUOMkg9BNRXlcqdtRUk5zde11n7AxxgRZBA28OjGFhb8
dJXaPV9Bd9FPrcWT5qdbJty4npfCrqlsOZPh6UQ9svJsDfJmmO4mFmWhP7KcLarlO4nn99HFCYCp
9pi2rYqafMQ2TNRWZMyzsUtLUx0QrhPR3lPY9M2jtNKZ+R3wbNvKDnO5aUZGhDpt7pJ72XBM4R/l
OdqPi9NHbIdIszD795TbIPTinC2naeaP1V0TLJrVPtsrA2DCsphzMF+eeQoKl3U4W0wzKzXG8M5H
UrHlLFuCXEgfPeY2TU1bbwGFhsp2s/ry2dyEskRHz8arOvkJdVVfOuHiZ0PQTtiPO4OZ9pMf9/1z
072imr2ma3q1VL5GLXqypL0tXoX4VlN/mVl10Rq3TINNCu0iN/b5EhOIZOGQ9afXIgUUbqH46FiL
jO1K6eKxPc+LhS+noIVI0w/DseXFLbnxMd7aOkOaAecw1xggPhTp0TK+iTIeAtrhIfJmHvGctK0T
+oize6hXnXIMrfyuh1TCDN976h2JfyW75IVrBYq7NbJQ1zAJhEtVQlbV4MSTBeA3DChB9O3SpH2c
hpYFlWDSQ6fAhKXJifvUlr1g3RdkLltBky2k1lhJ1GltsWOvio7YT+qoXaIE3UTItFiGEtQ3st08
L6hwLXFnONreZV8ejEB3Ij/ja0bod8hc43HMJskEQzFASQms4QASTXcp1HqXSLMKFsyzZzu1gb0u
5VMH+yr0uvUrM3ASpXUa6QVGsnmy79EYWnUNMKXUnyflT1f2qCd0lQP627wLBpNpDGxs8qs0a7vq
xsDl4Fs06up4mKJ+0M+FNVyShvIBRcW2pszHyBMxohP6K7cij6/dXiFLMFHT7AJJZpp9+xWpdlPf
7kg8oG7RmouelM9ti0tf4XFotmjuXLRuADqKD7agZDSmX6i0fjRNflkdH7Jem1yVhWSrYzZf5LWe
ZovwQCNpUQbaf3r44eHcGH2gxeVjH9fZQfIQQWvLmeRbd+78t7EYolLyCsZyGpvUplv2MgdqPDsd
Aw4SNZjTnEd7bm4EvQDm8vjy8+ZYLtUTmIFD4Zf7csq/Z6snSCTLXtoeXSj1asC5QZCwM56xE79l
Bd6yIr/XR4uyF8cMuXPx3sgd695grYKkHs09pneqtn60I0QOv+xqDtngjruMpI5g2iL4Yge5nEMI
HqfxDk46TH5LcvM67atBKiNeZftZSXV0EzcHM4goPDcnPyoEMhel5Dmp9o7f1vdE56HxpIU4pJob
9YZJUGfBd+AJvPVFN/HuO+Y51x9lxrfJCpoZUUuKaur0FzhTyN74IcPYI92V5QC3Lw5vFBFsdZna
J/s8s04sc9Uhd5biorj9yJ0veVaUyXNgwHCeO84RnX+2ooXVKSFDG4xh2Axf4yTufZsZf1qbRwPo
eDQ6jPasqW7Cykpe64a0Tedsx017GKcM/ZDC8bA4baR5q7jmqP2VM49EdfOnSDeg9TONewUHuPXw
o4nB/HQ6kM1ogJF+/Sy6rkV6NR/0mjCYluLNdYjGJBhjeGZ0W79von6FyrL3kn5D+T8jdtwbXlwh
bnLeN9BEkBbrb584cjdRvzu3YPeg6+lpdi8t5+4dzZlmhaWOEROVjE59MN3lrctTn9IlGizqhLVi
7K+q9wlYCr8Fm3LPslFfsoUmI8CTRMzOWyyKZ940g/2asLJr77Fs8RTD8bI+xkn+Deg6YDRqHWCe
UZ3nosOnalLLtOHaumQ8Tgw+Sa8Pxjr1N0F9ZgSSiVDYW90clVuzoDBxE9UGNFxCAGgk8mTQqszI
G6wDSMzWdOlO7tIeF96Ho/AWjg99Pg8m0RS03ug2tqWW+wX4kBpsRa/AkpdeutK/HQolrU5DSMeE
IfrZFwPS6ZLKJ/z/2BtTZz+QAr5jYnZMBPx3TXGNW3GCzo/stoPuX7wl3aJ3vAe3Jbmgm3m2hdVd
Vw0YgE0+/frQlS1RH3iFkdLSVyNnUFGbpOc+NRUZHctr6U0yGqnRuHCNot+Pm1Qic7/aYuBbSAn6
Ze59IA/Xpqk0prBv2dPiUb8ai0VkGTCgaIsXTubPMVufy0YbD7ZA7k2AMfmf07gfuNNzurGDK6wq
QlwLq6WK77Y1q9v0pF7zwK+U3fN2nTVarV7abRtp+/4O4LkMKf8ebe7vUGcEzeohu8R+ShAvqr2j
OSLos8vvodhKUmcegtkHup9SxgXwy1aWUANhy4APZtbH8Lxyxnn6UZPjY0Vq3PYvyjyfj8Wo/swG
6YqQToxzakxv2DxHRrkEABNXcVhLLoy2QMrE+x16BZcGsRaiMf8gpQV0M88IZtyvHJQEUi6jPrF9
REQHDi4EK7adj/498/GgLKZiFxMVjcDXfYfS9r+oO6/luLEsa79KvwAq4A7MbSaQSMekp0jdIOgE
7z2efr6jqupuaarV0/HHHzFzI0eRiUQeHLP3Wt/ScXwZVjI+a2ndyfnGw1yrbtUQVzKcg01fmMsm
a3pGQdHlVLaMq6TifTg0MsrcA42f0hbq6l2EWhpLmfoEZN3eNA3nr4i0AGOpOanCAt2NOk9LUkdX
MM9JNdLMhzBB4QrnhCheUz9RXa9QhOoGtQWxA22fsL/sLnVU0GkJ7ZAV/5jNKVg76z4C516u1gUX
tNR7NQM97eEQIy7do/3gzRV6vauggnmN4gRsnG1UlPlHogW53maHfjZ3piDko1nnOXDK/eS4YMnd
wSaqQ1V2qq3tSUZQAyPtH6ywZqJoUuy4KUfOaJg2uAw5GZgsfkXjubHanRZt0Pd2I47kDdEzZwOK
l87VvZhe1Ozq+Q56y72YFww06P93hoCAiONpUzVkMnTj+AUN1j7iALd2ON+spaVuq3n0NjXlPQOf
dGj06ClPyvY25N2JsfMUqsiEBKi08hz3VQ9V3auVkUVAK7pjFxr+UtKfHJFa7HpSsTI7ItudSGWR
YbaMLcsTi7urplLf1wMdZHoL76FLLZKzuLttLau5YjuLFCLFIDEZGUlxpBrHLoeN3nKiXbiaXo/U
uqEj857ad6Sqfe37XA9EVNLJV26BrtAxatp1y+Fl8XjWdcvZkw2EpIHEEdcZKz9yC5NlE86EXhwS
Aw1Zax+KcKwvQwEYg05vHOCHYy63o51rVcTIFfkdixg5XtboLxFRTmt9jMnE6uf0GfvdhGhHxhE0
C515SrvA11TL0/P+qU84lKCMWFhL5l1F16QaEJHVQvKTKywI4xNUG+XLgGbKdrEcLrRQ5Uaa0rv1
ZZDygLU9zO5wNsfORrih63v6FSRLdOrkhyq9l8lghbOaF84ZHzjw6kNDhlqq6o9hSRM6KeYMCQr5
OQM5QmweO59FhB2BWfeowlecvW61YEtFPjiryIo5QJ6nmk4UvTvlaJSZTQHUvSfpqdjW5EISEMol
TR8InhGEDb62OBRNKQmVXbXTFx13SzadJkPc1Erp5zbF3UV/MNDPbLRu1i52z85QGnbYVbUlosce
8ZKU+ExOdtOiPN7qOc+SRcWjEMxMPbLLKJ2+wtVlLjVQcKHz3Si02kJDMW/SGtDPrAuqACE2z6Hs
7tVy+NKK9yyOKV9Es7Kr8teMjHfqFk1QZ905cd2W1J6ZMla0XGlz9Kap2RnkT+ZzUngrQPMDDBwO
VjcTi7Vg/iTzvdhWGbWaNWPZrFrCkDMdVXimMRUUlv4yjKhlQyTxVmUI5hIMkxDwMpwGqPcQ3PYr
dkiHrFOmmyq1Gg+u2Lyre9Cu6+NgYChRIJJTir5MPWHjOD0uGnhBQhCcz3Qa4sDROUavKzKYWHdz
r1fakzXR+qIB33tG9UEaa8mBj8AcQcGQau6qeyJvSVrPzYVMpPB6MYx6T2tItN0TuyV9zxxItJGD
uJ7l2Wi7cRtqtcIql3NWT4gZR5JJUvcDln/8RsZMq2zS622VjO8UsYj4IyIk1/C0NlX7Sv9bRc3/
mq+5dTuVxcEZ14mlhNIuKKS3VQmRkyjxCwnCZKRiyETC0y4stiwp+Nzd+pri6ZNFsJiu69eJ07wA
pcvuM8vtNwvPWNBlNEW1L9GEBSuE34hLl9i32NwmidvuphT9uLvQ9Qi7ab7i4BBzbE0S68oOIQW5
RUGQSkIyk2DhDkVxwPZse2Qv7DNE4vPUMaozgjwEdUqvX914z/ms3GGRpzqGABWpWH9RCjZkmrqg
RXMacqtCIwkaYx4439gR8ce044Ds6DzwCqZbi7tbTlSQV6TvuEbmoJMlDnfti120ENTN+YRRlesI
+0y4HiVkI3KOO9vjKFxRSnoD7GT5SplQWIlpkjUu/itNqP2hJB4kyaicZyahalNDfko5YzB3mfPU
Zv0IWwNPMMwKV3FVeBb5tZlnDU1Btb1ap2MULysrKV6fJfSLuAvMUD4fTqttrKms9yst8YIk4pMx
41sqtYFAyaVCmvQGutYIuiGhGiBgFoi0GLZmTTnZ0MpLREblVmTopAb7XM1GdTJSmrhjONFnaoIR
7JQfu+SP6m7rHqYJOpVa8jTNY+6LOv3mKOgRR5hFZwGg7mQyVKfEvu5b+0uj2zXEzibZDZE82XUM
nDRNn8IIb5Q1J/esKfwL6v1+UIgWnLF141mnmmnZ274WW70bmhMRghSYttL4MxV1sW9lTcms7p3G
WVEkFB/AuDbCyXOvBIK/ma8xyuc3kYIvINQRlGmppyfJja1OgvOM+7VT8gu5UdaGqYBuyUCcbnsz
5yppVDaOgUit380EU0ka2veh0uyxh+PvnlQDnIab+zPIDfR2rOqmgzx3UcWHyuo9ASvdLQ3Li6kW
3DFoS5T0o+LK/jAFRLbemrc5LZiA7XhF3NwVy9hauQMmZESG+dJIrwVCXlU9u5CtiCeZGiaNakdZ
sj3WbnzMNI7qyEQRG7sZZfVhKjaNmF8MhxR7t6GuGleo2Ptl1va5IEqzLCGwKB+qgmw1GulF29lY
3k0aS/XQsJ3PBP4Cd7wZyBTcE5rTYC77WtB0fVDXQ5vbt4URK16YWdtUmQ6klcLScys/mVHJ4YWh
24/Ucd+nk8LSNbJXnKvlHI30A0t3JuJ+xBjcwuFqyG9kAW6aE+G9OxqrrFfwk9kllvHeDctdnBV7
SiL9Oac7u9eX8D1KgVRQ+73ChfMRNYYFcH5CmmugFrdmqW4n/HWj2lG5y6ruUtmroCk2jletyCMv
z+naaBCDSM9RoYXMBDTbj1Gb3NQ1qluVKtW2b0hJEnZM+RimQ5MUV2bvoAqwyhQVgx3g9C9SdfEW
SzmB9gkwcbGHmpE1zK0bnzmjsUONyMrtocRB06j2LFLN9rtZ9z8yNf8f8iLrEm/0r83I9/3fnpLy
nSCXv72WH3/r48+/Be1n+fqRlJ/dP1uUv/+c3z3KIK9/05gdQSdpliBFSAUP9Tu+Sn7JJGhCqKqB
Cx1qL/7lP1zKmvGb4egwozH54skhQeDv+CrIVoLECMmbcsDvS9fxn/bpP7BDv0fpYKf+KwyRK03I
/zApC7jrpgGOznItG2y3YXER/wxAkg0fJdMGTAFjcU5Y1nXaDiAfKfdbgVgGr1jcw+jiCNFHT/6O
ioh0JLLHTUSZ0u+i+JKLQa9tS2zRLovLs/xWCc4wOuNWHeli0KldQI60lXOIjTv5bbo9ICor2dWI
W/kt60rhGk64nmdvmSVuxxjvyaQne70ln6w6Jws934wtMw28UoCEQFBSgAgSa3Vm51GFCxZaKj9o
t8Y+KGCMUDQO0i580Il8kxdJxipolb3dExPRFWd5fRSX31TXviDjfRINhiDn4FI63GCv9Poufwtr
NGWUZeHjgbyzgsoxArcmocrg58IT2aymQRaei3eBZqp8QSJFbxWzhN6YvcWdfkuESpBN11NW36Xo
V2RE3EweaMTPkD9wnmyC5ntPXlSJdaWnKbTSRZuN0JdXI2/omLgP8ntLs32ebfMiL35pRo+0DxyQ
2bkWRlDz2eEHpyde4g11HlIlPeOV2Ve9t4TGbRMRUmUL9pacHiPjNufVW7qWOjaFVH5E6BChA16c
fLfA/FAG48KgPNQQVtQqJ12WfW83HcqODDjHPsB1vJQmd1izDvLrZW4GkbOvjObEuQvRoBLoo3Fb
OOLCtuW2rdtn9ti36EWwt4pAFGRVk1DdcUFwYTSTn+6YwcR7k7+7hnFJ0kdNai5dtOSK76TjXg8/
Sdq4rAv/CXww1ZJnrS6CqhaMQD5NODQNwZakqwX4zfGQ+3qen6dsvJ7NC51Ln5I++rJP+Q0lwD4d
jFbGDoLPZ9HMC81disa/v5VSK84jolXTyb6/dfndZld4RKPx3owgR10qb4kW26i18zfAbN84WnCe
1fxiEYdIwnK41mROvuXy1ozVDtoLZg/eHCElI7dw4YOX90T+DDnaktkMFE758vLWEk0Zr4kFle3U
1aTbB4NbJ589+XyOiITkyB/4e2kqvvxEWtV9MHhW5b2sF9lDMYgbLTE4ZWczN7yGkOm2KM4Kl2Cv
rINcvlXZkCtDf6kdigv2oY+KczGKg3xr8hIqBWcGDwn+wltrsQ44z9g/m8H6MprLfaTeJeqdfD35
M+XcgOeB7ZV9AH/6Kn2a8jU0AnrXCe5soFZkfnNjErZOE1nu/zQR/9U0JiF7P81ibDqZKwVTomq7
P2HchtZQcnYrRKLb5bmAVbcarS9vcqLA8uHKY41I0LZ1Dk4HsYgns2G9HmxS8JglWjPoVtsbFep1
XfssGJ0mcpSQd4udKQMzZFycggmLT+nXF/4jPPD77PvDdf+EiECoi8U+47o5kD/LxxMl3jZBIffr
l3F+xJ388TqmZO9D+EZA/tP9mdKIvukMRM019Ns5fU3sxpezMWbQ3ZIc8Jf6kvojh7r8/OUdK3jC
6Q8EkrMENfih7sWlL93L0JvAfozLdVMX57ZT6B4BrlnLAI7vDlxY5sS7ycjPZhY9jpWxjdQRclD7
PMGfWIf8vOYg4YrwQf53OcHinj/IcdqL8NWpxPfHa7QgDiuMUyt6a2gQoY+jEn3q0/aZCMN9tGKL
Gu2HtGPO+/Mxktft0Aixcvsix2Tvroe02smnLszOtCKWSb+Xc1FG3KucL3K5Uk3Rp9oKz+JTltOd
htlTTjl6x5Soztlbi8N0js3bWlNuGlTltXlRuWAcSNtEi//NaPiRNv/fP6WfRkNlcIT7PorlrZX3
Z1ZK3ENMbTzTlS4usSkOvx4Zf/XgCAY5uQHCEmxUflz+TYR1FrvL9Pt6LpebKOajZpZrasX/9UuZ
f/larmQdguvUofj/+FptSkO3s2i/VMywciH/c48QZSw2LHdyqMmlTS7fcqrJptCjqsiWQe425CIp
F0zdsC8pEyEpvLdyGZrBVzNA5P2RF44c1pf3S/LLYtyEchlqGKbyPn5fE8CJOTwFbn2x1WFjEoUs
F7SJf/4+nVbugx4y3TKEE5bTkNX81/dB+4stF7UFWKY2qBPyhn6iuOPGwsZHX8Pruh2xNa8qarwi
5EFiJU84dQzRp6WKQF6sElmHSObKMhB+fRV/9WHQxTHorWkyM+qnfR/ocBRAyJS8nvslx5pc+eVy
JJlUv36p79jzn2dn+C1IpUmmAq3z02tlYKBiIP0cZAFmyV0fCOeg35vo7SqOJd9Xf3Y88glegL/9
+tXtH0mWvz9VLsE/7JZhvbKp/nHYZdqYWkDIUo/ifUoEMrMUc0JeuAf5e2tY26kr73M6UsakeIjy
wMS1z3K0yW1j2pRnOS7lwiKXSbl+yC3xgD1r7gGpMF5RmV9spi6hV+c4z85Tad7KBcSY7YucnlZm
lVUNfTkc5SQvX2Od2MIxxcUWDJ96ZG8XG0FaVsF89X3KEmwIpH+OXZFc6QEN0avhsWSTQ4kMVWH1
3GpiFyUbOV/F2Gyah65l+8hrye2iUYX+rDKGWdyU9GYZLspoHnOGmRxTMx/2r2/z93CInz5k4uw0
DhO24yCA+GkmyZRSof3ETCIPErqWBmvKAXolNAClPeNLXqac59uI1bZn68Jsy/Yh4Vp/fSX6Xzxf
XImjOURZWOgG5aL7T0xXE+UlbQ0r9ZoS+RxVvLy/bt3q6MaLn3b7ULcucgcgHzl5QfLispA9JJtR
OXG0bLBFal7khkluigyuUm5msLGd2zL6N/ftL1ZmMGQqmXw8GkSm/TQpYi+zGnfmYhcJaqBFpU8P
cvMNzsbPy3+zD5Dg5Z/2STyDlgnvlqACVZg/PwtxbtJCYOoh7Trg07qNakF/sr641XUfse5x+Cup
T3TCvJWfTMc9yGsWa85WQwJuCJUa8yiC9ctaOJdOz68VcrMHLX6T822di9t8pLWzAlVs8BSU3bOd
u54ebeUhT0udi9xc5ZTBjR4PEztpufmS55NQ657leA218kyNdyfYnrqqcZHT9gQxx+2sAEXRDnE7
tVHtoAjlkBm4kNTI+TfpIX8xgOSK6OjMjqQ4qPpP9NZqskpd9Nyl7+fIpaFxiQxz9bPJvsjdu5sw
O8udO2tGwsNYTMmbfIQVw4YBoZxt5oiGQ+7vByVF1qx3XQG2U36uff386/H+33cNFKghZJusrKoK
9OzH4T62zNxORBdoVDiQRO1z0roUqsOHJhWH7ycBJdp9f8n/qLDzP0PR/b8w7eTl/B2ER1Xjj8uT
lLgf/gK6CsDT7fCJKeKTFMv+z4KI/J//0y/+gSR/WGqQ5O/VUPbyp0VJ9WN2r83a9YsS0evbD7A6
Xf73PytBxm+6RjaPQ3mITC9VgsL/rATxJeEwceoWC7GwIc/9vRJk/ybrRkxlms1cRvv2H5UgvsQP
BC7MtMuzbLn/SSXI/HkiciwB7JkNiW6QR0y96sdh1EddZRYxpWBQSmi831ZHv2mN8S40uyOZHigI
n0UxRFSFsyMy6D0Yhqa8tXvZY1WYYvVr0kAuhjIFeJQJKH8zyy9tJPZOC2tUbe9ciwlB4EMxEERj
XTvnS3+kib+HWneMVIvudtbuMpoPqf6sSpzM0h+sVL2OjWyvzu2bG1oXNabHnR9I/dybxnA3WzXZ
VrKP8f9rfP/Lp+B/4+CVxb1/PXi/JsXb69v0+UMpU37L7wPYAJvPSUF1bBMdvw235M/xq4vf2HNz
7lZhMbLNI3X6z+GraOI3SyUg1AUf/+eoR8rzHcRPkLWpkQjnOhaD31SJuvrzyf3jzP+rUiasYDnT
/WML4qAINHQeEx2yCUm3/NQfh3DlksMREr6wMcMu8i1sjYcWmMhFBe8EAmQPB7U4cQpeKFYM+Qbj
QARwYIBmEyJX0FlMQqS19Kr74RpsVr7L1K651qu62s1UFq/DARtBmXVf+rFFuD/CLwMiaE4wmuZ4
ue+sOdqmgB23uCy+FEgvNkZt4E5MFyAMfXpIxTRuVQCt2Ovv8HmgfSrW/CqvqcGtKCzdoUsPUTLB
ODNhlQF7sTgwoRQcVN9w+JdRfCxTTchaVtApKhEzuJ2psN+Mh41uxzVEqOJsokmHq1Fs0NCth4Eo
Jn/R6y8lLaL7OWvfB0N/JBIW1ICFcblIKZeJFNRyoaHkCAv9Utva6uNX28K9P3FkzzG0zOoVqO+5
QOm1URp8WGhfXtIuebTDV6f4RjL4a6MsOL5pQWKh39ALpAV/7NtsCWokhUdTlCir5nY/xMOwX53i
McxAKFdlZp6W2f42WVH1VdfoVaJ36EjtCN1TJYuv6iiQPY8Lhr7SRf3kYQcQ96J2kP0RGHNnOkg5
aMBVpNWP5m6u8m6n4xk9iVL1k1ZVg0GfkquMmMwtpphPVILLcdWKz6hKa/57MezpbRfnwVC6PUZm
XACg6prKZF/S273k8xYb29YAr3T1Z6VPKnVsmXgFG+YQNoysokXuY0dLdA/mJvcSDRWkgdq4a9h+
JtZgsIufwVz1tf2Ic+FgDO1bU6XNlyXHZq4wwn21AZznDIZfsIPeJKCwN1kUf1XN5QvdAaQuDR3a
lO392GYPYJee485V/cxFkjYq3RehDhEtUxzbKJl2dvISVQqgligpEKCh4Oyh9PikcVkHY+o1+Om3
kYk50sxVf+SpgfJm+0Bzej8dkq8IDdj4lcVxiFLbm3PI5epceouKpr+P06/WqinbMRz1jevQL2zm
HIPPMnNenem2D3iwkFUBilyqM9okQl/YSG6caap3hR70dUJcAMG2/oxTEAs8oBR9oeVvVdVT6rgL
ZDnzo1zHcj+TG7Epcxt+HhbPCuWdyd8AE2K7bZkDvFXDotX3jXMd2jTRivjWqvPuwvMTP4RVfxtP
5tc56SpvwHUGKRFZZb/Aq7eGekuTtfMLO3tIYR3tUT4ceQvFpc2vyzH80oS4zhoLqSMq3dTPqr4/
FqEwNjbQLrTy1Xmx1GZf1eU+TWr1Fr82/IM49VEaB7QQjk3fi/MQdfc8dJD+QiYGM0MeNpbi7A7h
KQJLjDkW/REYwW+TitquP6NnUs/YOsUVqJUtyzU4B4OFM4nHIDWdNpjAvyc6jiu2gTcL+HiCmoCo
2UX/Osu+qpk8QYkadksKhUTMUOIapTsij0sBnlgloz5eNo6LpqavyhPmwPSLaRXXBewpz05sY4cD
oUUiGcIQnDAddXyWSZSZVHybU5O3QWKX5oPV5xfEDMeVaqE31k4EfH/lnNxecnN8i5rwjfocFL2k
u8Mm/aAWyXCZwuQ6tbR3c6C+0RZqc25QoM2qc17BSm2brG4Cdal50Iyw3iCWivZjgipwHAws1ab+
pYZpRye7CsDyqX2b7uysvZvL8KGX5Je8h5hgT+muU0GK0UHIAptjcDqc+I54cY+FGj1URCjt8sUm
VarOrjsXKwz0ofRGS0W3d8ocBylyS4wJXrrMx3jU3xur5F62n2GS3af2zQjRvqYrvc0WFeGSgjam
Gppvi9oSPckg92CvAjRDsbvtFKgCTqHKybLaJU39qFTjbQLUgmUmw4FYCCQCLkbPBGskzzoGUK0O
+nQ0UHJG9yoBY9AEAX/FBU0D+zbWcM7Vuk+h9QB+HC/H1Hq6joykiIxq79pZeKlS4sVsPHN6VQHO
AtVm12N20vLhfoxwUhuZzJhxw50NFO06Yory6krSfi5OGj2tFkL8Mau8GcSX2vQN9E/EL32H4kub
AWaASYuTl0YpHb8Ao3koajrU0UwC3VKbp67OLjhvHY/Im27fLjZlhyK1fLtRdtBuh5anxwyzV405
p7KNoGTgzpNjPQI2vU1cDGP8JD8MMTU2Ou7IthWA8qbpJV6y16JULN+KtSvE/xIXfz2hcManLrDh
LDNgnQZ7VOlAOTKts1NbOrTKmVgVHpAi0UCRQzFvahMh8vSpFTN6Tau9j0cVcOY0FF4YjjHFH/7k
GgMptEMGS3l8GlGjbEOepS2m1W8oqi5pqTdnZOt7nalqu3T9dewgcUk4aG+GeIYPMeEog9Y1+m6F
R6rI649RQacASwCkEApkSDCQQYtRO+LjhPI0U0deRgtg7EmHZpLlSsUx02EVVN1LqxPfWrgVvmx1
Rb8jCHTOHKTW2nwstXvDxU22FNWnGOJtM2JMw9jmO4njSJj8N4iej+pkBdyz+sVU1BsnimG7dnUw
tCvuxIk2F6Ez9tAf7GY0nmPYLq7ZbDvopT7sVlhxYgWY1iPMHonoQ7mvePC2Nwx1dEiRw0KVWAiO
kQ5e18ixvGGOc89Sae8shgkRKDSabWaNpzVktl6q5XoCVOX3FQcLqHC7/m0No34zLQk40Nn+tG2d
rZODvb9k8unt6r6e4+nQ9NnOVuornQlnb1vts2kH44gEzmkMlz5telSnMT2aaG3ihA5PjIWdEAuv
b7qLKBxtF07HOOGjpiu1A43KV/tsH6Yf41I1xArmzxWhjGy+OOgnRvmiuRkrQjcpV/mHOS8vygDj
wK7017DWDB83zbVJM2UjiN68qL39Utprv0ffG8TjRUxldrcQkWO7CKWqHr8r9ndINwYPeZf1NwLb
YWJDZ21xWjnp5NlOf0JVRWILTeE9aEWI3tNasBM1c7+wJsyDw7xzUj3zQLGi0QlUA4YHEkd5A9Bz
JKIByBSbVMpZm0aj/OTTIdmEc1npMGEkj8UUS2yip2oJ4qy6abaNXI01V9lmoW74MBQxvQIC0mLD
JbAMYTV0nc5P6EJueqcMDyqz/kqxHOQHFQyp1qRgWqv4Iddp+WqX4ztLsUQp3hcZqA47iV/rnukf
EKVH7/s8CSBlyXxrJUTetNbH2vVlEDaf5Y3ShrAbcXZ6q0khtV4vaWQY50rc272gcKQaCN8RhEco
f9PVHjeuXvvDWn840fgRPi6pybZbbEvVlf7n8DYW7/WKb3DQY+OqeMUz5zVRfLCgkkdTMuwrzGdQ
Ocgr7bJTOeMoVsxux/Of+2Oh1L4eITtcKr9ms+XZ6A+9sNYf9A53HLFB1xUq+eurEg+hg+bZd/ME
oa6CV27u8X80hT/2cQ6rurxWgM2yUjnvhQz0CMVbXWD7LCzcG41zzoim29iRSZ5I1a5HlW+CN4Fl
UkJWIslXonurTejrGRDJTnU8lAQYL0iQDEifCxpLTGhZHcsP82GrwZjWOFMEIUm3oJnAfuvDG/5a
KNum8cKJ3x/XRIJWNdxUY5Lh37N3RHkW0qjJvbUhuMfYl2PtkqDqwnUnuk1fWkejceN71EUgVRUs
5xVqzAyZkaGWKR9scu+O7bAFe4fjEDOeLdTHGYTC3sR8s1mnYfAN7caMs97v2wk7o6ttGvbitPQs
n4kZFkMf7qFL3NSIsPFOPymV8qLnY4t2vFY3fZe9dIkkeYTXlvjCWWLdQZG8jpJEoqhmO4h0K7BW
np7FmXgkHeMOe1Z+sjBP5K6qn0M9/wqp8aNrO/zemS0BFNSjW2s62Bk+Gri1MC7UL1A8oOgBNt5F
GLqGZbpRRbUzy/Rp3i/6qjO18iPjaDAosHcYw6NX0bmfyYg5wu5RjCv3mPK4lUVcbR0W462ZdBet
WzXJT+SFohrLvbV+jJECRGBA1LIUn+hleUN5Bwc8oj4/DZx2Wvwpq5U/irYZ4KIlUaCzmd8oNYNX
b+KPpOIkMGlVBEiE1SSBkhrnxSv2WxpHNQgsxprYzqAUvTx29liSl8COSfoAl7btGfWH0S6epkGZ
qDYXb3MmDukIRGlVGA2EhJLQK77FhQuGUAwKurXhOIyG4U3MDwZGy/uxLUGv2GheUtbXKCsTz4ye
B4XsSBue3IGQzmARcNUy0fW34xC95tqjpAiOocA3T7bHdi3cO5Oj6Ga2c7T1LWM97RH6c967d8WE
O5Aa2cklGxoHZSx2uqqxg7MBDlZMQuxwkn0ibG0bRfgBtS5XDkouIIKE461hTf3DMPZfmgbHejVw
9Y6SbiJoGG4yFPtIsndgKWzzyXZ2GIM71Mn1ftas/jkeu5BBMDzTs5v3rI9bNlrHslHykzY/zVbf
gZpugLAtOKPS1H7tiWyCvTmh/zSu67GGYkF41ojCe4v2/KXqQnSOCvWvHFlS1VbcQd0mqcd8Mx3z
zZgdZArYWSAmTGyTp/WQmfM2du/wzMA8VDgEzri2T3UePnWzc1pIlPUEnpAqmfYE5yyHOoQElEd2
5IFq1r2QpfRqnBfYMxVaVbroHLyMkigGROREwHNKnbljTtW9q4NxLFu2wFYY3sC7iTZ4jDqw0ZNB
5Mw2IXB2kyvWeC6n5pg7jukX9HU2WTxCUKn2DXb8WqP2x7nD2dLtlYKLamvPKvvXSL0H+bR1tdJE
VcLxyzVn5i/9YJp9jUi8NE+hpb+XZqPtU+ABW9OC4gi+bNq2MfzK+Bg6NkZYAN8+0LOrpYLEA+8A
SFb/GA5hfLI10PYpLo0k7V7Y/Wl7yiAvtROiDTdNEahttD46nRH7dZJ3AbsHNoPGcNXnLXQULUdY
MH9Zxw4gD0iuji3LbmGTeG2F2cmJdJVtiy2+tbN4FyEb4MS476PBvk1BkOdLyol0GU5tAb4qxst7
KQXJr+aoAKFF/qphgWsEmLlaq9/tyodhVJGx5JaB+sKmHRqQo5ITPtIHFJ15cZuB6bgw8IuQfVta
OurSFrC82dxE4bjgI4ysY28V9+lYqLusd7RjuFt61QUsp7LOWS3gS+7w8fdfVPwItV19tmMItRIJ
edmHjW9CNIjs6a6MUbc6fQlsAr6LP3XZtI0lCklBSgoR146vHQv3WZK3h8xZzIPlpGxeuvReUcd3
dyrBKSzmZzi1p7JTZV8PSG65mx1R7YsWf9TiPo2UrH0yLajzrmxL6+qmzQe8iQU0WuxWYwcwcliZ
zIb0IdYXjUBa82awxsvakh49FVjQx3GASAwKfsxZJildLFZ2p7m3wAETvJ4YBzoVwCVeR3gZoOp0
a7+O9VFnUBV4Pu5dDot40rdmEVZeUsAWnrQE/2fC2U1J4JBhAYCe2RSYwfvyK9kLrh/aPHPYl1PU
i/p7h4dqB6/4oS8Axi4q6X3Ur/LaBguYFqYn7ApDTSsWnzP7eJVpnFWJ8KCrLbChDxaRHzHl9I1m
qBdBKvBx6Ijy1elL7qTgvsSq7VVZnG0x+QwKBfVoJIqDWYpy11tVA9Bk1VI2ascuTyUfmgX34LYs
4XU/fjSJ5a0G59isX0kOaR5dc3iStdEDOWezP9Ush2Q5wILM5iCfsXqH+Ki36YIOecITWMepE5BJ
SX9OwRurT0DfuiIeN8uUtch5nG84Fy6qVi+HYkDz1YodG+STYQLiBdupINceLbClsGxnMQDkK3AJ
5Tw/u1m/diccl0VfvnVVtquN+Ws6WB8Wnf6MxJ5jPmvPbjqtu3ZOPzmKL7dLhaE2zwlNLvhziSe5
mx5G9nXYeWxsx4IsFzXtmWMKSHl1qxNfAKGdQA/U81N0XEwr304LJ6BJSOVks75HeQn6szI5Q5CO
zeEl64N6euqjpJXGsMJ3ugUGLh+RNbI95Cjn1YCboCKC0e6Mj3ps+pNGRcBc/aFdAGuGePDwVTI6
Abp+/wU9N1SQGbVpZjobfayfIiptuz6Jm+P3X1rog/nm+x91vWYOld8fNbWDWOWztxZ2GYIIh1IZ
eKDb5qwIIjJdV+uPA0eSXbOwCQIPsRW19UHZOdqywbnqzDB5yoBnNOqUn2qc9JDUMQeXVpSh8d/0
gpgZR0FDsdDzFwkWnrKtNa92tEAbedZGzjabsLX2Y0tOphaTB+fkvOEB55ZDDTyk3r5jasAx4LqX
Sos5m1CVwXzfstDqsPkHRep9SbQWTcGwFiIwQZwkoK0O04g/heST1reqhzXJQanQDPOsuMFSNc2W
34S6epiKl5xZwYcuam7TgkWOfG5iAcV6bjXEGWsBF8p0K8oKCqpLFrcTiUBfh2SsjjX0VJhuGpmw
1R2Urcost1FrDng27PNgnQUML8slkyPMrSpQFaJwSCUfduRVkElw6BmsHZrmoP0v6s5kOXIjy6Jf
hDLAMW96ERGIkcF5Sm5gTJKJeXIMDvjX90FWWbXVohe97IVkpZKUSpII+PP77j1Xt9i9BgCvEC6K
yYVHXpFnkKOz9/P2FKP7kqwwXx2RiWvSBe4BLA+ZuoaTvXEit+6CiIxpiiUsdKF4gYPq2poRJKc0
XkKBI1jljYcY+poBgHYxD70Kez7OhLU1AhPReoqF4Ny2ffBW5gNEBn6Y6ITAwUm/Weehbr56lG16
PtYeiljAToKAwZkL88nH0Nz5M/lD0NANnQT7erkDOTK9qrVvaJwuFsyNhdNZdtiqwy0h6qOfTy5L
dwiK5phyCLcTbXNA0rSzwicE4BrSwHlNucuA8AlF82ZD6RIkWJYat00a2BhPAVEWYjCoIeLrUIFx
rWbkgmr09oTAnyxoRFQXItZmkq2H0RqAzixPHnLffoONFZWV6F6xQ268tiGBk+uHIui6YxFOUW3E
4sLTQqSWdgAz9eIP2D17uxzv3G7x7gZbUq8wE63OuHFshOHZa3SKk4S+Ghtf9u0wNb+YpqBlIF4a
QR9NPtNSZ9G8iMa/oQxp3IRef2/Polt509muXoqfojfozAgAEifF3tQto3Wuiu04mK9+rvAgsnPx
kPinyfKOnp0TBuVbKCu43VXBzYsc14PUNvG+ob7Ppv5upBN30zh9cExxoRoN+ThGs58+UwtqUPqa
x+hWgJny9VIxptVntfgPZUbyDVIpnom7toKakph67au58Ghg77HNHdgPDYh5/lHYKU4p/ETi2/Mu
mF2TX6pxNy96FWG9lme/EvLcux2NkcrEysQxKlYcHeyL21zh7QxIo5dWs88lmUYsoxS6KljB1fdc
pZSMFekvCos5zz00+NFtIyA0wy7tXz3Rd8c2Xj5Rp5/BgIFYwpQPk8LhiKbsz+gCn8Va/zXU9VfC
hYCEG1WjGm1tLP07hmaPsFRLCZq49g2l9YLBAISjWW/5CZFkRzTOiqmiEalg+WuJyOvB+99qG5ZI
6xY+IZ+Ym1xw8hKae1szfiz6ej50IyHqCgOpzjqgBqa1nUreznHc5dh441/SpP1LF++qtr0LyR7g
1AiQd3I1B0mPjxDCXQ0EHY4yfElANY60wM0YH1za+Ly34HavNL0d//7NbP0ngODJe2zZ//wH/v7/
Q5fhXSvF7d+/kms7t+E0D8geXjNW+6ytcmLSmfvw909h88rAeLQ6bOxxP+VMRSOVNCLv9kuBON4n
XrwiJjpQdHP2UPi9s9Jq61NsqwUXePltzn2PT8Z/mXgXHxvl/qI+GDZen2E3CW/B7oS8RKDEZkPO
ZSEt3K1xFaFZPddapHeF6VxzvusU/7J2ATNItSqS95JtizDuToEKuX95NrzUhK+U5L/lh9WlsIbx
OZ0L9Csc3doYD24ZghVo+h/3Dw+geiaHfE9+nxygVPJU0YoEW42Ph0Fv587P3eGzK7LTinXsZFJv
kiU4Jblbgy1jzoRyDha0zbpD0PhfU+fpuyY3QYQocTeZrF4BsvC58434WgdZekeiG1ilXsZz6NpB
RCptn845bpx6vOlamNGOSXssRLxdwQoVndHhkerC7uorf9wmTezsJBl8lE7vrIvOIH64dLuk8esD
HERQ43ooD7NREauantKFsinpUHYtYTOwxdXqCEarMf2j9pP+xcMa3aYAdri8Q9+0o1QizvcWUv1Y
2e/cx+BHO+HvxOHOX4+WdXaBtA38sreD4DSYkPi+BvqOQQ59COhKKIpz5LyzBRsIJlMmzBcR3Bcx
FSGwqxX5N5kewaptiZ7ALUu31CVhN2x6eyvmLGPBodNLhbBptYrExZLtpW92j3a9vAgnXm4ZhyyC
X8k3MCxOLuDoB3A/GYK6cWe6/LvSyn+XZqb2ngF3oeKqfjuYZBxmw05Iy+NftEqKCLkdFJts8viK
M+qTk+6ndxjjWpLhS58wvopgfIK9OhwkaHHEe4rW2GKy9+Tzzqamimry1udRSCzgLMEtLZdo7CZE
zFiqbQ90RMe30GAfrLKeo9DFtudqITCtsyDzbf3JZcu+GGDlQqvlCOOkSEsYhPfTWFbXHpN/7Muf
gJw9wzWzezI0H0YDJECHKqK1Wa+294HTkHPRs8nqmxDx3QY2oFf4w5l2uz/mfpDtiaV8ROKZJ6A0
tokY/uQJuNq2LNpdyppm4fRqcwMgUwpH0lGPQCVWCCkrlUzcmG4rTn6LnBnDiNkGgo+GXcjphIhx
LztS1z5qn2iN9mxzhLoYBonOxuW+xoCKQRWGvRNXG8fw511HltCpP4NlsI66LMot6WOobPEPv0PN
+gEQU85TE0NTiDqdsLchYV1n3kMOfmrrunCZa/jc2kcpdIKo1cZn4/ePtduS3Omkf/BdXIFlDSNm
SMJTIVvucW0bmROx0VyIjyX9AsxRbM1JfAlT3HPTPk5l0N4lrfGHiyaA3jTYuc0SE2ZmVbmk32Ea
z5FpdbdV8IJNW2+MuvH2gLiDnRgAEMkhu0jTu4FtvrJ2nV/+Mr7OWm+rsHozBgqT+mZ+Fiqll0NA
EyJYzyWIMiVB4wu79QHdDYkUilIRJbr+4/PE75AV3QPl0BaTAnhG0FxW95PUJQATrhsYnmaqFpwv
SF7V3aLSXcmgRSl9iGQAhQP8WXfulbXzYzu8VRVF4RbjXmV8DJDcNol9Q+GIz64FCTtBd9pOmXcz
hN0ucMIDTeo3gSO6qHQoCO/yPNyVCqyIs3ATZQRjNkkWfnXyXi3kNXu5pbqpiCAN7pqq/HKHBuZX
lt2MbH9iZYlDgxqzsbxll2usAhLwau3oKyCfaWe6E50jPbSc/k9cJRpmHEzfiYfT7v3HrpoXuKYF
nHCq3pzWo9RQXpOp/WM247ypg/YVESg5OVXwI6Y3nLNcqZFENhnnYAgBFsxA/Xenb1GQ4XcUdLDq
3gx5GlFPR4CUhVYGCs+iY4ZiyxVHx14KnDATuLYBzvBaU+eeqMW2cuFEWMaomOASRhg6FTdJPp+E
TO4Xj3qsqXZhKpt8pcDW+AmEN0k2kYhB7myyXBwbTBTA6rMrHuQ/5gCXFIg3WJGwjsAqpPd9bF3H
oHivlf/Ifwy6zprk7/u/tLOG+ssAdrf921oKPvrjA2g+xFzqWJTzM4dcWILcg2GzGKSwlihw1Daw
pTzUA/ALyt5cboQbaYkrZS4VWEP/dnSqbp+LhZUVsmWBHLTLg5JstZ+eBCC5jswSbXquOEsBzAqS
dSuevB54h5EGL5iNmGeJfwlnBE7QvZmZwXq8Y5W8IHKQz0YLmVm9hQWc2UDkR+Ek1AV2/UCdW/LD
ex60FQULvL652oQgO9ZF2tUcJgeWFsPHHLQns6YuR6ftafYSlAHn0Q3dj6BIGHUPsaA3Lc0Aj1ZT
SiEtdwY/wPYAXQIZwzg2Zv+tNExUZSukUD2+ltQVUEQ6hl9Do+q9OfDqVCLPo7xi+dfCkDZaJ9j7
CR+yQIJwc6cap4hD5nCyh5s2b8ydNU2AopfyOpXh75AaiUPbzvz2wLkBYHpvMUxvfE2zj0OxunBe
OGfEPvNmTr4hm44tB9amClfJN1E3TUC5N/ZJQaWBf0Ohx7axYSIiwsLGk6yT/XClYGTPs1n392PP
NwwiOtKnuVI3+V2BLcL7FH/5Mfh2ZSTAHebpm7c4zsRCv4KRcSOaQT5qujS3CBhwQWVakigbQPfR
bDCv1L5ZzqQaWLoJ1WB2anNODOldqmlmaUYJLhakX16J1WQI8EnQ5tT3ziv8qCXfjvwvNScx0hTA
jzKviRrSFs9PioaSTPOOlsXcvxsGQDEwxulOh1wtumDR0aIhlw3VulpP+vlBVwv8CY/TJaappVwF
OekQ6HWNA1dzePPwhXp6wEM7BEvnsBdbumGij5QcuOfemZTtbeouJbw7us5eVB4DeeOWp8rOG6z8
o01MbbypC2jx9lywUMSkU8RN5GH52tjV8u3OBewlPAB0Zz+PcfdZ59CCcbQcBhOKIsF1ycuZJ2Yp
9HwYUvtttnniO8ldGX/0lPJcNKSAY7v6rYuastNieBpHZDEuKzWPwhZ/i7cfTZCYjgd2xM/plLcl
SllgVnCmxMWeAOuHrgVvkVcXPfA3I/zyaMyLlqFlnI8uNSVcBEfeUPiYWrQXWFDea+Gr/syzr6CR
+3wcND9LNbowwbMaEwMLiHmIcS30JiHQ5o9FoG7jx1C4aUOHm/a7Z3FwGIkn8tmB6rewoxj68JoE
xidpLkUCtOEuEeYYEfmOUexy6P0n7kZ4rrTb3PbsqfVLd7/kgBdGFHrcHvKj9zD9sdZlbZbV5cEh
ZYpO5x7nqsEpNj2iqvAm4HzetJ16ENzFot6XeUTJcCRLpzyA/Uh3Yu69VRagEC/wt4mLcjiaxVdT
5UfM1OOuBYuE26l6NGxeqP5IvVcPvJWTnqGcG9tz5Wt91p31aPBOO4LwiGdxCTIAPEiVqM8gQqeQ
k65Nniur8Q6LU6PeLOoyr2B5mgJJFgpvuPoNZ8Csz0rPGmghH01JgZooUljPMJ9jbVyW8QkwsoGw
TmK2GiDuYI4GpDePByqXiiv36OKKuulC5EnfQrTTKJjuw6UXd03XUXmZ09kigweve0v6+sMfmFjU
APSf+sj1fi3IXTdz5CFobW3nTdVOsa8RU7cd3CPeUPSyurJn8Txnd9YcZ2cpjeqI/+SbSnEWVNk7
w2r3VEKExAVAfgsN7TQZMPftu8T5zUYZn11qvvc1vi8GrN3IpYvb63SLN22/WGtzqhSvJm9Rilmu
7mw6e+yANeaonRlXH8R2AENY8D6a5iHk45DWDACTWMo7yGYHe+jjkwfMTKdJxNzBzBHH8hYn3En5
5g3Q6AcnLdnt+6GxA6ILgdi0/b2xSKB6FCdsmfDBgG1Nn7avhIXlCD56rwrj28o5LjQ9RueEbJ1y
ujcSTvi7iJTuoGZ6Z948GcpPNI9ud+M1LNaBm/2UA5ugahgPTflXsvBOxtS+hxmWPspstYJ8Qtju
GQA2eICYNoYySH8ruIzbdGQN0XHo791kOICyvkD1Tinzuqf6M9sbUyd3/Lxop+Do0CbbhnkckQfN
n7zKcER0HQwhy5TY7LJ7tCvfX1hkebeBF76VhPeSuTGORvoDgpfZyKbz0/Vophgf3D6gSNjaVznF
Nnomih8wgVKEyp6AO+x1qZbXdr74YStxdTYwtdBJ8r61gXOByFhigAHy1LHm2CzhWqAX8DIBWzAz
jKTml+OTEjOlOtYNaDLfhCNNy1rUNsaAjEQJWZ7OP4udgqJsATOKBXi8naS7caF/Yzb00ShLCvcq
k5psFFmnx2tS2WZxmIYAL3LiEUmujO28lnfmCHseKPvWQOsr7AXZRE57K/lTC+PX0MrraA72jiLE
T+hxbOQG9MG+zYbI6pfPtBtOCLtMboFj70hzN20YXJWrfzXg+Y6+YQCjs5mtPQ6LZWGFFzvGjnkY
O1YeoW5jPpowbVh1Ta1jo17wyGDHLIFwwz7d2Ab7m0HqS+i6vJUUD8RECaGa1YXL1Hlai2Jpqq03
Vhzwt2L4rcEIUikOoDP1EKUE6GhHyQcwcu4RP24kDHc6mEP6i6KzZpM4TRh19vSV2pgZ5uyajAXU
hEJQ7VWdhev6h2C2QF2OJU326LxehkbUJQc7IWaZeLCxfy0cMkTpcAZU+rRgY8M84Y3nNolh5Mjq
SEHolxgV5py6/vaFxk4aAmCh/HSXu2NyKAPy0JYYN4GT0ZtdVu9dDVDTtI1L7NJoayEo9+NEAp7D
OPpWawGQYcpfTTJczWlZ7upSd3ubTdam1/iFdClOAfhqu1wgvdKRca6a4tWtC/hR9vQjzZQVZdVc
277/YrP+KB2w3A7aW13SJe0sbHRof6PRsb+rfH+b9/Mzh3t7csLnEB4iptw0O0y5BU8xTW8XFix7
HLhYh/v2nPmHLC1YDMS/wWjiS7DVVx9nD3hFr1YNL7TM0cvTGfUfr/UUz+k2zf0j+JLXqkRhxdfX
wRw42X17S7wDhgHaxxaUEoghClNElkPEflAusxnUxn3dAscyxczHq+pYS2F86bzie1lo/vYVbXWJ
T4FEqYEReM1bOWBK5CF5a9th4Hgvqo324z0YzHQ7lulnQuds6IHC8nR36ldcAqrhryZgFgFn5W+F
yJ8h7ci9Z2Pi0cmX5NXoejo5ZE1p0qlA5xlr0UdznrJD35rOlsj7eyqT1yBl4jZMR57qov1tGbDb
wG5xZ5uhNU8Os/aFfsELmhd44bYkyTuj5DMbvkzmbEbW0vyqQ4kpVcFGZxNAyfYkTr3Qv0qT/RZM
rxhuUXiQsmqOTa5eQmmTZZ454CZm9NinmqztPXS0sVi23dKdrYSZyqNaZNPlNo/eMrOHtjHcNIv3
kA6zzUKF+9KEl2Y3T8uV1zwB35QHfFRAjWW0svj7DntJ6PpPCMT9Vor6YZxjf8/r4LigJhyrLnvO
pnvfo8/DqHV2BlGMeUKNjwByGRQU3Za8zFjgsFzN+vBR9AU1C/zc1j/aBOrVQuTWzkf62m9T7gQ7
B33h6Ij0DGoYoiqgvN7qXgvDjo/9OlsmIlIEkF61Ku6N/LXQwtsvTEw8HM1j3D9wN6SGoivfWzoj
j1zhrgQ6j01XHNyO22op6icg7890GDG7ZL15mdP+xB7/WVgUe08q/8PQ/67b8UkGvIb7oXtR4KBd
ubwULp968DOgloFAshSANEljojAnfFkxXoPRKwOQauLECPXsExb18hbqQew95iY18kl4ViNTozFS
3TksDFCwsw5ZhgcQovEzvWD0cwb9H+0gxHedw8mRNYwiqaa9eCn2Nlfai+8DocoK9s1dMH7PpXcr
J9+7gK3LPcHSKU+4FWLr0jjvB5rQjtwpSlqFc71j3mFNd5ROD7MyR8p1WNWo1vgxEjbuEr4E4/UW
sbLbzlnX4R/yq5vcyyh8zingWKu/Uqt5HCoIxRSmYQKC3U3D7saZh+klaap7JweB46XmjW7637Td
8jNLqvvWGdOTNfzyi0yugYXXtIOcJfAA7gt3OMalwe6esuI8rCfsiLdzG3YH6NNblRDpTOBzbXJH
2bfTOhuvSjOtHZDmHUSl4VBN+S+83dXIcgJ2w4sj+ZuUWWTrzuvosvs4uHH9A5vtV1Ag9qTUPkRU
VO1tdn4HtoD71jPu8a2h6C3foxDWaSqb+5qRomQLeMqtaR9vQz+dnqSN+mUnw8V31es0T9SzW8LZ
jCYl0T3NddfBAErdz0OwqhcYcXk3VRz2O66S2GQ77CuF3QiqA8d38s3Ypqb8T5lAHdASaUBXX1Zq
NHuPO6rd7lMfroE3jC+5px4N7YqI1Ui1U9D00ZdupExCvAfOiejNVxfiBZ5rVslFofbY+9SaQkX8
Lc6lke79Mt6zjYxGh+qDmZ/jHhTCzhOYGNs69AGHvdQivYx2FUYho/w+aON6F7uAfJJ1LtXtG4GN
BH3+GWNaf4jz/EHZVb+r8MjEZGGATNMew8qpGBAlNPA12+NHZ48thegllOmsOPM1DseZ/4DKb2Rr
ArQ0mHUI/QOnDAd9LCfvWJkuCpfpfTZNYWA2TNLjUvTplkKfgz8n7dkJwpqHsOdOnehbvyiq7YRA
XBE3o+IE3QJ2QBSUgQareBMUmFoGzrCN5h1bld1P52eYOYLuPrQo6wyfaDSxH7kjnw1cM10bIp9n
AxSgjmgKjybcFyc+Ah4eeD2F7OnHTBLfL2+YapLNmI33toPkGpPPiqDjsqyntwSp4cHuq/FQDh10
PB/7RkzsHgModbYT0OtJD3vtpVwT8PTE6ESzOTyFHQYSB6Mxewj+CCI6T3BKuSH7jEZnJ78/hxLG
m9UZXO68D2JROPh9/2VOgfDmGgYFXZJrCcL3HBjNUTF2b5oO5VAZPWehriNsiPZ2KY+4rxRL5snf
ORXycZ+9BQGftzJgpvewaJbTJaQeXk+DIuBRfE9UpEilQo6a7pw6Q4fvN1zYEN/TP7q2VLHICXra
MBXy/ubvn4qKO4emwxCPkH7JEzGx7TSoXa6rVwwU6JszBdOa/fRGhW2OcMINkd3KOabBc+Mwj+4q
izJvG68jWSVqEklu3YRy7XYOjYLVJtKiRUIrxVIpDebaeFgudPsRaDCZKgvI7MB78UwH7W0yZHuv
VWBqRot2GaoFggauZcFaMp9+TRhimaBZu9MSfjsYDSU1LqJjFz8sJoW9mKv3w9hkFy+82H0Ynxvd
v4egq/313W0k6tgIpJuCXtdNuli3PK9PVcmHrTf8rZntRcP9yTKADIPlInhWjycs/BzI03wTLNQm
acs8NJOF2BmrfJcNdIFkICsjjyoJfF6bfPTjY8sjByjbtU7pol6J5kuuqny3GdoxKxke3+3+V9UP
VEIPCL8FA/lEhsboAYyyUKdV1iqrfUVxKwtPFwOW01+ghWN/Jd0xcsFwoKJvzMJ9MG1E6yAf70hi
lhEG0W7bhDEtLyK+Src4OBouivKjsHJx6/hoUYFXz+fZZ78oy/nCuveG4NYU9YEC1OoUJydZXmFk
GpvAVJK7k8Qdm2CVQpw+cJvn1o8dHRdLJ7d9KSmYouWkjh+VgVd3zI1vm5ou0gPetmrLW6ZF1kpm
o3ZmUF511qy4T1qgGnd4MPz4EuN2C0rWESqs9kYS3mImKbbdJ5ZWMNeNII8iezBmPCCw7JeVhcY3
QUASJvjDNdzBoQZePxj9bey2N0u8KrjLdBoG67eMi5GWT8W7r3joU2SP3kmKjW6uU2K/q7GHFeIu
92kl22OS7ltlkwZMsg/WLXulAMGRbWaD5QLtREDcLhmftqItyT9hsKOG8ROZdKP00HM3U1xAk/ui
9Ek9zy3L9xgblZWPj5V+rFnqJgMvD3+qQlxbFDbiBbTFdMfC/CCWxjyY3rgBiwy6qfE+mXcGZgEu
qmPnf7gSxFJZop4kLTGCpS/F/d8/xZl4XOQAZRdj4oaaW59sCuB744TxtMZORpqqqo5B4Kcb3Nt4
z8GdewlN8Gmz75p6vHKv5NgN8WraJgaqNJYgTPt9MNsEPoqWagGFVs5AvKtylIHW99lpeDz1QbP7
m0n+V7b/P3K/X03LL5ukwz9jwP/+y//6f8WUJGf/v2euX/TvHy6fw+d/UgYc/qV/pq59+x8WfG3f
DCzQAYEI/p26dt1/gOP27FC4Fn87DEhq/wsf6biErl0Lg7tPHif0TDAf/T9D17b/D+hLtggJXbsr
Csz7v2SuQRGsWID/yVz7oCt9sBVQVkQANYA36H9mrj0YHhXG6+qQciuxSkOdiyC4Z7PmR/ZEF8U0
IQVlyboDCzpiXzTdo2zTgsbaYjk5eExwKVIYNI2IKO2whlpwE5pJSO+Px4W2zAI6OAXrwnUjnCXB
w+yFWJDm7K2UKZfdYj6XprcemQtofqt7S11nPmiyxhsdcxIAPaDwB5jfAVOV5ib42U2IIkueT6un
IooV8Qi3albOYHpf1sPEwboudDL7wUaVB2wt2LvVrGt9yyRquPafxBVaS1LEd5UFlrlgaJupAyvA
yQ60akpMeHkW0vyxjjPUThD1wxBf25qPHWvakKztdinC5YIo3BET+srkXD4mXVEclO0Z8JbT9jq6
6iMY1rMoHUZOqF2iFNeBmX5MwTImy03n4hkxaPs0eKvDfLqQpDRRys4sVedzjAZS3dR49m+7pjUf
KaT3zkkw0GGU/K5t0yZ5l9IbQSIFTZLeZpnZKcBrurKqQHQflrQfhiG+5I5vM5Nm8as/QTsGTeu5
dfqjLf/OnZ38yxqWd7YvIdR0q7xtsw0gmHk7c/2EA2/GR5oiYPvrID/k1LodppqiafoA3oPJUefB
pOF2rFXzLmRIysqKm0vb2MGNWRH1teUDvUrGkw5b+NYuwQ4WERtZMjRo94aoen4NJppFrdDWlFuI
9sZ0BlhhZbyBMMfCHsNrMcj0oj5UGY5sRKqBfKL2ImgsAdoE5J+25TeUsTqMQSs9I22Ul3EgHMHd
76K9rr3HuIhXzAg+uCm3x0ozDbgLe93+se0Cvj1IUTIMjGMhXWdjTEv72DqSznRKwHe9mxh49Zan
wC7/2O38W5jlKU/6lKxmlrDIIjsTmMeEm81hmvW9pKGkDwLa+Zw1X4OVeRz5cnNqVmZlcnLQ+0nJ
QHOvBSePC6MMjzP38aGjDH1xrb2Z0E2YgvLd9iMzOAFea6u78ZKFeMQQSuU+ySiNbvVjTrPmY8+u
SjYJGCk3p9Eq9b6R/5ao9wLngYFt45vsMuOqNw8gQgnlEOTDxRfztpfYqgx8mDW9in6+oRWN3mEh
xb5SbMR9bA724vKoqIW4XZDejTiJ57AlYjqwwV9S9KRGtu6rOwTRmCQfusbxuCwLhPGvWs12NMzp
72kOpwPFrS95PuzzSUzHEQ2KMlB/VxTm9+LhabF4g9RFVq0Vh0T8autNeFC7hkzCyWqyQ+CXxR4+
fn1cOdK0f67xWX1RHbjDNilLcKTmazMsz2ykGRsX9zkrmuJ29PCFxIhUn4lb3ulmSi91h94PdTwe
wxbCISZs0bc7O41B01HasxAROocQCCw/nm7K4qVyoRbaSX5Zphqmvu/cO2CZcY5aVq0jEA4vK/rp
1Gey32LsF9mNSN5q5Rm7sGDfYgIWoiyKJEIwfkzN0O0DVTx2vvgyRT0zJPFgeAH0u8R913Gvd9lL
U6bNq9l7z6zzWV4BDFfA5re9O6QYFNJPe+wp/RtGb9d42IjkZHV0Ai2fjl9oJFzuIommOJ7rjtsQ
IjVdKh7rtLliRLvKNZZDIw8iF2mzwDaXA1Ykkq01V3Vhy2UfsPyeu3FfwfgDDQDfiR6yS0mn1mbS
TXs2nbxHLMCkx4ygL9rOBUuqiS2BTN+LwqZ3xY2fchpJ10UvYwlXqIzpXRhX+jWJu20ZJz8Wq3rI
E/9HekxbohneDDdcDmPIW7nxATzE3gWhX+6I9jlwT03Mug739NS3t6qO221CLn1Hj9iT3RPkVCIm
GmecdGm9hiW3RCekylSVxtlJBW2cDYbivHjQCY6EbJTxC9Uf3gLXo7cJ76Q4/ENpzAcjMz4IUOZU
WriPmFudbdEaAOcyUfBxTXwWdnhxMyuKZ5fGGN4EWBawai5tSZfLYtDVnqOPNgL9xUsW7yk0Lo7X
x7+pTIJ6nPPayXGNuDt3osNcLeWzO5gXn/DMDV0z1xYoVqTs+dSl3MClEd8lA6W3NhIpyjsJsZH+
V6gP/TcklGBDhbq3LTP9wa3ingg8YBjWxrPJKdxZ7UWVuP8Jzp2GyruPB9t6ppgkOYaYqjZ9W3+J
opjeOc+wVU/EapGG9ZPS4c2UiMMSJt5hnJFH4sTCy0UQLEor4ymVxzkw5dYlARONzRSpkJVH3uKv
XUqG9bjz3ju3pDFvrV5AttHjcMF5/JyLAI0IT/g2tiHoC64Yi2tus4EJu4tpV/HGhqxQLQd0zT7k
ppb3B8dx5jPg61dDqD7iFolnpBUgIscwjPy252Sy6dPDDyr4PaR76Wboh1l5JsTOmUpzUhyQnKER
mkQc1TVOqsozMRms81rUB5y0BFaWc8EQf8768rnIYKxYMSsbzT5IU330lL4ECOolh9xjkZKnz/i+
y4SsvJ7iZzUZbCxwd6vcYbU9538WKuQu5mBaDzErfL/js2809Ndm+WWIxfecsr2fkca3mQqewyXA
9WtUX5wddHBlZbcrrXFl1nEJyenU8UIdTQD/m5H/apWTkUQgoEwvNYhO8TKPBxe8BWar2kMKUb0m
VhbPh0z51vqlrzuu8k+Y+pxQ/kKkFgw3uV6EXpbPu9DNkpumnm+WNp5OLBPOvuS3kUNBYcRLory0
izPifrnBVnKmT/6rccHLy54tBb6/Rwx5rAbb5OKaQt9MQHpuvA/pDRh3jOlAqBRCsmE/NH41R5Q6
cnWDDyHGt5Yf9H5qWI/7Y301DWC9yuvbSOfNjRuujcHLvTXj4erDCuxPicAXw8IQI2cRG30SHGbK
jTfAHxnSYHEm7ftepXhP9OwaZ4sY8KWSRLNbWx0HMvM7nOKfva1wJ8fUFwOq+Qt5iPwZXsqfsiwD
ovZi2q+1FpNo/UM8Yo515e8yh5iCZ2rP9/XbruI3qdr4WI9PdjdjBmqbP6ZCCyqn8VK7eKZKpLho
SjIq4AEkY4E8L3Y87/zBcLa2zXura2b6ACq2Nm3qZKxJEnUqiu4rwBnYt3EVwQ2jcdsYb4quJ4uE
bObvAXy6RwWFlO0CNQWeA1xAdGvqxMUDMFZwx2EqkA4Fuc4sFLIWjJaS9F5bhc+Zf9/XoroCE0bj
cuPuODco+WFK1OLvr69QdXfhmp6u8Th6RLLubZwpXD5PSLfiPUj1aubyfzHZ+JGnivUAKoBQO9YS
aZNOOGPmuLDJWDYETw4zn0fWsGgOVRNzJpb2c/VJZpnX98BrA5IAi3DXxPPf1bjeCcUGjQLKC4TB
DvTOnAKIHn7l7mt7FHty67yq7JiFeE5Ru+PTSJpa3QsMcGw13AxI3a/I84KUmrNYl4kNnQFHm2Ot
i4HE6tvZ+q3bQG45IHgzKN4Y7GE2Tkb7Rdj3fytv0aE6VkQ0gSXKeB2JAuGF2VFCk+NjxD015bik
yQ0Xd10niei07bHrbFZd0vnS9oI9M5uD/6bpvHrjVrol+osINHPzdXLUKI3SC2FZFmMzx/713+K5
uMCBIBuGjzXDIXfvqlq1aVqM4Z0bTyico7nvM/djaM2Y2LfHrgSVfTXPSU/+yhtPgmlIRLR1k/JC
0lE5teo+mpAoQZimXnVNSU869MoCvKIByDGefQOtAGvSDECpezaykQeWB6DpoNt0H1gzI4fvL1oy
LZkmt3dDdOnOSJEiGb2g4Ti9PgO93pVpurDKx71Hq4fXyvg02nJ+cGJT0nOZr0uhqycvGG4zAblg
aIZDMsbtFeRbS9eqKrZDovBlwZ6EFcJ9oi1yKjMQll9r0z/LbujXFs23K8OaSTxlhKPYF9v7vvix
5tR9+O9LR77MLCbymaG/L8u/BEGmayoWVGQxvpZp8FTYZn2DC9Pc/vuuMQE0x0nnrOi9WUfULN+i
8qeM2/JhwPi1n6forSzwRcxsyw1eoFXFJLLSMx5PvEsYs1w3P8jOwpFp5oDQLetf7+fpRVGobYaO
DYtnsM9ascCjEdpDVFd3Sihr6tgIfAmDmwN3oM9gyNWtboob/d7UpETgqefK2nclfi6HiNa2X/sp
Ebyc+OpRek+trc0T/uFNgJ2DSEdwmxLvkNbj1p1A7Ju2gUYMB6/gSHPyOXgprAr7TC4rwpzdZunp
HcAmveGj/G5KZA96uJ8Q939yomPbNqL2Ep6pOKcGHIRaxmt2PbsiN4x9XFekkJLyKYbEvTHq+jNk
pdv1LJhK6iDXbcyJQ1sR6rz2P2TnmTdBlwCAAQzHfkMdLunqnjgTyY3lYT18ZGwmL6GHa6oesocK
PzGje+psCnBGwJS6bV3/wflpUCClftKezSoCOrQ0fCmQrZIHTLstH6x82yxOtXjUh7hQ5i5rzQnv
FkBSgzQCNXz4hIxDN5XZuRnDo+sawzFksGKGmGD6CPM5tIBIzNOwqDgZ3aOvUe20DwpdxZiiVWdi
LXEaEo0ihxZuZ86vytkRY4MluWdhiHRrEC/FfCi0iQcaRgPn3fbMzEe9HKXsGwvJB+co4fcGuAwf
UW3s67VK5r+5F1HTCllkhR/H3HY+doamCE8DYa+6F3QcDsmLcMit5Ga96xaEmK8w8KsKfErfqo+0
ityzIp5v+i4iMwCyYJ7ic+rR00aeD70/feLZ8pqKfnwII3d8SEwOAObMljIw39OcDl0u/4x+n3wX
PrTowJjcaCVtmS13EYmbGtIBD06aYAwnc7l/fTjESsMujN97vFOGSjCx9PZz4QBFlbp/bvDVrhM6
TzBiZ0tVmXyV8HdWdedQ9dGk1LMH4k+U641nMv8ThW52qemdMUUE2ySFEenp6cF08WPFBhNfkEiT
jJ45X5HCwGgBzmBngrO4Ca1H0q+E1ou3TjgkqWm02UkS8ptYVF/d3KBxvA8gdrjI4k/lfVBBihiA
IUhVJncmjJTjNNu0dw2saoYnX9vytaB+1vWChwaP2I3axL6npTaplbuHF3RHCFsYDXkDsJYpe1Jv
WLMPaQodOiNMb83GZ5u/kCGKttgumw2AFh6gnR+dqBMPto4xd5Q6ds+CNoon/CVlzQKong4yM+UB
Dk9ns+ZqvbwGxiKYKwccfzaZ8CjycFAGLck0aYK5W64q8EnYyXV1/xiHKjt5pXmQJfVQi5XY65Nz
IAjD5sb8mCLk9oHJoGDWfwnbz+yl4j8Nm5NtRMdj10v2Wl0OQFdhjq2oBkoeorh3N5mGXpdK62Wm
2iIc5dHpIUfFI7X3LJ9/I6BBNlaxPUuanW9Ru0jpiNrmNa4Nx/ocU2NihUbUZbYY7NwW65b2hnFD
wR0lqJqnD5kS7BCbKq6CiyOqi1VD8LCrdA9JEeEyNjEgcdqE1w/bAWDiWgR++Cx5psMqifbpRA65
LuMj7Yn+NUclocudIxf+BZXO85FVCJW7OROGCszmBc1g3XoYHm13qp+YCv3drMeAqd74TlhIndp6
fpIpnYDYRB5TBwyb5JBH9fgaihRZE+TgpLgafpcc2OEgrdJiuXcm59iTYV83YCB7sIj4M0gqmPSX
c8SMkCi1/WJkur1lrjOvyoFEA7fFPfA+OJHFQzbJbIfVi2ctS4O1tttznzjDOs8jbqMPfhR89BFV
TZFYoBShPCGVyNN/34WCgzSOyg2QpqWYsfjOjX/N8rboAi9yV4TfWUcXLyJYSE/v/OYjFO3qyYc+
Q5hXs23gnuf99TymoKyzU6zjFMqXdrXlqLiXjmkB0mgRcib0GsqUW7MXm5zO5rXXhBNG9fY6tPPr
oFnbQIWI/AEhM9Q3kyjrqUgjb02v2B6E2WocR2szjfl49U9xP9DzgC3AqELslNyvjwo+7npernbt
mps5wW8+kjA1XXc3CPov/Vgd85xzRqyZUWmnJYI13bWjOvx/7byqLFA9oyvQHmKkXw+X6WKsfs+0
TW4XVdTrAIKNdUuIljmfe6fA6TbfDFHGEKmyCsRcs/Lnwj1nw3BXTkvAahR02LsoY5z0qiMbztlK
3gs3bVfB3G/9wIJCvWROGFe3JZqlQ3h9iKZpexD+Kz1s3yQ2qEbz3PosouzmNC86c0LUZp5iQ1u+
Oi737rjqAN5ZTHXjj/J0s6sysYE8Pa0gthhbB+P2xbJv5QRkxmxMD6F70E9mZo8X7VUf5VCcmDAG
IBUGvs1J/1q2kTA1AHgJ2JNmQHMQrPZ2QC4UQMgxAtq7zi0/2WD48sm1RTfaZOx9tS81PuiYee4E
6g2EgVN8U8H9UlocI3rM5ju9sK4N272KNtW7zuXIyo++jzJj53TQU7v5KzJM9pFEnkiKs80viUVf
wjpBmE/uxewEu5j42DbHHE3B24ixxhgPAE9OMQalrY+TklDxMD31Isn21Qz2PE1YFUZRrR4CzNAk
XqNf/E3mOiXWviOKSHYvMhg88VyyougwELdRC2TDpuCHp8uY9v8GiA4bD5FrBQoKFatl/Uwc4zPM
Bn3O8I6nfeFeEy/5G4jQY76w3qpMJhcd+kf+bHVN/hQwj0p/sN/jAAxIaM2bKY2gSXFIYICn1ESp
5442qWPsmdWuT3ELRlUCDg2TzSZrU1A/i8nDaFkcEd9K8YlHh0QzUSdB/xNb+l/tdtw+Ia+OJYc8
nPb8Y6Xc5uBoDBiptyYOfyurxO4cs4qKKp+jlYn70K4PjdHNG3uOUZ5nTPwOe8jlGbxJx6M7XF0O
X/QLY9/3qubWDvm4cxvWyLHj/kI5/4v5FKUdAAozw7i3kox/dRnzgUmHNxtuXGzoq28ee8aVjdNM
nG9M0tkhqBYcZ3qbuwDPGWX344xCiEiJv4mMOE30rHWG7FpaYC6UoLs89L+D4D5mtOzWFvwkelZt
aJCb0o8/Ii9vj3bZvCcdlBtbKISIs/DYHkf5aB5dogFJ+s19/48Olk+aCwQkwtFitjZxqhFrOkgL
wtRch/QkclzrLzGqtkw+Cla/jpMwRNrNJ3L+NG4x8m08LshLZrXHuQmPvmDAz/NELTvYfIk5pzuc
vhzHAFfVIsewYprQrV2/fbXnctylvnMPa/Keee5epBVioR9NA4woUYfGSDZajq96jO9OtYMylu4b
F9dTNHkHqcnwmJqehiVc7Kdf81T90cQEVyl0k40FtOCYtFyV/vQUz+V07OoRRw1uhdbBGZHjaiAA
fofbQUI4jc9WTcmD7z27orAeIg70iZjrA4Zpi53t+NXTkm4ZE7mWfMZA5JEx40bE0ybg8glIBPGx
/pdWJkuS8QdXQUnO/TAMybsnuEcS2qIwsADpI1M2KpBstzX9mfs6ZFQIVbgyG0K5tmFA+JilsbGC
7huqLARBjJCgi2w+HUbFQ3SiCtSK8RQsCh9YFgpawXdtwJexz+uYLKFg/CaF0Hs/KF51ldDlZs7x
3gwxT8FkCbYeKDGGyd8i4SnSspnBFrGgmgNSoAUnnLApunM/Nl/+AGB1wH6dsuMls91o1OqGayM7
TTK+u65ydpDOLvPYnaDqvIeifGl53w5ptMt7AaOOuowMik5lXEKEKVbMgG59z3yxrVgy3Dc8Vice
4w6PhZYANbsVe9zLTB1lAMQ8qPz2IPDQBMyFR7Ny660d4ohhOYFlvSSzUC5W7wNBMIi5mKM2ETCo
AFOGjlk7wDX6LFS0HxPjg4/Yxg6eytKkCaE71HGDs53Dy4Z68bXT5+lnKjZ0Kts7azlDDZQrrTqL
I9eCbOuCryAvRjzmTHQT2mZbpe8oMvCmsBtUKEMc6GECp51rrh3ebA7hP4p6BhKQ3sZIQj55Qwp0
itj3VBovfjy+y9nGXFZ/6Z5qA6s/cxjOLlNTn9Ig/9NrHx1OjuXaY8mDF49EBKzUm0vTtNO+xIgQ
lqHHFes4ejRZus7VDCWFWljJDwxiEPwp/gjcT7GDrdNop7WheQt7Owsu5rLMzPHPhH2cPxbAa+15
tHfCj+djEkRvc2vRGoGdLqcbxw+D4lBhn3NqgxEjwXOcR+TWAojQG0dgG/HpeZ5Sxfmm6e+mxNs0
Acs6626aL3GNZNf+y+H9zXn8LATPFQg7kK8sQotTO+yqmchuEoF3EeXNxGO5bvBo7YFVeSseWycM
zuXG6GlRg5VwrRfF10nBCsfBdOD/jqk9453VImMaHoqj5eUffT0stXVdsqVM9lobNV5rDvbnVnv3
Aa4OdyJw3NDIv53shCXzyw/kb5G7JKi7xVHIY7ksCMJ3IHBKcYTobCOmeq+ePd88Mca7iNggpa/D
VoT2vCZ76uK6Zs80K7ChRWz/GxOfOygP1b3heX+nhB+4sGvi59a/uIkbTqbuA8hTnoIusjArxdRN
jJ3m37EzFW9YkjZf2lPDa866qFKKLVWSD9soWq6fxqguk7AehVH15+FjsIC6ZSUGsr6l39yvY3UI
kASRpe5dDxbLlVw1QqNkON2HKzhNTJaYsTS5OMEUCm7hq1duHE/cdY9Zhz/MHaBNh5H1h7Vvuldi
/hI51XpdaLyhWwFaqJBNqY3vOv9A2IZJriZHSNMwLO0MQ77EiOp61adf1e+LedRJ536FhGuchra1
ISE27IhjINiEH09Ff4NpT+IMj1cdaCCUM13AS9c6i9B0G1HkSgHkT9BhoZN46MiQx0ejWTxbFFhz
zeu1Q0DG6nemG7wPBUZ9GFxpzl4ZUaB/xtVYMOmaxdzeci/P1lMCaSPHAtrjjXfJkuixeghaC2Rk
I+g0bNOH2Kp4WZK+3WFmXrWkxM5l8WlEUl87ZrXKLc3rUWDG2JqOS3zLzN5xj5QnzcbsqJT8Llyk
K18qbPBWfHAFQWG/dy+5E35PppNtGztI1/yXC6ZV4hlkjzD8dPFLV8AXF7WQyN0H7XQES211ZkVn
PaIrBEYD3FA3V+njnLVJf8qRWGnufICevla1dW9AM+AO03syGxinSDrB5MuG9uTo+Bnc491bZP62
5SmYsUXOWH45ESkmCnV5hzSk98n4YFUCeA44hUpy+nabR2NCjvDD+CltcVQbTOxi2ytQQnPJsjvG
fZrwCpXAo0aqJbZdWottYLF8or7mZvsknBgvZeVe51g6/Hi1vwm4G5lpR+UfClywPCD92Sye0TUO
eYx0axGa438THFSsOrgcbBijmQhNrlqmGYYFbNggpUg9sfPujqH/X5TNwQKbQBof/9psuHVyqRHY
r3XRvMyTzckjzvM1BhssjvZ8EG/CIxPQ85oRWBzIiaPYD5bj3EJ6mAMV7/qBY5XTzMy6DZ8EyyPP
alfByZIk9qfC8tbxDT9Wug1nPh5drladYF2P+/YzbdzqFKXN1TMkaVvbSrZg3wGfdOmzESmbASaS
m7izcREs5TpJgP7QhTo5ePBS1v04BAefVLw/QttN8ZzNXUbXFLFoQy3asDRCxFDovewPfrkg2QgM
PxPOCmZzBCCy6eLRmI3nMcXSYzswGDhOwpZMzou5BdPCa2diwzebbK1xQSdwsh+IX5SA5+aK21I6
mBDUqHBYmePk7mp24Ngql15OEvLpBBqoNHy1LW2cJdb05mQwIJNbOnnY7N2712uUR1vUqzqsp30v
GaWF658hG5bslmu0i/AB6wAHrRrTZedvOwkoSLUQccFyPALxvAYhWoTSvMv0l3PQsBb3nz1ffR4Y
KY/m07AkXHJaulG4S6BrMD2yJntsaxVy08MkblRILSMrsXPYVhF/DZaaWKQOGbP6xg/4iBM3wIn+
Glf/rKH57mIYWaAIODdXF9WamP2ilITDUK3z1uciyPt6Hc4K+Jk2WA+2AC3y6AaS6TAKl4QgZ5M1
GOa3mfLVzGS/ZGPZPRDq/0gkIsWMIQREMaceLu0SaKqRGT22p5YzoxJ7WrehV1WAXat5zToVBKAb
fmmLP22IOlzDFPHsKTzXNvj/7B+DIFhS9jEry6NcoCSE3Ye4TeTJzOQnxh0oXsZwrR1yGyW/va3h
fW0GXNCOpTjvYGwFVkLWgJJ0skuQKuZPVqLXIpnyFSwvIiDW8GiTHj3WgbeBHXZmEYg7Gfwnrzb5
C4kM6hnezW3EY+BDtnQwQu4s7u4RBrZTRbqQBwLcwyJ9NyfYPDAiMEJx7Bk26D/OdQp8BlwXkPSY
wDcKisUD+TS55WMC3H0V9YKWj03Bi+6WzFram3mBYk4EIjnbRXuOIxsderBYb8znYW6phlWgpvBJ
GWWKM6x5C1Ljj0yw6iQWnD6IiCAJvf63bmu5nnr9iuU8g5TLaq/k+mJBTK1GVUVrwx++vAjwWVB9
KxzNrNrY7rhwEVdC1FfA/e8DKwKKyF10gpgnuAL3yNJmtE2sZZF/Kp1uUeQzsIp9c5xNYkiBPLiJ
h/mKwnBy1n2y8ZbF++JIB0MJkBuzFkjJZIcP0IOBS8wlbOtzZ3BVFUbyMWf+o5lEf4xwOEXuQCao
dwSPLzajLZoBygzTyxxizB7lnc4S8LYBzq+hw0tHXsWJiXaRVeQWEZJdCNVwcA2PkR/3yFrzOaYR
KEt5LPjsiiwMYnB0eSXrbNPhbDq2M3OZJqwTyWkZTo1iExTWVxeYh2Yk91PcHCMcL0r09L8M01sM
9fic9uK9TfxPUbU0nXzGKmnhrpn/uLxeLae/GALAcFOj30nmlkK0n0ORMMvb0yO2qnXglqiKXdCT
D51+zTHD3xvcXShLK20i6qUcjMGCuOtwKfBUwrbgySQwja3HLJ1NvNcu5e0ZoDPhqIdZqp9m+I2k
mlFFc/hgeflg1Xa7AnE7xUF+cPu3pGT9E8Xa4qjDmxcj5W4iZb1EuNzfmp4eVAC9ybXSmgddG3Ss
LVf8ZemOoz9csGV5VNZ9yFIouVJvGO/djBWmKMiiZV32SND6MQ7xSZeW8yU9i8u6vehCs8QYXWsd
GKOJfEzur22k2rVY5qYwbE8ytjgR58HeUxRJLmA50IDdHpljb0cV0GdXHftBmxtCVC8F4IC9szXb
xnuxHdoRoxLRAD6m1CgEhF8Nlk1nHgxwsWA3ANRALJ3MkVnsI+C4tPgF4wTn8uxkMZ/lCtFJ9sFj
J7/SkPWVqsJsoziQrMDHiIe2G0GueEQzUjXWZ5LmRBibbmvh+Hj07fbYyXFXKP9KM8/04FqHqCp+
RW5Yuzya75ye+q0cJLcbI9kxGZ8I6nFEYwRVNm6RCq8AadziDICOFpkmR0oK8SjxjTCH+lgDqMT2
5GH+d6jNdjgOnCVKgkJfgm3SQ8iKM/uE7P042ixmKTijByeDXAjYG/4noRt8XCWVSpwPTb2Ocuep
WyC7pC5h7B3CT9S39EA0KpLkqN1FZYlF/xcYBoLdmL+pRhBfdjiTIEpN21kwBjnhb2BQZzDV6bmK
AOUkYWvuKfntydmMggW1+WNbU4Eti3MWsT54ROUpxMXDds48h3r+nZqzUWt9NrA3CUoJzqPQO8sK
2FBB5+NEnl6pt6nI+9NzADr+r65gBQKO4FOABehqDeJYQ06d1N4fQqCdS7sOp1pIE9FoPaDnYgJF
F4gHiKq2GDgatwGfKnx41fjAIIuzISm6Qz423p4Tz48TzPd+1tzWsUdJlX6GcWLuDXlXkg4ApLXm
u4d02vGE58me3CI/NlCodhxLoN9NZnCKYUK/5HBNO5CgvoqXcAWLjq7S2GrYwRgeZzEDM4af2kiD
JUjayVPxyupq3DWek2Psmf4mVXfouI9izu+GfZBE16bzfzyBYakMZHpwX7Tf9a/gEcm9BYcIECmR
s/phGKZh7fgFu5ckoc5AZDfyuS0LiJzoMUqLy5MI4FyyJ/cV7EffrjeiXyZNgmxbMikCBjcnACIi
+6zNMdl0JCc0jQ3rgUj5Kh+iH9lHd4adXQZ4EQ40jxWq2gCZ4rOucAhNVR3u8Guw8o8PRhnuwVg1
q75a0l/gT4Ef/W1qCZvIOSVeM16ilJ1Jt/QG9dQybQgm3rSsGT1V+DLXzrTzUfKd9FpF6A9zbpXc
5xZTs+rPIQFASms4QweIuAOxe8snmt9hsFoNYjLXJE76Q+I/VXNVrXtZvZEczI7wmnrEzLRjyBG+
KjZN2pxMEX1q6L6sGv0WW29KkAo0apupRXAaf3qOqdR3NPnXoG0AhiLfz4nRcMpitzBHOEIH14Wm
E4XRN8mpM3/DlmI792EeiA+mDjAzOyPwXrzVPSEyO/Xf22D2cUKu4MbebQVQ3YavNgw8I4QiNxNj
BqCEJEyRmRMjf41icFz5yJhoVvj2mK0J75WfMsDr3mqpV23w5sKNZdqZ+ZgS98LeNGKPlhZZpZQ2
8sGxEXv7kvuGoPom7i+qAFMQYnDbZ6iHnB1YC+Udw4jb/xhTVqwkH9ej0+IpMhPmwSB9KUAQUt9u
f2I0vOrGy04OELG2vFUhzlt3CD8GE3f0FBsXBW3y6LmaE49ziYICkpHDEx3kHWTiRD+munef24i7
PmtxvIU4ztm+Wwc/AOzRkgRKI8JJRTCfnDw8gwht383iX6XdcTsKFtKVV51pEOi3uo44M4e/cAEe
rdfcZlsPpC0NST5VPRN2WTd36Obz3gAwSERHnGc+A9se91YamlSBR9NT6PpiP+s5hWFFLtAzzb/1
Qv6sRliBmNRfHZFXe/KjCYXmVxFBLh27ArW3dd8GHsb8leUXO9fiJQavBy2/vVtnkXAllFTjxEXw
VI3pCRJ0DcQKz4ff6U+vUFijc83kP8Rkd+b2MFTGN86aP4XWNPxExXmY/qVJbxNDQvSOFmVdq/gQ
lMrFefZBbdB9dljvAeJos4jwa5S9gM1C8e0tcQqiSt5liLwhh2aPDJdyBHV3aV09Dy3XjY/PbduQ
S62r+SUqZngCTr0nDQ3ZikUC6VmOsT2lbLl5dTjTbsdykrumq38hd+8k7qxX2DtwXRbyXj8+kk2D
pwowELdtd80G82V0sYRMPdxZgAp7IUd6bCb7I5vydjs51atHxRrQi/Ke2no4WU1/qIa0PtQ4IFaE
kTlWFfHOA0+ESzaDvpL78z33FrrjP7dKQC0a3bdj4D8e5+kPqmO7JXjn7QNhfnVUZOkaGiBlFDfm
v5ySyB6IlcA/nQn+ekc+Eil1n+TyJfSGbQJIdBVrnNYyCbdygccCeNlabix2o3Zfo1RDZc7oGigo
TELPp5aO1BwwEOe9t40D0LByRV51DboR/rcB4yd0DXuVXQbGmX04+goyvf8wRQmcjjRv3ixWw+BK
INziy8CalgHbdSajX5k1vE5tlP8yqa44DDDRKrQ2hUREadKj7YGXNoEAsHf7RtyEUNvi5g8QWVdG
DXdOOpD4E0cdaHiQa4PS6rV0h7eAe/SGrM98EYVLzFN1/IyW+mPFPS5w5owVWzbunjx/CmCXtNYj
8dLhFZLQZGk3CdxYDG3FgV6f7xSh8pxzQJ289smICMx5bjIdxqmJrqZbbIBNyrWktA2TTfzSe+bF
AUhHIgOfKYGQq4t5LeOTZRZKsOVSybmJwdtPffWYGoVLlKUQx6HApIUIgNM83pJ8oZSMGz1xH7yG
DBdaJs6nbc6v3sAV1bW5OmYGFt2IeaZJ1LnLSpbcBYZnokXPqicoj8sxJ9vT4T3hVzruHhqMLxtz
eYI15jWe0Ys5/DcbxULkXAEmagV2JCv3f8ZuwdSVd4WBCVQsMfP4q7dbd2+A/cp18G1z5WCPEVhL
ZBOSlHV/29Z8E8E/aaHWmB6oJdwckBdRncDY/Oln40rWXBwjy3u04PQdnMp9LWs0+GzZY85xQPm1
b/D5ifNbn4i158RQAuQY7pkZePZCJndbvJ6pB8NCJb63VwOuZa96KRWNQLZVnQwsPJvISK+i4od0
Le5vua6cdVMkr4lsYO4PPHEbBLPRald1Xb1QNhKd+NOkdWOQC9wCGztxVkGfZBt39H+Vyr5MAfNz
ZHIk4M/pqo0Bdlf0OpPNx+os2QZp7dsn6TlAdE0irj2tUDVOJJMR3y839ZDcB6/7SVLOKo5d/qZd
0J7cBQavZsIR1edYyRZnxJhtVQjIYkg4MdE+uC7aHViS+J451GN6MWZsFXYvuXIOIdjctYGsSvyQ
IyFcTbxkhJpViI8lKrCiURbIuq9+8krtMqBtOkpI33FK3nNtrdm7YrSqGcpIgpHuTXH/LqQ8hY6G
1aT7WuIOeV5Nj7yrKDrNM96/v3Y9xwcEqviGBZVlZ0IiSo4nUpQH5c+fvW9C9C6cF0L0xWPTuZ+S
G3bYoSfLyNs8Rr42zzl+F9xp07HoAXMGC7rADlxqRbP51RjsbN2SBFlPgqV1373rJuFG5cv9qDWR
h6z7DI3AQjdjRU7RhtpmffsM0HcJfwXgYKDa6kkyJ0Tjm4ot69x4EphCZ39YJcqoqeHoOhTfUCED
SyuQj1RHQJ4uchgoBWXmLEptN7NAuWbvTdjziUi7ller+rbRi/aT57JCz/BN2ENI0k72GztR/On0
2cwIyuQeJhGnt4n2oNJ2iVEfQFJSXV9tvK7rdkrjiaVgD3iai75jYwJFjXu306jcK8TmnibhBwuZ
Gxv3Mz4WEMowa5CtxUqn2dauLi39OcXsYeC2oOuA5jI+3UwOm2SBbpqOeJnqBnorUaaM3gW81/hD
J1fbxCfog2rB4tfM6UB3RmsVFQRFxp8OH/5j6V4yvANszP9lY3yUIjxmrEQNIGPSJ7DSxN3a7PGW
OGXpXrMif8GRsakMBlIWi9DvVTbD8R/zrasA3jvKxlDUMTPXjj6kApelWZMrM7ZdV+zC2X5MJHsv
hasBRILECnfqfeKIraSFSuvqnE0+7YUcQ3tBSxzuEy7yIH41SngH/kS6IE/MFzcH8j2H/BtdP8Pr
3MfZwaX9jCgxL0egx8dmlPIqCXUHNoitfHgah8h5nZbIVomMgTfo5HZp8YIBQx2B8mB7w6v04pCA
59xnaYZn70/sz+HXjGhIGITdCHpgwyFqk9PfeY1EBhkCYOQfIOJro5nzHz1QcVLicufgGX73MKQe
QI0++objHBsQ3DMhuwPaHLROuJTbsUgTyAM9Eke/bCK1y+xC8nyV+8XvZPLUtXzjjslT3lIHId6O
h4vXgGzXU66gGvobGnXJdyfoVb3vtndvUBw6CtA+yYjUFhf4mPvKx06YJwj+KQsosx5BEJHyUDZT
Y61H+Dusw1l9mM9UPGFmdf8lBVssiBEsTx/HoH9Nmoj9upN9dKUlHsbkJ2mZxb9QEpiiGXTp4ylv
mJZbBTE9JuSmYtoyYy/ApDy/y4k2ibm09o0aGCXVvjZ74m2MRE18bLPuIRjnS1hG924IzvkZvk2C
Dsc7XwJJ4ux1q1rYCks8dEiAOLA/gMcRfhQWWdZc7ykAZE8xsP4UI/uG+NeckueGZNA2EAopkm1t
FWvSVhy8L344PWMsk2bks271vjNr/i3l8IassyVo8qdsOoKBJaWSbcJal+HaXyz3uaJdoYMleeZl
+kY7By7msLESDSQu6TPqT8VP0ofNOa/jX7/Kvzn1qr1I1amyXcI+1oUPyB85YuuzM3rLWjt7tuaA
pdN4HLA2gGHI1lU/PCeloNZ4zH4lqD94Ra14qqqHMB4JJklvuBr3wh3qa6iS97b1/CcciSUrEAI0
esIek1pU+4AQOZMkHrE5+Yy+YyIPJpFaspXWiaWqdaL5DNcgj0frBOboMDNB73WrzNN/PYvasP//
u+X3/vslnAO1Kwr5VmpKSUI35q7SYQviRkE/kJ3hywI5eqE+ajO5HQVajKIkpOwKbRxCZNnZrFv0
5LwL3QCSmzzvDEnRP1d+CgqqKbxDVrQHIMeoMPLUdAuErcZf54YxdzHqRNKzDBv4/iGMs6gI75JW
m7NpKgPvbdsfy8SHKhSk5/++2HSW/d93//1SavM1MTgTRGVd4EFXSLCMUisOGfwy6bil/PftEEqc
CzkZCeE489GDpRGXRrXrRl7GKaazjUmORXVvNeesubjmSOWKtg/BKBkGKfaJnDQhdNATyAG/dan8
OulWjeHXu8RmkR3EwjkFM6eDsOCztXwpIhQ14gFg65zy6Ma+YkkfVxfSWRVONjh90sgPreHR/xr6
pyKaWRZqtanILxL/7tKZm0gmkMnDzNs1OOvO3LUGSQ2l3Wd7U3nucexxJIRR4WEysQ9Fgv3Y8vEB
A+glq9GGgA/xuhlne3k1/3td//tuCIkOx+ZIUG55p/77Ek/2VdfEK1zsxAhBsLmZhrcRhaf83gLZ
863oQP5pPY19cLaj9qvKiUP8j6zzWnJU2bruExGRQOJuS96rbHfXDdFu4z0kCU//D1RfnLPj/DeK
UsmWSpAr15pzzGk4EJgdnurC7yk2xnVnGMahKX/7+CCwD1LyIbKns52Ko8CmcAy2tZvN28wyny2y
rQ7u8FumSMroCvyW6H93fjNerN40MT8ASoSP+Rx0NOTYMkT4kEhlJG/mRqo5gIkhfSbJzDgOw2JH
Q/WINwxubTWCBC+aTab4aqb0EEUVMaZjkjk2MXTGKSTVAnY5lCtUon1COrd5HENK/SCfmm1cA6jz
+To+B54G/2FBWdcZrQYcTd0egXkThglWycHeTtrcyKzv96LMxqNFsNHaHUf+5fDVjsh5BBuIxT3h
j0y8rYgtST7gIiBFB4ioYf/jGV63QcD9kcdsFCvTao5jJapDxKjGiUj9MPPmEvdLaicolePXT8tV
q7jHwpwPYMqbo71cFMuDWyseV45Vs4MCLUtyw9wdqQZikZ2QzH4kUsDBBk688Uwz22ASUgnpfFAJ
lDGsx5m5/tT1iCuyLEAB55p89FRSVsLp3BOD+dx3OKPcLrhWQfvmIYk4eZHDniGg5lHMTn2yZFol
31ogwYv60Dvm3iUKh5Ofh+guO7NhzO2QITIHGBVJUzpUQeq/hmjGQHPTCqwnyEFEk7qRbrA5xR/1
JN8omvu9oTL71dPQbs2q+SMkLe8apTinPZpQ8eDa97mENGzF3yD26UtQSRZznZFha2PkoIbz0B6C
51l5Gcl+2GnTNYoGvim23+5TwzO+E9j1MBj7ssGS6Gp/B9EhpDtQpVfjGrNf/9H7kdrPqGtogUV6
S0sw3RM4tBVJOX7A47G2cACudPT1GuFu8+JkgEzChYBUyILkYdTnEWXILrGs6H3S8/c+NPWmTZvk
aKRL4l5Lk5t3ThDxDBqXnlyMLLZMb10owZrbnP2ld2EQ2+6KAr6PQC2FdxOuTqYyXAWM3kM2zKpE
Aj6bKedR5+ZkvfEDzbCzI1XN2mbPPf2Qg8iUv2aERzBFXK9AURcbTk+IPunO+Nq4LaXk7JG+GaOD
e8ng0piWf3TTZlP39W+IYCFLNFID0Zby2M3zvfSGbkfQ06+4L+edaxLFE2pF6EZEFBVZ6dHBzg3v
2WkRU0e8g1XPd8YOwmti//HwuPGh5+eu9NSuTSZA3PhsYONMmyJCvytIoIkICZ9jClg6cURgZ89J
55AennYIjYcQaKdEcxQFZA9UKWFiDUA8G/wthETQjLPQoHmAU9sapyCqyy2h7M0arRsm0wk+yy/6
ZtazZ9nFeYrgfwIce3J9snSdUNgXP7K2rqd+86wbnKPR0zRYPx3U/J5Z19DqsLrmA1EHZnoxgqw6
kuoefl00kx8e61j/Q9QM3f+0PNtMitaNPUxPNgl2AIIq5sMy3uJkIxdyvOaJrbaqGOXx68KPnWNi
MbgkVC3aeun3idn6wUaLRJIUUbaB/RkypFiJAn97be2B3pkA0Vyfcnrs8z1fdRKSsXszgiDl1kXJ
1mObpMCMASuS/oP8Hi4aLc/41PnebxZ/viVhLRj9cV62HNZTNO4s1mwHII8q55+vtduKadDWSlur
lqrhRPC7fXr8JP/zUxwRQ+vO4y4osh8MCOUWnhNuq+WiFz+NMXePbUwfoxKTgZvT8BgSrwFK2+ec
rQhfaxAA+UJSd0aSFwK73/rezXZz89QOgz7bZjydHz/pLsT2z7dxJUYm+ajXmLuaVNXFtMBZJ4Gc
G4s13XP45pvCVFgnLIY5YaR/VjMFWR1nWBdq1/26UJYGQ5+b+6ScHFQgAXiJFDGQUqNPOPAiEtBw
T3qzu6RLjCoiznIL7vD/Hi6XJyogjbPy55eKPc/JQQwQ0pNh59L4e2awzMxi//zfizZU1XlqDuVU
xpceuVNSeGDp7eEZxpq7rW2fVNJOQfH+z0WfO+FZaqAwJvNK1/o+if6UJlNw1i67z9yZfgX1jB62
hFsykBFSYi3kUw3K4ZjJHEbGjCprnn7jLyIrvjP4RK0LbU6iaHXon+PlqSKsuk2p/aNSKjwlmGG6
CH6stF8AW0WXjNMj6r34EGsmXv7yFzI5TS6Pq+E+kzRM4lh/d3M5rHCDVgDFNOQViwFfYMJm101x
xrXb0XTS8Qf7unot7Ma8Y2I1tnmPcFkQvH0Mqqbal0inwGP11UZlufsKAJYpCM1Ew8unH3M/fwTS
ST/pVZ8kM60mxnCGXVUeqlalv+hW6iddWcm70DA+mtawN25jTCtCocQuIxL4JGljjqGK4aWEwY5I
tvEWE9O1puPeAuw3Eb8A3gPpQDiN0f8s0grJabAi/2/4kzb9Bnmk97s0OKQboxY33XTfIdqh42qS
9BnS8OMAeE/CastaXsA7n/iXjqxpziI3U47ctwCHb34PhnKAEYriqjjZ/gsUqc9kgDCHQCUlqMsf
smtjGEQN1ZxCUiV+G8vJunP09EbGxcWMyHxkleVf01Q+vcRMHLIuWgJNCfxDGgDLgfrwzWjy9glZ
1PDHplLtIYFthrjqLk2kPgG1eExcarQkgi15V/nFrTbBxgt8GsopkAEvtHDPQrpsBPZHhSrpg5fL
WKTYWXmJJz9AeLZQdkEHesp0PgQ6Q6b2pb9/3Iocg5Y2eODL47EirI5qquIXqHXme5HeH3cCspLc
bXt+IynP+TDJCD7RPsDysTwhGP8J1ZfdE7TNyzGyntdO64n94wldu2CjMZg2GUg8dpbWqUKB8Jyk
fNEs4rKW304M5O9Mp14ez+CCpsDRlAJmXJ7QazxJakrJv3l5uWQWkpMBQ+fHrQhh6eHQHT8/Xs6b
64scwxZ7cNt/MJF63CkdpX13fPP+f++BrTDFjfd1Y6TiaA+OLPl6/ymUpXVEG3j/eLlZ+ah5ENOd
H880kknqBlWMgZX3/fX+giZ5Tiv/+rhW9XNxRhbPFm65h9SCSPrRZJS7/C2ORzo66WTG7nGVOsR7
mpPAPz1ey/Gce+NZ1teHDpoj98fuI/aj/tlLCzRdPAOoA3WeFDqdx1VNug+uDj6Sx1WG49UmmDsy
X5dXtyTD+MRX2AaXx4Yt07K66r6e3yhx6zTRB1lg9rPJ/+VxH0tP8jzZmIEfz1AUqbnPS6TUQzUg
gPA6+2xaS9YFghs2admfBLL/inl08yJSPqVZDx+Pa7bwzrVvsAv3B+4Qq5vTaW9L8lQKOK+03t0m
uie2ExD0ENnvEF4OUfwn60E0P2623fgZRJ78ugb+7Tmh63mzY2G9M4l+AcY8fd3W8WeNsz98XfNU
9wqVpfu6ZzF7rxZrztdtzajfMEoUX9fSKX83VZF+vQEDBJUjdPR1m1t3H8D9g6tL0DAaiwpOahTv
AmXrG2aEaN2ENRnOy1VJNx7ES78Tlf5rZH13h+H5jBb/mEOsXHMG2M+9ZVxNI2FKHyuxb0HM35i6
EtLeLtYy4aNSMgtyPaK2uQ04/k9kyhFzv3BUOA2t2qbtbrOofDgwxsEyP2gFmLckHPI1Ay/orQu7
I3WvHgEXT70LnzMmbMYBlXauiuDdiBjL+yILkIFCc3yqnbQ+hsH8IivypXw2x5ym/QNmI31jHi8P
dul9EEwpr3mZOXtSdX89rj0u0tFNtw4pNehybX2SlaayCNgrSUb1UV2JoxE5R1wX4hp1nrjaqUou
RXkrRkQeBBcRBZxuAqBWbAjIyUGFpVeJhQylrj26mK6zDGmAoJsPq33iyKuJ/HOE33wOqhyPeuSW
O8XwdcbByyiCVTcOelqBNHCe2kEmuyjN5HWOJ3dn4wsl0Yer7ezYV+nfmBqNF8D57H6JYH4qMShR
4GCnAMDmXq1MgjnOzF2ANvM0hk2wN2Cg2stbcZPBuT5+elw4fEQF3dBDTxVL/4w07VDh4CIwYf34
nFpXkWFH4SiWv+Hxq6hn5tuJtt96Ce8ua5FjdQVDwlzPEeJu4nOEH+Q4qLGwP1USU0E14WgJLDfe
JhPYJDVAywe1Rg5k2423zCvCbSdSdOzRS0e35+Iv7/LxXXj8lPm01gCLw2RebrCi8TdzK4uA8cS7
Mg8/V6MY9jNFbUD+yi3EZH6zQoGvdZiPqZNVh5F4sr5OcaUFkD8CiZkdES6FmxVeNfx1AvDmXZ9b
/sora4dqBsCBrlv/PFHpm8/EjfUH2/N+EKAAsWlGVxXPLXLQx8VivqCwIOsS3xTVzLBj/goJTdUF
klT/rxtAohgGNrtpjDErD9B7j218LvrMXCexsa/xS0y9EW8sszIQ92rnwt6WrfQZ4nW86wO0H2Qe
kMHZUvnXfgAJLodUBMcmapeYFusVeu5PVchrPKX5Nig+oE88FYML7WUIdmEkjmkRHemK5ODqm5M3
P2PZIHkildeIfgsTOX2dC4YpSJ58TsJhcRRmUR5F7E8sIf+5DrOrPP73aiQHEq+ruQyypzrV+t93
tZbHf/3y8VQdrEH0kMtToQ3DAKd6Cwnw1z3+53kfD3g8AWsuZdX/3Pzvl/36WZY5z/Xfu/37FSy+
Ie3p36/236d//GQiz2lP//4rHi/9uO1x8fUe//f9/PuVxeNz+u8jHn/m10s+fvmvP/7rdf6/z+Hr
2f73zl/PKMCJTMpEDGSAvIICcQBfFu2gMDwPdLNP/7rQwT0R1TKm/ju2yUU3AoP+XPyhFT0cW3PI
sFZhdqsb80Q1FLJ59T+gI3rHybq5rlefajnVp6Hesa/BrFQgsvKqYkuOfH1Sy0Wl7epU1NE/tDYV
oOBli5kb/yTLRqwroN0bpfUt9Ap58rJRngJsgSaxFHtvsvMjgitmDZ9jzCpRd0UCG8M6s68NVl2D
LXKMBjyJy8wd/fQJahEi1Dw4+zlxxXOWxaegBnxMCxcRrDCJywgM5wn8cH5+XJR22GBqaPJVjgri
lI42ox5qoLW7bDdFGWNnKXGF1H7yQfgTxAmU+BfRIh1Bc7K1uhaIHozrTToxmZ/T3TQNKTZA3jWN
gGNTMyoupxadohGyVjan0Ku/4TJGXqwzfTB8g2aP+St3DI80ntS8zane46/t4LZn21mSydqxSCWp
QiZv929dkh4sDb7XLSasyAlaxbz/3klbHKb6ggTA3mNg3GQ90TjQxBAunhxUoE+0+PKPOLu1tEpX
cvZ/+4S0brJWEAZBlvM+ZjN3CRLUU+nybv0pMzaxJQndQqtQDmJnWdaL9Pxy6cC9N0VZ7ByDoa9B
DIfX+fUmE/B2kbyc/QikYEjdoZ14R+ihPA+W+4F5rDtaQ/CnZ7xGdbDMdEgsmpp0XbcQE6Rhk0Rs
X9Syn/cNpGmNOjOL91O6JGNJmjbt6T9OktgbyxrgeMFOwyCS31IAU5vJR5lPFww/G1MNJn7DCjEB
+nw1vMmZ/POARvlCFLm0A5qzwPktRjVuPZylPhugY88C3izrZG7hdtN1fzmlsR3fO6IOEP8G1SFB
/jI2wfPomtlrR46yGrHPhOyM1gpRDq4++5BjQiSycCMiR+y7bmLF60ayVfO/Uys70h7oEdsKuLMS
9j0ipYcJNG210NiBmnyNotJbZXDb3nFxY2Q1VqB3zBO6HBrYUf9DLr8ai3qLpfwqizXFUZXM6gOg
ZoA2tnF3gv4oSdIt0kqlLmY4nkg7ie4WdklvjIedReXk+9kdgY3elRWPkAYbuVbz4cbOS76Ah3Cg
fpZtypALuf2e6NPtf4/wkMQvNc8pneBUH8lcWEXyRi97ePMqNtbMlLB6Mfex64XEmDkHWULZzAf0
6e7EP7ambRu6A6dmq0hXc5r4LO2GyaGGQDTX5WGGmHPAsYHPXHPkZ10w4F9kaMjEwE6LiiPN109d
SQRwxFjEmCZr5+vkb0H+MTHD89Ldx783ZVWwzghyMFx5dmNzk3R4o9MgSo5d3r3WA04Xl08MUb1A
hQmqYJF8r3DerzxjYPLTklvY1pgLAmbbfg/n2QaY2kv5krg+bH43u8eN5zx1fdSBb6OjiM7QmTJr
5w6kc9PJS8P+UEqdb33U6qPXuliBHfT0sj+YsZPcsqVrjTM59N130VAJ95jCadC5Z+ZBuAF7HOVj
OymOg/KCHx4dZ26+tW01n8p6wBAmgLHldkxgxRKoW4m/qk0/0978Bnorz0n1TmGGrExodALn/a43
nsMxuLcdWt7FC6cwqj9RcPzqS16pBTl0GGF5+EvvwOHDms0J2b7JRjF26atn5yzOYcmK6g3xIDJg
K/oVRCFFmjv9bhIJlawxX0AFNGfdyUsSkYWJighbHc6wHRHw/2DBaa9dMrdXwvuyXVvWnEp7i8Tq
5ZV6+uN8vRdxWeqCinFPdMgdEE0jBAYzBFjefM9sdPKe43JSqdt9X0iwh54DroR24kb57kfQJa+Z
i5leWhadw0C+kAzQw7my6EJqxIhph3kDoeRUgCaJShIeAJlZAw5+Titk9cWtibWvgeNdkksoPVhV
9fzLqv8AUKdFVe+dqepXZaa3qsN5hynbuwQ1jbVm6r1Vl6ijwFCwSTkYkJ1hHNGeMW714Mpl3n7O
AEqiT/AgFJpWv2nN9t7Sb9gzFthAnSQDIvd2QU+im01WKsvRZ+nne6smkiMqPOvU8bWmsxzFdHSN
deSE70EORmUa5nMcB1vCVI1TDxr3ieACtsJ50u8Sp7y48q5cT7PQypOGi+zbCBQYDSsdNxf/QH+6
fJkh4acqVhu/Av1H34rpn5yZOznoJ0KLRMg0xk0yBmze9R9BisVTEHrEUiXfhrlt10mUUKYntKY9
K+/XKuUsiDxwfG7TbmUEsArnVNwA/O6suFB3WAvEFHlzvPUBumdtNB1ml1WntZWzGTIvRQ2yVy7V
eNgizjAgQPNPHV8rdxj3GS27J3IVXeKF7AtRLdk2G7sBFRQh6w21h8tpTjamtR9nmrReBZKpavck
zd8jXdcHoPo3yCxM9YVYj64bbwhd/e62gwZLKX4G2Yh2RI9Q1sHPZXHX7WtfnCGubKoI1UenZfcU
xewSZU2fTXsdJ2ScJkHxC9EiOZFlaq+G4jeeZNavoeMW5HBRxq4m6ZjpJS8qKt/8TJMdq+w3XUJb
jTIyl8jN2BKqU2zT7rPsx4oEPryhLhKQuElbwnwptmwhDoVGsSgkcpyk8uo7ae7TwZm7jkk7MYra
sHOkogVStdrPrhy6fLHgBJR/+3ihfUqt6RLpz8HzkG01dGFT2acUb14EE7UCYqdJAIpz/gHlULub
NBHkAkLUEJn5gWXhE0QecVsxR9EwHls7THceMHSA4wNerRwdZWu4qyBx31F456dopnsezXG7aoOB
g32gJdZbLhpnpxgQET6jillsIjMm+hT7YJpZW5o+DagT9jngh+CeSmdNxG2yzf3+ktqLPtZo5BMY
xqPtAbGKjDnZCOeC2zXUk7HxxjLA1Q2C3I7cZdYXvaAP/S5EGT33qvopKuwRmf3eYBKgqWpAtELo
44dZtBoSBIMSecGqGfHZ2m5V72omHRoI31s9pO89M2aC8eoMZTxuTsyzr6bTJbRNwfUUTj5uCJ8E
sJaX23ypOlJnY5QA4Gq8uLuMiiVLZpQaU0rgQ+3sEfTQHVeYRdOKcEA5q5/RaHdbDakPF3VAWjiO
QSdNduFUPycNzA9PNvfetcvTVGqkvvQCO8WEX9MyVAVU9Jncup74K+RSf6Z2MvZW4e5mSAxgNv0I
ZDcemDRLmQ0We9p9dLjCeiMHMRzdOiIBxlXPjMzcp3nOf8xLzevaH2iIXmZLIxNXHuTYljNEH7hX
N+s+lWdWKGcxlrlMBSfMAzO88Fd97ic9bRLTfxNm1e5CQzkQ0bsDtn1z72ArguFOIYH18W9QkeVn
mO01m+zhVSX+GvD8NsO7+oM0650JndWaFO6HEYNntYgtpyAzt2RM5GfnzXdIdPLczCI+ymjW9BvK
aBh3WpK5JWmYE5tDpJ6RlajikPEuQlWpMAoZvfFujQGCd1QlI318IhzxyHYWgL2ETFxZG1vQevQN
it+hmtHRuf5b3pR/+ln+TRfdkufEBuNrVoSkiDdVz1w3KyxCVkectai61qM5RGvDRyVMu+Y61hr5
L2xh4rH8gx4FITNIwTqWCwafls0IHQabxpO18Yc2O4mJPDOhb1VXMybMl5rASPZO4xzDdHpd9tBb
kY7Neurw6xUNjGzLMamw62pVljcUYAuGecjW4EfPMVKZSY74JMEtUf/M2cYoqmlDIiXVUsixAsOy
WRsCvQ74YSa7ZrfMBsvFVzftUA0Um1qH5S4r6eqVgNktUyC1+j7KytvEefFqBgxVBEXRubKqlQ34
VMcsIB6milVT+uPFlureLJL+uMXrKwd5GOp5b4IU2cRm7J9Gd3zVcKme6De6p1owiQZ/+Zr0THMt
VNXCVy9GEW2bPCc8yMWBCCofKqBbHKnbL6ofUMvGA9411XQr14kqxpm4sIZgY5Vl885ZGZArcBMp
0XUId76HZXuBJ2qvETJdgpQCoK0XP73EAJy0CMi98nfT00TCgI/fc2xuLEVda/90ozR56vvJYXeH
6ab35i2Ksh99JhYHwd8QueS+jgiLHknZ5L2jRh1ZAodBnsMx/qYyx7gQF8FUsQjEWhG9AW/qYy7J
0wqVu2TuEmxZSe+zntJk44TwzxntLXSl2bp4IdAP9d4EGk2TgjAwuOOBBfuvbthqTGGpVnRXse8u
tLcgK+pDk5nxNtDEjBVow53ZOtQz67e77JQaDAZtF4UoZ0exEgJj8ezav0bTIwpnJlvEsPotR3D/
lMieb2iP9swjik3W5k9MqAHAsQDNdBecxh7nDBTq/KUE/JHXIj0mWaoxL/nquUeu1IXh+IpQhe8g
Kw+bxJBQlp0eUyabA9apgr+cVoOAcWRtaWG1QG/4VRUNdwR2WMvaV+Xp6sDU0t1gAbI/XdaLrvCd
O23tFz8ciqvswluDAzMypuStRCbwRPx3eAiByaEytiBrYlPwP+h3iY1y6Yugs5jPVErfUgHbIbH1
e9aV7lbi2LNTvzy4iCFOdbYtfG+i22EhwA2zfGeVxQ1FX3+MdfGsWnoapqfqY0nSJs7yF0spuCZL
ks1IP+Up8Wx7A3HLO2JxKfZMI/dGKBVQipLNfemN53UD7fFko01zwB9FmHaqELNWZBvXvjVy3MHD
Rqlo2luzv+1Nvbc93RzIvkGCaEmHOIX0uw61ZvuimHrInu2xdTRTG+4BFVmcHLMkpAWRtJfc85st
lA8GahnWaKQVqqpB7STogFM2v6SZglcOQ4RHFIMNs1uv3TK6Xzr5GjmnV2If9qD18HwzhQ/HG8C+
FJQAhU5psFUnlgrBQLwX5rsk2XWrgd89dSfDnz8NYdbkAHjvmap+6UVp1oZIM314lIQyElzk9y+V
N39zShyeDm8UN9G1KsTfDFKcAYltbSQRhvEJ9JOYmxuNTPxdo/2GzgmE2tJRnPOMIWUCr5iW+VrG
rBkUeuEGViIQHritbOrkhYMjWFeTBPsAaiFMCcoxbfCaaHcDzvhPCPaAUpW4LpqGtbBfl6BktllW
E9dldf2hmZBPo7Ki49FZqD9QvZ2seN5ySPQXE7byyspoGhFsfbRniIHWDPmXiX0UzM0mafuLAZZ+
bTjJ36bP6g3oqwqjBwaYsrbgK0XQqeHbbSvD+Vn4zb5yNOnUVitpvqhgR3xvxM4KdnMXut/TYomd
KipC4dwUp0NqnzqFqIF+6UY0nHG9/gfu4DvpGf0bsatgVZwwpfJJWFJG86X0y92UFdei9LszNngy
2Dsbeqzv3may+mg9+09Zp/DloI3Nok/tAGVGmlpiYFuj9jCfqBavvcA6T/ooM/OCvAtTGcwwR6xp
I7nPbqfpQ+bhX7QZ5KaN7XORhO8Qd+1NOM9vVe0oRIww1W0b4aBYVPVeU0GgrmzU8m62tof8hPa8
W0WG+bO12sM8B5qgDbIlQgv8QZ9FJ1Z0CRrLHNfs+qH+cAiOZrEDd5i06TOWkmS7QmQ0rf2hC58R
qnNkDj3D86JZlwrLSxijL4mz4ghtTpxYhPdJGIUbb64O6UAs4NSGz4Zt/2wGAAczQm98CHBC479s
XcKTgKK0So9ZOpsIkIfD0A7G1kIoHRGWuwV82iGVn2+jDtHMt+3CUzDsde950GQ78Rmh297Oafcj
qM5thNyILOwZqf6YH5Bim2tKWIAHCCh2KqreqYBQ40/dJwtgfe8tjnpIHReH3Jptxwhrb0TwyW1i
pnXLmipZeO8dot2nFo7iuutJke/dcwABejMoEgkSWVHUe+5HntUXO3XTKwnET8LV5klgNYGL3e+g
RrhMZkYmApAXewCoq9gF7tZ6GB9LZjtrb5BHotFo2AcZ8cbOgrwIrW3sohxQsZFztrbvuK2Nbazn
Cl3iEyEFchsukCxpQeTrJnYakwghe+nEumMyYSSKRkguOLF9t2SOuFaKYCmUBGI7NF0yS1qbEBkQ
nDLU76oiYtbzPUD17S2U7H2qIYKMV0DCkRCtRg9bWVU371nCmMl06ulYCJwO6IJJZaTWLiaQbKmy
0FV46MJpnCJp/4ioGD+osfbK17+AsFASu3KfqmWeOzT+idnU/M0rSB0gle8NdbRzb22Ik76avzGs
ImkmR1HxuFddLznwYZ0cSYSZvgkTuSlUzJfaNPLX3BT7x4O0hdwtYKS9etyr+zbnZIGMjUtSrzeP
H5WHEz3gXHe0lqsKgdHTANTwMhuR/rAN59xLuz8XjOapUtMPzUA6iLJv0ewbV0uIP4I23rfaQ+8T
55xHHjcyekw3fWhn+8etboGer2v64UJ0ffluE4E9BKxvo0GrcFDBe5iMjD594xUsS/DOYp5H4gDf
pnqZIndkRMZXeyYTKnPn96JX/iHEi8kGlXScCLvlpu3gyeLCAO0DxQvYL24IiUgSCYL4FYweJ5U0
hTbWe7ckm9+nsLU+UhPRZJc2Jc0v6gyKp2zlRxm8rZx1i/zpBiifIj6oqPst2aKQ5MuBu9QcerkP
D3Kysvq3DDHqs4J90u4zwZeOR4MJyYcQ2AKMlpDy6meSI950hhGYPK3sNI7tl0IYP1nhg6e4Abdk
DO61cx3ODXR7KZYaa1ezfm0d7zyoTqxpV54it2kJXpTimx2w5alKIt6tFjjkowZSGbUHeHayWjK1
9UmPe4XKfCTyShzcAhuqPQXxvvRBl3UEN37T6bUyhw80mMa9g2v4Mnes52HwV1BfMmemIuRrQeCr
wsTrsOf4NjmflGXVpixHbx/5WU5OcxXsaESiN+uQ/Q7sPmfN1oriO2GdcjRSPq9Wuyhhkl7a8QHR
AXqlpQ1cG5wY++AaLM5VN7yLoGHukISMDmASxg2gXRXTnrXG8FZiWvpuhzEsioBGo2tDm+p7C3/j
4FG4gENtOyBgVT3GT21q6WPrLuhfk+T7qMKOppNpp8YYOa5SwVZSC3wLy2FnWmO0lxPcrXjMcGiI
VG8MRBzfOt/8ntBnT3G67MdJum8dGrxtC/JtkxmtXuNjQwzmoIwNyOe2kPbvsD1Nb4MDWzx0Z5/c
lxhjceklhHfp4MBhSkjkcGe+PpybxEXvvUY8/TOXKrzBu2XUwInxQILRB/wGoj7Yz8O0cufnwVc/
a4/pTNm0JwSf4ozySdAiY5fYqlnuCoCQOBeQXCHxVPsG+0Eqo+LScTzzFYaHZKq9nTgbh8X895yZ
zlOpUKTZOd1OQyN6EsY0bl2aIu9JX/zj1qb3p24pEYMy+LR8yO6ez5FfunBpshrAyhj7oHzU/GNE
LWbkhvkLycLWb1lt+3FRHMXSf7OS25TY6xGf50cnjf6eCsnJt4fRS7YXUIAiuZVN+h6R6Pbezrq/
tahPtDP9pQCJLiRS9W/5qp2Hk1EazWUKeloWdn1yCm2e4Wk0ZW3eAihuGMWa++NCZaReYJCNEFpU
39xClKfRopsz1liQUqsipmfxL0EqXmtpywsmfGhdfVhuiRIn5C4rfMjgAWwpV0CN1nfLpqQ2fUVJ
loSXqu9/lXCTdf0dM88nkiKY905eHnR3NIGsrzqW+3WUw5eMK+/gJLtpoFcXL21pHdr31hkY86XO
NxXRStWtfRPtwFaoH4ftgGpoHBikOx3boIwOA7VscmcmmBMTJ99UnC8HvD8eVSDxCdebyOl8OLWb
moJmVdbVodHjhU4oCqGJIKcJKYXFqVhhdaDmoh1S08zqOUdoORXnIGYH2PCt3CNo529Vsw/kH8pb
OI8O3RoQWUFg/alTSgHHh66ShdYN088AmooUbGwT4rgUnmYcOPReSn0xtCKcr3pWQNCJoXD0wTa3
3V4g5di5I9DdumAvEdCaJDHL3kjk3O74Pqox3+XgEGiQIzzx82dZupRzFCdO0HNQ0Z8pAgRJhdmt
s8z7x2HKcJEmn6gnUX9g6eJ0PyMsYuzJRh49sO8JZN+tc7GYUq9w4iIxJ6hUsU3sCwoaIbJfUROR
fTp39wa/YByyAOoUH3IKMs5md+E/V37V/fF84kag4ITroJvKQ5SQdR1QKtS6WIY9WIJDRDObYAp+
Ja1iZC1Y1IxCySuyqY8xZRJ3BWnmvzO9tufqB4ZA+3munZ+azrs/lTU0oJ7RAfKYre327G9msLpB
vWIdSi7eoKyLq45xjQVEJYTTt+lf2hWwqGuExmPlHJBNrKQz8qWoXkXjQmR1vACsmp3fTT1sjA4S
NDSsiJipiv24G+zmhCCDEPbpcczr4kDvuDwXujB3maOKqxNyiOdTwfHkRVsmjpRp7v/j7kyW5Eay
LPsrKblulKgCqhgWtbHZ3NzMfCKd5AbiJJ2Y5xlfXwcWKS1BRnRQatu1KIkMDgEHFAp97917Ls9G
+fbK6ox+XWdUSMIrqYkachVsxznZasai06JJ8XNVX9CwIiF3KnA8SN0dZDOrrPXbs0qMY5aYwdqh
17fysq7cjv30nRY9VOqeJCyU6z/mJa8Jdp2/rfJFUR7jZ4SmurNJl1pVCO+o/uJXzvHwl3FmrrIE
EgxFLh+qhGl+OW1qSUeY2uHMi27uDR/8Q2M2B2+JMKnAmi7RMLvYBdPkzSbIbT46s+63TO8+ysLL
ADfQ6IpLHW44vUSHiJNONqeglQvjO/TYssTQ2AhGqAhvr1UrC84eY0cTc5i2PlgbmmRVca3VoshG
og0cASqNS4jDOo09dxvGxCrTF7/L6HGnLHHKsB5YTiPMq6KfyWhbo4NqCMcDjpS09k5MwKkBWl+x
wTFJ4usB9HtLpEjLIKSDKeKUPyiZ8dHqDBegoGhAM/TQZvUxyWcbRQ2BRxa0EDJ9Iqi0W7gp27pN
nlyvHMgo2FkChGICfY65A9FKVQYo0UogrSTjNVzmFrjNzQOWks/gSnueORBmlWHvQDtv7P+Ukfqf
CNh/5V32UIDyaf7739L698+ho67jWVJKBKRSCyUtk1//9vYU5cHyu/9PEy43zc+p9iuSt0aH1mmr
7mG2pBsKK3cHr2Vad717UAPeXmrsHfvo0prD81+7/f1vLkctIad/DkHlehDtKVOaWmlp2u7P11Pa
ZuJlMueDApoUSMnygNFwb6B/nFlTT75n6geS0RM+O1cGipSlccmOsMCROxj3dmd8BJMf3/mj8VFE
d6oq+Ezk8trC5l2hHaPBYeiDX49fU58eATO0TRM3j44fn6FapmyTmF57nwg3z2i+1LSBq/YHi+Ot
LaC8pjr74HTDNRupLmSXX3OXNz6L4cT54smvh3EXG+Sl+t1nxPwkWLdGfpcL9ZLqXJzSoH61WmsC
tdmclEUHWVZXWtoVq4XGswPlYK2zAIArwt5zop8NSU0a0Xnb1IH+LLKPfdBIrA+cuqx8evDymNZi
ra2tNOkImaV6spnXDSnqAm/IIL9l+afK6O4QuhGwgKtji03laSryrcNpp4onwemFpkWaPmTzrDDt
zbQhFmJ6A2zFIQQHKI2+JHlOy3eEIZhgGWU8Iw7AXtfFEH20CKfeRrjfUJwUNuevZuvGHa9mySlG
29lBL26OwAi/+EgIyXhsvkHEuqaOM8IXqkl6t4atr1PIMxWfV3uyHtHUH1XQUIRkqHhK7W2szHsw
J/u1R4C5S63gGFqJZowjkx01xXOeqKMSLahgP/niMDyCqwq7bjHrYsahgaYhatt29YOOUo9jJ9+0
ub7oYmQkpIb7ekwJhCWfIsl0chyXLyNE+RVjnWD9z8tbiV9Xt4uUUyrb01KYgtrq59WNRtGXObns
h8nF9sn4j6uopydwYPvRb8pjl2jnWLEJp5gP9zWpm0Bful3thOsyqz/j333qhXcizF1cRNlfHBHc
dyijmCnKdu0MPgAa2DecoLKVYqa7lnRccUJCCFQBomyG09jzaKlNcxpdkpcxkHJT9tredIvz2zYU
xlPX4dQAKZUjWYw+yP9aYZjZ3e7E/6/Z09IiEvr/nT39XHRt+K9TUb+/kTad0w2fjt+XzZY/9Uf4
tLTEf1FXQT6XwrWWLe7f/xrem5bfZKolYprUBoSijusJ+/+GT1vuf9n8sgVKCCqNoqr497+a5T/1
3/+2rP+iyrewQJJ/IB0GdP+b8GlrWXd/2nVdi0vzuDrlWJ5tarGs2z99BXQi7WA2jOBh5GvDIC5G
6U/uEqUvMIbAwlmJqcPMTQGoCqRFSTdQ2MHaTOl2yx4L7BCPwQqD9yUZRmAnLjPhqL1OkBaQAE9k
rncR5m2SSYaUX2/H4Aes2e4cRuHGqscn6Af2ofCiZBs6ZbsnPq3HoOmWfYLrF06Rg3gnoW1uoGo8
h9blTw/r7z6Cf/PjuwLuryM0KQlC/vIRrMvQdqgTgwdhJvmxkzVHoUC06yUDdTedi74manamOxkm
EYFi5PRhZWg209TWcFjdOyuGUGqKazAAHRGlTTKCEY2r31wlC+GXhyQ9B4gbGmWP5WL+8pBaknta
5bBVYyYGB5Fp8hu8xFnVErYWIa8fdAHsEOSisfHlzKExi2klcMYTIVLAYX4DpFQfSJ6lFuToevfP
l/frl5s1xMKBosg9XP5hWeF/XkNhNDZVYDbFAyTA6ZJq5PnOOHyVwpa4uovgHqIx5Vvt3xfcnKvd
9icaZOqunHFktvVEGGUVnDXI8AsezGifRrs+LmBngmt9Kcd2w3zsXTUTjexs/GGnBECwpIHfxxAQ
vd69q2OvOhmggQVUrJaiRfhCn/IiKZ9qiphVFJG/4LoCVZUmMAIhIfycyaEjp3pjLT2+uw2DdiSo
QY58NigPgeX++Oe7JMmL/+UhmuC3XNMRtvI06VE/36XMt+DRlDlY/ronOckP3xya/TsTwNeht5Cg
YlCFYVnj4dElI0++EcVHzy7anZUgShhp4A0o9la2k/gANyoDVQ9tGdc2noIxjg//fLnmcjk/bwym
xzzHBFPE7qS85fj4p42BpnBsOV6TPxT4SI68OZvBsO/bLux3M3GKTDIM7ndaboEWkeIHmsXzX7LE
/yFTWRw698NQGu7r2IJwdthd4iDd2vYANGe5x4xCXhVdwO0/X7RiW/z5ovHnKGFrqh4bo+Ztpf7p
oueYFD8QOxFs0vwVmrZElR+7j3Ci3mucOy+ZYWzT2XBPyTaXT6Kz45e2rF8sDnuX3vI+ayPDqbD8
EZKh8y2jaAInfVluCq8yYQPUH8M5m9+GdiBYwXlJyzLa07O6p6mD+VSHp2x5tla3CGeKAoMnypy5
ce7JNQMAOE94zBbqsYVxry7jDEkwwJKuuaegnB4rpyb21zUZAEfrrJktIgrjmU42RcM/36fbtvbT
w7U4iliehWsSIpTt/vLGaoNUghFM2bUqgQaMcpSXFnJj481iS9o4fFDZ84iJKzsSfdtfgtJ+xWmr
yVHhPvzmYn4pRFzL4jpM18Kq6Nr88y+7W2ZmBiZzv7kiPQQyMwyboKznYycacYyGbaR9jNDLdU4x
tnOyLz7S0wNEhM58Bwfh2//+cpa7wgfR5AvLd/nnhd86MDZTQw/XCZg8PVfj7MM9YiNLUZzKCH53
iXM5kvhsexJLtnnA46ITgTaZf0KuySnsny/JXB7Hz4/LYo9VClm7s5wIlmX/p2UNZ90NCIgZr+Yw
PZWdKC5BNd+Bq0l7HJRMSvduY2CDRVhq1b2D5agtP8fLMo5hwtHj5Ds7eySg6eAEzgItBJnoht6R
Pc2831FrF1XwqjVmcZBo9X/3+frLVmJxUrG1x4dLLM/6l7Nvxooq+YaJq7NsAIwdtgaoP/wCUJmb
xcyKyXUt/TE9lwkpLRYRAQJ1DWmDL7+5kb/UmMtSU7a2XL5Srgt34Jd1L3UXuNC71TWpbYyACixn
YJtIbGQf07VLnEPUCDRfZjCfMkVKddjDsilpLpW2XheZwr3UhWjahkswzWBtY2pMF8HbMcwohrDr
H5G+XAwDK7IZaQT9Uawe0tD63S3960bH0rRsS1q2LUwpf1kRlWjoKlamujoQjCHl4r+a2+T7bDBt
jlCM0CrpD9NU1M+W9cIgvAb7i5QcOPRmnvLsA/MBaNeB1itNAujRdMNh85t7/ZdDi2Utt9lypOJC
OeP+vGgFgRz2JCN15SoIYmQ0nyGNPvSVvuRJpu5q/6sjbVQhdRvtZ0zEAJXyczClGB3mz3WtpseR
iN6pGJZ505Bte517SP2L8j4MOFxmREncXjYVEYSh0pw2SWICtR6a3/woy6r45fX76SeRP/8knQte
HwyauhIC8wkeLT7B+DenA+tv7xbrk5Oo5Kv768pkM4trN3DNq+kN6UMRBvZWDZJDXUxFn0CE2fUK
Qt4cVl+HPPiUuPH77d96Bl1bcwE9BmFMGhhz+/1oDDSDAxK0EbKsm4E5jMzKPeCRDfEUxCp5PuE0
AwOw0inflhf30EfiUqk4O6m4rnccmg5j4H1C2f4gRWHcVw6Newxe0DwM6+WfF4r8u9vLuyj4JPHZ
Fr82fprYmj2G+NZVmVb7IRbes4ywR+OW7NCAQv8VoC+phAEzNEH9NSjRWLU20RyFNy3ybAwmc47l
9p8vy/qbvUJTsJkUYjbHtl/PEoZGzp27vbrmjntfDaX1oS0QqNixqU+l+zjRsDqRTE5Qg4upoErq
eE2tla2G3MKcUS4MXmXcgdcWTxZ/bNn6rGT+mtpd/OA3dbRJSrfeuDJPYaQjgVleA3Dh5lpIX5/6
ulramhxKYwfoqqqt7OC65HaSJ1dCWwm8j7HL4aTNHn7zc//N46BWpSHoSftvzgaz9vSgyZq8mulY
4/Io3V0hhvsWCeDe6pGDdbSw7WZGLqlCd+cEoSAAvAeVXOhLBJJv09kemKxBO1vLbK6eDyVTRJDr
hp6cZvp/J6lmOHARJoTOR16GdfiP72mMYqcM4C3JvPx2u2NxbZ4yx8gvdhU/2hq5owpt9zfHIfNv
HjW1r6sof23P42f/+QWHIi0dn74skM6PMZbPtUde4mFyQuNCk4tRiqHzXe8X1s4oRnAK7rcZo8s9
BS1AmdA6R7AbIsM5Ol4RnoJ0+JDWygX0hBAGkH2078WAj4+ZGKFzb3Awdl1ZuqffPLdlP/1ll7KV
pncIZItWk1x2mD8dEtLSm5WBdv56WzU8LUirlUHaJAScJV9KrG7nOVk7+doH6X2saVvSHz/qJyRs
00Nbw6cQNbpiJ7KdY95ki6qqaHbSkk9912kMpjRm2ySK79kS32zC2yqLljvZzi3AONrtU08dkoax
gxjK/k1B8tf6yVq+dbRLoCAxtRK/nCI0eHGzylMGkXh3QRIPJzuFRmNk5jfZE8Tj2s4mKpm33Vaq
zpbs1vQLaGsSBXpikgoG3IXfv04tLPGx0+EZrJvzaBSW/s2j+JvjNRZKi4sVajm4/Vrq9XY5h7E3
cKnloE+yVSlOrnQRqDYIcJeEjsKHcZBm3vNkWGKViCC6wI2vmFb/7lqW2/LrsnBcJTV1ke3RYP95
WXidJIQZkyaHL2NH/lp3HIUmKgmPl595Z2dUwS5cDrPAqeYDQYDxhoAI5GrNnKHUa7xDvTBhR6bw
+7igpZqBTZedSH93oX+377iWtj3unVKevbykf1q/mDfGwBixUQb2pxCg7k6YEbGQKDTauXYfb9e4
HDRPJHS/znnysY47iAUN7fMi6x7D6vcH17/uC3TYJM28Zdl5Uv/ySjkIwRxrNOerZeC+ilMrIdOx
9Pa16BOgM5CqAPpgqcqR+yckeSOly+Tl1kVAE6RXUTUzcpwjc28OGGf/+YV3/3pk4OqUSYXOMVDR
Wv75hjmDLFsnV+JKagY5zkNloJAAH4zcFAhHl1obPqooRr3OXvtVAZ/Jw6w2UJNmmEzumFucxsAk
VKxrS4CNubfNHKJirVxv+2G0Nro3ml3so4h0CUEzZPl5nIS8REgNi3o8w1G4VhbUbwW7aYXcbTgE
mnTlYhJ8oPCVfr79ExAgjiUMGo9WjKQmIPGZw+k3uIf9LgTEf6K2PDiZRLqb1GcJd5fJ31LshQh1
BqwABv8HEt8GPF/TolRJd64c1yJW926a/ZeoeYHM2yN86sTOoAICPj1ubltdRarMQxTC+usHuXPK
rPxMTEp4D9TopZCDxey3ZUBHnuaa5DYaQUGKCB2z2cGoGpJmovkYMHjbTIV8k1HkbCrT2k/CsHe3
R+yGKlvFhkkci+8BUyA2qdF18JvHbOrbMvv5FVY8ZN4LiL22RXDMzw86RUKSBN3wn519Bml7qVCb
AeLd6+pLo7GrdU5ZHp2cYJeyndDFGxmNg6T8RFzK1o7T8mms7C3aU+cSWPqT8vmod0uhKgSfptQl
gsmyCC2zRkjyMnOsLRNzsrAGAhyqCZ/VdAcCMHx2PRjrfRlewb+8m8S/bTl/kq2bV/hf3WlcD50s
jk1ZvRmqLU4m1WdhnkvOMmT+6Ct5bDQU/Cw7TubYnwIgY0FSoRWb+0fkwfh/KsjAnpvS3uwDPiy9
xH+SDTsCDCjSkgD3pB9352SqyiNUrRhZBUsldQyxCiMfW8aIqcGobbiKcxKTuYm5uS78jWDKz6Gt
+hrRgGMEPJZoH9PvYYpY3glsixjw1NwPJMWtYidhEFr777fPqCmm4ZsKg4Dfj+Mwiqppk3tftZc/
MFPDdo8saUy8bV5n9iWnB1BrEZ3ZkmRHUFtWXdAybXSgE2Iv3WCXd/lDoAto/VD2t39cfNbzgo0G
f3L6UQ54gFwVfWvzfjiP2n1fXOZYA/IPaSvuWpu/uYmh3N2acilTGvAVjPhtDI/miNEvQJhiOwav
qpl+b/1KP6gqeHVQhqAcceTDrXdheoQMdcLrH0zVoawMxUvWX1p3nD6ZfvcRbUwKFrB7JyAg2mMm
pPM3fctmSHz2oL53jsdInmYywSl1QfAutApb+SikI7JAYUzF21ksEaxiPpJIdMRMUt9nybxKCs61
bkJsvGxoqPDZREaVzfy70dh0PWkwGBLLB50RCza2HwaCP/e3rbWfW3lxPZhzU/bNKYJdX/SoivKe
J0Yz8fauizSa941nMJsvSelSrlhbNg8mlRQLy0oHCdzwF6f11iAK2KaAulSpiT8yH98QcwEnDkqY
LuxyfTsio0n9x6kex32f1uQi4vYEbtkwHmUKva16CI7o8pzO4b4GgbtXyX0ArkSWzWNH11Ggh3QJ
3DhnyxGDUDRv3aZ2v3aHSCFMQHQ7Sn2y0GjhVQoFqzDM/DtTIEUqWxo4negZsiNsqfQ8r0PlF3D7
+q3yvBqn3lBvZxpRzAAxWdsj0Fft4MDwQ3IRWwSVZmwIKCLVsF6OodZMjIFO+wzIjhxfrQeXkBUa
um1CZyj8amUxUjAo7kejSNNt1uhd1il90qU403egySU4IRQpap4wAZjGHQq2uCjRspHaFBE5QY/S
0e2h5juCVAXRGXnBuMUmufYqIjUN1SVbJAiveaxqss/dfntbhaVCCeeL8BspR6SL5kmPy5xAPDpC
4mkmS9EKx4tFg2g/25CoUCQ6q8AHtF67bXUI43a6lEN6z0RBXnrvyn+qfzGl+o5oKVkhWXipPKfc
esd+JiHB8Fjjy48VNtBsyLYi1AGhiGQY7Hvda0IDZG0tvU0vigPQoAeoZtGOJOpPTk2kzDCX1o5X
6uoHxvl2YlT85+DGM9HvZu8Eb1eQ3imPt6UWS4VUuRGnCPohbgilNtBv0G5hyj4G2ZeCLK4Rjwh0
88OtyjEF4/CkDY/FsvA1duoUNwdL25HWuHHT/odLCEkrbVIvi/gOES3pRMuI43a+7IFDbslJ8fdN
KUeOluZHnN+Ra3QfQ957uDy0hLz2OGoTrz77Hq2Czsc8muxFy65LkPr+ttndDs6ZCPYlqp47o8ku
dZafhxrTR1WV53GwUWGN8PhD5FkMLh4TsR7TFExFOf3xTG+vIsD2C/leJAqAcnqsACc/Nl3+evu1
gTQO9t8eS9MUCtxv2CjMZD7HXXAaS/EVWcejKIvomQg+cueSpH7GXAEjdrDU1YohUNyuNO8g8OVg
FLy5XxBGzXy+baZgFMDJphlgUSpnP8nvbw42B3UDmvtOn5RZvgor1o+Aar9Xg08/Ly7eacXv6FFC
OczBDvdmHT3NIWCr5RGkIvia2UW5wtNJmOzoU+0uTctbL5Oivd66RMqtkb7VrphYOvJgspJ2WWK/
lxUmblGYaDtUuSVN4z+HwzCU5wBW7kPetbvcxaJ3u14vnMt9WytGBZn8eFuuA9yzMpOga9vqE6bG
5hw1Dr3F2eRDOk0fBCyo7Zh1ZxPG6ZpQEPu5075911u0uKkrXtNQfMxiGC9zjyFEIA7d+6NJjW4a
QB4Y/iK6figw465DQ8qTW4Utb0YqQSTlBHFCmUChKKZD3I7figKAODCHeRdG2Vd6n7z9S4GjqnYC
9k0+7W0pzsmbrNz6Pg8hnPTtE8HC092SxBr1SXTnBNhYp9llfDwb+b7pyAHgTZ1WdpfXuzFHdOQk
xjMhrcEGgmuzMbMBWQc6QQOSNccKAAK14uM5MiLWPfmKhQxf7QKTwirkVj7oGAu/QwBJhqnydkjy
Mb9ujCkb92Za5FfkQcpMVretmZcb06Vu6keHv4JtwzE3bfCYpKF9mgqlzr7PmSojavXOjGruaz+B
9NbVjhwNxt6GURyaBG9aqZMOzRJxXstfHRc63NWDkezKfkq2GGpfc98KnpKaWIHGXePMVccsr57S
ILAOUcWyJLQy4+tBV7z+6te1d1ZYtSKt83WvZ07sALZ75OT7WTRQZH6wphzCwEcfkEh519eobFt/
RFLnajDWWXfAmHMsJZoeS+flH8/FiYsO3vmz5WVExtBr44t2rOQUEASzsBrB5dkWqJuyioaHKK6H
b7Ad9jWitfvMGh7ngrBq2ubTXVrwOnVkqxgCdVh3xkEancJsyZBISNWlT/hQF/26Sn0idW6bk9k9
5mVNCHph728VG4qHDo6I12WPKovebp95UZWXyQOD7Lbf2AtMcgcK9o/lhEf1cwxs4W9uLfvbq2cz
Knsw5kugkJqPHvkMKb2mP7YhPnrL/+r416VfibPWhU0PueCkLqLhauSQRhBsvd8KjdurNzvEgIRN
WQMcSaODKSyw1sMXO6TacW//T8e4TsptmEtiFiIRHW67ZRj1ztGsxaNHJqdvVfZFlskxEX0K+rfB
vxYSKdUV00IJR+M0Io1QldzS3QAtjE/+MlXye+oBYzYGUL45DzPq7ImlhPK9sGrcb6Q07TiyYJh4
QyTKaSksakRc0Qc/Z7Lekax6+3BVvQIRlVEKlMSmZG0QE6HMqZAKEHUFmiYmRrfJs8D8iLu7AAky
SsQeIE8nZe27aJkgLa9zGi+SDZSmBGtIcjKwnVGBRW6pDrd7JdXAJ6Qvq1PqqQrLevahZfC/Emyh
ezsYcVSXQXbKCPAGsDND065lcp/TOwrkMEIY+QzBhCnn5A0btidSo3X3mfPkNzXytfOXIRqoqsPk
Z/rQGle/CV8SFxcbWpXxISnR2y6BdX5ZGmdwhaijuoOZBO8zMTDHRmUZgALb3CQ2L0XpElSSZADg
fQ+VduF1Oc5fFtQcsgulc5+sg7gCNDId2mGQl6BF9B6DlaJLeyDWvn8akJEd5gEWfFW0T8S8Loan
ukxeo1jiA61K3yUumNmwKp+y3ia0SvkRrkuSIPw5+Yr3Y5ZZD3AkZ+9H1VtFRMv2cEzDDo5e4oEE
CQDGC8uOQGT13EUCi/5YxfT/jV1jO7t5mc9yFjG3RYTx7HZ6EgEGuBBb9dZy5XeNIe0QdJXCVIq7
3JzvbGHlj337XPVoDREEvvusIfhbFWd3zdcd+uH3gnFqiALgKAYQ07fSjSmhnTABa5l6bxWKErxa
5jMnqmTtFZ594GRO/ujSpx+AA2wbCbinSZFNMkDZYjr39xw5xKEUEH+MAhzH0OrxpL1kn8LF2MYx
TWGQsu3T7BAXNyuCx5Anj4uUIwQtCGWptEwPMpT34TYXkhZMEpfw0btb78HGYdA0tXoQKXJcC1V4
NuFQa6oODrMwn+d0/pK15DMJXZCa29j3w/lWcczRU9TFwz4Jg5irM/eELATHPp7ejSl8R4YNy2Qk
riSTHU/AZfCLnnnfG/NmcoT5x4zKjb161VOULk2MalNkRPUmp6ahhcpd/hzE5nMcqNeKK7p0anx3
lPMSMTu8W6LTyHv1LsojsS22hDhhkH6txszd059DlGMp3AO6sLaVNT3AK5u2cRdGl6hIFjjSO4Ty
DvFwKTa5Lj5K/an2dnOi7YNRBwbWS/PJ8YMe9vZcfjCiD2G/zwl4fw2tBpSBTzpPy3ht9uDK306N
DaOz1aC8e7kcB4Iky8E6Gdnmdsc1Q7tLkkA5Bsj7R8UeWvGDbnNMA+Fj5PXxyaC3uS1VorGHEqNC
vg6cjzT86rluvM8TFD314DHNDaS5ZmJV7ircQtsU9+HxtnaQl5I8UXQoOWtT7QAl04vxq2BfCeub
j1t4F2is80WQPM5pYR2jgjehzc1PnFs7jhEMtkfX+a4nADBQKJ9mZl2OkmRLsz4QhM/U5IvKRCdv
0Qi6wzWSBFcnzQd8re2mjBJe+YKVkGX4DSeFMN8K3fTCTVuHwr0Y5Zg8MoIKXUM8sKGTH1EbO85b
FgVdA1sO89g6D0mJlXgTP6POqtZDxT1ro7InYqH8aurauxba/54oTW9wqXyHTDwXcdTQs1HBhdKc
pFe3o3FZ3rUY7nZpLptDRrLF3o+j59II3rTW06WjrlrhFwUSjn4U4zbH/m7QXyQH18fgaQCntzOM
tj1G9Awut0cYNHrdTvl07/QPTPuxVABE2uHQ/9y7utnSEWvXg1KMKgC4b01nacSVDs+HvA3KzOKA
E/Qe+zzTwGqscfBBjHa/p7GbPJtd/lkLzydps232DCfP1RTJC1Gkb6j5iD+TxZdQp2i4gzdmDsmL
Cz9hJautxsJMLSBW8CnUxWjt0x/fzzlexR2ca9gS8jmuR+QKqXfX5o1JowRkrGq+FskcPJq0MhCO
+Zc+y6YtRgz2orSh4QEs7C1R/l1DIuF6TPrysQkSBEbC/jqogTOSyZfDb/sPtOQXNuEwP7pjsJ9a
XK+eDqMzGleUt2lK8zuopiM/9nNgttXWGHCzeRnTkt0QjtAJUsA8Sa9P9tx8j7DwNCYWYid9s/le
KJWkX4T41Mz9nqQ/G9aI/YZDHneLbWxdx68OIiYEOeOl2s5l2NP4Sj/R+vSOMLV9dpT0E4rL5MBe
j0OpZ5FF5q5QY8K6wSTexm23yYzM2iYS8I9nA6a1JsTPy1bcNAY25SY4aZSku3CKZpBEdXaX5CHB
huNjmejweyFhAISAV2WYHLFJqWuMmpBg7cE6Cl1R1VDfvIDa+T7H0HPZEe9bTBp5xh0lI81ZT9U4
reDK1HQ62vcpCvi5/EnQnWrfqkUj1rrNkUlude9HyKGqoUXZEZLkkdT0mPoxvcym9YOkuvKQtqgB
3NRLoRUFV2eI4bx1XQqs2gOyAqVw1RC7+11g6rBHx16Zfe0dhsHc+xzkU9QOTHQyk1XyY07BKMX6
A/nzEAMWRAUOGCLD3obKwihgg0+qTAPP3PKVoKUBaYDT8vTVwcBhcEqA5XqYLBece+SDxfN76mb0
73SIV82gnlr0Ddc27nZhOnzqitTaMyweEFG2n3McM2RmZOLM52lem9OOeHIcqZkk6ixp6VTG85aP
cLDt/AbqVUzxnI3xeZL1E4k047avMOdUBZRMjTk283Byk57kZ8OVnFSTzTj6UJnZhzpT9B+6ZNpY
/gMWJr3qLKqVlGafiC5k3HOKsCc8xLVDunzt3jWu6rYIQlFNDLjrLHtNzg5Zs4ABcBnQOky8hmag
wmKKwSaDHLipmWtrJFgYDF1cACl1E2SzNTHi7jodvzRLzMHQlj03NjobobXI6TnNbsSINVb5Hl5P
H0YFL98+n+aXHCqpUxjvdVOFa1NCwKsCOAe19GFS6GJjIEFf1Uiij5lg6s9KA2D/PNItXhujSbio
AfUiR8Oe0W2Ngkne9ab3mpre3s3AH6N7IB1kKV2nBs5ELOTiXiXwaBIXD5rgaNnvauj77eTLzWiF
ZAdC2di43rizQ75ZJdjdLbFWbL/ybpmmpxRd6AhqChtwUmUYviIiPWAYJPGOrQcIWEk2TpFvhDMc
fUN7RySoP6pwTtclHJeNAX6onCbnNFfqGdAETTwHMyOmfGaQRnYGuposor5sj/GdtIPsGrjHOlwS
1BdhflJvWjyfQxTMgKU9tR0h+ls+MKVieMlc7wddQlpWzSfb9XgeCWYLyrxjMwK0qgaLPPosPhUV
/jkPOtPGd/1XHk+xm/vpRUfJ2+yMHsY+njG2smvAwZ5qdZezdDC6+IDQAACthWg2fC+fm0b9SJz6
jUCk56AHP9yC6Q5F9CmeaCjEuDH4neTZBeY2suRLj6J11di53mQ1qJpBf7JbXZOUbhKiijnq4IYY
dkIDNHaquINPgRMSy+XkD5UPxSEGUjckhEqDGvc30ydOEv2ulE66b8Z8bfvJczCLCDLl9AkHL1/u
nFMZCSbG1myBV1wiDqZgW/xhA676QzGCXE0g7zApat7TuDm2Yx+vRNP+sPF0HEanPxseEXdDXNyN
dvFBLKmF82IxccggGkxi4NpJPrpZcnWsqDyOWCggvaxgIlANmYjDXZXghTci1jARMyHQWB9Cw0rS
IL4rDPubxHV2x1J4U1111vjOSglljUHRvhvyvfYIdoZefidaklLogq8CKHO8/+YG2Xi3x0OfYD/3
xqNJAbsNTLvdQGvoIPuAWPEg75xifiroPy30hKPP1/HAxHtFj21nG0Q0laKkzTLCdsl0+Hnk1dr4
yl5cvdk687v8EHvPxjhQ+jSpC2jB2SD95azQHA08dr2gYOdmrltniO5JebnCZ6w3aT6d7Kw7Td5x
duKvVWh+81IA5oYvMI3asLnDd3A2qW3Qlc8C76UCYrkydeqBFws0CZdR+phW7t0k+8+JZSYX/JQg
lEjFuCsKqF4O4CupCAfrdHFH+OWz15n1PrJb/8HEsftgMHMp6Ow1Be64tulgVxv+OTaScA8vkw2r
ZBVzL4ZdnxEN71cy2BbKCsipxb4yhNb3cOz9JUWNE0IJP6VBDtCYxrMeWvFSmOyeRWKa57kP7myL
jBVDRejIptS99/Ph62gU2UWKz5Vvf2uNKjk3004y+blz4GuDOiorGIluS+AAaouSyj9x/GdMoMB/
OhXugWmE/8PdefXWjaxZ9BfxgiwWWeTryUk6yrL9QrgdmHPmr59FejBoyxoL8zpAw31vt9s6gSx+
Ye+1D72scDmQoOKYLBdUl+cIZ3rMbaml7gInQP8z6Ay6q88Emkww5sD1z44JHdGx42DU5ZeCbCwg
MVLfuVidfv0zI5M/7Em3Tss/qrys2YTdNG58UViX5RdFz35pZnamA3lxhwuzPCXS/RLVeXBhHDuu
C4YiG3tgs5dJ2TMwajS6uHKmH5HG0Y0j2UQ51LSiEizm8GP2ChvZMvkLCQvbR/TJbDa6fwLZdk9s
28gqfPCTXDsv+tjYGPvtoLkPfjM+oq48zl6BVefbBHlRkfda+tO3awZIPmeaO95ZUyOenXz4WlVo
0iDbsZWkIRvNvr/RxKNhBNkeswR5t/PkfxFc13rjHkxaFo3BbNxOCX1U+FpRVJvZWpSmc8hCC5oZ
qDkCypt/yJjaGhWEQKcqsIRFariRPM2ZMRuMT+sIwtY2dbPuBfSH4QNDy/uxgr1NeO/8Exg1ProF
Ek/H0lAd2taElZzLuCb0NMeFV+QOsu+Gylb09VVU9T8t5D1SmYCYNkCSZ1pxm/VHsNoNpWz+tGi/
8C4e7ESwZZ5/xtBrPxQg863eka4Ve5wegec8LbJj9GHmja6HCICZUZxdgUemsr/iF9aY6o8nTxd3
EqDiuYG+vFp2ZBnhLDcOms9fOjRWKU1gFY8jKvQVf1L4a97nh2yDx3j4krGx2riMfk5ZMmc/10SG
+S5sCi/B+UkCAts8xrqAU/N4E8N0OkCUNlZE1T9GMdAd/kdCpqep7Wi4WMuzIGsndbZallUM/cin
rEBLrRFuopuXJuF1bs8mP5+O5D1szXmzbRcFzuTq1S1T5gFGfNeqlnz6Eh0ZrA6um7nDSxurOPqt
YV8sx73tXRSDIbwnetOcOt2GoYfYJ1uZnW6tS64J1Lk6xuRc3lNVJ7tlWwNr81ON/G9lWqb1qOUa
z3A8mo5H3dlI/ZQBY2Ag41j7dmRP3gd4btJx13t2fmVodLIb3zknkHamcK5kMvfXzNMfyOH1kjiB
jwbNsyrJ7RKh7e36tlibRtsd8U2wjwGelzodFVeN/V/ipESQ4PQ3Pi28qM9eVHRnRY7YlO9MyEon
IycqkTY42KHkyG8CVT453CK22QaPxpDttF7JizLHK5+oyx3spmsjIOJ5MGMQTk21a/wc9vf84fmK
JCWwntZ+CKR//+vTC2LnmpHxqk+0YkUYES8yxAfSsDOGluQN7AjKETxorPISZqr4zO49OGulPPZW
W5yHmGlGI/t+n8qaWOoGAYA0gWtl6bANPZv+Ofk10S1KdFm691wm/UuvtS67PPrh+drJqvxqFsOP
sdMHwqfRpUfel+W0mabMOYdjiSzJ89clYZQMFhTmvNbAcOJ1TGrrFF5efZnDoCG9k8vY+M29VfjI
YZvg6gwJfuGS+cawyUYXcFU6fXHy8TmK+doyADynYkSPtYwKALR79w2ZX9S+84FHGiVxY4yybkdJ
Q8utxxA8zKHgtYkctmhwUGnq6t6bPVedzWClJoIM/CzjnN2yChtVbp4Bn78Os8uJY8A613xEM9mT
kDWdUO9FlBtaIepJ2EbLvWpEpXWerGoXeIhVylrseuLojgE9uKeQKg7o9B6DBnV61sc3qGH9tRko
vljLRkGQejyYUfFtQfE43MyTuV8m8owS0gMTr9WylCpL/ZWVRb1btHs9tQHZCvAil8uEYY+z8Ri8
7DVOZvZvQ7QP9eFbpOUvdmp+sg1iTcrGpn9SxUkw5h0MZ/i1CSWvl+WDB4tx1YbG1k948zTZAA4C
KMfG9NVMCPOLkd24NkxzocZqv7zrKK1Rw85XaQIB56B874umIUCbL5DWkNiRJ7e40DimW1YGxWeV
oP7wJ3ffUrI8jhbKzLF9MOk2D3HUZ+shqNQW2xIIKBxJhZj42ga9thlQd92TQW+2iAFVaECe16E6
Zl5AZAk7EK5TG3GXSf8fsaOR2Mm0Ip9LXftOddX3pQOXxAKsfS8fVr7Mp5UodG+tOxA8rFmLUWJ+
OOpmatJt3SnmWGsPru5OND57gfk9jpE5j1GfsrqyyMZxidxxSvTCU1nt1Cz6Dcwx3VnpDNEEa7lF
+6/PtjUc190wnHM7Jsa0EwW6zsTeSINlr8EsmmnhkJN/CX6Et3O2auPA9Khnk5AyLbL0DUeqQ8Fn
uAxysWzfeQ56LNfvxZOWFhfo6sflpfsh4+G8C8Y9LigC1NIQnUCF0UlYoI5U+czzywCAxMY8sAiu
Y1BKCTVm207rt8U8bgc8s4k7YRwi4XorzfilbEaO8M0m8fNKKDYgWN5waIgvGuOFTWbDL+e2S46h
AXSpHDPKvND59bh3negVaBMFMmNjdFpZd8JsdhEoFch0Csg6Qxi2Y6g9QuarZkKmtcals2qz4jEm
QpJNLXHr0i2bZ6+OrzVTo7Nbg59WWn7XBvpwl0h5B00jjpz8FdjpT8OsmW+kdv+ty4ZvzZyey4po
tdzCU5Wi2YnLb4Mdy73LGuIuQqh7sQpWtOBPQ8PbcXDFR9cOvwYlug+twGTOeIE9B9jZ9a8NF/gX
8hdu0HqtzKKCXCgjb12qdjyVPTy/sAYqsVwsnZD6fc3tgaezfKraO5R3BplHZ8Zk9RU1W7irth79
kWA8kesXcsTJ0PDK1VSm7b6yWhtUO7RU3BbOwdbqet2Kjq+fp+K+RSz8je+IzowcWMDb+q0Wl1/A
BVdsves9DsYDiSDh2akrVoszZNdTgPiCttuHZNQpz05m/rmzQzE57ZCZw0Tt2XyWwvimUgFS25n8
Y8Lebx3GtTqkAeM4Z/wZ+W56p1fMXy1hs8YKx7u+EP/0ThJeRI2wJCs9/WLHLZXGImXJ0+QBoVqO
LAcwKo89czpMbq/fLhlOZtPAmnnwdUbxDkEi8GEgsfsuzNVZYT94ZfF5hB6IZ35yniY6W8Npo1eW
GOa2BSO7Mrhlt8iRysegGqq149L21dy9UfBJ4Mvf1HZKvzxfsiBjk/XohclGaXxATVoj7oHQggO6
OOSltTcLuDcJJS4px3KLspntkzkehoaflaLbWXQRUf0t7dv8ULZsSci2iY4qOZVoxg6WH1mbwamN
rTLRyUB1kuskL9KNz4Nlk3putnICae0FWD4NpgA5RgAqPAKB6GXNsyO6R7IuERsJ4OZ64TD6nLD4
a/BjtK5+WR5FwgMMO/mJfTSi8ZBNg3MD2lK5A/sS/SWEls6Dqj72M9nBn2tao7Fu8ohAx7zryMfO
OwBzufia2ZS3JlEDp7Yab4epI2grkb/OOIRhLDnN8LsWds69nbUTwSZafWt7zlerz66dD/KQ3dnr
GJjDHSrU82jKc5R7d7zRGEWUty7a2rhluCjhZRicc/Psk2aXMMRoXyh2xQ3vfw11i1LJso+Zhs4h
ThvBLciXXnMN3rplYZ2rsl7QcwyH8be2ucGw1YKfbmfxkXUfsilNPXOxxnsWkj5kwmKu5Cgh8amx
JU7rYQMvOaYYNR8bU4OyDnc9h7yYZpq2txsGJF1slHsEN9+m0kPun5/KVBXsMcqXZQcbmBKug5IR
2U2YRaOs1o4DBN51iWjzZFPurpma0lcu8gpQAOcSwUI5BI8ysIhvnfZZnbv0sNPJMdxXYDggRmap
WZfp1NZ5dbRH59ePWoppN48uiIbKPRQqSOKzSnn+ZtnZo6zRmoMxEcGsiWPm2fKcQBoLkAjdqi9L
AwdHWUtSuWdtF83NCwdYpkVz2Q8gc/JOnV3RNs9b+k68dDnGZFwiNGMe1O5AkSeV5MkAHySfm5P7
MicLlKC4L4brkWhhZN0zIDdjVbbSO5S9QbdR6DYYfm6WEIwIo0q6gTSPhgsN0C9tMNEb+h7YVrmG
odcetFyZ+96SCg9cTt6XluzsNIEDzByWO5KONLHqdm1DHbry7W2AzHE/zGqvyNHCI1DoaVZJaTtf
717ruftaiuRSTfrBtG5MjCqItRqBkMPs8DnLCMsiEzmKLlepEOwx3OrIL465WZqUJ91DVYoM8igJ
ElnHvjFnYta/NIZvH2onGLeK468HcXbpWzq5pISoUwReuuvLxL/hEpIN81jJM8QbvCMbsp6AQqRK
ncPhxAFd+1lEbwIepQYPkmgwbwpX4FelqpQGaM3CQyjd6xnU/lBG9yFRYhyAzZ6vdw/y4GSFpX8O
ouh7HNWEsshmuCJRgcUYUEsE3/zCgQFE2wwkGWx9bBInBte964rqxh/ERetIN8Hu/dkzDCYjw4i9
qcu+2sHwfRIwpqTbn5KZ3+gTz4O45tZTerWq9bLeA4b6bKspvtSgYX1XpeCyuLJbOz9IbrVf9mkf
mTX9GfPqEulgSRAiuTwOSg+EpHqxTzFX3TLYRBUh7zJAmQ9LH+fWuItsdrgSWts6DooXPwnUeRjG
/GgDc2sG48HDqA2nr7dQvgUEYNt4UQUFxCEU7FdQp1wWBQQEIaLc5srMQEx2cInm3PilNfKqIpuq
GIWnmRss5ExmOXFIQmHbPvLMQaKMUZ7BRCIPSXQkT5dEIu9LZrbhJhS0K6IAbm7W03qqtr2fc98A
49vZIol2lSiu9K4gbwbgNlUe7Af0apigv3hl4G3+7h14x/GEg0Y5juUYhFX+ISkvGyqbMW+M66I4
jCPfu5KwhY3y1CWITZuOxs3RGUiUBh2w8P3DojqAVKv2TsLgufdSA030yspqi3y5GFy3X7zao3ht
4cU+wBQ28I5lDGLYmEUU6bH5gWHkvfeAJVpXpiVtA2T5G8NIO1RMeop4uupiUojbyVG2w7y48Uu6
n6lZMW8mFyJALesVXX5TRxGcRUKjaVYGSdQW0dxjYw6fa7NfHQ/OyOpJad7PVkVXDw7HV02zi5Wl
DcHr2IF0EzCj/v4tGLOv7HdhP+wViDBCucrAaT474/9leQkrt+9aT3N+WbbIM8s3XuXRmxoKEVnm
unTIrHvxLADoNEEweBVBhbEkl/7vr0TMP+ntK4HVDaHCxNsm1Bs/cVfXXVSkvnZdukMNutxLxmJo
NLOOCOesRMIxkpA9NED3YqqA1BiYqNCuggAc2FoMCE6N+RHqI9Wuqi9JyHQstodZGQRKeDbpwBxw
VqWSB0u36se/v37z3ddvyZmxZBjCFG9cTvTqzHmaSbsW5JONnJ9Xr4Dm5YjBOiwFB7OdTYB8mCkE
h6cbaOCTZ0GAgQF0xSD8pFnWd7/Qt0NWy1e9ooQRRHRmxWvWkgqXqVe36qrd2HvjCjB9uHXrKSZE
jFMqi8igSA0j2/Yod49+DuK7Y6u+qaKGriVzPoDW/InmMB2dYQtGCNvBy/6W3OZBFLN7VcorGyB6
PlTGhGdOJ7jaxeel1lu+RA+qDoMD4xiXTk0mWDHsUAstSruM/fG27aejmQfROYOCaJAh+thnwQ/b
+r70I3rj5McPvqQ/OQAOr1pXhukwoHUXRta/LncmmSQMOcK8VlACtmUYblSObR6d6aPJ7mblNaip
LdPd+6Jsd1EawU2G+35MQqRjo/2yCD9GfusxE+wpLRkHK4nR6ujvl2auslD41LO2xPJ0kH2zZ2Rp
K2sj5VsLBdsfw7tQ8ACHmftXS0HRpuf80Pv+7jsF16C7uEpd9y1DIpes3oOUBUrNIb+2QsRUYzF9
F1EJt6KbTDojbKFR720dtzrpGsB43wBGVls5iFu7DPY68Qr7kEMPXayCVDkXQYuYlSmvJB0C0VbC
nrJlB/LBt/TnocS3ZIFHwNBi8w7m9/avb8kURmFnGn5qPNsXPQ8ZMlbkBIBnJ08jmUc1oJUvscnT
sQnJU/cjReZKTaM+mwj9vN2QyBDukM5Yl6hO1k5KXUsKgYcykdDlJDEfplR+LoryJ9Iqi10drsIM
D/YOk/8cQE0lWUr8YjnOm7p3T0sR+vc3+Y6Z1NEtgSPS0k3LgjPw+5ucCR+9r4UC+XfDtGUq288G
8QNbHFTAHieIqaQ8CP8U1MK582fDfaAI/un0fT6RSZm2cXWqGsva9Hr47EdjvMlSFM5Z6wwfPKrf
eUg4fA/zocbNYyr9jftL0zuDTQjurzDhFo5bPjLMcMSwB45HomtRnDTJ006UI9BBwTLctbIZa6fn
HzwkjD/tkLwSh6hcCAWgqJw3NulelGLSugQfmoF4LhjCn41bmzfmrqihJAPlc/ChQdY0Q4bYrJbO
MQ/kEvLpfPzbtaOt+NjyD3zB7zy6HB1zJler0F1X2m8+HxxZODwyThUSjoBIzDJjhMrGEE4HpPf2
arnVjExt0OxLKs++BOkhubssdr5jUH3PWyyO+PviTa61oBdKtYfkNtyIyicJVHd+YlnHLkId8kEF
894HamDX5ludsSS2/uapRZGXW3pf29dZ749s99TpyO9Bvrqb5W5yOjqDEsc1e2f3R8422ChC+Wu0
mtTtYz575ZNc/7/XJQ7HtMKBNRcm5tsHDF5uTaYkyF2Xm1GoAjuLMn4Ok3TXZoNvQ85YE0CurMZn
ue4y4zMymv+/36bvPel4nlvAiDmITB57v9+mWmXo7rx6gcgajXtT44kbmceIooyVOzgMOrRxV7C+
HiZSn5cSNaeac9mcr1HKqa2TCuKesBPfBL7W7SPPEpjwCzL+eLFW2fMQydWNrCH+fvDS37lZeOW0
5rYB7sCw33y3oFd1ahHbvtqyJKW+7F+TLCeZwdMrTEDUGACaWEUF6bds0IOz52DOqXvBDAHokoam
4T7rAwMXBv93GqWEgLewcVt5iNtPqcglpiyv39al8QiWU9tpEZzo2dv2wRt551nGB29Jrk/BWfm2
tCqkCQXXVM410MkKc0ete2pr+2GpnrIgfe2d4Br0oGgkkZ6sH9Qu1tkW5Td5j6Fk6aR/cZLy7pCt
cYNhM7Xj4bY/K8wt/RB7D39/xcvh/Xsx69AdK2hJ8JJmzdvvV00Dtp8RemtdF7FkZ6GNlDHzonoM
d2hKWGxP9jccCh7GpfS6XLy6L29Si7mYYxJ04OpjdCvD+MiOM97+/dWZf6J7wKoZnKJSSNdB6f/7
q2uJ+bKnSIZ3i1Yz91hIoh4wt1rCj3dH+q1BIc2xVV5uqrB/LEH0LqeBp8YXNoj9TQt24bGwjVeB
1gf+/j3y0h6RZ6td6sIa1joTcN2j4m6g7fGjfq37aghsdWyN9/CFscxb+8UAE7vNN0rZbEXgspgV
N9s+VMzhW+eoZlHd39/8O2SEmXQ525kd2p0/aASJ1UuY7k3E0Jrng+74TxlOSyYGQm6I0032pKM+
O5UfnJ1JeORes/xIYune+dEHfBcOWj7oN5eJ49o2JCjF66HA+P2LQAXbw4EWwd1SV/lMx4kOgOWR
k28SZ3CoGDZXZEoH8aSugISpE9KCLEl44UPhYEzCCkPMCHw+ffZFgiHOm88e9yLa2fuiLUOkH8QX
lPpLUtj91kZYuFt+mUyEcgbRHFvKC9ZlTfiQSYa5ikSHi6F1znoMVbxeqvh8dFpmq8iG48J8Mmdx
dk0oUznZI1A0LDtt2DGb94ZVoKsGVx0TB52lzMCRp8XAKbHMCWt6SQPzy3KWZHb8NQkzBhKVcZPU
Obmpfroxy5aYhKw2cask5NO0Z9IBv7Yd3VzLBmC1TFF0icUqKj+59ogHN0RFOwGUWMVBat8PvXph
nIJ8Mrr6zZB+z2Ry1VDi0izVzFizCxZJk+weh0AdKAJRg9M2ksT+Yfo8T6xwGZFN/iVVzoPfdZTw
fHOsMZAkExfLN4OfFJMw4SuI7H5aegWj0aMRdYPvYdZbH9Go3zn0QEjOvmmQdLp8+2TGyRHjw+M6
XSawRureptKmeA3Ed0cfUDfFI0MaYxyPyz55OUMIJ6qOHWKBD+6Zdw4MlxpVgDQUNifwm1rVd9na
slIP7wY/IHEoG+3t4t0vev2Ej6g7LC9hQbn8EPgT9zSs5bqKjaObTk8D41wiO5qdR24pnmLCNz54
fX8SRtAdCpTupPm9M8XoLGKL+sqCgcT0lQkQkbe1+Fyl2BbboqxejMnbBgNy+hQi5MGcUIcHPG8L
GcIFYk25Lhzzn6DBwhHkhbFuo+CouujDomah+Px+v7sz30dAI4M2ZTpvDt6x89wu7/3kLrC1C7KS
/KLNvyhjvKt1G70bT63SynmxstLOAfINrBzlWsguJwJ1VDcY/fC/GmRzJU2zdlvgjUuBtFzQS6NJ
yir5LR3oD33O7xlrsBNJK15J+pE3Jha9ewuYYkx2YC5IaPWBXq/sMYQCnoUvqZs6Z1VX393M/GHw
XN/rZhVvizu7ezSRomwLb/JvEls8DSbtb1/Qa0itRrTdxZRCNRfHyDAzWVWhhq2zks7RRFG9NpBb
H7nhk7AtjnbbvCzK+0LiWNVKH3EOAZ856SBGzjIyxmGN/Lkqbior3yvT7Y+UeMY6j5KOGWCDJaso
vDMD+B9QH4J9FQ35jp03W5XArm6Csr/Fac+HQHbcQy4Qlgo3gnhZ4D8usUJYzmCS3ch8SwPUetey
9dkn2ljsJo5o8juL05A0h6y4q4iwOjno3DdEBl36HDlwEmFYnNyS3Pt+nAhSj88k+bUH0o+jneRH
rKJBGa/LELnoYnlTWHddmGm7UNX10bDGL0mNynKYqQ9pUTerKo0ZJ5O0TLsQEEJZufejnp3GiLHz
mJT3y7Jj6M3PumhZhCb+0zi9TroHySd2yRPsMJ9SEg/s3o9MtfaL2ThHnLMpWTX2Iu+JDplGbOak
ldvodNi6eCcn9O3vIkQPN31EChZ/Nu8MFA0gsw7Ywnks+vszze9zye46IS850JiEm7E862KkT5SX
gT3HqQlKC167PLOMENfcL3XUai7GDWn7uzC3WQtXZKFnw4rSTnt0iUtjIzbtQ4bhG1BlBMOxXfzg
APmzVAY1ptNYCuhv8BPmw/hfEwe7Scop0aLyjoluw6C9uJSgjM6jMaJmNGAuW0jvyCIN0SOgXpaF
jnOFpxSaVEh21bOwGvN5DIPnv78uc64TfzswWLEAnXKoIV1BpfDmwAjQhCaEAkf3YA6RqTk16WVu
tbNr7cQuG02X295pxP8t91MXV2w8BUbJeQ6y0IpUUhxsWbwmnCM7fSat0KYarN/8+rz8LrRc6QGK
WoBAYEYIecojQ5v1c5JiBvTlDmEFyTaTAKARVg/Eg8BIsJEheUm5a6D1IEoZq1m6btzak0W96DGe
NAA8rf7+URhqfsj8+7OQrM8U7GkmEZRLfxRLij1/YbVje10GZ0vxX4zWgX5+PVh9t3XK0SWZN//U
NmhG1oy9nItfsOdazPJZivKiVuF9S7aIcd9w6pIz/RIEya9B3MQI9RS4/nUpxXT5KZdNc1gO14B0
ZwxEnANeVEsyHGxU03D9Tw1V8AYPTnqTf+097byUs50VsJxTFVprR6NsyYIBIy4icAvx1anxiGry
oeyyMnuklMMLGUGgHJsEmUaTqWtCEyaz5oCa1b7tetvfZJP/rRfj8DgK9bJQV0b9S981F7SARLpb
LTvuJP8sTPnNJNLlBLow3+jxtBXEn+4W41ekGgYh5oBho6NWS1srY/CZE5HNpCswnafKR7JoIh9c
j86IVsEx93XWr93iZGhiTQOoPy/XR+qWxCeF0XPEmj/uXOMYhrJE/8ZFsiwKbKkdBQsZEsXoGseh
QoHTVhfFlI5IItaNgbpnSZgceAPhrmxDljXljU6WwKquRpJOk/CHpp580zzVCEngLJnqftkW53XK
/FFuswZUq52peENgYbBTOOLopGuoni6yfnPoV4Lwrd7vzWtd+2DabERycRfvnJnvsvwppSD8FXtx
eV3e1OhRNfpZr+FIyGG5cPV3jSgfiaJZWjQDXRr1KIkssTN8xdtEHFODmkZUqUukNnp6XD7HRVYh
HbLs8RU5+m1elzxrKN7Q6CJmGcbkIsFZH/QweBxUYByhWwO6EXfCaOVeVc1DS2jk0qcGlv0kIIs/
deEPFBv6zkltecQiipsm437224smc5h5AxkgYJ4BnCRkJ4zxORMfDYjetijMYaUyoIWbNhyyPybm
lttnY2RU+tVre1IUFdjTKUbNWFtBzH2Hp5hYjdvKgFHII6o/OERj/Srv/t/mNcz99P+e17Cu8q9N
+PW3rIb5v/jvrAb3P/SBruXOEEjLYkH6P1kN5n/oWKlVpGKcry+wtYwbi0AGaf8HorBtkt9A1WNa
8zjiv7MapPgPqw7G/7qUBm2vZf5fshrezjWEATdeSAavMNmZK4k30zCwbkhq1EC7XKfbvHMJ73XQ
V+ZTmLMt7DtODJR9Wcnwa4CCAZGrL06T18UHhtyf3IJEnYrb80C5fp8HrvFR0/TmGSGM+Wlps8+k
aWJk7c6NzL+e413exn6ntxTJ47ayxnE/ERO5inT/W+zZgGijzMO+yJjaa2ZbHIZhAtVXOC7ommAB
yFQcMMje0/z96yu++/WU+i3qaH5Q/+vhtbwwVwhFR4eQ23k7EMomKxtZafhr7nhq3QZE0hDcGJCL
djBVjnmLA1S55HLyCf8zTW2zdYi1xBQSXjCBMhQi9XAK8pj6sURQws4Pu/WH84g35cb8KsE00uER
qQZv8G0ZRAi8PsFz8WEJ+Cja8tTBPO1F6xCqc7wiESQ75lJ7rlv/GYutu9dsUAuNjK7IleRDO2g+
FhcC65o6/j70U46gw7u1I/1T5Kec140NbZb4oY1KcJvrrdUCeky1tRlmwWkIDcSSA+lChTSwqjhe
jCUpgm7SjgE5RJZ+P2x+TPACd0nI1CGFEbEdcDcea54wa4bJ9Y2td3sjydVmMglF64fMWJGrg+UV
e0WrtDtuFJuOJEbT1hbFytMmVhUgYLJRITaokGyOI5N70yHH0SK+lq/y4HdtfB6ZP646gcgAzaC9
t3zN27VDgeIFAJyWTLuoGEgT8emjSkA5JGy1B69Ns7Op4Z1yCiLAFDHFQadVtwW/9dSa+ZpE9gS9
EX6u2p/6nYE+f9c0KXIaU1zsriEDiXTHygUNFOImZO1d8IBIqxMWrRcj0bExOolP4qCKeNfkGhOc
Scgx+ypobzgVEameSEP5p03N5MaQ4w8nUd4+iadh58uw3Yxlgx7ayF4CK7/g3PfOqk2s3QdX/ps5
xnJNCZsRhsWgUTDr+v2WrAa66dQm0oq8UJF11SWxGmSeUiF0ryZQQFHGh5CITZfD2ta84fs8haG4
6I1Pf38py9LgzU0I1VORakNhw19vxm3ET6nUd3CiBlNzJJgAT2Lq7rnbdsugOFHmysvAv7OXbnZc
+C9amFHvgdTdGHYM3JsUOSiLvdyQZzvcjvlnp1P+KU1qG2+7+qn1As5t12yDsai3CMaeyonCtMcD
zrLcmtm79Sbvg44MBvMxhOO81/rqoyf2PNZ/8y5ZVbCsQEXB397mPJmmWwG/YzPnMre5aduUYJIH
aGRk2gS4BHxzDebLbs6xUodOlAw8RTJzAYngph/+sGx/59UYSI54XrHM5SL4/etXeT8QmBtiLCn/
YdHyHWeAed+ayRXuNTtCYdd7L/flavb9rrqwqMknpbud2oRcgOea3JlTEWQMGQuWzo764OVxgL3z
+pRrLRh7Tr63e/IM4bATa9i8zR6EU2Xumb5jLHYmuLTQHScC0SNg8LO75aAUJ7FRmN4G5ldATAXu
k8iwvrVeWl+ZKq/GUQOR2ILvAXEfXLm213VNVYeUzFsPeY9dQTjfCP6sT4UT3WAJnBNMa28d19Zd
UHctwi0Qc9q5lEP++XuRpxxsnY/8xvJfhsG5t/jXcZ4nnxwFCEPMk5aeStwPkp9IVEccBwCiRTHe
2NPBqqbmUgSJsXEq8kUr9G+NjEErK2Pb0nB70Od8nF6nMmoFClYoEk3jbh1UG0SkgBfIu8E/FEP3
D5tMd59Mj/yo+JSPZbLN8TcgF7WsFb7mdgXdKzhJfZoX1k69Fo19KTpf3OhjRchgYd9FXfctIlnv
xPVmwZAxRmKsewoHawC+Y4aHvsRqRBz2kyqq6okx2Y1PrVxUeGiyQB3maT47E4r70O9OUZC8IiY0
TmmN1H70q4mL+U42EZmk7NGRb1r6Sy/ApdrJvCTsYYOkQjzHlB0bBkrQr5x2W7Rdva2kGtfSBE2N
daLY0ePqCG1b1Hs0OoySvM9J38ChrfaQexTJkvnWNNwjMXQArBQjpXHo2YY+aoXVXZsKuDqf+o6B
5zUs0ehlIjyARPnmtL32bKvoLMAmgn8sXnsuJkA3DPgnozhYXF6PnILPDWmBjt4YMJolCuiGnytk
uHMb3pXf2YiMeRCntV4fxFRk+xjZ+LSlk/C2nK2gFnCIHnkKYgeNvsqCUSA8i3TTA0xfhVapeL4A
O+uD78hv6uchNx9yygC8GQ7wO72s1gYS37vK77yTO9wDtMAHWVqv0uhefauOdx1/oqjUj8TT66Nf
NND4GOzeGKzRBqPPwfRO+V5AW8dRx3EiDH3NW/e3DmTl7RRrfK5IItcGIu8V04gfhOsdg1jDn2eG
+kpM+oV4Ao+CIDhxX56bcdyZnE742XxYZ6r/iZ6euB+dH5ICurf98IdZYvwnL4zn4+DgEew0H56R
A2h7ale5zcjuOPZUpmQP5CcJfmSTN+G4cQmBhGCoyNpLUvINNFUdVakxjJoaHSV6VT0GvGE+WuOh
q0p3n/mBfUDVY60dkIup5al9WZU/Y7CVc4gfhu7uwXArtBvKOcZaO9x1mSdXbpQ0R6H12GPssPth
SXCPAf62oaFF+J8u4r0S850HrYUgUrcozHUKmfnf/6v29WxvyEaBmcu3h7XbYaL2Uxf/GVlEwvXN
Z1Th60rZT+hNSDgeHUTcYQOxD8zkRzu2d6rdWQWH/B2m/TwG/P2lwMqgHxQcqn2tm7uc6KU1ABOL
2X/wuWKItqkKemLTc5lOdlm+Zr+/R10BNAjfX1pMgMOcfl8ZUGLMQJBla37xIhS/f//E3o4q59KE
PobFsePSy/xRmpB0zHaT3fKqSVsXVyiLAFgtAf0A0Q4B2lwTsJwuiCN2tTmbnpzl4lnIavqU+uIJ
pTclV9X8yBP8lGFmtJ+x7XurJJTdobTcx6gnov6Dl/zeJ0snxyZGzU9U9eZLBvBoNE2ITxPaZnvE
FcWjcoIAXLXkmoNAqeHAlAegKPauc/2vuB/PaUktIgku0f38qxdJEKlm3R1SXQGHpyGzuRa3GdBn
ylMJkyQlQ4/bYaNqDURuFzzH9mzCdrKbRpagV+RHl8u73wOrfd4T23KBpPD3ywW2pYVK3PHXSF36
TTF4w6FNxE3kJdPW/S/Kzmw3biTruk9EgPNwSzLnTEkpybKkG0K2bAZnMjjz6f9FfTdtlWHhRxe6
Ud0NV2YyGBHnnL3XHp12O6nUGQ5QWd+yRYs7xYajq/2qgUspOXcuhT/bL+npw5Azer9wmrd4yGjY
RppB0O0kzqbd//j3o/g8SP5YPQgkbHYK+t38689PbRMu2k4NHn+zHh0MMZG+h/1xMZtzg4swFLPJ
bmdlStjGnvA1YRx480u/gbl69++P4vzlEkNliY7Ho3OgokT686NM+P5npjyEIva5ussmCXPV3UGK
bEIiIJbNMFNL9qChTqM7gSYrx/oukcLaU1YaW0dYEKXz7kFtXTqNSfdIfs93sFcx3WKZPgiruYdc
c661ERVOwotp6R34i5VuUVf7FPUnfCF0+kyVAF802akqOsyImbeveq0MpWvm+5I1W3tj9zYhgwFL
H5s3JdPhw+guv5G9aVsYWFtby/HIxdOBJr28gYq0Kb3urk1WOUGPHnxisnHspyGs6l4esfRNh9Ek
XzSfCn0ruvxcAUQBwADSvah/jiCIDm1WWdd2OmcNXsjKq7NvBJcccmN6xCnrnid0uIFmzG+1Dh3x
34/lc37LukIQMVoU1fQkNITBfz6WYoTDpLeL4rfrgWrkIHImrT0R5dP5Dnlr5JUotKjNbiMZurGF
jL9NEm0rJG1+ri8b1NAoM0BSnEZD37Qc8Jw7DriRYqPT1TQj88Xpp9ten6k47aXbdAZuNHdcLSgF
9wKcD+ida0Zbg35aYEtrY+eE+HvKS5+RmmvgWP3iK/+l+IDAzl8aLSqXFfnnV45knmPhTwj+HlzT
j1OT6N9YvWPecJUUZmRMIwrshkb4A9PvzYR8NKyEnV0ybrYVZwGgAYagk65Fx3SlDQ6vcZYOD5mY
9jnmX7+sjBulaMBrCIRqlOvwOqbqI/hD2wxTBRGgy83NaJXi0DL1oFWsfleGUntpxqcWWe/l39/Y
Wt+tP8stWqPo/0jb4DrjmZ+kPp5TK3DQRvBGihj9LjPavSzkPYDOIyKL5E4Wv0rCRA/pUCKiWwgw
GriKHExlzp9iPWXnXl4aTXh3oBThNSv6au+AFTUmBmAFkTwqMb2YfMDmhE4PxOdq70RwSHzZHOu7
rFfHnZVXoK5hkGws0WyqIlLvZs7giz5wLxwXZ9dC6AMt22WBXkvttjOxO2HiRhnbf6taPToyOqll
8hAbIOUrA5+nhGgDkR6FbdGdIg20Ql/FcbCo7kGR+dlTc+ucESJo00LfZ0JvuVtgAfv3j/uXPZae
uMpgC1WliZjt08bmCgh3TQKantoCvYjGTRFrUOLHFvnWJrWjArR0wzWVYa4xxIHiklSoj+2DMbP0
v/gwa6n6+UkzeCJkFOOKxtXhz7VdzFLVyRFQfMB9ybVxGT4AJ89ruDBEAtICaMe9pus3nUWtXTOC
FVwXGS3/Kjw69v/+MPqniSV7C78Mi85lh0G28lmS0SvL0OW94GK1Xk5nrCVs1rG6zdd9oBRtdCQ4
xRe5kJtKX70RREvXQ9mhaimXB1VbSykyUVmH/bGYqP0tgftexc7uw9Qi7rBReb3s9q1so3inpMBB
lTQJILZ5uy++yl/eoLU3TVOG8Z7H5ebP39VTI6WvehVlnwgTr9wzUNfOsY1DmSb5nTXWzQtgMLVT
i70tVDdQNOecrn2ryuZsiLZ1lRLqptAz9eS6NgxLOTYCx5KbztfYaLEEsg0puN63CrQaX1Xk7yl3
jRcj3n/xVf7bfyY3xmLzw53DGvmsrNNNnFPDzFfJZV+Es+qNWzD/AG2N7IWzH6NWfCvj5omxkA4l
jFFz3w+Po13S4eQSaZmlcjIjgW9SesdaU4AEixTDnG0eMSMQ09PF1partQerUQ0Nr4Qe7uRUWpFw
vtjKwcb9d73T4deRy9HsN9TPx5ddK1BPe5rpOFwxH8E5gvcQPZntFIVOWtzpOWrGsnKUbZUQvpG4
cDi1FMa/QJ6kamVyl03vThouWt+86vq8w5aicUYxnNbUAqG0XW267L7MHkunGzaqWmVcE3Cuzlp/
98tmTm3lUfuc10L3ec1x9dkxUu5Mte51sHqUVkZ8M3VygDAI/X+eh52g18kerNvfLGXVnaS3eZHb
DxEcmWCx2iFkB69Cu6/dc9ksL0OmnGXU1RdEeK/uUMkHBnMPc1whHveaBwcyccgNR6om8V/LNBDn
4Vihs1DkTuYMRFyn/qQX7S4trHGq0l4sRMTl6oviwD4ZBqzjDmD9xrLowigHLOnZplLVYtfsogeR
1neeBwoLcJaKG7N2ApMgFQdnp4xLUAckdAROR32OV1nfLk62bFtlJratIVLdpKlroXcK8dW0gdks
Lrk4+hQoUKNCc+KKrENWgVkBrxBt3yHqqvTQJe/MFbww76rxlrv4ljmAH+mN+Wo7GFTmjKSTsqXL
mQipbhTTbe7KKFPXhFErHATx2OtxCsZefWlXMVeTN996FTNLwuiicKL0DNn1m2vRJ5sgP3xR/bh/
2fRs00GLzd5nW/z1507hFK49tjObnqNNi++2mBoViUcRG7MR9pkDHY6Oi6+5165d9qLW88earN1j
ZJGgkIHycxtXfTSxsoZ5ZJDvFKuHD9egUwzvqIilPxZA13RDSjpn+DG9lLgib35NSNQTmqrfx5lK
36MCwT6p5i4GBIDhsvBOyQrGKz0a2k3ucZZO0+8YPuNVa7QRvKjbnQplL1EiHsyJlaEWJPQNI0g6
8l7GbGrOtK2PTmcql5xuwm28GovsmfF9rJY/bEPSJ0e+VkdDfQdPCKi2cIZz0nVtAHJJ2UdTt3LD
vveVJy+WTT6G5pTDpk7ix2UxjfumX3+vpTuaolVepgYsuZWMcgchfl7nueZRT0hfIkEoe57FywJ6
RObD/GprUBtAKoAy6AAYRpGXnyZruUZuoZ0Nxgb///snfhjuji4ReBgA1i3pf3oYHFsY0XUkLAbS
Dh85vhXGceKxwTAN6od1YbfOSyNI3nbEKRly5XZuayOIqsjeFLig9xpJJFuyUg75QBtErxzrjsJp
8VPDGrcjhPHAgXUTGhxmWys9ZSOCRSvaKL3af3Gu/aW1bKLc4TJsYPY33Q9rwf98GVkoE6CS9foP
0H2TdukFoBwZJNVzB7GS7Z/YEp6CRTSWTGj28bItLfkGbR69zoYirlbbub6jZBsPgPgJYH11K738
utrk2/XpDBD4N4qVv8UaAZtzh1Jcn+pxVxEQC5qMolSWZMkYP3TO0lLX5r23IE+IeudZicvhANLN
IkGAVjCG4ntjIHWoQAyXRW1FjbFYjyKW26ZEQld2k7GnuX6mp1hcbXiUITeTg5yxXlZtPm7+vQ4+
21K43Vi833R1HUT/pEN/etETQfu1TRmXWvQ0gnFsL2lrveD1h/U1ZI/k8+EzYHwyKNYlspIrkbPt
+Gj202um8OER4sxfHO0furU/b398JAa3lHPOqm77dM8XSPxIUOtiOFbiSc7Dk6gZFMiV7ZwlShBD
Y/Mxw4Cw80a8soqgG0qE1GbKaz7YaH9xG/0c1/rxE6GuY7hPn4074KficoACGicIAoNKo9/LBwaQ
Y5bjEzh3kT2XUFwZLTTqhm8DvTEVYQHBi+gmPnSGnXavROJn3lKCIWXZ2QrpQqSN3U80PK9Ssw9L
5lGDcv41RY73MYKm3hB7A+vGoG+8ADlLVFSayEvtieJGj4wNrOowtcprp8trrkfNZZzHh38vDGP9
Vp+fwtqzQ323hvt+jkTtbNWZB+SLxAnRc2tG0COWu3Jt+m1H9BxFUNYGcytgzSxmFiplkd+WYkFb
g+t9JKGMzJPHDu7sTR6bk4+XoTg0GS55kApNMCxcMHrI1sIMB7czn2jbR9tMWCD8NbGDLmiuOtxh
8/H1jOl54Pr0xSGn/bfFh7DcZgSP6g/o/ke37H+2DcYZZVLlTRzIyHmFBVIFsz3eTovkjri2yufF
uphROvpWw3Evl/qXhxj3/95vsk81P244tlAG4jW3F3hzGwv1/heChs+et3X5oQfHHonljf3tsyen
lY0NzIaWU24N3+hAYJuw8kOmLzPSQHLScA8A9aPDyJuIVxai2Tw9Qt960tYpOqXkTqmGlW80EtmW
mfCWIClteueaVo6zy129P4yeAvHYO/57Cf3lRXbYV9Yp8LozMyr984xRYwdwl82LPC+AgJwE50ma
CAKIZjymtgQEg20W3F1h+qvYgrfe3MAwRi5SHQ0hvwzS/u81m8+DrXEVHzg89E81LigrbKIWF9Te
kw4R1Og7s9FMQ4aq4ULw5VkRSCpGVHGk4c7cR/TXBOwX/lzKtI9Jv7cwpnPy7UcP6Itfay2+/nzh
HD4eKCka3SYz8U+KHw1jcEE+ENPkMdLOQp18L8cNzBz9JaIvsqPaQa1d4Crm4gMZbWs08bdZtR7/
/Tk+pCefPodLkx4FFN+b//hUfNuzmlpjxWFq9M1LtOBI8Fsx3syjXPYKpMwdecF0fi23AD8qsLms
OE3RUIWNy8jwS9WMTWt19yMIQ3+geNuRm7FF1JdvrGzCfARUeZd5RAnGjL12qvZE7BZX/RJ8Rz36
aLVS32gsiUFaxbmOmY5QSJrL1mTsZG6cwRpVJ7WFpgR/admC9PUOGHIfBj27zuvNXRtjUsddqlLD
hTIdwT1TyvrRjQj1qyun26QRenDUxDb4zRqjT2soGI8XffvvX/Jz2DVvLr40KAu2s6rJ3M+CDGQ3
YHEwQlBVlOXBfYocfTpaEQ4N2qW0WdGfSiNIjPKojuDM0rG6i6g4AP+J6BSZgKr//YE+pkGfHi3t
HY/yn9YKK+3zC1AlwFFU/BhTOjBzzELGGNMK6TT4JEwbHB24XB5ngB/Udc/O5mpPJl6By9ugitT7
5JVW0H2d2O9xA9SU2i2+Gou2kaQKn1IJkM6hLmOon5M3Whakhw2T3GeKfYe8/pL12VHrZn1vk0Dq
g7hq0dzcl9boXqE+j4GZKmfD5XybFUd8I2GwDIy8ejM9tcDQV7fXAkFaYOhDvLMEyDtc8fMXtfiH
4/3Pn4hnpXuG7hjos//TekrhzM4p3JxgLi3n8OEO7zQtOeHsbWecBOwZ3DXWMqR4WGabQdpockwT
tQvah7xBMaF7Iqaxder7uGy9HWx3UI6LnAKjbANPf3OH3NxxdbHDbnZ/02jTsPe7PwwYoEem9OpV
TTlURYLNWmb9S18Dkh8yJ714DcGpUbvW48nEyD939Iu3+EKa3WVy2hOir2IvsqE4RUlRnAZ1tulR
Tynur0K/H2z+iR+QWiI4nxbaSzviuaDyu/N7ay67Xocu1xr2NpZaaJhzzTx3jkI8bzZg8O4l6zZ1
zpygs/XCrxkMnzS9e6rRN9eZDT8Gx3cKh2E6Go1dXx2YILobPy26ZR4bWkCMx5E/JWW18ews2abC
mnY5lwgjfcDuAsxQ6U80oNDJuM2+dlJ51LPnePmRyrVTXUkojKvb7v/+zTO+eOx/6cAAl/E8G/0m
+575WY9XmXXq1foIzCO+VwVTHbd8NyrlNhkIHbMAho75qJwWgmak7LiFJSXBuHNydKkbXJBSVtLP
J6RjwQdLrp0ekin1Ra9H16JadkY814eP9iGpI6tzHxAfCRtf3BQ+gw7Yb9YZiI5jnwIBJ9unnRuB
jJ41FvQ7BJ/Vjt7LcAA3unPItr8kpKS6Rydy7/tZ2URdOt0wuS63Iyw537rEiTmd+ZhA1Oj4BtNS
vaBJLM5l6v789yb0l04z8xlsWdy7UB5h0/rzViBadsO2Z7mUsBhDW5m+xTNqoKZ3rU1axECJE+a/
0VIWQOOsaAd59n4iWicAwfSVc3v9RT697VgL8Tq7SFjRX3/6xezGzGcPFg6VhRI0Xru1QNx/8X3/
O5xiK1HXI3XtrxvYS/78wo0Lxj/roXe5i0oYK4Vlt+emMZ2bBIgofYtm05eJeTIqKw5JBOPFpEmi
DoPfJPnch1qU/yZqI1o5HNFZZtytCz0/Mn4mYUiUNZx0Q9uBAFY63+BVPce7gWvO2SZWo06YSXWk
RbHT1ggxjUinkzjOP1mfyQn1HIOMsYFQWTc4VvLROxE2xfZv18NO7ZiXEZHJfYnA5ad5hoJIt/6o
Dw9tlPXnGTMrtN929MfReB1NKhSt4zZV4vVLPbJSDPprnuQDJGYngoi86ZzFZuatBrIuDTvVfpoS
8NJ1AUt2QZnaNFEoxrg/zM34w2hUjdyXO4OxemhaqXnBLbYxmIpv2dCijcU13ZgKceSaFJ8M8SiW
FhERoiliQ/QnbGcDCcIFQfFWpx96Rb23cjqVhYwvXUnNloou23mzXtzl3nJtJBYyYm/PpZwvBCIn
Yd9l+bYi1QIGT4TeC1nXkLmXAftCiKsq28iM6WIF/e+gJhUASvvIDLI+DMlpqD3iOgomJ8oQAeFX
scZM6e2A5ulQRa1ycTKqh0aN5MbMSDlPkpb2QsLvGcQt4HYr77wzLwWhTwuhkqarnZxx0U5jKX0A
Ys1RKPiiyBHUfdOI8SrQqDoaXJqOkg04dk1lN+kwWmnmFl+9vv/dZdaTEWgPaelITYl5+nM5T8NU
jr0Ti8C2zTdjjpNbcxmepeMYB0qs2td+dnaCWzrNDLLdVKx8Tqmc87mFqJ4tPK50FRGDdT7mqTKv
2j5qQt2ZmN5n+Wap2jMD4nQ/Ing5smAIK+tcOzDd8mdbIwqkQnRBlnFZACo/1tKBSd/diKxubyRx
Vfby7CkDNqIqoI3/ujqvwWvCnjM7/SZxEnWvT/JmjDx5VTxr2RHQUOqWdoYveSlnDKnECxEoBg2m
+MXogyhje6oRcqkpc+/a0m6jBqc6zj5zxDgtMrZQjuXSZ56g36ZwF28nLyXmqrtJpTr7ySyqG82R
FYE49Y+4tPCNmQYiqKk5ZFZzzY3lTW0nApXxwqSEdx8+yAS5ZsEXNQGCjE0C9ILiL/JQOMbwMLg4
l5OFOhEBVEcOVcs3jAY6zHq7tu0aMjhyFEphRl4qMIGYDOzqkqWw1BdS8gyr7gMvBjFMKlLmI65S
N4skCqCqawvRB57VsXbuyQxEmW0AGS+4+dAkhJ6xmrcnaUcHEmrCD7htTfF4WmnIyC5P+WgXSEBi
fONNXH5RqwOc+U9DAujKh99AN7y1b/lpr3YaMgWylPVUN33kp/KgkUQmK+17qxfDtm+dwF7mn6JF
0+SqxMwxw8g2SUKtYhbOE5rvJTDahKuK1x+MMRa8HM3WWMQPXFJKUCdAa42B344wrmoFR8Q1a7wS
MUR8ZSHWi5G4FEro6fDh0q6507LogWvoexlNVxHF32oYHv7S33GQ7eB3XNtxmLDxthqdg2WTGgSX
JvyJ0QsNK1KZcoC0nkVTx2PpMyUk/A2OPu5YkD+TVEgqq7Z1DnGAdID3tmU0YC9sGjZSrxzIM+FN
jEdTWCBm2+5JtRHbXuA4q23ryv3WB526d9viYXTKPowFH76zwYWTUxoUI8EN3i99bnU/g/W6ysOI
qrOtn84s/LmzU6xygDMyMw4yo6FSXowfxgqE0ix/UPl5kAw0DYoJhpiWn7R4TurqYSoGuBaAWjQH
Yj1K1vW3VN/qrgNl2cKRV0R3WlMNDGdbWitVcsnuqXkIpQCSQFiH4CYZ4WSRLt4V2niAU1/aog5b
rZkOAK2Dbk1Iniqo4/qkvsJkt3Zxs/hqo8D5sx4kiwNK23xySwlWwQPqPSjoApnclIyrN6lVqWgQ
V7a/c9M46TEpY2JMJalKahq/omk8a4LIZ7fhkKr5cdDOEESOxoU55rEfGYgOJMjiBEgDA4PFWDKT
WDjyIfUoz+xALwRptb4pIV91E2oLm7/LZodLYeqEKXgYBAA3qVn1AAzREitKfkNcCo3WxJBY20Cr
6MobQ8tTVOqEf/DHUMu1vlVPYadUEQBS5PpDK5ZQwf5d9oei5epdF727GeL8JR6cB4BVR7NJfihC
v8tny2BTTX5l3m+zza4skhfP5dtG2lZ6XP3TItP8zjEgY48EMBVkAypx8z62HgFabHe2EGE6YC4y
bA9xb/5dNcQ+LcgkAlSVb8oKNmFv37ld+qalyqUZ+aq9xw8HOeqXnQ5A56lk7Jj/RssvRupVARO0
zC8NWp5JnP0GB8YPbJbfUi0Ay3PRU/7XfiYf1zPsNBQivo219M1bqockKmagGQxXyDjZGS3LgV+e
uDfnOmGM5L2w62ByeV+yKTrCUkVsBPhsje1+12tr607y1Hd6jatAJ8F5hPKkVSkR4Y0ZqPJVLOV5
6RAZAJe/ywzrPtYKih/3lKlNxfRKo2nbkqQEiKgC170HhFb5mk4LtCkWwb6pLAGdkr0zWj8Wgz8H
TSyjPYdZHTmkYX27sCeuQ7E8XDyahmX0AqLbDVTY+35Tdig2iVrOq+R10mgrz8njx+vKEyT92HED
R6RYqWwosYI3qQSsHYzJ8NsjIrF3JL945yIpdkzuB9G93nSPvDw3LMJ447Q1Wh6zh6CK9TMxeRhK
Lm/jpnur0YuGcvqFkQYxGGEFZMalPxfia1nWSX1Xde67ZZRYVW2CnGKXP9wo+rBK1ZLdhCwDK3tR
monHUtwT2DvTt/beFF5KYmx9i5taILDH+NnVmnvVr3CUu0L9ndVKyXabvxSE2/qgu8ia79DRZjBa
Yy/ZDVm6icrsaqjJwsGDTAaJKhjk5Vfbg5af9shpCrQH1WHKTL5MNL3pLb+iqlffHbs4TYV8mxjR
+YnxXVPat751jYBbORfGAeojO1arzzdk3W2IAGPQnvGgsbPt3MH8ZdWAnEluLfOCDTPOHtRaOzql
ePDy+KFxDaggLbu8O1G/kRBKKGv9rqbTPWzvp3IZNoOr0L1fuNOiawYbT4Z7ybdVHX51yNWLH3n8
4zXlqakNC/Uk7f3aVa567eznke22mJ0ivNSVwsJV3YU/KrD1RguTKGWJ0zz1e/RtJoJHHqnNOZSV
wLzpruXIhjQm+gpDrwDNbxdEXQhwkZyKgh1+C9+b8XMVM5TrebykLe/MLL7a2R3JrXgLFZhp+ZI/
1K1yt1jkpdUNSYeKdavAvw+lKkwchuUPkZKfRM/QC2cyFip3+llnco86HUfGgE116VlspFjcKa78
LaHZQDwqNpo5oIkiX8YsUrK5WampMz5EWfco2fD9IaqRYtSMaDva7PSGfiYeLF+j3E42fJzFUvJd
4n6vexipTo62T/TYvfuOicRsPJREheKHM8IIu0VQNuOpNjMOl2o7e6lDug9rRtpVEEMo9svaIBJh
QEPlTmTPkD+mx41vjXw9MCU24WMRYy8eVtzAoADcpciWfp2evRdQcXz67L+wbwWjOuCi0lsYeHE8
Hj/+jX+WTjruhgT1NWbUDUg/MNki+LuUOZpq/bTdlSPOhTmI4YpMeCt8buk/hzrGKjnm50UYJCco
KFrratlOGMd8VGMHr9P6janA+u4q7zdtsOOoRo/CZTF1CFUsYuuCXOWhlp17oxX9eVxkOFkt0ndx
60Tqi4Q5yT7ZotsfrBeacHROMzqumJE5rOrvzB+eyW0Cl6pBj1AVt+Zd2vVp/1aVgugMMAGwqlrg
HCaLuyM6faHtlKk2s0+Phm7l5bcWmZ1wUeMycN2wlDRMum5hOGem94CEBlDveUGTMXpyC/VVTixG
LRYrQll/iXi73bmVYebWbyb9JKWSqKAxbQxe+1xFCOhUYgHJXalBIRVBW7Cr1vAY/b4xvnfF/OrB
aA2LOX4eZfw4zxz+ZknKVs+LrUZrDkEx8bhoIY1w2vbSFgWA2pjOnBn7iwP+mVqCZlixj8oZh5wM
ANb/BgoExVJfAz4oGm2iQFIbvFYD5dBf9Ib4m1H1Owu3IpyRW6VubKznqOO4DqFC5e1O4VzwVnBS
G967rJsX1YP/HEV3rYsfKF8ExbMV36ZETfq4DMxNl5MqTQo4pcR7rjJ5xzQxBGbBKdcUJ2dorR0X
voesJ+3RlG/LyDlJJtozeH/WRgsIQk/cb3WHCY7XD6vS+OaOoggHkuW3BnPmEWlGRpBtYt/2SfzQ
ArbJqrkggGYUYWwyzmXcS1QJdzgI9w8dChC4G79qzR5uSKZ61+dz0fL+RZq5U3V2M5bAdxJR2dss
bB8KSzhj4q8J4lYjR9sVLFI0OiTMzAXyN9ZponnfY8hyvTXYPFWeIeXsEy3XS5l7b72HFqMoVDdc
ALrCRpSHjrxCn/iPt9FDFqfxjQdQsX6GoIt5yIo34ZDQ05x8Hz4bJXodpbQoCf/yJCGJjroyeWhD
L0ScaZOtBUmhcUwl6YHAB7KK0vRea/MXx+AMdWflsSzUjSCKKky4VfpW7MSMZedxF9fvMQEnyASz
e23Qp423/DSb5rdRJerWIAcim21cRlZp8SrHGfIoIyhVxhlL2ZbBOE3s7T4crxp02wxJFCJ5oNVO
fIA4I7clDZytA5WCVCRKyVajWVyZrwXyOsGw6Ki7soX9K5OgI/WwKOM+0GaPDoB2zZpa8ydGJRvb
so4tPXWSUgjprqthN5iFerCYqCTN3qCjrquCBGhD9w3bqrft9FtTiQiPa3srsQ2FFI3dphhf67rP
kcRQUSrzsC0GBEf4YFJUIT+bWAhAkY2LM2BcEKIivZyyMmwIQQk6bC+NkHtm3sOp0vXj2LvjZZ5+
MCqOt2apMw4izBqmc7pXJif0iCw5WFl8GahSfX22aCQ12HdsUz5HC5gOTApkMi4zkQXgPz60upF+
ZS7+3bPXoJM8LXzaUzdaqj7RVTvahISwIy80cggqUV3xPKfFUSWukUxRxHW5J3Z6kv0sGhY9fXvf
45f2e/XnGDmQpI3S3OqVRaRp8t6lglbv4p1NZaC5257ryebGXpJg39nlblzqdyqh2zrTW/YZicp8
Ag6jyO6Z/yOE6Cwz/T5/jEhV8VsMbeRHsCIqjG1z1DwT1aRQv1tXOxaxT940MHanvpD7iXqMR+0U
MD8c4ht7b/QnbWXA2SchcNP3Y8t9ZEYFptNJ7AviokekSV5McHQxs2NRQ3OJZxdd1PYdc2VEuVgl
m5KOIbuZyJhUE9BU8rI/FqYjgbc4r1OKiSDpCC/rNvSQxSVipFM1vRlaJeANc7APboGkb7Higbek
PijNOO9rMyGuq30bPMDFWVm8SjXjRrSWcGKadklXqAFJL0Fhab9TQTczz4jiU0jpNYf5QFNrG2nM
C6uh+d12IuEsyMCIy73KetPIclw8lx+yKL6X4xji9+y2gJA45aK5pTI7dA1O8miIfcern3MpdEpA
gMW4Z+5i8A1bXpBiO5jma1dAJZcjF5dF0370Di0qZ44Mdo0uC01sdIzPxfdFm97VCYt8TlyOJKXa
H5rVLshmhEKQyMY5/kWGUxdMg0uOwWLw2NOXJkv3tpU1vtk/zI28nyxDcjpGQW/NDcMeBz+yOinn
NHaQ/DEFiSVOUiHkN4pJOxnx4WhrANJU7FV9OsRNQj1ddRen1LIwcaB2jX1Y95y/GVQ3CrJwMOrc
J8Uo3cZ9h7HD12brt3QW6Ys6LUJrNE6ZRdwZgF5rN9TTbh5GuSdRKLAWec00PsfwkRPGKs0izD6N
rImWBTuwSy+QV9Vg0LzyWOix+VR73q+epeXbjhw4QImfxWkv9jy7hCnwSCNqAbstDWtHhDkh3RhB
qcZ1n/RoTBZGjpDcJWBd8y6mOfilJBW9jcginnjaRurcWJrCU/loV1TVDVA4a+onmIGcpQBIi53A
Qa2kmU9QKwh3utihoY8ZpbLyLdYb3Na69wjdYQoia/6RZu1d3C5P+pCSMYv21V8E0vRIyILRpXPj
cP2ixc2QbphJIjet6ELwCGe720bYQsiEG4sHr1VDruXAMfkfQXblpdwNhn2vjNxuk/SWgSGpykmr
nZq5u/EeNWONuB2R+9MIJ/mT6Iym6b/FFZM6QKok2C3BkJMZXEnanIKXtqkxuQuslHu96Ej3y4Bh
JAVGnuUB0D4rXZvfMqKbWzVGvSG8jCSa4keak0MLpOqgaHQjlQGAGUwaLi7JfVPzJw8me8iU7VKj
H3fCQz9rpL9JJO1Dm8wipG0dSZ1VAfurvowNhbg5K+CJIo59XD3a7CK/jeOfi/BmrsNW4cs6nk+G
8zY4LQHNSvTaUn0eIsY2psIuO1UN3VfZXzkwX6O1JZFZVUKxQQ4u+/eOtuUjGfY/6vJtabksl97y
OtbRlZt9549dfJQIA7Z98sicc0eSw7iG0SMeyAHljVy1XPrE0VtpNCfTysCCmlUWyJ506a7fmWVC
R9Kxie4xLhRV30p1HjlfwJNTgwA1Iwc+QapMcSm6W+F4yXbRqUgN0LzE+W5ji1mMk2qXttOuNM6e
7BiVJssEL5BwwHzyklcx3UAn4YQw3k0DIgUy2FCUeIGWxL6pVeVgrjjZSPtR4G3uuvid2J1QNbur
qeZcv/JNLSivoGONdksieO8PYnytQLIE/P1Mr0Cucy4y3TgQM/POUMjGUt1+W1TxG6baeaeXhJmV
yu1UOHe1JgkU11xyULUKPl4iacMEmB7Xa3a4lDzqZdoQGexutCj9MSa1HbZpfJFOQfxkw+oWd91k
nopxMC9M5i4L1QU68uxQe1l2jBUXFwV5ZBO8t34JLRnJnaFGN6WnLGHrIrs2oqsqKt3nPgRyyd2l
/brrtLdSLWFSwltKHxx3QnKZHlxzTnZ5/Mz6yo3ttGhU8Q0sjaZtvpXatPoeV6qflb+7XvNOACKr
V2PP98SEsKbENtuSygrI9Z497AeZkf4wPUYl3YPi/xF2HktuK1u6fqKMgDdTkqAvlrcThKokAQkP
JEwCT98fNLp9+kb35MQ+O7SlEglkrvXb3AD4HTum9mr4nRXTnV/6x6aktCxNrZvj5N9xPn6DXxvH
sIKc8TprQZNNL6dBR7ep2f3djvGxiY12y7ReEWb/YC/lJ8I9VhCxD5bhh8Vz2hME+UVfWIcPO2ku
1KDVVCWBfsbCOucNJWSjveaUGH+79Vcb/fCnHbxsr1qbr7RDWGI0W1haXPu9/BqK1r8jUI3p1O58
LGYVnWOlvpaj+JrWNBzbJzdA9H2LwUbR4V5nby6CMr8sl51n8+4KhrYKqTJJZwY8eRegrnsXeSIj
N3YoJep3Wgu1J4Lzl2V0xa5fAmvfejaIdxyZYUvqg6Bnp22426w221ryarbgYNobXnsrBxAjNwfn
im9gSb+xaaVYEbqJDTNMdp6rpsiWVb6Nh4LySzlOm0Zbj+PgC0q7ChqMNdeZTVPtsSQba6OzgbA4
EOMsDattksKtovZvOME1a1TY39GnybWaMusKS++dVuC09xfwX+MZHLwVq/mqU/LJypqd4/mvjki2
BuG8UzBGHioqKFHC22TjIyGcKN8EBRNop65ur64S7fVSchigKMF8no0sLIXOHucKabCRCAQ3UE1d
+RXGuuWHENypQbujDubTJxQHFXT2zZRtnN2p0xQ0KKPfTZo3jQDqm++0t8Ko6EE2UCjUHjkmC5ZH
8jLX6xyovFXOHX9p+q8T4Z8tq/2tvWwtny3xTuIU20K5AqWkNUBHQzuf51rfbrE4W7WBNS8PoWU8
cVVclxnyEeV6G3iPgyMfZYqbhphkVgVnxfl2KHwqkA641b5Zzp0ZHjIZzk+h05xI85U7W89l1Jog
ZTMJAtGcS5a7WNxoeNqZWXJPXXWxp7ah3acd9eBGVWdfTuVm28YvXsnDlbs+Vx+CMoeSWi5hIn+3
GQHdcC8D9w6V/snV/s9Ax20dluXWWrJvfBlPuncGOlmC9RLprjbeNqbnJ7Nu0X8kF4ubQ/ZO/acf
J2icKC9G+gaHMupmGDuoRvvKCRkFbqe3A75X8WUl9W9BzwD8CVJ70GtnVZV3dDBmF2WzEA2T50Rp
HymLsLpFuqSa6M1YAnXWqQNX0iOc80uP8qX0vmja88I0AgNCwFsQdGe7H9cPGYTMrfWtcM0/9jx8
hpJJrS0cbyuM+Qj0/iZ5eG5WJ9+bwvvigvB2EIj3pc1V0SleMW8Z+XzAdQkrH7YIH0G+VIivA7NQ
2goTBSSVJsV4h8SEKIzRqaKuvZMqPVD4BBBNjcHoAZwM4qGtktfC/6FqfhPiB4APR+nmlw5OHJcJ
AgcveLEkDCkOr8Z0H2TxwmFaiUOWGUcnIaei6hB1db54bEZVb0fFnxDM6U89d7fRbsUhMCAwKoVv
BelWhuW/ggsbyr/CxvJkiOxXYoBwV0Qg8Ro8FF5Vovl2pqifjHdqw+a9VwbfigQaZhk2/YUu560m
AWrLgPUHxvbFs4R1QanDzZSrSPkOfpf5s53lmjzOLdtyj49h3pLQQzK/MgBvax+8trjEXfjs9uO1
D86NMzIC82dbotQM8jUjoYN9mhbYACFVN/ivS5LwTDgDvPJr6/XPdb4KR2KXQAETpz4xygEnJzI6
GDyo0ND5SpBWRdTQ73lPz507iDckxuRf4FPGANa1PXlDJswATrxN0hvHaUa9agxDe3Ib4gqakX1Z
Fjit3EpiAmbk3NROBl6NG045VrVLbVHsGku8zgztSVi5RAHVRTRVJpx3w72Wk2noaOASTm+L37BM
AEdIZkWCvxknosPxeB+o+DRIRqE+hxaigFAXbSQ704MLc9fcA7vPznNHYGW22t70oC5hUaEMS5D1
kvYI/yq3XTrFJ3Dxeyc17wzb+pAVnc0ptcebxvWfRNc+kB84YnHz6eZuiGDOpoWrzaeZzmhExBl8
Gs27LOFUNpOZ7BBuTHS71OospO7OoPbTl0u25lXONKzNIXW1DmxONhnfHbDg0dQBSZwCs82QDmeO
uF9JkhOTLt2r6U87vXIVcb2q+LX+CpzxYWjnX3ElWwKeSJNDAbbxqFm5YZ8AjVIUHfbZfhzCd21w
Adj216CE2EC0GhdY+qNXJu6xxrvst8uRVLzwPPfBTy+LFyu4K/n3HuuqrIFPKEzepxYFjRS8IAc9
IYduI8QWl75H2UaLoAnntNaurC2qTIu6SyMnNp7A2KNkCLH5HJ2FybPSwcXz5vROTMtLOLXXvvTF
YbKlyy1NiWAr/7i9WWOs8L7bzPMZWZdbHiefuut2NRsNWSq8sphaqdi2g79tWkIEO/x0kHfgZhbX
SYBO9ogG0jiQuPwYe+m+0GLaA3TBMHgGBaZVxgI+37MeEMACdL1Ts8hp15m4qNVwoHqowRgbLvu4
odI+dIe3EJ/Pk18Qi63nk+oM9wYsehyoedm77vJuBcXMROhtepv7Wc1Mz2i0zlJopHtN8drUuX/I
C/O1X1rzMoLOilqxdy/1b4feN0rZCHVZfYRUyy+G/U3pJWMj0SIkM32mhR6P1EZhkiHTwBsyF86r
+UW95NpJ2tBN5ZxKAmig0I5WwzbpJBSh0Hb9kgfiKrIuCnXwUoWQxkEvgLbAHoiZ45kOGYMQ9OMT
adMr7xdHTgaJrwMr3+vQfsWdh3fJ+0IjAQgx5s86ZVUhjPjIB4N9h6HJrP8EVvlG+lDPpVXbpz4f
Hrg8IZVT2PQ2Dm7e0BAcQNaUYIYSdEQPg8uxEAynusyHbWEDqVo59KmXejuXBnJZ/w3QeBzSzk1Y
Y4cfL8vba1wT/0HYIJb9bKV02DmXV533zjFLIjuA4CbZ2djatsDjEux7B4QB0+TTgMhm6/T2/dD0
X7gRKR9GAqSNBcxt1lBhrMldGvw2CMY0/a/CB/HFHLefa/Ubegw2l/QGs7M/QqMZNsCPf0mcIB49
l0dmIJBHC4OjaxF+rIqTr203omuy2GmIYY9Etu3oNN62msECoFu5iNs9SSGvOPWIAx5KalfKYk/E
Ffde7j0wcF00qWMbasDwi3KAwFDAA/Yz+XTVitv6JtsLhiiGzYDM17FIjlBnBGOlTvZCZgE+5v4e
6SQo0L8YFu+xomprl8FURkm5zFHRTq8ZA4N0SKdaZPVBgQmxvPWgtw1dMFMXHg2G6M1CLfnG0YBR
mCajwmzIeCU/yIf234LgU6BUElpr/5aZIJeczu6ljJ8lnB821Ha71OtVl+odBaLNttQzbgFbPEkV
Hs3gLLn6CS/JqUaAc2TzOwal+0lexV/CkFL4cXUIwJYQey8uXJAdfJEdgTWM+s+NXdwBZ33yX5Nm
2Im/aqmzjUyrY6iXLe2cuHzdgz8mA/y5BMmIyXJ02ENbakttzVg9d0hBhoJ/XXmvvHWHwdANafvE
eo8639v2h0rVizEARGfoRalJhDYqC/8zblVGHMTfik7Iz252TmQSvPTt7JypSvzVq+Tc55A0Ra1/
tTapkn5OpPvdAlyzCoYy0rkAhWCqsqT6KjJNOpVZ29tUOSd7fiqFekeg9rvm/2+L8qBgp45eRjaL
Y5tQUbjmONlABGdvBh1JxqNums8CIQB1UuTJl4xw6+/hyDA/JAk1u9ZIdL/AqOl8m850yID9VOf2
SEjqZBf3/Po0y3+3Ds5DEtm5W9VzF15M/qnvSAiocXQYEzH+6qJM45At8sHVVBsJA6Sc2lq5GX27
wJRkDxvbLB47kewGUM4tTYLV1l/YWtLARlI0qt9cYt8oxxxkvyuGB9vgfiED2pSZiHpyIyPXEgfp
dv1+mt41gf/HyWQzo77y0PXf9sR7bTZkgtuwmXitkwjM/hkKH0F8sDO6UV1JEKtlhl/QoDgYSvwk
w+VlLo2fuFodGGawlf5kPIWluHBUMe/J7I3sk48sUD+YI6uDqu/I63ofg/AxH4CLDCS9m9yyt4ui
qTW1+SSc9YUru4baxCGHYQfqgojoDgQdqJ1h/8A/maAu8cqKsCa3GQF7XlGCrsBzksKS7eAHTmyx
rDzd6mKOvXA7zfiS0rSK0qXjPZocEva6U24UYOEwm54yogH14sYbm/xg2NuWHjOY+QTufrE/snS5
oOifNrXIITC94NGfmKPxMYBZ0ha3C+2SpQmweWjTiN8HjtvmK24cPeAzaI9OmQ6HRcw/yD16N0fv
FufNngycMAuGo6NKvA0z+t48AJBKNMbQYWbX5XwJCxJN/NniuAZ6lCtGCMd9xgCnofhq3Mzd3J7n
Mn8pTAoUqNCBl4u9x0TTpT4MAGiBrRhp7MMSUCvrTShmaWu0J3LA8cT9eGW9R+0MJIACaGebvUtp
wMKvsidYIlDOycGALtV44Isw9ioLUYP1xSfxhQHPF3GePalSduXyyhAjOWSK65RW222vCmKBAjKQ
fHRurNBM0ZbmyclfJ6hwcCzzi/2IciDuK48XcBqKc4i0KNIdvJGsjLdSxu2e238za87qtoOKIaaq
3MRlfm/E9hvn76E3SXTLq/mrscMcPdbi71AANjyenOeTixbWMgB7iyp4Gu16PsQoRthM1Qzo6yEs
GOoMIhGQDjG8+zSkPnvuwqPVBDdGsx6+oAj3KtR32mvJDOyY2KbwFRsX8Siy3S09zn37rVUjyidZ
86MW7ESr7/aimik4t9NHiTtoy3PFmww6smkM745+DiNKfCONtDDXPwxwXH3ahSuipqpprncbNA3l
jiC+CkkSgsLRlBwHwbxV0wJ6r2CuvY5f3LxDriaHjvz7dIYdL9o3M6zrPYMcBrylAjfskFN1Xn5E
j8pDb6GnrDzukl4AQFEuxVQyV4e2Hm+hJgqXJcvcaaJ1kGRXpN32xTbRNkhxymUf42ItwQljD8mP
R9B/HdOwTZgpkXtD9ccWyftkB3/KmJXI7KGn2qx+UYhldih+Pz34BW0AqMhA7L3M/iCx3ovymQ5i
giJg4OlWrwP0YyX5U5GEB+fOshN88vWmIAFlmxZ8fgktH1GZWqsarx/3bjWuRYQVa7Ke4jVcFuUL
8lvRyqO0eAfjgGNmnHOmmvq+SKkCgA9zwRKaJ2L2wXt4a1NiVNBnQKt2Y3zrq/bDT1BsJLkFadCg
YGMNzBB88GieYN7mTYtAdm/BSm5Mu6URZQG/JpVJRs1kH7sJJNGC940hhHf/jspATrz3IZnyDZnZ
aer+mTJ1HO0cZl0pvE7LO1ALpTPVL78AUJvGar1lJd9ykzdRmfv7sTOphTTWNFLPPmuOx9qGuiH9
jUgsSa0ssSjQRdO9xfq1oa4YuIGNn6Obyd/125ONPoMlbdhKUtwZilHspNy8Fx5zBj3A+Y2H0Ao1
b0XdcF8/lDK/9qk7XzoxYhxO0DjYaLKqWtBmz7WadzBj6F3EsR8HwF23Ro1iLQcAN6Rnsi9OlVmv
8yxK7P6AYj7dhh3aODaPPeR/dkUbXYb5BTFDfMTx/+wNoUXCCAKZiSS+akxBS5Ts7rnlzU1WknKH
QIXEmoJV2i0qeG2c6ZRax3srAYLypnyH041l3G7fBdpVPn/Qi9pSv1PT+iKtYCQvejZ2Cdo6t/NO
1cAhoDeehBwm9pdCgYSSUZ2ZVNwjVKBPAIUJYoLIHKz7Ob6bYlIrZTpiGDIygaKhW5sHoJPyWh1x
TqhdpZNfBSKsUmAXNQd2WOCqD8um06CgAmJXrEBKACeVBR2kf0udty/qjXYAWnvTgvVAqkb/huLi
rEnkRCa9C5Tuzq4wHjuVd3dOSPhqmrAEWnD+SNM/LDI266DoIjOgXQbDM++y+7X4E7CtATLtNfql
lSwdROfxMfr6wRk1JeNInYhh7VlD7CN6+ifLQs4guUgPnspH7gTGcJKqSBTSQ74ePe9lwGI4m/1z
OCW7vgu/17RDKmqMCcGhNuxpj4IVz/HS7Ggw2BsSpCKtOvCgejwLEY7MyENPxHbIdGWCsuqR34/c
CnYKpoWXSYfXgvPfGsTLAvfoDhOMBKEbOZlDAbV9RohrjFjDgvWDnQQdrgeLvclzFGgo3V9zlb/3
xCtsMVkYu5za7bYPqpsgay+hOJo0dVw0MKoH4ccFJPzJTIbf7twgs1oBX7dYpUdm/dsrl8ck1uRo
5W001ZiTF2ehXwfvwr/xJg4JeCGJtd9mVfvC47iQWwOUU5NRznXlIarovn01fwbxfe+xd3Ul7qVq
obQkCUEC4XXrgnDcJtnS+vqCv8M8FNRbo5XyORxMABUpemK2+FgJdmSx5P8V+DiKuZ8PVU00TREa
IN1Sp/vcH5hhYojoMm4FMrfyIkTzmaQI9z3WVsByJkAuUqipgr8DcE01vQoljw4TaLRo5A5x4fTn
xkvjTQeNLcYORUJoVzt5Qk/pbGc7eZ4VSJBYXn2vyHYKWW2LY44b3dq7feMSjEvEfm3afVRo7hWP
IAsUE8Gj8pFzlMIlh6aUTLrloRjbctdiMT3aHaXEuV3+QWhNbkouf8DhXgIE+gNivTtfNPet9j9Y
8/6SN4ySB+Jvaw0LJkNNQ7bMhwgAFHuAaF/L1HzpU4Sfg0NKblG6j4HMoFkzdYdaTG7NxGtZdoB8
qSY7WS5grWWrQ4hMfE0THrZ8gPRyesOThBY6kuj9qwjd375Hh07lXtp8+q6KjLI9KGoWBOw5Jjg0
4uhf/PDdWaND37Dao4iwXDLAzL9dM6TXQpZfXgz86KNsQzemlwcjLKLuAvYR3DeFfEhHkLNAEjlr
BPlHPKMkHsuSTgDxy47Juu5D7rKsWOnavHpIM9d98dLqhknir7RAZ1wsob/GgCvQJdqwQvwcTWI6
L6KhvtpFidR38tbK8lUvRnsaGG4nT/xOlVlu8ev3VNFmIAKy+Zpa276ARgO/GsE9cR90U5OlIzLt
HR3nRKrsiOYRqnK0xvGSqOpgLCkRisC9dWYTQEMkGLbgJ+nmqJjqMTugjuEEId9k32TePXEHmO1X
D/RIuO69PfT3EwKkHU6k1x5TA4w/CitjDZlGKxFxamX7vvNe/v0GljvcwObDHeE48yXt+DEgB/d+
bE8nrMRNtPSkg6e4ziLBcLsEsXdbQwjqQiGUC+g0tGjZPZRSIG/qQXmrYcTOxI9Wt9y2Sju3PFfW
Yxhbp5FS5YMFCbnXFuV6i/ee+w55mqaQpPqKVeWPliMAZYtRaXmk6EpKWgxKL0Xmq8Ps1n6EWmM3
qgo0pSFbNWFHqgJDnUqbk7TsKo+0c2Ai335PZsuNsCShoWNng0XsIrT+GX6JZdk1Mj78S9lsRJlt
fX4rxmjudk1C0zY2codeTuZmi0bII3gziFj+7JaGExWkpW3n0UbOQMUREbDX3tbipf4lEAVHqIDi
8794ybylCKwIjnM6PaegKAdr8f2915GsIaVhnVCJ3mU0+jCG0R5GoRKN9TFCGpJDfdhdbqGw7Zjk
lUbIWGkmL4L7EwMnW+5jTsrQiDXSOFlrLcEibZRXPYdcXKVo/3UYEuva7mQB54d/YbNKxzYu3p5T
THNU5A89dyKJPMggCS9tLIb/dMnkIY4LsBLHLPdt3ZFulI3X2hADLAtgXqM8mIRGHN3J44SopyVy
rKx6SUNqJc2Hrp94t1X4JXOTHOgseQurzsYRbH6O80jFTtu8DaTx33Apg/4E/kMOPI9c8W6SdC9h
9gY8Je8sYcR4o/n1+V+Yf+sGf4lvqLYWLG8CIn8dLAtTI6kgow44ExK+VjPBUNN3AEpZ8jtn/70t
NWOBNfC49GS7RfGENH82Y25zxtkPAuFPhdndZk10MwJTRuiFnSM3HejDtMu+ZFHeVWKdyJc2uAQJ
cpHQbo6FbXrvk0q3QHbxHyfXH4IOWUTnjw7FUHcGNurN3JnWfWhVf8o1qRvUFPm/Lodbhz1BWpO6
B/F3j37pPvWSjpIWBN9kMjj7q/SRO8y8R8/kotpIw6jplyuZ6+UbP5lxA+s7WBYJiEsQfHRQtEzq
G/g+eC1kOJe6Zggcc/utGnxnq3Mr4SXjS2TY6W++wrtgPVD5oR5KbKk7a4hVlJZBH3llT33yNNeX
Kkn2iFQbkMHJgs93XryJNjJydxUyMSqR7AmTxNriFKSgfkOQRXb9hENhfGOCJE3P73AbeDT5WRDT
LYJwpwEUGl4JOHHujbGkjIRtMdHORzvAnDYkcG6a0g93rN/l26Lcre/G9ZNEAqfSxji0liwObTaK
t7S0diFFEEuGhiA24Bzxw8DyAeCII5764HnJ2eqHfp2B/JAshcZ3LiYihZlN8Ees1gE/LWGNlHHr
w1LepzV6k7HmcpgoHjyWxK49FINT7WJomShZxJNJm/SdwL93SLQsdiH1pj4icBoBy2tO7hWCUTbh
KXbHqE4qFO7CKneW3T75i/W+qPxmVm2xH3VLmNj6llK9OjyYGTq46W8BiJ2Eg3lJzD8BCZwXhZpv
GdA9+pNt7goXBx5HV3eS5BEATX7aYW2f6QCJirEPPkpU2Y0Jo2lUZbuPS+dPU+n2we9HXH++IyI9
VT2wlaufhoxJerxMIbhpUxjZAyAMTvF8Y3ZxdgaN0keXlpTY8LInhCBXM+ynDQuJQXjX+DLbziVn
kznoDsaUbLitlQjzDafXcCwIOHC8yTggkj4a/3JUaACidZ0dOi2XKJ7nXy0C9jv88fXRGKUbpRlE
/tgZn9LB8r+iia475o957VsbKzVKaswog41H2e+DPFkLwGa2MCuuDixgY5RlcrwLWcUaEYoDFBDL
qQNxpYzxMgYoS3s2H9MSx4l34Wghku+UtwsaNztQCWFF9qpk59XbY25ASJcEzfVfmmfnZsM+8DQp
30mBIN2MbWaqJr0SAXVqluazGt+mcZYPSTneBpNEI7Qw6FQZn4lOGN95GfKO3IwSZmaSaxTg+nBl
UiG8qmPzORfpntibc9a3zYW37+h1Q3dSDtyAG4fiQcMAUhIyJ/fhwAlSOfrTzkcK0fszexGVBz1Z
8qJ3A16iO3RS6lgDSV4A4L+yPOMpkKWDNGG1nuVfXSxs6G6eJ3wr4L9h/e0b5ithdLyuZfHRzco9
E9UPBOfdeWY73aEa0VHsr+hbjyKco8V+EHn1aVjc5DPB5deFO/vozjI5ZP14A/3Lr1Uw13sZWufZ
af1rVSMA98EWh1R2FzERcop8s96SBUKtkSef86yYT+1kojbVVXVvfHsLBTlgePM10TBEQFLQbAIH
R2ON6XPXwTDbcnp0HJGffXKYzqULy2Ur8EanKgTCAIxTWdwCJI4jE8ZwHRdkDKmekruBVIdDOOB4
ZfjeEGQzUGVQZVO4T2Ng+9D4avMSRqPN9UMWB6cKm/1blWOjxAGwXnu4asYmey3tfo7+1ZWoAr7H
ttYkNw+iL5nH/g7IId2WaXNN4QI2VDair8XKmauJAaH2quNiL80lK4MfzdC0I4YaU0uYhbsppKCG
6N9mh9SeUgSPNY6U459+xNVIEkykjCH/NWVvGSMWtitpbok2/lY2ebNDGjvRDAiL7iRlOrezRwqf
sCmy2/EqEUCSqP4N1/lm0D64XeY8uKHSt2GNeWvSGiUew7rPXjsscwb5G2gUKKCvwQxET4nWeC5f
h6IWf2ohz7LL/oahNTCQCESmZT99ipnHLC7OeUBWyqDeVVtoGpKgPMiO+WNgq4Al8Rk75jLZCXx7
vBWMwvOMNL1+9oVwH6WnwUgsPiE4UrxII6948GX1BG+bebrsnQA1eNiBzMnsxXX0eO/wN/Da8Z5v
7yXpAIrMfkD2aBMFarp0dDrYLzPxjRJuN2PI/HK4sFXifcNym69iVt8pdy3esPcU+8K71vnL2Dbh
2UWAhrtggEf3gw/I+t1coiki5375mNZ/mhuT1SOOh3NSxDQoeIuB1Y//CEkrx6lgaDMwcvwW7Dfj
gnu3moL8lqjxWxYLg/EswmgA7rw4NVnaZJrshC+tL0Q4p0LU1OBO8wehbxEA7gIUlOVkNjyn9JTu
8dipUx1C39ZrC3ZTXg0LVN70iSWTCXG8zeje1QCXjwv029UgWsYDqBkAEpMKxnAFGj1u3IHYq85Z
1eYuc+CifwqRu4g24U5Fs8KFbnhuhExP5YhlRZ4JyOWWVMTqLQx3m9SkHMDqhw+W8RRVrE3I29w2
J8IlP+KqyM/4eupDq1S9R/F2Zcvnb00r9N6izGHj+w34OySNqN6kS6chnQH4Z1f9OSkM71mymFeT
tHHJZFMXdckm6bDuN20eLfRYGUATgwhOWTuFF5s4c0wl1OqkyVOtXO9lQNaEWKvaC6uaCRAIlwvv
6q9SeP45QzJdelLwEdZ3ZTw+93FMSmzMG9sPE7UkTvW1mFUQ4Y/t4pk0DAS3c1eKs6BBC7Wp7/Mp
qOZWzAeHgeWxNPk6fIccy4wA+QpY5igrANYkM+70AunAV+nv7LxD22a635U1IFGZQeOoPNkYZo2d
XAaYdv38RbRg5uye6AObj5BWpkPKZW1IEmwFAaz7MoDkwqGLXjA9V7n9w3MBnwvsn1nOvOtVFbl5
6m/V8B44uEsJbgJl4Cehz5c8iWBI/wYMEkYXuzdvpIVYJdvMzMsjKf/EA0nq2kKFBNkOkL3o+mUg
jfBQevMr65rYu5i2dhMMypbkd3y+BN7v52kVvKh2HabM65CkTTShdyfPBXW4c7NnNR+X2voibxn7
ixU+cL0AwwTdcEh6Hjdtah95fN5Sff3p47i7BdYMMFvOZ4kccZ2Cs23rCiQNzEmkAe4Nw5CoS8hM
9NP5U0zyOZhXtUWv4cgAUksHWUeZeJHtlcW557IzuoVwr4k89n9XeuFDiA4GcSh9fFyoN2ZlYixE
KfAWTDxEiV9lPGQQLoYHUpaaPK4T8MhhLtX3FBAvAb55Dsz6xY5peTNGEm3B40HSjeSdmmcIQzaW
l4AJBSRvzXdRsxUfZWmry9Ao68moUW8MPQ7nFL0DKzVnVA2LImflXGc3AyrFIKDZFnY6IweHcIB/
X1s3GDAnon5ua14TXt2czZjIei8TvNLIpy51Nu1tgvafZoPPztDEQEuEUXjftnY2VNuOL35Lj8ny
LOSMnzDdA0ONiAZv2pida9agj0Camt7Q3UFVGJSyTEsqotQM7mmAWmV0fvfauvbGz+PXtOtunEOh
g3hbSZb8lC2GhmKBoNWNPcBiCvPweCC7xvIesjaF9qUpKKVAvppp1FN2Vkdz74pdjJDr4C7Ku6oi
P4209Ih2tB87Or22zXyevcz/GVGDud0X7OD8u8RdvSZVEMfEqMvs1NO4EZMfkqbl1czFuG+7d9mW
/V1MkwwNVzEXjQfBX9iosOq8857qNX55tnpipTCSzZgYn/wcQyiNOvJKhkVofox9Xz0YTZofC212
qxzzYaAk4nnySSRcNJqlFpTyrpOXwF4icn7Rfq9zjOWd6SUxv4MJ8knwB6L1E4/9enxkhtne2mxS
7z7iKCI7Z/dhTHlQRE98rqWecplALRNIto3TMnkQSXkWWfFRTUX1LWPr3BWE4Rg6eTQrQJPGDUkb
psZtXVT+95Sif1l0/y0JCTm76RtUwljszOa/Rr//JwsTban0fQycW5g8wB/4/oSaak6SiACz+swq
mh/oduAgQOBAP68d15gSunk69qZ3TKl9i8bwfV4Mpkh0l40VHLqBnMlEzibcm3PziYbeTGvbBPfX
rmfyvjaIMKJeKW5aOp//j79R8D+qWnyERJ4dWOTQhKHh/2fYXT6EZlYDS85G96wt/16EOEkgOh0C
P7a59gFPub5Pgg65QlR7jmp54K/Whm5GSJbR3kJaQOIqsnTm3Jk0NWObBmSQAxi+UmRuV4v9iobF
PiO2I2VEaHFISsu9T8ZxbZqs38n9Vpgo+B/hQL/bJafAnDnVlZ7Ic3DqXbt+VGXSnEub54ACmfIC
D/cVIK48s5nAwLTEqYx9CHBLCn0ye/ddiX/YRnK2K30nuUuFJg7WIA6mLY3v0Sk0elUkogURjkfJ
T3m2Zuvy75d69pcqAnVSLZ5dyNHHLp/1DakzrHUdeg8LfhMCDZGlJ6ivTCKn6UGJeraRS+nW5p2v
liAi70xuKf8w7l34qX3gVHTSBdapnUkVnAeUxP/7c2n/j8xOvkWy+ByLxEJ7rcT972lDDZhPBkQp
t4SePfR2FxyTtRoSC8lVJLgiYgqlrlZQHYjQ6vd9yqtfmfaaqoh/3DFI+eHOqEe09wVtAWRDBppz
ND8O+P5vMfUgiaSTEeCMNrolJZlw+pwq5wUP17iXQ5futDM8t5wZnU1eqWf3KP8VOX8KdZ6zlP29
YU0HcgiD/6PtxPz/Pb6BT+OR4Rqkurn/8fh6anYyckzXLxuPPKNNfViadqDpZba5wTlmlxRs1S8c
BtApBPl2WY//j08//B8Rub5LeBkdyY7pWXQe/UdMOLZJY/KSCcVbl3P4JILQWdRHhPjSUw7Ng/L1
2hXD1ded8d6PyxuOCxRqWv/BNf6GMzz8LP30R1uNd1hddqRftxisJ4IAT6gN202/WNjTQLcRhpdb
4qJIiRIM4IsY3qRV//IWvLW+Q0nWRKK4Qw8V3k7spw2aNyzl4OLr4KfCC/ceoomYnsdsIm6gGv9O
7PARIy9Zs2A3lYPxDyUgA9igbiiENsrLcIdMktgyHbXzPJ3sGMPKgEprwY65c1t6mdz/4uzMluNG
tiz7K2X5jttwwDGVVd6HGBEDZ1Ik9QKTSCZmwDEPX98L6tvVqbgysa1e0kypIYIY3M85vvfaHlZA
UTFzMJjQ0YjZa9zoT1n8OoVoaSWWz3Wa4MxpPfnsRsQkpfzvQF889ByktTODKKvUvi03sSSLadVR
n6/QlylGkFjhJyzlMzbBlFWA6J37kPIRZApM3lm/YYDHgXHEeTQmcLyull83cDI7QWvEcXFQ6nQC
rjSZ3D7paKkmfoBtHhPG2+URwqAAYFphe9u+15oNOJglvPcb0udk29RMZyJveOksQp4g8DOvV95W
j+1H3N5IhiC9xEtQadPk67SZwl27VPNhqM4IW8+Ywu5zAea8CQnCBQ/3Yrk4gJaVhWq7hVSFarCl
GnRZ7zsXISeSoBoA3tFJ8dvbI3P4xAVVYeTflaHfLg11anQu+B70RYF0Rh6FHlO7Zh9no7hNanfi
2Gfwrdn+ptcQfcJe3QwOQcZ18UXq1Wus4bgbByjCJir/sBvitWHxuQYuHmS76saAzjHTCTe4GKDX
FGs4sw/NKNDOGQh0R3Fd5fmIsjPKd3SiY+dwae1pTxqI2uFNQsYIyXWUEAF6q+IAuWNOO5COg18D
Uk+ZR/WeA1bU1KQ8sMe07k2ZPFm1yvd5R0QUo8dt3qJU7iq+m+uV8z2t2HzvSvy4U5YkR9DMaCOj
xwIuuq8UKi2l6cGpMrifI9OnHbqLkozvYITjaEAVitP9HPbeCZ+pdm0YOLPlUB6U7eVXYTDnV31y
lyjDOfLQ66e2NAFACJM61U55PNuRmUYRM3zJopRTF8swDpYwwmsv4rFPpXpJBJiHoWQU2lnrZRn1
2KSAgtrcVdrvrERypeSi/QLUuljtKPMGTHKJd6NoJ2+i3nkoGzQAwWQju17UFHpqc+SWNTeeRCgQ
I4rZFqYsTnEoH00xRDdGlP/VT7l7cDMKs7AtblrSFZlARmtrMq7TLlL7RLOBs1hRsRcCUUQMFOGA
jXZxZyPx9oDD2gGZFAWKC87brqZMh/PM0eSOo0l765r9OzZ+ZDcFwySiQAyCMz/6vEfs0klw+7Kx
3Z2LyEAUZJ2QHG/3K2Oc+lMBwAACAXaDjg5CxIxUyBy4b1xGFWNknw1jMVuhxFrbufF16CzzCujI
kzZk7rGIM6ReIWitPJL1Ae1lq8YDKfDLo0BR0fZT67supRDCmZBw5OLraNeEA6HYg5HAwCefg/i2
qDl9C2JTnHGju1Znc/Yogcrn+V9NZ8aHONPU2g3a28SkH0ORQYNmz49Y4etTgQoYc+XYvyblzkF3
lAX9dKsCGzl3YmEUzNrkFA/ttEq7arzT3XDbIpx4AJLR1Ul2xe7wBGGxuW2q+X6GScSK2B60cqYX
xmSyuM65gm6QX8W9eqWuACMaW9nG0cOHuk2+zmUJx9H8ai7HY8xrcTVEalMkNjdsSIAkxDWJRL3I
GBIxBv4BhVTpeKUUNUtK0trIiefWaVwggFX53FaiuYPRdppqHt/CjpJNMjK5JSGnWHdjkR7ikrNb
lIuAtDWLaVTJtqJDJNnPE/mFvY0jDQV+9IzheutYIMn10fT8RjE77xXAp8JOngs7N7da5fBEw5KI
E/QagD6jbWEw79YGVJFF5eaP1ZJluYxaf7//Lnv8z0U5u68paYc8xG6Waf5c/AytO5GG3SeIuMGY
NCSAArDOBjwhtfCxLd3ZMSXQj8/8X2/jf4Yf5e3/+eebf/4Xv34r1cQ5Y9Re/PKf+4/y+lv+0fzX
8rf++0/98+df8pf+9Y9uvrXffvrFtmjjdrrrPurpHipT1v74OD5++ZP/v7/5Hx8//pXHSX38+cdb
2RXt8q+FcVn88a/fOrz/+YfBNfnv8Nbln//X7y3f/88/Vt+KMPv2/tFEl3/n41vT/vmHZ/wDj569
RGLS4+rmAqsdPpbfcd1/kCgAtd5aajCAAfxOUdZtxEfa/7CJHpaudGgwINtTFDVl9+O39H9YDt0G
cR4W5G/X+OP//uQ/Xfj/dyP+o+jy2zIu2ubPPy5LwIXUDYiagAJH2K60ly/394wWok8Bb2le7NMR
u6u2ip/SBJmJo23Niahfj4jRXaGPuH4CJ0JjxJb/t4v1r2/00zdYHrC/PYCSwBYTARtlv0NPSNjg
z9+gMEXa9EUR+lNA3RwKjhoRZN21Tc0wnxnghO1gLTRX2zYevN60aHusOY5cQSRpV43Qvv/+C12U
oz++D9dcoKdFgCt/JA78rUs1Gnfo+lKGvuEqJLWZg6UWdTSZEdUB3v93XSoAch3kpN9/7o9cz4sL
IXXDtJa3kRt+GZxKMz/NyiZjuiWQq+SkrR4OHo3uJiKokHFT/miyUQWD3YEdyxnKDpzM2nLllCR5
VL0GKTI5TV3XPz188s0uLglxBsLV4T3r5KIKhCoXDRIim3nILLf2xdA/4ZzAfT5ID5ldTCQ1ATyH
NIOcOvjhxDFMHs7edWt+HT0OfDH8O9fpZlgwf2mh3CslT60l3E8w+OYS8/C3a8c3NIjlESTMOA55
EPIC+JwOdCYdB0yglcACOgvFwbaztdXldF/Qi8mPjk/ahCfMpLbwLGXeOkHcHRp3M+RfDK18TqeO
DGh4lJwG3A0h0xNenRQbrT2cNUTBEOGcjdHGdPRJO27bKo3oLqwX6oGi0lMidZcmX+U4wkuOifO0
OWe65ElRfXltKz9oe3CHi1RQTx39IaEx/+wBumjnflwEEjxYNgzWdIIEf36TlsN31Jo6F8GNMIdW
HI/E8W6qvlmV1e9aQ8KVhBeKkPa1wiz3SRTHj53i4h64DPaFxT7isp9cvMh0KUBz267xI6WSnXD7
EdGcQUfZJcc6bPAnJepaQeAoiLclhMyV9/bsLBIkgbElkv6gN9N6HvC4FzFMVM9VR03vpgPy2ic1
TN8d4rfXTfGCkNpCA6Y1L3FVrc0WLBBtz6ulA22Unecb2byXONEYdVf3qMPE5vfvg335tFnS1E1W
S+YGphD/RtvOO6esNbp7v26LbFvOtnMIy2TeNgxSFHSN0jgNsm7xZmOcHalD0VHS3qg2cvwJO8tG
EFFf64v9HlB6gVZyXXqA/JygualEuPPqRVAMR80VG9lvgqW2jk0G2LCdgiGcbmuJgUPImuntsMdd
Ue+k8uarMQdTQxnmDco8ew6SDQPN6h76yJMilvXASWGww81brZ24tI/KLL+PDFQAEBjVzp4TX6+c
7Oy61JppJW97jjC2YaGavemY1SadURDleSsZTsIl03Ult/PQMAhKBmPNaOXG1B1xcqOCfBGAIr6a
YjxUPWGJA2M+RLzBFT1IcxB5a3ySMeUsD9ffH77llngGcxzjxxJ6uXiqFhskKUa5n3rmc8+YcWfZ
uX5WgXwyYwf9HO/fvjITtR5Czmp7xAhnK+CVMHNAd3ONZQttPf5ZvLWONo1HlN5LZ4L7npJa7OMG
B1RvS84ZtUTb0AVxKjojStTb4mRHDwGUupNsie5JTJwNjc0ZqQxiG0vDthcWxMN2zB5ifcq2yOcD
KJidDj/WGNf4HPHxgWWXXhMf6hRJRIK8zOkgeJQloSG1e4foRN9HrU7wTpUQSE+A8yqoTfsLjnUS
jUS8MjCy0bWWZ9NBW9/UWX3tcIxGMzHIa7vVfBWrngNogjOKMuMYzH2oyTyhwRu6Nf4Lb5cA9odu
6p0lARE+IR1OTYTAJ2/Or+6Sg0RQUN3oziXXW+s57HG1KPND8GhkI05ru5NcddfhkDa2/d9/2i9e
U6GzDBpkbHiSUufn9dC1kNSOPEV+FeOnnLo+xzSIBN0J+nQXkHS/mk1Pu+KbBpuk4Zjl9x9/UVm7
PJIMFF2EolQ4jLYuMr2cEVf8XPPxJsCVq7H6Mkxyy3fFOMjpfOdW3SdXVyxBahcvAZULwxjm66xO
P2Jm/1a6gCAsQrC1md+jhTiJ+CtJSLcOCjp0XmSZjGi493EW7yPbcZF1UvRHQXME2pNikXVoDrP+
HnHaze+vw+Xc/8eFELa0JVsT25JxcR9MAjH0rC1yPxv65DzLYW2lyA1nfeoOYR9ypDGGwxnEFUgm
KNf4PmJ3V8pOWzPgYwXXPH/e7O1B1EeVYvCxx/ZstIK4YqS0CXJn/PuzvZlQE7/mIrHuS89k6dNz
Rree5BRPfjb4/+WVtoSgsLfw/1IT/fxoaYPtJL2eKh+yIlA63l67xZqZWBJ3Yx6tQyOrCetqcNxF
rCglsnVa+iFgcJxdNcRjEIFiqrVXdNUnK6G4YJj/uNq8YRxIsDnp+mWxZuR2SvfoKt+MzDtT085M
Nc8SmQcBvPV+tt38tPIZ1A07zaUR/v29FkspePkI2q699CVg3Dz7olQs3BgGT24ov61q+Fa4ZKEM
mifugldE7T6nydBzrIKRt9aMyj2GDsGjxVCrbQ0nCL18G33yGv546i+/kmMIw3Y8i6rvMoCjQvM2
WwMlWEEizlqZzS6hWPOz0HXXVv/iTp17jsObrh4d9NqCOROA5qsouQvJoHfQyG6yytzBYTrO4cDR
EnO/PSqB6QzmdM1MlbmXOU9nJXTUdt1TVwefvEC/vKgO9a1jkSIHeWWpz//2Xs+NG/RowxE4RLpN
n8RgE2jEVWGhA8vUVcnsLBwWKEhSo4ZFDMU4ZwrPBpCOTQD/FuG5fvc/uNE43w02XI+cvh8b8t++
k0tJoFcNbwAUEOTlnPyt4qZNGXlppV+2oCXScPHr6R6B2spaWrimXwuE4T5jbPyvAynExLl+Uptd
tirLootKyIFmSgAbTe3Pl0qB1XDTwS19p4hZ1ccGtkSRH7KeCiWvn4sue0GgW33Sf/ziU42ljRWk
cJHBZVxU3rln1taMPIsOSD1NdibOjp3mGxMqAp7UhKoOFZIWgm395C78Yo8hTk4IpniSn/vyLmQs
4khryDTqhu8aZ+xnXXGaZ2eVPCJUJripq9PdIvJXgomxkU46BuqOFZEeJQwlo30d01TIlg8mvPpA
FvTZgvCLTZjag65Akn1Eh3ZxaepySPtxbGu/0ZrboFFQ3EDZr3Sa2vXQ656f9yDaCBg4eQv0qNNY
T412Poy4EziiNs+pbV2npQBHVdCKO4vMuOSAcjNo9rffX83l2bhYKAzE0x6NgsAp5V7sUxqrt9my
SfpZamubadSPkRLbqcRrgeLzs836FxUrlQFZn5Zngx+8fFJ7E1lSm4a1X7tRu+7wn/nEvsA77q6j
wnkkHfLGLe8GZiC7uWCQm2sGRq+u/+QG/Tjku/ipTYZSgoAiNmgGUj+/MaWF9Kny8tL3IsYMM4du
fOGtUQ4QP3iWptrQXqbJoGhBh9UPHH+ooHbWhWxfqkmNX7BRILyr38esK/a9p8LrtIFnz2sYfo/M
qNrJeUYEMzaGb8roGJRufEYLd3TKKLkCohTuCukSADFUzt7SoNh5bYhbLi3ENjRS475EbQRUwvse
g8B1MyHxduPWgM5E1bI0umkTOwcTIXA260eDmfxapZ7cyRH3NocPV6lk363RJWzpPlbGWc64O1SF
Xsvh1MVC7RqW81pL3Nj//fP0i5fT5KIajkcEle1cHq/OA0EpBmx2H9wb2FfSWzaCgf96Ghp7yTgA
ElCkn3ThP6rKy9spia0nCsozGRRe3s4I9/Y8kXNuuuH0vZ7cdDmxVA+VIeFGUmeTOi9o6IJ4lSiQ
RRlPIJlEznpW1nPXiukA8wzMM0KueYyyL5qMiUlM+n7Z3EwclUZ5jtxPoqJ/daX4xh5jTRZRkjx/
fgY53KNIcdrCzyVlOCYBQvo6FWxztH/Q2sMBdhFqvd/fnsts1qVSMm0WTpe6wFl6+Z8/1UwJGqRE
z31cYQXWO446Gk/DxuFNL4n1MZM/eD1Fbr7NK3s6zPai31GvVqbHz6Nulxscq9mxUHTg5dwcDRMJ
YZpDK/jka/6ipDKJDmP7F57z77Umx+OVA5Ao951AWeAIcdtX3SnNMCkOnCatdU3b9NLE7AsEeVeF
5WOJQv+hn7tHnSL6SoB3+J98JXoq6m9BmXk5aZolVuOJHBa/aMVzVjXiaHrVXZOTPGDCZFm5etWv
zZ6JmJyDVzbhF9csE1/iIZRx+cC8+/b338hZ7tXlY89k0lxG5kQrXq6moQXZLpvt0g9MCF51KVr0
VFVxD5U02jTCU1d9JwGfBJxQysx23loyeSmsfHQV9TvkgzTXH9KxbrFYMTeZHMs4EkZk4hygTUri
+roNgxBXDgpky4VGFhHFvOWng3PRU1Mw3X4SHK+X5DII3SNSLmrrQ2Rx9DcLDvrLOIWW1MqMA+pJ
+mAnyWKq5gZdEBLDKOoaUstTiY2GwbJtgJHN4yhARR2nJ93In4VRMkMIEhAZ+PGPWqVo51IMgst/
vKCGVoNxG+K9K05juQeoad1ACtfw+gHcl/R/UOTgIU9Wjge6jo+TGL+5hT3dmKIoNm3O7D0txmur
kMOhz2ApjVaV4CjLn2Pt8071F7dLIjpxraVNILLuYpUybb1pZaGXvHojvtgafRshjjW0PeQ/+rAJ
KgQJjpSvadjfEudHO4fgE2U0YPowysT694/P8nEXT89SXLMMGDzQzC5/XgkcRv0wSNLMN4qY+A80
JhUmZu5cFG48+zoJvTdPx6j4+0/9RWlk8ahTpXJuwKDgYv1B/tUWE5xKv5hzJjvufGdP5vdJqpva
9m4QmqKK1MTAmSH78O8/2vr3n1gyKWNoTkNhIx+9uAF5HGqDPga1HwEqJ8jDIwAA8/o0kbZbZdMr
6gW5i+f0m2w6YAEzRk0rAVdAfB84I4aSESk7SGc9zvZ3oR7lX3Eye5zYONm1QR3D5qI3e1UhRYdi
ohNqT6YM6ubifkpLsgCzMkDG0fRfZvs4mG8WODlbMUsPByf0tSYg26Ayg60n6nTrpjYGLgIUrtwq
eLYSIkg5swIlIY3bdMxv7VnLdlmqg1XpCvdOgm5KwedSK0KeauJBPTNKMCHfox/nz4hkSX4jtcko
DkXp4m7qzPffX94fz+/PD5Sk5mU+oBswj4R98UBVEuPLxLTf13r7uSbYj8FPclDYF316poWHUHS3
OsKQnPrE6vO7vpDwQmKJVbjE3NE0zrCtC5CtXTVbEPorpqyNe8r4cQtmLAd8Q+TTtZbB8KRzdsbE
XKss+nBnBurM0ItuzG0QSadXcGxvQkw7WLSSYJ2LPltlHgP0KEFlTKwA5tqOjMw4O3TkcoAqqhu8
kXqzEtHk+RCQFjzSayWldi6D4Spwm3k/ENH+2RPJjOLf3kLHQv7hcBiom0w0L2YH0L/aIAxF6YuY
ztaJPXWbtcz2Z+8ITfOBeJkYkS284piIjrqp1FHvPBQ8nJw9ecHrBO3IShrni9lbwwkTuQWbBklU
iI/FlxCSrsPhxspNnZaCqfg0jK+Je4xsM+NIhimoN1hfUi8+WXAGTmH8UrW9eVt+lIyVbnD1e1s7
xBcW1tl7AjdB5nAaHeXQxbr1STmB7yF+3TKmBgGEwzkzEILgvvFd9COMhK6yeJxOnZ5/NQd3DemO
ESD8QXPsAwT6yZWKKvaGTOb7QJCoNDWPABjmLRiCp0rPHsfSvOUs6t4bsYeHcE2lqox7t3DWYZ17
N4tytLcwomjW2uy0Z6JuQkzLw18hbCBY896uLQa5d2Wqg9VgZiVSDI0peJe0mj+UBqfO1CHvw0YE
jhSAYBvs9vusw+caApwkNhSWJoGKPyQ2ahTc5T3AsOi99gINcXn915RpbwHBIhppqniR/1JO9Fcf
AtUZ2JsQU8DUqHO0WJpBFllSs2poyC1ikZ/RhMER+KbAPOD3dz8STGyBk29JlhrWxhDcyaA0gCu3
wTail163uvnQwQPaZNlwm6uaYX5jP5lwJVg85gh/S0p2nldt+252Vs6HKWniODIELYisukAFNoew
jeLWenDQ0gW5ey3d7kuq7AbfQLe49KmZXbyFvBlBtgFwu40JTO1ZwdZDFseMq4eX0JmA4LgfETUH
Mb3GE7X+thXRiZBvDZ41TjlsjubG7jkysHX7Pe7xWoCdUkwttY0+NYsv3TTWg85wqdaI7ZlolLZK
FMOmzrCuRTC4NJi4UJw6TBKw63JUO25ek9CyBF23QBfInd0IrXpD3zwfjTE+pQ5xKCjnnLXARu7A
fhrapDp2yFeYU8crFRrbMguH3WyK5nbIbr06rc8jCIxD2NrnAdPjGk9DvGnwg7oIY28nyzvPYV4c
Eei5V1o+ATJCRrDF749oINKOZWkqFFalH0biLxMxw9lIpmQ7mhVsNy3pTyMzBh9LzVEko7l3i4qw
dews6E4StNIt9G/TgNrTi8cKRc+WZopUtqLdiHF4M0v10qkIpnYLjZmSk9yGyc2R8Gs68p0OkgCm
+QlmRQd6TnUYdeNB0Avm1busDVKqi4VNdjeMugY4OmkgJPd48yNMGTHqa6xgeRBzcOVe83RD6mM0
xWBS4ZLXXSiovbN3M2z+RDWHJrUegTu7DL8rCSz4ZOBVrwzHvjYBbAIB6wrqxmrlzQBu5GNmA6aO
Q4xU4Kv3nonfjjEIgQkjrr8pktdl1SA65EzArA1SOroP0gPOGe6zqp1eReRdawLCG8FP5S4cvlCn
7toqeXJMMEhZdtYawQM4dOFeOHFPEgAYoLxBG0A+N3g9ju7iw5BNvmG8pNFkHvqJoasB7qnWmEyB
GnjLpw4+otmKxaFrpLGxreGcEADI/y0I65k6VgeEUVOD+RVZ9wnB6k3kFhDMLdBYlaOtdVke6i5o
TwLNqokucSSi4CSo6yxJcF+aZTZBfdaDlcbOFfPZM+eK8cYWvDte69xmysV+g0G6u7JHI9kY0Txs
RKM/tkmriCsBkVeY9YoNVu6DBnqtpQeH2XDIGi2HW0Mtj/fcnG2yg+KmfjFH1yeJbD330dbMQmwy
Vfcm7FGBYbJOCgsMJZe5GuyBiehyl+b+NjDnF93FzZ8WyZsLVHY1yORQRfod2UkR2LRWC3eOEyMu
LHokbdkR9t5ZyO/eyNbCmv29NliRkybH+dwTrpswPILBNkOezZrXyTSIaOPY2i4hxAfSWrW10W+A
0mSbhtqoX4kCQSvjKD9kukfdAlcvB6TNRgjOrpH1UY/6lykn4jY19pbkbsVARD3LehsxqjhgBtma
bqVroK7T9Sc74x1/mifuOgEPtmdcQ5IDs1c1+UaL6se5Hk56SvHTz+l7AivJkEQQVCWAUmH1B/yw
+aGFVmTXiM+F574OMntITfuRTno9VeI2HDjg7yjcF4BKTfNEpGyz0hlBRzrJDeTB7av8jYAyYgnw
Ba2jsnykdSK4oLd4Q1NqkIRzgw2a7ycvNHq/t4ifcEdz4yxPnnIKDMXRJsub/NxXii1h8g6ehjdV
KpNdpxbY1+gzgSgtGRUfky3fKtk9U8Hidku49ss6h1au1MgrGLCaczQdw/TQIP6mho+XFwP8eCD5
5cULy3vJbG3VxXcRiFR2L8JRXFr4Ws/JAOmixwkgmyZsBI88C8uVxmPNnzCfLczrZJP0Mdd2eFRd
/oXmpSFwAYGjIjO50J7KkS6YY803W8Q+iwDog7F+tCzuoWYWX+PJ2dXKuWIK9HXwkn3toUTJ+eZq
0k8uC/5QjfEmCQj1MU+4YIxVNDZfA9k8TxgVtaaEB+1FrzO0dTu5hcyIX1KlD+OQkTyi9IPlJNeQ
bGxn2WORFTdVsUU747EToEWvbJS1426IjffKsXc94ENHCaopUCRonczHBJdSN6ABVAFr+HBNwqx7
NuHv8vRSCBBasMoFxY7pZtE+NlO/ECI6Q9Te2YKzrwlAv2yMq6ocv3RieOI9rPjJon1fj2cc38D6
9DtLzH4j9R1B4RDgw/Iv3JVsshRySrBTOphg8LyusfvsxxkwymTWV5E0u5URpmsDFuPOGTjDnwJt
L430C6pi9GLsu+sKapaS2h1o373b5g94w547TgW3Aa8TkmpsZRCC771ixOhpGO7KFQNsYedUzR5Q
3fAJyWi2n7KIiVffwYONMKEEJIpjZabNjhy4vJbHfhH1ZKKEJqY7FZHAPcTv+ojsISVhO56n41Aw
Z0tFO0DncCGSDgcts49GqwR/lvQI5bYUA6NzTGuYi0ZUwzVizawK8uOSghTOtlt3TuHCkGMOnLsu
brUnRdLs2sGsvqKYbvd4Sqo1Tu1IRNeBWz/Pbletq5HbGE/PNNn38zwGWNdjhOst81IxkhSWBizB
i/i6bXOky01209iVsYbXcUqc+eiG7m06wRdVLL3A1r63mcoOUZGSMK+IoiJwpd4grifLw6AEr9gj
duWcHRLlfHQ1OteuDRZA/7geCp1iKwUqHMXBoew9E3Ianu0Qk7vl4aMckcXs0O8X68aLiYDGc4mm
OdExLj4xIr4GdXlVprPc6uwvES4YbHPFgDsPcVNYbGcbkZXL1QEgRHGQImIQ09hhtdaJWhyJZ27I
yxztIedNCG6xWoOvM0V8sAdznS6FLyJfjBIAm7ClMU0ecV8S0HBbF4pU2lwRjOT2Bc4AWK2UE1cq
14fTUly1pY+nb2IlgqiUUuJQjJkgTe5qw24ZSFfczNq4Z4g2bBhmhltDNdQAlbe3ibAn4YxFYVoQ
no5+ANVGlDFMPtYJ51QqAsFUikIn0a81ZJiiJwA2mHCJow6u6D2+ZnZ421azvepYvIdpj/6tPtUB
rzqvbRH2Xy0Gzyewwss8nX3Sa5Cz6MFe2v3oD6bxDg4Fp1aycYe2WY2284wVlqYLxTovonk9pdp7
NQbbOTS/h+XXsi93NSC4lWqLhyZroUprxb2d5DsmalTV1hedHpNQw6deDnctkeREZWmHDsCo13/D
KQrErlZPkQERiLV1F81HCH68x+1c8m8Oe2huN0kwHhyv3DYjYCAEDiuq5Q8iJMj3rE8RQ/NteGtE
30YJd5eTmY6jNf2ReyoJrlDh/B4MxPGFpFk1hbG16LZAHOOVriif8Xet5JLPVc/GVe8Bnk0B2/D2
cENOtYqOaINPLeAOJNwJpUc4bTqHKHhPZwXTFuOK/sj8muoygQoPlNoECJq5wX1iWu+dgOCrtHpj
1GxMo7TeY52YEmx9GRA33da2RPBuAVn4ZVLdhIghF/H9a0g2DQCk61GzU6qOdF/M8Vsgiicu5zVG
T0YhDQC2kph3q7rvywX8APBqQcMWK69rJGzn5CrOwHPPAYibqAWthB31OjKNO1crPtp2ylfKi6at
4THwC8LbvmEtYzwzQ7vdVk3wwWgWjZYtvjSJvCO5ZG8o6khb6x70XCv2bk8sCxk+0E5TnVmcewRn
QwlJLbJq4oCvx0CjV0eXtKyp3I+Bc1MtrpEOYIM+W8a6UDd9gWpMzu8uUCJ9ig9e35qE4VqkAopy
R1FwhcGHjLFSw7oFms4p4U9a6fdosB7mwaBdczjH8NT7lPaHObRhsOKgBGH0GlhDdqiCOtmkkaeD
2Ypg4hT3swmepXNhctNdDFuyfh3QXKypBQSzce62trd37SWgs1qnNv9TeNF956baqo3oFtrW/nAd
UKejk17PkTTWsTOfvN6K13Fla2TVkeKz6lAyM2Byb2a7eED0CGi++QgEEpZMRFemcv/qZBtjt0ZG
fOPZHmCfsJIbNRbHWjUBhjYzJcga1YtZnzV6vbS3fUPl81mW1RYsOKNaVmU+G0N948kTQ+9iTQ4E
k6x8jE72aGHMtp7nkPdEJex7A6gEGH9BVvjIxcTeaelBNQIfmg/ZyW9AafFwWcUxE7D5iOZel1P4
XATQxwZ41ivWuhpyATCGJihQ6CT2syjio9Zaj6nR4w5kVLYSWEjWRW2/abP1XmMz2RQTPILWcT4S
JZbUZm3TzZUO0AxvU914r0WEDQg4jq3FK90ymt1B09qcY96KKb3SDuEUMurLMs7+WNEHktJBeLrl
VZCYk182yfPgsCnW2Svb5W7GKk3sIAYTuK8xTFRJRg5JGvjfAMTAo/uCqsraMEWjeWU1WZWEEHmK
RUnAx/XwH29AXD2lsiPbV07fmOvGpFVOO60AqQMvTt9OeO/i9j6vjavcIpAkC0ja69O58yvLgofd
bUSRBhtW+HafUnZEaiR719oWqbdQzIFhVq3YsDjdqZAxgsPISY00aVMc+mgE5SoEE8JEd8DoiNKp
hgoYh+I5bu1wZ5+LBZ5NVKWxJTPszY6qD85NakRSivquZntuzV3r6o9TURHLBTRjDbaALF/C3HeB
9zpUw3lQdE39cpTL8KbZMXQhnidKDsZEorKWWfM6saASw2Z/GMmy2DbRCIpm5Gey+pjopjC5d1Ba
XWOJe0nz2oEWY1XrWLdObLIB64vARZOXB71OUVZUIcMl42M2bZit9M5o1c0b9jk0ntkmdDMgI5zp
LoU6FQEOxi7qIyDHBrtmTRxvQRHQ0FBtOJiGe0lXsyP9qjm5Db5Za7i2wPORR9OX64S5MGcA2TPQ
278MweUbi3GvxYaG/TsRO28g1Cgd1CpHKrCTzNzCZJYnMmgpU51Z40Pn247Vmvbc3EztTCLotE1a
mD3oCjBdqehdJFC76OJBu8WYjYijivfpCKUKIbKShJnM5AOFDf3agqe9NqP8wajL5j4u3/oWQrOs
g5EkxxgKv5UfI23wAW8ba1Jpm7UZ9bd5kRWHoCfrt2jsh2Kg59E13GyozSHsWMGKRTg7ZTk/REBD
mDg2ND+doC+xOHMaBLmWCSUspw9M1/l95BSSwgKXVZyq5BCEERMynWfW6133YWq7vW6MNn4/ADnD
yFCNdK2CdL2HmCckIVWQ00rK2CigfESRijvtmJC7vebYDjZhLt6jOPxezeJuyPJ8J4iyv9HhBWpR
Ee1bt6lWX7PYOEzkedSa75ZHkZb2k+tg+Qvp93Ygmhd75EwoAlkEbiLupqwmhaWTu3Si8Oxa4HZl
OO4cFi5wy8xOxHRsGqqeaAkPiB8jsjyD/03SeSw3jrRL9IkQAW+2JEBPykuUNgiNWoItAFXwePp7
8N/FzGKmoyUaVH0m82QlVmMg3LZ8xAeSJdzhsaqILZFER7AdJsyBJOcJOs4g3NuA1ZwENfXra80J
JBuZvUAw6GahjmmOfcFQyHudjmnkwWh8ckHVMYhOTibV3WUifWLo60jGxPnqKrEZ61p3DVjUbJbi
wnWMPqXPPwMNJnO9zOc8xSiP+PSVB2+6jeXrQPzyplgVV1MavC2ezkA5OIo8Z1HXuU/Mrknc4lgF
2JxmeyCBb+ko3z0WzrDYGThqfTJslVEhn8+/aoPD3rHKHvotkVSIWSOtLil21XhFq2scmrjJrk12
G8ihg+uSvyIvnkBbU0r4jbGfTDp2KzDwNmf5Lp0ZxhLJSjAZkXmNnWAusduXMguQcnvmsEsTi36m
ohMO6LFrIJ7OAAJmcNdEIT199AN4MAJCZJ/W1RbtRLo1dVoEi5gqZpfNczP7cdSbiRmqNB635dS5
ZHfAQdJ3BSTxXY/j1uwpcTOLHGN9FRc4eXwC/s0Mg61EgpuinWbrkvaI8BhSr8p1wA9TzpcDpVPw
zBEcwbFESkVDe5yOzIycixVvavJr37CvP9SAWDAefGLRjl/8CqMKlq/b1PVngu1oKhneGlZ/qQeM
K44529eUaJ8gmZIdqP/j4JZtOM6ononC5EiAl7PL7IdMZHdaAEloqBYJgEvrQ/etTR2HOeghtGXg
rplisHExcOUmYmQ/0mCA6LPNaMzvo1neDFAfm6KcPBjTxs5BmnHixDixV7OiqTAI/FngrNWvevdA
osUpZxa0T+hbCm+kH0sgl7tPVGWoFOyxOvuqvOqMdLOM7pbHOyjgGSHRt8Klzc4Vkg1mtHBXDZXA
Ts3TFv73dILZNmNFjVRLhdWg3wlz072LOp9fYGNnNmlzuqzeA4U9syXsWS3lO4A0+2L3SHGMeiWD
IbAlkR4LsnXy/PJuymmHfXATW6TBNpkbgTvfLyX8js4jFrhLFYYc23uAD4beR9vFuh5f4JizqQLO
TaOMud3ZZ+gntmZdioMxE5HhOlQztjd/KSNNI2BQ0JNhjGF91bdOJkaC5oYX2VMJT3P3PuByjYDN
HEzXepQGRuXpayoHDWoBDK/PQtj5TiGI2Rn9kj9mWtEf3dL+BSZRsqMpqe58qzoNjKs05OlbcuwE
86lIt/hWm0bZ7GfpHBIG6nJIk4PX82wHevLe1Mw/2qFRO0N2ELL84jD0pn8NcuD1nUskK1l9yRGj
Fncb+2o6sYQ2xI5PoOEOEspn5C/jJ0bgbMW27fCWMo9UrHznZGl3wpS3JFbvMzxUJ+ufstr7wEHP
MTHWD/Dqh5PChTtM3tssSIyffJIQ0zrLIG9ICGmqYQljGpHEtKA0jHuWTIHgxOBYSWCvejS3JMkx
7ivOPYjXLTXrUx+TvlNrPXwvIjNcoRVn+nHIhxo1jyAiM3OWL/bnEclISJdi85qQPbzzUopFv2tC
Oa7xM/iUh8q/1QMLbbNqTzjCqMMHcEVjW38khiPOlUBNxrpSU6oBOmLiJq6wWCsg8E5rY9LV4qNL
0RSSbVZhV1j0xx46hJMbQMWQJ5yLojOOeqwxi0A6t3MmYFcTEhz0pJMLs2n61kvxy3Lb30Fqco/r
DtnLtQACYTxc1nS7RaECXobyu/dm4wr+w95JnZvFzqjZ0JLAmWQPJjqjvWZj2l6VcO1tA3lc8emw
zSJTUcv2ajKY2mVqg7Q1iVQmmevRUEq/ESRyUVCb5ZM3SUhlDWlgw8EzpuQ0BOsuzGUsyeplPGW8
mH1qO4+zq+q92WLWhlsHgRd23rGr3DYaMhsWYcVsHQoftLClumnp6uzouUkpYt6D65ISIhJPObCu
EVoBJ9jqL8GX7VSPfdz0u36aFDlejNMHJogLj3KBKpZAS+u1FdU32c555JsjhVGc0w6zN/WHh1H5
D07f2ZGj1UfPXKOClpI9dPYAlGs+EhJxR4gEmDFn8kgClcKhroO1RDCdOdUfgVbwwvqcUTMx7mlq
zpdFeFd0XjH2E7QCml9PkZ6Ow2UhJmqLi+IyGXOGADLdLECKH32L23Qk6IEVMMxde9C2mZtauySn
RFuUxxiq8tyoW5FJrO+ma1U5L3rr0TY6c2S4bvXwv38Bmi8ekn1XEkWNY4uQuZK42WU0nhPfkw+y
X+5sPgSQRSZuRKQRGKaDCLeZ2BPto+9huBNOZZD5Z7ko5pAhsRpMKOPpC1gzLv5r2XeseWrI6n0b
hHreaewWjJlQLHbm9E2O0IITuYAsQHuNcAwuI/R2P3Jh57tMGhVRDHVY52u3SvLHCg5/ELCOUiZD
Q9hlxpGV5Ups2wd1Yx0ppLaERUHus0kjiXUld3zmFgB9yIi985axDWBNpb0kXUIeirJO7IjMN/XP
blUd2e5E1rihEQ1iPbamf6rLjjU4NniZL+cyqMnKsFOP624xH/U5/RJiJKMh8Haz1/ZnjYNvidvx
1HjrInt0CPNxP/iuczf56mD2ZI4YCyIwNATbMhzB9k46aA1DKfJxgSXhTETkL2TBO0WmpFUGf3pL
amkJ17Dur8g8nUtsPQ0M//ZTxvjXJ3gtnLVY7W2rYOIlbTonkmKo1S5LS7lsKfXDC4jDQcsP49wo
CCn9e86g/ZTn1cavUDgNI1piTaeYSeyJLFRbWieUx8QRNrfM0SAmCgjizkDIoQnEKUZhSQ0oz70V
NFFbF8wySPJKGf1kmnnJWQk02fKUi+rP5C7YJG1qhmJau+ryzEzt2ZZpve3a/uJnpBMjdvhiT7BN
9HyGbUnD6o/uuzulNVbi0KtAMSZeSvqKqs3dqOaTa2vjpoMaQBeKR9V7z8TMlGiwCeRiqtMtlg7s
zHgl8BqWqR3cEQ5GMgmmKMtr4k8WXkxXAe9xNCpNVRWIEcxd1kAJHFEXgcQi1aljD6SV3nLwe+tB
pPgKjK7PGeQjPLIFA2KoHpzC1r9kAL3VUfynvvRCUbt3g2/dZqYmJXa3J8+b1U9bkUkCmuWoZyab
Utl8emRizTbFg0YKSlBrpzQNnryyJwcetBPbkzjsg/jqgStkAK/PW1Xw5Uqo2rW8eqlR7IKIPhlm
8IzgBPxJ4N3a/teqg38+sfKbzxKYaZaT5NNQGlA7XL1M3PSa/M2gYkVRcrLQMERBbl+Utnzw4S1b
axrv5pI9K8LEtzkjQ8Cb1rwZqfxSRjKChEq9k89Vw15fsM9Tq6LPk8W7ssSJOyU4zUO+K6z6Trv7
mmcmAFY7hSWh8ivS22fdTYansmEtS0rWiPdzo5Egsdq3oeXlPkz5wYGwVNLNV7VBO0jwTkDuIXDu
j2HRf/OpvLWSbJ4CTglKdCbdVg3+0zDCduL3yYY6u6jOC6Lae+C3b4BGMwg8eF6iExTHAc2O8MI+
Ko1aG7BHnqoPd1yBKsBOUrY/TkvlKDV0XAQlvanE3Jgs6s4DBXq9iBvMxrMJO/nF6rLHeHzK1TRv
mR9iWG2Wt6FgRTTI+QlaBnmRCL5aUW6bGPZ7nV8qdrebygOhn3rjZa7QESPjZVZMDoDLD7Q6UI7c
hp9jY36QPcSkyvP/qTmOBtPsT7Y5QilhIDdUcjzNmf4+WuP6tzuPqPmSqLbjc9JTT8Re/CrQeXdD
7G2q0ugJGCYP3Pr736/Hs99scg4m7uXgsYe8y1lbBq9skTCnuyY6HrUD10HuxpK9yARIZec9zZJQ
zMHnG5wzLYAK+w1Sl6ak0s66Zi07afmsH+2GBIHC+2RTxoLJjUlsHJZN/prgY4zS2GRXUu/dxXQj
FBn0yphrk/JHn/Jv2MveXS9PFL0CBbjN9LDnqTLomtEiQHj2Fy8LB/R/nfnJ1Q5z0xv+4jLozpZD
Fj0ZHLPOGM+S53Hk4RGS2JKBD3eaJP1X8zaA0EThRtBL7DjVXsFrKlhRspgfGnG1uuST5Bzc32Z+
ShfnWGkkmnWSmUj5bQzyDJT818xIi1BgmYnsS05lWZIh0vjfzDGXrik3uX2vBo0ULTGW3L/ZM7Oj
lpECD0hjZ/+qsnOIfy/XkQAiHxuyW+3jK2XYte2Zv+nOyASxdxn05CbFbnHKs4ngH7f8tTxb7UVS
o2ge9cha94uL8dP4rO4dx37kPXY2SryMMXjeoWJsg5OmXAQxbaa3dxvjo54yonozohy63zRnAufr
5S8LrUfhrLBNyWSrrimUyzlmq1+9aDk4y9lxI1FbvxOpeuOmqsGx2YGkU6iHY9XoT2VJQIYPBadO
1CsKujdc33islUPzKhm1TMSoJ/W3KGUdWWb1ymRz048tCRgkA5sms9aAnh2N1j0Tr+DJ+B/lnRPt
a0BTxH3jLuSaDnunNW99w/MKRuXPML7gDHE/cW6TgI6MQK+opQeN/AnLONlInmYSVJAL1xIIzizD
sbVZZI3kA1TDtXTavYzLv5xMcjoyPRoLwKpEDX/k/lITQwLBy03nZROYqK0kLq1E5UQnySkSxCWy
4a5ZKDmSZ5b4tx7gs+hfANfsXOtbssE4Tz2EBB8BThCUm3bs7vZIKd+QE8MBUCELGxgpsQingnU9
8HXrwJgVNt3DUhwKBQisJbwF6nET1TooyJY9pCjy7ZIvn5kHb4wy73Ghki01wNWIzx9lnhs3xzSO
aW0eppkefCBsaYPARZ4ceca7EGx9iSG9GHqUzoQDh3NSjzy58YsIYpZR9h04WbGrXwYdslaDGI3q
DIYIUpFx1ve1lUhCv9pny2Q9nZfAby2M3FtBxvFGY2s9dkG84vuarU6rB2CdtbRHxJDEyjuBccBr
B7BwVaL1UiCc0bUrZNud7eQAzjXTDq0OewU51BssBxdh+uQcuMuzK0u+HHyaNFbvg42eqAzEcGma
0mepzs5l6WKOyxTFXFIhCDI3vZdCJEH3EqVVsHULdngaULINglwOkarww3YZmB5i6Nn4cYCyQH4y
QdhzrVoRm3mepmJpw2UR33HsHpxVxlMH73lzAlSP7PJ1Lg2y9zrLgZmcouqoswOewmXv5eZLVesw
TJ3toE/fjW4iW2qLr25CAJFOlOKYKdidDNpLsyBeD/r+5Nfldz0pCg5XvDmyf604TCKZW/wupv1L
+uyLo4hY8Lrsi7zCMAOJsjeEgsObmXvbJmzCb5OnYSjfVUMa5JRICG4uMYOd31/g3eznRGNyh8Ar
VX6o3PlNt+Hh+e6ijrbT/rRFAraGCX/To5INHsG7ZmEQA6s0B5M3dOjCpsmIGwI7TSQX0x++8wPk
elAOtefbTPIcoolSJXaWnx9tbjk8H8ODzLsbF/sZMxQDGo9d8EIWPFeG2ga9/J1t8uFaU1w7AzGM
08FzlJIAJ1IIOXIKSmI3+JIpa7vMywpEZNObGoMs9J2bRhgoCWs5zwSJB5uqDfAecEyYpLVEOt3z
LksVp4FOXZ+WyVZTfbudC0R7XS4IeVBE9lQfpXNoXEQSc9+RPbZUu7ay/0bkePk8vNgdN88yQ1p1
ujfLgjkvPHSEzAhwMTI6XgWF1nb9hw2X2phOMJwqjog4MH50/LOSKLewddHY5FwJKCi9Fwdcd2q5
+SnBSuF34OTcwDlAL80OpCxQjnPfSaC07At1gBg58puXrDRu3JVh1aG+XUlhKT2VEPnVWvx7Ohof
GroQSsGSEqH5z1zjEjqWjrJdqM0990LEQLbj+qNavaKAqbfwGs6qL6aTMZ14YCHvrwmWmoY5LR04
2Y3Y/TJjVM/20XTsW0J3nMVPpgeVcPQYeDYa8fax925rDTuCNn0iUy0H55tQa742crk1uXbGDBLC
+7/1s/Vs5zH6DRkTpb3eW713ScsCioTgdmA/XrYgFMj44MPTC3QgWbw1ZYVMRf0rkRNuYmzS26bi
LOkhM+y0JqXRDryVKhxvXSv5xYmI783q2qj0m7fcTssNrAoYLnWX7DMm3ybvCpdZw2PuEg4Qw2iL
B5JoyvQHeblLLS/h0a0xB5Xm/3M05POW5oVTxk/noc6OpvnrFWSJNVVvbr6zorOOctgHiauIFvyp
KJR9VVPu6y4wziqStW9uNXvNtsxF2AwtUz7kxjpWaOJPl3HTMyMdAkb7elWcO63lv2hkT7AREwwC
+I3ssgT15jBlKg3aVmGHcwUmsNLas96pMZr4PhSS9Xt6k816nca7Kh7ZMOvtzV7SVfE5fQ3W/BDU
9gEG266M+6s5JP8gtbjsy3WIHQmrgYy5ETaBr8EbvuyWJY4n3krKk/UtGcOitKN2sV/ntkbG5BUg
AzuBrC7xHlXrIbQDvLp17Z7DkTyRnA68igf4FMaws/LgH0DBXSJNikq0fcQ/8fjbLostsXFa5542
+JplE+/nVj+ViQ3QGJicTpyEiaSb4jqagoYw3+LRs2hNyzn4yUe+/rpop8hE246gGs6WmB8Sc3lD
WzsTvSdeZySdstdCx5tKpBcMIgzsjKpitN6UoW1P+94BLtgyVvU0SRpxeR8oxhlCjnymxgYRiksS
CdH0FaPznTMUmNpI8e2Ki+Gqaz35Bou85K7DlWk065/RsvkzclaUepD4IUvgph5frH7isiBkzUbj
0A3Dl9S5bhrj7Go2CJPgwihm2ynFhHxwwsU032O7AU2PUl4VyVO55rolteINHax2I1BTzSVDw4Vx
TuVAKdVntRxyl9fsIetsk+KhzxmMdF33OhcMPx1sC2u13vkq1MzaYYqFnslJnDdg+YVrFJEUzo+Z
s2vu+5QZ5vzoVlzbDllz2zLvuBULgTYP2DUcSf50Ix+owLQVRfkuexJlpn76UKn1Y5XdhywwQZha
M27SIKCNa6uZ89sawAcwajSza1KkNUuq5damcU7vOnMLLu2fKsm4G+LxiICDggQwwc7Tywv5E4d+
zVXIWTZf4nXrhgemccsjCx/OC+6v42ymHxVbVTJy+92Ehk1aiPLt2v1H4LvGdJH/pBWME1Jl3PJg
wLzRTfd2uaSVl6Gs657GxTCh3nicSkzuZmnh6XGaaze1/2X4N7dql2aOhWchbojX8Th7iyLEL75z
AP4hY3KzCKPAHdpVJBTBNXpfrZRag3ciNQhj0qdd16woSns/LvJjUGYVCjRX6Tp/KwZ/3sMM2A4E
VBXzO583Sc4xRPnBg52okurHzh1rb7kg1Gak4uAyq0uj9WfbjV3qqPyE9vw2ZWhyY5uGE0gMSHx/
RzY6iro9LiGatk4/68F8qCx0zN0wX9hwgw8d1ItlmKtM1qBmXsRjD5R9i1dsQInSRoYif3lKiIu2
Fn44J6NR9NOBvA1GZgtvq+0ufljwbJuJDySnBcc7z4MXps6ySyuwu9a0r2dEJY4RUzait9OL6sus
Ai+sKV75ZVGpGEMW9WJVnqArrAmZ49oc3jTxl/vS3Ome/iFqYt3qJiDENk92ySyPXV5ojHu129Ba
L0qP38TyP1OOnKgphz/yO95rydQzUOoPo+y28vh8aKu3roLvZdGQTkwUDvMsSd3yeMMKpGQVI5HN
Ipu/PkE6YebnwlxslgcMfYyZ8IeUTtuAxHuMdWSpTRI0IWjU+VQu5X/uUL4JYd7LVB9P6q1+1QYc
GlqOp7paxzZJMyGtUzHESA1QkIfQj+RF5OEDgvdhnJ7NWjWXfPos+3kJEzZ3G7kYn52plpDWrtg6
i/8fITPodzGJ7QonZq8T5zhQFrVCoM2dGs2HJeUzlp39a+vggdk8TTtryuiDxQ1FeQfNgSi1ol5e
UG6WmLpChmrrBp0MIOIEV2ryznMZXMrM+Vs0KtpkLkwqoRpFpxkWhUsiEImz7dD/CfY8hwILNEKS
j86iogUjcRpaDkoDi/XW0wmvYonzTAn8g7ki2WgOBmskHSCyWg0JHXmyXM8Ki18kAve8iOBTK4qf
gjeknzRxTAyLvzBjZjj22DvnzjrMCXeO0pN+N/fBGzuHkz6+5OMI27+kndCqe90BuU/1RW1J8AUc
Mz525mJB6kHk3DI32tXY4kzHrcDFJ/hC2/q3n705zBv7SEXDnrUSrHYGj7NFHPUlYJI9qrdMpMxI
ycXrSNZTkiYz076EHmY6kdvQDue9VhKnYLF6MpvlqDrHps3V714x3Ol90ecA514DeMbDkkLBGhkE
Cl0eCY/CZ4MQPqSq/0rz6tNdCrkBC+Bsjbz86PXGDV1I9Aw5NY1ahstgtORRm/oPUrdQzwFCRWu9
BxdA5U86ZlhZT5ldrG+Y/V5O83+0jQhf2wZ27ogDgpHXWbfsPzq5nRugh+tYSo32ZVBC7bOuRmDl
REBEL266/I0uro3AER9lxQgW99EbPB4CYXsAc56wmc0Z4LHylw4yNSnUYwQjiZoYkJDTJcxQQMxF
PX9p6Ork0ZZNNXJkmPeK3aht0fj2unqL6/6+pOnFcyaCi8x6j5LqHhv1p0MKIMxEbdugQ7Swmm4X
PI5R1ZKtlmlplFrfpinmQ7qYX2PvPI/EBq0KUH4+QXvj5KFLnOZDnOrPmd+REzZNzPG6y8hekIR1
F7A8Uxu9aR/0eta2hmQ/5Cw8YUntEQxOKXpq9OnVqJCRGrHx7mVq23a8/MnFNsUG4pXp6b5pWVtr
g4w32eAcU6jS2dyLjT8hvbESpU6eVb+5RXuAuUS6exkgOjgPlnnF4iqJs9XncKlcNqVWcVIG0VIj
uwzXCM2MgUGOohMHwtFpln9luT5VOEHqMqNOjfvu0JnjV5m8giv4sf0W48zQ5VsMuyebwLFtinjo
0usiXu+BBK9Qe9P8W4rmdcemak1Jn//hQO8Q5HJG9WdlOVc910qsMEyKjBS0Q74Gr8M/ySJp8a6z
Q3KJ2at/ByzTr9UCl3GRTAU8e2Clm3lIU8dlLz2evn6mKp7U19S3OFprxoCkAY0rD2DeNuS2srTh
Kwrc8q3y+2sQ9jol7Bj3/tEG4nYW7LWKeIkJDMLvGcsCYqC+kXZQHoi8hzcvSV60iiSsp8CO8Av/
8/zRPyxFeh0SdvaqDpyoZ0wMkG1ilaRVrC5xk+E8WkY6Y/9ntJQVAdy++uxONimU1y2ZfgEi+IRL
let37ySJE8a9AMjZxRjPgJAn0rvqaVpHXa5TvKWDfkY5dtALZAFzII6z5vwaMSVTSZ47UQd00l25
QUiURkxJiS2q0XUXIrG3gSwh3eAYShuNBitR28Wrm31sWhrFBjR6NHSPpeV8Otk62xO3rkG37DX2
HRHlX8Jmmm0Tp/YgsD+xTt23oL2YM6MoU56xaxIEGcyNtH5Rh3oijmCqHYIZyme5FoeoOL7GugEi
hwuedbI4N8993yZHsX5dnEK/FR0X3hr7igIYMHypTwgpAyMcweHg8RfX2Oa6yRamSJm9Xf269fxR
JEQB9EPJTnbO7nVpVXviatB4Sf1KgKvaBInHpxY8UUHgowVx1SvuYw9aswbvjSV5e8AMNTDcqo5U
4nQI7fRd2eS/5kjRmT+e4tZ5xfFkR3YpnhJvvIO/p5oGarbR7I57VqhQVcGu1JAAtTqBE2bbMkx5
bZwbJLf3Xmto4fwE9zZrXqsiPwqfOPpvehWNNfUEBWTD+XFPyX5JRtaQFfL/UPd3S5F9tiMmn2ni
O478I34oOvWWNsETsW5O2FsCv9lVev61Lf4jEwY5OoqGrhUPjZnecPFirvZ1PZRDEZwQDnB05EfR
8YZnpfdjovJnpECgEsmials3NpNedyS4xxgYmPnUSu4um/adaR/QQEGjBENQJfTd6RL81xqMBYEG
ZAxl7E2bpi8VDwQQb5NYTVSULbj4EMmloLpdawkdJ0bmPZOofQ8Qwm4hYRBMaVbR2MkrsnKMzFlA
5b+YDCHN+IwAX49II9dZlvP46x421AaJcpn+F/ca9wuPE7ZsPjoEsnk4e+qBUvG3stLymHUfvYmP
c7KYtNDTr5vYT5Fhu06hJudd/zOgpy20kQrZ+yyn6SdoGvghwjjMVfOjZ8yhkTM5lCDl7xSQ/Pc/
jVJdFUAnATeYA9G9cdTZOYQRZr8tjyVTweGxPeipRmaa7N8SKeCe0mdZw4NGa+dM3oOZtMeRHnEV
rj9xeT2J2MUzne7SrkMBT1VMa+wSeutIMCqOmeyrCrt8t3zCo+PLwYujGXkdnexWNib8QFf7cM1j
3bCXjW0kL7Ul/opsQdrSz9ehDdTZsKafwSCDBu0Vk+budypzaiKLudNS/mANEVFBA7mtBEt82xCn
3OlJcKKPifqe93a6asjX+dGBuw0ybiLa60r4DDw1EYeV90Lj4bLiBIvkLvjBguQxdwxnizCDudBq
DuDIzibn4Eg2UKWoHmJZPZaTQ2pe+w+XbczLzUecIHp/hymBEIaga/ZV7MzWP6R78jK26YumUzMr
jjivGLMw6XGFWAyuhjkJZ7tndKD9V87irgnGB1k2vcoAFIzufGW291yhkWehiL5ezL8kMGyUU54J
ZRYOPdGwxruy0vUx4m+knn7a7BU3Zq/wGNk4/1LrnORJRM/76QbuY++6UHeC4+wm/5aZ9phJrFMJ
tY2L/OwG3lZNxbNFtF9kSpfmu0w27vjouvIU4+/ZrF8dJmbkxARI1yy+x8xNQ/LmvWjCCbJp+2lt
FmOSctv5ny1NHXUW6ts0O3dJo0KWxsnWnf5jwr2RffGOoqxgzZD99WnFvmNBZOykR5UgrJ2zB7yt
bLwZ+yUxID/Rc+2gsZ0Rotv+Xhfec4cyd2eZ8GrlqgBBAGomCzFz87gxB/GPpFGcCaJi/WynCl3B
DteHMd65NzZd0DHnx6eQ2qPc6SjmGav/4d/+M7R9Y+lIYd1VQudcYwSQm3mqvvAZPU0uc/IYScxY
v8rYdQG0rHsphWdFaqQ9JmzogfQjFTLr9rdWoxEibjnolImhCc0GzjjBLyqfn+URJ94ASnhBxBUY
L1bSvJXfg0tofV0zAXVajrFBOXiOGUmVs3czklGLCEZ5mufqLpf4gW/RENK+iqihCe0DWW0Dk3p3
SEjo66p205jsc8elOxY6OgMmmznfE6QR0yr9SI366OrebzEhdWwGTlB3RJNC3uLKBcFUK2me+xQ1
f/qddQt+Jn8eiIN8GgPChKhGbrLWPifp/gZZASCgJpBq8fqwM/Un5S6YeRsCJlx7p1LejgUrTiIN
pkljH40tqvDF3PgtT7r9hCbgKa55Cwce1TnlGCUW4eh3023CpMhHFVRXWsCB1YeneViAp56dNP2n
7Y3/YkfSUPTK52VfNaW9Tm1c7NJpwf7XPOpOyo5GYxiUB/csq9V5Qo2etywgO+JYY/27c4vf1Gfh
Ndk73QDKs3zPOKx688pZ7+0GmAR0rk6KL1lxE/EdDCRPeGmNASBOMjQMdwYr8JMzOtzMMn3H3Mp8
kg38+qM913xvKu8yOq0XzZwG2ykJHkeQtEivjl5KS5AG8MIMcn+42VJMV+l/lo/9ALxIYiH84UQ4
t4Vodk7JNtccu8hZ0yUIfe5dC6tb9eZB50G+3uJ5YQjOipApdotG1NO7/3J6Tlwmb54ODFY55juY
6UNhdl1YdkC6+UAWnJc71fEqae8O+Io3vO6RPMbhisZG/j8RpXUOqmf9b/sF3DP51gyGJPijc6kr
pw8w2rwX/mIgMdgKSa0wjN2T3zZpZK/EELHOmMyK9sXvMj0kx2ONZcHnl+BwF0GEoIiloe0+1dZE
NHTaWJvW6BIKmuAuGLiRD5IneCr2rO+zPdpUcB34TBFGkXiC8HKmERcaynmipahlIEG49dVssr+i
nn+R7d+EjcknKbcoxttbN/TPZZs/+CTsbWxccwHP88YyDbGx8XMjV1ofd4TLY7ZrPAJxmI7LiJeH
6cRBkGbV7Oznq5yDk6+LZs9AB8rTJvbJh66T3zlmL+wl07u9ptkq/IsC1cA453uOI6LZIXH7ww1V
fYj28SHT1EfhePukFuUefwrrOIvfv6WgpX0hMNIC3DMUB6JGkJ63tRO1HlYRWVSIhJ1vtjoduD6T
5dtIRJSHFIkQmS6Ucx0cBpOiBQAxPjAjhgWd4ZBxHVB5QmhhwE4b7Eq1aSoL0LTp5FEq/w3u8u2z
s1ZV/kuyHsksAzvOzoFr6UueDXCYFHvE1SKjT7dq7NIIakjg8WEYyHVDuncBDZI2oHHsX6MrkADn
7t2dMdKivFN7HQvjjbCnyC29geuWwPUZCL7QoIdZScWOuEQWNLcLcfZ9cZNYYEO2ZpeWoysxNHGt
G4JwU9dPT6Oyh+e0xIqrsWqgGwyIN9HbPeyQYyNhFwSNDMK5hXPk9Nr7MgpGm1J8dGJY3iyEPRwZ
IiM+R2vMMdIYo+3MtvvIyC/SMhHfg7MP32Ff9LF9mk9+GRYvyrLUd5n7j1kv8nP83wDtAscy1lDk
MsZxdFg329rDBO2vIbSVMJeYkJstqY54hi+9JPIRhMHJbh0DeUhqRJWT3+pelDAUWMmla3pt0Hyk
PahB3nii5F3twXKYdBt19ZBYME/9ngAhWGBiz0hpKYiimjNuoHJBI5FOOkpW1wL/nqAON4zmiDv9
v//lGE2O80avDlGGVXMhdcE79n+sncly3MiWbX+lLOe4BUePsso7IKPvSQZJiRMYqQZ9D0f39W8B
lJJSVlq9N3iTsADgQFAiA3A/Z++1yeyNzDshTKKwMIctJAkEUDqdaG9aybUxWaL36PbTPD6DW2Oj
7++rLOuuEO2sW/h/Nq2nGKl+aNV7O7COKiufA8Kr29z0lWPiMuehdKrvq7JZ9IV804Ep9h4WNCel
ol+1qXoiZa0ij5gc4crHmI+HISbluxiPmsqSQhmHR9ndTQibODKeRxj0D5QIsCh37iEtU/7aDWWN
wzRcVKAXF0oT92vikpmokN42NGlzIC/zi9+lxkbRY4HG0zMOOQqgm9QxLnoFNeU5sPz6jmZKsCy1
pF2SMgHjRarJQ4BkPotNTAmhm933LIvLBLSFKSx3r/X0Uu2y57+groN9LlLupN01ZBVDyrltECne
7xTpXke+hvuRUlsivE1CJxukPZpo6aEzxl0pL+TakPuW0bjCmPQaRf3ZMNseknuXLroUic9EV4Y+
5C3smoIJ8m+aLYZ+shK9ZBpCbQsN0AlJhUcFyvviyBez5O6guM0uZx15k9eFu1UdEFqoJ/1lnCf0
3a26O2WWeSWpyDukgrRV2w8+VxHtIaBurNlGsFiD7XDN2qCoViPZrCtzXZsUJgIyL+hCDp/Ak1zc
UCZ7t2ludY9CjnLqcAfnsejWwkN6aSTRlzYd72Rajoco5z7fhOSUe4O+DJFSVz2Yp8DhT1JT7GHr
WyAZadwCX/sOQKvcWRm1XclMcS3yPkWJ33+qci86m/jVVr2Z1XAR8sRZ6k7WbHDPonnW7PKedSt1
VwPsb61mb/BJOm7PrnNajYr6Bjkn22eQnIiv1G8hCtXr1JVTmoGLuU/7BDfqydNQgbSqcej4XVy8
1KNcEYhsMeST+8HhDusR9LX0ywNfe5KTsVAMvXJxMwxZal3t2zg4MQvzTol3CMEJHGCExfuQyTa/
X2uDBXYh1ODF65IHX2IoImMBwoUJYjFt9e9qwkokVOWTrlbtPhCfmkGkMLU6+Rzr4BVi1cPaS0Xe
9liTqFpzbPRymeE3vkXh1mwtN2J9lhe7LDflsW2M/s7MAuYzoL2Cnul45bLKxDlLr77oIDQYtCgz
1WgPbWFveBxqR9Il63ss6Fu0UzuNGqc+ivxFDYZb+7PtfMF7ZJxVBSoB5DixabsoPlNgJHs9X5ph
5dL17vmmZuZXEgrKjasnS0yN6b1nZtmhQ3QDQ6Ik8pjZkasUIOBqZVzYeTwQoDXaZ0flDxIGjAA4
M/YkMtffWkM803B3tmZS5QvhUGUPzUkYHyH0GlFkF0hcnKHwz8jNvjZeJtaaFR+LZvTP9vC10hT1
TsnFIpOBzuqXOkOQS7GvFHJ+UqbABBlOnq48v6M4+HUg1vS+V3xWae7QYizqEDdrK/JI8Us10bVw
obSUbo0gXAEbwLOTJw7J1t/SMY42TPxIR7OV7BSPe7LLkZ2aDUIY5r83me53Jzcq9rHSPtHOajeh
Y6zVKHV32uRhdJGIs2KLCDEbkRxAB26Y1JX8ya2/x2RFZ5VOBTD6WtRdt7fUkClx49jrnLRs8q+V
7pyWwXfVqppjZ+rqFcID/pNRpxrua5uJsrk1IR3dULpkvmhVtBj1dNgKBX7XoI7i5LNaas0EgyD9
0oXlIZc1EMDcxhT1F21k6GerWMihDe4HmwTMCcaro2ZmSh6vCfBhev1e1KTYNwlSRe1j0628G6HR
86Y4dcJ8mK4cB2A0cIGOgBblMZxaqaNTVujgeJY1jaEeCB2sbVAukKYg54Z3jd265/lvRUAJ385O
TlOaKLGUR63mDUiNV55IK4gpDiFqir6i/f2m6dyrRCPkVgvtbqfq6CiDoKMyn6MsHQLksTpPIddP
toi+E2ah49S76ocdOUArH60TOh/9Kcf+NKqTAAWs84NEVN22+r0/2NoXpkaFVrQ7o4CVqcISAxHH
3/ZouOMriOMJHOwTC+wRUuZiya9aAENWJaq7ZIieyjG7yUcVThmd+VurkJ8jvX+OpIcTMrcfOicw
d+OINMHqvqBEfAMHpa4FPZYbFO7xMkrIcB+7aDOK1NzhVxbrptM/91GFpc/Od8wYRoIo1YdOYvIT
JUm4tkPpVXRasyRp/VnrYbnqOQUkLaVtlWKVskGHYPXq6ltmm/VNE1NGGVMrWkeB4sBZKa5BW6BI
zb2GclRKeGszuPv5BVPqsstB/muurz9WkoJenLThIfXyXZFoeAYVdBjE/1XLtieuRlXrgk8prG2s
0I/zIgOtaaMhbWzcfteKrYY6ZeNZIe27iYeiunhZc8gsaIip0BI6k95QKX60kghNZh9eZN0IWLoK
5RCRfeqTzlkbztfG4tGCegVsnuZe3K4yMRWQd1VSBx2yhsj7ArNMyXmbOAsfmkQpQETHn4dKKpey
4Obp9d5BttkDaYyTMLc3wJmGDV2zSwg6zQ/GeK812RfH6dVtJnwQKtRd27rd1C7wgaiFiaf7VOSz
ioYeEVhrl+ryaai1ElWe0++thhaW0fr7OkB7XTYi2bVa+Z17tkza+NGQebDKetYnjeHuel98M1yU
9rSYzFvPLZolMbWUW/NT7zntJUYfijN7XboRnekBzy6MQkQtyP19wnE2QWm+eI2fUqxW1WOA/Jo8
qpVI8L06JoITBNtBQtIMFi13gOxXyUk7lO0RRzn8ws+x6i76PnhphP2s2DRhoHrjUfSZ1De+U57T
tn0G2McKwVyRw9a+2S46HDQtyTXF6snCV/g7S80PkWQx4depdWc0O7rLGOyq6JDK9ovVda9ZAiiU
SnJ3Qe3dt0177ZjPDmXVd5gqxVUWmUVwmakfZNfuoxrdPMDZDsiM1K9JuyspU6NVqJFZiW48ew7P
XGz7YmkaIYhCUWkL2yPIAIMkuvxetc4Z3qrbHrdJ1MY6ZV9NQZdqOXsWpG8C1EiXS3eb9SVrcqlM
YVJK8Fo7KGXQqfF9D+xjjSwLxM5LkHpPWdNUa0M67TYxaQUK20L775BWkejceSwX/G1vr3t0oGip
yhQPH5ne+p06jOSJmBS6ncqy1jW5os3QmIuWguWpi/VL2oXGA4krtGO78ZD7NdPCcZuWtr1wR9Ff
GtPJVxpgRAQOSLjs+EVnrnAagZUzqzPlkwm8HxcFXKKahzDZy+q5U5Hu5sN0H2/bbufgB2Mu5e9c
EayAw1y6LkBQEg0nGsJUhSqcLYpnVQeaa7vKUqwF095y55TQRDUzJWZXZXkbDkxU8YyUBxmF+VoX
fKxRCKqudZkcwHqQfslzbw09ARFNrxcXYGnlpY9x19q+9iAksg4jwvkgQy/cQ7/j6TkMOmqEWN2j
aZTANcWlbfN0p2d3Mamge1+dbFxkS9PAb9aqkfY3ypiRa9xd7YCMuyZGh2Un1ouZE+Euo3oHtnsx
UGzfWnggxjRK9yyF+XNRk2fVhhFgxvGGHJkMOTxNgWnyYI3ZjqU8cesy1leGTF9TYSYHi+D4rdKJ
ddvR4QS5RAPS6skjK/Cf4ezsb5IMhYzuHqSEL2c23il0+eIh8iBuD3/ckQWVs6hcX9JuEOOi0Akj
ZCGFU7BkcdHYr+SiPlAakqsxaG4r2k9HLK13pqHmV6aVuGnFAWkMIooiQ3SVyWLTN8VjJgmYswaX
O57wgn2QF19DTPHQeCBotD2Gili37ygY+LvUUj/TRaCSqgaHaEjKK/m0vo0sPh/UbpMo6S5twV33
fnEaPHFy6sb6MsSHBCWrFo80lP2jkTb1vh2bC8Zs6BCd9kwtcJNR6IrxeFL/B+hbWea2t7szyWP7
vIy24+CWa58Z7y3eQ5sVxF6nG8ofitR2qmg3kSbkXcoktbHFQ5205k4M8VaXLGJEp2N4D/xDGpvg
+1pmGWmf1uSJ8v8AcxaZhod5r3BhIijuUnKPACvlDsf5RddiZcGir9kY8cZKAbb1FrQnQMbBzkx9
vqspZZco6K6WV4G5qLd5BLJbrcRwtHw1wr0clqwFaR2UJbIoTx8OWMfXWoxczbH84ZToarsV/Acb
6BbxLZl8lbU8PM4vXlWtvcTqtkxE0kOUjSihIizxeCwJ+InsbZrit0+HdLh1pN9Tek8u2Bu8vYwk
Mdm1fvDC9jjAYd8YlGo3RCZ8Vw0iYZOeTJZRwdLZqFH5ROGWB6G9l37hvkhZDjc+Z4R2uveaSVhM
B3Y10ekhMEMtLoii6Etmlt1UbAZQsEQDSmXecMShNsleHJJipxVpRWkYPqqBPRxPFkBEAqeZAg3d
bUjfMKiGg4fUou38fIHOWYeTk7trN4Oh4/nu1YC1+hArYokb/BOyARCkOK92lQPmxL4hZUk9CYXq
Tuc42s0wEh7lIQjl5sO63ZpM8a2xaxMvvhe97oOSbGsKXoAPDCCGg8lwZuQ+lWadtIlSiVZ4G4JF
HxtXK7euA77s22Aw/F04Lf7VLt+7lQgBE6hilRp4p7W08BdOX+1dqyNFGuJaGOyilLTSG3LI13YC
3S60a3XLtLVcTEpQMxuXo2lcR7cbHpyBdTK9ZOti15jvvUpuPZTKa+n0w6daja9Ecog7S9tj6al3
Xgl7lOpfuYktblBB0be3RoV6jGdTjwRNYGe23GBHcdjHagWs28X38EkVaFt6npvoYYjbojhxIXl+
LBaFE57Ssg8e6k52IOBA/db6gPLYRaZLtfQrK36xcVUsPbUps4VWRo8U/1HcpYl8KlAbHbnERjPz
7zjc4hVAt0lwkPenJDtTYC4XELn5IkXtWC2kpSLBtSYXiJnUN3oHYwA50m4oQ0yRxuQJwDy+Ugfa
M+3oPXfJlPhaBqTJpDhJtZoX1bb7Zxa6XDBfBq3RrLWoT68GLaUu4E8rV/nPjSXdnqSwUXD6ESwe
KWC1TiEXOU4s32nyI3MAxOzrKm/QZABcQeDeji/tYGBZa6+jIFEzoL53aIYJkTOgZYkQN3v0sZfk
tpEZOjTxIgtM/1bCnNx5iU9qQw8bASstceUYD5GcE2HiVXhp3bsh0MXnoljVrVW9uGNX4WBQCS7R
8/qlArTl4Li3BXSaCGjbbRCBLfL1vsfXKswXTOxgEFvnTh2hMGkjGKVehpSpzFwjycsKEIMV1if8
Z2VclZ8B4cqtacNN6cn601ly8Ki1RxYDJdJyh7aEFHz9GqVnVlZ43zRyNmy47FQEemubBEC+1CS5
DFlanMmJUe9831hRRlm5pldc/a5h1T3pzkp0t1FpR/cKlolM8yKYXHRrmyuCP+0zBPs9LXf7KlLl
yZDqs6sp9QUJE/QUPD9ZrdnbJkdZKjw32hc18E7fJGDW7MvjmOjK4ySCu20M51s12CpB3K1cRJlJ
GIgQwAk7+ZDiMWE+ylNviJRTGAbcJOro0HcRTlPE4CdH5bEonAo134idzMAtP34xNU3cCphJn7sK
v3XIcyiMczhLBLEuK3ADtxgtUFpE3vCkQRhBFVUrIjjPL+7gPnkCTTAdWHWhqQT48XDdKChamck4
C9CCdLaQLuxiGghnD7Q3ibjetuuIycHdFKF4QA2h0AZeFm3cbYkX2Tp0oO75VlAhYfFEu4iGe+4i
IKSFv250eIeK5PvRshLcWgP0Ga39hkKpfigCOH30m3a+EWoLoyvKz6QY0LNzbLB0jcYMEZ9T2Uln
VxPaDoj6m7TN5C0MQjIjJtSRLfVuY5ExRMR2hHuzVsplqBRfKXPUuy52iiXavfbigylampi21uhA
sPzHWv7Inz88XvM66Kmy7C2+jL2UPd/zIN6KJDfuBA6im0gz3DWCI+2oAVtqjdzdq85ONwb9SJ+1
OIzasHEJTF/yd+kffUU/BnrzahI+dKV/hrulHA7DmLkLfRDulmUlttreehsiW1+pfndvd/y3aVZJ
sTDFWGu38s2aCjpVBgDCiYgFMAewcTYskNumTPtLbR91LS33LSpp1KzMHAKqbMh9HplIf0lx0qyr
lFkixAVBJ/YclgYgN9BBC61Sz0ZJWZpJA11aUnSa1+ZbaHYIylns3dmy31o0p48tYKIbtb7kgQZL
SbHQXgh4V3Ud3kGSGDZakaEFwg3MQvUkBh8qWF2yGjGJLxWApvLA/WYamXXfchNGMEb3EUnPjVp5
oJuYdq5GtWlPoVZ3e9EGlyyPviY+3PXBcJihsGLGIjggHKjUZYQcdGHq4TbNCyr3Uc1DGFWAXhp0
UHtnjV6yQ02aEBM7pv4qD+WGqFoUeHqUDKuZw4+fqzw0sInow2HlRLOwKxzihQePBSB+yftMRo+m
2rtXF3kopfnKYLpcS7r5moqAQiBeg3yJPqSnsrbAMDbp07Bx21WgXVDCbLi7BouaLQrhxXewL9G+
QY5yY0ktuFJLEnjrwSeqIj45tumx7grSFX73paQPN89xHA2AAJmutN3UUd8rVYn6aXoHvPdZdnW0
WY02d/ROALdWFJ5XagISQ2KJ3KlM25k0eHSJ8C62IXoWzaQtEXugbl3YdaLKjzhK6p2ra/w61S3U
hPRe03NiOYzmrIEIxWCHr3XUw41Uy1PxvS2it6aHl2wbAQIjUe2VdsBazo+yy6x2RfV24xdK/cls
kdIpow713+RuWvgy28k0W2q5bC9BFyp4/CPM46hxQh0GpjLuRg0GjRvk9q0oRm+Xe9RzawMcDfmT
486XNibXkapv40TULCuqwRF2Oo05wmtWITVp+vyVFkJ2QKFSrhQKo4eQr80+UlVzpbVVcY8Ffeuk
5VsDnuVLmR5jbvlXVbXuQK6G5154Lx5K0C1BF89KXjQ4l5p6G4HuX7QtXISwqmxqEnARzEqtT1K4
5Z2t6V9RsIur6tVbwkXylZ6V1jLMG+fafhtG09rYQRLeCCV7zDM5PiI7wDmWN8dRifOVVY/+/yVg
RfzPrBPbZKFlkfGkk83n/i3rhP88RVUdJ9uYGvbA0phYcAXF+7jSykXZDM/O6EOPNvx7nPrMGsf6
U8R8+FZOk1QXI8CBRTNd8CKxgYZhBpSobloBV4V7+xze8Z9f+v/yv+WX95iO+t//zfaXvGBZ4QfN
3zb/vf6Wn14p/P33dNZfo/79+yYn/bjo4rV5/W1jmTVhM9xJnpb332qZNPPH8fHTyP/Xg//xbb7K
dSi+/fnHFwikzXQ1QtWzP34c2n79848pC/0/f738j2PTz//nH7ev2etXcvDeL/Vz/LfXuvnzD8XU
/sUvxLRVVbV1zdCm31r3bT4kDHJFs7xqgj//cPR/CYNfjkEoMqh11SLKrs7ldMgQ/7JsS9dRqVjT
AfOPnz/Jb//PH//v/5HJ9EISc1P/+YcgIOW3CBCDZz0rLnYbpk6sKj/U70E8Kb8tyFSOT0QAliu8
PrgNw0etynReftn4eUS0lvbIRozO8VGdhlXDj2F9rNGSD6g4yiRn+m0uag1wIUwVLIeI2qL1PBFH
KpHNR+cts3SDh1zkv46I6/Z9xHxwHtbR/F+klha+X2P+hDzFWSBXNIbtfd8Ozh51UiJXTlz8fBuU
GPd0PWXxCAj8hqIkk0DFV7eg1A2Cpihwt5EmYYh4LbyjFulbM2+3yimip3FH4a2CBpDDSi+p1/oU
Ep4BgLjrwSyrpW77xXPoF9yqfDPZzUeT2rwflFAss6gy0U0HzoOdA8xzgjzZ4kCwH4rST7fQZIH3
Tkc7O/TuFXmcj8173HwSduVBt+uMxnlwQj5Po5YPjNJOzkNUrPRKIWICY9eORwEZ6O/bwv6Ht/Oh
SnTVbn43hCaainn7/S3f9mrnzleZ385XjR00onE9uEBcFCYD5SRh0nLjQhadcRlitTsVuU5x0NUv
80uKIKIoDXuZJHl+KMLE3Zq+E2yRm+dH8FX1qtG96E7ErFPMAf8tsi6ByiaXL10lrwXwvm+OTbWs
IQsHoTIwD9me5wWpPTUI6tqvD2rVn+etKq/ru8zWqnmXPy1b5/2AY2pi7Nrz33b9daKhNfqhHIfm
JFglL9W6pEGrOXBEyPrEyt21n4SMj1at4f+ylPuo4RnwMbSchmYEMlEw99pPvh4eWVjZdNTc+yhz
4pOujZeCed3Rorx5pP5nrUkWeZ23PvbXeUanDUA86p/wfag6Fh0NrenUeZyR9N8RlFfrvnM50DLJ
42ksWX7mMOqszHBPVtGFYG/dCFUbleUGCXwdVs1LbvE1NAdL7rI0De/xiWL1NbP2zQoqiAVZfk3I
IgQfSYiR0TTucw65cB7wcW00yfxgBED979cuFTDdMgkzCu51vmoiGzsSGJszbN8RmngGUSxVxJvV
4TIxkreU2LHFCI5tTzEZXV3M45oCYHjKvIG1ielru3QstF08vczv5n3zC+AFM0Xu+T/H9AmEubHq
zk4KmYdyq/lAdAeG1s6862rfeph30Q65Q2URnpRINR9URLhLOAXact4srSw4ub19F6AOfMgLkDSd
5VHTow53UwGDL4dE2yHYdHMUHqE4THLkAykg4/vhFJLR7n1zPiyAQsOK4sT5yLzv/fD7NYDU1xsm
nv6byBsQgo14MV21XbTwk4+keo0HZjIE2UrRAT4hXK5Swq+Kh4zdzHv5ECVk/oRqMG6w1st7iYQE
uitDfr+aWivNkabjePBjUE0+TajPNVzkuGy746AHxTqhUjRyoTeFNvmtdExchLw74SgskDT14Rtm
3H0rg/4pLCqForDZr91RO1iNK4613jSHQVdPFJjRsrbVKI7MKjdIv/K7yFGzu4ZJ99nAdmUzyXzf
FelZfaEbPR9nhsH9THabKDVpnwWlMPeUJ639/G5+UXA6IRTEzMgc1vzlwLyJf/uLFgDNC5FcHWOm
lqyhIQDipmcdNL0UQULoyrx9HLXIPs4j50Mfg+YTvZh6Mbk9zo9z5oE06fd12TwPJsZ+oy3eIjPH
hJJYzjlIHBMNeJitFTgxD2AhaOFYmfU1wdA0j/Xp4v8yNrREvZJxec6CfNezLjvOL9yA+2PUT1hn
6lH+bjo675uPotPsj8F8tM0sH7wfUKTp3HBIk4EQVy8aELVzxOuL9yOoDjDxdEBr66HcoRtDsSwN
gnzmt4miEM80H5pfyCbBLfw+lIir9/Efh38Z/j7SV0h6qmVh8Oztm/tWTZp7NcVZzcq72c2bcS6j
S2ipkCs4OL9UCZHITomvS1YDVUk9AKsdhNYZxmQBF19zPidaNN4adtwcHHqP1zZpjr1I4896uU6J
fllypw132F7qx8gu9rpQrBcjw6fgBZQsR8xGD1pTPsz7RcQzOclldyDZNrpvSvWLOY1XC+TjtoMx
33O64ZL3WXGjFb310nV4lQgmzc595ERn0DwA7nv7vsgQ3+LPOhBRVmzVQdtHuu8daP14BzsHrfmx
Ob+b98XG2nLT+n3UfPY8fn75GFVaw33sq9Vm3u/CjNtb6bh0FQO+dV2Fbx7kO1zJ+XMoLcQgRu+t
LdqQT3bg7UL8dp1PA0ZHSvIlevZKl0p4ZkU9T51gGbdCsA60zJXvIoLS8Gu5ZvKqITlcRSxAt8zi
0qe4rLZanaevSAgfFLwbCPK/oMnmB2mEcd93OcLBvv3cVoF530wvPn0QyEcyWFUF1viiBNWjKYEC
og5S1PziB0gp6DSxHSh1NCW5qhCgfx7++0C6dwy3yqFaJ0b5JQpgb7Qa5BrMLpl3k8VC47uNaJpO
NubtMhuyC7Sy1grCejmPlhjufoweW0jNigBIkBdB4d3oZ/NEMEJOAdhysa4zjZs3hV3lp9ohLpDH
D5Ssvx0Zp8PzmMpDBdBG1XkeYadFojL//O1aGTkTArE3p6AE/nGt953c9nUMOb279epmZbU2XCol
tPGPDOOFape5SzNFR7Cl+5+5K66ajhyfeYRnQ+2MvfxQ9lVzX+AHunEiBRWwrtT3qtkod+ib9MxU
ic7yOrlJSxwn88F/OmGYTogERl9FPfY9AeBW30A+t5vDOILlLF3SVObN+cD8UnqxPHyMm98l0xki
QctpZbbObPznVeYDH5udQ8WNrEkOCzPfi6kG8nG9j3HzaY2GBr4dimNlqhdCQbs9iyd+87bH37Ge
+/oCzX9/cexhMkVwTyEVp8V7R3PGTSvn2fTiT+BA2guK2PDqO93KI9T3OSV3b2c1aDPtaRTd7opW
gAv+bTpKKXXvBbFxX42+dqe448WodfVJmE66N4F57UvR/Xgp2uYryLAGnUVkve9XnZaH1Twuy2DN
rebR/MDmvjPKr4HdN5T4YSFpslwHQHDldh4xjrQTVpQ2fgyZL6Pr6J7Ipd37w0AIia2/FGFm7CEy
WwesarjRDK2yDiPC5gWFIYAJPiAysIDyLUIgO+FNLKYjPSElXfGCy+LHue+Xez86nyFz56wUekQj
vu92ItT8bUubZ96aXyDi9Lv5XZRa3fu7f9oXTEfnISNrl/QGuQHKfw2g17wz51uPlS4sOfT+Ps7t
XSkraxO1NmkLUaIeHBE8WRqwjnnrY782HfzbvooGwI0eUnr4ONAaUj18nDa/m/dZA7kC5DBpNIK4
1MeBfxqcxwruQE03F/Pgv3340BT1nmrJCtYEGlmZRC/qxJAwtTE5kqWk3nfCfSyRVr0MpdUuSBW1
d6mvGZciGac2DjqqxHgTGN6Rhv/cLEwcUzdVWdVn7ec+o+xwqME0rM+mQabPdNo/7YPVWJ+b6dQ4
CZlTs3RfWXZXT0LW5v17MlTlwCqNf7oahMgQ0GveNKlCXbig768m/n7+Os0v86lViyD5Y5+nIDgj
rmg3n5SXjbmOA6TQOYtShP+EOxV2qz+PBmQAbIbOyQF7+yTrT9W024FvewA2biLrCvXnj5PmTU0j
bva3kzhPc0vaHf5YkAhU++UetRI5em1pfO0LALi+kDiU3o/0Q7mf380v0sR/brkNUpzfD3wMfj9Z
kUW5R6j182QDvGiTRtDdiF7G0xGbm7zDGUqaFi2gJlOXAYENVz30hq1BliXdKjbJOoF26Tuf57Gi
1sR9hQ583nofMJikjobd3fvFOpVUF4P/jnnz/8dHwRKhsydYcmbK+0sZDD/eUTc45chayNH7a9df
w3QFTVeLVhOT389T53fzYBPHyS51/P3HQZP81hGsJIPDAlX+dOGPox+nfkkDfM1wjUl4yVQF2hrs
jJM/5u7BrgB5okg6ydTzdeiovB1Hh3Sq3JfLedz7KXHsuAeFYK953zxufvEpuJ6skMlQnNaSxhYX
+DjQVsMvnzGP9UJOmEd8fM58wG+aF19ropPu2vZNXZj94f2PVfvuwXR/UsogOiOpnLSI/NFWqtOv
DU+3l/MoHhf/dJJfRt0297tvVc9MNqz99krt3TjaBh6gymyvPQr1q60TW1NF7xtVV79JxLTH+RCT
9xzfd2giXWakRlFsM1/r/Wgr3681b80X5FpJZBA5MH0WZse31oGDHWgucWRFiQyEH1vVuTU7dgzx
0VwktaZcpW1wowi6els0Mn7sZOAvhTImazgL8WNrVNbKNAdC/wIRPdqs8RAw11Abp00Vg8WeiI7h
Zt5UArs4yUw+z6eWhtbeUVVczVsOxsrHngQKTps/iKzSVV/QWaiscDfanX+Z8E5Do4q7wMnFXWQr
1sHN45M67Zr3e+SA7ACcJ9Chfg7jZqCuHQM24LwPgmx3BGK7A4juLEY7sJfFNENSp3nRoGn7okjd
47xLNnlxEH70NB+bX+aTHAAOy3mTv/H6PqiMfUgy1ZFOonsMpQwnLxtaots2E6zpLT8EOxzpj/Mm
P0nw66YD2LVONe3Rw1n1S9H4R6n219Kspk2V149E66kyawuL9qFjGMI0dPtvldkqbrCeRF31FPrV
sER8P/X/5afKCPtNnsHxzEtteClY+9u6LT95itVtTFFW8D/j8cVivPxr/Mf+38eX03VaPx9eGp7f
fxs/X/+vz52vT6/hx/jp+nZhxwSwqf02T6vsENArwM3v55+KLB4XXeL22xhB+id0GeuodxA9WmF/
rqD538z7PUESUET45no+SxuLV9IFy0tbWPlD0PQ7FEj5Jx2o08YY+MOdNxUTLVyPQ4FlYi6f3QpF
MKPIqWP65fcV9ws+shj6asEEX10B33F27zqOScxRFrm1j+uECJ9J2jG9KHQeMa5Ob7shfkGxXiMf
+v2Axi9iiWqiuEXp9uM8Le3hPmSsCXxVZbJqjsVmbPX02VSp1FSeDE8U47JnFrusgMb+McErdGlF
cT/v1lo0dwPlilslHrLnNCnGZej4xDlM16D8i1szDeLjfLQCGhUbX+OqFXsD+Yi4KRsnI7iWF5Th
Sp6exKjG6trAzs2GraX5iSwEPBrGTah7yckek0qn8fM/T4DKU7PSNL5nddsoNzwQu4XVqc0ydBOp
YI5iOYZXSCNoK7QvQWraTNQ9/6hVzXbehXqVcX5Nhm+cgsmaN2meQ6+oAKDZyIlRMTXEz04XmK9f
tFaz/Nj38Rnz5edxRLYGAFfL7ceu+YTpc0JY8mgGpx/v/XO67sfPMg+2wYDc0tw5RRShksKtDr4x
VodseicdNG742dlOLICNNxjew03AwI8xH6fM+94H/3UZGcQ0WNXi/YRfrvcxLjPTZOeAu9SDfIQZ
VFcdJEY0/JYoCqSZBr4s8jwL1IG8ZMbw411L5DR4vo/t6fD78PnMebgxXaOHROcqrbH52/55xMgS
ZPG/34+E4fz9fmTafFVMpsMOjUXkyr93ikITxYVLVuNjrboWWR1OHr2Z4/+h7DyWI0eSbv1CF2bQ
YkuVgkzKqi6xgZVqaK3x9P8HB5vIZlfPzN2EwWUgyRSICPdzaofHeo4B5GSApif1uoQ+/Go7GvBK
DQRvBRy7t9MCuSr1Xx7voIdNbff0oq0ZLWq7c/OO7krrJZ6bbmcWCTRkpWK+ZF1F06HnUcFLnyf8
BAs89eD2t5xw/d6ZVpkrU5xTj6rkzTnPD2ZXc+AN5cRFOUz1kwwRWINHfjNfdezE1k+12SZHTh3D
i24R3+lEFIPEip+k+p1ui5U5hgU93cqL8KrLdftWC2FXXfYpC9m4jJd9TZEp9oETgQMSuJEwz1Nq
wpjnNWvImXdKU/CCf487dB71NbtpxnwVLon+PoPkXgPfzbCmEKW+bKJKHGkuJaT3VYA9lxZGxXSu
aK6/a/uQXXtQwO5lUO0Zsu3ZBhDMo6JcdKleQO0qlx0MHRJhT77lXFHSH+xiENMv+FBH7m5JmJWV
frQkP4gmlG6/5VmTUR4FAfXlrNXNPq1gdbSMLnyRoVDh/6jK+l4k8dAV89WjMu3wpWdj5Z0HNZsv
//nzYjj/OFm1+BvbmmmbtsGvuL58nn58e47yYDmJ/X+zO0ClUDbOR9vzf1mZ1fYH1R6d26ocDAC/
Z7qJS80urpXEcW7roXAgrsTceS74tWeeqgPezDTcml4ICpAYpsVxlSVQUqwyWygcarAdBYPmMo+Y
Ijvv+8M2R5qYf05uV97Mlaq/+oi1BubgdY7NWw053ai18CJnM6QG6BHWm6mwIev1k7vaUBP+XfXr
1TudrwDR2NbFfC0G8cv7qIIKZgHwNQL11n8b9L5RyhuRez3g+XHx2cxyZSr6DHifUlL2XrJ2hU1h
GOjvl+sQhG4gqvzdqvQGY17Ti384zOnR9N0rGjXMUzqWC0tI3H+hHKqGJqNW77JaNT60enQY87z7
MnNQdJPCBrYTMc4bCB1c72MdKsYtDRJ3bOo8AhqTUXpHEYTRFTuYGDMqJ8PsVhk4NabCJ2UULcSz
IMzTn0BRnyjObCI3S6xV6u2FBdr2lQ5ZTXwjuWQOTrxJtcnbVHIlPmIV8SxjwymU5c9geiwT/Kvf
FvZuDjGIbn0JkkGUQZlw4Os0f4q0WuVyfWlnitXBAcUObmf/Jk46SmWp4o97OsV6P6MpdGb7z9Qh
PRp71/nGacU3vdTzl4kinmNjA6PP0jK7q4Kw3ilj8t3u6FMI1TB/VOZlUIqCthGTrrRFtxm6NP8e
h76z+mZak7OVGBSHVAV/mdOzbPUVw5LXK6BJhbnRp5i7pRUgiZwnXs4hAIz4JBLVRu1j5dM3YoFX
fMnuYn9LU/Rn8adty3ny2EjbDTAJLUDRzpMYKEfnoYoj+Ostr9HnwNcH+XDgZ7990GKgbcACOrlt
k560tjN2EJl81RbVpmcLB26BN7dKBUhIA8H0evMT6+C4wC9Jqhi0UL5jKGRYwjY/MRbdlFz3w8TX
7FUN4lA0cYYLCPfUT85D6DYujY1NsI/oJwIVcbGyHHnMYd06ubbpggLVWQe9A5FYnGWwVMrQgWaD
Q3hJ4M+jdTv37Q8JoLnCpbpM5akVnqWDeHicyZxiqBa3HM3s6TxORtpOcchBc3vzyLk1rbBIMpg5
OLksC2NgbwyKeLW7LNTbY2r4LeWgfHAvNlmutuG/+IhZvNc8m/wuxSbK1b/6aUb6WUt77/p3bmXd
vt71rETfldoxbwpFoTV/GRSttO5GM0gBcFpk8IU+dSHQge9cgrqlnj2k1PmuAenwEPcx59V/ZdlS
vdOBGVvR1NqpV5tBptzELdasPg8662WZZVOvU4vM59e9Dmvj9WY3x0Shct1Vi2IH9HQKzkVS7nSp
JDKnV7EyO43dAhoysthPH+puTh9M4LPvOpqcRRJ9VaXW8T//VGvm32vlWGpzcKY5Kk+IKrVVAKn9
/aea2hqTnc5y+kitqXtQzOShziz9i8PdXPZZXjz5FfhEatZMx84xYkp7VXX50IwfXA7TL1hsGj+o
670Ejcn80wQnRQ1+ZCmA9aZxZTXwz/tRlt2GIILcJlPAObFcilLc3olK3/FdL0oxb9GiU2LykLn0
gNBrFgJLWJJ5rliGHhCZEOyRpQRKscLuJnA1qFS68TtVYDxei2VzX3025WTOT0XaqztxmTPKElut
5iyxqF9Cq82O6+7zsg8tW9iLXq/1jJINVDLINvab/6aSqze95JEUb/otTy575FPbvsAo9ZpbfCVq
0XP2DeBF3MNvaSug2BVVTjcXg5L/dfVOF0etV9CDqzBOGTCa9M5yjjjrBfDkizJRbHowp3J+zfR7
efWV3JJF/F2v9w7mAkZ9lv7tlsRlnXLReVlZXvujl19oQRHdDrROrkNH1x49Poscl8Ffl5s99/Jv
bQ8p86ZqIz28fZdGrO90nSSN9Py/Fpna/1gVOjSRL1WmFBLqKjWNf//oZLVmduFsBB9t2jIm/8M0
6xS2wewAKXyhFqe2ropT3/cfO38q94qWp8lOdEk7DLui9n7MMCi+OoO8FoLgbIwflbIu95IgdELo
hWPaM/vGh/sDPuTwMmUNfFPrun+fJY1/Xy5XpRbR6sJhzUVTlDiKUsyOSefaTKObSO/TiN8a4llj
um9D3DVzTI5V4T3ALmmc/EY1ThowtDTgGz+SRKOfa1OJi8ux5C7iqIfu+8I8iW6LFR3IqLBDlXxF
boY1qchZ/rNww+luVRXdAu822vZrVp5BAaD2s/LWZ/W9c1VOJzyzCR8GxSxBXUrnzwBjPtKi4//S
gHGjGm/6BhtyRRd+y/oV8vjdXOsTXJzRaxDwgvNn3Xcf6cH4kUCPfjCWw0TKF3yNnuSg4whSNIMc
L8qlG86gNQUKx8+Lr/gMSmjfKYBfQlTlAjyb5SH4CO4Il5BZTs2tHyfT66W+yKJUUk7X5GrTUTgE
FpCaH8RIm2dzK1drLpH/cfnOVTI6XXVPk5e6OwvZpqIbGrbloK92KVXyFDLaJVtWnEBEucsvNHTR
9zyCwlndhsDKm5kKZpFr0rct7mLntTUXYzuycRk4T22gwH83tMlCxWUH93pggXS7MHD7UzFSm+RS
VO9T97OKQZSG9w0AC/QyOrcircFKeznFVXZaN/CHDpiykc0GEKjKsQBQpsr3EERXsP1lfXDIWdIB
RNcuGwJ14tB3t8jByIo/Btv9So+BozyTBy2pedvAahj041dIz+rnSOn0O5WjrMs67aevQ9t8pdi2
fu5BKLgDvxXadCeYvuZ+d+bP6uTMX52rXyOISXXL/lZDq03Fo4kFEqduRqfJ6V6H3C+g9xR5gFua
wnh4gUR857iJEIWUdE1wRPfOj35SGALEcWzBAWc3DORLUZ5NI3Z1pDMPJF8fwMO/bmWbYdOxkUj5
n/mRNpcMyP26fgwUveYpPykOXhnQ/kW5yaoTa5Sm974XmbedPXfeRZOm7U2dcBYmforqQfkyO4fS
NdWH1aX1oKGZJh2q7iWz7zO0agVMH41rgRY7eyunATTtSuuy7Mrpq9cYn4OxUJ/9zOg5U03AUzeN
Va+o7vwMhCjUqm/+Dv6hhl78Oz6nl5RKVqXZ3OeK7f9RJHuPQo9PczLwDotSOlaWE9vM7qFKjQIA
5ezK/ETxKb9LatS+BYmXHdivQTnsOvtS0ds9h+x0D5sxy3jTeiiNyP0yqzSWFYCyPSXVbN+oaj3x
cxdYt6y49RtwN7JnoGDLSxovXPjGxwMskJRbFrb1EhTB14FvDwqtUKUZWyAcvQfXziKCL5jDARTd
LnwWV3ZburtcLepTpvsVmD4QRDiTWdOYqkQg2CxKKwagxBgqba/74ffZBRo6m0oX9Jll8Rcvi79t
obiuFln8id+2KBTfavTPfcW6LCppdn9dgK7hhpkfxFfWo1vyt8Uq34HMr7z59aqC/JZPFqmyDH2X
TzzqCp68FvzOa5hV+IpehkCzU64O9TS8aky74DsY2B2KQRqwTmhE5DO0RYCYjX2T/y2DZLTpydrx
l+dRi6Vu9sM3ho+TEoy3sqcpu5ubSrP57llExzKG29CiS07EYQnYRIlXzL+sa7q/x2oagEGQgSSc
wxWFu4+ctD8NKiW3phI/R5EaP2sc8OzCEJ51EcVAKXJyCaNEshedDDFs4hltzrROEvWWaAv610Rj
SX1VGxu/OGFUj0WYOPdsarNR5sXu1ygYr1VY9X56TftnTrvMR4Mir5vIibXVNQyTM1cl9lfXBuTG
M9d06pz7hqouQL2md1nFFWCw8UZuABDjes9vwHC5LRTmLIwuskbVrmWJkOQWCO+yMjhbPZwtNn5/
KfkK8N7OUq3LElmmSL5su6TFj65mOIEoguHv6hczJZqj9SIDz+V/dFTmn5I2tV4y145vAIcEyWTx
yECYvLdC7cx/jus/6DNqTuB7HMyllSKpOXQ21PaRFlb3Y2R+4jS4/GRTE3rvu2zzi5PbQFveOmZy
HS7dGPVAq53V9e5hHObik2vnH1OVHZrQKtyPc/pZYuZhfE0BWkl3oMm/3rWBvnOMwfwT+Ns9W43j
N4q/A5CRU/O5KfrpRs9aGuzK2mVPfuxu1LxQnpUGWoG5c6xvYEjtvL/C/TCe3ocbLhTKAE4oFwo7
FvSY+UdNqzwwwRu32Nc+yBxzkuePq/LNp4vd7NFOKXMUv4b22wuIyssWqOLA+Jjz7r0fHY26GaRM
Neb7oYSdJFT11bZIq2fWrjaRDJ3j8EAPARKGgH2piTwrghwDF6xCDKKTWsbNRe/THAZ5utXYwl/L
KcVNPMSoqsZl5BgmteNshNegcPHjQ/GBYcCnPMBGq+lf3LGnTIjnTNsK/F9p/UMF6/UngHWg8Yww
yfSGCaZYQ7V5ZyoFeImAvVDHcRZTtt/Tqkl+xktM14P2XlYQFHDGGIXzYx0k2bVnhjBULe++we6z
E1//n4BQMF9ExR4oNVGtdz8s78dogaO08+LVvwUeWfwjauCvBn/Wrw2VCmGlSj4My/tKdfXg2IGM
CH427zqwfKD+npxoL1aLt90FCCbKSazd8BPcQf3jWwrRWizVjzxpQGazZNRqJ78Ox4ajxByixNFV
DhBRGCyYeuOUcxR0NSQURHejxzpAlGLWxtg8NfQ40MDi7EUvKjHKkGm+e6wol3un33wjfbCvWh2K
4G3GdR6Rl+w0jDh7IIpU+jin6oPauJcJmzYhfb8Lg2UCgMHfr2g2fNVx6P56pRp0m3RD95XihuZW
WwbONppb2JdZEIi8Xop26BW0cgkF1KVVqNpBJBm2FL8PESdVgdgMHr8S/r9sYecZmgdebPNQ2Z23
KzyafDkKbx56lhYPcrUZxE8iNgMMr68RWyoKpL2dGDbnd3NszlsqmXyb19DoNdZjs7mdtGt9+fSm
nRN/HM6FvgfXoDU+tlEkFk0+8ibtyMTMi1AsAjGbZYnJAMCp6RGAIG4CA+3o0WJ6L83YgJBoBzCN
H7uyL+43vVyNvfczb8r+kLBGX1iowQSUwaDdF7BU31SvwafPF07NV8t7n9X97+apq5/NQtPM8Ecx
2iBwwb5xjN+GaUzmo0XfcOk1444qV3gYxCp+q6xH+muIeG/md2nE7/cpRnOGWGULF1cRk76Krukb
7HaeFWSXNYdQu9RJlKcms/wnV0/ui1KNTyKFo9Y8Nh0scotDvgwUwf8MaFhKv0Gxe88XB3wgyzvO
XN5n8XJVxPoCmjIaezGITqybAXo+yptF6fgAPoj3CPXHubL0TWMvPltuI4keVdAYU7ZUdgblmUAG
epNzqpfBCMzs4NszZVqFcxI9tQ90w4hcqjYMwWVS7cT5zNx4/RonurL903Lz4asGHIwVl8BQUxt9
3audsVQNwldf0wktpeuurd9kpeOeeVhR8188JIeRFvYF1ALZj9pkh6ecwZfxcvcIJLVLq7X1ejV3
/ghOxJssZnF8p4MFCJZAMcugL3nkKigWi8jrpWjpLILmsQ3pJd+mhWcOPoNNfpv2TCc+kuJsyrPb
PJtOvLZB7tivIHCE9PmT6Pt3M67KZdqzjGp9rbRUviYdwH8XbAdWp7aMyhGkfRukNw+Y9kXnT3ZJ
kXJXndgLcC56J58uB2fSTpbnaqfSKjSsMdyiqXcr+m4xDmwITBfR4NOFZFnHMIk5vhfn9TLIXHAy
dM25eJdLRBkyEPthHwDUdtNJBpnYyJXLSoWfy5q7CkictLOPMnTz1F+PgOBQ0mjY/M/Bx7uUy80n
oXJI24vSWJzO5MJ1oXR0y3Dg/7gkXfP3EWtDiNPq9Mmp7foILWv9VC2Dn013lpY4d6LKraZ+amm7
69rOuRNJ9ItX80+VBM5aTBPqErh4bYFv6VcVnUjgV1OmQFsmzDi+DnNsSAdDOQfaverQu3lBY6YG
2em1qVrp/WyCYguHLFYA5imAnuBqHkUpIZLGrbPnILTMg4SuWcC9HA6a10CtROyaRpxVFt40wAEz
cDYd/WD2iRrTVSUhkh6mkPK6A/vpstLm7q4vDGtvsPV4bJXlWQsIa7A0dKcvj+oyrLLRm39diklk
iRJRBmolwGPShom2L/53jvz/IX+o84vEmM0rZ1JhC11MExAb+cVqOnc7v5YcMgzivcaofAbWt9Nm
F93ZlCJDBDNdGXTcX26V7zYs5XeOUd6JKpB2I9PungDE47FFCunzuILFU7fUK096VKDwyu48QtaW
Fbow0rs+5XFNpb2ZklpHeczqLHjqEgW+tASsftHJYPYUxmpV/KdIxeKm8OV5StlulKDNVTe/5k5l
PmyebR48G1am326elQIZDTS35V7cxKDyebiSe5H8YpjDTPnXe6mjHqI4OEHX+2gAyYZ5bXkd3IOp
BbBoZq4BQ3ULylfpBvaxox/ZvDQD0zrayzCDTgPw+nLp2VZpXrYLRN1ZgJhWGQ6ckvLM7JPowOon
crW8T7XaRLsNZ1PJ/OutyF2J09mkchN1XSeXo5N8anyY7rQxqr60E50dPl82D4Fa8Ivfeh9Fn1b9
fN3NnrGHaLr8kud/jlU5fwqq2j56QZ5fzUt0v0RbkEKu0ZqufBT3odFmnumetWmhUrUVuME5O4Ms
WS5VX192SJDLhM2RrG+xAzYz3G4WLzX1XTYBCb+FtJECD+bm8z56TZR64S9+oNMbMcs0q2GT7Smq
+S5YZtymfZvx7E6BgW2u/U4DGrY0OHdY+iimnrfYhV6xmOeQbie6fOnb2FxE3IbNpawqYjf5nU8V
eyAF2TFb2UtCGTy1o/1jHWWGzbTlscD+vY6DsNnVNXXzVPVwiASkDn2jXhMqVPrO/tVoGPChit3Q
tPjB9qJh7xIFBjIb+DRPsWLUeQDUwxprCRVuEy/genk/7WedJ941OKXG2aOx7wC7MWxfZuZwUmfS
SXULE253ZSu0QaxKOvZw6N0qBTlUnNeQdVStLgtB6FvC26GJbtVk+GlAVX+djOx0yrBmWH3+GbVm
WPWSobev4IPVgMZbkv4zeL2J9YbkjhOWF0AjJjMtQC3fcDdgyIK2rzj5KZo5LIjG5Q3QJF/62O+O
YpTBj0cTgNo6hkFdoVevzop86WrYhdNEW+YS4QxtxN80pfvzWgX2+dpu4+w6SGgbngezvpPBZVf9
bunkvKtql0pcuVwti7dSpzQZD9HQnsWIWWt7anjX8MUzbPD8faIlu8SsyVUPLpnlLoAcMa69OOiV
F1B6XisTqQo0751lkDLDcHBubE4gKMyjoFFUMugAhd90Qxxebr5iEL8GrjVW/uYtHSy/PHf26d3l
+RuSG+ckV1BIwfnsjsXNZtDl2V2vyuGox+GBTU+e08HmdE7rpcRMDR9cUcKJ5ZxGF0g+JRqUl2aM
41OtxXtBZ5lVW3vKg5AjBdX42I+x9qRXQBguYC2AZGpPJpJAtwQx0mLb4t483+LczLql8/U6U0rY
+ihus44yWG73ejVmHrwgi0F0wLbBqCdKkTsn0a4bDqkudccAQk0FPeEEzbh1y/qBNRmSqOq5fb3a
dHznfXI1N94rfdicxOOdW5dXOlS0kPeK4WyKuSygSKA/Dpqw1nw2YxAjgW3xPkSaMrHZlM1Hsza9
+xF0WX6nDOWroZbr1u7mC5PrzEmGN62+OSCrl5lzm0V981i1sXLsy0699v28/OIOBq1jc/bDsXQP
PpX/4FG4E7wo9AP8a47NI2ptHsKbwai+D3RYsCRRdP5yESc47Ep9FDFgjXrRm73+sUtL4721Vdky
25zrRdycxbqJkrkeSuOjrdJRs8UmP2cPZPTtYyDvdrrwGn76s/Xj8e4DZEUAO0ZVke/efYKaKGyP
Rpbcx+4Y31NxaS/9CkEWfzeSrN2r0sqwiJnTtvvQ9miysCbgMhZrz7nYvS3tDItLtbQvvNNJmCV9
EkPWQ6WTK+2NgCpM7E7eGP4MnppGX9Wxm+gyVEvQaFYchhSkK7fxXtiPdCEITey9nIBRPfTB0x33
sYnj4ENs0fS7HJ/VcRjeQk01XYr4b0GjEsAoOsDYZJl9/uKwgS5bNpUe5y9NMC1nJfR4Fz01XJql
QEBr2/ykmZFyyibTP1WJ7cx8ZY3tXlOHL6KTYXMBe1Y5jQtBQ28lt2vA5meVMAGAnTxfbbotVs0m
/6COzt0aNhtKemgyD2T3OLyLShu+nqgN70RcdSkHmS080Rf8lJ4bxLo5/y6WWpKnQsnN3b+GStQ2
maSjUNzdjUb3+NuUy02I2+9C4ZRiC51vnuvNut2i0gJGDgR7s4urxrwybDAp1aUyzbRGE0Q711oL
1cQqorZ8j26ilLFtzv9fsWke2cdMSeG6dJLmV27r+jEbaxe60rSmcmy29me6hhZLyhv5KZg5gyiM
I3B0BjwB4hJGsOWBn+1eAsEEzeTEPsEcxSc/cPTxqjV4jAIh1L7J1V49xTbFa3ADpupJZDcBLQjS
tqOonMGZV72ImZeyx2Ct7p0HUsl6KcY5dYaDUdh0TpHsXaSIdTTBjgBe0kXkptFlaLQ2aPP0yp+1
0Ut7/DZsLfhlM4WHSuvoiYry+uJ3LmuacBz1Q16x6wAC9UkNcs7fKTW+SsBdfIid8Zmi3PCYw3zF
1smimxOwSDw7KK/rBf1UdDIUvWXvXEgxWIS/eSsGf5IQQi/K2O1gn0C3Bf5keNzCJIvbONZlAV4y
dKe9dtWzkUKxs5N9KCfnhbOw6F4kesZ7IKQoZRaxsAvzwIcuuGyMDqTf0WifYA6A2aVzqJpsOAD/
e2g59XD2Lr59F5yH0u8IODihYnybeaqV8N4d8vwD+2CwAf09XOXHbp3ZWMLrkW7+t5m9rnJuEiX7
2rvJdCuDGcGxvImF7oy373QiaqP+w5rN8mbzfecW+OVS1vWWeUtf+/AP/JcqT91catH+1lHp2OB4
mY6u0phKtdq7WrUQCpeGQ6X2D61n323oE/eWXvVPVFsGuzClC8PXAZD4PoHACgR7+Og2unXJwrC+
jkw1fAFnLLl3eqB3FmmEGvSlb9Pi0uepeS86d/GgXmP10MwgenE8+nCcJhQu8eL2tXdquoS81b33
K+fPBhCaT61JWUXW8AUkIo+WzZVidtUBSAUONZOB4pxEe9AS1/qjgpVh0dp6695PurZmSFTN2AMd
DVPvYpQM7pxVh7SkU7nhqH/9get9nvmrOHMu198/kTOtdy4FVQhIUkhDu8C4hreyu2gWSJI4Sm8z
+HQ+GbDh3rhh5xyMOHaeqOB79cg0qlsNPXoyGvXYLXAD5jQbB72s/tTLOIZCIWuuyoAebMVfYFws
QN4vLW/pA1nwCsZlKKHzOZRx+z5Cz4ab17/a3IKNr+Sa8tBDf3OnJtmhrhX/QQbRt0CEAAikLEQ7
GGCfUVarD3uMHsM8t+ldNuyPed5+Vhevrl+I/eIso2K2gi3Diu1LIdAC7Ll6VhMLTt1etQ5sjlfP
VTRd6H4BwQo8AI+UdzmcYsYd7PMaB7oZtLicfoKKY4d34rHpIWVzLgKj6nbiBkGcASyTBSw/53FX
caPTvlyU6R3E0Tlgep79GWbBQw854M+pBwdjmtvoA3hv8641l2btKPaexsrgeW5xSTz4fX27+SbZ
9KzxTrY+pXf0reXXsIjYn0uyJUAB/DQaj/62Iow+pJYCAlNW/dSM5muv5OnDOM/aHxFvkSzKlJei
MQIAw83Losu0PwLvTocZbQbN5mqC1+JehmG5yocFsSaiHk2kMXfvldl99Uj0JKbZoUv3q5XaIJiY
Ah6JyogdM0kglkgJP7B77R6lMVBnaa+OYHJtbYJl1LsXU1IbwELZQJiCgkOFs5VOl1oEiTj9r3D7
TJl/t4pvabzGdE6rzk8hPOxAT91taWF/4yHZVnY6WFVPgU+dEhvM6rcoyW8cJVB+zWH8lPcVmPVD
DIJq3wYPrWfMhxZyt6V/7X1QVoz+Lzi/nlpzohastjV7F0/5n01p1AfBzgp6eugV77TBZI0OFSxj
w5dK1PHkfenwnrtIojDkDZneeHlqPvAPMh+aPE9vfXO+py/ZfKga21j1I6hrN60etJebQaw0roOm
lPrKWRIxtK21n2g4vtuSc35g3bFVcyMOW6KhAv5D6Uf9YvMVF60wNTCBRuf6ncHX2mcXuAE+en/d
Jl9O473lfnuXWw35+oojindB2wXAScxh3Y0wufCR3uLl5c+V+6uGHPTwTq/Ge3Zq4odNXSpRetSa
7I9NJRkqqCauA8f1zv5QYuht+vJ6s7KB3f/rntcX6fZXUTpUp+01gomn3xYxVarL/2TTw6UIMnQH
y+q7HDQGpaD+NvP7/8KcqbdumWm3W5LMW9bFBUS7y39XEgHkFN9UqZvQABfqJ9f3vqldEuyzOjTp
v1l04aBxWX/mkHw4iWYIG/20elg1RdXURn8WHbt7+knnYXO6mku1uNKtPrpa4yVQ7P860ZbC/yiT
iWK9B7mRZZAJa8P5vCUcy264SryQrz2vTE5VxKPoRa79EXr0EYrK4LQ52k09QDil3Z4SNg6gHIyC
5JT1IYxHugUEuGZ53sWZSewyOHzOL+rEgm2e1fJr5GbuneCW0pzxsM6smZShU2BDdqglDH7FmlVK
fe+Slesv2zPTnXzpyw/BPLrXMDLnD93yO5BDkndrPlb1XB3LqvwSQzj1GHvF66Ba82Puli07QX/p
x95IKEZ1aKUVt8UAgbgBVdReNENA/dO0DH4JRKwXcXSwGWSmwqq/bJNIwDJTF8zM9DZ54Hm0Ciwz
STYxhLUDnBFAw3Akd4DUFfNzGnnTM6c+47XhBwV/V/VVF4TjwRut4V48cnuaj7SVZhciyjAGVsbj
UVftJcrV/eGppN9tySgDO+gB5DtuAIXjXzr2KD5pXVTciUqpqUCGVPWDSHJDZQQwiksBzM0WFMNq
O+UcQ4iqtyx9z0kwRxNLWokaKio1PCj+jqJLfCd4GOEC3nJsr3F73U4/HaK0P3+NmUKdwBblW9Ao
GZ5W7SVKyarxiS/tbeJS02ENSEB434LGWD17jXpo6ndVfwBTs3K627r4YTkvts4mr7/A4nGIZNUX
ddH7q2y7qY8TYp2Mc3SVFR80w4asSJDyVm8J7Mi3143GSk6WNn9o2GKY6r58DMOuf2n5nFHfxEm9
iB7EQw+pEu0zCn5ffCfsX/g1HC80wyqPInqhYx3SFp4itvm88hJO+WuthDZcCUingtJJcbIOxNES
K+ncMtmLUWaQdF3/ekPNwCJKOnsCm8oGsM+DnTTvrK090ZtymKhav9aC/tVphcdKOqu6gLtqOXLU
+okOpPvBNcNd7pjByckH79Cq7b4JoTkXlQyJFoVnori5lIm906dLji2qAoHlwHPlmRuQnvFwIWEy
RdKxb0tx0gC+UQR/oevGR0EmKGJ13pt22UPeClBBn7vaM29IgSkQDUgTxoVfqfERTBrACTznH/5R
/iyuMkQmfN+UCf/e368GjfbyZ3MBOljzh0Bgy/24dhjfuXH83MWmf7SqVLMubbOkLI3yd3iNzq/Z
UfaPMgyLcwIbxQUcR/PVudM/r/MwVNawc9uWbJ0oVB0mjWUEAuA7P4MUOjrwfmhqpcMhxkmK3oT6
OqhvV6ITq/i9Ew2vqC5iQ6O6aYn4nZ8Y/vMc9LY/T1UCG9qSpLEmE7Ld5fJ/uA3xKxtaEtJSP2wv
43cz/k4nU7QqBz1tfPwfXsTmUpcpn4b1JccG1CxecfjXGSRMhiCA+05tq8O8gAVoy9AsIAPBstBl
f/fYwtC1F5UY37mJoRE4gC028t1qR+vCh9X6lm7LIlcyxeaypfdjr4W2VW+uV6uk/8/BkstUOV9T
s4ftTt7d7TaFXJnUrl1Nc+PeRFq4s1qX7rAFJ4qWDSjKtPLnGSiU3lMsD77CzaYzIAtMglz5XVBR
LdzpVuxcpHY5nvJlMC1lOBUtSESaCfTuIlGKPp70AR7sK8Ns9oM+f6RDLH6M1SJ+BFygzIbqCRiY
6inxcrgzOVRfBFGX05A+Vbf1m4toW5iuCsN7FD9Ywasbq+e3yTQ6iEJCc4Zlly82GZLlKtCrvLn6
nbnSbb7f6uXb04mN+AbwPbDP7Mi9cZts/DSHzUFzCu17G0+AB7KEe5inWIGQs7Cu2iYvv7d8Ky8O
gwpSUO65LYjvRv3AOQpHPIqlfp/scldoVfa55PcSHAerPYyZn0FMXP0pkVGSfU9133pxKfE+yNy5
Yg4yt20Y/5g7HyPrigLkbW6QK17nBrStfmhcnra1tokeHIeyjqAGLK+sjG9KpXFeU7cwkVdVcjS1
nF6gJi8+2IOeXAQJtfnaoK++dLkYgBVFr76KY9WXveo/yw6v3wOmMUeJsxcxpcMGaqqGvp25Bf9r
sW7i1ITRmfMWy+lbf9+Oig+CaVFcNV4efB1VGvVcQwdOyE7vGy11OfhDbwDGs5BT1veu6/ZPvZL9
qBY9X+eQJYCKd8u6P/tIyyKbEugrr3WvIeiz9ikl1F+ynqNC1CZA9tAR21Ag2RQt0/FaXcazad17
9DldmQVLLDfqrPsmH2B95qitPhVsFq+iWNLF2zSojksUVWFrc3EUS0dJM/zh2lESit9q9eHRvvA1
Q9sBqVq6AEw67p69pW9rrhoi6KvJrj9UrT5D8cSybyy14La8dDWneu6g+njW2sja9xC2X4goA32J
8PoEib4QtplXWezoV60X6oemh45b/jEFqGWHbhFlJ34T5f8kIoSv584wxdJGvGz5b9bNWVKJFaZw
/fA/xDZBejX0ofmkF1W9Hyw33rGl1HzuR/8qA8v4G30dyZUVjurdHBZsH4GZxWkhBsUqPzmj7b2M
VmoeSppa4UMtnK/RxHkj9mIwomsfzrhbx8uz53g0rosouKeTefqqWtAnqFNjgFKhJ0/OwgdfLI1k
RZ7kUFtErwYYHl8NbRDka4QbsAtlUO8FqLNRGiHIcur/cfZlTXLiTNe/iAgECMEttS/dVb3YY/uG
8Mq+iv3Xv0dJuynXzDPzxXdDSKlUUm1XgZQ6eY4J6mwf7JWqRRejqYd12RRytQykevU3v9k5GX5F
FXPnSOT2TzFnX/cUuUN4Ji9fQqEMS7/fd6UWaie1HYrXXq3IbXDECjkNC/l+AaxrD64gn+1zSNcK
T09a9xIVY7bhfV2u64i7F7ok+KFfJs186qdSHBe79Ct26vTuTCaaTq0UCvBrJEUNL0I2oal7PNhE
VemeFobFwbBzyIjy9qFC9T+yoHH+DDw8JAMMlC7NXWWzg9Zc2/HkbhZbj1Wg6Kv2zJMuf+ZlFl2A
8NkuDoEWoSwlhlZSn1b80PI6WFm8Gk749D5OuGPjc2OHIFsPIKAgC6O92koRTR8Y+xyVLFsjwRef
YsbKj7mvrcmuT1a8G8My35Vqfo0NuBbk/ccsyrVj2kHoieIKIOAARQEZMgjxLNT364VXxADmmjV4
GiG5Xa+KbCwurM3dU8BEsEEaxvzCwYxvjHWmRLn/PzyYimH+EaMZnppqbGau/4TXOPhJAVcI8UaH
AoAVTJ8hk8W3uurpTvrrP84JbPHnMYGjY09vCh3V7KZpgxXi7pigzCwTlcA8eWkl5KtxMLMyhnz4
aGuQCQxT6E9zpg8fC1kOax8kXHsa7SzQEtYpw+JUjfp+9alAHfSFBovJWPtj0L8UU++/2lngzeZe
Ytsel1eaMuF1es61AZISpdM/O9j34MgW6jhJZSHTPLAjXqbhC10qq+pWPjRHQf0Nm2tFBuD80+xB
kwSOgVYanjT7MXCHdcdK6En8uUNqGQB3Q5aP22WANjxIlBdyvQzXtGCgPVM/BRDgDbCt0d2kOjVB
C6k5daFu6Zbg8e1GfrVMVu4WF2otfjSNbH1rR5AXhI7sP4Qjt5pi0rAzmle8SN4CL+Hebqs+hiWq
rSNasQfjCI68lxvRZ050O9qWRjRdAMacLiHDu9CyQwhw6VEbb0Kt+AlOuRiPXrgsftOAajALIq5G
6otVA4noDVQgIAaOkt3sPOKwYWp7vq1QLHmmixU6kI0LFNNYwFeRwpBj7+wcNZfrOzPJT2PRahYI
iAFLR8Yp80G1CJ+e8O1kzRkOgrx7hzGA5tGerDRhQHZddpn9Upsyeoj1+GsO/MSrVVnpqwve1kEP
ymcyFS1+YqblZMcOaOjXoHJATwwaEbN3witTl1KEDVLHdbPqIWl+pUvQ59FVi5ynYop81C6x3IHM
QxcehVV/vnPDoaIGcrz28u8/R/OeYcLRoYHlOrbr6oYLaPm9QtUUlQaPgFn8MFWQXp1GYR7CwAcB
4m8BDVawNykNsgU5jp6Ux6yQsfgRwINGAQA6zcoZZCOXSAltdKIyD6rCfuqKHtC1NsQBJQ3fuJOn
i9zERlUIr5YQSxyyVViTbiA0WMxHazSNBuZYS4T7P0B9EopFLoA3vkX4pzuRy3ITmtZQ4WIAxMtY
GE9dM/qAuZsPbqwbT5BlNZ5MoPYODKonXtnK16iyFTtoguJsjjpZgFMKYYoL9QrmtmdIYrxAKwkV
tm3IcRrH02y9TEhxO4/Hpr+nGTTwP4KQQ1Vrzh54jH4HMohuN0i88LnCWxoKl0mXKkidEzAzO/Gn
ndxMxUPYoXR+8Y/8KoFmvQ0969iq98sATQCddb4OrVKsl3A0sNzfLMEEH1tFuaUB8hMMG2X1Ibop
6SxPEnY0AwQuVTcnv+VGy83BSx5pQA5BiobuufhQy7ambocaI6hxq78NrCHxcQLKdWc4XGKrErTG
sS8KkUFbWaFBVB+lmQZ0FXEZGB/dEyoo0HSm/ADCTq/RDRt0s3Qlp8WdIWu7CkfoL41j5Z+wpeW7
WmdX6mVAu6I6Qg1EORYaHjXpArZMcw+1q8PNQAwU7WlxifPQP5Etocl95BuHEZoNUJm89Uv9AAIf
NO9+Stz21jFuI8BJMGUOMzuqW6U9HjJvE99vXfeGOImbe+RBPmKrZQTDOpIjKgyo+L0bkXQazDwA
Wu13uTyOMwoXcPMREuPxBKnVpotfIADQekETBtsuSaG1QO5U/o7Ca5RTgNrYHGyzfBygmuY4WnCa
TGhBiBTs7jg60KSHeqf8rJmokl9Tc7YyrXuUrV3u7XrKcRjZYct208TGoNmiaOePILWKRE4UiFqL
DZSPjyaYuvc3piWsZQYBULLvn40mZ3Z1dSY7OLghhExQhgwSmzzSkf3kpxtTRAw32Cw/4Jwx26ZB
ybx8CIxxTTPo0ht26o1Vmu585ciwn9wEDeRdRN2aUHNIzHMMoNHcguLUs480+n4xJT5oVdZlnjfn
yvnsOOZG1xIHRTlcPPUjKiEylmYedaephxC0BSbIcXJzqKjChS5ubw8rHxnu3WJzcvmlSsL6hPws
FPxG7G10Z4QMs5plpxD6KZHWXvzbhiN5NuEUabHxvjGAIC6t9fKZOqtMVnUSBnvyC+w+OfuBda4g
gXLKJq3dx7azp16hTHwYzNIz+6TFWSCWrjRCF4hcY4Saox1bb01ycgoTVcOodNrQRPKhgaV7H4L6
dLm5Lb4VzV7V+t3cS5R5+F8AGuuO0dRhBrddHfr0kBMVtn6Pn8FhkNaWRmW8tJAf2QCBeu0g+/oD
uMh9VAV54HUTakHAERyBkesQGFiQeEP7iDOoIvKSKl83fuf/smP9kDm18aPMjSfI5vXfzLr7xiyj
fIT4w8+ib/JHHZopQNH6CerIu2BX+CBRdtSWCTWOSJj75eS5VVUddD0rnmmgHXYheJOf5g4SIEcD
h0jeMsl2AGyKyrTYJmAu8nhbmvukNXxQ+1ZfUw41b6MHZ8EK56kB1hxP85hhy3Osjc8MzwCIz0XQ
GMMU1ungrioggl7ak4hXODvRVp3fGNuGV/4T6gO0pyorvtoirU59XedbvS/rdaTm/j0+Koae53sj
G/YW1zZeKmMSV5qyhKe70z3Up857J8JZqs2qeJv7McfaxeeqkMg2IZWkWx14l0X4oWgtuZZR4+9C
VkQfjGDMt7WJSj7qJunQ7nvHx/aqYtEHgEmg+ObbBvCxcA5aQMf0Sfuk6ao3pB1EtyECq8bo4jw2
uum8UtuvXhqryI7tUGLx1Q87aEZZx0ZdeFVAImxKAXLjNf4z2wzPfhop6sk3V6glwnjSd7W+pzHk
14DYAW7I2ZDb3Eym7iuok9zNHG/2/H23Zd7NLR3dgLb47E5m0Vbpf/0yDPNuy8gMIMuYzZkJYVfA
y+65fuua8X6q+hdhfxBRKuI11KPxngCRG0TjnehMF6R2IG9537QBBTvj7Kg4je7Vos4AeAgqeP5h
nhmUL2MBnvdGa+M56j/6zbey4gp7SMRekRMF723U2KzncUOr8IEgNABRQHv4iDS4v+8Z0j7E8aK1
en1u+HghsheirXZ/m2ZOF+pKp79wWconciMT9CovC03Mn3HI1XGrOTSvC5BcuiyTEeqXtccmwW8Y
3AnOERjJb9SzJzk+xVEOIOiogdK0jqEtMvBE7tyoQTaKZhRDcahlDzWiRLdMb2IcIDUte7EtKFDu
Cpy7gVijPw0SjDYobU+DNcRUNaChQ/8x1uQIauYYr2gn0C+hCSH0ygRqLQ8hcU22ZaAwhmxVmmm3
JVsUjQO+1qNaueEdkY7Z7WWxFU36NeiwwlhMi+9ig6JIcpaBohdrDTxQoUjSbhdHqFVkp3/fXyHn
+rfvrmtwbuNLa3HL+ttTPcEJKFYKVflSUo0BFpencJTWGXsH60wtaADedmkAvK9f2xaybXNP+Ubx
FIGD9H1uoUFOC1msG9NduBjicZCuZHa20XsbqC4VRg86gLGDwsLiO/Ufwir/1EiNv7aa4T7zqPd0
PvJXLKH5Kwgqt3YkiycyuRbybxGrhjN1QWkmVjX4tfbUBfi42YLuvd9IrbZf9XywDkGFVCJF6iAi
v218fdCyjTAiHF6jnOsYqQu16IKUgnUEVRo/gicbJS7UXEaoRTZyXOZRGDwY09xbQizz7sJAIq7a
oFoomuMvsQyKQPNYIyBSkw3ywVXn8WkOxPiAJc/cGx19bYetsaVu0yfZo1mVF+oFhA6wmhgQ83A4
pQoP0OCRDmpGCG3SqFtWALbaSMyrWnHWmV9lVgT7YdQALXKCLh3XyV9GDikWcqBLGeTGAxbjQCCx
vthbUvtE9rGpMUmnq9XnxTrK8c5a5lGL5lELBQj/9Wz+WzoPz2QkNgwLoqWcWzMq+IaHHWTT0C60
Tfky8kl4dgzAXVOW/kPep9Mp78Cj6uvASb7bqUUXfTCwQ3Z4vltsi59bhu1O13CyvYxS4KUrQn0z
ZWl9urPTHSdkttSROx476t5LYGr5RjvhwNaYB5f5y4ctGc+8xB7/5dMNIKy6+YuXuXQL9ensEizN
y/2XD9FFU7nWePv26Wjq8inAxz+dpoGtyTRUGtY2WPGlofv1gGpM8VXgXHQDpp4Km1eRvHRF923q
RuernmZIm9mauJq+FZ0dCxrBkJ7v1raoh40QQTNswe1qrcE/AICXVRTRd3eCgKAGyFZP70XXGKPz
7FmpV2RbhpsqCMTB1i2W/kU2LZK955eO3IjeraLvYwQ5EwHuRg8l0bX2hLKyeqOPpY1NDa/2Mqi/
DRpkU2QxZY+tulB3hPQgyg+ip8VE9mZws0fgPsVRSr4nE2orIHRJTTd18zPzuxX17kJKif1TIDc0
toRdvIL+rxB15lAxAhF0Xtf9NpDW+OBW7fjg48cESS4NgrZdlW6rYqrLHY0MQfNTH/i087UeFMoy
ypCdTozx4jQgpiOXtIkmcEuW+bBO23Gj9eCOBTq9/O1t4cwW5CMPgHvXEG0wcrH5r1fNHVmsw/BD
RKWUsHTsH/C6uZMQmcYCzEEgS3kBUXJ7BpodZYimPLjYF2B7VfRnG8VGrUd9EedoFhZk1UILZFmL
E7XwP9OfZx9HzZynm/YeT1N5oN5iX+bON6CojY+9//1dKeziTq33z1n2KH4PONh4Qsf5JQrffU11
Nm4zXk1HXXOdRxMI5DXEj/wvMoWqh4SOeAxXSx9QdVg54xZbiDdXXSuwCDET/wvL6k3vZ/YP5KAi
nukKuSDWC49g0vnx1d3MvICK7Z5aOY+t2ZO6RB2YdoAYvHl2xC+4ePma+/gGY+ogirzR8riEDi+K
GOjCjfChQMHAI/VsPnWoeraL2SNUBQ+Vpp3vPArNL1bxWGbF6h9G6Q6AoCUF6OL+Fp3mFpbi6bKd
BLSYHyzIhCWrAKJQR9cMsJPXwuBZ6E3wnGSB2MS1OXmhC14wPEhO6QQmZD/KkfJTXUcxXhdDMNVz
/6aJY70oWtfg6ofKY3Ek9wHshuyJmvMlGuTKTVCzTN3W+/dvvmmIv62yuAsUpOEKA7toBk0vrMJu
3kJ96hQS3Nzli8UK5+jzwgJrzsjWSdjkyMwmxoUuLSumc+7a2xCvs8vsxkrN3xXZ1Hhm3BXJZhBx
v+448pk0xffbt8moTczBzCLb/RKQRtWNkBn7242CBJiP9+k0iW4GqaLGo25tf4vbujtTXpnyz3jc
FqcELyYy0eUm0c5yK6fRJVc9S1tT/330ZoY5xdCxMY14xRVrhAnZYezXVBP5c/tYqAu1HFvxSdBI
poPcVw+dm9GJ6CNAxmEfG+KkoImzlaaPxEyxxEym4kMQo9oP1S7FA13GwVUCRFaz9fVQi+cRLPgD
6M25e3JpyXkQ2IhQv9SDn71VQJpZ63Z9xFOchqE6tVGXuSZVFbaqwSaOoA2i7EbhAxXUgHuuz8Ez
IXx32lHZj5niTKkfpHygbubEK0C/3NcB1OVPJoBD0FpDrRAOXo5ZD4ZK8qIYWi/1OUYsk9sY05Ss
ksZ0X0uB8tCZqNccoJFaK90WupAyS5mG9SbkObDjamBRa7GrZoRwn5J6WVReGPetle9LcNKiLG8z
VnhhDK2NXQvNLt9j3wWjLk2J1a3uooKDH7cin5tLbUH5GwUupQ2WZfqLy9H/HHWpeQm4ZnzEo5L+
WVDKzx+DWkKYQ1VUTTpgAbq0+Bog/eyiNaEElsn5Ekxd/pn7KYrtyrJ51aF3BVBTn1zDWNO2uojl
GXlSfgiZkxx6kFs9pDgT3UKkIXgyu6Jap1PefLDK1sC5UFJ/SZh4bSAN/DNoIImVAtnuDa4PGrs2
+uUiVYa8xzkCu8iJKj6yOAAgtUbKaK7vgO6H5eEHFh+oBoSLynlqM7BrQTedJkRdJ/cAN8RAIv3W
UgfJ9HcgccwEqvGi2HXFOK5JhTC0nAiHMHJck2RhaTS33dyoxdZwo2zX+b189UvQyQOH9d3PnU84
4rdeeVH5OzY4yf5Ph778DIpG81STYrYuIHWNxVn0YMbfbkyhIpUcwP/gWS2Stzz+1gUBEhWjnscP
4/iNxmOQfePfBqLT9DyA5L0rwQ8/P0XUsVdISvfU/z04Pytuzt8wAHLbt1nLc4YmAbtsgYt7AoNU
ok3bCAgb4MshD+mBNzE/c1CfnG0QrlQAER8TGkiUD43muh5sIJFsY7GBQgxgdLIBQk3IF9G8qekc
/YGaTgNJSl+3tsJCdWCo2fqHHP+0XlY4+a+Na8vsVzeUMQrd8ulD3JnIJZhZ9pDy0oEob6xtWWYh
qYh/cHAomyg/rWW1JUZ1o0bKk3fnYFLazwsHe40H0rpmFV+xAajOdVf2G5aBzBgnVzoYWRS54nKZ
FBEidYGTm7wIGhTryhymN8d/nHMzftOkIHZb/5Km6MEZnf7C4eEEdSmoZJz0VELn09TC9KT5HcrO
lZEuZJNhU4sVNStqQkboAh0BaNe3LkhRqvYXSfKNmhsZ2zzRwPThQJL13OQrrZBNhqWUss1OoURT
DmWABHzj4ThHjdD4PN9xIu2QYRcx2pk83464RQl0Tg7iFqUUHJPYcErXv7fl5AA3ECi5YLc2jxoz
IqjLC6RxUSsMeso0rUqPhtM438k46o4OBM7xrS6cDAgLlqyRCTcfHHXagoopMXrU11vIPupRCKye
HOpdXpjdKQ3addq3zoizQOwK5mZYChNwAOx+5n5MDtiT4wC31HLPt1nuAfQRrswx7C8tsl4Xaukc
BPQTB7yZui5eTTbyDfmvwEFaj/zAJQC1jJyP126s2XF2IW8cYmxBYjhAbeV3PLJr4xUKQePjYm4y
vMKq8ntkG93N3Y0amx6Ur0E5ZAg81iSVRxD1OA3LRysqroRaJ2h8G2YvLK7thxnz3jN7A6GCcUPd
QoBltg6rK7nSpHd/MqWmsDf+KAZIogIHT/4qvk0Kf2ZavIBW+i128h6bfAE8LrDStuzqm6HFxmpk
Y7cKXW0AuAwn33Tpg+44AQX1MPcgQ/Fo1zgMVQ50tK0Vub0DQWmFAqbfk/5XoKrI3AeahfT/HAjL
WXttAuixaf1gz4aB4zhO1jOTnDL5Tc4fiESOKOiUqaxc60EbrR942OHTKeK5WNd2jvIkJ4rwZzxz
rDatiT3jvDEoE6xvU4BAabNAl0rqIHX3q9lENONkV2QIKwni/63WTcLxWOFnDwm0sSnSMj9VMSvl
N1OrUzxAGLeNbWrFBmo/b7dc5pGLCkVR5h0KhaGPduenQk1+8KEvrEc3LruTSNpN1ebgpixGaG6l
hlN6vCtccErhuPFkxj7oeak5W2kS9dXMYQCr5TxwM+ktCnMOOspjTlxpsOOrCWVlP3V2vdX1ITYe
v/u60aOaRSJpfkkY1oqo8BS72Rjy9jxkFgTnyuRDavD2OKqy4qzRUZ88QrW1d6a5+Bgiy28ly6mD
hTx+z9pcrbwMxKzeB5J158XkcHBOma34Wqvp1ghwAlLERrNyNafa0m2MXMeWCEJlXqvjDdKgiuVM
rdaWPT5cLrdOpyceDXCjx/aahuemVeDBZsVIg5JRtj2IvG19X6swSyxq3dlGq5FbX4WOwFAG7GLc
g6XEAs3JxsRZyMnJ3ewqBMMHA8ne96hPNumfHnbhN/tprMKzDo5AzzQy8aMMXvzYl9/NxMzBuhyb
eBKVOOQMMgvcaI54rmPegyPetN9dcTKaA8q7bVyA510vbCqxlnwbj7L5NlRCrv2GBQ+g+I4e3bJw
VmYwZt//cIAKA4AlNru8VR/FnTDwtEimT4DYQ0a2Dn8UQJJsS1MbzL/KMPkBFSaxdTiwnGtTmHI9
FsijkrPvW2Cpep9HjtTLlJQs9JB/j3ZLU0XMUjFu+3gzxWIE30k2XamVBT9AWFleqEMXwHbB+SFq
uQuU1+zqdsm+D2O8CtT0qR2m62i78sqfl1DkzqK2Rx3gJPeLpxOJZJcjs4WNRwqqcx082QAygLtD
3aBquxr4aySSPFAjdIcuGgYceqMAQShJWrogtfLWmlwnLb1l5G64m9hVrdR3d3bq3s9doi7xyOa7
yEYbScFWWi4e8HzBURrWZL5nGUxfhX0FNkUw5/keGyYBht/c9uY+TkLCRxSzYTet3AdhmlcZ4rGv
QlCPLkuYOayeyLcwranZoGwAMYquqJg7sPjUis6H6NabP3oOIFW2Iv4hmnakbGdP6ql5opMvg+y6
fagyffh84BpRLXDEjw9xDTprv0OxHg2QjUbpoqmMYILTvHXTVO1qCXDnlwcZB2ha9Otl7hKgc0ro
KOZ/2YnEIYyfG3vJi+yZ93r2jDr3FWAB6ZVMUGw0T3ELCtmQe2VsbyCn4lxqgChfVGHKLpuQ1bJN
iLHWZhS+YL27sa3GuZBp8aAJZHuPsXjkffMW492DYvzTXcjjX+9StoCnGUVfAuumF4+iDT9bqMjc
U68DvB/sYGoAKLF5oGYCxOOt4WyLqdVXUMJm65ttybwdkU2qQ8eEs/W8MYHihVc4UZxFj1MdO7sg
bHahAfARtNqteA2osr/RMh58Br5/m0D49ANoGPH6zS1N/cjCz35Ymash94dTN9r5X0UMenBl74O4
hB5SEM/T2TThXKju3QtIU+0n4bQfKGzWp8mWg1x+R7Pe7yIMC5KPuQMVAnX3zmzN1fTHXchOd8Hm
eWO47gFFCZ+nrE2e/S5KwDPrapsWW9g1deeBKQRsSh8ga6RcQDFxtfrQPTfOd+it8CtZhzYxIMqW
fQ5ROom83nucuT8EaeuFVakf7L6xN5qLCpFEhtdME+w1b9roaDtZu8HTNf8aswEPEj/4PA56BwCt
P+1a37Q+ATnrkYPe9NUG3IT5MS3a9pW72ROP/ewryEmnVdaW5YMWsAHf8VYCqoiBUYN27OTo1jVy
wZ1ndcnGLJBlqCaZf/3zYzAk1DZkVx9D5bjPWd/3W8sJjnHaTxeB/7YX7vbNOgeEcDd3ez08RQmX
HnWhJ+VjXfoSipg/k6WOLWBNsqo5UFeiLnKPFE+/om6ZRNYTdoxzj0wjh+COrkMzhHGP933yaKoL
tbT2x+gG/pk6WN++mXFgmDxqA+gsx946LHZyo4vsdJCP2j3kf5Tv3XwNFD6rSHbuehlY/LQMa/YR
Z7yrJTIK9AdUSTCw7Qvb+LXcaHHR8Hs8jhLcDfTpQnvU5z9HS6vwMdotnhFIox6kP7M252MuD2DI
hdYvlCLD1dK3rO/QfWqAAS5KDas1LRVs22ltjeWWYpXk3QCRKFZbazLSxYqlw7Yu9txJEW/ABIRa
dyxbP2qBv+mDYvziCwsbSWUXf9gDB3bylybS9cOIzI6aBBLC8YuwxwGHFXI4OHkzByP7Mun9Jjn2
bqeUj9UuUhX7llkeJLfZuVOV/2QafFltsGNs1pEiCSBbH1bV4xDgOR9PoBgkW1SODCUahjtHImeR
9Vglj1HiJY7DIHOooqp7hMnAzvM0FVRGebVBPRnuoT4FXdxarx7BLQrYOkw8mCZ8fVD5F+KEHjoj
3U/AHnEEwTv3qbXtl8KO7E9lKKatWYpyp03wyooWRBQWQ5XDBMWXqHlwEwiw0PNbZtmwb4e8WLGR
4dwAUMiHqBHJIz3J70fDsbwf7QAZWeE8RYGif0eupHu28iI9u33bbNgE7G2ndFRGJbBCrSj/3PhB
eGmj4c1cdTgSXFzJK0jHYJNOQqxat9EhMjZG0N4FN0nv4Vn/ZGFZtbeVOq/bZFO0GxiSEY6FnKDy
u3EW0fS5aXN7m2K9cCKhiyIQ0MPrkFc48ICtOUlgkGjFTbPT4h9QAmFbJJS6M7SHurNeFWyr222A
lS7y8DQwjI3fzH3Hz5p8ndjWxzirxh1NGSJwngaHUrRQV8+s78Bn96DO5OajCRFlCL+M8tSnKZ4W
BmQvpevssRbrr426DPiG7ULdhu6n6tIAjrJyLC69xUItFxlfjyWhsVsGELbfuwxvBxsP1x2wOaAU
GdI1ywUkt/Io9vBrkjG0TddN5ISJB5oHNskUFtQ4o3wGuNoa+Uun6NPASzKxq+3G+Fkn5Xlw3eJH
WlpPVac534oh/2TlEO0pavHT6uv8i81QMNF0potvI0hG62CUK19L/G3vNvGrA6wtJUWpN6HSSaIq
88P7GOVPl977mPL8f5tXR5Fny1yecNwEqs4pRF2IREoKYHvIGih9vRAbrVWV2cHDlJs+2ZPOfbMD
DB7+T7sDDvslDre0+zgUnwUuFBiHeKdZ0YVKFvnYxvipRheqhRSq9+dY4AYX4jMkT9Vb5iUsuVAd
pDHy+KrG0qE3zww4ytUEFPlq1FjyV530uQd6s/obHtenJI1A4d+GG4iZgq1qApFaV2Tse+aC98ia
qk9465UrTeP9C47okRpLoercR88ma5xPST24Ky1Ly6tp1Tlo58fx0KRO+9jjaG0dN/H0sfDznzbe
O79AkOSH3S/eZL+wU28/dr4r1kadZo/BE77uWHwN3LzqAGKussKw/5L2+FU9rH9BwhfVuTglSJP2
aeKtCapiXq0EWLqfp67utrHlZmfICflYf5i3cbgVi7/cvH+Pw7oBcSpkY5gA2GaKmmkftiiOhuyk
+Bz0fQqNSLRiZQugN/95GV1a/+53N/o/45EfCmNBJNbZ9caxHHBeFm6KeiQwuQY+u+0uo7VikK1r
/jZK3WVUq0ZwPSWOv4omiKkdkLevj1UNpDvtflFeDFrnBF97HPvvSNecLkj4f0CNsHZapM7t9iEY
Eg0PZKWnbhvtg2im09xTUO0MPMYHGQEqdDMnYGwT1BpOud9l1AtdpCu6na2m0UDXpR9aAMxvwkXi
TLejYLUddCjRB9bJgjh7A1r6AwOE0jMHZl30zwG+ZxeHgV+fDI6ddoe659/quEORP9naHN8/HOaP
6yyUWrKJnOLXCN7sw9DUfrJ5iyGmOBLe+/zZdZnaa6gGtafmgL8oOdHFUolzm9LpAfTrTtRfhqfA
RqLdB080mwpzTwOLX95I5yhNj8yz653HEolaS3QKcmfreqtGeqTprnZYrSkBgy915MV1MLxGveBb
t4urY2A5+QVnK2KVTkPzNdSqNWVgsoYD4i2m/rVIIhA8QcuesIw4HisSVMb/xkZWeYCTQ6u252GC
NtIoZOSTM7Vagj8u/TBixxxHHOBgY5/yCvghagVm+daKVKsvBvaJWsso1FfZpzu/JUoelUdITv4Q
IPtcZZlhYDmu4d1L2RkQlCKhYwWhtmp7zZgTOnOWB4cnKIwNcOAqGASCxwb0eUWGsiOuumSzSsuG
6uAHslSobpvNelUDADpBs5QGepzKV5zJB5rjpkhnho72FodmDXYkVBzqRF3+CiTA8Ko9kYhan4rU
q3roD0aVZm861Bmcs7jRTnrGQpRxWONrmePIonMZ+6k9lUoZeJlTD6nYgJdQHvMeUqwKB1LW3eSJ
yBYH6k54CZ8nB8/sUQE8QH9/O4riBUBvRXohXLCZda94n7MTNIMh/dg2+M6oLkGC6ZLr042JJkl4
Md3STwt6WHlVTXdr+jOWkAlwTyFjwDCBOLoGFe+UBtW1QjaHelhwzz2iNHfyeu5xRYX+p+d7j8be
PXHi46xjowgeZV1e9amNXkXD61Pog8PSDbPpi7I3RRS9unn0MXTCdDegkuOx0OTbZWxxKI1sLLhg
+0DTvWXE5jaIGKEet1psy2RNRmA75HE2j9IAmCxc7Kigr7pNZeJ6izeeCW/3Q+Vlvx3dP+5UJLE8
gNLwJQPs7TE3mFxFQ8w3c7cZoJytBqyo53s/kN/v7NQt8T4Okfc6BzwowdDgDnvFdXqNrQZr+Ehr
POrieTZeqZVGF7cD0xRZQg7zaOLrIEdkhhbXUUuHPYrkkBtVLjcDWKEGSbp50xEsm/RDrBS0ZiUs
ZP4eC567x1DZJlLH4rDVDvTubhS03m1Q5nDAKMq+cAP4Ssh2noTN5TNdGtcFW2HfoSbw3WZaxUcn
zQskzXHU/uckMhnMfJsk8T04ydwGZGFd4DB6lZdACeA/B/jluSliDTyrWQ4U4GJEGSsYil3wLWF1
CsD0+0WbkicjzeWenJmI3gbvuox12iEo3S3Zafp8t7twy80jQliT583noBvg+OfJxS5wm5Z8QK1r
oDsOCsg5X2um7W4tJDNfC2j5HctUQodMdQ3Gk+cEGpZDkYOauJL1p1Zz2wcW9/mrySe+HsV0O3X0
QexFU6FXNV2TVv7oLFQVjEJ2r44YjXUypNmOuq3eAQ9oyREpbYyafqg/NqHxRD266PlXX/OjF0Cc
MI51LYgafwfLK+stWCyD7vWfgjEbuMlB07C9mwDIQY0AUAr4ZuhtCGRZpVDA1E8tnGByx2c716qQ
EX4foFahudp2rPDQv5k8oTIET0eJdIkI3NMckcZbBrBNL5ps64s6QIoHYl/jKCH4xCNwdWt5BhCf
A24xFIaCg9Ap0LRU04qs58iASInsgcEBUBi2RlEm4kVtnbhfgf0CvaD/P8qubDluHEh+ESNI8AD5
2vepbkm2JeuF4fHM8AJP8P76TRQlsd3jmd19QQB1oWVLbLBQlWmY7cGp0VDIQ1YuCnTKn8m4CNMq
2lo6Q0o3Dpr1tM20A1pVFDtgY22qPq8OY5qw9lChN2DfBPZ+3mvaG0ehdB01hr+IM2DtG5V9YYVq
hweaUbMwPF1xaYG5ngbS6ErN0z8bXHEfWxCYN6CaUx5qILN5iVKOcBFUeM0FaTQM51ANB811zvMD
MCrSbdwV2sIKOHKNaoiDTlz9xj0VumMDFeJDpAE/bduh8XVBFrODDxpW1L17h1mUJ62+i0MXNC1h
mt7E5W7wVsQiOvjCMV0AqQA2t2PD30xtE6RKVg1NCIo5N9u3WWe5C4Ej76EBnDCFp3j0AdwgqBZu
j3pKWpIiBbbAcXCHxzFJEIpkbs2Rx8E99XYOkAZSO3qxfaxrJ1qOg2i3dNVbdBWetGhFnnJhPpCM
LwCEX+Jxg8ctadWSbOm6GL0qk8NkQcvBsyYLMqMYc8jPGHY3fEmYr3/rTOROW2mF33ibAAbNavSr
zHptg3R3cMoz2R4ivc12NmBTH9D8lK076fJn3MUjl6Br1ndFfwxq9O4tSZN84biy3xhRbF07dfUS
FpG9NYIBl5p0H9PkuIK3s2ZdlaFZozukOHM+pKdJa7jgLqUIaBLG7Y2Ww7vQQI5h+HjrMofe3ODi
VV5uBobT/NAIfxN4I65vh/7VccsOlGRhiwohpFbwWZoTLWlGssrxzjka5gC6Frg1yntgN03JsFfO
bR6FO73Mnma3G5NUFt0xR32IxD0tEkWoL9Olnl/1pAYFRcPDP/TK/hKjK/xLk3jpPq7qZtPWZfvd
CEJw5eWrsoy8x7YMsy9dE564i8tnC13/X6LUcpACM/IdKdMBEOJDDeCjuM+BATGE4dVMEZBWyuHT
nezNegQAfpkUuxCpdyThUYRbxvzoAu/hCTcE7jWOzW9sNJLXsI6NbdXE2pqWEUMtXZKV2UPLeqC/
tubCUmY5qjiOJkfWmo7rABEBzBgLsYMJFJcTt5xjiyftta3KFnVPiXsONHBLkCxHY/IV/bbIREpk
/WlJikHD8wmg5G+psui1MtxXIn7TVKEnFXMGRQTqP5vKRtk4OAc8/itrSZWgZBWIDswBGnJh2VhI
C6AocCX15DSgFsRbT2Eo4mxAMxpKCvr7XbLBRN4iAM7GuafiJs3GX7ca4qCPjt3nUrQc6OQsa/Fo
giLWovhYxnmZLybryPmYJsg6b6u+eOFu7O5yEOisEgXrzgKnAV84sueRWuIm50c9yuZS5F7wkn3T
HJm/BG0IFDQj/os8tEDnNwGyQmtWUgUg7aDzKUBg1dXaB2LnclRALDG6jtyl1jOxHT3+CAzH8ijV
QFoa7mSTB2nwC4TXjtlyEqpYFQq6Z/nkwhPrAMwEdxuaaDpaungY5gtv6MOjbSLrORa9sZ6EZY57
M3TDteLd4NZjmpPfZOH2AE3VQQawRV/s8V02Byf1rXSKjkrN8EhRpjVXH2T+NLI2kZNQNjf+pKY1
aSZHEpK3T5tOP0Lj6NJZpkiEhTGyn62Cym9Cvb+6A3NAx9Y/TFSCJPNtYNgCz/k4yeQA+JMIWPOr
WrmR77+5dZm0jmRBtr3GXeRhHQ4gNmxGg+dqzhEdIw+ziGzVruQOnBf9CMrn6ZlIjz5KQdOTrwYQ
pKlr6ORWj8RZTkpKUtOMFHZhjxubR+GUsp4V5DsvZ98YzYVIFCbbMcuAGHm3xxw+wZNsj/Jm1ER9
PMUnD9r3zi1xGhe3oEhOzgHmD34nswCmd2yc3d2n86WDzzN70RYVL8FugBvC6cvEL/qNRDnVqVZX
EGMQ9RfX2U33C6gXAoKO5zcrFAEnIAHFmRvIxmaHb/O91+TQ0p3FbEJ+hRVrS1uCpJa+vELAUS1S
0INuaUkDfdP5YLlZJF6ClLz69su5zY9tVvKF4XQXxwtGoIg46WUeXC1GiUao+9tZRrPBkT0KxkDj
Ois6MMFfjDHO1n2U+ABbwJK0pCgavOR5Dnhl7jwEqlZQTp19vZOPumWfxmxYzTG0Dt/vaFh7tMag
eKCwY3Q0i05crKCozh33V8Jv/At4aP0LzfymHta4KNSWg96NKVjK9Gf8xONhtitkOR6r0juF5osl
6rHnh1IiC+iENYgCfaDtn+fBaGxA1RpCwy09Tmdb0gAEx90FKJLwU/vdOMztAJfS4NGenIHl/+5H
Hu7Y/Cw68IoYBjrvQQhqrosQPWoAoCpOLR7j9t5y2vxEayettSXKF40l6nvz06xoDA3O85rUnmT1
wTL1ZRGMaM9DTVS2sp0CjaythxyiLwfc6qAY69iMQO/Z0ZQGLzL1fSxxHagMa82HIU1nE5qhwOwj
hNkmJV/O+tnc6jRoYrCQodjK2pPJZH3jTtIR3xuAuFOfiNwnK7CNJ0cSDqN+HUIH3zRkOG+hoZzU
29F6+qkCHGkM1MttU46DiqaXHV5ee8c50qDpsXsQ7IWU6Juu0AqEP0qAxykTyYKP6aQTup9vApP9
TWq7HUZAeCvL0bXWXYb/IDNOypOtBvViMg0NjoxuVHSHO3mJmuwbs8lByXqU0S4Cx23o7eZ0F9Nx
xblp/GTn8tQ6SsAeggHAwLtdCPLRI0jR8KYddAdS0DDb0TJFvVqJgkT43aktkaOZaajKJSko3hT6
znB2Jpt5WeH3WSBpAgTDXz7VTRTyID25pSgYWI2GOFkBiq1b0Q2vEQPYQJTV/SFqouGVlS9Sy8VL
DGqHkycqgT4IiJGeerfi+LM9jYCCXUoX52W7kuF38DV24EwBcqqf8uqZ57iTVXKrAZgr4C3BqqaW
aZqfbF4Mz0nQlQ8CSalFAAKm72IQ+SpJwPbHw0Z/TdgkBgxVdGhtv1+RFYC/KjBUWcWy99tyaXi2
PA1D93X0M3TWtHENCHcMJKdBhPXtkmS6jxO5eh+fzf7V1inRf1nVoFBTW9FAO9Bev5O1WR/vmjF+
/NeQdx8p73VjjaRhu5gVIHvKVqnA8Xd8LgDNdAAoQXykoWp9PGubLj7SDM3l5s4Bdykp/ebDjJaN
X9Y5yuAhvHMj2e9cZrtYs+S7cw/koJ1dRNMmd/HmZTygsFUDEate696h7SrvQLNBLWlW4akIjgC1
nqZ3evLhpXfrrSONtIiN0lzdKciYmTipo3P9Y0OyuVtOW/27+Y2e9wDV1dEmv0Z9P8CTcA28yBXP
bUt9BWCywZkZ8DrlkaQhCgWm2aT/7TpTkerSBPAOuSfU0xAYijOXHCieB0azQ+fshMaRweboaG4k
IMwdaQMfGty4wbl2O7ypfWomQ9Kw3APgAgNeFvmQjAawSkMhMj/ZAgIjXsQ1MBIDfKsu0HkZuVtD
y/clWo+PtdeaaGa1/H+oeSme6tBHHVMyoDezku0mUq/m85kG1QTRcgBF5PTOPisyvQuWaLPVJ4Wo
JcqyI8v18aQtzU0e5BJN7eBkAOXnKxq8/Ufku1CvIlJ8oZeasaQlKTiKWICk6bgbO9G8yQ7fAG9+
OVZHMiO57E9+XUaPtIiTwTqx0r/0lYbOrDGLta0oRlC7qF3IRNfNesV8L57CRm2Ro6J7yAAyp198
oOgCzAvdC/hPaNdd4rjrUhEEAKwEML2m96zlmvVMok/7XBnYUru1RxIbgAsDuOVUsE97HvnVA63I
npn4zxbdtEXOe0ZbDEkBvFbudZfYHiQyrY2PjpLaXVl9YqLKqhuNIw1A/GRHJGK7Za2lznJW3BjK
yoyDFalupLOTjr7wo9l66F6KBtCBVAU4nww0XZ3rqjXPLei2FpbwCjQG2YAX+1TQEre8zskvnmlB
9rMVzfywDzf4PQGhlOn/HKtR29D14QycMkGqzNeQhLjC/f5QeJq1m28hJ7vZL1cQD3zgu4bVaEAo
NdzROSg+QjFMn7THm2lv9uUqTDxtgeNZe9SjQdgn8tKLsV8i8Z8g4wpMZxynFJwdGDn9IxIAYPig
qRFeeQKiNVJaAtyNq9mOZuhdQoHFpy8cCol/tjpL0g0yrH2+LQGmdU704iHNKgnc/xTw7MgpoT9z
qNedaYJWjDn1Tsub21lUR80kCz5nd3bDr76d0eCVImt/lKMOkIjU9HEC15F59BqgvOmd98u6clTi
SGQo2iP7qDWX6LgjNJKCI8Va4RaRVlrZ45YrDtP1tOQ2soMjKHyA2IuqkShAtWcumj2hlGQgGDo0
TlAvJtAShYMCqiAQZOJtwVekJZGGcyeFI4tOb6ZwhHmSjz2wCjn+dUoZa3sUFb1W6OrmIA6PPbD7
VN4yFaW+HhSmtK4GUvSlvkHfigPEe/td9OlPBrN8jkGKesTJ4x1W1OvL9jC304osGIELlaffws6u
ttT8etcbS0tSzG4kU16DHsjtnfymHZfsONfPLYqsdhTE4+U3Vin0HtXYO9nSdI7CAhyNUtkj6X/T
MCcEU7U9wZ5a4Gi4aaqjtXvfLTd1zs06mqlAWVYG+6mjbrLhqj9PoNV0Iub+7yZ8/g+QLpfpDDSI
gLDTme2xuxb8UpRGhyrB8GkCOkK94LAOPOPvouqtNzVB6tN6i03rb2R07S+J3g8rQA1le7w7mE9h
b6WAxwYfYl1Vl6AP+29j7ZQbrau2ZVkUy5lTZsJLxoXgO9GME1XOqg4FGOV+RWC+462Z7Xwgt64N
PLWXrcdBslh77qas3ezBIk5jmnILaEuW0b5rUDaBvjxlw1XLeVQBYjSyelQYgGyUqEATPGZPTm//
DBUl6UQ9Wr5UHmCVaMFStHOwoOQHWqKDptmgvE6scwPQvnkLDCBhyOxaFlxu6gG9c6gMQP4i0IFJ
UQBYiTGrxnWZW53/+3/Ose8hqgDoDfAeD0jArofLlTt4tTLieYxLbpDl5cw9dRouZkCYXGxScIu9
FKmGpiA08piJBKORywBPp+cOWJG4i3JgyZ8msLIMeDBHVLI+NVSjwMbAPba2fAwTFly9EKXnNGPV
iI4MaqUCHubVVQMpbNQ9WcCF9lrkZBe+wD4dr7IlKZ16SPAvUUYvNlBOcB+nlqBt0g6l0zz6Kghv
JFJHwJJdoFC9vwIvpN7yttUWrg043gXwl/klbvek9NWVeqBux/XcBkIWKl13kxm5yQ7/IcCMAJVm
GEnnwrXJbfZlys3OynrH2wLRqzr3/hdQC0/3/vHf4jmWq4P93OWebd//QblIX2ngVw+eszpud5F6
w+dNhUFaII+cpmo9a+xYvecl+Z6Us5yWlgcUt8XsBqpdrMG7hXGaz7ppi9wAvEFs6ihQ+9z81ovs
bfURfh/FdD0RbcigQN35NtKq6SdAW4K1d0EPno7Mv0jcfz4mUfsjEUn5vem6dM0qVFPTMsRNsg9W
yM4MsoPeaQDHUlbAyUzQARtql6CyxOwdlwxgZ8q74qjV8T283uNG31iMYeBtiaptYnSrg2yvDS6O
1qoOe1aAuxKZwsw4zfLctFAqXntyRTIatGoEcUiDS3ojRQU4yaZ9PBTnz3YCV/n7dMRBYiapI22m
y71re/pplpdqnyIFmuTMUtcyv6R9gHODfehz9rgOXwxAu5v2qctnYA2XD4GBTKTCV/kRMf6sukC+
uEki9ylyFRvdcNM3Gf8kfW2jA83wh8fGxu+VAp8J1CCrlC2Zq9tbkiUBExdlQUS7JCqVBX5l3y00
PQBpUN3s+jEZF4ntAv+JADvN5i9sMVwnuE7k6c6BNzxYBADqikHbop8H7eIKx5MgN600AEtQpuWb
CcNTAXnWGvs7HjTzQBYk/wg7SUw8/+Oof5jDoI7wPfSMEzqHnuP8GprkeDePDQBFulE7orqaRs1C
SS+oW8HNXkf7OoqM0ySa1E1t6ScacE4MT125p0VhA9wF74Jszd1InDp0RoURaDFwlE5wvahEamZ/
zu5kPtIHR08C/+TDajYgmdW0YIanKQ1DVdSHFFCNgJzydnLs9LcKECaRP1RvRdOOS1xUmFdRRulO
aqAKctEmfwlAQ7RC+4N4xW3LF2Mo0GibAcEPhLli26ERAqgLuvN1lLmzQa+Svk7dkH8dNNZs0Drn
T1ppg96o1oZio/kwxkWfva4KS9+Qr6/h2n6wu35lA22GiSA9mwUT5zq2LPSgqikJx9pylxIvjysz
LNNJRtqySmBINo3rb8E5nRx0FWaONc2UW8eLemem9vOspHD12JnvQVCKD7LBatn8HICEuq6RHLno
sfRB3ZwZL/mYabimbc0LDcnAmgsu0icDsm1QEL8fufXDlMxzFmQ2CkusgRaTrW6EdYMrUS2UyY5s
EN07CxNNE0nqrvIs6A+CZ9lXs9UO1A2TDoG7QulmDyAcPfuaIo1i4pXuiPalfOVJOa4GM/WOeeg7
V4lSkoXs+uiPoB9f9bFADUCj63s03cWbsW3SN69F9b0yIM8RP/XkqQ34zkIdaYTa2/4VeI3u5Bni
fXATMTwflCcZkGfRxM3GAquLK1GkvEilhoajotg3QxpeaTALVCFz0BxUUshsbaKVA4xH4LqcTWiG
dxOVYDQe8GBFJCnDbDsALhwgwyPomCabXP+jGgXbt4oegUSiFN2xdvwziaZPIWLbXgI9hKMg88PO
D3iCY4NVBWzn5CBFqkZH05ZO7erHyhAGWCuQhlqA8gHdWIUSkJT0ThGvE9Y1+1k0Wd+vJ2+SUgiR
iadGkd2RaARA+Bq1LDggcSCFmGooncJdDiDfXs4ylLzLIw2/k+kKVgQlNMcq4P4WfUNDMcUjjzno
yJFCnWX/HY+0szHte7dM4vE1wbfSqShiPP1GRxiAKHL1E06y8SFNvTWtSG52gz4pSaYrM5o1Rpwc
AMG19u1+EYUbV4AKtsC7zLFPknCakcxRCpoxz4/yxZ36dy53Mo6OunxR2G65jAbDWJKaIlKskesx
3vqB0I1LzvpIg6dgw8EAZqgmfAhpTWjg83K2Rn49QQFMnKzIDp1j5qHAIfoNbz8/zTDsnqXp4y8B
7aKgwCvTV2CZowLTQkrLswDdLQSK0qLBeXJQBr6Nx0QASts3r5aLwu0479qfvXY1jMb5k0xrFAvc
mHJeWJNpIsJ7U5YAASgGpHPKTLFAbiDCU90IgVGCEiSaFeCqXGt9ri3vFMAttfZOyb+QLbhyUtAu
KF/mvaDF2T9PoiHqHgBvOh56EKbd7ECm8w5pg1u1WUYz2kEM3pdZPn8u7MJAKnQmHbdFZi3ufoZU
hsHSz4CnvSkLEPkCUOqs+m0PBG5EyEiDgkeimS/4pJxFsxk4MCYlmc5ysv01LCkLAVgUmn0qJ+yl
2fUz5CyaXZXXOPjBodVRQYt7xPSELz106msouckVT1hn8Qt625IvkkclutqAlkBy4Bpdir7uz7ij
85aoLiyPQawKPGh6v76n7KG163N9bYFkCo2IH1RBMzMPySYKH9dpkr1lx+sgaZn+lfwqdNUvPKeK
o71lhn+guqVPomUdITtBx5kehWinwNCWAtXTh+n8Q0ehWctlpDcL1/Mmm+kIJT9PRxQhcWtta7aF
u7DaUG76uDBfMkAMAPA2Ks/RyMyXEalXXH+/RK7E/wXKFhdk5UZFsP2dE2lxBfM7J185MbXTaOHc
3rhdh9LsDwJHicrKg+Pn656oaEnhG4rPkTQ2Gm9ilUlIAOwZbDky/oCBAu+fdHDQiuLmQDMaZKLh
z3Be0yxWhpVVQxPE4zb3Yr4lv0l2MyXzu5Ap6+vDfdxpPY1TlNlVSpcJIHP/5pNQ6CR0kecPM2+V
JtJ/qEx21QoGqiLp2+aCZGAoQgtOYaaTCckmBYAqjn3eH2ZRLw9aCmJb1BfU/nLkrD3mBfORswXK
HbrBY8DuBkF3LElI+l4ZicKX/pJURpjZKzaE7YOZdtsszMNgwYwCL1maj9axYlziLwVQbxa6yJnP
eITq+Ksb5mjRtsHEnphABS4Cx9/7kZ8eRtu+HX4nk2jFRSeG8W5Hy9mNFHcyD6cf1GAgRXSnILe7
PWaTaY+cnXzN1jbgJawOMYurg4kUJChO1HqaypCXhxwHCLEgg9mUlrOMa3WiL0mth3r8Pp2CkNV9
kBsr1nrbLtds1Crw4ArcxnyPPFmwaOjspGSkSMwY3wQlSBcqOtsphasV6FOOjIVDZ7ZaKVLTBtJa
Deg2CoBmdGRqunE8BCHAhgOhoWID18oX5K0ueLM3vtsVG1AQqKWPdd232yoV/UEfEnEGOum4NoCs
9yXmDp4dWWb/BKEovtTQ0Gfp3TNrg78lind3aMlDOWnDcQOFJqifo2jj/bQkDfC1f8TZUN7KYrBn
VXbW72OvG3FxpfoZPFe+uFVuoacM8UgU4c3uUgv5dbQr7d2fZF7bPMtoSA9kSwNIniUIvs3HKuX1
JM/L7PDfeTiL/QPAF9k3g3Hbs8B57jlM/xXFNHbSzgYHY/XEW0tVGmnJQ49T8IPkGrhmgXS1atXS
7ouarewyExveBxwVLNYIcGSlIn1px8VOa40/KIJV5g1bealhHUYH9VxoHNKn2F1m4X489YDRsO46
+y9L9S/rzLpyWYUHplZalFjIimJW52m/Fe5QoqzOD8wFacimYM6VIZF3mBQk89u63zoj/n5z3qA2
9DN0k39DA68Xp2ejGledYyTfB69w1nlVjYcKEB+PeQLIglE3g59BFB94FDF0wabAabZ8Y48q1/Ip
CHg+WeRDcMWzJf9WOWYGbAMR42WM1bgutPYDx/si4bTMA+G5aEUynDUWoZK3d46kJDmQ6QCfCHLK
9uytLasCOiHJyaKNPVzY8Y0zavJsRGbvrZDrBRLlIJsN7p2A45MXeJzy2NO2rRcA2VwJ58cmzbzo
TbbCOdOi+jSgSFk6Nps7+3IEnwlFm7YktaN/n4OACfarbvhf3LKwHgT3zQceXsqud8+OksxigBej
SDEH9suNTNmT3SAnJ4pAA9o5rIcBSIyrWDmRzDKT13rIxJ6UJIIjCFjcMy2KoHYPSZQfaUU7BhUQ
a8i8MX2NLUhTmfe70Wei3XBt8L4bmZLi4yOGod+hnSpNEpT0BMiBftKqJZn7R9q0OQ7gQI3zgqZ4
TI1pQRKgcQFOpAcGFy1pKGo0NRvGiEzNv8SJ0B1xqSK8hCvoBY6K6ki0D7bhNA/IrLQPZaXXe1bz
5wYkLcaCtDQYVZGtEwtl9GSHL+APtaF7eN6FdridY4W1RIbSdcUaXEPuMZnaIWsvrlZGABQ4QrWa
AK2oe5LWRoFWcGkLYM4p6KwJ5CpX0FfTlKQ0OCK7tbwJZOgtwDQsuZ2NaQOK3TZoIUAFlwASnvlG
pzi8UgEJp5qyXiS5OwrSoZBkFZ7Xn6Yknk+EOYCR81XqLUzxVzjGBg6cfV7rJy4AEyOK9xoFqlYA
H6F9QqcIcAVZby+8omo2rpkm6NaAAsgG67YsACI3yBKdpqN+pILOUs+yQ+7wV1pNhZ+mx77nqI/C
a4hVVmjzRA3hF7GkOVOCKA9fDDG4Z8Pxuy++BKKTLcWwy8pkV+CN82KVqJHU4/TKgIoI7BiQ6YIo
OrE2dtoZTzJ2jSfcTZjgGnokyQCCgy0gQcYlLUtlICzjO2tFdCIRMzJ5Ymn4wsPRBO+J1VjLlo3N
lrRoPjDW5gg6n9TVwq0J2J+pnNJTZZFzbeRUaFnreHRqmb27L52kgsk5wuxHChqmCJYuHo0osHeZ
F/0wXdz/JkDefOJdOqyMAnCBtIyUrLKHZZcmxbVP++GpaUH7BQwSc0FKkqUlONPrOO/3QL7SgETQ
hwvRCBAWqKGLmveZLftc4GX5Yz3bxJ/Ws0tjgGJqinOnnm3mCK7tFoexj9l64IDpd3MfNfKDXi8D
5J/DZViiN+5mLSuZbhvR1eigVvp5nXdD9WgpEp45BiARqkdplslGRzHzWhNAdG+c8SuQRJEsaN0R
qFRW9haN6RP4QuvnVBjVyUoVQJSS42P9rYHj/jHIvPih8tBmQ/LaQc5TIG10AQq6duFlgwJEdE2+
Dfh/QPm+15114YD/igU/rLDLTv99BjGQ+L+7dmK4cAKZgueCqdfk1j2UuuGopmdHNE99JZHP5Vw7
FGromeWDlIXWDXp2ULW7Sb1BO5DIQs9etrhfTz6TbpoPdgKE2U83monWhe+kp60aw+rn+HcuUzTa
lLzv16Qhn3/uTtG7Etw6Tl9vNICjbwK/Chaa2xiAlgQY4fs0zYrgTFIaGi/XNp5lfYsqhlSiBTip
owHIueBM09rJ4Rmmsbcd0/iBXETRBNXj5F3gPmRw2s1UCdCWezc1+2OdprhW/VhR4QDe5N/sJkov
LU+NNbpo850ZVMNr31SHosr1Z+C75Jc2xB8Bycms+jQbNHlgKKx+xnHo1sxkyRLURMhR0FM0sVA4
7ZXFyVIP21hVhYVq0DogJyu5Vhpyx1CaiQ5r/ObnSZgeTLCxLmq626U1wG6DxfSHMq/JnP4yDDCK
TT60JAXJcPcfLOhvaY5NsWhJijIFDfnQ/cXY0IIxVITPUdXkj2AnW7Smg2b5sKv1lQ3orA3xMydK
a6QdaoMiaGOlJd+AI+2blCAQZGXwbJpJtBv6ugNfApY+YwGuyeQxrx18qStRP4TNjnesWJKSZLyN
HlLb1M4kQjG2vcO3F+D0KWRnLXsUSxupkS0LnvUvqAlg66BBR1dQGP0LFy1yaCJuHixHVk/45Vnn
Y7A3cQH+ik4csWFxnx28KqoegXk04n8VvxL/NwsROOFukJp+ynD7l4Ce8zUGaNiaFS1q8WNXnlDh
X63RF9e+RLn+aCnUT1fkk2lkyHCd9eLWFM/sybRQqJ/KtAHa5WA2LyjEMzaOU3XhMsoGC7xPv67D
PkfPWlgcNBzOloDXZY9sCJxtwPiIjmo3Qf9kmq6A6Zx8R4bsXDjc+qsFxmXJmvKNDZa1LOw8usaa
6e0aaTc7I1IAM4HbLiW6U38I191UVZ3uHBRNr4IKxcghs0PQKGRGsXdEuiOZrYr+aWaqGS11ahEg
IQ1OG/xhAtN6QyYkAokkYGVsQESC2xkdAQCK2hPBGgEp9L7+IaNf/3lNajIkGYDkkn0duO454g3e
etetrQOlqfPVr0AtLm5Sms/AV94z9TcdxLzc5Vox4s7M619xu4Vy9C66MbOUmQ++qhszQK6jTmaI
1gG+OHeDDhSEyOT8K7dye+cwvJuPeu5+jTpd/ZP0/Qot5u7XWhPGFmdDf1UOhvtVr0G/0BS5XJOv
niT6xpatsybfLKhQDwwGjA1p0xzHEFmmYOBWvraDo62HirEtadFK4qyGDrCdtKxAGrdydBRGCK8t
1mYB5sY6rpH/tyJ1m6auApihf0wL0Deh20zdCOSasZLC13ZkToaTz707rWPV4hGjvBs5eMAHE1Ou
IF5bNUSmmW2Q+AsngltSmBLV7TdrEqJAXC6IjYUwOcys27TMNi60Ar14sy2Bpb5M+h54aEpbf2p7
pTXA+37D4ZJH7absQTYy+5vKAgkRPJc+owvTDZ5l0t36/7o/McJEVmRvCjSxuLm+RQFN8xK2GW6T
0fiOJPpYv5TibAe+/JaW43BJe+0HSWsLmBMsdqwVLdFGFgNRKHb2k080PvVt41/HTDpfLMCjUuTE
48uwDmSe7FPQHJWKYiIrqvchlzHSwRwkIrMC74EgpKC11tZAoSHznuXvlikPk9NsTksymWVBaYOj
R+BINFTWd2pVSBlAtOPUz7a0dN3mKW8UOpfd2VdlRW0PHsAxb6xCR05WQ+jaV/A3TLHIyo2RGIg8
b3j9tPqM1asWCtqRrGj5Tytyztzw0g/d1lF1pfMvGvEp/07WpigLM6sEFCOfv5X0Szr9vpJQ0q/u
rHc93qz8Bt8tFHayjIQpUHybOIsOlbLPKGV8QoGlec5DfXxGGyte/8LUWZGyHrl9bbNxFTZoykID
U6MDxBDfw6TtQpSc4HUrWHahupU0kxLFDQLs8yqUDezj1Yii1i0Zl4ltn1Kn+z6FUtvKIrHOtpP9
+7aTUlk0yCbebM0zF6RRg6ZNPwTtoLZvc2Ad20XSHMj1d5+hLcbvZM9V3M8f3+2K6CEP2L5RhcK9
5M2RZlIt/1vWhei0xwETfXbK7f/l+7s9Com/gyJJs/Xd5g7VM5NL6faoANJqNErxGMcmXkdX5MnC
JyQBnlPLdV5HPdORLx6LbZ+7wI0oswSvtp4Jzmw8QnW8nD7RgMK4ZMmsKN7VUYxbSlmGBxMI1OfC
GsOnKgRLlqVFm0qtSIQsEN4JE98CEC6CiKjV0HdSRCsv2GWxAxg5uy234HbkP4u2/isPnfp1SGWO
vK07PGsePkcmsvJi1jY4gFH9fewM9Bv1I0qda1zgPrgOvjgaUadP0sY7c5NW/Fvc64CNN4L4j7H3
ThXA3oPF/7Zf7ufjc5RGybqOSrD52g0gQtV9mC9HPPZoCkj3nwCKExvP4cWRBpLTzMzCD7tZTTP+
aT3FkmbUrws0xzNQdi6NPBRXh4X2DtTaxg5FJ8W1yUy2bMpcvoGCbI9vO++vvBxPZWX138Glpy1D
UHhf8BMme33sQO6rh8G26rINbpS8Cw2GqmpubY2tQZHIcW76RTEm0RsQqjg44D/kVef7p19j+CoJ
GXp1seqysD8LtLKeBzVzBViNisb6E1c4VrciGZmEnjFudcH/FJ0fgwPo002CHvxgS1URDFdlQbqm
LWE2R/dQ7EOBaa9ZHvUDOr7m6OqTkEnGDdTBf34e8sho7znCp1viVwB2wWvvgCI7bKQ+hjd0hX34
DDDFS3Q3W1Y4UiwDF1QyumO9FDUQ7vTY9q+87YpLgMJdWpEcv7X+ldndxjPATgFAIq4t8MYSodiE
sT3Z0eDgubY0dWD11zKDDag9yw1eGPhytom6Ydz3oxYD2AW7kYL16OvwfG8zrSg+49nCiPv6fwi7
ku1IcWD7L2/9OAchIWDxNuQ8OW2X5w2nyq4ChEDM09e/i9LtzM6urt5wpFBIpNMkoIi49x71yfXH
KGT0bIsx3J3c3GpYMxNKBkkH3Su/dQJ5k7F7AmwOrpHw8mD02aZxIUp5ZXcTYCJyQfF+NU3I7MYE
hNeBrKVqPQDWv1bRi6LcgC/LMOb+eQBMUt2qTgN2GAnK98aMiRtpsu4QqcSYiTqhP0z24bEyeCs5
UQunDNIdEO3WrZsIyx86Yv1ALdleVK39JHuargKQ96wblakHk7av0bSCMkpQi/YS26pedBuAP8Hg
XLfyBRTOq3wofmFTck9B4XEbF8AJiBZi82Nljctw6mpb35NhJUcEQtreZrfa2SBFeyhEstI9aqOi
jHQUvIiyDbaozf88DB61s6nCP9jqEfY1rLtWOYSreGC3V9NQifYvq4wxoJ+AzOAsF83TYpnJwIT6
96l6pNeTdDPtwzuB+q6l9jOp+umOsl+EwdBuUT/fbp3pACk2bA10EzzvaOpxoZvaS/f1uG6dp598
zsNn74uR05oXZzqfWc+8PtF5Od3idPwJgUYeOHcyZnxxRqedAG1dLZlvK2s4jWQT1O0C1ZYwLzyc
fU5QN22MSA5w27+Pn0+kW3oN+nWe8ygZQSfIwPQ9K2pUA+cDrj6LldFGKiJWVJjpEwQ4wWQk0vc/
egzGKE8eQ14+MjyC1kXiAdU6VO0bcbx7y23bbyKsg50HotY5cpbtGx2rp4qZ7n1YYKvt2KU90/Y8
kW9DJYp7yJm5+4ob/UyvM/LqQ9kOvUsCcDJnUKU82YmyQemaZvJuIOMrau9TH1Rz5VYfnK/W72xO
xhpcP5NPkuTv/xEJJPwfgUDGXYsBOwaaUnyyKzlRgbJ4Lxga7w5vA/Ue2uriADEMcdAtMKx8tlIU
L0lIJ661/V/dLPUuhxJ8S9MS0qQVtMZTS4C4FAspWVbbukC+Yeqd7VerEaAAV6oiv05uUI3rfO1y
nka4MOdZBmK4q4FzV7fIdPWm0WguLj4L1FeyGao18rnbW/mKAvs5P3Fhq9BeiH56oFt1fy8hMFcQ
e6cPJDS6TWrkCwIZgpNJ2mUGuPPkkqR2CqT815CKw3oXkzmF1Dwiu3k47GSddbhSpqY+RKqJVhkx
HsY2/zRpexGwVWSTeFvivQQMFdQuDrUBPXGGajjd04feAFxgnuOtDmC18iee8s1KQhDqoEerxgRj
mu5TKGFA7RNKN6cFe5WUKyGAEA+G/H2o0/zYylQ9r6kT5s8JHndHEVjvXTeqZ1Zn4Qba4ANUWTBY
UAtophYi8rpb0m9/vhiZ849r0TERjObMdjgQEeYVuEgVfAwHlM/eucKR41Nbu8aWWwDiaBXI0sBr
BbZhanW2hakH7QmIR36OnOQiR4hRJo1rHSplEQTWwRuNYGfn2ywYj72ZyuPvBiBIX65FWebYNCHy
G3qIFuuD7nY6+mtPI1fDVogdPJjzXs52aL+FwMTl0aZDFuemmQ45UimAEPTmSnfBx1wu//z92dfg
LMt0qG0RIFYdj9mmd/VbtvOOxx0b2R0PvbsE18ShBNnmjpcNklwTUllOt2t9aAi+NzCQyFmZ0HgB
sVXy1DkNxB5C42eAtxGXhAyq0eClilgefTOqwF1arcm3rR33BycF85bLgPu8qGM71Z/pUjRGQdLn
6/q0c7marnNznKhexxldX/uNzApRX03tWURVj/I11AAEoch2bpTj3pEb0AK2pHjKmvhnXLPgp5E/
RoJVHzVI20GqlwyQS8nHpSuwufjzF4sNwfWVSahDvOnS9CCE6fIr8JSM4qwvUQRzx4unVojkBq8H
xTaOwNYf5wj5JuUQ+E6Zuz+AsAcRNr5EGQZPVZE3z26PmJ9jJqhYRtWBn/SBu2exiTh3kIFuPrHl
m7bpw4XPqVmYr409fgsAvEB+DdrgwBhjO2GQJ8A0orXivFohkeQ+N22K0vBJHhyI6hleS4J9BrLm
owv5Ej9L6S8IBalVkgzKmgnbGbZuOA5bqooBbz+51a751NdGfcDG1YWCbo0sBc0+p4AirkhRzQfH
Jg1K3C2nhZwKWPiZ14VygcuP+m7TVLusrG8Kyo0jAQ4R5d81jbF/yNoFKmyDdFGmBCmygB8cxGHB
tCVRpeR1ao2iyMo/uXRDAbHEEEASvY72IUWwzmpjxOlrCm4K4FcPZtC2i1wM8Yy4lBz0QQ+cfBTo
8nxWBNXyPHz20a2yCPHJXbW7suuu19fptuz4Rq+pTfogywiVjSYPzUVe9AZAczj5lY+24aVm9AG9
AQX15FK2HdnUXfLhOiaD8k1tAyxRhjs6QrYdSXz1EIWB8kUvmp8ghXHitPkAWSz1bSMqdwoM/Yac
jSbKF5FONHsf9JDAbKvOhfJ7QFtoE6F2JSjy+jCRLy6A/VUzLx/rQ5hQM115+CbWYOd8DLq6trbG
0NJ9RLan3piojziOXgsvToDksTqkPcVwrHJQmwZtH9/FJtTAPGqYgHJWCeJYdv4AncV2JqEs88R4
A8Gw0hsPht3y5WAE9arJLLovKRnWPdK6O4gA8w1zem+TS5XuBBfTJkP+DK228SHworbnA/L7YJeO
0t5E7cZfI7j8hVqf+7oFAAsS8LqpJ10Nn20MFOF4mZpWy1ggpH8eul7owvWieTHr1Lyedl7w4pOf
muehi897/qgXZ7loCv336qkXJ7xwuGjqtc5nScox/vyqzsaLU1/MvPizfvuBziuD7Nbd/Pn2Spxr
bKqFbICFRz7BAffX65I4PBTTJkZl8p0EVbTfVE3NUeqaia1tssc8EebxZMOtOVr1hQILZQxq+UUd
JebcEZzMMxJ3GzcBOBswFyaHmQ0i6FvI//JjjC1XFhD8Xlr8SAyjR8nHNKgPyqDxLQ06MIm2IBT4
stMAdxopsOPQtjGKC+CcTAQB0yEu1mfHMk/pPqB0FaTTOTggvr5KLFDYIISHSzV7CsMYLeWqJ5Cy
i1kKBvOnKPJQDuP01RMiLh8eLeea4PuUiWrTfG7jvodyGK+80wP9ZINMpLEwdNUCioHyObNKqErp
bFVXRp9ztLsmAz/brtYBmNJYaD/8BO1Zy9NiwbO0PxQK1emNExRzFHt1h4uD6vpTV7sgKVfM2TRD
u+i5Y4eSPr+uyecKnpPw7mIdPbGb1r6Y2JoIS5XT4kFlhDPDI2kVrwoEF0FoAmYSZHcCv6MKHGmo
AT4aiBHi0HtrhkogbdcHbY9yhbfs0txIy3CZ7wZZvCfE+xkRBsCTkYs1SywTdJuleaMQDb9xVUx3
gRiXV3bdDRj+RBDJt3M9QR/qaapuhRbB650Z7MwO4FLI98SA3EYBCJCjwYAWqcKTE8W8fuZk6E6H
FNJb46TxYRxOVt28GEIWD+LaMYoPtbET1uCrDhBOAzX291UBYRYwPPZb1FKT+9ZtUQU6gBa4SsZ0
VtbQVqg8MDWc+lwWs5qF7a2e2/VIGhbQWvCLIkFxkrTK/6hpdf6xibQsEASbFG9ILrdc++rFE3kA
EMxkqX1rD0MPAucWak17LUXrBXU1t1AKjkw56FhUadlQAc4EwkigYtG2loXLDPXPgKLQAZNF324I
ylI2WstUa6rWlFJwFPbvWvNU23ULSH2wW5pBBPnCkVNkAqFiA7p18P4QkIkuC9H9QGH/X1Q+J4Yf
zQ3kTiwJuqUPJ9afc//skyHmDQZjvD3EhrgdJ5nC2DBurLhIbsnUC9HTY5Zd00eDR0crNsVpbOpV
jNkr1xHjzEi4h3uU0UFTvURJZlqKRclZ/5BljuXjDlh/V3axHxtkSkGMDd2ouP0FgpVnmkGRJzBR
s4QQSHNvkCBZjn1u7ElcivWfb8bsGpBuWRZ3Xc69aQdmOs7V/xIEOwAk1kF7l/EGZRx+1AfArrRk
EbiigQaIdDZp6JXQNM3Ko8zpOCd2Kp8825C+51X5B3GbWQs5odCnYHNWfTx8j5TivlX2/FtIkGcm
g/nDcSCPZboCeBDPo2CyFQ1uO0PH9/j5VMU8ySJcFaHaMq5yvDU7Kd+fnKDx0II/FHlHo/O+q5gt
ZCLVa9hQbPNFHWw9y6huUUOFdxEDufE86dv5CQRSTnQSyL/0+yJaXuBCqPP052+RWv98pDGHUWxn
wQ9pAsh5tZf1wj4cy5LFd5UAdVpVgHG4cfr7QKVABNhhffS6pt9VcnwfeP1uc0Z/gXJcgTcjFe+1
G4rnPEDIPWBVcuwK01vz1AzWvVuJo+nm/ZxDqvi5w1R83Z7v8IKuA9N9N2yreSWRB66MOvI2RelY
L623bLhqXmWnoo3XFs1CeyWyf6w7SyLQYUEd2MIGOe15fxOyCDl8ZY4A5MT5PPPy7CGFtuxNnjd3
VeelD1T06UPhmou6N8I73ePSlEjw0mbTTB4ebskrBxmduZ5gjAoKRKq604vpCY49YQNAHgZhH9y3
pxpl01blTQpUH2gl6KmGWNcUkyjP5p1yzVN9svbVAwYo1KYJbrwaBtzuuG0nd3gzSO4Sac57PP0h
9Of24axIklshAV/Qg7Jpkrs0hDCLaSE3g/AsXAxPBL4FNOdKTMPahzstsK6BlyxpNQ4hshQjiikC
dxLOgI8+neWCKcn1aDM7reMi1rIOIgXCuMlHn3Awy2ALAp6X06eJxjo/VGkJFGzT336y6SeJu2Z5
gTKHUuFNpLFAdE/s4Cafetp0PvzOdpr7NQ04xWDHXRnsaGyaS8UNxxfS8h5j1c5YnoNGsHfpxgQB
2LwenP4lHlDMq0DjcNBueQSqqskepSbdQEMFl0Tab8+lv7ow+FTjyxxsLC2j+65Hwe9c86UTxAmo
F/JnFVsfiPbQu6xJAQdgqplpOPRkp6i8/509rcPf2gMHsiKkLaGakv5F+mvSGAIuYXI8EfyCBgzg
yzafYDl4I/OHpPTWY+QqwHKmvubzNVLU2DJIc51sThQppMvLeA7c9QdU0YyXrKN7CH6qn4Yx3oB5
vHtJhQR/tF2jCL5yIwT37HqZxYX5EPZW4oNTG4Fiy3pr4s559GSj/DJovffOjed9FU0SV1UE0brY
+x562MuN6ZA8SCQhF2WgrENtVmABboN+7XlufBQAocxdRJw2qVO+pBkADFCG5zsxUWvqlra5oQKi
vDMpNot/DfDUypGJmqacmtpT9y/WGQooQA08x132y7EsAMRADetM6GBmNMU1yypAiFM39aHOoEyZ
KA4YtFlm0bwy2TMIjOtlPI72tm9cexsXkm91N1FQDkR89K++MAj67eR08vyaE+kRbTwP625t10i/
Va8Vybw1mYKQwWi/J2WaHXUM8iOWQfocI1V29Dyw10weVkcj6GBV/VwHMWniDnPsn41ThNPFfFBU
pZ/zB84yJPP6/BioBLnxA+MQ+2oRdowh1xOCdEEfmGkTbBaL8LOfTPC9LFcw6vH8yvM882r4PKCX
0N3zsqMKhtmfn0QI/F3HrqiLKuLp7Qy8PaZ1HRX0wGKPqjfR3kVxWCDSUXBQHklZ/AD7zryYFI16
mj3UqeM9j0UyzMVoG1DstFZ4gIXgkMCBucWbAvnWxpHWp0nb7QoQv8rqsvnVgGzycItk0f2V3YUa
1BF6X/Peg3aLXqOOzQWNrDUKX7HNUwCuBWAZeoEwfbPsUPu80t3E6Z89Unm3jIrmPnPMm8gri5c2
QrXgKNNxobtFVNa+i13vjdWE7SNunTNtryB5tR2aBLSdg128FD0IIpI85zs9aotZjlfb57qJGvAb
R6tW4ALO5rHb34lYiFVvDVANAreGuRNpeyNACXmbeuLz0EBpz+ek6dYFV9LzU9J5G/A6/9AuJ1vk
sDe3zGMwGU0uCbRT10DW1b6c1jovKO3m4BQqWRPXfIhbjvLsyLiPOSsPdZJLVL1K59WIkbHNHZCt
IMc93CXC/k6tyH0NgSKcO4AubrsRtyMXFDvFODqvYHOzl25QL1F22s3OwfM6BNuVjpiHEmE9TsZ2
pbvnAe2sR1tUgKz0wNUCCI2mfipipJ8RRN7E1nhTT7BgfMdk30x8Krp7arU5ByrNVIuzTQ9Uk59u
6UMv+35tQUqoWiRgvb7vxFjc421PbYIp3u82A1hv+6ZrZ6WZWqtT307bmZtBnlF7A+zSrlV6C2pK
iO0BjwNOaIeilrSOsh0JS3t96rY1U/sSkQMQTE9Ouq9bXiAR0HQLyMM5xcQ/PQ2fPCPSjOsij0bf
o8RYBJHsXnrbWenC3mQkFjaCbXRXFKLdjsIs/dYDWw9eLvAfFIZzAy0GgkwNwgTQaop/uL1cRRIQ
ONQ7lasKRbRrr8/kkyrHvXYY2zAFCwKEi88zYzMU3wC2xP4zxCaopdEvUlUvWSuDl0C2JUg/bXpf
OuDFRLFie6C1W25MN5Qb5BPZgaUjXdQgh/nWOqDUtLuieI0RjyhabDqo99CN1rBSkXA3ACfM7WbM
XsoQha5jXg4rwHirlwQlS7ZrNt9bxDDnpiLpzoxKgvJn5FnLtPneq5H6JoAiiHmE7QzPX7ynTdXa
tcgja+6yXtx4JXiggaPaxq30sh3i6XWJcIAei6sitOY1628dFxAmOwIHCrT0DA/VC3GK+hXjOELx
+3sLZcxZR63mprLA/l+lQNkg8m19d4zhNgss40ECubxpR5UtbcMz3xyxN+zK+i5clH4G9SwDPAD0
WPhdnfQknFaEi9KSlR+Bo6a51SOyhfr1Gw9KsUuiCv5tlvE1HQliz3j8zjrsPDoo0a2wdx2nhK1T
bYc6NqoPMwKlqwGa5FlDkhq0MI3k3/Q4NmJwbXh6W41p6KeoiOJ9jIIxYdsPZjZ+5NKVkLaT/AEF
//0sD91kcxpEhdcC1aXeAmpH/IFQN91kVdnNvMnZjg11GHuCJx16DiuTew6eCz1Tm1AX+uczuR7u
9not89/OpFeLQbn7b2c6OUiUCn/9TVAc+7CBR5WUm0srh4gumw4GIAqnVgBeWHD4Tn19OPXPTiMw
uhfuapg1QxVfWPSsCy+w185OVHaitB84sBQLNelMY2sDdGESPtWFE27/bpcxNR57vLH9zl6BFHdL
8yhbkDJ8xyVq+BEvIIniBlg1MF5UjX2eV8X9Xkx2UJZCCruKX0ESNvzOHg1tf1+h0vvk32D7QlAs
hbJ6M2LhLMU7uR+bAJY0UEMG65QVyiVhBPEg3Sdd0+ybLsPDTTdDLcFT9xKgbpUvtY1mifwcliPH
InYZgyo9vpx3GtDu+lDSoFwUUNkCvQFEfbTt5KM1ek5nTMfoO6Tkk9Xps2jPEjFYnAwo0VVWBfen
EmE8maoQeONSFxRrmz7Iqfz43L2wyXgVdka1SaEKBBLSt0qJEns1r3pxodM1YpMIOGzBbnDnU762
szqlC9cqxDo1y/rFKx3sqBEtq+uqvUUF3ndkyusXZaHeMiAsWOpJRTu+yH7gEGe28nsy8GPeVDFw
f3W2VEKOO31wRTesO/wkdC8qUMKVNClQWz1UwQEnymHQVlBuoe929HOiNmaFByK01kjmp0na6NIK
ggt6PTzF85WNRNjQ+Zkr38hI8qNddQRpQ4h2gbOChosW9MczaWYplEwxfD5gC+dhr1bl0HmqWLgI
VUvmos5bcHtUdrjokKCcKRAVz4OpHikBemNVuNneRX0qW3gQH95SSAKxhR4GCB2wZuPa2so8fNAO
eoLbOwj3pGO9CGrPXplO1d6ZDvsFmYr+TcqwnJmDUR80+UmTlWreoSJ2ziO3PA6981bYjfGEyv14
61bQctHdGrQQC5QZAgMJBc+nhoLPIlAMFBOTsz3KY+tl6d0wxt4jtJntyUkvmIX2m+7pBW0z4zPd
tVDXd1pQd40crIIQTff1oto0LaqAlL3r+9Z7zNiNPvPfP2Xn4a1NL3r1KXUXurji4lOaFABSwB1O
CzJkQIs8fP77p4yjMZglcdpCvgvbc5HV710ix6Xeses9vrbr1n/Y+uJ66nk+7rkQcLJtZAw8NYDM
BIi2hhRAODQ9ALlDyHay6JHY/xo1ZDepUabCmM9Y1uavncPZpqgCZ14kZfEqmvwXymDxNI6H4Vbk
yMCDbfo1b6Q3x4sh3ejuGrfGz6ltILA/naZiO/DLbmR/C160bgMO4nyNL4Bsz4cRWKNtXrQ2X2gj
fpIQbtDNqDZVCaWuv/wJQWlwUCMsarYxBXNHNfMMEDpC+hgVppmvEPrduZPmUFLhZ7DH3R8iAeDx
D5ehBAy1GLxs1WdOeWSAKq3BQotrIoKCtY/qvOqYF2mx7iTIVqKJU6IfJUZUb9droOSST6Oerb0F
wOq4GQv/5KiX6DtnBKdFBDXfDsGtPLHuZJYXz13TAf2CapSYE74QJpMbiA9d2MWIKmuUbcoNn+wj
9rDY9A5vcrJr/4bHxRYlsK6vaXBr4KJiy6AbTZR7ZsYdcLtD9d3Eb/PloolyaQLFBSprvDn4QOtC
gmAORnWyEm7F564g7hzvQvVtHdH6FvQH1WHiawy82PJQt4gBt4YCCJL35lrSClyVMZHl3Kmgrhr3
+b5OVYon1NRs8xpESRw5Om1jQ4bhAl/r/MIzCoY9ctPjWg+rkQOVOE2+9m5d2cwQCM7mYYbSE1+P
XzT1JD2dKFQ7DNYPZtQ26syHYcbGoVnr7ugMOdLLtunrbqY4MhDuG3fs+v7KH2/T9jezdT79kYOO
ZwD5FchOjbwJN9IbxmOYMANU2dFRUW88apM+uAzgGhe4T/9s0y6jxVHMC3a4uR44T8PdMfBx2XrL
sy2dFu0z8tiAK3d7XqnulXm0wKcC6fjw5rxQGXN3HyM0fjbpVuhQCQl4+nFeWtttjrjmSMp6prtj
jAp/KM3hdjz09nBaRY/oE9J2KlmsWbPWNr2W/oT5EG8csP/uz8u7ZmrcRNh9fX0t2lNysGbFbLj4
pvTSBsSeVshEjmCIAVeDWYbeVqQSRckAFn7nI9m0XQw1UVCZzZoqHD/i3Ih9aqAEhjjQznZQ+Hsb
uQAidpUB1kXkHvaVVRfLyEKyRLldMVNFPL6aDb0vqqELkcf1gfyNQULEUUYjcv4CZoIBVRLEvmuF
spa8cyABnbeQLevzemWgHPW2L5N4nmGrRXLWr9IW4krM6gTxdbPq0xX3pNpd2JLJZwA7uplnbKfd
yomCTNsR9s6XJoRCsKscZ54LKmwkkAY/zSvjlUj7Lehr8j6KaqucYQx9BCIQfyoY1MTDXzVqOUCm
1EbbAAT170GbvXnYuL3VoHkE+i2ybkpwDpgTuYdjZDmqKePGrzU1hzYmOtxOzBsjGYutU4BDxJ4O
jTLt/8oNkuvwEwPCnDGCn5Fl0X8kQrgdhSNzkvrOLYxHzfivGf2rieFft2QcCvBfDzbSCRPMB1Qv
u7Pf72znuR5Lyl2QAramPkoUuD72bhkcvnrt1DOS9KNAUO80NvXSshogEFvjtFNS0kK1/Rz5f7o8
pSwzs9mjOv191OoO4KBYq4bQI4OCyqwmqbngEJlz9+FQOItq+vAXZZ7nAs+TMSahCcby3FiIgDfQ
xTGSQ9Q59t3I1AckOMgdVIATH287+X5AjGVR0y56bC08fuoKj9jorUkM82eeNrkvClApmayMl5Ww
gl2Ypu5/BAv5P5J/bMpXQW3WJrZHuHuVtQIvUSyMqs3vKtAHeHiLy0zzW9WSt0iM6btwzdex6ciD
jb9j1WWtWJM06h7+5IC9g7gZTFrssw5IJpSBNfhh4sGqVan145KyGnDixK2XZ1uB6qhNXjS3KQcq
LksVSF9iQR8zsJL7KdisAay3rFP3PAo+Oe6j1mgKx9W3hrHvmSHuY+Rj713XCjZpZOegr0BXDwRs
5HPkQOnibDM69YPWRbHTpqAuQyAkZkgRIBDuZTay133MwSyJVmCOMDZf/fNwWdX3URYBSQiBo92f
A7qM/qMY0UYVIuegXmeOB3H3q39SVDMhyFi0t4mJKK018TblDerbAlWAbbUxExdVV/E6qil+SEUD
xcLzcCDHiKLOoCJ7hC7mEJoF9X2Vd/NemO23qOPyfiCviFm135oga7/V+CZndpm0a90lpLd3VuWB
XWwa5VAD+QaiaRAPR95Bz0pU7i5FZT4h0SR8bVJZmt5b9ovu6PMMVX+5aoRH61wSsBBFEheKquui
9itsrPaoQi33uiWmES9N7oWdBCvdO/npKbqv/Zwuf1NRW+IuawzLXIKaM0fk5tWiDBXQsnpGNrHZ
Vqk5IO/lktfQGN5tUso7WkTFcRgRnGBdQ15F39FZCe2XHXg55GNCs7VeRy9rAo+1CtpHJ9t2VmKM
SzFCjWMQLNsbBnJhpWw3FfjuyEHb9CHDBg9Pgon4Y3I+zdMjenKmqFH50+ws8RoIJU/L5iJz1qMD
QedB9hCzRaxwUHXjI7xm3BplY+9UiP+iHnDTH+EIKJsVV9GSZjbdeEzQb7+ZWBFq7+yhRvQ/p92b
1717sefbxRjfaJxaMclyoHjPW3cOwFVn7JoeAHM1eGklfq1XA39fRA9yrwmuFympneyUm7xRbNR6
QNafmxFoRbxMI6A1vRxP9nayd5Pd/Zv97I862wt/q2Pmcz4iyWM40ljI1jutc/bX6/OURfjYKfLq
tp2n85BlK9wTBhDm4a641MRK7tdIxLpho0mTkroF1XNDEUoP9yxy8+eqj4ZlL6m1yaI8uk9DWvlx
b6fvXx6eA9iu9ggQyLnPCORJtAd4BPeIKv5hDUXFPOzlXgSes9G3SGDXqqNupX32BLSWs+mI0UaL
qSsnt77rQJ305XJh0zfVr2nKkGDZc7ETXwR4j4Kejm1HyfykoglJ6HwuADJbhFplUxpFeizYvWZY
0qKaTdynt8HkFk1usu7tA2j3QqwovAGlu/VwMyivNr4VGQ/X4LzwsLsac2Pr/v3AXOeAqt9qdbaz
DFWtIEoMwUUDXoktLyQobqttVIJRw9cUzLoeP5h4XLime9ZG3dctVx26oeUHiLwFlCQ35WjTG4F3
PTDZeSGbO1aZzLVRH1DDjBEobdltmdyEAix42o7cNUjxpgmStuu2iXH2rzS83pOTgdpIjKLOovRP
bW1ObSNF4ULnLP68hx9yEPeWLchMIiInxOVQNvORmhyp67iwQYWLfmG0kPK1AsMHtAik5ZAEARlI
2/uja7gLK1EQ4dN9PdQOQ3nQLdwLm53r9bNYj+oBsPJ/juou8KD3JQ9QWp+gXDKefvjTIaPthOgO
OnMGPGAw10bKVXzT5h4Owu/wmoj7vy39WODVa4ZCYfDMInqmlbLIyDKwEKh6pbsmqtZ2Fn6CfgR1
qfuAHoJA1iXIAkGmcj4gOF/Ms8BOZqHxNVzLGoQrxYjdpvbU/VNrZNMaWfpgtGG58kAkuh1QvEIU
YuwOxJ1CujeH2sL7RowiSd1EME/NVUHGmQUVeEBKz+Olota+AObIz4PWXFyMo6j7r/lKxvdONGTr
i2E98aKPLKTfgaV/J22NWp1OAYoV6/Rh9Bmh8thsQ48h6/q19OlTtqDkXjkdf72aobu5/kOQ0AwX
VlaGs6FCpR+l3PIhoUCO+kDNJjiIkvl1n1snk7YnjhVuihR7nfNAObnwulKLUYE2wjVHxlGPB6OT
eUCFDC3KtqeVgRYt/D+/vTj/wPhw1/QoZbbFOTPJNd6slzyxKlQS3YLQCMhliPceKQq+1p3tdthI
coiuZaM3T1glnlIPxR0SqImfIaRKAWL7NbTNM7Ya4YtFQjnvGtwBQxolM5kgNcSGWh7ExDLcU0gk
VN6T2bv1TdM7+FFOZrtjAhDRQS11V0+Kf36yIVebYtpADE6xq2Pp3JbTluGrp8eiFszt05hySbTE
SxUQXshUHPXBq6xXvBa0m5gqvg3qtN8h3AydBVDzIGfTQP2Eg0k1IbX4UOonsI75D9IzDzo5+XAT
j94AVDAdFqi/NZ5xPe9bzxUfRlii6NHgDw0dHgYeZf0dQLvdxiYDiIxjlNoFbkqA5RrNvZd55v6q
C/7N8T8qBK3rTQLjjou9gUs56m2YpQlO37/fA2xc/d//kP8NSI9LHO8VDz3ILSAIQPZR10GthXb9
svFGAL77uHg1a7oIM5M88maQe+jWdTOjhZszlSJJ1JwdBs+k4GsiezsfN06fWsUPMyzxLtsDB+30
dN6y1npM2R5s2tUrahy2SKPkj14fd1uZcajsjcT9j+uTWNf7VeyAAPOBLBrY0YhHzSt6VijN81AF
Tfjg5OWCNvFD49IYxFNZ/S006RpBUue5AUHd1moYKoYgsPscgl57XkPAZ6tHYzfexOVQfOsrAD5N
EB5or3Ksx/UQgM3woQHD4W1Fx3Qf2lkzN2Mz+kGd0VcpY6+OCosloJLVpg+BBjHi4kk7KBMhEgrJ
yFsokaTzWkK1I+8TbGBSdU9dnt1XMgrXjjLV7GxDYEHMuNnma+2iB4ZW/D9pX7JdKa5E+y9vzlr0
iMGbnL5173S6JqxsEYhO9OLr31bgMlm+WbfqrjfRUoRC4tg+BqTYsfc6dK3szs54vedBY0FoFsUl
kAT5RgFlVigwCZXWKoQ20iVkMrF3ADyMO/DR8xVuSEO7AoXcCwjPAaoqmP8KNtItXnuRAjMhJBLY
kJjzasU++Saoj7S/6N1py8K2O465l50kH0FFMp6E/sdUU5ni64DDFDIDqy52oaqyPdF/y7gB0aoP
/i5IDvqfULvh4QH9olBddLbxw0aj+IqCuLjacgdY70gzICd+9G0IRYFtWHOXWOC29MC8t6oqYT41
k8E2fanq2xqVz3uDB+Gpm5LpHOOYYB/kSX5nCeMc28ABxbVML4PadKbXXzq/GS7UQw3pW498YC/A
0blrQ6YgzFuwbkDZ4b/fN13C3WoaVEgHff+//8fFXo/hX04X65q4cf4HLrcZs1aVZc6fAPPIz0Xm
2dfA6Q4ViQaSqVLwpvIIGoFRkTrXvGkP+Zg39wIVU7dxXK5RidDflTkbt2Xp9nexwN+MeuT7ZbTx
IftZ92zd2nn4mJXt1tXIKkiTqMukgF+ztdmAm2vfAIK8o9GuUdVaBqBnpVFlduc8d/MHlPMCQKCA
go5y69QktnVTuz5/zMQgDlXZ9Wvf6fgjrwt18SX7GslilfVm/hx1tX+fWfEFCRTjkzArfhGGF6zI
zLym29vgn9ySWSNdhNKnZDqSyZPhhywMFxoHmKpXhMoQO811pUOF89z7CujR9lhGmhe16rb0RAD+
VayZN7GzT9+woVkDrJ4/DyoJbtva/0JR/thgd60neVa7mqBo2R6bYHDFFeCVx8IF83IcgQ4bkqzy
hH0UBBQtu/xs4d/fUTWY30wbICecZkKkLag+lxNAWWY0NDuT9Sgj9rA3OaNc1TtbfYIDhmYqKxB8
gaQ8ssKcb5bxsrC+2WkFML0V9vW5jb09tN9Qiq7/6mES1PeBYF+sPIAG17srGr0vKH7H6zUxvRWG
PZs0icLeXWp0UciAMxUBPhIGpvCqV8cKyrAoYsQVKHiKC9B8qBwEX/qCJdDuuw5kbpDTLKFQw/rv
oeHJlWpE/GwC7QQhvKy+djHvTsigjXtoAhX3dcQVVF0T9iq67IbllfUT1AwAYPHim8hROBHkRgQh
GxyjudjnAFs0ZucCt+ndBODEgxdIwGPw/f2SSe8oUjd44X5xwl/ZvfI2865dFaCnzdEsghX20eGW
fH4MqHk8DhZemNnWnxzrsz+mEufiqaOZxYeH8WcVIZcO3SrvO9g515Mz+F9q6dngsnPHW4fnyQkf
DlL3yLE/UWzBU7mSgQ0ewsGtL6Zuqpp17ao3Ohxn4GZUp2a6J2sOmYBqGIpYjPcRg9QvqI3t3Zg7
3Yb+U+j/w27ztVlLdgeeG3nf0vcNKl3T21YN9BvbaMr667JXM5yw3oHoYFjTrk2qm3TwnG0HVMEL
lxBq0l9GV2BvZYdGCaGbajwaTcVQr2GXxZ7Fst7N1/G8xDwGvYBmWQxClxb0tZtYZtNDjtyea8gn
elJn7mvF8sUAY5l8ohcnhNEIxJabi5/n+h8mCYM/QuMBrHLQAGg4BJbGSf50XWywJ9AUhUHxycu7
7otXA6gdiTR7zaJPnX1x2slfh1JUBz8CYdmY19HOkogZunT6VFpJtyk9y74dJoXjycIRJwgBJ1fk
Atg26aP2sStRVAQFueRLg6Nx/e2q+kzcV/p4kWc5aF3/tJQpTmUemlCBmvB00KeWNtg8tyyK+SbR
pqNzgMvAxDK+wfMEGcNe79iXaAqkKRmIBJJUjtsBWcATpDRBYq57sezrzaT5nukYItckzwtj83wq
0ZlnX0BJmPwss4s1fkB3ZQy4pffdEB+HODBff4ZsmF5Hc0iOtsyHrcEr61Vk8n5yyuSxYYl5BZM2
aLp0cFbHfO2pcrziYCx7xI0BOo6Ih4j5uGVZJVaBiD0A3pEC4Tav1tMEkodm/GR4hf+dNxCqsmQc
PwKCbe/7XpVHH3utojTbs5G6GSSg4uAap0C4UY98g/Yl2kc98iUMIqGo97j/F7H/fU1jkL9ekdYz
UuNTnnMUg2jmcD9Rw20CUdzZ0rzgLpf2QRTQ5CUfNaAx5BtL03MtPpwb3zlauhq1FKh8KZIK1ODI
vowo44mwTTwAaBwfbOFMT3kbvjYDtE7/MSADYBXcNyu/sNPvOLE9comcFLgigTGyAnGxyzy6mrEs
NipN2y8GpL57I0+/BzVymRPesu6LcgDh14CiizEvk6cwB91I43D3to1Mb2XVrYeNB7KVSV6UzwWP
HdwuXXEk08xGf5OB1XCPZEX1nGdRipt3Fu9o1M39ae9BCXZDo34EcbAeh7jrIgEjVpn7EbKpeBRW
eKfG/9yokJAfy6+QA1j1Ue5/hyY2Sgci4T+WwOruR/ARHyk2FJCNCIDV/RBbAZL+KHVsr2PDUAb/
wJPgf9yD4vjc8aCk6FmM+aFnfqjm71orMUPe2Y/zsw3Z7H0Fudad6XX8SQJusIIcifih0m8oIKu/
QV0Gv/DCLe9HAYg+wCKo4JKjvE9lm66DLmi/sfqPeQpKXqBFKoxHL29BmDB6zcnBo+PGZZPYJG2d
/sH65kCxhipuFf5pv44JJNlYzepHa7S8A6gODsKyoNQDynQT/PpfoC311FtW8RRVqOkJsU3ckt+G
bnNmFV+GTnE8CYv+2IXBBez1/DxEo7sFZWx6Z7j1Ww9ZK3c7xEZyVwjX3Srdi6PX0nYAx2jtdEts
jPjudqsaXAZIHXruk5030GtM1OdkwOkqhU3c7P7h9Tb8657Ss0JUS0Fhy8TW0jGxBftQdWYjjQyl
ohLlMADvI2Xvn1BH45+oZ733Fl+LjxCjDODwu9glbJn/P/kArkbaADomsS4lnLWbQ10xSDYpLHdp
9qSKNtp98FME+eZpZM/6zNRdxmmZWbNZL9YLM4LSx58XyUgwehZz7uKvXpi2LdjDCzPeFEiOn6q/
NgJvDKehYQDR6IG2mTzsmd5jaARMN/5xbJ8X94dZNEA+6gHVDLnmxf7beUsIAxXLKm1HtaODVMFE
s01BebwuxxjnrL5EPWEAXpKizv+B01xXKf4l0+xhXwTldz9wcDZhW775kaTDHSeblW4d3BWWg+Pc
cVP0Xv49LaIY7/SxBJt65h2gbC0OY+SVD7YPnDZoMnCPws0tl/l3NfUgkXavBBCN2xS7hroz73KM
3SQR58ARADkKihSAjLL0bSAzIIhEA7zCALej4Q6pgqlBwjYX5hEcgg3oDfPGRLqlDO68cQru3KZg
B16D62Lxybo1romatkC/d8aK4qCsuXPtzLmSRU0AubiVraSFcoMouKP5GQixthPv2IZCHH0JpzOC
+RLko7g+6O9jTa4/ZdZOGBZ7jGNu3IU1B0R6dF56YQWHwQDHA5mpwSdIco/Ricz/nITqtnZVZOzb
QusNGVoVCO8OlZjZpQz6zxAMArwZlI84nsXxj8S72Ua6wNCiSCH4LOR6QBXfqwIHHGhNxmRLh0co
v/8GzFF4V0Z5jkRuiVo9fahEszVZHQg1HHdTh1JdS88AULWo0mcHL5yr3AfkeoDCITjD3J+sDu/9
VqSvk2WA0Tq33DtIBrv7Xub5qWPx23Sce75Nn4L6IRX5lRfI0IDV794yw/h+TILsORUWlO3hTtpe
XZF/qlfzxtdJvL2cwG1Co3UQu1DQQJU1jbZRe+/oNfo/1wAKaBUlQ4h6Zc8HJ5DTmZve6oGP1FxH
eBdDiUMug/JmkBW+NK6MNx7QFftZ0B21UqB0hc6JFiCHdmP+NAJwuRqV014ap0N1JoovUTaRFTsK
yXBUfs5xq4I4MYLBQdY+2tjcaIPiZVzidBi17ccojXvjsXHZsOvSUczneEEPnu6wAXZaZsHFNopi
TX+KwIuzNdQwjcswDdMTfpIj/YFBlRLvNXPCnk4F9XTX7N0bXo4nqh+hEpM61ZkmQCg2S8UJj5IC
gn4v9GugAEcyOf9W5kIUYntihfs2dajBu+JPTX80PDGCdASN7fLiJKf82Pndm4v8gzYFT/D79ltQ
E7k420e507SnX4RV5D2SgKgqoV9JXRv83gU1KVkU4UbjvcnG9oYsmp4noZqn533XH2tsJ1Yh67cT
C095V/aPIdTKb4WEoJnkjvpcGUAaAA2eHTxdgAmJyXNRse6xRFnKLZcRJPpcMX3OIUT5t2Gx5KCk
0NNrvRq2G5mKInyTuBPnuxIlgWevk5Kt06gCn405xBV0v9H9aDduwqsVTZi7eLV4Fp1y5kVmH80U
VQ+NU+r+MolsvwB3og/aU+X518mHbBQYjtguaJGD83RDPbuCGJLfluw0WmK/+CEAAdXbVsXtOm+i
dEtxyFkjF0PzUCUyXh2dkMDqY5DATyFku2C02nTI6QCbgS3hJhG8hGbXOO6jKP++aP3IBEdE4EgH
Kbp+9aeBoTOLlWxscSIfNc24d/Ksv5+NKErPf7dOF39vp6h+CewJ/+eGaZ0Fq+pPDVgIAD6Qrxpi
dhDhmO88beKc+dZtjeQRXDfFzVCAkWxQQfW6TGd4S3yEWNs+7oofuQgUkP6Qha7iAdB4lQsIUttI
rS429ShGz4AU6LSjOPILy/dX4HVXm8FGdkEYUfRIvbaqjblXv/cqLvhxinwQ4saiAPtZI/d4Q3Fe
8MXZk76wH9r2GlUv5nWsJnbTTVMGomKcV3vSvThdI4DjZvk8E8ITzgsXT+MIokb96T/8HItJo7by
k8MItqBsquwToOr2KUzAybsu6wIvHplA5nDqowRncxifnV7kYohiLQ0Znu23Ce/LMCcFO/LYfice
SSKtrJG1X9np2OwWbklip/xgdjy9cwPoYRuoUBk7MMlR04A9b+6R2dlNeQxUf/3g/xDr6roijsLG
HSqtfp3P6sY9eLJv74ZGlWvhDQ7EgkT05DTRnm6jbRfle1Z30Y7utmFhAxPsd08Qo0qvOXRA57vw
Mj0JhugJxU57Hn0pmDU+EOYtwHuBUWXPjc5m/WkQUg6GAMzs+c8woLA+jxXbAjqCUn6XfcoCld9b
QKU84BhAQQcXZFNkUlMZql6zNot0rrd9IB8mjT6ONwCrRl5ucKN1XyU4+U/5p9Ic+COqksQlIX9g
46g8c9pNjLd4qEoALXOpIWLf4B444pw3iqtNbMfV2tCmqRKNN2O3FYWQj+LcJsOUxc7tlwgb4DN5
aNF5Ob38B998NTBxogoa9NKrCTXyB+RJ1JmaWkygblxsm6gcF9uw1FukApRzl/jTDxpc/PMKYVSu
cSz9BblZyPkWXfvQt0n7oFDZsQpTrzyR2ZlBeeei5JgsaiCQJ/cfZjl+84fgwOCbqwEPckA1RCL2
PpJlWzVixy2LRHg3ljPsEmMcTkZbt+qEDPwWfJnVfeoX7FEXrSC94jy/W3bv27MFtRn8xL9ay9j/
Nq/spImskwEyINNOPgfQKuZO/9KmVn7NONhOyN0AW79F/QA063WUN4UPUK/t7rFz6h980V4pCi+t
7GB6rYEkDKLASZkAKcBrZGLmpV2z6l9cI3pbGuWM2aNtqPGs/Ly9GXQDxfsInBZQss9iaVp4M9dP
8p41NyVk9aQVl0ctVGvvwxbprTpIrxQxB0dx1p1VGO6KCejyzTxXTgEO260E8sbctIFfHiHKYhn2
OusmCxfQa9P1C5AezZeer/B+QQrJhxp4RukYe7z27eM49nFAlyf3kg+PHmgAUPTMwkNoRd5GWY37
Mji9ua6g8neCgqzzUoGQnCZBHTu5L3ob9PSffewLDlYbHAKGMn38RRU799h4zw3+Y0JkmqcJVana
GVPXl/YFgJfybc4S/nGN2S4iHq7dZBzBHoU1aE3qOVkOmPQyfRl5/1TzBZcQ6s3LUncer/ugPZso
2AyzmzByjf3CrppoagLiYf3go4EPvvf5UjMoUAQ1gH8/xCwFx33gOHdsrKo1iFTiPZk20C13ZeyX
SI4Cm0o+aqxUFdcwTA7I8oHDmnwxs4+2nbPLGOBLuArL7G0pWkVaqABR4LPwwtLZdRw8dX3M0/te
ygTV5URVwIAitSxQxegmzH33DKTAHEF+LeN142b4ZetJ1JA/Sb7JKfZuF3efGBd3CMfL4qpMaD8D
SIgaEb08DaiuAClgyqv9cl2zkt4GorDlFhQUMl47+vN6EzAzy1r0efFf16wWnxhS75wm/v3yY/Vl
gFK9FuWTafsSVUP2ancozbO5gwSlNv2uWpt8mD5ZVemeW+C71kz7q7ZlK2SFxquHfcZThSXIL6ZW
7CWoC3c0nVcD9AKq4BGFRAE2Yr67Ij/qdP21G7vDseqjleGMw62B48Rb1GLXaxBy5btoYPC9D7Rg
kl5ZvTT2NMD0KPWqwXn2CoiSL7HkT3zkRSAkePngh2oqKAjDm8UdT0l37VytjIuPMV9XfxbcUuJz
KNsbe7S7q+2AuwfUEtAcaH5tyBew5M3HnE1XDO75d6Hlb2YyBURFx+RuWXYJQ6W21Xy86oB8yL7m
0+uHS3wwFc2lVXOkxDYQFfaBRsVnH6eGnTiKb0YXzDZA9KarjpvjHTVE1zKBv6DJSnWz+M0aJfwo
tJ3wj4FYImcRSPt+nJ+7yPSAebCA6InlXzhwZiiVUSLeDVbWrWKlQBFl27V/ASfeWzPGueyBmbeO
I7gZjjRAs+fo2e4lCsDa4SsJ8xhT6DzgnIIMDsbOx6b26q2NiqEt+ZqxcsGfNgeQp+gmiG/Zhrml
eBf35AeJUnKt/VOZYDHMYtGuynaESCyLxCEZwRfnmnWG+xmKWKTV4O0XEAqIuqLJdZycaiTwB6Pa
ka/xgWHEPg2TYz0Z6oOwcZqaQKfBxi5/1QB96Ua5OC+N/VeTBsKoF2fZ+J+7Lm52i2uZZUUhylF0
2OKj3t8uRzOWYJrLW2hZBh1wo41Z4I2nh8giWKz6fReAmge7BuATegNUExBLKNaF19T3TeHW92B1
ffORSQPka+sdKLQOdRJcJ3OKTpZuysiBKBZ1qXFGAaGGxJHRae4uQ3NoEcQ+Nn2KvS3wS5Saunqv
l6c5uIvbh85sdrnnolgNz1R8az3nAqAXDt6oWyUJuHNkYtzjPbwCL00CjBID4d5q7urwWIHgxEei
9JRCLMvrM4ym2IPs7AHHD1SLR03LGQR4O3aobR8le+Sjuj2q6PtrCPnJFUA1cG8l/kNocGyC1GQh
my4t8MnDpF6pTer9zvwX05wxt3JwsQwvXVQ+9oVjHVps1m4YG4xNbZnVM1B+uI9ANfGb7dR4aoA0
b9WnOSgi1PjVYMC1Kq+3ngYvKLdWB0GKsMsrCHQ27KCMAgSMeiUUY1bPUM4FsWZWQp6+x8MFCmfu
pWrHtwZUFfY2aQK1Ih+NBgC7VRuyCx3YguVmVavM25mGhb+TnwYu8DqSVZux02pOoF8jiwZoibGp
EgT+dfHZaZhBfQAaSDomsBW2uWmr2LzwPO7PRvOzKFAhsCIXNWZbphDk4DvLwA07iSrzQv45Tmgb
HGKYwpFBD8ELdyKfB63c5ESRAscoEUaPYu27dXdKWo69LwrbhxM24+AQ8Yq2PTRxPJyATokcSLMp
HaDH/sNLjm7qAutMAcsyS/wA6XFrTZHQOxFrxZDR7tyiAXdLWM9NP9g37YQqzg9+MjMcQxWQA78u
8eT3vLS9MLdbf/CTCdVzpKgS52G2Ggg1l70Lbaw1XvGLKzemdgTPMpBcR6NU/RmVebfAPg77KK36
M9MN9ZwadfA7gC66X20ah3rYbdOhoNAzkyoCASvmUCAtGCP9Ga2XhWjE78sQykN/TgwzUA+tKGbu
0kyKZFYA0q8ga+cnQNRiz4oy/ht6FEwdrw+TP4B4xSkBZ9LPD881zo2j8vUQec02irselJe52BtK
SoDEeP+Y8Wp6UPh+5j7OC8mT4RUxcRtwwGgzSqL0AjT8d7IAm0FYJZFux0vSbAHDOy9IJs7+xzMK
IT/3EUQpAWPi4A8AmatXgK7V0Q2Z1Awx2EeYDhlRRjhs5hFNx0ojo8D7sCJe12WJZeKy9jK6XGBZ
YRz1rWBeW38SilH60ssKwrQ+j61j7Yk1iI0JqA7xlrUwAn0gCCL6IIrlI4h6deziollkUo/CyHyP
JT8tKfBvd3o7QvU7iNqUSfOEUx/gGCfGAcSJwvPoRtVjEFRPBRGHvPtLS1WPOj6wPTDDjBz1oT4S
8v5UrtvK3dcNtjBYqgWPGnruIDp8pQ27Wi029WYnjS9zyJyUI8FyboLb4X0xGvDH0Xlbp9IjNDw7
F5ucFC6c0Toww54/0+L/+HHo087LeCP+K8zQcVEGmFrSQh8yXcTaT7z+ZFIDHN06MqV5XFzU+0Ua
gOwmdeR5VgZY7GXOohagF2y6wV8b5mcDN/ZPoQq3uVl4r0EfOTtp5NaezAQ6nnnpOi+NkccnrwUT
AfmVnX2a8B760JhpfIPfD1uRvyhKEKpAhPLKAst+4GX8ZHup/xowACQa/awYLOuGgcXopppi6yZp
ze+VV/SHGPfBAHjrwjo50PX2dcTs63y3ReVwobD7900b4p5/rpCurYhPb2FuYZvbyTdwZqbn4ugQ
OSzqtqgTqFNrPOUDzuNWdF2g7RREULtvk6Yc7swWjJ/IkwWX3vCScwIhlLMSdgUOonebnEVa4u2T
utTQ8BxJNnYUcp0mSsM//u0ay0JOjJM1xwR4vshA7TEZaiVwKrYF8K1cAx0SQVhkQJWH79uvQ4FX
tqgxnasQoaNALcDNcwJBOoqQU+leqUch1OtV/rYUmdQU1X1if6JKzLZvbiqusitVblaNzW9Re7Sl
MWoknl6HQoHKc/E1qvPXLed8v/j+uhCUZIarVfh7IN7AMCaQugKA+Tz0oTj7PXI3a+p2RqTKFXVp
nHW1OE8hoHOeysONyj0TB3nDr83/5ENC4m0uTWtPSkV49r+v+C8WqyCbmAN2hg9Bq4Eq/eTXRX9t
g7bblTxByZiI/Ps26rpVost5ZSPAd+UNL3lZdDs/Mm1wdFk4/7Kh5Q6eaX5Kmrh/ElFU7GJIpm+T
2oNZxglqj+W4olET9EP3YZhuR3DAPFEDdY4jsg7pHcWbVg2omY29NA16eE2YV2tE2B7jPALzXNGC
9CkAMcJ5MqDVTL3FBICgg2ZykmzJZwd2czZ1U3Tg0JTJtVFedkONDwlX5NAfKtYiN0euOs1W2LX6
l9nXi/qIUhfnFDoV3u5YgUKswErOJJfyiz7KaOw1582J/KWWvVoGecGg3NCE1joBPWjcBfxrIxS0
5uOmuGXZKK8FiujWuF8mX8F0tS2aPvvcFQWe076A0AbD8SsX6oYCggQbIpoZAcmbhKa8VpoloOyh
VNwM2Re8i5Y3XPHyRule4JTq+JYKBvrHM1ZtB9J88F+D10n/NS549QcBE7RRukuYqXA/ueKRLCOB
qyXWqF8CB8WqdexM/eaXoagd5SEt04dSJ6KpSWMANcfG8/eUnF4GqNdb9Q/GanGYLU0tOM8ys+rG
aYIvrSG6eTDVLg9c5JB4Ruq+8ZXCQzMNT4UXNE+95wRaysLfKtk3T4Dcg9E54WpFoxnEWe5xq1kr
nk3tGhjMG1bZ6W1UlO2T68tx7YwBO1Cs6WX9XgJzvEFSEmcukh9jwHLlamq4fSZN9482r4PsiIN/
cMJD6GeJm8Dt/aYITyNuWIElwhf8EpWmwHO17csnW0hdMVLwtS5puy5NDgKb2exw2HoGt+gcsfg/
xvZgteuFu89dfB1+F/YvruW2yEiCbQj67pM3rtxJJttFoui38kaL3NGHYalXsPUKNGBU9GsEpRTw
hSM0sBOzfhFIZ4BZ1A/CS9P0UJ8pPGT8m3wL5RwXou5TFl3mLqhyogvZwoLsqZGEp5DhzXlDk9/C
2fQDyvViP5u04jysJ1PPYtxZy1iWG1owiKzqYoK7J7SHcoXKHXFuse0qwYOGm7XdeemZnJYeURRE
ThrOvOmHVYpAV/zg9v/bJX5Zbe5SbAKu+w3qmbMdZM4/UamL5HaIEmmZX3hbGA9V03wSuiK5z8ff
+n8TT+uU7+tkzlQfJRg6wbE9bnTG4RmlRh5yScOGOOnfLeKkz9U0jxEnPVl/nQfkxIdVlnl6LNsb
dTwt11iuqEeXWH39xXofo08TACjS2wUY+nklN44wulXayCBCaZ7Mz51uLK9I012rIFI1mlN+ph7r
Mg+lA+9BQTEqEClMV58GggbUGasl3ASlEcpkx3LD2qG5lk7f7QQwBUB1582VfNQbG7+5Uq9RcX02
amwE9QRfN9QLZKbGeZopp7MDDbrj7FtWoV4dgzI2L1BA+WFguQZ9jCAPkbbXH2MZoBl0zfePUYeg
jOurDqVLk+merMaT5oG6DnXDLnQhQdBWb14a8nsjAdrMq91TkI2AqlHXm8wafJ+gTliPJRvXNJXV
hgdJPr3KvKDJLLFCRa0H2hVe3PVM5Ie8VqAsVxWDzJR2ouoX1H0GGHBAxHVHLtyO3+LIpIZGeQ1a
Bmbz8+KnNUPWYU2rKeb5NKpjc2TZztGEq5AL+8M/r69jo34KGGSE3uKW+X4VZgfLs/oVXXUZeI9d
/MuaAjfsra0lYY2VLex6O1ClPPi78QUogmrbz4X0kT4Z+MVWOm0yZtEGsJEtfhx1dpNOnak3m+ME
adVlxLDAymXJBrcjzXEtpCa+1g2Zv/NRyOCq55lD+z32w1QyaT4tJ2K/24NDLezSo6jibGWAagx7
L//KipoDcsN/bX7xDWF85A6bI9x0ghAhdHJxb8Z/p+d4j2VemndgPt5S9TY1zC7Fqk4K+zz7hh6C
iXhFQQUz5DsMEhtHXaZkRq7r1+srEos2JGgBDbd1dYl4BNg3+rqMVxUkl9/IZVRkuJuBF+VtAd3i
vT/W3YXZaX1MRB0dWW84Zytt3b2yQLrcg+F4W4blcG/3NrABRR488YSB3JMN/efSFQlYYtLuq+rF
TasG+2cLIXI7GEfgDodPvqHFqc04P1mDOX6TxvjVZMHwmsQ4TC/AawFKwSBcc3yGB16pdrt8LKD+
NB1QIOePBQZ7MGe62dvHAkE6A/jQRg0TuJqOuaj9B9fStfSDfYHUov/QJo7/ILXIpFWhojHLcdv2
0ti+z9MnGqOoFOcjWwHSui0F0IArxw1YY9M7iohRKXUw3LJZ00XIx73h2W5QFEPxeJdlpykAloHW
oIgOFXIrf4Q8MpltB0X1BKery1W8gsWbqEyguak/rrJq+z60H5EMVyg3UODGAGkwf7FVhH14at5z
zXJhcvAO9xES7Xjmg+LDaPL9e4Tb9dkalWfhbmBZD4w61IpwfI56FuqVUFkGrEMaazKRn2/mgSWu
Q1neP1AbWcCTf8QHBwD9AyXsuBiEwMkHjDm+daArxgbhrvbSgzJRYG6zbFj1PMu+QDHxblIAjPoS
hMpTyjhwgtPGDvPkRxSYn3uZma/INrKVDDvnKaj7adNNbn2Xg6kIAHkUpQmukGsao/Jos7WQKT8Q
ABI41VVaZclLkKT5OeN+vCF/XZvIFwjfvVGQJYFke/ZISB+zjIKt1dhQScRhUu7nPuqcc/UaooCz
xXHh1w6yXhsDgGr8v6vydky9ZF3rgdyezoCLTZ8KMAJir2SerAxkPwCS+EiltsVtYDi3qVH4T2yU
7VOfrzNtkKd3+QXHudFt2QTeU5g0D90wrQbJiyffjLObrKweyeq0y1b2Brnd+h73gvxpEAkQGT63
j7XTFk9TlrV7E3XuG5oQiFrtUlUn52zyypvMdQZgir186+Pl39mEhihvIGQwrDPtdPLpS8mKn41w
ed6tchB4rXrVGyuzrc2DTdgk7yhRCvtQadyRGzn+IZUVW5kaqUQNxXvFZB5akwPLJM+VlZcP+YRD
FYUUoJcHa1QdpoAaCxzLaQJiasiMhSYgBnoCe9HaRrfo1c+u7FB5qAMnPUCjH+b9rTkvRdNoPdRC
/wzNH52l2eQgSW57ZXCyQsP/pVl8yJn74Hv8byE091/E/YsQBuaWPTawl38Ru1y2mfDYXs32Xz/p
h2XkcLHa0TkFFlixQJXcnqlHjfBtSObqhnrkq5Qb7rImf15cH6YuAx+mUhwe9zhsXVb2YtC9BNb3
Pkm5JsNFaYfmj+O6od7/j6+uwo0DYYmjDNr/WA4KST7outNhawXmsK47Hv7R93jrKcfoR+dzaIzU
5StD7fmmH7vx1h2t/Ijba3XIzMS/K1R3kw/NRXj9Doo+oN9KKiCfpaHpmfghnAwfXHYc3/dOezA2
R0HYbldJMMM7mX8GH1kBdRPvIYt5/1V66ovCDe+PsOAQsegi8YC3lnEXIUUPNbY/mwDStVcm4uQ6
vn7wLib1OiMz1gNuYxvGWz6uaCaH1NG4epsPMjT4XTDerkXbWD4SEwP3tyCuRJkdWO5OVGfUFw8+
Ngwv4HGUFxOvomtyUxRz2U+84fpzLZoVxGwdOaikELpwDcXK0abHX3zvNW31bIwgERBuHm6RtSyf
rSCw9h3YJua5Tem/1bHRXNBnp2doXULrXM+1QpwqRW6A8w49F0QYCW6M/h/FVITfXMu7hZZ48iI8
nu0mFFGecNrFcHd1K3CzuOybpXYqLsS3rh/dddX23k3VmBB5BnnrBmddazw4RzxWwSYbmnju4OA0
vEN+ML/hjG8X1//j7Mqa5MSZ7S8iAgQIeC1qX7p6ddt+IWbmGyP2ff319yhpt8o1nu/euA9WSJkp
Ue6uBqE8eQ7U/zwQW4pNnSfZA0WRM9C7RD58x4OyaR3ggF6KTUQKsbBHissqPJU547lPcbSc5Mo/
eQV/VVPdmJePIt7ZiQvhKZx4Mhy34LVlnC+9Z1nY8M1Ds8H+CDIZ0khNp+XDuG4rGwS8EC1ZT1WG
e5TbD9jwO2m3vY8Ev+qr4J6xXwJRHrGuUZNzojgLfLkXVurWvrdtLo/W26FY22ItUKn9FYKH+PKy
toNYQj19zRgkgtOoS0405Nna44X4qpvCOU1F2QFtWUL/o+ZgGYn65NgMKBDG87xAfWaQgDIJZasW
PnbYTuYfOXivfW573VXFVmX3EQvSP+O9EcZhIVmAZkq8btIB3BSy1J0BDX8cAUBOLvpUnkd3+COC
fjZU2tE4efvR9KF2OyQvxVHI74bkoBCuJfYhQg3u2IF0ACRwQXLuOV6U3fxLJpnTUxz6InMuu7UJ
STSKSPMRzOuACY+OB6anleZ68ZMInHjtDW54oYYn4IpbG6Zebi23B/6smdpwV1ZJcBB94wJRBWlI
wCYTUAiytj+hILAKQAeBrltpSJAq1zIuC5dtdAeflTyLkeJvxijO7pBanZEkM1jdoywicc6dQH2Y
maHS48boWa0DkTa4tZ5BdAdHJHznOgE7GMx7IbQxXkHa58pB5VMddMamo2c9kPiXDtW3FwoJvWE6
ywkmbRxUMHknDTvUvDaOCgc+JBUOehOQbMVGEWwUNpx6FMcKULAAUFeMq6oHnrR2uY98fnEqZfGF
asjGqADjd27U931EB04HBadiRnGyXEEFI9txGrC93t3Z7xfN5NVvpkV6tk2HIXnMW3Do99CUK9HR
BkjMWaAdwG9+6QgILv74jJGuweHGewZeLafaur3lrhZEZV//iBMLrElK8Z4cd5DKO+Tl59xQD4ot
jQi0ebMKkvuA3+GVw3iwZq064mBgPFFTmsl4SmPzYzgVAIUlpdjc2WlIEyj2bqhWqqEJUq3IDRF4
f+w16G3JiyEH8XEJGv7OpkJ4Ofkh48WxkX9rcQfKsdgBZJ6GufwjnPoIDHM0XrpjZfxgVdtvyaaP
bO820bAXPepKb+QoaQz8THUCycWHMOXvbGxAXsp5+12kmlibXrcZud3itoH6BVWikEBkYtP2jnPv
oDgVDCKeTROHJk4ufpmvJTEe4JFcpUL50bKKmouUUQ2FwqyFWrQ7pIYPKFtzdhKjOU9lwLZmEPxN
JtWAZqw5qyH1bDmhKTWxQbkAMO1yEeVQw7u5M9AaIOwMUSwnF6DLqmCy0VA5QrxJrUBP123yvNLW
cTc7xxp1pQdjSPotE1WPTUh9snsn/avO8DYCdkX3qcuhYB24XrfFi2D/zpzy1Mgqf4oAsH7Yf/wB
GTl0dT4BwwQVXlDD/woY7glAfIc7JhQxwZCbRNQb0J26p6APvZOH87ATDR2IIoGN8NMT4PzvMICt
SYXQDGoAaM53hQeddhzXcp8Z0NBoYw/77gnSnKjJsd/xX7mYFov+03jjny1kMl4FilN2lpkPB2gg
p0+plQKnKyMs7e8OIMQ/cfQQ+LzFQU00NMGRhX2/LnKRvU2lo+2ZZ1g+DWPQMp6a2Gag89bTN5ZE
42Uqw/+QE/Kf6WPjIoMlZ3phG710Jgd1Y5u9kakAm3NqgkVAA4d6woNXG+eVl0iWMlrliF3IkGa7
VhZBupmnHYSRgKFeeocMVEJ87n08BqHcJJGJ0DQPtz3S1OsFozj03ceYoIdggGmQfHa/f7Bkei7A
X1Q9hmTiuJ+QDcRRwM+KMq1BqYPmBM6WbNTw0boCOhKcaRSJrLoWrnZThna3EIVBNC+4WWjA7s9e
hEHAQpMDXJ7Pq4gl+SNEAjy89PLgOvRxfVqGOEUKgLOsPmJq1uM4V8bYXgYa/5L4Puu+f5/SYfo6
oO4fONP0tah1+2FORqCgpL0p9GajTc0MGQQMp59hwintB9GN33Ga3Z/KTsc2K6mKh8gK8F6fxeYx
He0D2S2RRBCOSbz3Bvqnp47nkGs1CiiyyvrZ2HbYNuv7diGO0qWIRgL68IU4qo6TQwmStmdvTKqX
3Mh2VEfbo0QQ5FONtxTd0hoiYu12HObi3fSS2I89SxwNFJ9hl1tka0Whwo1m2OV19yUILBxIEX3K
QvlKXaMEn80EfL1IIf0ChcHxkZoxL0DBDyJpK5kehY2GzJCGhshBi9OEm1BUU+5QwBPhZOtnHEMO
+mpZyyQy2za4b2tveHDKuTs3ECbToqk9gv+uO5MJvxJ8+138CcSuhxs4jXEiMe/0Nv9Co7s4ZSMH
LZVofeTnrY3TVbmeFY5IDZN76ao5XpcsH+EfMeoydHktTr/Q2svnoo+olhHOax57lQiAdS5zHVrJ
+WOkV8kFEqztcxtP4jLZ1mOvpyh/kk0QDtWmiOpmQ0PO7eY5E+WjbYUfkxjwbhfB2TKpjsEQzb3e
Ww3yJJ4aWx7HU6/EOS8En50Hc0AqluyhZsaQJ6OQ0SyqZZ4Ae8kv3c9JasXAbaSOdIDdn1z2ZgrF
qMCB1qVLJAkHyigzdze2pUvhKNDFh1EzOyTSkfEPkLRP2gNe51GNZSamb+DlcxlCzceEchS8psz1
0VB5Kfj/OReURA5q3Yo9A1RnM1IuJJZURihtAD2qNC4UwUQlnDYN6j9QurZRDMTKQdFCTibbvzpK
WUnRzCBFi5Cqq1GBNgCIuaEy0uzCUOwC4i7ebGot0Y92l/fPJo4OUcQaRX+GrhavgHbG8USD57Nd
i8+JY2o4f0RF2C4TCxSLP5qN+6pru7hooFVdoARjiJ1wWNO4n8RuarPpOOsh0tkoxe2AKJdd1oj/
RDzUUWMobamn9Wshl4DQMWohoz7fLIGL8XNxYwZLbt84tU/XUldVcTnQrKjcx3+nmHVcSp7x7Pjg
/d1B0e1EjekFQPvHSV9ukhgZw5onOhJLkBg52eSiLhPg3tm2IAiPWlBzL0Oaj4KjWfPVenzQ8dan
F2W54YDjrsizGFVQDwzt6WYRL4owCWdSuwKHQXsKvLkuhZNRr+J+O4zz91EgO8gkJox6XYQEoLIx
QFBmhyUHMim7GvZyvhr+LoRs/4c4+hTyihAw/scVszIskDCWV7MhnuB3tog3qCPVLzz7VqOaYiF9
NiWPPg0NsKVAacSDBqD0KgdN8qyvysJzXWNQD2p8KLShllO0YHKIrQPR91FDbH3OJ6Wfst2F0BAl
LmtWOuYyvwOsfCECVLFJaXfr1Oq9PSq+oRBqzM81EgYXXceDMTU19g1KcsIHW+Qkhc6156aLnsk+
Z3a1SYa6PkxZqIGMf0dmtxr6vdOC7ikDxuUbSNhOEd4YXpPQ6c/4JuJcnlatu2GFE7Xw6uKM6GmO
TSCbcDUcrqIyhzsDKrHr6B1FT0u8OwbtroHW2raQy+rgqUP2K/6SzEGKevkmXc8F/pw1uwT9Y1Jn
26mMtLU7OflLYNVAiFvLYDTy4sVqxbCutcraUoDAFvGKErV9Y83FC5kSBm2JvNPcPQ2NOBnOjsm/
0YiaXMp9uCjXOdGS82y6h8IG4yh5i3GoHssCO8jU+5a7oJSeiYRFNCCjhxpLuV3GToRCtIzVYFhl
ObISbYldC46enohjpQX/cjI64kpkK6EkIQbJqqJpkYtzfZqP5Cd7kkBwRwKJt2RbGF7kRRhQP76y
0YVwe1ynOCy1S1Q0JMEcnEAXFJxo2Bqz1A6nllyLn3vJRqv1GZwRP+fcTaQhM9tpp9vha99OyCbK
BvpzNg5rAGMBnUaz4SAs/rCFVgwO7cVvStB2p7XvNFEXnoVyLPJD/2RaeVrnrZtssI4unixLM6O6
/5jhXSQHdxm65KEYrwBt5mK88d90I+jTmL5ayoVYF+oA+LvQLXfNBWCpdXa16jEFptNJL7NsqKeG
EK62QHgH7BLFlT03hxV1BZjOXD3IjotDC/Z9BdEQtZxahHoA+kFvoEuuepxC2lxeK3JfWOjl57vI
u2tSvFqWejEYdsccOvHM5e28arzJAWpksPbI+77RyLYK5zLYuoXMYzb+CDj2Ok7adx/B5HbBv0kz
luA6mS7YBYKmoX0GlKRcUfI21e1LV6Xul1zY1lYXXXegiDKEyAy9y35GWPlkbZ2C3UbQ+zC2A5c4
tpz7NXQN+VN73NGZfeowvnZqvTnQEDpoa8Oam7cqjO0Ll5TdZIf+E0cNvgvCY/m+oUNo/S6sl3bP
wsH/v4VZcjWaTqv9etFhDNvlouAG/Lio+my0uLwohdUakgqmC12EpEnHVWAU01M8GQJEriX+SO3K
eXds79BGSYbTchwCjqkHmejPCJ6Cu6nKQndNQOWa5WCi4DjcUwjkkeGUHHLa4IGUUjTUBGA613Nz
fqRZ0wiZlUGPv6qADD+q/2WhkaWoDW9B/Wczdz5kui65+aCDxmXTJb7oneaFLP2Y5b6mgSGSVNBU
PAmfUYhRLPF9a5xEmM77ZO5aKW9irhv8D/7oiz/ou8KBJPEjCPo+/EuAlmmTL6z6I4DjhbsAD4xX
DQAOICXwbNogzmlBz/pX4c5H3tTauxvO2iaxC+Oo50X9OGcQQqUISA/4U5cEz1AufkzNOD6XJtiP
6BPTf0WLi12PDfIjmYDAhaA5ED5bEUBSKUT+f+MkqKQNnMw6iQ706is1JiM1pj0EYEDujJWyUU9r
5RTq/m4eZEFs7CYhLAlCAWh3AoHCfnhjU+9JcmvR3ZKyXF6mxYeMD1/JBLyvTNQ7gfngGPYPvCnU
exLqWjS7wjJPKJilkILBFifc0l0b8hW456s7+824qCFzHUcP9IBYbvFN5vzzATEwyGXZg3csDdMH
87h4ULAuPiUCRaiOCRIH7ScuTMaBIytEVYK01QWUDJFyq/D09zs8KfWHJoCuRcyHaGvUogSFttMl
l9wbt+HQN8fFFreovG+gyDgk4FpYbMBjp1sNr8KAjJmP/50+GznQf7DDeaZr6LrpeA7Tde+e190S
LQisxja89j2Aibmj9aukACYsYzzbtPLcPzNDTdtysJniweEx39Gmcm1C7g/H/SPTzkuX/LZlAQYp
7N5fjB7Dtn3U3LygsuQdwQQIEqCwAv8KHegGO1ojl5v4asbdAgsU4W4tr4Y8ruWKS4jafTyp5+zb
Xc8y+/ybaHD0nUM64N7bVPnLGOXplmlCO2mzFQA+Utb9tpJiJ2QstRLwgyRckVfZaUiNZYzXpsrY
I5ugUJnM34fKEzur5ebO1jz3m2NtcPpjrybR4DXMKlHLLKFjhB8T+TNIXYxnspgcW0GQAuN4TgZk
LlQPE5GZK8KmDVJ4xOq6v+0pjECbmZagvR11x9eQAN6Qscrq6ArOz+iK9KGxE4DM4kYM2xKd1ml0
0ZvOJ9voeTiMShPQAQFF80ANaqotfwaN/wbwmJKtcNz/4UHhJY5Mne40k4Oida+ZDklRvyw2/Oqm
B5qBM7TARyGYs75fxgUtQpokQMKICkqiWtnsQaccPvRe+dHUeLELugaJV1iiEK+kyECjK99LV/Jg
b12W4iASYOWxMX6L22o4gg3DXSMXPn23RueoN3rxBl6z4RgN4AMkJSRp7z3skBuk/3ckcudaKDbG
Cap+RC4USpl6AVbEAYRW5C3DOngq2LDS7UB7ZijY0POBHYLWmdZOqEc+L1GFsI0jEIZwbIAoOyaM
EokxM69NEGa0KM6VRROtO+BCZRRAAT3Umn06d5mvpZl9EFLjfOyiAbwQTbul4WSE8545+LUWQ2O/
Mn0azqgFBiJLDkGnmD+Nmr7EahHmp1O3apDXfaaAgcVf+1IPLrQYXSorW+h+6c6F1OOombxwjtcd
Er7cXieov/UbMBhcgVRory5DxgkcK0cy6WyAVpIGlsATBPgWmy0YaJ9lU0CP74RUw5FMeYc73NhG
2T7wdJ/k8rIEECt9So1rGRoTKgHnfAMGWQ4xWEg3cMfSV8aQonYKsLr3oDfnM5dE+E4OEvM5B4u8
AeRj4bvmeOO1pZfm6iP0JsGdP77jxz2fiSlczXUHNuCpa7GVZuRpskOVLYjHes/Z2AFDFqeVhFbU
4Li3uBTFVAB5jNMz8oalFe0iboM2Ixbzzskj0FJpsf4lyOyjI+tadBTz+YJVw4MejKixi+rRp0qY
qTH2fJzy967NMqDg+3m7vJtE8oWFHkXUWKkGHFsD2ZeN2crbJ726mOb04EDGem8jkXYAzPCiCnMm
zpCzpjIcHWJNBwARF68qzymHJIHAmuWFl0pmaGeBL0/XgYihQVn41ZQ3D+qVVYRUethvHTvNrcVL
jg4VyIELpJeKJXtg1CCC4ag7pqFqRJFbIGzDJeSp80EU4PEL5r5lha8xkJc1JBUhm6HQt+At4oce
RS3nnhQlpL006iEHwQe6mZP1GzvT5pWK8UhcQo2Be4NgLtNaP8cB2HqEJN+LaUc4amY6uC4wosay
2z+bxp3PQApjCxjY8zaP6v+ILntzoh5PWd5EOl7wqKVaWNg0E/k4vUnA8dblwdnV8A2IzXx8M1DG
hVMFfXxDXumjN0tbC9DqsU2Yu1WFcapOLg3HGXQYsqROuXuzAyf1qOF3KR03tXV2ADa0j3A1E8Xu
+CpYbDMbEZRyYkiMzZHoN3EO+Zt0biqGejZplO5qTr6DC5PvyZRYJm7kqKZOzyKw1iqMegGqBIwY
F5TfF2qarH4ph6Lex9LU0c2LHOpb+BmyfNfUd4/iBtS71F0PFufcYUdIdrBjJntdp/EMqlXoNqpL
/lYkJvKO7W/8c0TaRXKVm+6y1s2yapkiy69hxLXt/ZVuplM0uL2PPRbaB7/KB5GGEGSg9HPnTG+A
/vOdMlGPGtIboqmLdxruY8UEGhBbZBAx1EBFrIG27qEZcyR/ku8NCILe2DB0j/iZvZIVCVUPep9Z
CHotXrxXs5VuIrdK9+TVHYiBDyhQx2kuoOWe98ygRrcS2C7g/RavxfSCvLwMg7n8cXRiKAzIV2jy
qjhmz3jzQFEKVHTzZCPiGregjM5mg2tOXCXVr0PI0cmT2+DKYlRE+jK4dXi6gnqqnVzKGChpHkSF
e4CQi4XMEk83HwqCkLkQs2Ro84cJUsvE20GkHkTjQRrewhLNhsUFbmvk/uAAAaMiVoKLjNQo6g9l
0+3BXQ1G3mwWuW+1+DJGyfHtOouRFsI+FyVuNjLfk52EQFxM2rF2HA0ADPTIVsfRu1ZaLfCGsCMf
9xExMivIQezxz2nWVGk5gIeIvOmqtdUafVsL/JWTnDaeS6ickhtOgOg2sTENhzxvdSCc5X5UNYuR
JfxZD5N6Z4quWZliKjeKku+Of085FCff70KGBtCqBGeLUQfCwkazXzWjz89jMmXQ4MUwi4X3WEbO
roQKVO+n/d9A0Jcvuj0BKW2FX6Ia/P0U2UxWhDy3BuVzORHCO9UGZMUznhk1fzXjpNnbVhyu03ie
rgkXh2icwI0AyN5wifQEoMkoKrdTDt7TQTZAb8UTEhXo1gkeZ+SmaGp408coGzfeQsjcnhwdx6gg
1zPeAsf8w2kYOCPsYaeNdvydxU25BtC+fPAKHARUbvteQTFbFsFyVG+gp5obmzl5/pDYoW+Hln0f
fBP3uQD4ZG+X+t01Jh7gz09d7ncxamlo4v31US5SF6jXxc8DWtjyPQMZ/tKPh264ZG6bPUXHRVun
DEEBMIvvQcfKzQiGl1NftPbVMiDebJo1KiK1pPTbDgSrqeRWRakK209NBiVVSbcqG+pRM7vx1KzU
mKYxwwaM8eeM3027s5Vx+JiAb+oaZkN+qiBA6DNeWe/gOQo3gZPrew0iE+/1lH0xh8TAsYZWvEJh
DR+/EdcO8gG7RBJYuqkDZkzZo6YBs9J6NFm/cGQuVJhEd6mYLtW8xd1pOzY6wPB9LnXDqKmnPMKZ
COpkxDA9utGpA2T0qRym+umnhQZ2UzZPLfKwMoYsgwycPmbRgMxe5qiYX9bxYvfN6606ZPKtA0/2
pPOuJBk79HN5mpzpwZAmZYcAL1sHeWmtO7xlo3og9C4FC1vI5swcTPeWefCwWwaEHISKlDSloYcK
B7xBtuZbO+n54qWEK3l5CnFp8sao8yo90NZIVel4LNMDN4TrLy8MQLgcqmYCSV3spPMXDQTeaxBC
2Fc2GtbSWEw8odIYsgWfdg/qgxerFD5FKfvY5t4umRIwlsnpyhF3wvanqDE3jZvzPSu0r21gMrF1
gjo+uVlhZ28jZ7UPKkV8FhqXaZr7kxPkSbKHOECFYle9O46u5aQrIwKp4ZAGxWYMOWBjdhCuQL8F
0uJRE4egtgE4tkEpFiSjeB9aiO2aodmvXTlkuNVsipyh5MiJxXtcgr7ILUR2oaE24lYNuNeLCe3o
lwFSuDUkLCLjVRio+QcNXM/WRQxYZ52h/LjvHeF78vy/Hg1v3rcyHyCPxLEDqWN3Q118MG4uUeRf
QskV06k/da3QyVauZUWbSc7vcBbmbmhpcguw1QDRVcabgA/Y2FX5FJ4EVGW4f991KcBLnfC0dCsA
uw4Ocv+/j2SW9u5NkVOYz1o45uB9EIAu5SEOP2e913xsxYtk3TrM9FGqaZ5K/XlqBBixZpNfOZS8
vg/YUuPssppx6KFXW+ixtGcGpZIjaofnXYD30Uc9g6RgFs7Du5b0f+kAeP2NdXhWAeLqrNsI0lUR
5AQNiRiQowHgSTWaWILyN1CU6LIUJkLWZo/PCKJgOaRqGSiNWCvUokUHsllATz25ENtsSuM64/wp
xY4Q2XGB53jRmNqRmmVMrptxZwGBvlp8FuPM7xN82yiqxQnaScUrG01XjgLyywc3EaAr2OYBWC9T
3dg2UiuQuXG3MQXUlWfN7r/8xj4EfXB1wqTaJQRKFZITdJoD+wR2OPtEwxsPjed822agoKGwKMhf
JitEpdJnPNl/O/Pn9A4HIzcXsI3huYGIMXegAi30FZi/+Tk0C/oDhqyUp9sleClgtO15B9Uc78DG
2IIyWcLDo6HlW6qCLsu+202V+cAN96MwGkR32YmaYi55saI4cpORhtQjmxghoYrfBeZQXTT1qHF7
W/jOWOViXY85mINXXj3F63iMoxM11dB89O5swcjFCdJxSJ1XRYn2Lpz8KdOBPrcDkKvLdW4Cl5le
HX8tUBErxQcm14OGQ4YdPcrj7qTDjWRMt8Idh8Whbv1DGf+I4hF6jsAXXVGn6V2zbDYuco1M645t
XGMHJNkWcNpeX5omqEec6GIMIry11eCBdmOjGPKag1v4cwRF3baAGP2qHSpMJH+vueneMdN3CpwY
NIaRCPhDwWtHHpblau7yEeQgj6HRFcirSTyvCiF8rouz9xP1VEO2ZQr+XrZtm0UHcBPf4ZPIsACP
6jJwj6N3j3giLBELnD9BrvMXSl7dEzUpbz9697ZIs0HdgIpxFZf/Gvzvc2l5vT/iDo4COjm6i7Un
L92EQdEtdw36C1/uDMtdgv7uM3lDMejeQgH1dtB676huBxRAobf3lqV/d0txQuhR1SnypGCAxdk3
FWEvXW4x1CLm1oFsXpLFqHCgwm36qbo94Dg5Z39BG3TauRnUJ5W4V6zrlW/g0GPHZ2iCkUOkfG9C
D++BTGLm3iUP6iNOHfrEp0UgluqXJrTYTCmKiQJoqKcnbrAbJC4RjPMy62rwC3nBfQbpmLZ/c7XO
esxM7TmUgEjDghbBlLioS3SreFPEZhh2V82GMAgdRPZi+KuqcORFB48eJFlssO+0NzYKo4NIaW8b
HJ4pE/U+7RRFJmrk2ipeTcoZDsii+mjy3t5SPvsuqU1p62Jy5rPn7O4y7eRTae6Kt2KLdzsQyP+a
lldx5PBQ47yiC4ZGFB2sxvmCf8ZrnBTWBluJaMvlMETpNihih9InbyOs5sGYwBfsdMZrD9nC1wnS
LDKSLCPnjxBz9R5octZNkT9BlvMg3FZ/bAxoSFUCT6BOHzZUwBoDHnx24xCSgnhnbfy2Ad9ioL9Q
OWvTxciiVRX0GmUlLA7H4q2d1ceYl/pmwZQu+n0cvPCrTNgTCA1R3I7PZ18UIlVYw+IgAKpX2eUh
1U2Zzw8g0iYqbdOmA8py3DZYk1HoDvhLqdvFVgDSB0RWEIZbejNShtpGeW4WIiPY4cfDULuLLoMS
Z1C6EXe2gnv1unRBSU+OXL4YUY8anV6M1JiUHQDCuJ1CXqdL+doFocPaievcPVhBB6hbyMC3L2Ux
cwnuLyOW2RdkacstNgPJqiKtTPJzm+NopcctdnHpIDgD04CcOhSTZ2xpVqFNyWoZc6lXbIVIN0wJ
QL14zwlPDm31QNGGrZ4aMw/HNqvFR2YKGCH6d9K/A3bHjyFtHNU8Licv02gCJN3+Bggj2oYB5Ci3
dMPp6S4TxU9GZltHj4CfNw5LD0q/Lp1sG3tmfxJtCDrgsatfqPGS6C21++xCo2Zy3V1TB6ZPQybD
epxGGebsPJEJAshi01SoQtTaCIkoKDxfIcCwJedscJxlAlu46gQrD2Sji+o4Jmb9tA1x4ogTX2GN
5ynwuLW1e456Uwuncm3iWjiqhicXuZavwzaGzIMOWi9pu3FUXYdiYUNM57wMOgh3iHpNtjoNkS2L
3ZUD2PpXaNQ+eqibem7Hun/KrP4FtS/FVzxP+K7VwPeUZHOOnYKJP62grx60sdXfCjFg64LZReVN
kO4F2QYN8YaHFwUxi9MyFPUqitzyS5JO9iUYUbtFq4XWhFx/GOZ7GsqPAKQ8tHKdad6GFkeVoWzy
ckDxUY9Se2i+8cWh4fAAeZMUhdANRy5PhsTcMtlqiTbjcl0UwYhX0RhGtc7cGCtbH8XFyVK2LE3O
LMz7LWSonFXXOrGzRtG68dBp2cs0DwbuD3JES9lNkx/mInqnC5GDlmLQ3ZxYdy2sblMFUXwxS/yu
DdkEKDk9jqn2RKYB0uLQsHQBcWzxLFmrOOpZXfFnXxvTIQLT6rXDGfIVNN79AwOGggKUXWu9eTeI
BngZGasWiiHc6buBMLYqmLyfH04E48OISuC9GbD6BPrFjwZn+BJh9DmmnooxRhz+uRAWUCYVSzYk
p27Xu4sj752NFggrF786lABCO/nnAr+Ls2y7PxQ11BVl8YfW2PYm6SUkk45+1Xg5KAYBog3F8QQi
vZK/muZAJ+sfNoprsdtaa3HfPFEwraXmTp/XU7b/vl4MTKSPDCbKvKANzdmNjBYJanHbLE/hGGxJ
OIsI2xZhMXLElrZdwqTimFLg6qH5q2apqdT71UlLGm64H2uvPKpsYpEPEA7LdRyT/5phxI6p6sBH
Bj220mB75V0yjjRGQfjtZFb2KDsij5wH/BHbI61Xd2uy8dD5AUXbpgJZYexdhsipIFDWB+DxkQQD
sSQToF5U6tAexE0KpN+3dnJSk7kxmALupik3LUWTyRaggGkVBC2gRZ/XUMFcXlwNTSIhoPG/Xh5l
StqAVJiKupmllrr7GL+7eOuOHiqnGYDmv34MFezMowFtwl8/+d1QfVLDSx7npOh2aj2KVT8NcpCt
oJ/iv7oT+Wuw8GugGTMYMPDq1qysHvSLrXx/NKMR9KU01lhrgbpTWqm5GRsUtcRqdaf72WQ2PrOQ
9EOBevAxYRlzuXYQa6BKXaaRwRl5KbbUVRfHtq4apeSonLKsvkyZrArvpdPobIIMX14nnx+qeO5f
TcOdfBANOvhOYjglKExjrIK6oRwmKWvO0GiJQFal9a9W5MUvOIgnHzVysbpvIWYF6iZw7A6TpG3o
CvOJmpkH7zpAxydliqXqth3GV23SzKeBV9VjzH4ov4N9EPat6aMy1a1WH+bWAzNkqH+szMA9u8Vr
FwrW5DoUDC6wfp0NrofkJT4BOSzX5StQD/R7skH8oIK0I500elAknVAiU+HML4LWnItH9TLu8sg6
mYGFAzAwrFUrNSZjxHrz5IlRgyddl0XZnG5MFEKNIVeg3hJMQfMUWruP8yLD88xVWHyx69nDBq/A
vgN4CmiwjPYIcGUxGCsObbYNXt/ds5Xwojy64MXYglIjRFUVM7KX1Fhm6zP4LzUIXaxBVwdS+Qki
P2eBp+rZbZm7yTrJaaBpHzblzYcs7lcUGIYzuBwcE5AYwKb6FQXFwDaUa8vrizOQ67TC4q1RFr8y
rZFvOtrD9i7+L3rYQ1hc7l5pdwsChEpiZLm5QqFitjFalMste2byB20kDthpPJRpETwaLbKOdZkt
I6ubg8epwS240hkK8mQENaYBZI3hYZ+tbInHUCdaWYZP01zH9R4dbUyObIj/JhPFWj2+9jbT/GUk
r0C9sE02vM/Yz28xdJfclXrOZSP4eLsWG1l67NFzzhmN0Dc03AvUc9P+tEUTBBf6xLORVrVtCFc2
HIJcUV6vaGxGBrqjrZ29XG4waEieXlZLaDUzVx4whFueTvljD+VWlFG1zhYpXKAVrbIHjf82j5nx
zTaHyueR0TzzwWi281Q0Z8/uzGNZlvpOrxv9AATu5PNR3xEuZwHnVJntz5mpoxoWWB0oTjZXo5hv
IiKcgPujjKAJnxFhwxO/ncFkraAcnA0hcF0S+UFwEE8PIqB+kmFLMR/IDwkUuYmMzQDEsNb0oNbB
W8wIaW2qvAZxBPMNSFOd3GH+aOwxAX2pGk8O604AalOY+Rl7M8tEtl2LSKN0BFp307UWVA2iyDi3
NsQ19Ww8kokaCBkALyAbzXKAyKK4EoKCh9Lojze2pQsuz2w3lAD8PuGl7Q96A84KiJ1l4XRw8D22
L2T71RGmYdQ+j5ItTAaD1QMalx1+Z42O4jR7EBuICECg1anbA81cXsYNoDd7D4ohN/WeAOfgLTJq
gQB1oAeyVIt2HvQ+88wbUW88aygSdfT+7KHG8TQY4hdbWAxn8gZt0OMmgYZ6MyQqUV1kDWsaQu4R
v1wVWIm3qaiLczk6Zbf2sDtaxRF0eDVJtpPiZRISRwOEyIxQvwS5LTdLpb4FqxqHFLURPTDHdPCs
c9O/ynqHv436T5RBt9DAnOxdwdoIC4Fuu8R2c4IcUgXmbaPcxcBSAQkIVm7yhgWIrFcTSoL30Jl6
jmiIn+CHm2JQl22AoSu01uTwIICx/wAy4JUFcGNJg+UAYnGg7uD+D2nf1Rw3rnX7i1gFZvKVnYOk
tjW27HlhOQ1zzvj1d2FDarR75POdU/cFBexEdqtFIuy91owtLmxMzUFsAAtbjkmVIWmzwMK9BwFc
N2yjsUzBoI0mxE8e0NNWVwU0HoYmdHA2UrDDwJyA1GGY4+irFS902VWey1NoAx6EEgzLxp3Oebh5
TTQUOYdOZ5dIqBCKJcOD1y2622TENwW5S0iPOcw74Bc25i5Ghorj5eFJB4DK1oiKNIhjH1nWJGxF
nsL9OORIVCBNFmEziHxoqBTK+U4mY02mtaxj22hr/oySK8Ei01bPfmxsbTcrjkmy+Gdb75sWRQTo
6hJiV1AN1IaxudGApMUYg0F3+Iax3gCXopk00j8yMd0aOlQPihDUFNiIDlx3qDa0mS937+XGPW32
y+6/dJoehjt8O8d/GYnZmp7PC07bRJe35lHkE+9VFocvvis1xFLUAsA6tmxJgUk+vmlKPLbrBl2y
pLHMEBHeVeJYYJ3jxupOoYwLF8gI9muCG3E9AAzyu5VhcaEZOpLebhPgSJ+x5MecAW34Vk+aErS+
2EvCsSM9oV0XR0bmon+RD2T51L5L0KPneWN3L1hBTzv1lFbP+TuZn+mryR1xGJbjBLkzJmAzNHq9
ntqoLQMSUvO/jplAlVPu/1cMXWDNkRHdQjbVe+z/YWkSasNJsaDccaqQ9r+QDUW3rOos1SUpCxGs
KDfq/U8yvL9f40luFsH0UuQF9n17+0Dbn2qzdAkBV1l7dr9RCiBbvW2ovrt5Snur9xprbkA71Q7L
1ivH/OBntXdyRdM4mnvTvCdLEuQGogoPuEF/Mv7P8UYv2Y6t2wEI+u1iM4hJ5sJovk9l9rERREiV
aKjnGsD5pF7tGyAXtwx3pWQoKQf70Z0hy5H9OYbRgeTUUDydOJVoDJqT5gAWw6MKRb0cWPTbdsgH
FJgDqr0z1ok4ki3tFvO1G2QgD++fqc3STU4aMpJdAgfKCmym39qLIMnVSQW6CSx9kCKP6ssYuVxO
wnO8FoHD3gHO5DdWsEQQhNW5z1+5w2hMpGBj9VLOBeAjBLuY9LvpvutHenK2ebnYK0UuBoyo4QiG
JRSwL+vERxY/gY4T3LiEDm99gUxOAmomQhxHyuIImgnqk5jcANmmbabZ+UEiAh0nubRWdjIyygfj
ZKuk/4rp5OmjV+HIWd0TxVQus3jpXjRxAowlGs5+qRs1ZvnapTE1yC8AIQlpQqDXnmgczUzblHPy
486urAwgzihhAazR3SsqiW5aFxcIIU9Dn3iPHdhPxaCxfADrUc8rwu00YulACt13mBukOQ7/3BzE
SyQsQnAB6T23O/yfOFYN1PcKuD5RPa7p5tLajeKt/Eh+iyz8gG5X3ZD6SNS7+cTyI5J5VswG0kcR
lIwKpC2+Tr3dAhvI2pidRnAsgAo+6VC1bGV4J6IKW2rY3M39maRkaWlxfloSoK6uSAjCGiSSg12O
tyh4Bj3ydCqscAFrMqZwftziv4cmaU4UDrsqB/G7FKopHk39mmJ2AH+X+pt7Rxo33re+q/hZq/Jm
xVHiuE5Q53Waxdlu5tkjdtSvY+pRYw4tuHd8ACELpWrIjQvfO5kals5cbkAQinLJqx24uHHC5fZI
7XXYOG7ylDkF0nwbJJ26ufcCwIhyvNAEEIVEPfIQakHSg3U5leWnjWWBEA7c2pizAdeThF4SZqcs
NQAgM9jYZ08ywOvi4EIapmRIQmwbAollMV8NB9Bqb8IFBIUeAGL3YFC+3JSvTKI6TIHE/W6i5OTB
CB4ONcDdLs3WvOmLr7wcj1VlOj+Rm/nZKPXp86hn9ma0HOMEEHP2EI8LAxEeAK5RS1rKtVaFM+QK
BVML9sja4qDWX7M1sLOOrRWWl+05jgxjbaFq7nMe5/8YSCD5p26ATQ9kN3yPf3faNL4UQ9mus6Ef
n/q51DHxB7Zoy4sYREfVOppHsO69Qw4GQOrpocH59WqMdUHMh8UwqnveCMTIpTGcSarvFVeir7rQ
phVdhAK+eyVxEXUf8sLXADSkKHQfNJSkZPIWhGEpLqLUMoLgMVOx1H3QrSpfMiGZMlHau89FF0rE
V6YU91e7ficqsoonja8fmIZKS0FD1FUcuIOF4vVTqYvJP0NDn+16oZu/jYqlbvXm21KB1IcFMjRo
jFoBdnpF5IiQW4JKNGTQClGmEDQkmAbhbciu1Mn+CDzqV6QN8rsDBwFSC070HGTIATblgY+gNEX2
N4oOBYhBMxrNuKWxTZVBv9v8S02Wke896CKOdCEZ6j9Rwkgxf7dBNl14ckFoBAoTX5aHyHqQCTVH
+fJxNrDwVhUiXIi7sDZ2hTMUwX2dSd4WAMDLXOwckb8JnmjGFmBYmI0/AzSgzjHFAYa2vJ+bD0Zd
asioKZDGQvcWpSkqoqhL6qHIPjLw12xDHQV8toBWNsSMnnp3Mi21eyQlChsAyw673u6RdIaRsqMh
EsVeQ9Hw/0dmgZJz3WLnCcvM+TUnGdC02jFevpNEphxrQqksWoCodDceUY7MmawDpUAUtQUS8a/5
zThjj883McwUDBVTje/VFORPbdI2O3+OP3hjKGhVBHuU7JL6RjqNKOTFezLUNj6gioNk3FhI+36K
a0B1RFFRWIFb1V9r1JsfSEZaasLQqNYOik3Xd4qU9/O+wJ5UoIypp5miRun1CjrgjVPPaer4w1wk
fEN4qFoEOrcgr/wfDLtZW5LNnTucBoG2Sr07GYCe4SH9vBpUyPNi4UjCX7D/3k7INFqQCr6hsWub
4Y534xBveA6qo3v9/XjshnLLOyP6FPIu3Lj60OytqW6+AkEYFCILQCIqVp9KFIatytFsvoIhZEId
k8keW5BMfwRM6kccLHqPrtfM07LVpgoZ0tgFdHdlbhWn1PbXDBvlBxqVwA5Cpo1QLAUK1CfbcKtA
qoRwEkLSkAyHHSHmRQ6b90M07OSQNFrZlCfNyN68yfEmugaoWBf1cYjJrRq85o0LwKe76LmGLR66
moxM+oSuKU3p7niFxyPvomIjLyJi3oSXruqeyUjemfyI4qLqE4rvI8X0+iBDxGaC8/UOExRt7JE/
LEFECew3F3iifuYnSOmOqy1pqCEFiO2w0incGLh6AoxUqbvCSYIafFhbaUOaNg2/NK3pbtUeMPVo
xxdJ5nhMhR2eXdcdY7UVfLN3XCULflJKRebK+06hLvBe2BB8ZUHNonnNfPBKKvJHYPv/akxT25D8
nkNS2ZH6zlcNqUdkldQTQbl4ANzJFZOlsiUZDrWR5KnUyo9kPkuf26mKzl5mW89gOGiQWtDWu4nK
LwtbP5lFCSjkNstbkauywb+pfxxD/YOObPEHFjcbVMhr1aYbgLDkRzFWLISn4PBGqmNBwkNNIUhx
lJ02IpsqQK7yCEqxdqUvMdfbbxnwJ32AdB3lsyD1+PPNEERSz+CowGGWllwIKXi0AFgYKNBgiSkM
QmJI7/GF5Rj8Qgev9Mu9gjimnlVUf4+ocENdHupRB1QYvC3ZAJMWrhMvndZ3aznbYpfc4NpRyYEG
Yp7CGPMA4d4kTbs1RmTTRAWOCHXabTbFxrNRTPOxTZ9JzohQAaXrTgq4U2RXFxE4LaZQ1EwZmbbO
wcazokqpuGrnB+rJkqq4FYCvQk3FVjd1VrL46ndvKsAib9LGbl6sXpetWjvWW80Ev2jD50cAFPQX
RzSGVtXrsV6GjW6h6CGIDFDvAegKmRJpf6GGjMMEWICdPnYHpcjc0UJaem6JQ0L4kmGUeIB4YECe
cbAhQrsiopktC2joKVD6SKbNS4cVsPndT/Tm6AFBeh83yJVGUtKCBLUe/KR1wQPsfwDi0umrSwJ6
FgFs6dlaGQKEJWXBCFgsUArAIg9HQF4Os7FLUuCwkmyO9GhjMiSRm0jcekjc3n3wwEOwcQW2wgJc
VA7eDxuoRC3+fF2a1uc6zjFkvVOtJuCEPGhpFixAAU8CFOK/9oRsAlfYBX/rFItEwBz3xLkZTUWO
hSnGqvFnp3UB4gwhqTmKXAIj8oq1kr1r7SV4nAJStj0uuQHu8UWbdgYwez/RELO3aaePDvAWhRZl
q/PNkLTmwttP9Q8VPBMVzHQThRsWK96VnryxGF8l5sLiHsnm7s4KKm8mx3c/59SDWBXUF7Nccqlp
Pa0YJg9vVAA8X95bP5CsDMEOBfbzy/vsy2/+cuXgAgeIT/5hKHr3cTRN99EijDxQK6x6MSQZaX0v
bR+QbxGQXDnQ0AfSmNh117akiOxuNAFXU+h7205+3hlTzCnCoUQ2ASFWXHqpsPXjA+t7Ny5Jg+cQ
iN+sAimS2K6KH3G2m7MgFF3mozq7rj7HSR4/2qZvTUhARnZkzbMDyXzUPbw6YF5sraxmsdckdH3e
62sVusD0bIXZTbmi75gWSPJbmaIa6Baj/3L35cvlFGk9aOnrVusqZax3cQU4bE1akFktQIPj2jiD
Jcg9gSMHVG0MkMkxUvAi0VBv1Hu2LY0E/6xCq/f19KjsGBBzVnlf+8gJgII8lNaPq6OJKeeR5Crw
kHV8q6fFiPIoE8XFIEPsxYEtkWPLIxIxlJgANL7a3chuutL7LRaFSXmFagxy7prXi1TZhBOqZZk7
Y9WXbrZvaw34vKlXXHrRUA/wXF/DKM2PNEJld3mxkHG9N5oEJPdXM1JMc/NVW/CiG5K5uJCo9hNA
TAtbrtd/hYsTHeRTXJXQzi1yL7vKNTfqTUAPdGro+U4meh9bgkFjki8LUpTyhTJFqL7i5av6VSiu
QObqAjSkq+Ct/sRr7ynTNEywDA8g/OHkV4Ecx6DDeMhq0+BBpYETqq6cU8paWKIsFRAmQu0ZTQyY
OrNf05AU0sUcpuxkl/32NhhdJzFxXL3ELd/dRFvcEXUL/j9J/TfNZG6mVTXNdGj6Y5kmallu5j9k
S+PIDfHDGn/cmNgpNqEa5IGiPinvGXZy59oJMg97vxU98VPxbohFM83gwEj7agdSPeDGXeXUIxkz
oyeG43KG5FDv7Ke9sUoEsGwkmmEEzkxmtQWgrzE0cVp7o2hdLM9JRs0IqqWn1p2qvVJQFPJVilJD
vrD0u4tP1oBk/DKFGQhkAQsfrfuptZCJhgbc9BZwWc3y1LF/KQfA85060ZAtVo/ITqYxaRjOAgKg
3WRbUitDNXQrFy5qTD1qNLcdNtyKOhlQKZSxdI785Se4cOzN5Ib8SA2++wlbq2IMwO+xACQOCKcn
10DXTAwu/jhvBq8qmFqs6YKxRTHnjVo6DTK08KeoyonCqeHN5Ukj3e8vf2c/0I2RKzVuuAXaeX0M
BYelK5kvkYhz9AVf5s3YNvJ5B/q+k5R5d+bkTj7UIzX1lMLKQJKG02jExaQGGBPUlVLlhDx3VCpa
xl8qqS2t/GhVVsgGXigx7s9pbFJPiXETt9tj2Uz4XSMvjlxUwty7CXQTBa9sdwC4aH4C8MTLUuOF
iRyV8cwE+zMxPVNDdM/UI0UIWJlj2yyrO/l7thRujA1vDQocLfhjzDvf6+2AFKI8o4q01wYg9GVe
csbO9jRvqWvNeXruCvMM1qR+7yTllIha12TFOr6sOZIhwZoqfBZ96nCcJ8xdnCWk60mPcgB2+SmA
qUyufVDhbB+/Z/CIBEmhN/rBmkw9QJprCGyXCftrSOIz126NwgE5vnsExfpfuWG655vnFj2VyA1l
auZKPbioB4I990H24k83rsqMXDtWmEhTgK28LD0M5bVfr6huRFrg5BEbFXhxaHiYrpp40R5Kt7xt
pim1jg5v90puD3HIAxq39vQBq4T68J5r22v6uk24g/Se32KSMRBNTBU4v1osCfIYAtNlHzSU6ByU
q7xsL4ImzXAb9Nyi/gEbkQYwbXLHMI6ouDOOs45CQdQOoitVRTQAI8c2O3ezYKmxd5tiY3h2ZwI+
DUakpt6NjzcPzD8plbRHBW0QNV3sN2Cg1k3UWUQgII+wYDo19rgBfEyF7EU0Te+VjzS8KslUyalH
SiB6be7kFIOUeJFI5Z27BjazYPaGFlmmbpCZfnKJey/6WIKR/uzYyxNLqvijFPGq3y1aB94BYUGN
lswcCwggKuJQ8NUucfTLEusm2KRh1mVZffH1KVBOmb6EhynNsKA32yxbAaet3hjdUgAY5i2IMeBt
jTIf+0B+pNBjN3CNKr2M48jwLMnKaQRtt0h6RArleRTkARr2svYlKz/QaOny2tyS1iRWgcbqutUU
px32rd9cbG0cvQfTm7cmChUP0lD69F5SrpfWbrZdGIGlorDdi44a/kvVo5wGFFrdhmRS0UzFXrMx
D1ayyjJSgCqkByWa/d4FvoaNQs6ZP5KcRAYgWkE9Z7aHSFzGBeKVPgFnT/wy2DTneCj08y4qQJ4S
qFIHQ2hwWDbvyPBGbS/sNx+m8QjlPldpLwLfVVWQVkWjy8iQpNELLDFvyi9EBLJRUd+sK9wl3bWt
sxmsbr/XbQjH24h1H3ha1CFT6Qp4hi0akHrjmUzQZUoB5GvzoTSwC/E7QhoNUVT9jMKj8ECjik/Y
KweEHfIQgeC/IWGmlXzfyRx2Ix9swMBGmPda1aPfO97RElB5yKCfQDbNGykrbRCFBMhnk3ZWk/pH
8qLmHTmJrnHJnkQqLsnkkK4IuESgKJ2wO1adwLvInqjxkU3+NGypr4f9q9QEB9bJ8+dHZUhKY4yH
HfC2sY1xjcCFlzMNHG8T3VjfKTpUquE5lC47FZ08NGz61QAePeGEu3loe2+9mFX8zLUa+W7VMB1p
2DHA/hbj9DO2WPxMIqBRIg1OM24t8oL/JCUIf6LnzkDCDMUgr7it7NPVgszaKr70qBatAQIyAgPu
YOd4FlHThMZrT8mSsY2B2YEUHZJ1V5M746oJy22dVECgvcZTQXlvCaLuBIjWLnI7yVeFUnbKF0fl
N7fH5/nlNdc/T6LhAKB5vCvohSGaVDRghAC0GAnBg413TVgjyRG88nJEChtpbHjrXx1VnEq8o0hB
sptgnYqLc8TGXN2ZktONkbxQ4T4lLSjlQM1rHhnKKI5x/dZTMh0QI+tWH8DLI0yUonUGv5BC0typ
/yeZikpu2RiF/1VoHUwCkxYjibgGCEeCfOg4CT9bhdMfqpGxTWF3j33d1GfwppwJG8f1pvlyHQHM
UY4IRieO8JzOC+TJGclUVQdZBwvcoJMzGsnBB8kciW7KZ+vO/JaBIrLJTglWxkgyw3MuYgCfqrXq
QCP1RqaXsW6NNlLRG6Ssvb3Z1Yv+qiTRnfsfw7KQH/B/qvWHMPK7ncUXVAWJRh9RH8RFQ8M0mn/N
ca5vaMSwxSDlNCQzcqDhfyGLrLwBoooI/3ohE2NyVHHU1Q0b0xMOZCAQPM3I3QFliJ/nIXB9LD1e
L0LWMxP8SDincE/ULM5Q7fyu+KREyGc04rWMQF2lykoUJPFoWNZKdmM+tYveb+k6SFtfN6aHvWkG
iPcsQWKOhC0hDBKFXXKDU3IHdaJslAv1Rj/cl6Zb7cmCRHeuJCPYk+YOKkW5vGtzDU3auztoBwcV
u6b1jeBbXHPExJK61JTAnnKX5EyDqvbqEdWzjnOW3cFs2/VcojpMeVDvPkwCmsoK6xxldm+hz+Ap
eC8UXa6x+XMlSPc6v84elmHEoSuPvtYo1kl2psUzwB+iMeIlXhsji9YVNnQe/FyfgezrVcsEmgE4
Fu78tTWQikfWyo+USvYlKTH3IuFNHBqHfFjA4IWZxKpyreY4tYnmvOSg060yn5+TGM+Oxe6HT9zE
4SQOisNfQP3DSiT/lSdeF9ixn/9Vc6/adgBwRoY963fRnHBgJ2o5SngADrUBT08OpOvCAOxRD65x
YOB+cyoLUGBIlwejQ9S6GzkW1qGdIk/XqtJ1kXXhI/Lkw0fqJVqKYisksG1J1lW1DfbNGvOwsgKk
oDKUmgFAV0U7PLYigBRRBA3nMVs5prDLhBkjRZBCFSdZNmDWA3+zuA+6ULIALH1dt/7OYV1yBlVa
BwpzFKvpQBw5z8nL/TKUVpAZSgtx6jRbQMCdsKRVS9DBWEqsGeMlcNsIZRRiZkFzgaHqdhkmMU8k
wmYW32XMtVdqehED3SYvO9DfiqkEWagY5CVipMKCRq1XAg1YXEU3Bb8gxwnaXQJcOiT60QCKCckp
dY4S46hRtr+bKQusmDOAIaGAY/BHYGuB1XmL1I0B1c6JzVHZO3tbppkNwKrsedrnwA3ZlbW9dxau
H6npZu7PcszMGtmFfefpAGBNEiApXK2UPalvLGWX9KRSltTzzan2TkpoNnivACMpcneR4ezJxeSW
EzgNUH3V2Y+3lEt/VmN1sAVAI6R/kkaeGnVLnW1yHekd8phoLMBzPbbhGiCC2NFwi/BRNTWOEh7S
5QtJlrJE/e8yIw/e6BttR8LOAY1RMKSgrAR6XBiEUfE4hOXREaCO1OAg17kZ3sn6HK/Y/2xCHkva
A9lRRb0LQ0Pres0xzNuDVrvS4Y/h8wiFRe1cgWVI7PiBT8Y6tuKGaGhgZlYGSkM9UpMhDalJhLMa
khZJLXBWhnd+bMRO9mizv5XFXah2YdghVHdjd99sE1twlKGrqqoc3QjyBdkcsvpKFl11c+PsDLf5
Sfm6Uib1XYsk55YPYEyiWq4esAmgCMJ5ck3AKKM2tNjqq2LADFXYYphQ+LkmoZXil77F+RRYxAV1
aqrlrr51RVGptCIv4NS5wY29jDc0yzYzMJ2eauA+AJG6QJkYTp/yqhkfY3E2RUPdYKDOxhxxQzLS
KjuT9R+TzuBgCX1zpd5SANRk0CMZUikphrrg0DoRMhGrYgcmUOc8Znnpb9vU9cDIuux4lg7NGpU4
zll2nTrjQbMk5kafHbN+nATAGgP5dRgvM/Iz8KwK9B601ORDIdukRwn6Mn68+dMNKde9jfoj3/ym
blS2n3x1OEf2UoP32or+6DLI3Y/ixkf+wCobENR6tPjrVqClWHkJ2BVnaX/ZnuNu5ZA0jpPNZ+qF
AmaFhnlU4GVW5SAiucrIpC2w/JIRowRQMk3yN1nowNMdUEeOKymPpkedVR+yWSvwOmPlgQkEnRhP
nT7V+qP8ndDvAHDYKI1MoemQhHa8+ZkswoXGGW5nE4NoOwRvIwoZWR+tkAuT7JYl7FY4A8ZYw3HC
AZhHYB+nsZG0ujjB/zjpfhetRn0aHsvQXkemmX4w2y79MEVx+qFN8ZFq/TIl7RABDZLtAIbOHkhH
psybvoQzC4/SYhjZgnc2W/YUgxoktePA1+/mrbxWizXEpkWyhLyYhr/EYxj7gVEbYIhCrQN2Tt0W
6XIRuAiFzO07KMSQeiSrG2x8LOZyujMjJRNefW7Nuylj3/8YgxTZxMMgYezRTosB34OGzD1zTqq1
ls3gErwbL3n200sGfp6dZrh0vH4wBJYpF6O5bTG1AztkF+pS57QxO2f4RkFdqQ+7LMe/8+DjB7tz
Pd76T3mnI5UtAlmAtnBRzmudkTDu7THPBfZ7KFC/qUGaDzvzMM234QSeYFBCtIHZ1ObepywRQEPn
OxNwNiuNxoDt7p8K88VNZmBWOw72PsfY+quovHaj6HDnZkYN0jw+kcg2EuecY2OTRsSrWxqztTWH
HmsJwatLjWPbLp4IDjIIDB2TjiWvtwPy6i69SJlKJtZjjo0hyZAYFV2K0X0u4gkvfCEn0WCB8zFy
9L/IVIqEskK+wsrURrwWOz/zAu7Z4VO2IoNxnuOLpiX5Q5q0m940qqM71A+sxu/W9PPbJkyjdjsC
FDa4U+jCTvcB0JsAy2ujtKSgIehvXkzTCPcU2Jvd/iZ6bz20NmMP92JxM6B+eTAdUDjmKD5fssQF
J3PvfgBK0nZE7e8jjVjB+VMIXlug0vTpKgkjnMIO2k+yd1rb/TDoY7TDQk+ci8CdFH0PUtg6m4Zt
ia3/FP/aYE5acpYeyQV8CVg3OK69CdMR70/LbOwjNbMXA/uVcxv4s+iRrK29f5DlNW8MZYY6JWC3
CzvlRr0737shmagwyvePoTyWe1jDFxnAcf0GUItUYqOaaRpXIE0YDklWoX6aFH5pW/6eynIc7GxW
AUkt6lYdkrGNofwcTchXLrsExUyieFtWa1OXmhZbjGmI8y2q4iYRlojVAxb4zXpAFUrQoPjIX3Zm
hMJlvL2S5qs7zECCYsAh7jirv/pF/QuIMPqF40l5mYrwHxLrzHbW0TA5B7sy86/jxvdYcUA2C3In
QCqzrtpS0LRY5guA6R/skWcf/WbRP5p9derDxnzJsjYBxSpgZm23aj75IEXkTq6fl9xjZ1RUMtkj
mZsZ04n5P5TOCNtm4/u6DoqmrrwY9QvSosG3I3IVQ47GMO1uM3M8zkhGDdY3v0w+2bsaYFyHeBnB
cmFFWHWiQQEJ6GHUeC4naQJeIiiyq+E7JkpEvVRP4oc2Hl8jU6QJZea8BogJABZ60QwCS8Em1AUa
y64ztf+0raCXpEreQdBzkKXyIVmJs0rB+XyRvhGAp5FSUm1MowXuK7cwW+l8lDcY+I8Bxvvi1I+Z
D7wCIDCTiS7sHJy/bLBSNDaayFkEWEahP5dNz8ZNUR1pwg5YmBmbqrzYFf18O9ePQTS44xObAznR
v5neU5fMx7oMmD9/0IBQAW5KYP9qrg9+YmPaEQgwiRJUjW/rlHdrGpKiy7MfAza+Nku3xJvRrLrt
kJX6CzDujsbSFj/yacTxGnfND0Wchof/2wIgM9XKYjrfWZmln6jhXWzI3n+WDTx5xqF/c+Oqh9oP
S/MY4HCT16qp3wussIz/bIzj/HkZQ2sDLmnzFHn6L1ki64d2cpwaUYVsAKgQaynnrBqUfeFvuCzY
yplRVXDmHajOIbqzAHL2rcycEuTrRF25G2I2A29Emy8L4FB2XWQ7QS+GpADdRnkBOgUNIq2pQmRg
4FS1jP10D7Txv3Aq+Gxc0cRHu3KQ6qGhxv0qo148WTj4MzQbMO5v0OPUG8p+VYHK6QHcWQCGdhsf
OJJ5chlpyMM4MFskric8rs4zIIjPpd1XOBGI15kQkRxpSGW+vulimeUGDKSUa7/3oSLTtM40gDY5
egu2hhGJgDGADgcB6S174tF/MxSKJg/jtdtZnjSuWg5QQ7K2mypFlsDvIVoxJJnHDEDWDiLk6Fg+
iOhE90baUCjlwAqgaryCFDkhsDtpb0/uO/4RPlntE95tLao9Qa3CBDrTwmb1nvHUGitvyJsvXYqT
Cb/TX/zccqZ1lSTxtojCCchC9XK6o6FoM47q1RKUxagZsv1AjsmSN6gE3+Lsh4Nbly1Hw8l/+sUS
PiMBv9+zxdJ3nRcXn8aw+pxGafEDdfU/kzn8swFKDIA2nNu7Mhx3oz2gBsfS0/jcjQaKbEQvirwM
qUXXMQlZCz7XzDWHzZ1iTvoY8LBoyG6miDQeM6wvkDm8G7tu2I+xd/Qmhr25BkzJ8khfjulgX57e
02m+1rDeXFEXhwXAW6CuzA6QXXEC1DORUyDdxh75HZPOQkxRrg6yO+i9vh+KENOfaBifgYcIXA6Q
0oNUHtiTHR9Bcp5ZG1I6c2M++aa9I2UUw77MLHDX4jd/JFnp6+6h6jwTWyfQOphyGXW8uVlThylW
4txBxskZD1wdxDde/Cket8QtQIOh2hLvwJuGCQz3twFpHA6shTIB56Jb9ihYQnYf2trVTcCE4xQm
8gGmQmVOVOCUY+s4PYxjl20qboaBjhogEMGBxBfg1O7zyHEOZqNsJrAFPjcNF4EQPiwxztmElpr+
2lMKsvOHHKDi/9mF4idWfGjLakSGZ7R8Sb0MG7Jt9Zjg6PWx85C4AJiS0joJBUBCcWTegO5Sqics
Kk85FBmYHXa1H2WBC6TZk5n/ojJXVfUqkYMU2tCb2Q24ECnJjfCHaIjNgVFEM91VjanTw32yxsCX
B205vHc8pAld494cOinnCOdjD256pDMnkAP+4H0KwFSBk6EgLcq039jMLA5KpFAu/NwQJV3VMoL3
5jc3krW+zVbMNy0AwzXTHAtEhfYDFzCR5lB/mwZk+LrY545XTtTdDlM+fNMX7oB1Cr+H1dW4KQFR
CcKRVvnXRpZ8CHNUeSXGYfQBrrz0Q/W3Yf6KBzf+vnCwTRtJ454GJLxcBobc4crs4u9TGH2Ngbnw
bGGv/uB/aNpxQGYWeMeKPk0vBjaMczxpnkmkcf0fu+pAtiJEPcqythMOC5BQiKEGMGVlTxbJYN3Y
dxoLt3aIrDAPPEqnqVm6jTtHL9Potucu09lH7nblOSmyL5XtL8VqMGt7FSIpZadHsf4xBv7CR5xJ
kG6yEsBGiUp78qQGkOgvpuPPq8pr9q6ofgKRtH6inhqyJULVoKXbmzuFGirjKcmrYwwGJ8oExz7I
gpPSv1LDBTHG26gt67lC6on4t4jqFWFpUkqHyutIIytwTIBrq4wSZRa1ZjB2ORNkAwtIHoDgzbn/
NIrGAJACoI+1oyNgE0g+Y//3FBraiURK3kQsBAfbMK1J5i8O23EQhc4fMuYbR9SLuZtEz9nRAx7b
ZTZCK+i5U/wInXjXsqp78AY8siXNAniO+3XogAWWyBKIS+E9agXSKpOl1Pmqz5A9plCBIoIBonFv
4S+NzXUBu2Ro7nroDPDrXulKFSqQkknkIDX2UufVTwEEUQ8YuSKPcGQHu7XTS+T3W56y8Rlb4+Mz
BxyTQGYOD7OQOR4yzu3M4YHUClky9zsLRLJPJCoMJLpjPjRvaJj3rY3HcFvv+xgb1F3IPlIz+m2/
BWfctO7jihWrUm8ea1Q4PoxVo38cLBMI01ab3Hg0vlGsdCBa7SkAFlLxBxFzsbm+6jz2NfImY+3G
pnZKwim72HPhBBPKJL5rYYzjOqv7rBUpJgy8TvaApNc/pVV/IQPQAPIgZo11KS1/OHU5jzYl8+Lv
HQptRQQKvcyJv567geN7+q7lSXKRz5bI//bHUeJ/a/I+uSxDjGcU/HSz/+4BrWHb1WDTBIRrhZ0o
MSmiMTXOEs7eGaAqj7ywzR3JmqGnFM5204VW+ZJPfxHHd2TG/Bg7ZgJwFX/54rpuvhpKtzvPYJR/
sbwbq8T2YDUkyxcjRnWYsurrTyRG1u1yrK04lVa8zF6tCh/sRS4rtrPOR1AgJyhXb+b4OTRM47Ee
liNzozxeNwLZHktPWoTKZevIimXHhvybWqLeL3TJhEfVjQmtXUGmjfmdFp1jQXiB8xnsYeRPNKgF
+4Veg6gVR6zApxMGSsHqDlVm2OvYZW6uu0GYNkGKsselQuqMPm5UbvBd+i9HHS9K3OevdynE5JCh
ShOXSlG8RmO3KHwAUs4R0KWBaBzcxbox13i8wiabcyQ/FRsHMeUaxXCYjub1FNjRkFwAJubh+Hpo
Votjpd9Ad/TS8aJ+DguwbJW6oyOdAfJsqXbp6NmfPaRa7A1g8mxzMGN/48PK4yP7G8h79rZnbr0H
DZH5gl2SNenBCJhsNGwSH8eyzf6avP4jxbOiAuCx4//j7MuWHMeRLX+lrZ+HNgQXkBibOw+i9pAU
e0ZkvtByqSYJ7vvy9XPgjAqq1NV5x+YFSTgckDIkkYD78XPS9JxVFn/Qeg37HfVChl6jxjmwowcU
zx6ztAPJ04TEtV0U43va1HwDxtFoL6x4endK/c6Y/OK5bKzhHnXRyG+H5ofbWPXRnrp/ddMT+9Gq
0jX2AFsEJe2XdgiLCwIG7axhH/nInwZ9FhzoK2rBDbKiDCDcLl9bkak986z6EmaT/b1wIK4srMS8
7+s+PY8Ct1IasMNk31SNfHPLSexScJrvRhDNvgWDtSEHWUQxaiCL6QRilfrBypFAHsfY/g6U7/cI
BdbPhinrY82RTic7RykiwDnfg1Tjm8IunENjldqzPTRffCTawwxP8wFKdE+NNQ1e4QKWHn0K3I9x
fKf30EAgU5OF7aXADUlKAzoaWYVkeIfP14shfxwjcY8FUggYXy2AKNn/ywK0vN809SWykm2tOKij
Bvvq1B3vgErPz60ykZ261MgS5aCNM+TeYqOrxW+ckuo06NDurdau7/fHZZMJqXUnX9N+k5pPF4e0
VTmprS67008fxPGGY26F/wpijrDt50actuQRafrQnpz24DS8dOlq9ll28EHiR17nDOF6caR5Fvch
uzXnfwwNlAZOhnrhwK3LTagqaixVUSPVla0GHA2KUzRANhpdBnpVYEO2ZQAgjo8ZQeQoqKeMcSqr
rRzAPyoQMszY8STkDo+xVrkPVR2julXFlIwBEZ5eY+9xHorN33mEvNoVKIR9NzWOCuZIq9a+bxk7
aMAc+jqeIDLc+do6dkNnE4JHM8WeuFinjhs+VGXMnro8iw5jXQI3Qt6AQpbA8rT5MWgt/SnQ5HBR
awVjhjxWkdVbVwVrl3DuHNOVhrllAyLX/ueoEzZgNFocRzu78BZ4NzK5Vi+9bEBAlFtI0UdKrJSu
LHx5GmSMFjOEG4DoqNN0XLfYbXsDKogmZEv+nIYZqKBDjklJmkJSGeW0NNgN1ceMSo3QMA3wdHr/
OD5g387W+DysCzEkAXNjrkNbi9c4Hv9Jm0SUSMi+VBE4hMlt5lSKlbNrx8majFcz4DzafjI7sz6S
l4+C6LQ8NLXR7nACx8ZNTg9uaol/Nf13xw1sBTLuNqi2Hn6B7em77TLtvULhs5c2ffASYJsHeXE+
3dtJhENEW9io947row4ph/1kFCiDSCt308V5t7XLFMnTmEE+RGmIgMjKPRSav1lMZKdmsJyhWV31
m27CQzQ9LyZiXqa5oY6yMCDeBpSUA2UfJHp0wTtPXlsthlqU3b8PmqwPjlXxdTtU/bsOtmfQQMvp
rEN36NUdkGpVbqljQ4VIupCJ0NLhPXcFShA1q0L8DpVuB5/nvpeDdeEsc4Bk9Qg3u7ZmYKUC9tdN
svjg6xXKOsiFGk0GCP6XsenVvLa6Hc0Dv6a6uXN9HfbGJbfElzLE/d5t8dQ0VC1zMuHeSl2mKp2X
Lo3mytlXzrpyvplLo2Ecr8HZgkxu4YD+YW5DoF7+vO55/nmdQr2D6wawMKJld9SYKvS7dBfb9Tyy
fk6eX+PfxslJVjjyjGF8F2aBeWZDh/ihHoQ7wUCAgl0RjNS4igI3ATiyYbNhsRLkIi4gapIgeQ8p
37+Z2fQOYp+oNMfD8s8lCdKR4vA9Al0P2XYblGf0MosLqomjTWCh7Ke3/dxzwJ6HrAKUO5Ii7O6l
avoW2XwRgMOYBqhBxU93n8VgEQ8Lt93fzIhG+S7x2D/cTAiQGnczHIyXNehK66utH439iXq1RGJz
FTnxiiMkcFl8M4MBIQQEThMp1nzVIEYGil7sZ+cu2fwkVTy9ykjDV97YwDUO5Og/1bICXWQQkETu
kMSzaKA1xHPbhdWJTKi+lmsRBeCnqbizMS0kk0DKk5+RF8HNlC6XhrX6jiVaflxMdOWoe/Bsk/r1
KjQg1Gic7SPEcJ6E3+G3r1XICKuDHc4v3SFNsZeBnCbEeITo1gzlnA909tMRvN/w0IE6AERcny0W
ZPfpJA5h10Jt9mYpvSi7Q5cbYtUM+HmkscF3ae3vgQEKnyGyGD5bDUcYB3o9u9LigPvXaXSfaO7s
MQZfUQnHE3BP+T6I/ApohkH8xgdvk84Bnc91/0T9LMHn14qg21DXgEKqtqXhEZvgNUK7pUddNwsx
0VETl9lOPvy0LK3aL5BEAjMKw8CnF+f5Dg9TgFPSRpe73kFVzpiH2gxXrAOoZuV98h41CZ4VXWJa
F5z5rIst0n8BUFbvqbfY026IDvg1fNVZbV0M1fjQhT0HpZN+yZ32S4ykF2BAq4G0MXPXfK2wM3j3
G23yDCMaH0GcIfCf86e7Vto9tAIybVth5iPKjHHeHXPzPRvqL0MYlmqdrhr410kznimkADzCW2n1
/pZ6S7MoO5KtEBmfJSJvXMpG3M7nQKe2oFSloxxH4qlfzce9SmqrrAK0hEaWIyCCdI7nQwhGyXDU
94YFOKSNuNiirIbiVHaCNPEuNUBZoVWpu5tlIUbUxwdQaV2DYr174WPMzjId3/U88hsPT5CEZy+k
JgF0Bxhf8uJM88Rk/v0ynau0pCqRHJy47vcRC6cdck/Vq9FW0A+NkTfQ5B8stvjz7MA7PEY4Qny6
KXdMVD9J590heAiJwpPaOzU08ulHphrgsPWUVjaeBmVehpDckNaDqZqMjX9YIOA59I5pPpDdb3N3
XUSTtl5sY45HpjDxySJ4oPkrPfX1Bxd1zJjUOxYsVsOuFnJt8GwO2EFAGdqYnE0zReLYG7Z7pKvq
b7qLC/mBgvJjxjItl/WqCk39sPg6ffWGvG25xXFcB9j2ry+x+NErLl26unkXNPfGb4AA3Mrsqtzj
imCxqZHFSjOXby3VhW5aPzc0SrbFBZ8Z+G4qxQi4OEYj+DJpBZpSN1N9wAcLMZLBnfajVowHvbKB
LxFNt6mFDiE7C7sY00zCH4409q0TQLrWEsDbucz+Celk6DYNjvla4p2uRSK0C60E6tDxkHQSUhUi
6zYGwG8XESbpnu783BcS4O/ple781OTWWGzt3K/Ws4Kio6DMkCkHJM0O+9gbQnNlalH+QN5mncXL
AkyCbk0Dz7CtgeCKN5C/w386zMb+vCZ6DWquCE+CwvlmtIlzibWAPUG6vS3N8JmaAsfAjS0tYyMB
Z3rGHrS+L7LveZZw7Eax71k3Pljl5/5og5R9AF3TEbqhGAd34mqMuX/vRpH2ODp4F24zoe6/9B9l
a/iPbg7t3cxEVoa6NCCmdFontS02NMuqHHmPGkkdkDzkXcOTL5zkDsfhk5nb9X09tB9N7trJRqTx
NmhzdnJKd1x3Qrrfh/6x7sv0pwDRO95x1l6E5UOGwcB7T0NgA5mTlNvBcXGb5wIHVN+puLfA10Av
hlwyYdKoyQDMENNYHcqpNz8GoG2bzkg4ox/ZFh/HF700sI8wnDvUeyigV9I4dxxvqjtkHKzU1Leg
PbIeW1Z7eQ0kctehrNPxvxVmjJjHpHCEJNNHVxVkVg/gMTsHifwFYeXqtez8aqtNo4tweQEuvb5M
1twJ+m9Z0m016fNfytW2eDm7Rl0+ASMm7SMyW92ll+Ak4CB+fSsGPd6JeMy2yWSYb5NABGWacnmm
UXyaaSb4l2VSrNv5wzQVIQqRFeEeeOdEsWqNprtDHOiUglETiP1PW6Po+ub+tf98PYDB4C5MoYln
upV96vEb8yI5pT/L+NUZXeO7MWHLnkfZcOolGy4JOLG8EjT1Wz0OQVesckJCUZrbXY43QX1fZYvo
CvKiEAAf2OAtAy5llJY+Xd0uUZTBuGVT+RN/lRBF6aDRWRqyCUWCG9SJu8Yz+GOUBqQePYZdE+6Z
K0ek/VsbSR0wkpzasYDkVAnUAdmwb/oYoKuJvOkyH/FUSe0YiuNdBKKwMkP+UinHI0dSPSok6myz
lL78YsPWWB4axpHOWnxoOHdT7WJnAVBN/vAMzqZxW/Q+EptxLM9a6ZZQbNKiL5LLPypVc6IZL52l
1b8K1KCtgMUanyHIM26NIcvu4hh5ZWD7Xw2tr88jEn/LW0vCbDYt74xMBXcPAtu2yz//8T//z//+
Ofyv4I/8IU/GIM/+kbXpAz7epv6vfzLd/ec/itl++PVf/wSUEbo8lnBc/GtCAtxS4z+/P0VZoNz/
R5hUVZY1uXlJgXzdEdUO0eowM9nqDDWOi4mYd5buzL4TQacF9/KtEzfRTMhDHjdkP50QIHhllgF0
nx+fbA6egwiZRQ+P0/iEGDM+ZrqEiEMMXBh8qEsNpC5ir431x2i0LC9HvvI7NMo9/Pn5rxH6Qau0
0IoXDTmorV7bydFIx+betGLcEwzQv5H0j2Yjuo+zXrCfFfWoj5NlsE8oe7n0ZwU+7GT8VcCjcE/i
eKO/mcR6fv7JIJbbQtN1aEYUACRSv1L9kad2vwZYWjvFuLmh6PIxc13jMQohhV6Nzj31zDQa7rum
9ZwACQOvA6XbHcrGXxZ/s4/tPXQWUfJNLmkdptuU+/maFqAGGkNybQxDva0/X0eHoPnKCJ3gMC8d
ZdYTSM6SEy2tMyu69CICQ5UInym/0JX5JcFO9kw9WegMaj9IXTh+n3u//6Y5+r990YAudYEX4MJy
mGHyv37RqsQOxjgQ00V3jOCOdJR4NRThLL40qyvlqO6LIoRX5mEoz9yBSTdr537YsTxc/9VHnwq/
3qImE3c3ojDU8Xg9NGMTrPzRSB+I0ZAG4mb4Ceow84B0AeSaxohtRnyptlqwSuXo/MjUg8xorOIc
Qrr+LJiJ9wLgJeCN9nbm+LbDNrrw8pAPKMnaBSaY6YLatdYN2MO3JniNUO1VSs2jbBNYQQFJp9RS
ZSVQFB3Te54gzTL3wCc87aogKU8QDi0vjQGwIB3m1OktN7PSg8hoMx/fPj30kaW5l4Q1Rq3oYzSw
v/3+o8JP//azgsAPbgYmAB8CzKOOGr+6KXSdNuSp5Q4XwDJ9b5jckyMM7dkoa/c0uVbhFV3AvuIQ
aq5QultcWjMunrihvZLdDzW5mXJzOiBKaLyH2tHqW/YVJX39fowMf0NeHMdPXibOJmjrZm8lRX2f
AXeyUYlWj7pSTPV9qJo2Nq8HClTmndsJGeSKSU+qJ64P5btNFhTBfpSF+dZH4CUUANtkNS9e9RZc
jcprrAYNWjGY5LfTOwvqBqXBMeBTOu47a82shEdb3ly4iMCGIl3XzD35TO+/tq3me7XTm/eRW4UH
KM7hz4/T7ANjJWrHymn6lofRoVA3/zyzT9aYbaQWYrx36yfBw3iVuw07UpeJ0bof0g6BUeDRvcpN
gx2KWXxIOhXaQZMOIuaR8T4WvvyhLsDHG/+IcNEri7ogy+dQpk+LD4Z2LEvKOzotLg2dGxGJcNZQ
7sk9GjBxq9n+/ttjOdbtt8fkHAgFyCiYBp4q9Mi5+vaMRuzEQWjLiwbEnVdy1zrbxoiflID2cmOy
X4MqSCITDZKdupnU0zsz1Dc3dupSE/Zds3baXJvX/Tu/hsWHQUdFSa5eeZlKrzAOEAlyYvZ2Y6f3
4GRud5RFsLNb6R5N1egpcmOo/OHOcdAGXNLQfElW6tMVOCbc42K79aHllmG6QrHhPkB17z7pw2f8
nIztx+v9x6Wu3sSy1s3St69MjvTu5tXJfXnfKQhmU/Xai/3Kb3mVZZnFNmjRK++aeuvjozuKOIYg
HF1SI6GddMTxTj8uNrq6sSG7PoBRQS1BzVWflpj7ThmBoalBGOrv1vg7G70MwIDYpd8MhyCpW5Va
lW2ZAL6B5f4fwNwhHSmmL01SgY/CKvozHybnCDgmNP0cLXpGGgA8iUAM/FTSKUlj+X+wgn0Hb+r0
hbv9n5PUJqUshm7bFM4Ze/gEXKQsyTwnqyfUvyBgp2VaeIl7+8zofj6q0byNP0bTrohoFJni8Jkm
TG14PZ88IszXkZDb9m4cbQfAKk6OYSZe3oE6u4rwFB+MGPJbrDVe2tYE5Kgov2J/GO1iEzXb/egU
X42M7/nA2AtNH11gG2zltkwX+D/TdGSxQogs41w3A+2Ypos1RMXxf/3E2M2YOxpxmbEtnaxdd1ae
vOt1d3Fqg/9CovWRaXH/ZoGYZ9NnVgNO6cw9paYZbtLaSN7F0CyupYRkRRO6r25ZWBdROyDkacD7
qXqJ45sgWpoQLOQj0z2A4ssN+dEINSgfQ006ZtzYJ2iNe/pYTRujBxZfG4NmznItmbMlwdVzGzvS
FJsSlSSb82fk15lA4rW+/JhLM26SY2ounjAQ4NDCHUkFxqmGwkm67JBea1bMDjZ1E8kj2fJCoPSN
Bgpn0g54bnBos0yiAPBGVRSXdsmOdGWrLl0tA62qP+6o/pguyduismFyQik1KoiXmW2ZFKtR1ABY
i6nbOmnz01a7rpL1H83URVBVor6OGF+1apX45TI+5AmQDSnwMZmqoKCmVqURFdVbUH8AZG1l+Drf
xAq+sjiiglA7BAi8z/9j+s9HLjY3HDeOWSsxVX+Q+Y/G5McI/aWAR2GebBQqrGvzu6xJPprSF2CW
Xvo0PBoKrEpG6kPcxdhgIxit5pH/nzXm1XhdbaWmm/HZTYsEYWMQ0WpCiAfESvsjw/50MzKAOYDU
2BGAmjxK/FYeDBd0POShg0BzVVRZugYywD6BcvXQi649UI8aoexLF8WE7bEMKuBcUSlYWEGO+hB9
2IxmW5Yr4jrhUTvezX26DEs7K7Z0SU2KPLde5uYW5LFtfiAbrUZXkV8oyLha3Qa5L8KsvDllNQ7l
sgZW5pFGltehOQhTVwD49Zr0qp7lB4JZjqAQOJQONMQJpUm2flvbvv5M17aO0x25u4rgHDVQ1+5B
3dUe95PCA2204Maq7bpfEzPxStiv76hEMZpAP0ZdppDOZm2lm0aNTqpLo4ZM8h1VMI6pn4Kb3PjN
3MWZ5rq2ccyDxF1VKPO9i9X3zEJEHurRyOKj4kdZ9WLKkBpDHaJH/QTVlajnUkPUSCPtNn1gI0mo
PMnWZ1EQb6lPiy7e8xS/79a/35oxnd1uzSwXVYCGwaHbyITJ1dbtamvm6KHGEZYwzoBvyebgftXl
u+mU3oIuvQGlLmDT/+iC3LB2UIuEBn61jQ/tYL+7R2wpP3d60qD+2RWnWPSPaTs0T2RqjSLf2G3d
bqhLA38zKfPHR3KgplaTHDVpWehzUm915Qob9mQ+9hUW2OfyxP1B578UShKgTZ/CcIX7cHkgIzNw
05dD16E4LnW1YPNvMh542gjcL489iXoQHD4jJDxdGtBV2zqWLPBAy5Cvi91fVuFgR5CPb3kAGgUD
nCCPJki+t3HQBqcanITQx2ysnZxM+77D2R0gVsZfg2GskILr3R8tB7k0gsgBEPbuSvQ7gRPGHcoE
IdC65CITGYu1VeOEGOZ2MKyWBOXcbwzkfNXECOLbv/8CiX87GFout7irc505qH0xbqJF0s+bEj/d
7hwIkP4EJip8V+VUouY1TzzTDNDVyhQq1I6bgfYLFSdg+i4gpJak1pqM1Gj4ZeoIL03+GsKttefn
zNw4tjlhkwQevxUlsGQLDuU2myaPupB9BWZINeS9DOCP0NyTyzJAfjRjWSpU0l16YWff/DpH0hOV
KM99pEFe2Y0gNMY5CqhQlOX5uo36s/QdjAjF3kbazqtV+LX9lEyhK7KhziTecS1/JimVxf53vlcu
iW9su76bVnIcI2+sU/1UcMv9Upt/cIX7S6BNeswcZOya0RneyasKe/2EQhzxxc7+sJRXOQIyF9hI
yJEXjmKK1hRrkRfWIvPiRZNoLQaurdPvvxnMsm9vLUgVc2Yyx3Jc6NGzm5iBAcLINhRWe7am2vUm
xaxNTSgZJAU5OHIWG12l4+CBgkVewsGHzAT5MTzlrvxwAksfnGpEQKqWl9aNgkPfWvUqL5L0Gb91
SrNT+tzFSdqLDMl3ZAM2Xz85nfw2Z94nXr1plamdyLdhoOBJ8PGvybfKyvI5O82efRgIr60qc16n
xRbvVMvmqxsDQOmNUfruOmCNpnX01ph2pdFoYLlxqnU+WvWhBl06gM1MHEZHi78gzrLLS2P81rfh
tb1AeRTZRZFd25W/1OPpm5+MXzW7fm5s64LS8+YJ51D/wWX5W4Rw0TuvnXyn2Ae3CWvKdzOwzh+g
KGlagI0Fv3KQNpwJd6N6UxD4ZwLlfI7ZU2O8fvYIkvPZ+5wHCsGrVWjNz3lgW/DP1MsCOb9CGgPY
GQQAsaql/tPkBO6/e3v0Zj/fAnl+vr3Jrb0ha1EQlji2kp03CgeCsa52r3V9CiVmu3gOcKpC6K4p
njOdf9iW0eWK/LSuNv+b34K4DXWqoLprOw7DrRLhD/vmp9D2AOcHaZ+cCwcVY6zpsM2nDNSclgJ1
2c6wmglCCH/mp0xRIktuDydtqpCBQPWJB9Is/qJpQXzGL+uPQNr2izW6/mPDh7XDEv4iVIOybmhy
jOkTOQin/Cl1Xp7n3oCi865t8gO5IvUJTGPIgi11mRGPG8Pqv4KnJFmBzdB8bLPWfKzqOt0NoQZY
rbJR04SlWMeV024Wm9b6sTeGjrOzbfvDDxDfX0Yr7GNrOgg0A9K6S/yguNCstM7SxxzbIPUqZEEk
rjwDtHm3rGB2SXBc3lFs2yEgCkF2nHSUguZ1bT+g1K5XsVKJaHg2fR9b4PdqP3kTMor2VRflu7LQ
jffE1z1ygEq2sR5sVB0MCLU8mS6+NjRASzqup2khAtGrzE+cw39zVzRv74oGM7iuG5ZpWRZqA3T1
VbnacJVdFAwQYdJOoQ029aWIxEaWz0auZxasXuxLMcmNDfLczdp1A5SwoIptFabBdEXnuhTzhDnE
CXRhjfPoMkCcsUYKSQSauwyYAOGwFY3YUdKgDLR+aAi5nOtAPsUSWKlaXVpAt26FFYwrGtYQZIx3
dAm56YNvBMER76076gL7gTTXivcCHFBeHtnZNm+7S45b96/Arm4u1NAgi/rXNDU3QwMskxr6iw9y
IsnKtIdyX224KIt7omt1aedQrskyd8hebRi26fd/sQCxJle1roALuWi8TJW+p4rripps4uwkwXTU
EJsV4rJgJokd40eZa87+yk9NcwBy3nQsbL3JBRqZVRXb9BGKoMzxsPDYREXRNiuiRyJem6VR1Z1T
X2w7hRfwiyp8tnvo6WF7B5ir6kGxYu8jzoNfcstRjgpl5iSBlGEPDH+1oktqMmWkK9edQHohW765
HejG599/wbl589Q3mIMbnM1RucZM077NFPB6ApufAzBAFuSIEKGg/bXPrfdCGrz2nqBClbxE4ER6
aTOGWlpb2neN2aYvsSyAdpSlDb4TdHUNihTAYKYAPHEUVrRCMWI2CCrIRBeAg8TljpI41ECWPT6F
pbyjfTyleciuF/kBhQzx8Kgn0t/ZUas1haLS2YTar6HBbQl3v++BLZHeBfoYhYufXRrFgf1785kk
jv/0mPPB5AEW4scIZ745DwNeIAZ0JlJKlLlxzYydepG8DRTz68yWQXWs+xiVzcBOLUZLgZKb338K
iKz/28cg8JsWBmOCgf/435Jr3LRdbPkRKelia0IZIpjJJy+IuzoEL6JeokInsIef5ajLS4Uj9bOR
pBtwtULWBxCkZ60ITRzF2g7ZlxJbl4hNm1wE7pPMUDM/ZI4JiYLafYoLrTvF2EyB/rLLvEmUEmqI
wtiTc6aDdhBMP/suLofMq7oxXRdZ4G8nX3eeisS0t4BqO/r3Kcr0R2vqmi0I8Nr9FPnYzYI8o0b+
8lsYFg1C0QMi41U/vqOWbJXgjDbbF/8EMZ7F/ld/Widr41+9CwENqmfVoTW8sxAZ8myqZV36NJyl
YOyzO8OHju9QnAKJxh4zCEpNHI3U+kOeJzsy0eDiZiS4aQLxDT8jQvG227rxXd7bOtCMaEwU01za
XH8pqrw79IksdnZm4pgaBFOzEolen1y6HJpE7tqx+j53ofH0mE9lsB0TUPuvNEQUjtkk9COOC7iy
BIzUv7q8cp0vrxzmaWqBZal5Ko2EdQuBlxKoyaJkd1HUfu3G0Nw2sgGPkzFqaGkEYEh2d9Wf3dUc
uqpM0DT0uHFt5i5NnxeBQClouYrV77/6/PYBC0Y7y3aRnnCw5bJ04+YBC2hDx+wE9Q7VkIUTEJOo
wYNqWgGVX2a9ys+rfAw/bMvVf/TLLQufTeR3j5n/gnND8nVKUZMnos7YxlM/fnPL15wPyVemzBHS
3VstNMtzF2dgdM8DHzprLk4bhdV8sTod0CwUBfpdGB0ZDglrqSoJjcr94Ua2EZ8TvRzv7Qm3Ty/w
IXnpaEF1DlIIVAvWmg8+OOgvHTgFkOnES4u8ABE1yOkfWhRqXQ3QDGhxfcwYLVCa0gygqtNV0GFg
AuvPPMOHzv23REoshfTG7z8TIVQu/xpUwg2TCd11ECewGXf5TZigsfWuN3k+nscE6B4DQtyIk0Vu
fkfNGCcFFKnQJA1QQyu6HFm7GTLoKZGLlrbFHYfG08e8q/7srWaT59Ktfb/ZWr4WrlLFvxkhr7vJ
nTK/lwPL7+mqcSDVl4d+sr4ZmMB9tw0LnKBpIFY7BroCgSGAsjiKI7z651KJWi8c/egozeF5WZ08
BHRuT5k5ba/WUDM5Ds+XNt0t7rQMzan6zEtBnQ6F7JjdyWwYLmWRRsg65XhS8RSYLWVLjDoxVji1
lABwA5KWMqSh8nQ0fw12tKqkZUF0KXvW+46/FzYQMpAnGR6GHmUXNaQANyzw75Dvrc11VeXfZN+j
npvjDrT7my4yLOMeaqvYGQJ44mkj1KfCtGC7QRg69pdcB5umqvrmTQ/Sekgs7lrTAKEPvmkAnd3P
HmAOYbu2mPRVOvjwpQmfsya3nXYN6Mgu00w/YJo/Hapgg2ADQkEjy9YEJgL/NKJohDei/jI8Q5US
s+VbDaeydgVOzAkEpqBDBcWMyNcu1cXNs1ynvCuQHP1ap53wDGB8z44B+BYyUNW6i6bhR2usCavc
KgddOUCx1z8wGbh3hPiEzKSzRaUGHoqDQnYtWNAZIDpB9xRAdmSMFZCWmivH8HN4EXEDTybWkVaC
8niIpnmZyncEQfimhRMkAahnTTCppqXE0OyCYsy9EST3YjCdp6TKIkjUoKhhzPBgHsak3AxlP23G
XrpP5GJMbyYe36vItvambdrPvmtp6zpHAUUJJp/nEMnOU1/U30CgBSXRrEPqM4vatSw5R2QFBXtR
AvI9UDJMx4F3D2QKBXSFVkXqNEdLsEfc+ibk8RywxslWPC2z6GpsXQnusPjlxt7W0BRB+d/r1ZIg
G0CxR+N+oRctSECrwg3n0CbZO9nmRdT7glBRd9Bj66sdBmCTqmtAdCxWfu9U9eDiBiRxcnAt/4co
RbBLIFywslVGr1b1bFBTQN2c5gNwpHHvxk4eZIujMfM6AQ5Hh0rjyBiqcruOQSJTzSXnq9F5Mm8+
5pEzTQNUyvFAsJehVjgChUKd/TADG2ISaau/NmE3rJHW0e77oR12QyehY5zjDAtqsXInkQF9GIKh
XluNH3wp3R7SX1nBfiTc2IMEKApXbSlXcdJrf4jMfI/7SLyP2VB5PE7LCwohQdsIluncN6pDO5pv
xBhNzVK6MYp0qyNNcCJ7V/tg9q1AOuZpWVNtlsqNedhqq4Pj22+z37KeWiVru49V7HhblDvKaet4
AqGC1PHnrmO74jIB20uDFqXJS37twavMvwRxe1jy4tqnB9n+ukalymIKo/hlQ0kEsYv4DvhfhOGB
dtZjE5V3qZPMNoJBO90AtXgIvKysbnRBkql4K3vT2KBiJjlqbspOoklAXjkP+4q4Ug2nA7izEjCE
6056ZrWSw45TI7ozJeI/pD6SVtD/lDU/UTlr7kPJsNciie0oSmGpoQFpgMQ8DJCgn/oeQfCPqtg/
jTn9BowMHPmKSHVmT13Okb3uv5n1iPrVhbn3T5JeRJlE5r5Fg13trubNXKwjJjI1cfYGtDddQXgO
dC9dFD41MVgZyzB7aVXjlOwtlMZwNrH9fGksBPU1vUfVjNlkLxVL0qPOGlBCKN8macOnsokA8cQg
TfjrdC1CKUUUAJ5v9MnGB+nQvnWH8R1sSdukHfQXv9XrC54CDWi5YGfKzVVuverWlb2NRKy/oKLa
S82kP4F7EwQCuja+IwaQKFY5sQ+TeF5RqhUL7n+sSHZ6YXLTUqCtEnDAIjzWvcgoVCXmxRvT7OAc
I1qwspygeDMCv9o5bcc31HVKs/N8CYwIdd1YnMGaYzzSGnkarMk82hKMDWoN43ONKMfxt9L4ukxy
DfU+iDxQDKLNwdiBh/5sWuwIxJke81EqTbY5LjGkgK/ZdvI2dycIwJe8B/8yIo/3hXlIfbu7ZJWj
Q344GC5uPBnHQG8RH9Y4T+7HBt9lFHcOO6MG0mCd5L1EsXYXbLCvgCpL2IKTr3OCe2oM1Djvi1pL
VmUa5v7aTUf8JY195/YfHqJOUWidxfw72N+Cw9yluZBWY2tgg/CQVd5dlIbzolJr+0OHmzy5LXbq
Ts2/YktawMhAx7JC7cYOwkvYjgQQIj+glvWlQ+ndxdfi/DIPCNkVXme4SFoDQ3wlXW4DpOK3BRgP
CVx8I2c+S5fTEE389KaeUZd3leu7R7ExwQh7Vb5OP88PKx5e9f1Av1oBCuW+uJ9r0+l3zddQnQO3
a2S/BnWurauGA+wO6PoYrqLaagGgGcy9y6L2PGYqI6ohWUkBDVO2ncdR+r2NKYOZsXr2WQIfIB6c
/i9j19XcOM5sfxGqQIJgeKWyZFm25DD2C2vCLsGc46+/B63Zkce7d/d7YRFAg7IVSKD7hA0SMLAT
0Bj6RMPsPwnhF+5wgBhSvbsp39NZC8iS5mvsIZf7CBbZ9FSAf3iOuwTmXWj1nZyeBhkfgzQZTtRl
t2a44GMdAmOCwQDo0BWWavaKRue4Rp2yzX+UMikgd5P0b00/Ya0teXgois576WWxaOXUv8UF8zYt
KsdrCovd8A735PApsbv0iMJ4cg1jXhMtxrYvsbsL7EuSQ9Myxxe45I6zT9K4O4eV8dxPHBJN4Gad
ORJUR4c7dyluOudcH1hV8VXRy2h16zPN5myGUt5RROqCPZLD/xjYz8Ngcvk8Orx9co03avSQFLwo
EAaoJfGZXIAphWq6sp8jZQRn4LqW10i36c+4I+GXHdhP2AVWCbQ9InAQShZha+oWOUTOTTC9aQ+Z
cBRqQ9zCTq3D5tOUwSQjKIT7jF3F803ioQgTPI1IbGxwoNodbEkOAo4ELRa9RiU2AEbMPlQoH1Bz
z1/iwohRXgBGFUbE7CzbNvEJd5IE9oMAwPIlhJrbNaKc0vBStdX/HKFfJZBwxTMTXq4mUNd8KD9z
mHY3sBnqW8gAqXFYy2QMwVbEQ3yJAtK06tUYP1gqAzVRufFDtxublp2olw5F7okVN7Ho/nkhHT/F
cESNKoiz69Y1Lg7khkGL2O/w6ylWU2y/pV2q9nTZa5wdF/vBsF+vEWWUCj8bGKwkwMb9+ScOdQ+5
UX0BSIv8/BOvbbYvuoidbpcDbkGs6pGjKEgTmN1uCv1HmekYLsPeqTas6N8dA4+qEtblz7rFq+pD
K1GsuW8y03y25Hgda4JePBdW80/zfo1Btanwo5jtOungO9cO32Kvxx5At2BYH27dANxvao6yeMlc
lIrqaZUHSNRNWjWqbwroqwd1uek1HXmSE35HHnvyqJZZq/lb0mT1XasH4zD9ecHr6GCtIs/ChUo+
LHKIQm7sEveRxJ6uKqM3vVG3ibFwLqM7UiSl/kpAy4EXXK1IhJT65j4dD8weHijs1v9rehowkBCz
cli745DAiX5mb8Ns/jy79X06K2cVvs9QkLvOcOvm5GTNoZ1LC17Ak/kCrg68Kdh4BqcVWZvx1alT
80U/+h9KxS+djoHAkDik0PzwbTvOj6kymhWw3fW5MMc7SGhbr7Cjc3aTCrEj1drGbHbTpREApkVN
tO7seOzOWd2Dhgt9botHZbAgTtSI/zx4DvsW0ALlBosre6oWebKdHIhqIkUFdghvj7b+wwbuAYpl
q7Ntlew57jbUG6taQsmEnajVQOP7Tglw+6mZ8p5vS9yQl9Rsw8xY4c0vrlNzWaLCEZV878ja3TIb
m0xo6ZjCB4EBC4oGIg8jhLw9sLvnEQI9MEekZi1G716Z3h9R4o1b3PPAvYKpyb73IKs11M1wEuBb
n2LQNzclh2V1p/tuAxM+QpiOQ8301kdnaTU0SwMioMtPAy4f6sXktumaBm6jwuq1QjOSCfSSNECv
hsrdNy/pqh31R7YzH11vnldyegsA1MJ328nv6KyBw1vr02nYYUR5KKz4VpAlC2P2Jihdo5OG6RDT
MJ32mURiLu/ZUvACcFKIZDduJbfUCocpgaaTvndTW4yOdwjn0I/0AI2mUE/7DyCX6XifM2zCw27X
5VJ60gNv6lOGzXE9ZQ3lFB15XYz+FUU1wNcSC7x8fcNMtQUk9ys+3BNkagLdUjt1vd8Csv9nEqBE
9rpFcRwGAmG2DFKQd28628iVoPKlvt966OwWGkDZ3vUpzFPfnaZcxBIaVJOpTmHrhE+lCynaeYQi
ANyt1RNqVRyy+RPAA3p0trzgAtCHHqIOiL8itcEaa0/h3G1S3NNi/Ls6HE4b3n3V2kdq0Sx4AR97
b06B4hCGP4RxCCMDfOXlkAf7Gkr0zw08TJfYIEfbVjdhRQrGtQVhPQo24Gu/FfkkF9QcOVAGkT2C
i6iDy8asTnMeP1xjG+BHYFLp4wYSDosuxVMMNdQzvcxsZM+SBcM9hfYGfrN47CcHuo6tbL+BYgtg
OzMs6LVmCh6p4XL6vUmjwJGZ11FWOx+DQUn/2PynuVUB9YKkh015wLG0h/3PJRwqefAip35EQqx5
1F0yU/KQYFfxSP0lN69dXtss8zIBl8l0oPYG2Q7vNIQwTXf16jzpvNOsDyoqYMMxun9SwK0fe7Ue
MuVBtqaB60V+zb8FqwbqGuPMu+UVFuoCZpMM8TvJd1IXmGV71tTFiYCiSTMBOJ3Kdn2LB1zinVpV
HRuPogWpUOfhbOKtE7OHOOpBD7x4CrlYMIR19o2C8tbw1j32PouuUNlJdqX+4hTTewOtQ7x93XSC
omJ2atPI8HON6WmRFL0O0IwI4vYfZsC7fQJULbORg1N8Q7q7SG9gseU9geJiPrf5h8ZfIxRWsS2F
/TVnbKIzMAYe/HUABZ/kIF6NeCr2VYIEEBnxYENQbE3RyOQYz/wLPf5pZQA28JrZPDhRKwfdaEUH
atKAjqAlAC0SwEwwkOXhak9NOgPBHohCWjT8uhy9AmQEf16OgiN80U9ugPuGxC/ZVj1+lcpwd11r
pws8OdwnJ67mYybGr9QSfQYNSYvPUO11gl3EpuipZz3HAksDeHTTSrLypLC4yMsOOMFkjo6pgA2A
QD3miYVmuZyybNj0FYue5hq+ETHItT5NFUmW303TuIQUXXEIFSBDVTnAAYXFJTWnwESWheV5tvn3
+odBVe/f6h+O7RgequKQlDGBt/1UlBJlXBrIXuAhHbJyL0xsXdyS/fACtmZDDwEWaKaOHXCHmscM
QrkFtYFZgLGFDfF33B6+WswL3y0L3y/UtuRLw2NkGnImL1PP5mUOnNVjWfXhunSb7j4egxny/XaM
h3fV7cJqDveGZ/UHOEPE237kFnafebeeGCseAIANV6JW7QKQZCALsNxcOPXYv7qALwMXY5bfZBoe
oYs6hX7RnXlbRtAZHMJV5WVwV7DB3RB6yWUEmvznNM8oeRfLJJiKx6nt83VUlfORFczYqtFoUK4c
oK8yj8bGCmMGSSAUIswEq+60FeHOltI8gOPt+UZQmy/W6ERbR7QMays0Rw5gd9KNEh63aMLyHnRZ
JM0O1PQ88WKVlXmiVux2PtRGrSe77pNLreI1dYeiLu9ncE+vLzAUxh4eo1b1TUoL8id+a0LTECVn
1Jm6BDINGhTXebH0C3uuDgRCa341B4W0K5KMlyDIHrsxG1/TcQCNpZtBY3Ei986ENdEKiMzkC4oD
94bR2T+Q4HoE7GF4DbArWPWQfr2DhoVzZ0epsRQa/jnUw8bMqvxhSnj2IECHAb1igiW2jTwAWMDZ
A/Ogsyrgk7KhJgX/iotF1W04CyIYf8XjiuWo55kSzj3UtCClAY4TcPC3UYLFu7yGfg+Lkjt67iiL
LURYqgu1OixTby17DpclXHQObsItoDOTqzRvYuFphw2wC+ntIb8bG2EvxzHLv3Ljf46IS7cHMbb0
/ukaMZ+t/0BKCOMzNs/2gEdAyVjYBkgYrqNLlx8AWTwASZpVuHAtBqhK3oQVSHwhSoxkFbtxd9Vi
aEwIMlxVFmj4KsFAkwxD8ByaF9BeoDbNxA6/g0LTL7EGkMijRQt8+DIQIT+4+oAN5XygJjBgAK3T
KXXScAI8wdLObWh+6UBbeIih09vET9e5TfYsVkHTJA1BVUc6ZwZJ3CesbRcJYMyjpN9SE9qC+cOY
TGKv4yqKs9Mpf6C4ARnk7bWTYqC183TF6EaAhy/cQW8RgulPAqqOoqkXphG2R6jHAnmTDNf+KUK1
gfpnQw6POp4Ar0ZrfOzX8UDQvissxLd2mRtHVo/Gkc60DNBRdStvnLIP3XConZFMjbx+p7L6nkJD
FsDwUDgPgJc9jnY0OsAKtu4pQ7V06UABYUlNOpRdk21DNh3g754/oZQ1L5GcSpEZH9A0Ue+LvcDz
VSWyJ4HNHuQi5MLWsTQBGL9npEDt4216UrnphuKnVLEdNEt/TjcUkh8uaFO7ru5hmNHBNQNib8ss
7ZoDByNgQnEcq6ioli1EXKxXCutHj00+S4xg8gV2oVgIQ3mfJtPhQxCWqdeLUR9d6xZHV3Ur85X6
De40OxZad7wvjBLK1qw53A4iLtsPTUlNPlZIGprLWxidUew1Ql/k01QK+fwaFKOa0F3JPFF+n5u8
9G8TW2o3LEYvXZiGpkhhUQMrBexeu3OSuAKUDt77lcu7c6MPsC8qFtyZky01aaDo4J7RqjNN0m4O
21LIwJ/NsL/2waHEAuphTnYUzySU7mVzHXMrIMNjR9wLrEbhP9M0XxNT7ANp1aHvcuwVc6/7EXIg
MDvYZ7yEphxBp476U1R5xXbGIniDP3sb2tiSAKeloeEFe+cgg8/6aVCUwZ+eGbhPWZ3N6xxrWGx7
EDoIly3syg7eoRqzogeHCzuSFgXTeijFMxQupnteu196qzef7QTK1VhHfLmNjZ78UnHXfGZmCYmF
vyL/YZ6OxOMZ/LRGbULHQjHHiaZjDIlUkBkhs0d9twGpR6npQuIZBocBxLLARsNeTU/uQuauqrqu
V8zI3DUwcc6+yqsBtEvQaDmUXV6a1vjaNmXwRxeVvkos67sHhUEQRYroEgj7lPfDs3KhFupPrMOK
QR+UIZp9NKKQ7X8+pXEQ7pp9QuPXSVXYXmfepn+IodMIEiD/vtKTn58mDrcs2wQlxrMNB6z3T3yq
frIlxJXc5q6FPZwwXbXPjS7yrxoj1C7m8a92lWFZXerxCXWiRxIWEWk0bkGN9WtThFd2sMsm576v
HThRpuAOW/C9hmy/Vy1YNHhYOzLQYBetJde3nRGEbpSfJIzhEQ0OXRbEEXTekuG6lQJ0oHiAVig2
SvZRxDWqJ9pJ7JMSIswOpvWUifJKKHJvGok3glEAGz841TW7Jrb44d/fy7+lNBxk5wE8EIbtcLic
GJ+ezCZUcgwI8WV3P3XdjAT6T9dnmBvip5d7WbCG2oLn+tMM1Rm3n34+pejRhfrK3h4cyGucSHQp
cFVwl+CB5pP0Q2gmyXoqG2TFtGBT4wnoxmALeD95/fzy90kZxHkWgxqL7aAhoYEJ8vnAwmJXagUh
6pMNq699soGMEA2E4re4Ts+99bWlWUMKTME7DcRot107DvKRXpidge0M7/NqdP0Q789blifAkAnX
RaW1rc5DNb9Qf5elconsZL6XTVa8el25GLrAfjMa/Y8hp7mhJuczdrEyevUUr/YRMGFLmq5fjmdG
eu4Tpa4vR/F1CpcoerksAP723z9YPEg+JascbkPW0nMNKUBg+ZvGUNJXtuWAWH7n1YM/e9bip+ZO
bEanEU1S6KGfg/f/dOGLt7gK81CEvgb9hmgmfjnxSUdQa6iAC8fnfMByuthDizxZm0B8fYGc+9bG
Pui74PBWsN2weozHGhFFozW98i+24o+zqprHoYxguWCqLX1xwLzm+NXOeMW4hNQ7bCRgoGklO2pC
Re3DJCOMt4VgzAdbvl3HgUZk/35oDHCRfOqEeXS2le1w/Ke4W1/F8yPAmZb9jiLU4Efa6ya2LbGt
8vkLtW4EfMOBG47Sg1hzfYEnRHFPXbcwmjlj8NofiMcRIBHf7e7JbsOdO42DZfU9qmvijpdiXFZQ
xPg2J9eABnDnhbKr+l45IM78W4AdVOVu9rxlBGoEz7b//q36G8bQEQbkhCTpjFiWkJ9uFznyN+3k
GuoA4x3U0/wh6vdZlxgvreX4bsy7Jycp5ksQm0tVCv4yTDBjNav8WxBX/KWtRw9ghRw6KHqOl4EF
6jpJDbNZxE5VFizxCvH2ekUJZjOX8wjLHczVG08eBPz06+V44CzFCLPTG0g9KsZ56UFHeXXrSz3T
PkGdjXpuuPWUmx9DaYBCm2FBld5+gEijtEBDxc+nhDVKbsHdsS95A94tcAl2Zb21Pe5h8YD/BYU5
6oXKhHUf9shFD/DieAWU29jOBnSdaTT9/RKlY1wv0RkjXcLQF44s/vMSNIc3Dr9eItToiNtfkbj1
nzMPwt0NDwW63IPp2gAFEVDqBqFSnpni4WTByFxjrm4Dpkr+IxHj6u/AxzyMg+eyCzS88Azb5IAK
/77Zsytl2XM5N3vkm8AD0SnUTm/4oe+Dzb3Otza/N4FH/Tkqcy4+BDe19c3jEAOKSytftZyn6zDw
5MVjAST+reQVFG55gUyevEBZ5ejIFlKQugs2mz/jaTABfPcYt9ErtX7F51hm3F8vWNUDLIIm6HUX
dmfAnyCItkRkMVMGsNYo3ltouZxqfaB+UecN9VNrkGl57/XRQrRuvnYGM7lUM7YzSWyCKwXEBkDJ
wZ/ZBN0QDtuVoNfmM1niXEyWuKvE7pGa6By+R4G222RwQtC3Q4i62FP8JrLpnMNQ8M8mfVdFnP0x
4ibsS9HELyn4s8vUg7wXrN3CnbId9gCriy9tyRyoDATxmkfc2RT96HxJwUhj+Zg8hbHN/uMjF58J
Ka4BBqrlWNK0Te/vePBkHCxjzlGhcnsXaaCJHTsDLIVUtXw15S6Dbyf6boeg0xpvVvTj1kVnDCn/
pQnixHIoppcBvkZ/9F4A310U/n2vbJZtbAc/ptp4D8JWvZkjVijAL1uXOYLJWNM1yalmrtz03Zge
VFvGh0mJDMl/QCaL/7gXIq346YsOuq3gDr6AAvRbLJ4+fdETKXqkRIv6YIE1eAeqhrPtgGrdtWER
3o+u1Ktzo31iHjK50OiJv3GY1lVV2SEvVsZL1MzY9zwDbchsgCc0BeNL3jXVKbfLejtNrgtDHqc6
glNnAd3QzZcRd0w/ykykKmfkq+hKqsPmAe7cf8xFpqDUI92XKZTlUuAtfuDm4GzMPu73SMaZ4L5F
2dpuOnkOEhiDBQDEvruOcZKZhHSbyR56N1B/emn2TSkuX2EzFizoEhF0+esTfok97B3GaVOA7by4
WY4xs/qXvka7klEwxZVRBsCthN0ZaP7uoqoVEBXjUJ+BUZRzbT4GVlKfbdzKdwmHTyqNqXFy79MR
WTB8lOWLQqUDEOmp/4r34FT1wH35hvccGJGD78mEMnrj9j+gNvw1qPA9wXY6WrioE91DKz9eqCx6
vy0ei6YHAMFM3mkpSWvH37vyBNizAnL+m1DVi6Li+C7+fhaLBPTGsahA/jFw9mF0hX0bsDBmPTRn
2kbqFgS/P7RojDaVeTGvLB1Jm8pf8xq9xdRjNI/GSrT+t3m/rvJrHl0FVAZv53ViXNXRNB0cg42H
MuepP3elee0LQYaFvepfB4q7NemM+voUgt7I624HGOxUoBzgekU6ppDq6M3VNW6qfrjcmXbcGfOz
A+LZJlKqQRYBzX728nMClcGFcud2S32t7sNPwPfMrHygLuSHykNkNd+p1YUxmADc4Bso3CEdEsJO
Q2eu6GBSsopOG5QYNx3yxNhg6TxXOvMjp2Fqd4YCXH1qIngp6ATX7Rp0FiZgx0GgKdpYoJ3tkFpH
OhFY4KMNktMBGudyL2t15QMWfRJOu7Yr+bqcoF+QeAIuTU5b7iZRQGgsdNNjl5cXZcH/IRVueLlF
UF+mIwAovlA8HXDf+cdrxE5xj6zXcyej6JsQzdKJR+sL7L/lenAtuS1rI3kug/yRAhQc0vzRQNI+
jx1oCbI2WsJgV32rjHYJmpr1JYtMG3saqMdg8QFGZNgFa6TcCqwi0TSsMLpkwF64dQYIuu7CXfFn
BA1S3+8RdI3JksUS4PP6vub2BZhRqGsYEVKIcVs/xMDTLKxRuN/gzoUUBYR/3QZ8Y/B0SpivjT9j
y0nJu7HNtlFaj4vJwZrcStstK0L2R2lZQIoG1VvrtWo55nI6NeCm7FAFrLamV8IpT08a9KQW5Db4
QLZnG4BnfDBJ8lSwbMdzW37p7TTYJHJU6xpJRognzu/TzBxom9vlo8usV+oGNY4B0wjrBxhLnbx0
WKSich7NmNmPbSGdfVnIHzWUB2OIV9TA60NLNHBjd6fAQHtL4JRiQv0rs+adYQCdnMKc4o3X5o8i
LcUDK/sG+YIeGS8dBvl1uRSQftyBWRhhcj4n/eu/r+YN63MmxYUojcRv03OkCWmaz6KBgQzgU2ga
8aH1egFpB2PQThQqXcHcDIIoKFutXDW63+0kSPzaaswX3oLwHxrJ+CA8BVadsJpDMPc4IImx0Ubc
D62VwjZgRpnNzJpnq0OBEMrx+QIkk+bZ6ef+gPoz9xPdrBxAcWs5xL6Xh+1zy7vxHuvuV5rq5m3+
ULjhkWYyS7LHoPXAoMTEjiv3kg8/WlRzlo1SzrIcRQGmCQ7dHJaHPhqQ+Lq1zSwCr+nWZrK943Yy
1BC0UL2x6LXqRReN2UNrm9kGTADmU9/tYCb1XrRxiVoSYunwIRam6/dVyt7gnuX5cR2B4pO1plqr
JA58VC35hGXlxJZXCzkIg4tDhfstucKRLOTNYoCadJhRWTkwkMtvXTThUyyFSbirLuWYcuYHteE+
TIY4NoVR3LlYOzCYxcEhCXQEF9opum0DYrDCfWP6OccJOratWAL/mg5/px8WpXFETn5NF7vOweZw
ETpiuvd46D3QAFSeI59HuQAo62y14BNwQicMyOC29nC+utVRXw42zVJm0Oz70NkNAyjBNkPmQOMZ
NM4B0P3r3FsX9VeBtvWOHfM/VHJpR/Jxx+JiHYcFLFSBTZSQ/ybQNIARF4p2ig9OloEDXSGZjBRy
hn2qqqCFmkfnThPFC6btnnNIxylvXl5Jz7BTx4x//11an3dQYFYa0H/lHiraHB6wnxaWcSRliQQZ
lIscnt5NgDjgq4oDnd2aWVFpo6sSKTY9ijtNt/bcskZ5fYKfAkjk9zUssql1O7h295hFCnbVOooO
MSirizpG+TbKBDLNA7PLbQ7OkR/1cE5JKg8F3FTr0NXtaG69BETNEkTNNXGtyAeVzm4EK8vif4Vo
DX8a/XDQfYMS539/3/Sb82lJ7jlQSLKR0TRcieXo53euaYIRPKO22uc21r8S91K5Cmw+HBsNE8Xu
JPSp2WZAhooaMsTCRtq81dDQHNbKfgIu6LIGw96HeJo6FnGLQr3IDm5eqyN1oQAHBDe17YydeTK6
j6oMvM1k9vmqlh17MfkERQdYye+oyRye+Ik1gQWuR1P4nJSeWz9VTTmfoae9tZXLkA3l4LYUuDNS
042+c1j5bS1Vp4u4AUHChlT0qQAsY3Ia0CVq2T/hR7aIVMceKSDsywbmLlV/oEHQgKGGm7bjmkZn
IzHA0MqgK5EzHwTF4hW8vGBdo7i/JtKEE9j5ootxM6dR7B32UZnW5zDJrYuVOyviUuB2BrNInRCB
G7A4KBAkF9CrYNZ3FD5/xEMJpwsPpmgTEfLr1zit7TPxiwRERFZ9AJHfqhNLu02VxhG/hLYwgYXK
1YMqBiymJhG+FTm4JBNAcDsAE9UbA/3f7LP4tekj41DWprGg6cgcqEWR1REWZF36DAzqGn6HemPI
wm0/BPi5DgCkWAOcEGaWBdsuGlIoiEOL+ipPZjTJmzuV2f6K9YfkZ+THthv7NfPKDcgpE0AF1iOH
ZeuZT6H5wNrxnbphWdavrSgFL0zzjPvMfhRRGGHRiijVje+DnuxkVr+ma3Vq2gRIOmOPpdlXTWot
mDYbV9qP3GyXloUvEzWgkp0uraGvN9RkzZQfAXN9TrgNj6KxY1+HQbR3gbY67wy+kjZUtecpxu5Y
yzpUZVTc27FxhtAhfv2By5Y9yrWPiVaE4F5B+5955w056EJN2W+mAY4nkTvdM8ly6LVHowUV3+El
mOX4QAcGW8iHIrG38FVy765hWSQAkG/VtEpH+B8VIpJRiMV/9eJgv7vOAxhFwV7Xfhvq6I/Ci5NH
GKvAVQTcF98aG+fN4lCWDC0wtluRthc3ah7gJOi8RYEBcaY66HbZGPWQY36my0Rx4W2YsMc1NUOB
d98z3OcWYLJD4ljww5jAXFO4UfpIHngGMsGVtx68/Pu1GbalguckpGMKvw1bY2d0Coy8VE14RBvG
k+h6bxsFwbyAp6rx5DaKH83Ce6OWNXrtRZXPLEYk9eBndwdHDPNEk6WVSj/Nq3l/Dc9kDUu9fmGh
yLrisIw/l5oqYYCEUkO1/khd3A7Hu5wXT0iHcQhSJ0a4ogmeXcFu0rFewkn2PrIGeJUwj06lOaNm
lUKvgQacIhSnCXTfE2/ExwFTz2AMZlSfZtwGan2pREs8NHG5Mr1adTsYQW1U4rjrsIyL+6LgfzuL
f42OdtrjzS7s5DgBdr3AEh45/qB5AfMADluVCTmkpA4PyNmjBIa0Jj7gxMBOqVQ/HPYHyNzBHwp1
gb5Pfs4RBQj4qMyFWMTVFvxQG8yRLodlmHWbk7TJ935qgv0QID3cuijngFXv7Jhb2+CAwWC10aYp
rasgmGCPr7cIqwztRx4FnyNqOfcr4OP/rEf4EilzgImHtJx23TVIijjGdAFizzglIL0cO7uGM0wn
+VsTNrjzdOVwnLAruohgfmB9Dr31IJ9WNrxktmpA01vCWWd8M5mId64BOC9NxubrETrp4WVg48MA
JMY6bUQHvpFnX0IDH3nlSPHDTo/0NqUNgGpYK8jnzFPwCBtG7OEUbw8oRi2ncdrW+PZgf4csaK8P
DSzOYNwqH6jL66piCRhus6FMJ0Bo02FyoIUhB+O74znxygJ60L/yjwuxHW1tbjaCm8wNpDsc5Ca3
V6pyAJ0NSAxspQc1QAD1oQz1ywrk2u7CUaN1tXMI3CzBaBJDum7bucHfM8TzC7iWgD9omBQLzgZM
Vp9IHTQXF7Obfjai+hIMtXZG42b1rWwGUcGxyEnnl6grypc8A39HdkIdwawTr3UBCbnQeulzOd7b
PaQ+qduB0gpEsJJsPYhhxF+t4C0icIuzy2m6z3LDXILmFi+paek+OqNDa00PQ+J5O55G2gtHjyo3
C/Z1GO2vfTUobTsJjvDWCKSB1S/20pEyn1rUCp46NmSoEHjdmrcxSFc2BAJ1QAMr8KUDdvRdAbbM
Qw9O7zjGeBqzqrsM2dCtwFPDRrkLxq1hOpFWdxzuQD7h8Kpri8eqYbAzgC/SC+SDMzznYdQ+a4Je
3OQwlwP8y7Wy+M8wZS8Mot1vVhqniywtsPqaxgCgKSwaoqQcsB5kbAuYSv/EG/BeB5bIJY1CLzKH
43yU+DSasMo7hz0SW3pqrw/KEQ99iAoHNKIG+Msii9vhtnVMUnlI+zo5T9oe2GIgtlYN1ASoeR1w
4XJOE6iPDuYMvSzUgO6pNaZwIXSNIfJRt4SaLgAMSOaH1VNqWNAhAsE0KGdz6+QFnGg1wdQy2j8K
+WooGVzc3PZWGRSC7pCICvbYOMAnuzbkI/CW9cIqiuY9zrs7+L9YfxrgyXR1pr4PAOn7zAqtvRHZ
3yVr5cX5VmCJe6FzLxzSBSD/2c7RQ300DruoLaCrqZvlwLsF79gIZRl4eA2O2S/KEvvQ2yKYFrxW
3cGZzYWSbZiD3xyWoInDe/nnWYS+AZBTAAxiwGrp7Bb3+2hk1ZZvqb7ZOFVjbduUnW7ePnRGPj5k
6wM1Q7GrHbkNM9imRXUNDOdYgzOWiOy3dh80zqoReG0Pdquzd3RBNT16A3bdoGuHRzuZi2YZQYFm
V9vOEV4i340grl9HOT+JlheXAu/3IcHCbXkVBsK3hA+43c+tgTpsZqglLGHj3QAYwgKgltDD16BQ
71YHwuzzWJlfZydo2wuEsuHq5HUZhGxQvRfh1G7n0hU+LA2Anu8EsFpwohFQn8TwNVV76yPzIJpD
MXQJN4IJWqiNyKvYBhRfo8q9ClVoIUEkEK5UWxsudMs6yKxD1i4z7XVU6jtap29gn5o0cOsrR8BY
c6PfNfByhx74wJ49gMFJA0k2EDvuIxHuB2DKbv3BBInkW7+r8i29Zbd4T0IKpcGtGRqTJxJSDQMI
Z7jVsKMuklX91T+iALujLhNiSGuuc0pQDouRfGhDGPCYyaMhza99PFVvMO1LV3Ua1ruEsk7Nekhh
X4E1cbZ3GZ+Xo47CJjn2R7B+6hq6+7I2SqS7jeShS+OvyIRByLXG5oITsHVshW9kqj8QXp5GqYkP
BfLPOvg2murgSc8VGoNPzSGo20WAz2NBC9O4aSBGmyhUw/Q6dUa95UALU2oWHMhze3cVOINwbOoX
eeYd0hDJuLqAAEpUQQgCyrbyMOsDNelQ5lXpt5M3r1LADWr/NkKBNCUN8ciNs8LCylCUvMaeC4az
rxLInyPzmO8ADbq0MywZCZsAhufRiuIYNNhQnG0bxXCNUeijJt5rENCSoqCeUi3LuHqA2042Pl6X
Sgl3tT3XnB9LpMlX4C6aTwBwtT5nvfe9U+nCxtPsTwF8Fi+t8a3tYJs5NjJ+RNl93IC20sEouvgK
r2SJRDk8DwAgg0XcdGfzKfpWRdOwRLVCa5ZHJTx//gpoyrsoHuJvs9X8FmAm53G2cVfxvBwiF0X+
pJL+RN9KLuAj8A/9Rg95EnxvikNj4oPS8fStN1jTLZWLJ00RuHNjglLmRncDGw7IPkN+Xhd8qBKk
u0RagJ5PHlC/mrOGZyWy8e6vSnRd1uXHMciwhUEt9Rtkv32u0XwgJrdABXbFpfs/ys5rOW5kCdNP
hAh4c9vesWlFUnODkEZn4L3H0++HbI1aR3E2YvcGgcqqQlMUG1WV+RtFGfYwybujVwb5YQoyG/a8
VdtY7rWaaZ1KN/99ZdfTYZc3qn6+L/ay9iccgJCnLt4lbgTGv8s+VFp9zVKebuVJuZNWvIDNaSXv
H3fu2d7hWLq9V47+iMmLyP41Tpoy+M8YW0x0ZeA7F4CfjnOlfGMj2jzeNCmyJTYZ7v+MDYveyl3U
Iq4Kde8br33OX07vevH3lo0qWDf7hzWNSOSMs/ca2G2yN5OFSGnr5iMeAfPacsuj1VvGUwaOZ5NP
VfsEB5pV1E6QWEHr9gSER+FIOiWPSgozoYAb8oYIkIPy+NT+1Rb6cx0tW2jN+rknyZvg3Jl9/L2b
+JeF4eB8Gef0ffRNxLnGtNsLRD5scaFocPbZy85QmtIre8N7UwD0Tez9HPz/Nff+ZPmg+9zwv38M
+Vx+he71tvFsSBoC/mtQ61lgE0ArcLM09TF/gDr2B5LiBrkYyeysQWGPG0FleGBfzpPZHppGsd5m
jZRZ1ZXPszVZb42NWkzueuOlWzrjGcmfvp3VgzTR8uYlPZbjVgZ7fWAeTb9E/2+Zqw2Z95C2vMGX
Vhvn7kvqjyuZKR+1WDQP8HN/eg/bzpu3HOcDi5O83Lmp/a3szfTk9CWnfkutlW1SKd7alyyAbSTT
A+Z6u6ZXrRO4JWudWQ3cv2XnlTmGDWk3Lx4Uu4neB36q3kUdhJScfUwTe3P77bHYPzfTYMMBCngZ
Go5jn0KfT0j0OX7NizZYD64TbYvSLXsSmYxMvQfTRlahDMY9dhfJE+YnzQbr0PydKl2xKF1Uf6P2
vBsAoUAk6aKNAwj1R+GNaC6GevIRV0qwsfCrfRqdPtwvRYvzoBnRWZ7p9vh6N4rnXHI/gWNtk3Ua
3U4/ahWZHCrt8ytkhAqJDr4wGjaZoV4Mz5k3+2ur1c4OUh1Xs8LJTdfLEg06cl/i4iYXzcRgdWGD
KWFZffES+1j3Qf4sLPRBRaQQhtWzMM0Hzbz1IaBd7aIWTgdKlcE2ta3sPAem/mzbRr6SIl3tuT/g
L/kvRhOUJ8cZqCa7bflN0fBzoPynNhB0UNV5NopWu32lUJRgH7o05Q9fmtOk0lyW33tTvlIoILob
NWyrXRFjmr0ALcUZsYrsZ99ANvPuk8jaBANnCi83d8Zl6BLSYBZB+vV+TlxCMpGUYflYa9GXToHg
Z9v1EK71poj3nMn+qx3xllgpPdUzJd7nzUT+LZ9+3vyK/H6jFKoXs2VGBsCcH0jB4kSjgwRT1OAq
P678NBIiD3wNZA/pa4xYmvd/I1p+JLzcwKPuhwrZXKEPTCbT2WBgaW/bAGH6edCwndPTeUNKxhpu
k80FetrE9XYO+uH2ifLQJVTDSb+N+hWSifdfUBhVWwmFy39TpaigXatxzXHL+GCJwPKQ7OBBmohU
fSGLZz/5OD1C4E13EsZuIjpvUigzj62tLT9t8jIDjHuZeLceAAO5iwVn8iKXFGHXdQc7Z3ePAbl/
isLcAfbLrDyMi0dtJA3C1wDwc6gr65FCwj6rxvDVwx73Ef3UJU0GxUJyPl2RPsOw5g9+LptDtvBX
hcTaOePP2J3masQ1yalRhCIbtjqGgvnPTIKWEkf9tY2fJA1Vj5l1C2djWn+F7y1hGU0yz5UUgAqd
OdK0H83Cc+5KLIzVujkrgZJ9gz7jkSqbRiTWGv7vOIU/lJ4Xnrwiyg5mZM+PlaP2GxN12PdmgVD1
imVfdTX5Bz6WeZ0Q5SMh5jt7afaZj3FBoCjqUR/cV3Oiuicdcpl9M92kifrmFt787NXJGgX7hIMm
etGwUSvvdDtBaoO37y3LvR0ZkZ0MNrdMCOeZnQBntcTxDjaWvCtpysVO55+xO2Q9zOufMYHskvNG
4z7pwkOtmhb4RIr+lWfFL3Lx1XiDOKD6eGspiGY1ofksLazvkpd2IEU7Dqh23mNGjn5MxdcgpSq6
i+IWa97lAn39510P6T6IrIfIBLmDSAadOqS5vethhHMfm3oR3X1JISBfHmWZ8bhOh3TZyS5yZnme
jpcYilC5qKFNjTFgTt+U32KzCo6iYdYUJeOyMFe3TgQyT4JJMtm73qq0g+dE8cEs2bRos1q/un1R
v474thslmjopx6VXI+II5pOs20pn5fgom6jKVjplEgDkaG01RnSUEYg2GmghL7uXX4/MXP9dH8Gz
28sHKMuH8t9zKaocTrAeqSsHsYBNFba1s65IkZ+dJujai6GE6dnN8X+lmkpULhKUSUZRQr5z/DxJ
DiBJ1GOKXnwGCzKNdnWUtdvIxEh1Nqk9Jpb/nzKzPixTBUlqjfZGKePg2gYqSmS9Q4bLVfoXNwsB
GrbkM+yhXHcL5cOcnA+9zYuPqoIeKJNy82CTHJ0MWFkNzmhP8UgtQi5qx/euUFHsJCJ9JqfKbZai
gOOSNPhtqIaUrF/U2vX+iDANvG3oDFDUlrF+YAGS1jI8gwAzvxY9gpgLAnRMx99av/oEDjrp5g+2
QezqO74+TdLrb3CZZ2TGp/hhxO7wNCsFUmmmMjxbRdSttazO/8o0/VKogfaPCkoBYqb1XYUNtoJ3
DFAuStPdXMUFdhR9dw66wdjFHUDKsXbDtWfqw7fGKg++Y89fcKT5cHq3Wxc1ey9yz9arWcTxCdVe
pPeWplza5Nn1FP1FGvfxQamYr/oyPtLITkjvbHivja5mD6Cpt3OT+I/moqxnFQAmtDTEfHVpinhe
Rf1mwBD7UUJ+CsisibOQWsbiOfo/equl9+Zvtzy9mXsq+UXzLSVtu6sTQKFZPX162az/wGvnVJLN
/loAbFm5QGhWBmXPQ+30aA/m9Zck842nQKmStzrAH3QJN9ifnxW/H9Z2HRkfbmj7G3J9FssBXGdq
TRVbFSDIHxALyCpo9cCbNncPYmxnpZ9FOTgftZJrJ75MoDgXv7tqwFw+a93mkbel+QwG+sO2yk88
2D88M5k/CxtCAn4jL50PrAJa9o8K265Pb3QyfGJhWfdF2KzSzGh3c3/N9NB+kbcrxV40VsxaP0gz
c4IQw4LZXA1GaL0WhW29Mj4fdtS0q4dEZw97avo02yRNE6/0FAyu/CPVEraCAhBsL7+CkoToqupy
9WpZg/oezVcJU8X00R9iEhSencMCOkw7b75won6q9B7OJ8J0+ZNpVtPK4Rh0SGHeQJpxIb4vYxZO
xBpDFesmoB4psQ0ZSx32d0g6vwz33IU/Ae2BPpbHW2Gmtmv+IsBZoKgVfZ9jBTJToBQvpUepLjMp
Y0mGOVgpfh58TxW+veiP6ydSmfWLTAx06o1OnkfHpnbrlxcy+lSjlroUQBrjAD0flK1Uocxq8FYt
+6qDbc3WsxXuLOHZmCXJNL9/uOXjSpqFOQ0Pcpqd7c7clPM8wfrMCvwBucgdh+VkHRmRsb3HKiDS
v/VaTkHiZ5lx75DBMtdZeqVDLhQYfo67996frNrh0ehJokTF8OnqHd8gP8YELzCBUcV1HL02fjVc
ktJcm7XWrZTMrG+A9Gw2zRVii1QnFny6U7vo9S298u6S5r1XBv8/zEV+E3zZvYoa8nLvUhBrrpy4
QpRL1gMw6Z2UV2Vc57rKccAzWVq4JiW4zDXPcb64KJV5hlrz7I7rmxWyq6IqkmDzVc+Wcc0Lyj5p
p+AI1WTOv2wXIb6MHSU+t6Dyr4yWPx7Hwqmh7RQ9WZoxTt4FydRkc4t5O5hFaXpdwV9v2bpnDX3Z
G+Kp0TOMf9N2Ouhaje52W34t9RxvGPyNVrarlS9SVEZi3liB1YEquKTy0MO3d97AVld6+doco4ZS
ikh9OobebXJsY9ai9SkxfxH5lIu73EW2GR8ax3iepsondeOhp1zaj52feRzYIPvc41WvV/1Ogr46
FrvE15L5fdSLxy6vfKSYMSgwAt6Ppa9ddI4Cr26NJzC2bagumCYlhUCx4LT40YOwRWB1ZntnAUsJ
I+TOICmb6rR8Py+WU+UH0+2j1R8JYskhS6xw3U+qW/H+nlu+jx1bC0ghycsN2O7+cQidnwlvn+34
Y83/xu375rBFsnZ23DnkBBD3t0q8qOpS/TIlZffc1mr53Aztu4RLEtobuBCHuJuQy1NbI3tt3KB/
8op0Z4vOcByiXV1Mjr3UWlnveCvuaztqN1rHKRGRWMdyjp8ZAkFf6iJmj8P7OMq8EZfkzEDLm2ab
8SocYZg/aJQ9ULZFzy8pquihVIt1qY3QfdUyCx493VGupT99cYHzHO8hhBCDR99x+g1f1GEjw6RX
OoxhZuOtDV9MIDsgTZbBMmRA1Ug+RsaC3AjIlHLh0GCtOju1oBvSvE1rlnax9PwW/PVDykNz/vQ6
BHbspHTPpa045zltnfOz3N6D0vxfsT+GmJat86VE3eve4f569D32x/PYoY8HTvWXqHf8FcrC5k+p
41vGKVXNDEUEbys5pVvslm6S8WFkmLeuW1DYPTKHev02XISSb3PuGav755DqnnYIeKurph81djFD
sIdwYL/wioSVU9bd36DVyCyxr7SRIFGrGc80H+3StsiNh6jRMrCT7Avrqgw+oIYdFG22gP2V6Vum
xxuBPM1Z6j+YvIJW0qwnwzvEGbloaY5Vm2yr3uMws+Cj8j6bSPTE9iWpQ+cU4Ge8DRBHO8vFVREU
D5wsQVyfjsEOkBGR4O32NihNSfvLrTNO1Rkxg5/Tb91up+30sQg2LL4mlKh/D05O2yUbiELzTo5J
0tHpzUsD9/oioTAJTKC/9vo+qR3YAMmDZjN8joCiXGRVDGKSGKimZWvFXGpY93Yn9Sppl2lBQQyz
myuHl40kiMO6m/YSv+eLZSzqk9laHv3H86Um5tYxOXDK9Xsysxqnh6rehdC9SXAklnacFe+fsa6m
p1uscZDSC5UUdXwwCHKZrPkaLpa7cV0ihZDK1bLGZJ1kXrsdFh2FW5CXG5IKy0XP2nVICvosrdvE
20Ad09Jec79JK4gAhRhZH6zbnPTIQ4O17qoOXGub2U4UbqPeHm1rY6ooEv83sEDABDkr+GlQa+Sj
qNH9NiTXleJQWNo/wJynPbZk/r7mpf2OCskp6Jzwu4pQyzrUq+Gq+mNwNaZ+XHtJFX2nLn6A/p9/
FFkRk7PxnmzND9kDIRSFjYv3ZCgRFZbBe5PQ1B/awkveJOIk2RWAwPQoXYDBu1U/ZOpZOi2VU3WW
4GIovY1l1zuMDuat9GoNdjkVOohr6a14QV2wug5XtwcbRyATpe88z+OobEc7ay6wXDAxCsynsi/H
M6It6BuBo72M7uJjLO2+4nH1UrhkOdwnSgJsBVdcdS9tV+VUaxVGaSAHTO7OQOlnVZPaP05uZ73n
aJOvFP7IAbLQjPvukAfq+KLwH/OF/yx2sITrKJ4enbH4JFlovSde4526GDSadIZhlu7LqrW20oy6
rtwEkZoc3RApuSSOOS6qyS7BPWYrmJQWbZAretrgW8CrBAulzw+n97rtFguOqjubUYNfJHz531jw
S5NT4hogZX2+x+1QZOqW3ioLk+0M8pp99r9zs94qj4Y6nnuQ4VRvom76edu7yUShcGwPwMiO0mph
KhfH2xh2qedbGtuYu3EX2EHz7LtJvG/LngN8E5DMvLdBRxhX3zPWylI5l/K5XDIjjU8Yre/vZXWJ
d6nlr8s+8DczCYfHFkyzOXD2Wke4lp4CE6+DpNP9Z7m4um9si6Y0N9GvWJiSgu+bWj3IEOloq/AU
9zNV+mVYHBf2ocva/6BZtQ06U32RixJwssaoNwNE4c7ZelL8/UjZ7iq9fmV5R0dL+tV9RpsCLkP/
AC3jKtFehgkS7lB02zjQ43MUa19kT3anXP/GtpYg76WLk8XN4Y9xVme5W/Ae1UotPNI3ujtWm1pJ
9fVdVRkAHj2d7nzegNYFZqfHyvTcR2dxtKijkHP+bA5ra2lKTHpdN/wHimBxvMdJ3MH/ib21DGCx
pbyhjleUzDTOqXl5zZUmPQ212nIEb5MXO0F2eSy7+bs6hZu8GP3/eNn0xdNy63HoJ2MtBzfZGOpA
yzax2aMSoAItvXccQ8qzT1PlXTQAJySoPOtgtoN5xXXN20xu3n9JKTivRnTb/tbQSQO4i+YJ+ol7
quzN907R8fDusvFN6SJsp2uIhWZsNZgVhjMaimy7YpQLBWlrlfw20cO6pRLQs0DyH9m2NQiekQoB
KPPhqPulmp9c1ejWrsbWq0OLOT9hYcVaO1BBV8dPaYSsUJehiZxVlZHKQb1SbwGZ4z6bl33L4SL3
u3XWxgCSluBYwbDcqPfbeiics1wkCM/i4FeRcpDQ7Wlye5t4uw1IiOnR/GAjNFmvfnuYlWFP2o1h
vdGXLCwCbv06YCXbSipWYnIXZdiG6uO4biV3e0vZ1unfeqyjFW11w9YZm+mr2wUo5Ib536wPwbpM
3fQJ9F9y/h8jRicN1noypk8L6fLs67O91qs2v44ILjzVdaqwqBkB6CmaclFHNIa0xHjRo9i8hSQ+
9/5K1zzyzb/iJN3HFQyJ7iAjqiK56slil7YI04/Jg6UOyU2gXiJycdPZXlVKre1s/ha9DQKyxp7S
Tbma83z0Nm02/nU79MSIhMOKKdlhmdxJAUQJ/kfb7id/e9uQdBzhNknrf5lYDm5LC7b0Zba5rTKZ
h7Lx2P0IVcy4ewQPVprK/hKo0ZGvrnFif1QbGzmn8047qktMU+ZAW92zAjqDeXMZp/thf5Yhywx5
SmRklXHLI/x68v3Y/99Pun2EocAi1fnooszwtWfV10HmoLQXpldjwPkQ+aLmturDcTqpVW+9h/ir
7NW+0/den0YfvZMcu8lFHUqvng3f1q9Rkn3ekpP9oF9jI/6tlbMOTlT1DoYX9HB8K7TIYzNstipm
n6tat+EHJKVRXab88YZ7GB1r7Ucz20rxQUt5X9za2E9hQNX96r9hIixL/zleEBMQnoonX7+6hjnj
HiBXOR/LcdkMc2+PlPebhLqunreUR3J+JUivRoBO0ayAgCs/yD0mTYFcSAzfCLSwfmE0rNY2VhKT
H+A+12k6tNbEKXDG4erU4iC3T9Jo2MkZEWT8X9nsAoDnH/YSlN5zNqVglG/IjELnmF0DPRA+QkXa
8wARcOH0ARrTZk2/gip+HpaWhCblR+D6yos0eMmDTZqL8kZ/SMPE3IR1luyVRZel1vqLO8ek79HN
/G2BQGTReojxPJZ14L5wBB46cvbAW+yPjrZ5iZFUHVh3XgoztZ9H13wKnT76pIU7nj+RSmm96NMu
LBbgvHEvixLuR4ZVXRR9VkqjXaJWp062zOmjFhpDFKgH6aWkz8rJk/3y7VZHa53BTB6c5hNLWWWP
87L2Zhn9V6Bs2d98Tf4aAIq8zVBcDxiZzThudN/yZQem+WmxGltO37Ih66jCJI5mvgACc966iUT/
smuzfFjbSeR+lTnosxmnwZmb265Nr8Jwb7See9u1kVlD/rPUyyOv34DtXwfXCvVf/qhBGHQD+4Ix
IIXZLliFLMqTK/rd7/3S8lPEH/UkRZtKyZe9UbWPzCJ8ls4UadhVUdT1RZoJ6fD1gM3qQR5kOMqw
2IfBRMsL7HdTUCHyOtTZbq+C0cH76tfLFfKaulNcqkn3t6hRhfUl4n8fRJb5dI87hUuNtbEeJCRv
6aY3nA1rfPEQztW3LM6NPbiD4oFtUJJw5sVrY9TNDxnhLx2+eMCPHBQ37Kqcddin33wOB/tbhwyU
S59w7A1i5wOpWNRDb0+QyUFYfAudtCElnAFnDjLI/ro55cfKB6wO3nU5tPlm/jxAk8Sudjknjmb6
XIPcYTtPSd31KEp7lXtG5Rzf+WbxiL3dAhgot8o4MqMLCnTuuHRiIXsfM+lYMTsRa5fbp+faVedH
fGK8vZdl2aFo0vrNc6ZvyN1lf4fG/FlPLe7GoO4X4MBvA0SmpirHTz9N85fBy5Jt7pgYaiwXuZvg
dPLW06LwAUZhPGX9BXJVgPvAD+oHZKLz8VPLlWrr+uBFTY2/n8Ipk42ipfo3D2ZAWWrxD5zZQXh6
pfZMciA52oWKFHuulGQSlH90r/OfIh9koecE7wFKpq9AjtOL1SL6rsY6KsScWhPsMBskM3l/DdZ4
ohB4lRiyUzjN/ro43XCJugo70l8hGdZ6SrPxCkS9pcNApgcyxd42uwqTqTz5O42+9ThN/NCq5Vs2
+vGrolGjCLDVOGqUP55wnUA1zAVnXdn9Ay5b5SuM+6O3vDRyDF6OOgoCG2mSdq9RdvT1szSr/lsc
99N7jsbBg88tHDQmQTLA8QSznL2MQgruwzZ67SlMbDYQzvzhx2VP0UbpUMrhjopDf7tD+OFjUF1j
J3FL1PHvQzxch8qVUkz9OQuH5NxFeB8GWXmoRLAa9TZrBUP8v9o5aYVN1AM97gYTmn/vaSvBdIZG
OJ8ta0HDL/DQe1PgoTJYeqssMNjnRF+E3x5jjBCzXeNIC6k8Gab+6Bfk3qVTLuG/I6RlosZ2tA31
54gwbbtDMsbAj4L5u5tUw9mxreZFCXvzqkbWvlPT9kVCQAHqXVXa7eYeWyaVnb3pmw99sRvoze4r
KZz0CWK//ZY1OVb12A6kSo6AKIY4a6U1jQ8T5txWD0cYkqHm7ONibHZ8MwuUZNpwp6no3d0s/ALo
GniNLNElMwECmUFiCC13MTwDGyuQfR3j5jYiWPqO/M+8x9F32EqzWF7JVWa1R2naFXgHVNym622w
O61CsuFvsB6il6lTTprfBx81J5ALry9r5fnzQav6v30jUfD0gP/YTZ66UQrP3wvhsVciVLWkudAh
pTnOmrGadRUnuHNZpS/3DZfcIWiO68lgzTvZwJniVXjviUgdUBunmJPWYb7rilw7V9lmnoPhm+37
45a3SnsqYhRIvDT6RzZrpoEEshoF7jNmtdEZM7B4m/ds1GscR1yyDmqsvndWpl0VTF6pmXnGh01J
fj+4OXU7Ac2UCYJz0+BfpMkkuy/dXeQ3UAWWE5kSKsY1Rv1IWvdDmr+4HRcWW6ZbbCmsxdoIa4QK
oo+c8tEOLNZyAXcMycbEvOFGDrA9JV/rdhAeu+pbiV7cvsQe6UFRa3/GFYhb8uXtuq/7dNslhvIg
Mb0wcI0pqfsd0Bj4+NlcRt/HKE6ytbNuOGOZGexcJ+ihq3UYInklmU65VUlhAcPm0i89/ys2dFQc
UnN6+WNsKU+RoJ9dyqp2gebjF47RBGWRSSW7nsXJxdZxLoz1ExbFMCCtCse13rEusZ7kT2U+rKp8
mK7SSiWkFPrWtspgI7HWm5YsUs9S2JG3LZqgOo+SqL23JZgEM/8mub0NimpjzdulBQbPnECD8rMC
WfjzGRKskl2VTeNj2TnKqiya7LcKqq4n1YWSzEmO5XIOJ5E2IMbueCtZ7DH9zPGKvNwXbwnfm13Q
5ZsArar1veO23ocIL/0LbvbMPNp2lTr+CSiPFiD6/XIDnd9Q5oI/T+qSP4hlIlhfM6du1ofxNuWA
7RQrZ7AmpPqSaPv7hlV2rX0CDrJO3WgrzfvFQYNEcXr/rKI44KyyJLdOahm/zGFSP2BIxFlXHZcT
7vjkae0PbXLc491HplXw/UgdtHZlGBj96SlpTAdblJ8z58HujyYwL2+vFW7yNbALEoZzVGyTgG2M
44cfeeZqeyAE9t4fHPNd8dOTIBczNmBrQA8Y8dhjcp1GjLVEkERNkiMb33mrhHGyd+O+PXfGrK7b
yRk/w4aNLqS84Twoev+JWYOlFG94cuxLPRqevBH+60KtTRQyq/kAblj4uLOnPQ1FXrwsvlws1enM
+xDR13fFa78jSNbuUT2o92IucDHtbvjLXoJ61dR7MRb4KsFsxHqn8uHXaoPVPsCIVmDKgXVAGqlh
8wvAJxzb+ovdqrsb6AEx+P2gRsatWeXF2enq+BX+za2GkHHqQXPLPEnFILYr/9m53ssLY2P2J7YY
MbhpVuE1zAP8XAu33sr4xjBHPOnFyiqiAoSZhX2aSfjeC6Rydz8PSiFVmtWS4gnRNBWM2P0jdf7k
NoCLVFDNVD6kY8GH+QtQTEKk+bVHKwg390kCMZMH9TgrbHQBuiYuZ6IqHJrkHWvt4AXKx23tDudp
F4MXfJRlu66Mbu8Egbe+renLYh//X0bITqAai/TCpuFygxvn+HOX3vTUTXr6MiXZs4RtKkj7FpO6
3VCgebGw1zci4DEtQttQXYwOa5w+BlQikXkRNlEavC4klrF4566mPiTB+B4sZE3Xj6JtXmX6UQW6
+dn1D3MH1bNWwu5QokW8k2Zh9ZcqyaM3fcLMzMssWMzL7A40MJwXtb527KJelqeW4de8bjMs0XlF
70qlLg9t4LC/hO23F7/GzulVxE2Rp5KmORbls97i0VM6cLeBGb24mHhcxc2xtdrzIGQS9EINLF3w
MLE9dzwWMYdES2fpTfUp3VZLE32O6ax3cb2SXq1S45eSw5l0yqWOkdXh5P4oLf4QwNMinKXPhnbp
2nQ6p45vXN2qJOUWVrCvivgfCVn6DBrBlg4r+4r7aXic8PXB30F5C4KoqL7A467W/r7syukvwNfV
fujMbm8kRveXvw9YRf+illXtZxW5O4mS0Ar6/8wIW9ul4zW7oo2cZ9i8iMH6dfAUp0V5sKICWKHK
r7/jrHFB2Ykt/JgEu6ZR4QsuHb3dDBe5A3AA50Dat9vKrk+po8dHWx8ClOaX2fc5qFoY2eJQMISx
86x2xg9B1DiJn69cN0CUzK3zM+/ZYCsYHMvdGe5QfAM8rW1jyyhODQDSU2+hs41uOHK+C4AcCdhV
G1X197HVR4hKqf84maN59LH+2MOaMV5lbNld/Q4PSV+1cDNIMveiZTYWndmwxrpjvFjoVlyM5WLP
aDvvGtdvV0D7gOa0VthcUw/3Ny1ke9Nb/dijYQExTfXwrFPmVL+wZ7eRXFBAAjjNmQ0+Rl3SYZRT
c7aWi18bp4j85D7yyX6tXb+Oz4Uyay52Z9xaftiihVkn9aHpUWjFR/VMjhpxG7m1vLRj8Zrr9kgp
9LfsvaE53XnS9NUtjZ8sPomhVpLRl9tf3XePRGryHCOlncJZzIIZCTLPDA/AIT4zw6owMvn3wim3
GVfSnjzKtmlPxcbqfx+CuXN9m1G1U7Z2Y/aWv027PwsOVrbLqCN0Top+WwwgGBE4gOBGhSGpmRRH
Adl0kllOvSw/yEAJ+gt8+AbRWUarqpsfjSVTLb1yGYYuP9TIx6ykQw+tYw3Q+zSpan8dlosbGDEZ
9dLbpgh4XO8dcueHxSlpOK1KZxgqWBouw1pVsc+WggbD0pK4jJdmp7FGzQEiVNKUDrcK+VqG0Pxq
EG+PcPzf8ZdAaa+pw0e5SDy3IEeX+AeBlfvvDlUtDlZSYnO8dMhguTPiMrta+TXHs828dUrcmfID
fE/MCVPj8EceV44Qaad+plQkDtKSy/3M0QXTJzZ47n4sySC8mV6UrW+ZFPxhn93GSTbBbEVXJSmD
S+L65ZaU2PzJ1/zkNn70Q+s4MgEWLd4oomJsGDcxpgCT/tx5o76SIYiAkoXR5m/yNBKx9bqd/WJf
BI62QX1J+aLNMc7jTRf/qEJrDTWaCk0LjAq/W+ObmQGCr2xDeUVzAtuBop5IiKjGURk9lsbSyB5T
tZgX+OIxCNnvxbnmnoUS0k4CFYx+b3ZuDQxlOavJYGh8vzfnWhtXVWr1J6SxtHVgwRPDNm4tbBWA
h5xvrC58s/0g2gfAYE68HqKTHlBdnMaMclDXnS0bg1pjucidq/XZOZ055OfJcK26/mdcOuvOSHe1
Su1CmvdemR9o6AY01KJ39977U359YM1xs2Nf/mrbWMw0Ttsd8cAIvtY1KhbJ8JGxjJ/9rrHXErZ4
V7CH8OoHGMHWG3CTvbVIwHgjjjQAwUF1LbPdNHpTWjV8aSq0LkwH/1RnGWYViCW4U/go+RBJbtwz
I/8PMRmS67NydEobRWNSKbc8ydA9h3OsUUmDRmI1/EEX44mKDntuO2bPyB4g3f2RTNYLd52knfZw
j+cpIntLdVJ28IGl7CjeVac5ibtq4ya1cyhC96FPUkDm8FHhRdULLyrv0FO00nLc3Ubqlo2G3YgE
BmqZ01Nlt88kc9qzULvkkud5stXx7t3cOV/UkLOLiWmHTLoRvQqmmstUid2napg7bOKEdwDns5/T
pPc+bvnUVi0PJZIzZ+HUlX6ING2clA/SrH81hXiUeMnPXmn+1rtwhsVN5z5XBquZXTwIS+k+ONHK
bjurE/+6xRvYZUus9OHWWwyArc1vjXCPbxPG4G5MiY7EA8f3xNTO98vchPrvTX4KEAK/xmQFKSPs
3/+epUOd+2iTN5UDIVClRvEc6qN/MmEwb9ABmf6Kg+FB7RCabuK63stR9Y+Tqxx+wwXJJL1ysZss
3bath+rar45ejsr3tgyUyW1tIBED2hahSkQH6sVnDds6/8Ah4llaEhfTNWneR/RG+zyNYB5W9w4Z
p8y6f+it8fk3wzYZUk0YtoapcyQb9CZodXvBrbPc8cVokpZEHE0yttjPOtWbtOSCNCOlkRmjbJnV
Fm34sDzjPkKegS7Iz2fIiOUZ90+5P+P+KcszIKc456k0/6PmWvDmpe4XGxDEA65w4VtUQbCf+rna
SWcEVvaMTQi+SEuvxBSQmgW1jRcJeZxy13Mazcd+GVGjfkfGDFiu9FZh0TxVi+nhr+lwQ/aNBT1w
YWmn1da38vAfZCKoO2Fh/q7GmkmRulWvhTKVHLu8CZBROT/yZaQS62XaRzzPXz1ShicTKZDqexNA
MkypdhvOh1uYpLdcf/qrMqjiz1OCyzqap+0coyY2D0j1EHcUn3jalGcVWRD+pNEM0Iz/Q9l5LceN
bGv6VU7s60EMvJmYMxdlWcUqWklU6wYh0w3vPZ5+PiywVWqdMztibhDIzJUgi0QBmWv9xs8PgglL
Y3ifhqbhnCsYM/Jg/2jLuGsP3lawZWYevISmE+9As4zWxq+y8TyVwbPpF3xx+qjnEVf6T3wG9ePg
pOyUa9vYpk0dfbM9i+d+b78pWKke06Er7rLYCj+xk71KQAu4f8tOGPsxLHcw7glOTgtDxeXfdO1C
DMoQx3L2qevVn9x4fhum1vnRGfYpNovmD0fppp2/hGp2Nt9Pnf9LqGiF/jOUV2Z07sh9FNyUF7do
y73ql9rnARJEorXxD9cxAljHXf4B8bnh6PpzdIJlZD6D0EEJaQkpE3eThs74NZ+tlOXPED6wEAzJ
FX1uzDzfUscBrGf1xRelCb17xLrHl0x1y2tYKY8Wb/4X6VKwY9iVjh0d/p6Q74HgqY8yCnIRaZkC
+HnRqzk7uNFSNlRfjTsZNg07Z//xdZ2qeFoIsgqbGhkMWjRVGmrUB1T2o7tu1jNQBVr82NQ9z4Qk
7dVL26CgvfRh/tCb67Dq4QNZeTk2xk2k8CzkFg6N3jz2iIq+x0SZqrLaq7ilbhPlxyg90hwKRjsh
wnQXV1WhC5NhOtlTgmz5oLEvX7JLSWuWuyq3h73iL6jDXGW96gIv96sgf/RLDARjr2ifUHwK+bp4
HY5PNCfYTE+I5OhHVF0BX0vz50CC17UClwYnzyVs6Q/UCF3aDOZJ7LoQElVuoEvuWGe50hrXN6Ab
m9wFXN93XnqoJtc/a+rsnztUoWDBL210069DWjesTn72RUb1HijREvfLcEXlUNnL0O1Q+IZqbb0m
yZcvUAonJ2JlXyaOivO1brlnO9D75BLCJPO5yY887LGeJ4VBIoIX/XbSYwC6iuFc5SzSbB8Vpvn1
1p+aA7zzkCfGtcWleJOl2Xi0k9yYd/HSqWnTOkVavwwMihtuLM8fjjIiVxw6dkJ2QR2b5FmMMMo2
K8YO//dwvK49aW4MaxuIR+5012kZSyVaxuTQA2FkTObdet25K9kvevvWTRE8VSyKrFjFv7RKFSAM
dDAKGEkA55AP9gMlgqW8tBW1fy3r0V7sZdQXFYWh+2J0vjYhwh9bNhoTuNGmPcbDTjI5kr/BL9Q9
GrgybSTpU4qfGoogj1PbtfcS0i65H6tr3WOWh+ovcq5ylSW2LdP3WEjs93wW7zq2SYMDmJ2c5ZfR
rUF7oJJzihtffZGuwYJxxlvHhF3IrzugkfJiYkmV2CVWnEtX4AAocYG0bm6zKMN+b8wfeTtTwNFT
/7luws9eO6l/kNzwd9Zgo2I2dcXnLP5Y9IH2R99oPFMbyEmYTmp/kORAbDGtPuRjOV+0yGi3Mts3
CuokcOUe8rR7HF3UGIbNipYjV8uNGTjumS20stEWbgs0yvem+CzemjJ6CxZTRifCAzGtZ8iY5Wwc
s7RVKU13IL7hjn1VzGbPm9D/U4knxM3n/HMZBIiGDCnVt6S3TiMqKdtiBigxs1c596NVX6MEnnHQ
W84HOy2aTaJ78Q8kAzaOWZh/xbH25AxK9Ueuedq2wuYKQpWjHh0PbXzHauDjO0F35s2nnILUbH8/
S8Drnfs6UE7/Po7lUnEYkJnCrVurn1FBht33bRRQZ+unSyMsy/HKet9gxR80loF4FUrFYL7Oa9Fr
PTate+mwPP4Fz2T9ZD9piX8plxm3De2Kh1oGUt44By/1lv+WX4Yf4S0eQj2w/kpDDFWpcH+10Cbe
9lZXvbRFZB/U0GruIcvml7xSsoNGbut19l1ro5pkmJbpDtjnPRWn/KDakD5+4Kr+YuNHUcyedbJz
f4LQRzNF4HKTUgh4YHVXI6u94IuXKtntoA3da9A6gO+X/jI1/UPmme7WCUB5WED51kX5rSnLfWlW
SRhdRXbg1vxllCL0VVb/MtoX6l/vXNjGUah3O5nn73PX9M5OCo3lTk7TpT1MIxoUcupnsfseFaCb
c05KNkuxMT8PmJHkkLbpG6zQPwPasA/FMLw6w4x4w3Iwx4RFvpyqpvveeRuWvkEx/tDLVsfI4+9p
rR3B0jcDzBZrViVndEDwLfXm9n5MWvuxUlIo4KOVfY8cNglqZT54jv4NGK726JoKEpAupDMbcqIN
mJXOYWDrFiS2e6jHUn+UPjlYc/Dg2uzJrarke1OPiv5g288S1f4MRYkY4rA5f7nNlsHWcigvVvZL
0dUkSP+GfSUtHip50l5WuJk0l4gMW+e2QPwGnhYI0OUgu8114+mnOYW0Pj5I3y0kL6mMbW5tpKHh
e8Hk2UtghQg2JeLJQxLMBxfppoV51lWYhm5eZPsh8Wtk5ZN4f3OrBjviPfbzfM7LXLlHVwhCToxj
352pBSY0Sx6/f2Y4OA2C4Q79sqw2wwLflsMv7V9OZcgp9OI8LrJPI7Adbxh2henH3xYfiV4BmmK5
4CmxPqhgpSbNCUPk/DhquvbB7PsfEuE4MIIQi/+cg0jZ52Whk/nMuwdH05StprPUVywFYJqT5ls4
buUFcnv9ZieLwxMMLWPQznHGX0Ka/zUqgkbwGanU96hokZKVKOpy1QXMsVxLuv3B0s64jYQI6nPp
W1TVPaXQ2E5JNMQvCgArrA608JubA8Cxqa6zRo3mMwoi7b5PWutr/VENkuibYSTIA+uGezbnXR2x
24d+Cy3OiTv4egvzTg6R0kLMThVvf+sjxwZDb4mWPiR6wSVKYNyn/t4vEuc4Fv7H/6e2ed6rQL19
+Ic3XXM5Q8g1uK4K6VGFZozExAuqqBuC+t5ANh1xp9QYgAmRnw4PzpKfBmZOftqULLV0hJLGjkpw
7BhNOjsMaNG4l4x1siSv1wmOrkGpjXUdGHWV6xdEBI9K36l3Wq1PQGqXdDkCUeTIO1BnaCXVaDTW
ln0Hu4z1zTh95kUUn2bUJfeBikChVyV4hbV5+oAe7PgwNh45CqM/hgPy96IZIpIgt76bVklr+e9x
EiLBtzjpk2Dpm9gkkP1bwGK3mNv1b9eKB2wMy6zVKSaiXyTEMOGQzYkW79ocirY0ZWAlj1W6ql6j
b7dQs/KzzWgF2aGb2O5C+4rtexcjjo2vWO3eBiJ8L31yJgcVv6zmIKdGpPH1u4UHel7UGxnSvDDt
Fkm1P1mmVIdwqZzLIZFKuZwiQsf0adF0A/H5gZdGhecrgb/E1I1PzG26nMkUOfs5b53CJuD9xzjZ
+L0YeXWwC+T+lVsZUSznvOAP5BaXrnXUWVG3y40Pg8I5ZxCf1vt+HeeL1ZCFx6/GMdrmvu9JAPx6
OtrGcxl5+VFHM+heYowwK/SLnGqhnZ2DMZpZbExO7fFXCbNmU/d6eBmiFnWdn2cu62AFKt3pt/5Y
ZtzibnNjj/u2GpZU4s+r3OKUgJwjciz/EKvIZ6RAFvEKNW266BArjnfQG+Wl+Clo8YvWBXpRhLMR
HLe9vCFDvhG73xk6HQZR9+S+V26OEHQSAV52Gn4ZA4DXvXS62FHs39Xboa6X20aBZtAGfX4nhUrU
Cq1jaOBNIs2hmNIrichv1pz1H4LSjz+wJ5QhOSiV9uYNs3mVllwr8pUPqqsZ+66PlTe7KrYxSPMv
sKbjwzhZ+HeCx8SIQj9CNrU20bLpDOMZTG/MbpSHlvogff2yJVVAQuxwRB72kexG52U3mrEbTRDs
xaV82eyWndYBniVa5k0/L+3xBseSwDrpo2Y+yoEPYG/KvudGWfocrTIf5zawHj3f3JtehQbBz9gU
mY371hzvb11yZqSkwJy+w/J5iQUiU2KcZfU7WHhAJEF86Vt04KYdmjzjVQ5tHFiXvNR6dsR6tBE5
eKrU/Z0BMJmMALZ0faZlu9gep5M0Y9N7G7sseIqcuPmkFOdwcaer3awDeedU0Rfbjcg1ZmgzTwnF
3N7owbR7HSs1s3V433KY6vivIUqNs7Skv5y8bZK77OKWSagBOg9kHPaNZbX4iemwV0KtQNZsmS4T
qBmPh0hHdlFmuG1P0TIJLbb+aR9WpzpHH2yD3zNm6cthbRvwyS0FBjmQyjzdych6msxhwQq7Mg9W
Ff5IMJZkk7L0RQQdzDLXeWuhLQEIYMm+itproFvVrokRT7v13dwORB9WQqolZLYz7jF3fAnJnp1j
FxaqSHqDS/wITiV9DYo5vGSYGCLliD73z/7UQWbrv+lHZSu8hG3yUI4BqmoOZN3O1fciBnsTiG2k
sipt0/M13NR47ykg4IPjLVJm+yzCd5AHXHJBKntp4WR64Cb1dmvmfG+YCcZWNHpgG1CxSM1v0ic6
Pb2I/NQ+2F5z0i92Xem7uJzMMzYC34vAK7+GVrmexH+f/BxaTvACq75Kj27lXyznS+kP13ZBKKZ1
3T4tLUEz5v9o/RzLoGduff5OpxWoYOTjXwrq+PiQLspeRYwa7RSbnwXLELk2Hpv5nagtxjqSi0Br
unphkPspYP2f4op/d0uMREsA6X6JHoeB/Ol/vYBENiP4BKfI/6qTmZWrCQXRNcv0Tu1LXDi0abqX
M9MIGF1jcJtIla10N3li3hWDAl2FcJ3JZEpS3Fax23u/4C8TJeh2uF1d+iDYIUaafZ78tj5HqIHu
pJjWRjogwwoJ7Q6PxlddLa/SH46ZAkYoCblFqLmZhnNpfITw2f33D7U9Usdf+pOgr3fGXLVnhJKV
zz+k0wj5jSlyH1GGjyEusrBlLY2VhcU+ZAG1vBX6R+nOJyghCfTn9fPKL7p+MDld/yy3D7L+aTSE
+7eOwQeSoB5lpr1WNfkmG6Kh3cyDWV+MuHG1g+FVH5WpVo9uGDWXtGR3YqOczzr/gAqK9Yo7Mlrn
hudsQM9YJ1y6zdephqCeO3a5ldE2guDQlXsS+rZXbxGkQgD8MiEwftEs39z6fmNta0NFNfjnwK2Z
5sHcbHBWme+cQDsH+Bnb2zKfgvt/d+oimg+aeYiLDTj/+Tx3e+myl345k0vIWaUjfIpGJ9JAM5rc
7/yXJjqAoFMuUmmUCmRk9PYJLfEvpjmwxZKB3nCRnQxKY792Fkn8ZJYthragcasdCr2bPN7lGT5N
M1IY5iZEuPkxnsdvfPTg1Ixp+lgtB4uv0qOm1ugpWIvl/NJ0WgusdoGPyT4BzEehwqEGPMUGrsCm
//23yZQVbDA56D0mAPg3MiqXqUZvK7+BdJGyOaFnoV4MTw/vjcJebCy0p34sNH/j+uauU/zwoZVm
ms/ptkzK9FhkvvpkIoL4hISUBZaRnV+/zJPJae76D8jpvHfJ3LJsv6bOUJ4lTA4u+Y89PBJtd+uj
nrr+FqBkFs6U92lsarR6PSM/xkvVpkY3IS2/SC+GKz97DVsvviQqur7S25XREjvrvfKMlXm9aQoE
Xppx0L+UfX1tnQAsQ4FwP26y2Z99BAoBFKr/Ke/0chfHrvIY2b2H111Xn8NadS6OXoO7wHngVa5k
Nqwo0z6tmgjELEjqcCmZJNjUHEzFTT+wvUkXaxjrR1vM27ybra+DwkrBy+LxsVlEd6O4/9aObBRr
W0cR1bRB8RlR+ZwWHeJHEQpXS0EQ1xWk3ZYIaf6MkJZMGhJD3TV59NRgirI+GkrF/2S2c/bM1294
jpJwfTToLd4IdaRaB9koj6X9ycyq/DkCHvpbFMpVFu5HuC9kccpqbHmWh1nwoiV5g1YLLekylsc6
xZOXrvfrX/qzHgWsZsBsYFhMBacpsIfdYHfjFX3h8eplaLjmkU3CE8XJPS5DY4jBnvPcBUax7k9u
G5BfNiRxZuGaJJuR9TRLFrMWytobD+f4zQT3/al2ydupEOj2IiNqJj0ZZN61i86oWXcJIgnhfMRB
ddznhmbdDYtWdzx+1cbReIvc2TjbvVYAgMJPLrR5h7hJW1JA1JznyATgs/jJtYkFSmBQPhg2+AqD
PNFzoi9KPi4pQC0L/GeVj7zqnqYoFPnzD0QX3iNjL32PRFkI+KpJ1lEwJzhUuK36o5l3OumG68p7
WCkO2qfBbvIrXmowI4QJsfIftE+hH+W4oOCQh+jeVTAFqvklLpzq0WUv4W9Kt+I9wXrruEIUlC6w
wFstebtVqzaOlSNyn6AwPDu9CHsJPD7uVCQvXiIz1U6ZPcwHGGXZG8mai11a7DnFqQtVA/KCRfGW
QSi+QOhQX7gRiktfOG+BEOIxY7G2yCM0Rxm1LXV++SGnciBhW4GgSpxt3ySULhK1eiNNAxOyVi6x
CeBikwxzvsW1Z957SlI89F7nbAe1X4Q1qPXmJHKeYDuGD5phRltZ+yXt/D6gU+14GFg7b83ajDCF
XfRkiwr1/dzXXqnUlBtkqJ0f7UDSv0jbbwoMum0fZVQgg9A8FdpcHCPWejtYmfNOy4fh3lTHcieP
FzOpnvXAcF6lv2V/Q9KHgvPPfjCWV5TF6u+umeZvZdEr+al1KFI5aptfAUsjnLbI+ZGJy69jDQ5M
ygb9tLEQjnkAKOLfKyxvBcf1O9xrGQxcWOcLEeaG9IoGrzyjKJGhcLUfFm6V2lCSNXKvxAg1j+/G
MrXvGqOBF4z0HBoy1Hpea79E3msYtQfHte1raVAaVVrIvxgxHq2u6N6ws+iPNRpIy73TfHIMIK3F
nD+BOxg2/ZQWO7jtJlB1W3vTqu/NrKJV5zXWXRaME1U8mgaaSiSM3ediEZGq/b7aaGMEGHyZ3UQI
E1lQYd5JuxEkFCgq3d2aZVWt/L29kn55fL+3f4nXDbW707PB2I5tOSEIGYPFAJK+63W055yuCA6J
U9uHCcPNT0asUYbgTXySUXIMCcrtuXWVUSc274w+KV+ywbER2r6TIEhXzpNWVY/SMuxoAlMdUvVb
rp/1NTnWFO3dHF5EZzkdtg1e9qp+B6Dav/bLwcyRt9TRqTpKs6/dGWR28UVaMsVtojfHVANc1IgH
wtQfY2QWd1HhGXe4f1EFXepwlVFAn0jCaiv1OumTOtzg2UAW0Ii/9StKqB2WFOhqyyixMponAG+X
WOnKUx/MbTWx+edvvgU5/7HKxwljVvAMeAzHa9OO8ISicjCCyM/9B6tsPkkJggql/+Aq5ScpV7ih
58mYVCusJdIhUtBH/8285SoS6RcQVy3qY4dIzY6yfJRFo6+gWO/YYXyRZWboh8HRy8dxJ6OsStOn
2XgbdCyFFyFlOZTIWl99bTjeEn42enzSteb78ILwsDLvj37toWCTFOldqhdv/sJMS0NzuOvbMQYF
CW/NCoGQN6FWk/mkCUF2bzZR/yE3o/7JwlKiiv5g8eP/6Q5/JkA3fmQKbkvhbJWv2OEZhwgc+z0b
IJTeAmtxrkibT75dfvfiad65gd1skQUvgK/i3hrrmn10RHQG/Pg/2jKeLuNdqvMVrqCL/E1/neu+
2Aghrwq75gUPFZ4+5XSVrlopkFeM9Vch8MkhWCqvpCHRhV14fuvh/3NSGVJsHIWNq4aPXjHz62Sx
s4+bzj25onegd267e2fo9oC4D07ssbsr2grgyqR8tOBQS/7Xdm3zhKrOtGsm1iyYMUTzpzoEHZiS
GNqJ/InI063Ce/20o0aL27JtWEeY9K+2WTjXaBHokjN4U861rXj4h2U77X8bkJCBOgv+Tc5OWnmG
S106IhKSTqa9D5Fn2wuBQvyFPfOA4EgDwge+hVZqdw3lwrOGYdq0uUHExtw/eUEZnQX0NcuonAqU
jDQA4P7xH6PrFZYRmSeXGpxY3ZvYvrLad3hJqQpYfqfqM/1i9N9HXu6IyJP5ZGXBYt6Q0yVR2moF
UoBsMhpAm9qmCaCHZ/2k79abSdqjZ+i7AgC3eryNrzfTkPQPq+BFNnpwTzSEPIK+Ve7jWVMPXWIG
Lyreo3BxjeaPwXBfYlGN5u+XFJb6l+/0f6hIE39Owxx+dx0Fzyn2ecdxcIa70dK/z2P32gqSqrEb
zEVort9DK9at+04fXqNS2c6tvuoIrHjQkb/Xhv8lz1bZZ7lKHD3gXLtuuNa+NMGyhdVOjcC4Afgy
aD4M46i+dTuen8YbxTodz4y8A1LiGW+Y4KqHyGiMg4zWLjZbZmgBG7E6MNpmiaZC50Uox5nYDSx2
06Y2hfd2i3Os/Pelr6/jeGPYwOSlaajOe4g05SBXOQIlHu60WU3UYx3aX2ZvLN5Rr3wSjfxXsq2S
bNxVKUJWaFS3wVFI4HK4jdz65GwQiricah0GCYgdQ2OKtLM+OKc4hIvluMafuqJeksoOfuQJEBgY
nCDNkm99quhf7CpHY6DPkz/qACr83IIa0xqgRjDG4k+Bj5TfSGL7w1Dq3tbuUqiaOsuNNGVHNYc8
FrNyfNA8K3ugAEb5tQ7Mr2nvHtNsQfNBxI+6Wv3ae6zL9ayxXwAujYeKX/i+mHjG2zUlYbE8a5Uu
OSn6eCd6ZNIlh2xxD7qZoq2xi5mQxA2mkZ36NLkTTTPpqpTpUzi4PdSZrn+doMp2CbbT3mLtCOEp
2fuhD0pgacIojx/TsD/7lBEQ3gI1TSlZIXea2f0ren71ydeWovJypZIsCPtEY3H5APKq/QS63iCv
QeXo1SYGg3cw3fyPG+xVzn6JS7ivWsQ35k9kTIxlh+eFDiBSJXyWLV3SI5cHX43bYdkRSp+OcKXu
zuGzdHGjIjGY8eqTwQlB9QsE209IquYfIiefSTvBm+8j3leujpvtxJpF+FA5zixbMBLVyfDU7EME
/vU4zka2U9RBOeiVXWwLJfAKeF+RdkFi9+DPQXBe+/y0fs37wXh0NqVhFgj/ZBYWGjblwGUNZxva
X3lVDKAbjflpsKw/pZtqmcdT2tFPRl6EH/qqOv5mQ2xFGkybYIbDu9St5YAcTv8whgm2uNZ7l/Rn
ZaAfutpIt/zzeyBqi0WNQ87oIjJgq7uWq9Y4zJBm24pKWGBFPMXtPN90iDtQP4dZXxb1tZud4Imn
YPhULweziLytaQEukAHpk9EIbL26oDuWeLmEHag8IAxw/L9dIynUb2PhaSeZKIOGPnxEks+403qY
OIWLg5/UZdZDZiGLsUhoyCGxGwdgiXO6dcnZrfYjzcHS/6r9FyjD+d26w9PCZD7mwehuVoS5Nk7R
U27ubIzGmj0aMQhALtG90xzfLTsNNjDgrnPrdWgC+zUKP7eNP7xIT5oPI+iKZriTsaCc8rNSuiTC
AxCW6x4K7PN8uEE+8mji9r+1BerxCzikbfJPFJ2C4y1EH7FbxvomPYkhHjqQFlD0V8Rs0asJigBL
vlC9yFjuO+NuKufmKKORi2p9FE7I7QIc/6BYavUwRdo6tZ60epM1CxZ6DMwtOhI5xZvFk8Ump3HK
3OTPEF2MZk8qB0B+rFzXvyHGmft0Rtu0LjSb+jNAnRTM41MZlPVDDGv9BueRfpVPAgeNWA9VkF9i
yYT8Eusv5ri32Kkc/wLiDfwYiSmjeICLPR6VSSlYHpLS1fzsexOM1VNtxt0LOMpH6Y7q+D1KcA/6
XP4aZeiP0h1SpfARvduFVWMg6zN6Z93Hg5TlrQF+omy2ZLzLL0FjXrIE4762H3aGrsTfw8Kd+XJE
4Ycs6dw9XoTFtp5Ql0TNtn2xUW08hZ3XLFYTzYscRl6urDp69QhnBK/V2IUYifL1U7yg2TvbNtd6
mx2zEY/Neb6TopvUz6QG1wFcHdHvunXPph/gj9y/SdCtv4icdK9hXrW7DfRYbf9d1KwaH0JcWbg7
H1TFFgUkDBAHPBbWMy2aHnCIfUkt5HJv/TKosw+597nNQ3NxYJA+OcQunNHO0f9ib9s95g5IxdKG
1UWe6W1U+/me9EyyxYOjfKtGdEFtJcJsw26KNxhy7sZJzewio8FsHjxtip+7FE1Oa5cWfrKXFM08
hD+ssPJPwv8QTskM+/JgOZ61Xe9IN1DsK7yNdYKEpCPOywqyxZgdYyaV275zlbNIKdzrEGjoN8Wz
e52WMxIP7q+jsfmJfFOwxaTe/IwSyU78bnzWqrugHt3LqFX6o+uTuRe6+ahgDFhrycfBxQ3Db1rr
EADR3tp965zA0ZnbQGn8ox/wguS10F4GrJTl3SrvzCiaP6JEl1+lZSz+y9oIr1Der8bizsxvIGNy
cDG8Ap4lriZDQvq9tsJjn3fGc7scbNfLMchW7VMw8wbdNpl5aYD7Xtemp5woA/pPEmsVvDx8azjI
9AJo5/NchsG9pY3f3sOjxc+atOVW61q2B+Skpr1WIxvtT8vVU8VXt/IbyGy76t8mQ8eAYilRZiTI
tk5bBvtbdVJqkrfmLcR1EhKfMgLUhkqA1DtdrdF201zpS5KtN6q3MB2eWSOQka6nMyba5V+z1n5t
yxENpMr0keVPTETAygWrgB9nZFcZ5VcIJXlulC9QfKtt2TmgpLzios1DjdMgaV6bRZV1nCfn94r2
NBTRLgl4CMp36naAu/KBbWJ1li75pjoBf03D/yE9FHgQMQxqTP302Ss20lk7ym7wfMSwjBHWVT77
3l2f1ldj0UFEzrXqN+vpOmxgStlzP6AKsoTDIKdKF6OYHZRO+GjMYb1RlFI/Ggg4Pg7o9JmbeULR
KjYU3OOWzjVwOTOo/p4VPX/+JVhOGwuhxzlpr7dYx1Wsu8Z1PgqkSSBMcRa424Ga8zYXyBMCX/G9
DMthhTUJwuk25xdY1C187ZRrSnjWIN/NB/uKg/APW/bxEVlfFHzHH+qyy4/RuESkiVzDw4h9iAys
ccnfcW41R3eGOv4YfsoDt9wsV43C+VWJjB8mkMajDMaiLSynU6Snl7ZVN7fY3+Y7IZZXVpnjFvbz
wlMcnjR09i6N0yuPOJjIM+rGT+vCatyUll/e3QYaVhfHEtzCRvo6x5sfq+Qq93oBmwQ7r+nFp0Jr
nY1aoal1LzXuzcXRDnPt8q//+J//539/H/9X8GfxVKS88PP/yLvsqUC8vvnPf9nWv/6jXLtPP/7z
X5buuWxnHEvXUdNyTVNXGf/+9QWFHKK1/wEoeiyiIE/PYLuzvRUlUOhcvuRLblQy6JI5N2Dokq7W
X0ecXho9HT/ovL1PuIa5e2zW569yoFzp7klRaKc4r6cPnlUjr7NQWjUtReG/nB40H3x4PYxI45qx
+hX105dx7PQ7PZlt+GwDtIYz+nnmGUG7+9Ihr4d9+eIqgE/4Bmt6/2DnqqJj9ZcHF9QhD5S0KSPh
jrtm6ILRxy6gggGu5VEPVmJpRilySypOEU5hxVtSETGOFRySCX10YGXpEbhDsvZFU3S1Fe5/iSiq
2X4YcT6+TQJBmt3JhdIU5/l//99w9X/+NwxV9ZBmJ1tjuZah8f/4538jTQzSLuAuzmkCzmeygvop
deuagqHW7HDbLffSJwf8I7Rr2cRrFzpysLY64Ne62cQ7Kq7ou6TV8Aifpl8PGHLkYEUL3rsAqxF3
ScMBlHKnHadoaKJ921Q/0O3dvct8lG7jPijtGGxDlewyoljQG29tCg1UsOageayXMxnQK/ID0ufm
DkCErsVbTzrX2aXV6igGHFPL8KEis2Fct5g5ihlz8b7hVFre9almvG84kQuMQR3VZwmVSZPZsOkM
O+Msr0A4Fc3pdsm1j0umtWc/SUsu2RVjfJAmen7xI4pF655VriuXBCttrD9GLunpio/GG5tenS/Q
3b//Vxuq8dv/WvMch68caWLDAjmu/vbNUxTXwGwsD++iUtXOY+qSt29wh9BTNIBxMHB3bTiB5/EL
0nXSnrrUhhvzqk+x9dCZJYZ5Df65WySt6v3a9iKluXgIuzlR93dM3fBfGGP0co28dB5C0N93tZYN
ZNIT78PkJV+wyZu/G3P2ARMl7+OESNnBULr+NFeB/cyznmeY26nfg7aFGxA2f/ghlcKZjOQ9Vjo+
wg8Nxp3zMH9Hbq4dpui77dveNqu7/EH3R5zGud+h2Fg1lEJIfiY/LQkae+NZg/I0J3mKKD3SHqaX
viKNGpwNyHCPclBr0g1hnjSIk84uHFroW9Ino6MedYeuM4Jt3fftYnvIvLAgG4Gv3XXty8eFednr
+ikYxn6XDEnE2z9F49rXW/JQ3Prw01HDkYNOTqGx2dZKa3aG8Wpb4/1N8NpCOg9/ZZ7e60VGlzJz
wyJif7uIVaCBAQQhXi+cVlV1IgeW4SYYayQHcTrg8a5RRoq18iFL8SUaEr3E9qQqH8qlr4WNzmvO
tf8M2yi+W6NlxGzjN9/pgIXI3GWGTJMmjNxHZQDIJ13rReRUK5yT1rcGRBWDC0ufXMXTjU+FHR2t
Po7v+xnAwvjzoNsFkgYoyoMlpoz+24A0w6CFRVMBK5amzLjFmbZinDJ0a3/rvzU7lM4cDzez/276
YE+wxjIAkDLB6fR5F4ZI1t5oXmrt7FwlzO4D5GgplAtBbKGNLQP+MnDrWkll1jVz2UKqX5QiG792
UWVtmqYcHzUzNa915fZbGZiz+QFx+vyjY83VKW7TBD25MvuKcKaMYxDfbbTSuFMRHXkgCdk+OKPD
AfD73gSVv7WWpgsgwkSEnpK2CnDiYAUgy3cyR63yRwOv7JPpurq2kXArYkcOymm5nHSsY35V2yfT
bp/WILkGXgT5ATanu5HoHv72HRtjsv9kdOPXsr9zdIz3yk6/NOSYUfJ3zefEQEBIi9ZGTNb+anTp
SYa6Jcju+fJR6MtwP6MpfSb7L0qLsJGlKQPmouiMl0ZKaps46dPJfuBiP+Tr9eSipRawTFsgO8tP
l9ghBqkWtM+1MVsgkY35WgYIT9lAQCaylqGio+bQQbXDb3bGwjaujMfeV41HOasyc97YujsdI2Tp
bKAgDHtqcWgmx7ysfY4St5eUBbwMrn1DQ4EC0i2wIfkBMtRYow6JGPcHaf7yU1KSI2NSn8flB0t/
Ng/wRvvFl80DsLP0l8VEPrAPf6x9wDuv//4Vobveb68IXXVdD782x/I4Na1lufDL4oznve6QxDKO
GH8siK/U1tLD2Jhd+dk/xWM1nJHh8p9MBTHSdqiy76aqHiusjT7XJq+Sqph/jSDVM34uM0zM8lrz
eB5QQK/6EQ12t4ELvLDy5rDttjIqotMyOncwha1cNX4J9hwUfflqPbmz0h6aaIh4E7lQwJOpXJ6x
Lvox1ag/x8thNABExXh130lfGNWfoqHW70fX/pZA5zwjafx/KTuv5bh1bV0/EauYw23nILW6leUb
li3bjGDOT78/orXcnnPvs6rODSYxAFBtzRYJjPEH/XJtVGWLA3t8kj05XV7J+2hJwwAzENyxz+xy
i6M2a70bXthWiylGK7pUtPmdiOp7PaoEr5dzP0hh0PyfI6g0epP+94R5vrzzNN9eLpJdeSVjstuy
91z7foBlzZ+fgFIG79m/ftj/616W3l8oIajb2/2un25e8PeHv/078jCrd42hHW8f67rkNkV+rlTE
e10A8Ys927/nmGQsBs0RHy5edEvYNv0RRKLzOnogydnYoy4zDhttpqZIlaW/tJeuqks84VAIno94
twZZP2M5Wm7JmR8iixy43WLwUKfY/GvE6mr8N9vAWbbw+892Z3yiauHvR73A9Q0STIVRlq4uHWV2
gZvMlHyUaBbI/nV5476TEyl2Y6wOGxSrEO7qfiWt4lzDbp9kK7u0/a3QeqNbTCLByTccFO8u6st8
083kD9mN55i8us60i8K/azTqha1dmUf5ZqmdEnH5UNte3zOSb2y1OjDySNd/+aM6fI3MLxo5J7KM
elm1FpJ97Lu2RuPgt2rE6ZvtOtt2zM3vtue4S2wPg3usdINzGZMVLnAh/e7DMu1Rv3lqrAFLBKzy
1jLOX2nQ9tV3CxOsdVhm1j41zOQ5UQR+iVOwnirKQxyDZ2J6glWeGrQ1GA2k0q5Bl7+sY4fmjYzh
rG6eGsPn6DRGqrfgUVjDziQoh8vYA2PiActfmNf/DFGbbItK8Y+uUceHpMzJTXRqRaUvqzZATJML
D/xiBe6jfslbYWAPoSffbFG+glnC7GNIV9j8DcchxB+1VRTtZGc69fIhZyvnqfrpGhMcSRdR3+1j
nv7Hpi2/Bqr5yswwkYfcyLdPzpNBuY5K0mcQ4TpStmFwiuM76VAboCSu+lZ40mO4bmBmlY3sAmOE
olTl0XbieX2SzrUhb+q9Hwed8nRNzGue2QDpqc8SLDkkSrVK4qw+Gix5nuMSuSTjcZ2f//ujXnO9
+Wj310GcNJhmqw6gPs3iMGDZ/zr6qX2eckjv9M3QUij2gfvttaYOqAiBKLIpWn9HyGpVd3H6y7bi
X4nZtC+xGcLKLgWCfHmq3bug5VeKO/bvU5qdeCP+nCa2I+gJNquRcs4bvhzRGnVVsZNd0+EcFVLc
IO/JqBGaqwznv6dC67VHE0S9DIe1Wd6ZvW0iY8f/1WIQ074evwVaa79o7tCd28hArFst3jBe9fdG
j0xEPGd8Q6XAbSlVk50cLbroTVeeWgTjnqQLoqY8NEMfPspIUxaoFg98sxGQy3LKKNdBdSjFLgzA
eHt6mgAm/U8zFMNbyR/21k1QNQgKN74OGmi38bfzpy+H5TJcRxCuNQJnXVq5tTA1bzplXm0uazfM
X/pRiKWYLPeVnIKOdnI6YUICLqTAcueb0vSfKkDCH7lQn1rMVH/y4DiGqh/9Br220dUhRg/BAQzH
vixexADyBlW8NmpaLfDr6N9cJOigpLZw8nPlEUGrvQxjqRACXlZeVau+67quz7eWPaFy4AttP8ey
qSMRqiMAtbCSPOG0s1UKzf9Ev5z8azrFF4hl3i5GwXmnuqSK3NJQ0bVokQbXkAMX/2uqO4h4YWsm
OPd5PuyEf813Qujy8tY6ZKKdHjZft/7HVNSMrOegdT+jqVLvQtGOaxWA24uSGb9zr7R/Wf0rjhfZ
z7wlYxenavoEZapbFFP0MoQG2S9H9/ZsBZPn3EKVMZoM4GZmmj53eNGcQIw/qCYmXNiFhrtaCYpz
AZxuqYO829ZDCylC6e/m1NVR9hwtHK1FUXR3tmiMLbXNjzRV1FfAqd8tnLl/2Vh9uVVofmZVzkG7
aqMnMy7dTasK5xDmuIFZNtCkbF6E7dV3Z14EtHBRDP3Xoj7o7FXaoCcsQQoJspjIwGf31x6sur0X
TnitzsCHf87QE4ytIqU8j4aisTnt7q/guz/dKzYvbAqYKuB8VYS9wZ8XutKd8kgrLibFKG3bKp2A
D1Q6/G2o9oOPdOyxc8SdDKVGV1GCSOtxDUbEW0atYpPloJGTM4dvaCpSRDL7tHYWvVIFB72FQQ3h
+yIPuL2bH1QroHgyhxQFgnjIw+d2+DUDdNxql5LwbZE2eua6ClpjJWNqk66SwUDCvW7vVdO3HvS5
kVel3tj87dXGkjyVths0GBLySRA1AYfowcEBuqjCJ1cPy4sRoY45Pytkk9qptvI8MqxyQeCWxcVH
vOY2Q95D5Lm17gRsNk97dtGuO5SDjeWN7DaNeOiG+qHmK9ouvXDdllbyLMdMO3lp0ZY5yZ5TIZ2P
E9i+8bXy3MaFv1aDUltlfYMyLjpDvCjItO+v/Sb7sKbEPY+mEoPrMadj3Fkf17HbWjmaYhTweFsv
YwC0xgf0fRYqJJ5xZE/c53zkGJ7xY5NE5bbBxO0wTcbswkNtOsOq9G0qrVf5BUVJfan+WSQMtXz0
U9D3aII9lLoQJ7tQUOf2zUfZCDfOV5OSsT232uqktWnyGrocybAgeKqHMnwFe92OyasIFfWp15ol
B8TkNQvG5jJhficXqOAEHmzeExD4EBhGRAuv+wJJwQmRI9ktyDUfqyL5KXvDPKO3coEKSRkcY4u6
GV7Km8YFZTqgGn8h6xgvMVR0Pq14L59dQ4bqulFZ3WM26cpWTrVbO7xOzfPC/fSmXdvAoDd956me
pQph7YdQ4912K1laGdAjQPhaexWdl6O3rkA76e/J81r0pe5TzurHquPALqibfBiGnyx5BOP5FhXV
E2fms4wr2tCvKzeDjg1W9wPjVvRS47Wa50hyoja1LMew+j7kyg5jbv13iS0gbhDW9zoplUU2lM7j
4FXjxhpi/ejMQLF2wP8vCtJd5FvpTh63TNfvVlRrxE4exiAY9auhGr9GU2rRq4ySAKxyPVmNGb6N
sGuNlyETyU4Zur+73tytVFd/ya3ma/TWlWsLfGWe8oKXYx+67HoEFRM7hCGIMcVH1JXboOzHn+DT
f41+6jz7XmhvojyncFBVYFtaKpwCsYQfcf9LztRTZCWnnHpBhjLR1qvZ/VdmUR5I2mEp3kbNspi7
MhaAx71e/fdYQVl8Cjiyssuw8V8HgauiFxtsp/nStexy2WcD1vL1EFJATaN7eSUbAWxn7YyNvlL7
WQZCR9FCzfL3vsQkEa/Qbt0UWv7ugDVZxCUlYCGq6NUw0BiepwXooh3SunOX3Zh8cHJplKe+LLSN
hbY8xxdr+NZEVBsUMEEnvVBzFH8YkELfKjhItOqUrwEoAOVCin3LgdsKOeBZ5HQmU1xCEvCPEEj3
bM7ck+z5cI12ftDFS9mVjVI3r2wdX0ce84sqFL+lJDIPSPMkuYWy6d0QUHkb7W/xOkrOuQOCQlVM
Za2ojv6MUlW+SFWbtONq1HL/l2X5YhF1pvusKt2wNqKNKXL77HWeiRRSqLzjx/Ootb3z2xt+llir
/bRtN11U/K5elMHB4cwlB5wb1rDXsbGDbtgeLJGJ+ygIXfakYnqHG3d3Rdv3BeiyPHnDoapcapF9
MMICEYm8yD6nLt81I6gc3mD3hdmDcjGT/jwWqf+t0zR14WOn+5LjgLwa2Y+cxQDDQW/0txo9n7Ns
qq7EEyItq+UtJq8mDBUmAZz5Fh+sVltnwFVX5Z/1ctSMjjjM9A+YXMfeAvaEN/PIF+z29aWmFCgS
eV76Q6i9cUQLdHr0I2jhiknGzbCnRxlSB5S/LT3oNrIrB8pIX7R4+Z21eVoV1/bOMkma1EbYIRfM
c0i0QA6LWD2rnM+Ong/cMgay9iN8Dq2s+xENkbVSDNc5hkNZnHsTNdkeCtcPtbfvB99WD1Valxsz
9vGokdqi10v4bfGuGpHK+pcpi7RnuSmWXoeljOlVhtRIg2QXKNmxRQZynQHFu1fC0lmOKVoMU1LM
paI/fdCnwIYcMP8lEI+F8KhRtLkdv6GtjD1p6j1m3qg+1dg78O6L31DLDO6dDgsj2XUSjXptndbr
bMySN3zFKcJD58Udi8m6YXzDMLN7kIOORY18UNjdxOElg+G1UDFCfclqdYAHrOTnhM3Zdhx0/Fsz
LT0gxqHu0q7A+SK2rbWmjs2jmEIVd0YxvHUqSFV1rItPxcx28eCQkE5TSkRFP0stigd91IrvtkiH
xRBG5ktUK/mqzzvnPFkezIG+V++mCRXePnDDPf/n2vs4ZxMPFd6+xKHtLAfD25dtWSOPHtZ3gVAp
lsxXt8bxnXKDZmO5qL0OdzkM3hqqO3G26jhvqduO/e61X7RqDoRxniSDZZpnq2oOcmJo7uoqfQ7U
gt+NrzqPaujZjx3iZpHoOchQ7n+cHKM7JlbyW/Zk09SVBUsL4KOcH2dRc/KN9DpfUXLnscdYFZrd
EG0hbaNF4RbDoY7LcaWWan7IVLN7t+pdMnPCakvP997QZOtOMsfy6DsSlNnFiUW+bAZr3Pj4MS04
O+Qf2sB+r7VhBg6wLt8jnKvm8IQQPn6x6JRdu2rzO+j87txNisFTqfpJjqv4sFtBdbOOu33Q1PlH
Z60BZavvmVEhXw0LaSXDld+Ihdk5GnV7dbzkSf+etCru4YPb37kIZK+nsNN2gqP4u+/jhUMR/oU/
Lww7E3LAdjlZ773jipXuIMGLwIL9PiLa4Ab5e9mp+dGFyIZAGeHah7nUmjBWogR60ZAp6drHZON1
4GX/WqAvdrGnEhdyQqTW4zuds9VCdt3Jj3dZmAfXBVEdofzOq38nR+U8m+rQlpxVA0Z7eo/CcDjG
g873a26SMltkQZufKXs5F7vFNDJEX/02oahAJTkF7MFbzCeHuRndTqzShCrWUoN7hJAnKER5FzkR
dvvvHOXHg+zJeGhWq0zHr60xzXRlhHafrfwg7+G92Ujdw2XW1mOa9gvT1ocM6ym/u9Mysg4bVJR3
mjUNuFMRmzR/VK6Xco0fQ5SSI/Ju8qoHdBoLTjCRO7TnQEBPHpWw/2ZYgiR0mYWnoNf8c6aZOAfP
A07El8zRFEgdddhdyCr9NpDk+uaKol3qvpLcV26hXKpI/3G90Syhq4onXDrT0J1OXQaxwYnxOhDT
QG0IxJ2+kJdx0bzOAOH9X7FAEdZBdwPUYliLXs1gr/CADleWo5sruSwwOnfjVXAbpQSqhrGbVovw
Qeqn/gmplhM8WHVRX2RcJXsqZ8nQZNUa5XWITojf5GzHa22h1xN8CDctnirVSo+GjmCz62gxwCYr
f9UUC/VHOdkhmQyLv1k6YZsUSM3qSFWK7ixHReEEaCSWyTo0mvxJhHH6aJqP16ng5X9EY/+GNmFx
/cnCqNqTGWFDMf9geYcqL74+zPWGWiSuH0Z2ZZPH1V8fqEqDegchAyPv+UfKO/3zQ7VOexc0wf0U
eskZKfr0HKsmmwfSWWC/oTH9ibe1RiFa+MXmNuBSTD9FOcW/eZqMp6kaw5d3ZzwJj8RS17FqgIPM
IYYu6BxxT9b7MYetBHCiYttJPijayVGYZv4D1rPQ1ZtjnvXVgToullV4ka4ttMXMvSirYR3GIRlg
sKwrPw+jjdRCk81A9WxVYofxVyz1NPwD8Avd5KENpBATjcocqk1jVPWr3ehPpRNEP81IA+cbZWRX
cPMQbHcOnhtHZ8DS7KvnGT3/oCJXP7WajLSlN+2Dp5PkoJwbbSJbV17z2DhXcY8wveW+WWQlXzqs
fza2qKqNHhnnEqlkSLAF/tn48bxnkXVGhdb/VRnVRsma4Xtvw5/T2VJctLT0t2Mqxr1cFPuYbqf6
NL2nLJJuxV1TbGBvjX8tEkbkb/t5UYam1kMfqVDH50V/fpIzohqwakYz/UACSlvrSoIWn87fegl9
BjeLRHz2AfKe/3XGyAwkyf7ve8APTz+R8L3eA/75arKD9N4vP4ZUEWfZ6LC8zyVE4VUOTXkttMR1
eWe04QPT4qllvy/niVB4SweBqSSmctsO7srMm/RVSUW0yBRN+xWnB5GZxm9Lc98aK/ffrElF78UE
qawB0ttpStnt5Wrnz2pvXq2qqf5ntedCpxtJe/D4w3e5tZ2F5M1mRQR2ezLSsxZY00kOyDR2Mah8
Z3E1kVA6pY2tdehQgm0kBU5/rCMUNRN9E1p1slO1Jvlw3Rd5ZKkGNjB5NtNERif5sP8O/2O2PMfI
2XGv2Yu+Lj/aoLHMPc/T7K6ZGzOfhUo9hz1pnc80b48DU8Djg/1dkj5qcW1sqX5Y23I+oU5a/umo
PME7s9NfEJX8q6fTS+ADgiHjpDvPlL2waofPTHnyOIqAG9GKFw/VoYkzxFsQJDpmbmN+7bZ9mqwp
Fgw7OYqOFPXyHuQRms1PepttO92z3yJDGw+IsVHzTmPyloOtLfv580oCv+Tuy0ZtombXaAYyftos
/l4YNhW6uX9j+utFVqPRw+7VCtqY9GFqkeDyYojuOUr7lvkkQ/Y45osqF8URsIH1pIoOw4F/LoD9
uOqlU70VVkjm1cmqzJF9N0N1ugv8sIPJjVyp/F434qk3Uus74Nlp1WCPi5ZQ3Z34AvDGCMUHDl8z
fBtCHmkLaIOGN2xkylJHZ+GCC9MiHgvemLdRV9WjtQ35a6tR/uEk1Q7btjGK97Ltn4G1VZdBqMrF
dfzzYBbFO5hjimCKYq3lLJ3j0aKDdXeqzQSeIFoSx340VnLQzixlrzouaKf5jkmqUACg0HOUo87F
42aHUpunkyU8FNRIr03J5ilb3Ppabn+NVDDHF/A8xZrDv3O4rcvq0CUjNJz0DMFRlJXtPQrh1WPH
CejiiUcf3Z9HGUlhE+0yJ4+XsisHpjBAGCCL9J2MySbLN5DxMaZJ4J8Ltx2XvSjzYDmhcrrHEKVY
gCqPLrLpXcRa+qx8iN2gCMgS1f2DrrP5kl3UqPMN0L98qZq1tTIiC60SPTKHRVx4zb1syjxr76e5
CAlW66cM+cXU3P81z/Hj6JiXAK3nuXJKSi5nH0OOjnPNPXBSnFCJTnz3IBv3z9W/R+T00B7TJSqj
CGfNE2VMXl1nj1FrbAPUfY0gj45Q4qKjvPq/uv9fMS/ukKZwrHh1ux8McaimEAsUMfb3siEl0d/n
M8S8AFPJc9Zd3wa9P9NkbFSxGU0Bs8j5ciXsGuSn5aXal/GdQBhQzpVLeyv4g6+npm6sB6PSAAqb
6l1gTP4KqArG2RG0L7uO1HbhRB0ifoqucS0nkB8MrhPMktL0l6BV5jf3HGzEY6QqycWsHwNUxBOk
/FSx91VbXegmquYx7/0CE8BtNNbG2m2d8B2xamrVlYcyNonUN0xsa/4w36tAi+9yfU5WhkX03uVg
A1UAGnvZ9dvhLlXQmGiBhF76RHuyRCNeaxPk3wBENKMuY1cArWTXwgLXXvit8o4ap7aXMad3+we4
Ykw2ir1CmeMoezIO4UycDHxApe1lFJXhcRoQy5bdtnLdVaG61o6NqkEJUn32gCSfczwOckddaWPq
ntouR0oT4yMfgYn6scKxhPQQ1JpVhPirPivk/kWKErahHi9J1b21nWLBIu2Dx0n1oQI0wOLd4DGL
0uARe88QCXDxU47386SyTdJN58KqljPkQBifPO1SxM4LGcvi7Op98JoPT5KzomO1e6rVPCW7S0Fz
VJt8N2KLs5Zdb05EgIOwrgSX+RaOrcItgPizxnsxX5mtqb0ryXDdPaH3AKxy7L4PtVEurWjKL/4Q
KJTZm2Ef6Ub0kPxZhJf1dVEONkMuMkjrZOy85heAfGMI1A11LxQX2TNSMDgNJDXqobxTLBd6rWqm
IAvnBTKWVdFfC0awxQ3uh8l9a4qXJog/xSw/WCV+t7RBRt4HZmtdSGX9LEp9/Ib0NTaiCuobXW2q
lzY0fsn5eqNVy8CgvDXhtHkpXczP5UCoYuJZDPVwr0VFMZuohfBjfPM+zFxvo0l7sbnJhgCR4pY6
4+wsdovLbm3lfYdIRtas8CLDcPufcyIQumhD9bC6beGi5Mv9BA6V+y+q2OBqP8apeVUHU7y3vT3n
jdgplxqK5m7Xq3sRKeIUOCGHPC32X0QLddKd3PpXo7JBNs3f/1ztVGZ4XR3a5t+ruyaoFpw6xpVM
wmAzlJ8i3CtOsOr0pYJZ5KprO4jlMh1TNqG9Bsjz2aBDuBxL33lAPgeatoDuzYaJkroR8p7W6+LZ
G6zTiLkeqC7SsVN1l4ae9lHNC6dmohDoOF8Lw3bszl7MsXVwvfyY4yO9rCSbPRxDPglSOz0p6P11
7yfZFHOsnWPX/SG/4WtXDuI37O0DM+7XdrYGjuycbbsCVhHj/Xnrte4KWLl7TgZRX9B0qy9ERqN9
q/uoeACKGz9wthALI6jGd1JzKJrYPQe9udv6mA6SeX+S0/ycqmFumggR4yayDBDElBA1S/C7DY2x
v5NlEOOfXTmKP1J/NyRZsNaNljeAMF9HtUheqPeyswQtvkuyOHwuMuNTWoiLYXo1Sv1rgq7YkPci
Y61YQX0pqWWdx+bJrlBkv0W68Okq5yHH6cmhWmv9rdGPysKNHKbbJIaiLsx26fybsNTuK1ZERbaT
Xf/PPBnTI5XsVXlCiNt9jNr00BcUv2UPkxxlVw0Rr8AGufWl1bsfky/EnRzVnbpAJksnnWt3I5wZ
ds6dOmp72ZUbadkNHUZvXTma2Zsr5sUw9LMV6uD4+TFHpwLZPGP5ZUhehV6lHEXQ7MjUNrM8S8mj
Og53BS+ZXWT7w7On5d/aMERSMXU/ssabnuUEtQ8jFGRggXDMu05INf+jdPuvCfIOYa8ni9mF8O5/
zxqUMtxx6vy6jcPPMVBn/fxzm9sE+UFqUX3TDVE8cbKyN1WtWBW52sk/4s3AyUy3wGvYbL+OMpgM
+qbIrHL/r7gclLHrMtn3XX07ZSikbluhaRdNAC6HaK0sjKF2PgoPapfQcZb1OozA2Fq+96Tk/ztA
SFc9919UHdPxPM2BoWNYkERUW3f/iQYFt5XZtlZYe9510y7EnGFaeprIDjWnj/F6mfK/gZrJHCVx
2u0LWDWa3gYbE3OHtTaU3nMd+nNtZAIhoNomyT1iYZPld/VQZAsqUt6zwB2RjKF1aB0sMZZiAbbL
fZYzoyk6OhrGpvo8sW7cDKUNaJtyEHE9i8qUa+5kl9qJsiYppazl5GjA2sUN3A8HTd8ltAb72bJH
ji4NWXbZNSzKXnCeNmVXUWKcZ2h82CYPU2yw6UVZ8opHVH6SPezRw2Wkm/GhbUc4iaTKD2bgDfuB
xNYqRE531/aglLw4L1f8itDSaNAkEhXv7XyKveuoHng2rL+22MvJU2EsNRfTtRy9sn3bTM1Lh+j6
yo4KQcGZrqdijc3nSiHxiuYFfEawCfsWYep5VE9bf5OLvuTcQ1cxFH87BMmwijU1gpGHZiZZv/je
mRv2yvH9ZKveYfTalewhk/YVl9NuMQ6HwPwSjhOuk/9qczW/l40d5cX16hbTNP08RI6zu4VIOOFh
NjcyhlQknB6eQSQw/jEgR5XRj1C2iKoDaQxrf435iI96AfDWyUqeIjje91ka+IC+YRJvjBhovAz+
NXLr9xDlPccOYLOx7tZc72CIWfzZbM/aoH+NTrmLnFGA64g+CfVxREepNPNH2Ul42G3H0ByXsqvO
E1K7/NQw/zjKkKy75VZysWYbFBnKUKpYQZKk6D7HmiYMz3lXrAq+YGQ7H2zoEndB2PePpKMAxQv4
JLIrm8TUQRdVTrRHPbR/tG0OdELgqDwvkA2yWsgu8S5H/4kY5J/+MYqKX9Yw4SA+h3RsoU8lromy
J+8zIPywdpw4X8sY4jKkiAvL24h8uncQOLoXUdE+hpVV3SEe8SJ7hasC88IeG34swlwyJhvEovYd
MgAn2Wsg5x69pPoh58sQdibg9ivn1Uh6ikaqW3/rzJ9K3xrvgxJMeP4BuBWwq/m26/CcS1d9SZ3B
WA2aHq5aV3yzqlw54CWbbZ08GZaZaAsE6MJ2qU3aOerZKSjGRLasqdSPTovuNVd4TxGeV7j7TN/B
gNfbCgYcP6Sf1iiZdLthqEOEGzLsH4fmQA4B55sh3qlZYN8Hlh9vBzbVeCx1zqnyjJe8QovBbThi
eHwIT6vTfY131drrYQz2ldiWtlnfKdk9riViPm55HaYHGp+ot3daGm8So0h2cWnFwMhT1DiCcVGM
EzSULLQvqo/rtaEqwyELIyqSrvZaOkPzHYlmni+FqZ4KpbQA1QTsg9wi2JpOpa2bITUfQOUui1EP
HmWDSIK6nwA5cPP/xEBaJuuqsCogmP+J9R7O8qGS+nuc3MPr2qA2SDGk6VlOU4Gy3VHdfrgtUkul
59njt+gg/2dRAvlyqWlOvJWxEdWxOz/0jp0JRmNh1GN5oCSK+Y3s5zPyQvZlYytAZYMR120U5dLF
tdUxiztoSEAcEqXT1LXs651ZHOQVlHOmTvN4LVfJ6NdStRgWvqD+I99E8iUVxD7a8nMjY7fuLfav
ebF8l8nh6+Vt/HYL/lidrxfe9VKIDmE6CDW4px6GuvlqogALjmRuYscK04Xsy2EZlFe32G0giSrE
i27D/77FbfXXTPTOtyXMvqVfRos+sNyLgnzoU5R2e1QifgIfnB7UDn8Yswv0VQ3IB3i68J+mVBQL
hSzOL8v8VQQDoIcem1me4uGF56C5K7y6gAkWmpeuF7hhRk3yM3N3saHFv0oxdGhd+eJJaYp6m2up
uTeUVIegiVafC9D3ezw6q0nFPs3ygKgHCBqsLLQhj8ZUpC+4C+0t3CU+wrSLNm5QgfrrsVBjAfXi
IA5etJa/zLaOfzTUAV/0TqwdUxiUO9PmI5mS9dCayktfT+UuUqxFMzj90caH5YgIf3qszLUumnHv
pdlcciXjQaIyWxl25e0sPdtHU2zs2wChBzBk5bGwjfcZ9CAf7PGcd3Q5CK78F96e41bYDcppihZ9
xBUFO36hj3FU7EKUx06kTTFBMVMcmaZxmxV9vHXFtBqVpl6XYi6MFw3iRoDLtkYQqBTAQEzzvUn2
o4IgjwMtFlEDN8ULPX5UKq3dmSM7HD8m0Q8G2/6B2P4uzinGh0PY37UJUEzeK0uhYAmmjc6vKYgv
pqeY1BDipdknLymCFd85Yq3jwK0XpKXTU14E/clHVnKJdp7yPXeVox+12auNtvAuQ8dvOzkc4TuA
bF5FXd2N2s8CTMJicKvuAlXT3adjPGxiX1NeQRycwP+Xd5Cys5XwM3OJY0l1BACfvqvjmqegtpwE
Xxh047yVFULwLfV8W5dDdkxditlOmT9wVsSKuQnSZa0b5kqjlPTQaaa3GtAg9exi1de2sW0j0zvZ
uvoO7g8NigZJxRKzkn1MuWwZBvpPxx6SAwJjUNDMJ5fHmJPk2aGLwVMrhTpj6oJinxuGixZoVJJi
KtSdrYiD2ZfasraLhRelzcrTs3KVI5l8cuwoPdhs6KB9LJSmXHiqDW5scP23tkT0sxGe8xTvI/aV
yISR5688NieWIN0bAf1UXWM7xuOL0ZbZU7a3+ujSNTYG28ja4C0APick77Sxk4qt/KS460qwCxv1
BwyKlYNv1FR3xAC0byb+CcSTYi8m/alWd208XHQ7hkl9UXDFWoxijHjcJ+0dBJbAj/f+rzYetU2N
m+hBNqVXpasR+7wxd+MF4jjNoSzQeC+Fh3xXluwsxdxUZqrbazsp22XR2R8qExwdK6A+fGIn1GxK
fcgPstG9qLheya5S2PnBmxvZDXC45TH+Z/a/hlMydNT8+4XBmfJQzT6BHO3G7Nqvs/xHaP1wSovv
Qegs8afTD7lI9cNkhhZHdPa3KTTDpvAXAJa/4SaF1TtPEUDBWAhDJvKmpbwE9fxi62GxCYvBOPSx
bRycEZompJEB/NveTyJvkYcdGZIeA7BYKNvIosS+8FzukFfFMo5b3voVGOLSRYgaB47RQTbHQxZ6
yTMeoBGPdyOmTD2Ii92rfL/VhaqPyb6q7ExbDql4dYSDpdn8CWCl2Z5a7MfmpSyy4eAF/XBQ5sZT
V2kZoruYd9nBnxv5rpFXqOCEkHhIYS7sQNFWfY/6mRr37YEkECZw81VndZ9FlT/jwGEvSjXhN1DO
r1iyctZ25I2AcVzF17z3N1OUnJAuVw7VbP4oGz9CVkRJTdL+Cep+9bi3Iv5h8v+fZpavFmjedUOa
5dCPU3ZgA9QqaXeo9czcmxYAD1sTnNEcqnmd0WZrU21RQ0FW9JB74puR19Y6U+ORYkbe4KJSZq+B
5lUH/krh2fGLNQflaMcYebYjdCHP2cp/WIgy2TIrBPiPSJ8OUdlMB6tBMYr0OdphbnEgX1Ee2Mu7
WyeO2JBk6iGZfeREVbTXX9PXjfg1yas0K7vrVfI/nJ3XktvI1qWfCBHw5pYEvS2rkm4QklqC9wn7
9PMhqXOqu/+ZmJi5aAaRSJRKahLI3Hutb8F7PgiDfV8AxgM5vp6vw9JFQ6o287a1rSejzGHmhR4Q
fSVqj/LFVev22KVYs4jsQFuJSWNVleUKY3p7zOPgG2lPT02NHrAKa7FOdM1HhXZym26lBu5Js8Zj
GOfPSY0KzUAHcujD5lgXlOU1x/ra2EpwScZ+XoukeCqTfCTVRPsBNR7YeTucctq10OBDsJh24eL2
AC5rI0lIVfFcp23o2zYroqbK2m0MVnqNT5fOa20C00I3iXjxfdKDfAviJfGBAzSb0CKTQomHkJ0f
LmGl4gtnZtsicL+nCgVwyxYvU1mN/liFLpd4wbrR9WhlzyLbRuzsMXANL5FDd3WcelToSwFsaa6m
lk1gugNcCl0dOajO4ttPnNW08CGEpW80ohO24HJQW7Gt8vlS4QV0G2uPFlndtp5gcWC5zSbyIh4S
+ROiTzIy1QF3dDhaewxINy/0laYKcbfwndCCYtzBGzL4o0cdahx/nySaqXeO2irkjk9wsM7fsmMt
Q5UpD+5ZGoJnzTxlF8bZfUwssXdtcbYDxT6lUXVIeGYd4yDedXki+KfsHTAHRKhmRImtiOPKN81c
zhtsImSdKeE1jfNqnTaNuuHeam+IpUbm5WTv5EKqGzvBXJQoNalGI0SDOMo2g6cTWA9ycZO64Xtu
4p4baPyEjhivPOxufIeaUxERPe305+WxusJ0/1WFhOfHtHTWhWugHWHV7buqQ7dS0771LlZ5IZro
iHB7bTX2RCxyC6Omj9ON04nO98L62kTxoYgMFAKeeSMgFrNQ6Zm4bDJ97bZIybus3fH9hE/clk96
WeFQaNoN/7Pmve3m1i6z+8046C0uGLNZ0UTiQ53bJyuK+f+qJMnzbPCR043DTPFwy2biuqz+z20M
Oy2bxvKgGT1bg16lV8lqPJ0npPsdD3o6G+uhAm1oQcs6ZWr8O5m6HK3+Qk7qIVRTlyVU0CRZTQUf
hFSXzNOUh5833MJ0claWMkOKQP1+zrp7OxPtpVb8/cWU/mVVdbHRXMW4KBapv1RgfntmAjsra97Y
TJ3mVofdbWFaHlz1liTAEipv3umKdzGzqFynmvCOlobkvdLgyKSJu02hml+FdxlDLYQjHcUvTjEG
bH8ya+8qveNTQ7Kw/Ih7Yrow/dif6bbnHbUY2nm0FLK9ILhgqSaIgxLZta4b5TZb5GUh7dXLejoq
WTfvMFd/K0tNX7ksi+/D8FZmGVkOA2nTLPi0DeuoYd001tnOImsP0B7Kq9b8HCeWK8A4ghNPo2uS
WfV+Gm9g86yVhVV711hOcrIzlfZ4dHG8vvULOsNNX7m3aCR1wmhEshMDiiSDGvwqCVLnUs8qd/25
s3FYmxoxX6yohj53/dDL9bXojGqlIYDbjpW3gpHmPOM40lDJl37v5c7y4LYw8Tv1uu7JXwprgiwp
bYG4RbOH8QrcaGctv1RyjfriTsMFzmAYtCBJIL6mHp+T3KY1qaRxSKvPsTfdfISVxl8fY/Fcu9Fa
mfHnA4osVrpLWU4ze3+uvPcp1XlEA4DbhXO1JR7zm47dyw9m2rWxhiq0rOLsVo5oDdFDr0N1FPx5
BTL/wqrWQ4QcAfRnuh4o3aynwRmPQ67d9bBrtjmP51vuFbgqLBxDPASiexiWb4RansHdXTvKy1fI
sRPhYjT6qmEbuL33ZFr9Lpt4/tR5bWxsVQUlWsf5bVImY+WN3fL3YSla1Pa0bdTyBeF/u3GNuvNL
pfueFrnY2m5F4lOO4sIIyfZLIxBxhjmiCmTnxP8INvvBrA5olUqYd1U8YBPHa5i6b3NpKq9eotzR
SZ90qPIXSh/9VlcTNkB2O1y1SGzdtNJO0XLUiXi42rkxXFUltI42KSz4nZkRR6iduUOsMxyfc65g
UPL0axzN+jXHvea34IbW8pCb9nGckpbQkXZEtz7XH6GJvlpUdftRVcOw6oyu+xhx8q882+g/qOn2
CCfD8SPkmb3Cx4gbkh3JKgYE86EVU4fcgeamN6cdgtbe+Gg7G7M2H+gPk1A6kCGN84Fcql0BEHQ/
WH6w+8HZ7I9CA4BuUpupUPt/sN/hE9UI7UvSzoheDTP6ssQIrIwg79+rKIL5D0/grYkVhJ2EnzZd
/WbjLF4LVVivUVcYoDbC6jXOuStPNn0zxwuK/di2EIBgoTxjgWMHaJohCowLzuAYYh0KbUtDVjY3
jn7z7KHehjpuUNyIBPLEzXTxktjcJZmYzqXTDHuTeOgTVfb6IJxWO3bI8iF7Ei3sIh7AX+UGe2XK
yMezk2w/DbVxFIgpN3lur+vEcg74CB2fnAV+JdzHcErabCNilW1s3D1lk7orwza/o9Bu9gIk3OL/
sGAvFa9NSqhjMldfSuzOPiIhdV2a5I4V5smOzTPJYhq7IO1n3xrvqHZ/F7ZC4YXFv6rXh5T1AyLg
3B9r3BQjG/Eu4gs+R8Oflz5VjgW/y8qYXM+nc3q2vGjcNc70DrFw8K3AXu57o7mNB0AvVZbXJ3Yn
q6TAXqE52rgvAIytRziAK9fQx/VE7O/aWbYSiWUMB3PIn03vq+uo+luhTL+inp25yec1UvadEia3
JivYTHjOR4A9cVVZVvfmhji/cMUjHmrqbRJS0lUaHdm5YrAZb8W1jwd3G3qFvnLsidhU6re9fsZa
D4NogTEkbvqhoR/3ay8/WB61daPnhhrnUbTNQYeC5IyfJ9rtKy2L3iunxXiwMoYZvU13rGJF20dK
/MSDyx/MZFxrE5QgXW1+g17W7KZEGyJ+U5AdeJoLVG5qHK+s0LSO+az1m7noCjLYm1OkO+muDLQP
Ru+4xlvQWeLFUpRz5mRbq0I/qbAIfHRthmXXmJVvFADYUoKEpCDoUgIttk2fxTvd/KqXubHl/vha
90Wx1vNkuHR84Gk7GqEPqHzndE16yg2EqkM14JK0h7cxq+1dGASC6Jr+m9qWlBTMfDPbEfe+Megv
MaUBO2gh7uF63dCl/5pbAj+Q0b2FwRSj8FhlMz6/roHSoMQ8mZSq2pRCczaZw4O/7mAwROTCYNjZ
YOiIXlt3W2eER5Zq7xFvA9jJM69z1dHXhfCSRN58L1lJ20n/U9FBkGluCpkyAKVjOy+5/mN0KJrR
C2fFOXZfn5woc//y8KQlhBigZMU4UYTHoNVSjE4jmd7D7D3BdLSPQp9+NVNh7NJh+QeJ3eY2OdD+
1m1M0ROu7y30Yn07FHN7bMkqRDQH7nZYagV53Q6UiihR5M1apPbY3FRd5QMee+w7qoktR1GRCo6g
ujuwEO53kzwtzzSYnshtbRPmy4HHD/jbOflT9Fw9mnE+7Wznd1oHzaHvFPomjbtWsaEcDZLtSefB
mqZVqr0nIGdd4U5fV6BdtSixd8a0SWliPcO8uWYwRNex6JBxFbBpR9qPb1hXycjp8SwV6WYQWMOV
tOBmiVqI+s1OKWznZ5jQ+yeilAdBOfv2XFLDD0jaiME8qxShVmlrsM+vhlMVCb/ruzvttWpFqCUe
VA2BqW10T92cG8hDKhMjmdhE4SEK4eQYGamxU2rWYCiWfMg8zTcTmiAwatFzmfG8gmmmkA08ebYA
QWQZ8PiawA+C6LXLoc/qzlH0vfbWZa8qqhzIC2Fz7crhl0nPd9fPdbKv1Yj2mcbzbUbaRL7ZBqum
sS5HZA6KMl0DD8RP1bRvcdDQmQt+B0NRvKpB/539XQeAvN1OYbAQrfkuVlV6tYlyORCSG649296A
9PnKPhz2dd7Nm84J2Oy27jfSQrP9rJBtYyQ9rSMjmFd57YQronf4XDXvqWmH7J/aX81A/JSTzK9W
lW7T4qMuI/N7UIuL3dTEWcC9zacvYZ6XK5jjRFtO5TOJWd3WiZ1nY8y+lAUp8HH7NR21t6ATv4qM
dWoXflfj6bcbNwUrCq+jcxCG9OVi9eRqkI+s+NDW3U61u/l7HcNlCwj41bOeBNR6VQpKKUqh1Vut
NsQmsQp8+PFfgpQ1GleluAw9dMpczRLEgjUsT2/YaHHb+op+pI+QpyQ151bwu120WZaDkQDss3rv
OypvfHJjhzDkDA0q1F88yKw+eiQb3uw47K2Db6oYDL+yJnfV5fO3jH8Y4ubZj3T3sja87ZhX0T0Y
TQvF3LX0bD9m4/zhtOPBsodgZWKc28E/flPcPL4tNtJdEig8ooS3pxzt7XjwfleA2pSqER6KICif
wyb9Ce9xXLkaWfe6oZx+ONwgWD445TGk1bcCzU+cstdna3fkBr9n1Z0e0tS8Di4rr5KS2rokspKS
QoE4VjX4ShASURtV4cdw0Lj9s6GK0d9sZ0ouvqqbINxKc7zKd4ag3OrgSFOHEl9J0PRYeJr4ifzy
Q9hWzt62bWVdJpVyNUr+qg55MxaxNHyEM+Nax5N1oS1VrFggKe/ehGDOytJ5WS8p78asYlcP7Wyv
W210V5IywWga2WCKvUy7IYtuqat4lLXDZG429iT4k4gqFy8oCWB5Z91ZhAE9nnQWoC1KlEh/YrDy
FGl7H13UnruwOWfZ2U1sLDxYWdelMwcXPPu+sCOYt/WQ/FIxirFaj6j9aaBHSTqLTQyFNekH0URD
ivqFQuZEYq2kWKcJ8+Y0pbiZpKO59Nz61JFstZLKHjWhUP05WZ6Vhywo11ZC/FtGIXdpDPdED4VN
7sdqNGzzMfButlb+eRkCeAeoVj6HdUMj9HFGOSbmWSa6/5naKATfJxO2FYjpcLk7nVYhlUJukPjR
8TtMHy04flpr7m1q8CU2E1iIZVjOsl2WEOSjPWa5bLNuc2u5z7rVX+QwIKmr49H5S/HIEQXZPEnW
TDfAd83S9MTqk32n06hkaaGSlScluUYOLTMoF5EgJA+Xn2Gk+gHLfsSj2nLu8kXPf9WEkt0gjvMM
Ufl/gmIgPn5OyB0YizPbrg1LLkQqZuaOu2jUQkAOyyU0VskZAzIhLymqufLtJKWRZCcfrKqml0pM
zVGl7PJAu2rBpYFq/s2JpnZbwxk+aFY4kRHbX/jszd+jSR0oC6nmpdBacXPE4KzkCUwkH27VXroR
QcfkkSqRtSn9SQTOO8VLvvS9F+3mRKVJNKKYDIqoeDfi5kOG/yUxKr7Z7L+WOkstHMTdOQu+cOPD
jwNVYG3bHY7MRO9T2gFim2Wmc5Vnw7JrLlbWXlI96FLMREG60zyVZKuFz2CC/L+i4nntVdtXkGc+
14tyqgRhLY+kr2A5mppUf5YOhP/O/KOxsn3TTSc/EcYNujQ0riXV4hFjMVuCdLgcRNeka8X+z+By
/l/RF8lox4clT1AmkKPWtU+PhHLyzNodJfQXeQL/YUmNEbfU6RFYXs4xdvBHQHc9uM75wcnWnGId
tY1x+oMN/s8hvGoydmxn2zZ7x3G9e0BCwdbQZ23tLYfyBZtaepzK/NfnUBiD6cU3vobEYSqQWphL
su/GaaocseZ/rhxbNVq5RWcd6KQHd5XK/312qdSRL11t5Tx5ArKfy16YMsz3xMAEUkX5+JTmsX4Z
5l74ORVUX4+a5KZpWnKT78bYAIXvTvXqXycmey7OqZVt5fgwp735mNKyB68L5ETyh4im78xV0M9A
N9UwprzGj/98UWxV+BX+kVXXjb8kgb4YZ2tTuX0LfnHB1U/6uKpx4Fzk2ToK1raj9K/l3KpPbpdc
42VWSr3/GPYNwhgUu+zivGlT4s/f1gN4exluJgpKp7GlsOZbss4IiiCx3rTiizzk3+esd2r3JI8m
Ho/28K5lvfZUIxuRg61oykvSwhKQ+WpsiIaD0Uah342J+h5NRU+Rjw6b6do/dY94krzta/6Hol8B
NJW/ptGUo5+BBq5XhGUNkfFRluh15VzVnakmdbG7lXMtI/9zab+EoshL2Vr+ubTvrcelyVjmr46w
bFrIjrN9zKVqghG+oQm5NI1rp9NeiSZIb5473srlyKti7XXONxDn48dBXqhv3KKyqzzFS7sGoNcc
5MV6h6RqGoS6kWfjIkqPeBqVVdThxAspEd4co70O9ZB95LkWIf8VLl+IUJyRMzabaR77LxWfNBek
x1//nGq7+p+pverW/5o6TN0VBmud7uOoQj7XhfUdHZ2NXKj8S10yW6x5CjfsgafD0GEE634Dkwu/
Vj34q4I1jS8nyYsDQqTveFztu2Vmf7sYn+l0kNMa9qEWWSmfV8ufqeMAX8mrrYaKXV+nyjoYEam1
UE33Whx4dzdSuvUQ0F+uZ31nU+n+NerG1ZvL+GsD3WHx1rQ3lbC9Fdnx9FGW1BK1HyiOzIO+lodT
rsTPFjGg8oj7iPXSp8NIANaMjztUaOEmTja/p9kNy1kLKtGo92aoZrhWdQjPchCbCa4uIjNWBmkZ
j4lTYxLdNgie4ZgcV2FXxOdm8PJXZcjUjUiEspGHRavhVw5RwejJmL8Co3FfXOwPy4GcYFZU6ej3
naeibY+WShIPrpv5Q4QsvNvG1I/yAW1jcW6F+MKTpEaIJ/S7yu6+0GblimDfeEv65J2nlYJzl6Pl
HKG1yjUm1/JQExjuh6m14r/gVz3PX/VRC1jaGwHV/d7kCZapx6mdox3ZdOazNRHWkSld+9PgJqMV
7b1qZWRrMt5Nxw+566arQvejgdYkjWbKtfnjjQIVkHAeWiH/Y45KdNm2Eh6JTs6g7vuW0nu7uNwI
h1T3al3l/uQV1enxR5n2wkUkz8agSCQzimYz/IFrLrzIoQIq7oZyCRq/5Yus2xIxbc+4sLlgMTA9
Q+shjDRaoOHiW6wttvi8Lc5eKsI7NFmSk8qo/TF2LiCVKHsvrc7d0WC3drbwqvciLy7UNNsfrYMM
oDAV99ZmTX0WbJD92vS6U9FjBZBGGSK0+n2rZc99l1Mhd6rfg1XsS72pf6vUy/75ZpkjR0beDA52
cSUEg+eQUOvnAMQPIA8nuCOTX1cg8IRKTyFFIraSH4OpT2w/GaLuIA//OQ372Z9pY/uhx96XQVhD
tFHHlIAqZYYKNg7UShR2wAs1Qar45TtHhI5vairIGZAOPt2D5gA43iPctNCf/vWOX+/PmFEM1cn1
ouweKuF2Zt/13Oa6/rYctYZaPmMt0bGX62SrdghsItY5CmHNpvPKoscCT47CplzcF1EznfMI3Y3B
5/Ui3EDZyzAdTSfnOgYAueVRh0alw2x7oSS0laE7sQpRN1VUI70UakRUDoDHaSXwl+3aifsO5Aec
T0UlYkQWaPqQawh1rwwjW53IpcUOlTk/A45KVrSl7WqaYEi6E/I33skX9jXj1q6gjZj/Hfs8O7Z4
GlW2ZDs5VpGK/PgBxtjbFyM+E2GtQyYZoELEYfycz9V0EvberAXV4magWY3euV/x9SQVW9cDEgkK
64i8BpcHQ/Klb8FoIi9Jro05T8fPufKdOs+jPy1Pe3mIlMnbd05J1EDpBk+F0W61gQ1gtxzFdLyv
RC7SCORIvmBYqQ6GTSHscwxtVQHWkBd5lTzhUrJZqUVewyThWtAP2c3pi407lNS4euPGr6s+z2C2
DgKeL9WrUs3Xbdex52oGBcJprT1nJpgfgDx7Ic9GOMQ3ua6QZ8g2Nl8vPy/Vo/6WIt/OFAcUVuec
0dTelHF28C0UzlOmKfiC0xgRwnIoT4xE1HJhkGysrBPJWokCj9Q+3PYhMeE0Mc0AXIk5nuVsb/lZ
9lPGBvfxI+MiNta4JtItFlGlFM51MHu+NVb6fz5i7YN4gVqKfHbEyhSfy5L0vl2qOJHflkAzWtaE
vjNCavAdIDX0FYkWy/WgfryMuVjzlO1Pn+MDHYDer6olltIzSv5pmCzKiYbG53WB2Ti7Kte/fQ7J
d48fk2xscxs1TXgX+q/P/ZkcIcz8sT3r2jC85/nvTFJD54I4C8sOCXlGvaGIja7B+rGiQfFlMgb0
xAM1x2BPqN9M3V4n4TQV9bY1J0Dey2EaB0TwxFp9rTQ9/DK5W6IwjC8GrpkzQO9mNwmgHhLdxQP7
9XEjeMRKh9Yo4MO7b3mp2+dHrp1lTYc+G2EdL1HnKA747lOt8jUzjF9mStd+Eg75Ll68vXFjxneS
PDaxNPPaC6sFV9Kfs0adJPeAT6icm2VQb3rP6P7mcERu1W+1EJOGdDi2i81RvpMv8t7e5F/zcHI2
CrXu46gZ+kVkroLPCpBmnkffpG9JoNVhndb/TIeeykAc2M8JdbMdiLiTaJPAD7m7v5iAIg9jiFQt
XSzQ42JcE8a6QCb4Ikeo4xdrm93vAQLuMS5D452C3hBO44/EGIGj8ve7tAUwn4ZmPW25xS7CutAJ
p79N6MWsXMyQbpHaTOK5hTuxLiyTumkY9ukhv3bYkW+za7J5RIXwM6WgjPcj+gZVsdpQc+pPmCki
XxkJ6g2ABbE60ZqXiEX93pttWruTZr9NnfVczWN6dgV78EQf2pvudP1CFlN35pL+Ll/+dyfkWG5B
WaRDbm/dwoOvaahiFanTsk3mUI7Jd/JFmWb1nIWmitC84G5PM+s9WfTojv2feNpU1dZKFcd3mWk7
9p04xg5qLjlDjjmEPaytRVauOMHX0DSmb0GfXZs2Gl6VMI9PuNZGH8Ph/A0e8WPcXQQiaav8GXeZ
L5b59jKeL+MJ9NRD7ghQFl6YrBCBOdcKuO67mX3BNGN8iYbYghAAkNXJFPyhek/WNHS+nbUcqqP3
pFZhMb9T87B94rmxo8nwR70OX4hK9DLYQQ2Vc9HhUDygpvEQxiijCOnquvYZU9xMVa8CWGvp30sy
xJ+bNnf+Ni5y9TEeq1w/9OjS7cIm0MTz1mRDqV9dhej2ZXWtDwKtYzh8y40aOIxeDnezU/v9ZDfK
nkB7Qscciz/dgBKT2kl7Q+FlH3PXukI5HkjIG8GWGoAP5BiNNxbQRltBulBTIhjMSvnL4JMlXh1D
WM/6wCKt68TDXYowQz1NqpKs5fY0y4Nm28ydyb8V+1Baf5Dniiw/y0Mnd7ea1XgXouJfNL6L57by
El/mkoN0YOVES7ZIaSkBUKTRVA7hm1o6T25axz9UfVzSCkbrpmVl/McphsNr2oe6MDZsggjlccgQ
W6uZWa1gwigHTXWTZ/nSeGdLNZBPNWX63HlBdbK1/oc8JYcsRyytDiwnMjo70gHnkHQacYcZ87sc
k2ncmGp+aFrt4j0BueKlgHjjcaKaAWVluLi0IiqVZNvH2FziFYji+Fiq+J7DVLOePt/NeeX60VhZ
TyFLWJ9YgfmYTPk11qwcaIoHcFt3Eh9zdnFP9PTPi4cloFJC+yrHFyTtWveaAGAXK9I4SbWnqQda
EGVGvQ1Mz/jiLcL45Y7zOSMLxz8zjLIxv6Rl+Zih02RZla166vMCtbV0jNt/e2UnPWw1L0+RMnfq
mdCf1lGpWgUkt8/GFB7Crv/azJZxhaxpXpOi4gRJz79Ax3T7OhbEPLj9L/gw/aUlnlHYhlJuMkXp
1y67KGgFOhjLJaRRaASSaDnsw6TBMeYYxp18bvOuLy9TQHhiUvFYFjFJOPCKEM50eoMjg3nyJRZ1
sC1cExjMcoUcC5TRxLleHDMzQAYJjoLtZUCpd+cuTEKqT/y2iqOs8kkNznJMIgoltrBqR7GhND2t
5ZhOzoqZ22b9I+3FdzcmVU+J+ffIiDgIYYcB+MoDXx4qdKwpRpnc260IQO2slMdWJ+y8AQy3xuBA
kmVLXM4tDshDlwGfNCxoCtS9u3+cbkYQ76D4cvzZeKl1byPXCErSt0+fY59V23KZ1/aLrFSWbUm5
+HP8ubaQ1/VVQ5qPqrl3ee/SPOVqTbNzMZc7WekNJl7Kiu+TvJtNVnSTZ+XcKKrMvQgE3FlkCuhT
aMBWXnOOTLzA8iVfDlMUeGtAmIP/eWK08/YxRevHedN30AEGfehAY02bLvCapyhVaCE8bplRHdM7
bllLG4Q6HZGnF69zadhbPJSObyz7cdoK9WVq2q/dspFvl5e8nldW21YQ/JgfaWQNoEraJXqn4N5B
9x8BJrjPc/bnnRxLlrFxGUsGq9yOSBB/1i2a4NYbo6NVe9ELMaL1GQH617weoxfHEtfBUkm4Hgbu
mSQSTxeVRkM/KCEftQAFKK7ibb1s7TXHtUGtROQE/PNQQmGx+DubaaSv6Qn8Fr2SruhO9E/dQhpm
NwVsCciOLw8TvOIvIAPodGQA1har/J9kdRPVhSeyuSPRly+VhebNp1FF9O/yIJaPZPJoOE3f/xdL
T2dFne17rM3urVai9A2B0wOOYNkVIYMT8Wjekq/d0fjbWIpGt3NhJZB/8bhIaN3/00VTWGinvln+
gjXAF7m2DJESHeShBL+Sb/LnUJ6Npn8cpgThPCanuoIyKkze88as/cqFmQiLf/qwy3aVxc38riqW
gz8J3YkyxvnW1ObwkCvsLr3KaJ7LkQKN5kFeNUlE/lGyxeQRQ/5mhSdUMcHmWeWzN7Ey8JYTHuZV
hUwc+SvO8J6v5DB8yN+w7Gf16syYyLEovMED//e5iZlRM5KHGDs0M62W7kuFKdGsCqz6cjE/RCEi
97lXD5LBJef0JG7/b8fcpZEjp0S9LXb9gM4x8udYg8ac1zdqHO7NWrpQ8l0aU8QuErR5/zpBwvql
A05y+hwvUZqdzCnZ5zAzZC1VVlAtoz1C3KWtsJRtkxRlGZTvYS8LtYnudnt0PMZaXjApnXbLJ+M4
F2l1hOg9rLUsBY9uh9HBUoT1UgS6dmDfAl+OhvNLWdrWC6TTSs1r0ECM8Nz+kSDcC+ES/IhtgrsI
kIkGAKFqXHgXGtzZJUuG2ncK+ihCfv6Fzr/xspa1qzq+0NkE28WRXMrKcZGqj3E5NMqv6z/H5DR5
1X9/hpw7oKx6/CAwOht0OHfUtSh34+LnwDZ8NVqiofE5hCc+m/MmNwnOWGb0rnF71MQaTWxwpY0X
+RKXzXgJlxd5SO17l1jIz0c0oCsTETkQxGPV5ihShql56pf7YYBKLhqmu7kA9+QwI27uTHexnP7P
iFG7O+AMlImxObFCItBo/ai/qFVl7B1smStZnpFVGPkyWgFWnaQ7BpP3RRum6FSZFPSK2HvEUcgu
oO5kfkBz/CofH/IlxiaVWe2fIfno+e+Fj+3qctjq7VHoDcK0XBnvY1NPd70tsQeiqdjKMXvQpju2
A+w3qWA7t8x7tG0dlDUGCLir3vwYJ7Ij4ogFe61q5IzE5ZF9VbyRNahlXOuKP+Opk8UbHNbzt3/O
l+M5q/w7GrlklUbqWWSR+TKGvXZRJnTzsuptKyaEPs/JzgDg9DeVheWjaN7QwwZ2M25lFXyuqXsp
RNyJAjmlqCGe+X17RKwVXR9HlljqgjZMcWVZC7l19vy4VbeqeIN6rD6BzCRn9fMdlXDA5vVmJJWS
iuQ0rOdRUz/irPiqJXry2+6/ql22SDyQyRVZYnwfdBQc2WjZr21XKn5JrMpVUdDqjbOXLEoDg35q
WKNN7xGSuDhdf/OXSdmvlXZ6aecZqVqvWe+RlwRbYiwwxctDUlR8r3PbgzxrDg6s5dzVL3VVWu+L
9r3KG++5dyP9tSc4UV6EUjW/5aH1TV6D/2k+qlXfrS18G1cvgtXo5MGVrWzt9wNpua0eIJiXg6qA
4J6kzU0eyRdYfpTRlitcYzzVSa8cP8fNMddpSKOTaNDKW8jGt/GSNF/HlneT70LSZ+KJTd/nuCUM
Z082aLKSY8hDvZu2vMgfUrsNvYwwvlOenmqWgYv2RMmy/SdqOFdP6eSqp9HV6h08/4+mcQF1TYPZ
nBMlw1LRK11z7kLvcTodaEr6csxMMOxuQ9Qc/jT1FfgQf9BV89gpAYXIpFfT0+Nttrwdei89yXfy
xRqQNK8fx+E48w1eJj1GSSfQnMY8BrPNrzt7p3rp7ctnCDI4wpTip/858njkVL/7eEqeJuIqozWT
5ZF8qvxfLldo1u/jVBDQ0DbRzcsA0iYznVt52ChaRFGRE5hoqmNiossxZyvc0xZZzTkg+2IeSAB+
XFumLaIhfd59XiZPZCpcSjvK18SpjgjR1fEuX4yI6vMAIUos94nPcasLDzQ/nHOoLIqPMIQQ+Xmp
nCwvdZL0XV41Lbci+e6/lzp0cECopXAi5aWu0KZDyTeOZZ1nUBJXHLoGSXJ4HCpaeQtI7pFHltDM
Z35zgFKeGtJkrczncnkhNaGrWKXLWS7SORIQIn0tz8lZKPhesAi4Z3mkwqA/qXqHhHG5Wl6VWtPv
HIckpQfzMEjMXuPgzRNgjCQ+iZJk9gI/Sp6TI4RVYAP6/5mf9UOAwzYe9w6CnY09DNZWX/LY7MCd
MLVUfz/8PCsny7PqMtldJn+e/bxWW7LcFFdHj1Qb1taahf72r2s/Dz//3ChEKV3rzi5ZqtV1prIH
FNqqleVoZ3KKrRBYLcvBnHKk+cG59Vr34i44BTOxrCPRYunKkMXqyquTNfidaT9A330ynR+GURR7
zaUjJYmR2vQNxpHy0aXh34fj6HtH2ODH52xJowyj7/+aLYfH/jvOi+Ax24xcYwPDkE/0wnlO3PIL
Hp3nuvIWOlFcv4X/i7Hz2HIcB9b0E/EcerOV9+ldbXjK0nvPp58PUHapum7PzN0wCSCgTCkpEoj4
DfwA2W13iX5G9rVatF1ZvoENd7aT7zVYD3XFm5KF9vL6GtkXp8bh2UTUKkZKg6u9NWFaWK0ZX7Dr
wDFi0KwXc2bVith98dNKn6TKZ67pL30Q1u9VlJDvLofkXiEDu6tJCO+d37O137Ptcsx/uuNTnhbm
LzE7RozsPQ5IM86lk9xn0NZ2Q+98zg40aI5+Wz5p1oBfjh+CYXT88cPRMGEydfVnA2uPWy16+SOm
UbNWez+4k31R0A19b0eMjgYVoM9gUcRoSHRdNDNXtqige4fWBJPlxMa8DU2jvVPZZq2aNkmfk+nN
A2a2iLU2/oGKwALQq/LViZRgJbKel7zXzSMmht06KcPi3XTbo9v4wA0xq0KjanxG0qbcVnhhw17G
TiQGTQAUMon3NjBranZleIwT7EgE0inVIuceTLB+Px4i/OfQQPJauvXyOXTm4njtQ5a3X84NXxY5
ep1pomtSDIiHJHJeNcIusgP0LJWzq0Tml8DTfskT/NSuJ2BSfmmqanwRJ//rGDF9FrP+9Tr/c/rv
GHXK1r0RBo+W7/Soq4XvWjywZ0aj8rlhl4WEd/woW3YCSyh27Pxg6nH+TAaZZQN0sZXrj/0ZwHmy
MhIsmoQnY+H23ZPvQNIUd4SYst3T7zGKzdcxicWTYxrzZOv3POQ3wKeMUXG0sirZ5j4pJNAU5os9
Nxe5KZtLP1yWOEvcJZRXzgUyZcsALcJvKuoj5GaaVyTLFrNgH6bFCN6iIPkaizPQs59nsk+Oyjhk
D/4fo7dXIakDeSmc2v0EaRxNDu2j9xwSpnpU78xo0D4a46GK1fY9DBVz70/8ZhlVTd0bXu0ReQm9
vwQpNETZT+GmQcWy1k86jtnPLfyswfMilKJq7dEbMN22i665t/RaQXYwV7E2UMuPoNRQBcHfqSl6
ZY1M77z2urLeyRoz9Y79UJNo7XEVuKv6KruWokOgddcwWbEWYSyzjafZxj6nRvDkGjZ7iEMnbrZU
ldAQMMxiW6D1/H8/+3/HuammHk3fXzqNUWzJZfzvX6lRsW8PESlCNrC5a/AVWTaorW2KtsFaK4Wh
uGgm/CwkxCIIs34r378etvdKr1SP6ZB294grfnM1tz0ZFXVOQ220E1zdb7LAI4s4gWrvQ82AMihq
PqVgthogTDay3IN4Y7cIAVttoSoA1TTVfCPLbBKtKs9AXxcXaD42fhjdn6PSrV7GaY25nnrUhYWV
lqdZZI0VKxnPsu0o5ABUeGKb1ClIiOJftcPOOTjLQ+HPwZlUyVINPBRpfvcPJLh3mlFT2Yia0ywW
o5Vclxbxrlc0+yi75EFr+77F+lwNVk6BnaPjADXFpK1+MjU+M9IY6O1VenmvdWELvaR2vimQX3rF
t3/005Oe64/yc4U9TG7Mi6frxxxZ2h3bue6x6IEUQRb4Xun6vMjtTtDAwEt7m1sNvol14UOk/ZKF
d1m0V2H96wtfrZNlZRdgZst/ivi3GEyF8aguvJMs1WPk16x8NbG3lt+/6J1jvM51ra/BOOKnWnIr
GqLGoLCuK+/A0I44W2ZfNRfp0BLmDjKP2dIqrObOHSJnem6frWpAFSX0WQibthpsGyRHl1IyUIoH
yr60ysdlP4UbaP7dSZ3mwjonfQWJVJZ3UEWA8saOYGfMWc2S3jPu5WHw6+5uNr9nIxz9az+6qK+5
Prrw6AvzGqWKVadRACm79TVt7O4Kit1F9Utq3qn6wOVuJFa4C8OmhEmJQJ4hDnJYDkQCTq7CsVqW
SGVupa9X0+naTjeAv08CaSr7Sq/n8RhplGkkVBX88X3meNZJhkRYtt0NDtIhYgKOQkDPJZAIdbr2
7rq9n+YayIY5xPNrFe3rNvGaDb6x035u8jUuQz2SjTMblVY7ZZAiTjXizKcphUuqdd4zjlnDFjbj
2CxknwyxJbwiq/1oN3bO0ySTNLri6AfXmJD9EErWnpUYB8se7nqRlql0rHBiLUEmZjk6XriUn4T4
xHyEZq+igbJLflai36sQH7t1/Y7/uz8CvWiTDl7iicGn7vfNfEl8QbXjj/jdEn/DOCrxAh+gATUo
oDjavczYxBH12RG7ds3G4vOfFlWAZh0VIjvPkuXOttEjULoMXyjRzLK0PQIsOV7fuepPEC5Cfy81
uzFHu7/CFjK9P8scTKfBCQhJhe2uRqKej2dp1jr97hMwIMZbDYyTzM/wr0JKv69DYQ1UnO2whWgp
T8d4Tlau0YPkEyNO2RdneXY7yD6Ax6pHGk0EqXCeN59f8ib0PmTn9TVRVEHd2sXDQHb+9XKy6Ylf
oXbmMiRheryFTV1V7yPoD9FWE56wsaYeBlsf9b0wqFjnhU6l+z5H+4p87O+fAw8C0Z4+f/4ed9F/
QxyHv0ffkap2r0j1PgMlGWW5t7oC0UkKOLs+0BqyHKzxZCCy+97Za831Fc4eiIEACM5E2eMcyxWc
N5tCSlnD+Ap13SUumPYKSI0+fLX19EukO8Om09v+2I5Jf4StWflIxWUl9KAS15hh1tDBRT9Ynt0O
ik9h1Xam3a3rv8JkHwCgHlzYFF+RSBJJpBc+t3YAskvZvB3yfGp5NkTrW5eELqHc4F/SpoAKU8dI
QYFf6gLT3iNpAcrB578Qm561NCsIdfbkW85Kb6nftd6vq6FvONfh2s0UdZV1IyZFSNepxmjf9Wra
Ps5GoR7UfE4WclD2eYkJecV1w61sVpP6joeVS3169rrhilHVA39t+dBsLEPNMR1Ct0Cm4boQMFmG
Svg5N3AGDNzyFA5DRWJMAaNs4GbnB5O/sGzH2soHcoAi9K6ak7fbg/r2PP734K2/GuqNT+Hr0EPO
vDJEDETbzjpeGZ/8EVJqZzkq7clJc/852onmba4cRcPoaQ7K9quORQb0STjncvnF6pu0WTA9jgri
lUEU/4gnjGrrfhiPwcjW4dQPcXKxcBNcslLcewX2n2rjQyyNxo9OwG9d3THwPYQAETR+u1Pjdr7H
fGsmfRqqX8Qkf+iPmkYGWuZXB9+Zz2OowDIWWZDfqdnQTb+NPkpJskseglgspbMZUxujHC6JN6yi
En9VKpSftJSBsopl4Tci1wajrmAC0bjFxXCaa5h8l8EQB0gFz/8jTClH7VIJwKWPLqUzPshHTjwm
wtDM/yFb8pCQcl13pVBEFmaVsq/GZXXhqHp2+HS8NNeliX2MD0X9mkqWbyIO87cszvRDKLNDGQJL
69klgX17n3FkKKfCRPVPfCRmPXkrX3HclXyGw4C7AyKB+SBf+esDO/egF7nkXzcyQj61CzMKd6Bw
jOtjXvYNGovCGoHH24pAb90SbURNp/pca8m87ZEruYDPoJ4lDMT9GFhWMvXeNq3cn/LB0PXTrqbM
fpSt6zqgjcc/+uQyAPZnvRxMNhUPNcRCCBALw6xdPIUGez/ZPNF41vZvboF5tAAE/FcEHnb9G8SV
PyKaRuiIWi1KXWJZE8WKeyo0dW9ECUsa+TbzOd41KRrct7dZZuCUvA5I560Pbky4tRwfOxix9El4
1u1nN4Y3rLTfhiGvX/SJDDtMc8ohXVPfUbsF44f1A1m0aQE/a/wxNS5XmN3CbsLAlfSba+/4SMeH
ln/YNUQ4Zqq5912+9KDroujgwk0w7GBRJNF7piPoiJdde6j5Qh7sKmg2Dg6iSPNl/XMf9uMxw5Nr
UcVz/1yjvf04B1igFpHfLv20PTVaO901VuJBzlenlW1ytQWxmT7UcNwOnQY4JY/VCqZlu5N1ImTo
PyNaEdH87yKSLqvQMej+eA1vLtu1ilPcEsxFsnW1OF3mNhwXwLJ+fafEH93kwIhLJmixfhibu+to
B5t6ZVbJJtML0nitabwpKIUu48COTrqXmm8mxadsKrqXCWj6Hdm07zKqCEpvaxkdk3gLvLXpiEMi
S7oiwEdAntq9wmWPzRMcF+EtgHbGpo8EN12IjauF4q26oET4RTRv+GWpQp5qlofAVWIubwN1B8TZ
Imm28h0vW3kDDOE0NfaONXgAukGRQHbOA9aNmOFAUhaCIJjhYLmI5GBuvhha1+/RyEDl3gnKtyEH
eVNM6bQL8658U2NwcVpkqBc5GlrQN+fhFd6ie9eb9nvnRvjUYH6wUCt8Qm0l9L5avn4wrQwv1Wz4
mLw0/dVo8zsmc9b73EYdK0+zfQzZwGwA0oZnN9fsvZur6i7qhwEKiZGuVFgGMT6XG+mWJU2y9DTn
rir60D5gjZgHzWd7EDU9GSj7bOwmrvNkn28P6EnoereRUIk2BZOitxYLacf1T3M0+6ep0oMVdFpl
iVCE3bPbzZSTHM501MSRHl1OqvsFJTjn7naorTpZ2QMWLrLP7dhZgV8ITxjDa8dbHCrm8zGPW8Tm
mJ+mdrgofHdu9KUfo0oSqH187uxyXZGVuUP0yLqTZ8NQJ1t2sa4Qmfvs80q9P9Sx9WOKrKWOhPQL
2QxcRObIRK/KG9+7CYlUs7fUvSmE2T1UBBH+evoE74hKsawfy8KyEetbvgrBvWxZWqSu8IrxNrKo
XI8gxjMl/iVL0lg4fqU65pw1cZBnaqu++5nX7kLyf+2WHXq4UxvvW+S0nxGtWk0bpLrYe3rNsEvY
QrJgHCBZ2MVENXvQthGYzPO1ibY8eduiqFcyJi+d5t6uW5x1Mqyzc9/hCYxA3Rja2Uc+ZRaCB/N4
rJPBfi1HVDSTJvuARDvt5gExH1PHUIPy07iArtPsZoOpUxNA2kSGtL62yVRyGfm68WT62sdkWvrr
mM8vTqNjud7HR76AwUeS+PoqARxytsbUOc5+rlO9QWVL9QzTw4PUrhSwZGNXrcYQS+aiNQ5dXhuA
sKD1nrhNJOugMyh7yxhTr+0TzJlhy61whiagIoekmxFE7+KZdeNn9uKWryDlnKDvB1j65KvPk4Vy
mBOvUdjq93bK92g7O2oEUiLBtsYsnPO1EzoEpuLEbBIoQosSa5+zNPEY+IqaRv0G7CC6JB2Zc9ld
qhDHtN7pN7IpJ4VaUy+tfnSXcvOUO5XieouR/8mGbFu3n1PtKeUW/5TWfDCFiRyKAOh+sSvjacId
8o/+Rjyn/x0/sxNepb137Z9QK4rzrZ74kPvlLjcVe+D89wH1b7H1lUeYGxBeMNvYwE9DbtfuXzoo
KwcfzbGV/FVa6+8HZx5eUKis/ugX8SE1EYGdbs55zabd8M0Hy3HDp9Kc9vLO3poe1LnOATRKDf8N
/eiePSe7DLtMk4dPkBVa8aCINCuFm4WDTBsBqFZMBzWdtKGgNQCWvWL+5LA82GluAZTP9OqbXzr+
vkL7YOVk2bD1hMDBHOJTPtUWuNDEgT9VuulDgr9ka3RQ/0RXqlUUyVj7yHgVrWa9Lg8piYLT388Y
2UaYTSMBVKO26SvxRtUbZTlEtX5BPxTJRS0mLW0ZAEyUbthBp8XWeaytp9Rqx0ff5VtFY4Y4f0hU
/XvumME56opmOdU4DMrm7ZBQ/D/LJv62aHqAbdyi7DRAFHD5JCy25puKStKemsybM0YpX5Qq3toC
NpcrYX6veg4bGYEBLhT9W2d3Krr4QD4kSPR2qNMWxEbtfL11yTMMcsYz2hvj2TZSVAxN8xqBEshT
aNr4uZXZvtWa6WOEFbcCWuyem65nm6mhph/lavbqm+o7JnL2DypWFDbCk640b5qhNI/VWLeUFoNf
RRCnR9lVYOl21475ZhYBssu2fHUTJ0q2ysPOQLJuaNbBWCa4SljBUuJhy1nFdS6e7D0eVc0pQuTA
XRj5DwWxcK3WnAe2Hs6+ipxuM48NvoxpeZTIdeBk3cIWxQEk3LjDBuElyRtIooHxUqs6onm0DCr2
1xbyTt+NEKme0Z8Q3JKAn4bd7GJU42MY6vrjFAHzdXNd4IpBq6GGua8R0AJYTDMau2ilpW50kF8A
McmaLNQqTBe94SEEuDd7dnFkQ3W6OgST9eIvDcMTsjzZXSczfIO2QSpS6Nrx6clPSHf8aWl4yri9
faxWOQJRdud72YXYT3AIEuQOpyauSN2C2slxHgE5bVXrYXLKD6WZPzzFaB/CWtPvHJ4EC9mPdiL6
4H7YHtrYzt+b/uwMZfXhuM+9jsd1mCbTe2rwpyuQRM7Qff0X5LGu/VZSmXtqDGg0xM5qLNT6ko/g
Y1/lbSVAnEKiH5SocNimIX8BCkL2SGRErGneZp7icPnXQF6isNTXar2TA7rnBzvf8s2Djr7aGFQv
sn5jpctwoiH3xYygd1m9IEk5XzQNuIvIfNvmgxa4+FTx1Su2g4FLSaNV2n1TValQ081+1lg9ZIH5
S1WGF5sr731EbwXZST2999Bq2rWGaezxCIgvQ4rtCyYdyt2Yo0lloYxxprDanMqhemF7iCirYob+
am5qa91ji/coDxpZBTuJ7XOWd4hkun64cyNLT84gObStmbkP0DXUO3lFxqn9wOWnkmvlGhRjsgXk
zXuctXkdDNmmtrjzT46C5fDI2lJLcvuQow610c0wf4G09GPwM/uHCB3MJlsWYWJX3zD4SfY9qbBL
ocWvVlUG1xaur8VF9o9i0KrDV5964V72J8CItYWd/KgN8632JodUDAeDZygsSnE6AFqcApXPmQeo
HHTTvpsBOKnVSsczdVWgVbO5wpGuNDwnqV9xU69WkccSSP4jnXb6s3kblQU9Azu+ZT8GJz1PeLv/
uoJQ6TZWgHdRDfr3QK6Xl94L6uOtv8nd+ihew5vqYlPNmNr1nWWcR3HI6lJB2TSmYJHCIfmj7xrT
ONkumJQPOSAPiZwhT5GFyJd57JTrru4/XzDaYk4OKig0rPmb01nmzhcKR2HfoDApvo5R6GAO5amw
Vho3fFHDaSv7Sd9TtMLDayObKHUd4jypn/EgSM9yeu0Er1cBAa8Mzuqgh87HFHpPHhClEu/lY+KX
xZEteoB0kasC9O07oAis1CPQq4y3pA/KhTz9o32d8MeY56r6wjDKYoekpnvnKO29vC6TsHPvgLzd
a5gwnsZ4yBDvQ8wuy8ry3Iw5O6G6XrqVZT3jrNk8lM6MQjgUjakK1INNSm1puGr55qMIvG6xeNjK
Sd0vvQNcMB8lhjnWPeu+SiBD+j0l3m6y7n+PBX5hX1u8AjsSLbwMJdTRtlaSA/LpBokH7QAK3ELn
dgwe4yy7pJKHVjnz3vCBKnvd3Ny7FcoO5oyn3buC5mmDouDFn63xPraznlt4+KGYyXQvu679Sbdt
2BKeQwpq137earzibk8+CAGQ87VGEw75Qev9HcZeyrs1J+k6zuPi5CGIekahvlyZFJu/WiYCuWEG
lKCFN+cZ/KXsRtwdj0Nta1gKrhGZi7KaqUc/XFfZsbry99dlUOsY3prFnH9o8/CpnVD/W+s96kuG
2Za7P7aqEbnZ0TzOLRujQznqMEGt3DoZMWLUmhpf5C2KGl18UovpTd6iZFehapCgyLVe72SaHVfn
oWtOdazvSLAZH+0cdSSumuDiFl59ZDYGOxAeXzE//JAbgd+hFehZVNSjz9DG94PNaCThK1rzt1Cv
r5zTbCQ/5YoIg+rguixyTOUCC9/Z3VZKcrk02Rr0lCmBXf+bsVIqz1XgJ3eSwyJZK7Vj1Gtn8gpQ
uvBayly7KErr7mpfBzLnBBVSzRgyrcPGATdXDkp/QProyzTwXw3Drn+afD1+coEPZnYPyCDsn8Sz
dZnOkbuVTS9RcRacgq+yJec0RfM6xVN8lpO8zG8Rm8viFeVMFfuYWV2Tlw7O7QzHhawF7p2i5CoP
ckCekbYLT3aWweiavGnhW7H+o18HYp1lxhWif73hPpQmHFbXA0Q1q1jSpSnLInPI03VSg1LHVegZ
hlDw/V8nmHmEsoedxvXELSvnzUqzbdnhzc7dxnpI3BZ4IF7r68Fvw281PN6uxUHBou5vsaQ46Bbi
qp05/pTjcqKNPtaybPT0DqHevcPa8NEJhu5JE9Kp8vs/8ywssYVZKHZTvHWzgHx1iBXI0SJF3tRu
M24AYxS9FKq5bnPwSJDwYJ6F27rHI9cYWu9DD6/dKjKsWzVJP7uJnhUfozZfG5BBe2nEnYO9QvdM
QyogyEZkoqQJS6KPdTki+ej/NAK/RpoSr6KHK8/c6gqAdDaEHGxSv7gpggsJO5yLo3MrAwAISBet
zWe3aX8hkDx9tTSfDMz41mCmtJupHp6LAbT6dqKv43GUkDx/nsAmwZgMi7NEqckmus3FWaLU5hpx
MTnK3lTfdHGSrUwL+6ZBV7ujg6fsUxYr9xW/U3mO6u7a1BJn/CLDCu+bOoOBmUs0ZkXylX/VBxVe
7TmKeqwW9S7ehbWKeKPfjjvb1MaHAT6Q3FHIQ+ol1kqvrHJTC34twtETWd7PiNq02XiIiNyeSpQa
2YeETvWM3nP+YJhokzRG1JxZb8XPtovUsBALwWHF3DRd2m6bGSxJaFsbl1UPRJW+O8VZjXxdbzdo
DYmEcqFrFzBs4VNisgfwfeS5rka8U6OsghpTGDkaidFAYVR6+KaGGzzNTbCeKzu5n+wm3yc+Oe9X
KvXJLkwRizFU3AqukNQCsT9qFrQdSVuSbeRT/2nPvbnqZlSa4YK7ACDh4galgtZphrKTbEoIpIXd
ET4DT7In80oELUV8LOItDVuIW7wMcdv/jDeyPFlEIXagtbBw7R1DXyl5M5Ow8KZ+c8VQF8kQkRYV
NV4tUk5zmk8n3ALl/jZXvXRXUtlaRmK7a7RODi/DOckdsNzzOvmMK0mV3st4C7NAFiymvbORtj1S
UP5AYElgiNXqOa7wsvUKELRINDZ4ME5Jvc5VbV7aDWu565+gZ/YMDYNViswwouMEYw4BAO54q4At
/AOmQPWDiwjJpU8dAW3j71b86NqUgzJMRiiZtaphSm9ro4a7LxaWY40hhZeZxjqKPHIzv9eX8oxv
UX70PRMuO+vO65LzOm1q9noy21T4mgj5MT7NdgqgDc/NuDFRRKecTd8fh2JABSz3mmvIbWAaUbha
cP0bJzM1v/kZtW5ZEymsoL3CILpIQ7xfDMiav5NDGIXDSafjR8M1WlZL5LAniqdywNMw2fpZuGmF
0zGWN3cogJjbwYL6IP9hLfa6l7iI7uG7OKhbOuUGJUHr+q9TQHYus3Aq90MyBvdTiInIME0/QlVB
Zl2s4SMU/Y2VnmeINb9FMVipb2ASJ5gWbPJDLpBVrFJE/isPcGWRyuGGmuJ1+JYckNFVNqtLF5mx
6/ZgCpX62PPYlL/2jx0DriysCCLEb+Sf4poLrFNibOURBXbzStmYNsJy6KqKLbYzfgf3xGYXc0/N
gqMcVPYrijPBekybeD8gQriOhe6OhGSlqRucwdyuhqpEgUE2FaVeyYgUsL/rZkI7NjIv8jBU/a+c
9MXu1qWCjboEUxjvoVa+y/480+AQ2LUw9A3ObpWFZ3mGuNe8NjOEo259csDUrWhZluW0SfMgO+pR
/367ppsM2TqE4N4j8UWI0CmHpCo52RBm+PYqvXtE2TKhnl5QBPLR3h3Zzf+0ERcvRv9nZEHJUwc3
eRmM3FrrhdGcVA2oaGN6MzbraAJoxoSghWvHV8yYh2zUeY7rVwkokzAyH/e0LEfNA6LsuEi70t7k
Twjgh2B9i+4uG6JvphmJpXqY7lHK6Fey2YLUWeVB6e5k0/GVH447RXeylT/NnoUXoUyLzD3CUK2N
ME9m6JifCd2kuSgM9OXuDWNI6mUltJMyrY8OUlmJMmK+7EJ9owromGQrSEaDPLseKgsXbSV6lv23
MEX367WRVzUEr6K54Gm/vhYy/mqmQb0bTC9b9lkTPHFDiZeUDKYvSOedpyZsIL0O4cIBNvVzNsZf
KV+NN4zTC4iuSkSBp3W2iJu2ByPxTPzTcErTSyXb2EP9M+1yL93bGanTxKq/9vo0Dl9ngPEoRMGO
FOgKlpGfh1uziCYSxbKd+xOuIuww/itO9undGgWF4CzvU7a4WUE517kBlu5C3phuNzA5KpuBF+hr
zCA+Q24DjYV6iGbeBdVUrH2osiuUaPMr51mexdGdEjnl3a2b29CfocpM/D+hnZVWf4S2aXQPBvSC
Ker0kPSKuhlcKz8p8zAdQrX1eW5jidC1hb6ixNu/9P3QLWZWZN9abvFXcpFvaQvDzksUbsfvLv5y
b/VQmcuudnELICmIp0NlL0PwBd8UhDnSgSRkDfhw40e9v9cL3XxkU8yeWkTAZ/qOSv7wlHhlt/f8
GQFovTPeO5PaiAiYYhineHSUF3Tw9LNjcy8DTq6cXG6aZ0UAjW6Hrv3omik73Xrk2R+hsLpW+I6N
y1sfWaqVQ03wPqqbctN5gFUsO5+ferwd7z00OoEzz0+D6kxPZWP17Dy18SCbdqmEe521DajAsK2W
Rv+q6UP9KAdNsRcZU7LdssmqjRvcbH27hvotOp0K/CM5WDusydosOALoxbyShNcFCS+EnaO4RR8Y
/2q4qSS9RWvWIg4iJJ6HbjcnyQ/Zfz3IWRjmFMt5TkxWVWp+KMBMLeyCLaCre91dxzdyBcOmf0PM
GhRSYP1Kk6WlqPkvVMgRj/HnV88zdRJBtXkBpoeve6z262v6ayYdmfurRDhZeUPlIswO2jb2vOmd
gjyi8ThzHuMumt7deJ2JqMnBcv0aJbpNMiX/jlKiSvnztX5HzT1S3vK1/vmNdRSu/AyeozKt3Azp
3HmMzceuiOMteslQDkRzBiz02MNUxxF2Pkd9T8uZMFbT7HKBZw1scQUPczxwdX0fiOEwGPqL1rcH
Of86o2gw8YFjt0lRsmTGtBp6PHCuPOqxAPVS9pjmJONIDj8m3yOk3wss3eUSGOg++jQoccvhVAyH
fvg5TMYHFqWY7U4Y3cR69dBj5aohdNdCqxwoSf5VCwDve7Tt1tr/9Wi/1QKwGTmWuW7t5XpBhlWx
MhxGFHX+q2yRaMb93NvqrsYNbFjIEGAvuCjIDfvvYTmgx0WBzYeoiMhRhCqvkycSwv/MwHcVJXZ2
5mjVJsc5QKf7eirbpeiUZ90HrpPKQZ6bSphee20lJ/4WJYf/ipHNQOkht6XJR5Z59fWtDX3+04hR
Bac++Jl++K+3LLIUatrn10nyjdzyFXLCkOXoQDsTSpBlINyZVBdUQlDsu0gPjwCiPg/YczCK7EMQ
bm69tVtp+NaK0GuAHBKKMZmD4adRWttGAKGW3Zy/qmZhg9JunYcpiTj4qI2zWLw2Iq7b2LUO13B/
DPI9MtVo2ov4WBzUxiB11Ub6Ss6QA0Gg5EtH/Jq+UvqdXyrCOAfcgnA80Jujk7dYxLi9jzS0a7Rg
fERvZicBTi2Kt/57xJLxkCyoAQ0rP2nKuzYxKjAhcfa9pvSfx6X+ZQBytZ7jzIWOQOnUA1q8Lwx9
Uale/IClqQHICHupzef6Xhm+Il+QvPlJX+57YWEiJW5UfOadYMwWFWWOTT44PpiaOnN2+pQe5rKn
Fqq51nqKEtznRmzNyhp7u8K2uWAdufBrO67EwUX2gQe6sRAmIiKRwMI1wSQSWja5g9jXWZ1Va5k7
kCM0biP/hP0zBw4gKZAkNyhf9YIb2o4Lid2VdOpqgi86RAiR+6aAZ4y/Y+SwZGLbev4/5iFBgnW4
0Tz5pPSe7cB516c6++5NBXrvVfOc9dQvwFB526IpgoVVgNij7hUdwOhhB9dO7tuUWzx3yBHk6GMs
XNsaHv7/EZ2VvTR13GJx2TV3Vw2fEf5S34MKcbUQELOU/hF9iOoqp7/iVNGXY9S+DdWGzT3o/U2u
lcEpVMbixKLaWfdJrTwbBjwS7M/9nxZO3prx0xhdVDq1Sn1OxZwpnIMTWjzFyR9MB6i07z/Dlvic
053+miN/jzfgORm70avGDf4MRlVbo9+BwacoAnSjRxEA3VyDXCftech/hmPC3ky0fARGpoWcx2Y+
P00F5jG/Y2X/NcT0hwsqoHvP7Xea1tk/Et36KBACQnNTCzdNpVbHzhhCvAFAaVCrNT9EaJXP88JP
s19U5rwG52Wnb7cou05rntbYTWgo6XBXrJ/i2vqaa274rcRdfjGMWvmA1e5wDFBnXMl0XKTdUxqw
vsSN8RHFvQluSZt2qo+wTCQeirielaQxcFJAoil+zj3yh0rc7APVMaGkUn7jiYUUfKM51coOK5ai
9mS+th1YaJDfKBMWAbqK6ZQhrgjuMFklOlnzOVLQ/2Wg7azkJBzblrNbWsdQM58aw48eB+h+d6Tx
cW9Bxf9jCDHsqfyp28umXX74OnmyoMrRRE+RmuSOEn6EA0lN1zKacxS7xjM+OVvZj0Yd98HEYxMt
Xkz8EhcU1ALRdHtXF71/lAfbTX1Eoc3PZjXFMHw6HXOt3yE1qI1o5Y7jYuAvX0+l3z013DoO7YiT
nGzqs96zkMMrJkiUC5iV/kkrygwLOsx05CB2QSTlLHspB+WkpNcDLMWUYu+bHTsYsxq5lGYM8pze
eVSqIdlDrwi3YZU0r3bNFqTKm5fe1YdDI9zrhH5hKQ6u7UcHbhgpjwrXfpADuaqAEffQs9B8vYmX
oRApRPQl3F7bmav9SIrOOfhSzlDMQ7x5abaxeidfBcUz/TLExWZQumLTQ5M94Cb1o42S7DuOA6+h
X+QvZl9p29bmzhHHs/9UG8V/BVRj1u3ynsyk5iSb1MQWFprfz8j3wU96YCHN3ofJnxrfogHsexdE
+svQYMMaZFwQMc+tbdnmOtIfY3xCXh2uiDE0DzNkc8Bquv6GTsoPxAqGSykqPvJ+HPbd2oi97qon
ak0D6glD9xCPL2jqR1j96AXI6tR96217L98UTBR2wilyyH2Oswirs/ykChSCCzupUEPjXrbyyvL2
bmQjji8GAXO0jwg0jMuxDNXtrQ+zwL9nWYbeLOQEGWaNNn5A/4e181puXNfa7ROxijncKsuSbMvZ
fcPqyJwzn/4MQm7T7dV7/XtXnRsVAUxAardEAnN+gf3Lf5zVppR0IARXE5yUAvI849Ke3qMcmgN3
C/cIONK/7zJn3BgOjBm5i9kw4nnFj8niq8d5AERIKG98cilsYCdISM8omTzvXCnrjoTks9Fy7vDl
Dqekxjn6NqJW7aQkNcYyRTEtjnC05AahEabFfv8hTPSLsCZB8oHq7fBSAJAVYZ4Sva3Wv69mTauJ
5hSWgzdfjMCLT67OGT4WFUgeGM8mBaNNbyGiBR6Po4DkTza8tnejYF/w6KrxUvQbUVsdBgSFlpHP
Lr+uB2WlDnm2F6M9/5gCtco7c+j1s+n2wGJYTA2pu0L68taimY/UwyW7dA+i6bW/8KwtwK/wgVzP
WCGCZi7KEDXm0UvCF9TUkHbQy6cBYbVrRLlrpAKL4KXsEa9N22zYIicRvKh29KpIentrpTb1ojza
i+5aKYZ90uPkIiYVXg+XMHf7gxj9c205zNiyT+9ZJcbHtZHZf22sur2N6qz729rq9AnaceIpvq/d
pC9yR45N046jpfkotPAiy/XblZZzH7E0SYiY+ddJn+LZKAIRwXBXsRYh7DdFI7DKiJjd23G1D5rm
DPM2uNaVulFWYgqcoIXU+fqx0wtjh5DrU4DqJzKfUkz5ELmkVi4NvIXqPN1JWc7p362VlYgxHMM+
qccGI/bkoCn2K55ZyD1M08VL9H6lj2a8IvOSJnq/SSfpJd9m79Ja/tnSO+Wsx9I9p2d0kfwKmYQc
lyQB6aS29ilKTBZRMur26KBa+jLmnnVlF+WPtDPCr9NF/vtCJ1UgesTF6Dc/xIXy+2IK/p9i/q+3
EAuCLj3xN2WLKKGFJXX5sGMD0L9kab+L0zp4aJKpAqUE+UL0izBXQ2jAZPP0wsNl57tx+ABO7R9h
zrSaCJPb5kNY0UocmnxkpefV3t90GFCr7/9czXbkei3e1KDMtcol7Iv9ACOyaIDfIApZomnotXQU
Za6Y28tlVMgtzKNCyGGQzP+vc8XHEG8kVqYuLh3n950/5Py+YrR7/xhDULdbeIXWMjJsMBOOczLC
Tr+RJVO/EVdhhReKG+k9Ri3TQNsE1qJwVHmRjnW/FYGq6KzKYhWbZXWaJ/+3i07v5mWxfjMvXKcR
RrbiPd8XvvT9L4uK+THAusun/bCoApJYtvyPn9bXUBzwNOnyJ7jEfv7nv/9dxKK2Kfdb8cHnf/O/
Lfzh/VPXTNZasxIC+K0fPTd5KGNbiPyeZOOhS7bT34omZDgAH0mJc2U3yfHltXvOA+ojkxKfiMhU
/8N07D7/Md0u0o/TKzNbisXep+NAMi7ysJJPXkMS05xAzpH2NRmH4DtVUo6xKFKjGWlDJ8TAcZu7
bXTvUXb+S2hkVm+hvQkfR4QOSvEz6rqlbgXxo5bp+joeoX7gxWofAP4BP8Wt7mGccm9lOXScSBY1
N/ufGXpQ9CTJtmZ7tFCmssY4vWh56y7VTsdcbKqDGGWLRhFqgDpOr/ciTPRbnoHNjqRSMm2xa2lQ
ZT2Iq/lFwwOBmqP9FjIPfAoWTdfW8mVigQWkCtydIreE8eA531AYrhBG+d0MgXNn4Fct/P5aaVxn
VBTQEIlBDAXpMNlBdldsHo17FyUxoHI4cOuTmBsCkvEdSXnIyL/QSAwfoADXD6X0JI7dopFLT+JA
nqFS++dINHwI+zxHoAH4/v1zjtho6rpWPcjVs1jaTD1740gWuvfD0/8y8a+fCX8wden3OHnKcpMt
xdMJwwJpiay/fiWeYYh5siFrn4GhJUfHHvh2TmwFP9c/RinKCU5t+8zx5S1KHstvcT2moODkAAHL
Xtk7smvch537QkHJ/9bIQLZGrbNROoXMPoyI9wnx2zD72ct29qWfJsLHVPYV4gf3tm+/iHGQLB8n
hl6BHs60Ypv+EhM7ULCbQHuqRqO9qiIXM3O0lcDNKBCrDB6ZvfskvsFS4Pyocy96okRQrFW7i06c
lrDo/Mucon8S1hTvc9ppTu2n0akvsuRg1dq4UbNdpUvqhk1HgZuQbRzapNUn+QTk3Et+Yz5VtddY
RsoFCoq3cMpFnmfu9H16ydETeMFmXl+2cpOctTGMtmOED7KWTOKrYHn9e0w+nfWoT76QfR/dVFav
UATvwu+5vhdILimIw2UQ9sMt235n36Aru0mwd3o0c+dFRCiGepNpIDXz5quUDtptNDHdxhxDNqwA
KN7SEv2Zn2FMMPJYzeWabbqEz+RGjxV3KYbFiylrVO8T6VyKkDB87k2MvQFFhCetysx90XryjlLH
cG04ery2rbB6qAZscXxQe18RHjpl5XQ+izjH67r8K8+GJ6uNwtdhUMplDLL/ztP436wTG7OSpi03
4rctXlIz7xGa5aduZd+MIK2POQpse5kNxMIjKVHfDwOq/86N1JLK+4Y8aYZKPRzNhdC1DcNmGyj2
eLAE0xc1vHxjNaGED+aoX1NWVlBqDbxDWAKOHJr6sfSASEaW2u9CFM3uNVv5iUBGdutF0bDM1HYJ
tZXy3p9XmT6gAORFDZ6x09Wfo2wX6eMQ+Tb6Z1wmV9yebPxSp1mfY31mhWL+n2t+fsf/FOflx8Ty
5OIbAOsYoosu3/E0R2Sv6nrUjWmaRtLc9Bk+9zF2oEu3GNt1wJ563VURbbzSthWHwBsR3BUeml0y
icWyiJQ7hLqSrYbQ6jqnxoIw4leSe846i7R27yd+/qiOxgmGTfXVsCME5pGtOpnwEW/xe2oWYiBO
uNkOvdmcU3xRj7mJ9blYSbLyPSjwCj3y3NjVhd5uqtjSvuj6qi4A8aEZU2x7k2cOJL5HMrBIKMTF
DwGJT33F2maJMa4FY8SsPH8638VHgZ+fJlUgpjKfqh6yUSO7scuVl5fwo0P6etHngWX9MBpZFXUb
WwFnp/ZrubQrID/g1nEk2I+ja94bBkVs2MgozlRucY83GcY4xc/UjMzviiediqLiDl/o/MRaDZTC
AMQ1jB22Ep6Mp1R46LUcFIhrOkv8IMtrY/TA7JPAWjemVrzmur9Nk9D6PqoSlAkrH++sEdVizlHK
NlTK4gEv75/GGLq3lp8gcxzC6lBV41vlleSdndJ+cD01XndFlV+rshfvVVvy9p3ZN5xMzWBtpGrw
aOQaNrL8Sb5Lo4tdZ0dFe1qpitPxTfw9wIADVbUqWqpaa5Ko6v3rzB/QwdR786vB0dfmlvlElbzZ
GWOPHaJXWS8+5Sh95yQnAb3t+lx7cMyTUAsWDWBsYmREUG0a+RCWnARAt38b+WOOChkThhh3xKhH
GyU3mjWlFvWVtPpKsDO6svCXBRaet/93xBhk6QFkfenXCEct8IfFLCTFMNrDKrPjb4IgxsZm6ZcB
LsQm6uA1KaleA2VM+ktEXHQHufDz5wIz+w0ptoYdW6/cSZoUv0Vk5rlOc/sR+/FmG9VkTZVSd+9t
L/1+eZNmfK39sXtQKObuKkCKW4TRraUxsQcB+d0mmuXfeVZcnWute6B2m7/IClJiJCd4mk5NBb7e
oksj5zqxfeOhJMEr+jO1sPadpNQwSIz8BdUCSkjs0Y5i1HnJ0PN7aRTAIIWMS7xvO9lLYwi5urrf
iznQyTZqJxUPHBPzG8lGUxhb6+QxU3od0mSGbPaZp+g6w8MS/1OuRrXjyk/ND31hVGHHniMVNxfq
8L3OV0k2cKt4L42Jwpdomn3mH5vmQYGadCzUkSRemjw0fQ5hZeoCzFxTd5ku55C5Ka5sCSfrBl7b
6tNALGcd2uqYbGN0Cy8kLfL+gIh1f6girz8YNmzDS2dQJstCUe29GJhDxIxLnBixxJR5fA4HOWoj
6eB1qw9ri0snjpwFiovDKigU48BNxTiIq/ll7ov88JHELXVEo0zLxd9C5r6qcn/H1IZ3mTf0/Y8a
/uZLiSVXga/hlyxO5JtcP4dSD74m1/R9ihTmBaY1NgkG9FGCPxgQr7mUK65E3xRhgro6inqu6Bcv
b94Bv0fngc9lY+f2jbVpuFq8JyekXZTucbnEkqe25dXc18AfgvQufVXfBfHFYKVsnF6KLsr6oge+
UMQNuar3YzsJCJO53VQ2KtbQpNp4S0mrWFzaweBn14pVZtf9+4jog43uKbgUqtm1mBPq2E9eOn1Y
vuuwQWMdd5kbt2r8F9vqwrVcI3XRN02HG1sEeRgM07PhGrcCtQ7f9wYBpbfQOupw5vBJaFtwRP8S
WiqSueSsC292MjQJ1a66MXzDWFohbvGz0PNF35mUF7kCBubgTwNigTgLx2XVDhHi+6AVBc6nAxq2
HDtwt3ADQSaKzhmuaKhVvzS9AiDlXwCOom9eYV5VwIU6a+gPnBFXeh4327QHeKrYZnoHzye9i6Dd
4t8mmTzLkuzOjtr0rhy/Vabn3IpG0TnGVZFgaWEZKvL6KsV1oPO+ve7yRoqWVPLvzUTrjmK5AHDn
NXS4jWiJBeZ3jYG7r4sW0vms4C+k/eemk00YP0cPl7O0vxitUKFMEre58p3SgW0rGOtla3zHeyPe
155mLpw0VjZC27fB3uWi+Wt4lb5FVilfzKK/4uoS15wMuYsuoXO3DrZ1QXlKPOx6QKrLaFAw0p6M
zUTTKetqLx6Seje+jc7NYAquUtnYW+q09XNLLFD8/ie4p2+xVkcvQWIpy2FM9LOj1BNulXSAW9r1
leriBexjNYgmlanji9bkj7gcdotx6LNvQ4nBpgKTeJGXlA3iAD8fAWVvgQVYVfsQj3mzVpsEKZHK
awGtU3yApk+NahpV4MHdNlLJT5fBywSS4o1bDZfpSuF1FChhcia+n9yqElyaIi1QcjZ7aHwZzpZl
6u7A5YxL0QQep5xUQ3kVrQar7/vaJpNBpBcpykOmtegZy+rNJToCPpu67XAVTINq4xfrsur1dUBF
QEgoGLgkLHOrLq9EE0uIsyY73hmjoOQxtEaeY+guFG04npqMyknfjdlziqP01hn9dt3y/DhqXfkr
9YFQiRcts+t9n3BsbFEZmPvj9wjRJ0YRLsVWU3bddTkW3JfeZ4iBT815GiA6kvMw+lef4kTI/EaW
CfJmkfTKqwsVYDt/lvnN50XFUpdmBbokrZDpnj7yv7+FMf1rG5hsSJo2+NmBBqmk0nxIhtRcNtqg
7NpKMkisyOVGxf5mLcNeffACSd2n3AuWoglX3z5JqvkiWrgzmndRKy/EzHqaLnug6D27OIsAyXVB
LOnmcAxGA/3AnL9GIQ3lCcj6GsM+jBaHxL9tppcIwNVq1H1lJZpiQISoY7vRbbB68wRfgXpNqRVy
27TI5aVHBq2s0xoTlDDdiT6xUvb7DVXLX7cXF4M+qo+ITAXLS7nUsTFjo6rUry/t3OEpxL7a2c31
00pWjiDCETSbqqlkFpIzMgKX+FRCb64I1XtRnBUBXoV+Hml6ZEoNVbqGYrTkbFweBbAV3eRJ0pvs
x1Vd2BfxbjGq1i3aieLyEiMu3wMFNLYUky8DE5jWi/DXsEZPX7W9HuYbUAcoN9TelaZ5mOZWuTcc
Gn0M8o24BLo7HHxJgUSP+BgJNQRJN1A9t5ltQ+8aJO4JKK4YJhbzGUImRbjIoNUGCJUAYW9r9DHn
vh7hxnl0vvpv4tq/zJ3W6zwQGMIi2YtU1FY5tnl5prx+usqqSH3tZT1ZjIX6j9F+6hun0X+PE6Mk
LN7iPr3H/L6f4wI02DKE+KdcpdAB6Y16ha1BQJ2dfCXe69EKVjfalVOzSivYP42Fub3fJOVyCrZS
1T8LVZE5WCwHRfktWIyq9Rc2XM1truh7FV/vp7Ds+muYG99ze6ieArzvDrI5oEk0DQa44O1lxY4h
ezIam5FFSV6x1mI0dQxs+xITMYApuOnHCRPg51dsKcunNJRAeMq9x217Gg3rOx1N3lvR6qoUirfR
3/uOVT+C1xG9WVqbZxfVnGawHXi0SNlIWhlspDRojhRokwPGZjgkUai8k4OMM41Wa1/Q2TlYWqf/
0pp2naJN+w0SPdZO5J3udaMJ1pV3N4nlYWHupcdUQYNkaqkSIirgC+Afi3Y4qDUV3SFcX5qTgoq4
6nrJuqoCbXvJLnlSN6zqoUMwrlNg7qEdjadec60HIzKdI7qOwdL2tXvHikwQakrhb0gfsA0Vey1X
Gn8lsuJcsdepF5wzo4NwIDHkLNuU3ViuRdOrpRar0O7XiNMGlCbjoCRufi+8S8bhxoSg/dV02DoE
RW4+honWrypHM278vNbheyrGlZQ13tHwwerXqp5ByyrsZZ1Z/XMRuz875HN/VF62tJ3JmkGxuq2b
1+ZD17Gltu0B3s2Q7UUexYnVWwRs+zPKpfn9mKo7v0GeYLTtDpoDsFmRixGTUpyJoxLYbbn0ixjn
9ryC4V2r1qkZPPs0NzO7WLiRWR/HQtJHcI3EFaHnrSND65aln3brKJPtBYZl5dH15B9a4OHc14+Y
3ruch4+muBxMNcc4OS7WscXnKHvrBMCHd5uustJrx+kPzLPG8Sro1HSacswDx6+glTt8cRFPsJau
bX4x66K/8qvRPWdUTq67SgdtVUhn0eW3jrUboU4sdE9yz2LAihtnpXoV5+2pT7zkhVksIhcYXE9d
J5wME1dJEZY3HtLby0TmW14OJDK9/GeFR+2iMVvzUYmw2i6KOrrW0Irch5XBAc4nP7vy7bF4sXPr
0bDt9FdbAn7fSyGUTVQGR/Qr5J58KlpiuYFdnmKE/rlyQyypyCYgPQWwGLTYHGrFnsTPNJR2SdT6
eJH+DmVVTbLjh0Afh0WUud0myPBjavsykaHYBUuUSO5NLNowMJHLtVoow6mmxoLUWWNsAc1qPHUj
Y+m6pHohvZ7hUem/JISH3UCqf8QTJSVK82JbFUqzwp+s4ByPK61V2iUkWCzvRfomUcw72eJfO0d4
yKx8iDB0+67mP+sx7VS2bviCbD/whKgKwPfglIjuI74NpIWfU8XSkCAqpFXtx3hC9Ynx0LQBv6tJ
4xGZVO3E1+OYTPqPoqvSJGWFhPrSVxxvDSWyv9OycrjzJYm0g2WcRBfoyuZga/UPvohZgqYV6k6m
7VRbEStCUGFXah7rouGFQ7HTVDT+RVO8SOBWUWjEWF5MctoyvLGwZZgj0hLOql6E/uVzqI39HE4A
CWClLWhgM742FKm4rmAnLlsjCL55rrSX0YZ4ggZhbrPWULc8+rzn2AbSOgWImZ0LOLiW+4XDL/5f
VVPRLTKWo+kWKxEnXj6Ir5JW1Y5qvnVrU9qA28SZOA0+OI3meNkgFJg1V0KmukKgawcBUl4KRlGF
n85dCN8i8SgAtcD4UHJCRgVpFwD6OJNv1amZ4066drmfcEtDVmUeFdoBYhQVG9K178GiGSVVtiUZ
iiWvnZ1seVR/TBcpaFtx4XmJd59GJrm3RcCBwzRWWTPaT5puUlvH7OE02kF5BKUTrtugCl8r8BCd
BLu+D3FPtxRqn7XqaltQKOYuL9PozmwxuxMhnErxaB+th1Rlb6Npqr0KqD08a46lrQbPGHaiOdSQ
eRqImCfRdPR6zX1Xvs9Utbh39Ir/JUV6GvF+PIX4vi9E09XbaieWLDX+vG86toFmd0cTwgJYQLk5
m3FSH5LOxrmxQVVeUsHCqtIXA5mRddhJAZnMIr3XNedbjiDDS4xfA9rWzUuIqz2lJrm+7aaXxiiR
YLTzw9yvp2XK3jlUoVYQK17aPrBvomwz94irPg6RSyzgeM4DMSWRK3XMX9JGHVb8seul6inWmC7i
UsH+pPSA8+PRjpWHrwfbDCnvbtiASzUWQgkYoZTh4FnZo2gNSlid/+wqJxsZqRsvUaL150Q1JM2+
fJ8kTU6EQ97L10n45miNrN5dOqjuXojMzpqztjO6qyJBIkgMVFmOs19sAqeLLf9zcJ6Y6nUyfg19
Eu6afLgIAoiHGQC5MlmxJY2QqtlEdvcLTzXzoNqOcSinq6oEsbr4cCmGgq4zDy7VwV2mVyfR5UlA
Ro2O3Ywfydj7Bk2yRx0A4ZiQpmfyqJGfyOqb96JjrBsPTUps6bo+YeOBd1vvr/QyzxY6NquHiMM7
qhB/XGFt/dYHwOYfo/MMz42RbJQH0Ll/ievy27bUA0qPBPx7qHjDOe7TxxFv6GnGC8IG/VXmVtJJ
vBQO8kWKVA/YrwIrmQcuTb9nxxhlACzfZ3yK43GKx6V6mrsxGreWJU5n3CGKMpSAF+QFhdqhOIir
0BtzPA+n9uVyHscMoV5qoaFd5ogBOyZBvBCX4mVQA3sXZMquHkfnJm/18homw8KHo5msY1wPN0PQ
4c082eGJEHHl94h9IsGq7eaBKmouc9tppblfLJJbZbr8NJC0JdioaRExIFYv2pisBYrW1ii/FhZW
iWFS5buo9PO1MFIcIylbVmEgH4QwnWMkK1+KzQdNh0H/l0kiyrWAv/Dr/Y+TPKPUz7lp/6SOgk2B
7aBeQjWnx4L8Swi7YuWYVnFS5V47luja8MvzlVetdzby2IQ//JIbRxvgA6AgDr6LZAtBcfgcd7kW
gSRVrAqdkGTcNx2WLd10iyyrRL9J0XFf9Oo4yRi1p8Yz4ydZzV1g4I66Nep2eDIc8yACai/xl3ES
NDeFP5hHWc0SNtlR8Q25okXKm36hzC6tBygue6XrvXtulz/FTGOiEhrFKN/VbYZza18b6FdH7Rcd
2R4RQbKrROuSQZje6ARl/kPYGxcHjFQJ+p2iYv1STCC6UcVtS7XhYJmd7D80kb4T/SJs0PCxMiao
nmwroO4a3Gdc0/LEap/ChKSxMq32Z5gaJy9sTjGF5vRyEw0Iy8lF365wEoN+IZLKc6dIKotc9Dyg
AWhHzI+c9ZykdkJMpJMCMrwuo3rLT2XYZkapbYvYN5+DRluT7h+/Si7qTQ2EraMsSfnZ8JNs4VeD
/JUqEIIEGQq5jaqjYQwibiVmDA3u7vwmXyhOFqjbXAWW4aJgYqqPkCqcS1PIeM3NizKUxqnLMRz3
ooXdV2F11Xb3Fe5eiya0k1szHtLbMULPGkz3YxSXw9Xcr+GSuBOx/LeiH9f/EXfpa1TtLaZLigEK
mRas3d4Ady9Dxcl49hznZojpnmg6gcWTdnqJ+qQ68+Ve6nGZ3ECkts5s2I19PkCRMuIGllZM5nhj
OGmx8uq4CZdjBmQQ54d8e2lLhfpV6vDDRDzCOrPhss4JFrx94fu3YkHY5sU1sklbMaZwJ1pnXuFu
M6Xeylk+/pou+ti4XLS/L/45JHrkVluPfRd8cF9P/D7bc677Kr4Qo3BDeO8T3x4MRXHv5j0+xIng
rrb4CjnZf9EPNAXIh2OVl+KFqD0Eqjs9ipVbUZO4HL9FaSOGWLF31fHWbClxL8pJp2GU+m7jtZmy
bLtkWMgWhkax4cePfpijzAaMXRgil8jFXAyRTVVe9757ZV6J80qBVeWqNS355DZKfcKQhKNp0Pjf
yz3yd/Xi7eGRwULYhQB4soUTJMkB6M9UmQxqdEimTi9qk4N4wdL57Uo0Pwx/mD6Hm4o/bvQKSJw/
SCcUqnmIYQcpnUaHtIuX5tJGjNgmlgYraxKB9RI4CyLmEi7GM1dTTlTORePSo9kLD0GUWxeFKiR1
rGtBQPABoh5Mo/k+cxJK1JtX/K2ajYgYvT6/spvkWs3RSEIvH92KqYyBCtrv5kR+S4LxrSnQdnNT
IOQ+BL/PTSfDKTnVU9ROg5hMJ9ShuIDRmGfjEK+UwM2wCOA3uMELT11EBaWfGkyaudeHND9SCI6A
xI+es0HC4tulqU4j6DvF5h7dNzQH3HRr2YW1CbzAeLRGlwoQGIxEbR7b0rYeQ8c3N6CJtD3c7/gc
8L+3CCc8Rwq/0QFF8NWrK3RwaiU5KdAXUWTq+5WHrvGXuq+W9Jjf86HGtd5V0nPRJere1nprM+ZG
v+9qKCFFk34xSRz8MOts15mu+VpKiFNYkJ3QGpXzQ9WQCkM403l8DwXodAltdP3voZqbX1b1jbfQ
agptOvlt1dzsP6wak6riDALSIRv7o4WYz44dwB2iqk66CqY+MSBeejnvj6i29sfE1NZK1cOUmbpU
L4Je+flyiCbXyyDpV2Ly39a6TLQ5te6ww1miboftfLsYbC+ejAa1xxh/E46MTXRsJ9fieVQYHIvR
vNGiI4eIt+DezcNVa6F2N/3QJJCPAMdiPTm4069RdKZ61y+snEPg3BeJH6cYFi9i5NO8DzHg5dsF
fvZ+s7dzVdvmE2wqgkCztZOSzWOjy3eXFx2wnlmPR9HCC0I6VFr05QLKGloggI2qDFsxinJ+dofI
pFhM9MRpgpBpkUhLxDvkBARi/Fj+uVrBahdI17yaWCBvBojp4TIU+K+Mg/Wmts921JXbMivq27hE
uyII7P5p0ODmOn6hfQ+Lel2LIqDpmyvTKLwfiosRa5mrxpPsZzHi7LJ8m6ZWsjUiuT3kmpMfKBOU
29oyYX70GQaGHDVuxEsRDxbOs226nvu83PJvMkeyt2aIePKnAb5NKvdXjtHvi4gJoqk48b1vmu5e
tER/Pfi7DEjNVRKZZx9aSrVsCm+nBoB7+gIxkLGOdU5BTrGDjRw8OKoU7kfLzJditHGt4qyONQf2
MnwIpCF4cAfpJQnMDGAo8eHAh8forNyIwcaw+4Oa87mjRq8wQvMBaDbt/WUQ9DIcH1eGb8rURle9
rWpScRZNq0VBGIW+s2iVfvAaTcLtARWrjRvH43kg77BCHBdtcVLGCxORhC/slR/Q4Bl/WoqzBKYE
pyjxg4USd+6vuClv8jxRv46FXiwyBHGecExTwZ+7wx17z37tyKV2jQWHiZw5KnulPY5XHfvsXee4
1smb3jnU4Di1kc/5UKLIqbW5dY1kur4tNL3B0I6Ur94CmtRrQz8lmR5usH1vz60fxiu7apTHOorQ
27eb4ouVjY9eNTY/3TxFhtfjs9b9j8iRAm8hyfr1oOTmV/RR2diokf8cgntY5qGi3ol3zhIQr5KS
qKuG3Ji2ytmZI+HBA1KumkNZO/6t0VI8lrrIpWCuea96kJlkZuCop3ndAt8fdwZOya+JlMnowGRo
rUxhKdJgsmwUd22ZNjfQg9lkTv1gtKxVooby3ppm9QbfasV8ridSm6b44JXiRlsK3tqQIXg1KJ16
yHwzfTFxGZ5obpbTZgelzbWlIMGJqBYiInSkNHsxMPB9j6Jmpi0Fm22OEmvZyYVBB7YwAz9PFHqU
8tZv+pjvJHCQtJCNZRYa/N9M223x0k67JnMgWzcPiGBvmjEPDGIrJjrzvywTwg4+wOe/FacJ04is
RWfhjQGUMHrKkBMR/W5jWvvKdDtUw7EMQdSxxrDXax90h/OqoyV3MIrbhy7xIbvKsnIQg5YKeNSz
DWUjoAAotbV7tC6RqJimlnpS3+hmehKDXiZJOxRylCXbO+uS90p1t9m6pTWuRRqsj7mpx64y7EWz
lNSfRRsZ16KlxdlCqvyEjZxsnUcIuyLB1hWNf8x9Hcm1zKS6X1gG26+09otHJXx0qb55i84fbmoU
674oeEcv66pU7hSIA5tKz7ujghTgFcq88pZ/YH2r1WO4KtkePGut98NKkvTFIr2FQw6ZJDTclyRz
xqpd2Kpcr9oQRpTpDcFCypwGFbwg2VBeyo4WAkAHErbWpsSL4m7EfYcKWi4hyptfOaqu/7LUEElD
u/7GosbCaXJpbY2mDDc6tzdJTlpbnFgoSmAz0WfJrqhC/ShOJ2JAxFko7lziMnF4GcZ056sGnL7p
FCPOPWWP8Xfq2/u6xZBEqIxZQoSs5KGw+WtnU4b24hIk4ufIruQL4khpfZVCCLxp0Cz80/ZCzRBv
QDyV7O5khaEhKXcVht1rgH3qzm452jWFhlxgGQb34zgc28DJr0VXqWhvEb4+CWMEhXys9OFtVPMd
b9eqpn6w/MDAvSlSnpIma3eloZHazzX5KR0KeR3gVrMVo41PPt3S9PZKjCZB/gt1iPpaDOZ43nih
5t1rEbK6gfTzskJWJZwxsvtLS+EhjpYE7yZTj7NKLNqRA2mvJCeJlyKNPTdFGttSeDcxKtLYH5oi
yf2XuUnI708kuT8E+zJb62mpaBoVb5Ri4731+ShW4puHVKI8IapzCS4Ca/C70U6U9JQw+RpVlnMj
y0XwaJXsOiaNfdvJOfr5obcBVKQ/t6F1ABDbUXTp8zu5n7ybeu3ZDXJctjw7XRnUfp4t24oQ5tfd
fV0GV9iaQjWUtb1lGtUdrPD6Lk79cOOOkQJ3lT7xYureqxzIzkG0ZMNEYJlJccqPMM2aW8l2hy8P
tRr3X3ypQ+hQ08rtkMSH0czwT8cxBHWr2ngw8QJaFEbv/ORphNrZEHfpwsg96yGAY7eO0jE+om4d
HSc1Q3sYb4bYatZJDkSlE5Z4op37SARdDqV56MbbKPbzpWmmZ5zIm2shcthlGCEPNfdi0TRCp96n
jhQvhcheiq3n2TXVdR7yhEdpMT9HzkQ91jHdtN8dLmevy3ECWigCnOGNmrK2DQtFq7lTXJLHIlUs
LlN2hpegeQ1LxkdAx0Ab8c5s3Ye59qxyY1y6mTweRDOIsxWSQsZDl6NALrf5qxFE+rMta/nO8Zzd
MNj3VCWvwoknIqyNxFUwDls/bMrT3J/IAE8crSw/uCLluuxu3FKCszbNFy8wKvRjG2ZXdoIVmx9O
KZxJv5KKjr6yfFPbCFE5vUGqsxqc74ltw9VCew4rEGiJojQ0x4qp8kjBbooVg6LLR1HOs03txtGK
4faC7YiG2jmKJIKeOOZ2HKtqcfkv9k3lrS2GGw0IH6pMP4RqPDSzeE11prhofscWBN5FaYb35f+j
7Lx25EaWdf1EBOjNbbku09VWapkbQqPR0HvPpz8fg71UvXTm4OyNAQhmZCaresQiMyN+w+v/3OgO
zTBLo3sNWzWZUUWW91gXNYS7xqyP/dfayxUYPoP/TIFFu/Dm+ToUrv8Masx/7pHXPMB9tbYSk7GA
g1DjLOz8TmJyQG/vc+C1IYIFXGgKVePZ/x4GiO+ukutoyiTbsKv4R6m1gQUBZ8XkDnfxcoY6zfuZ
xG69YHlixCgT5+K3bLyauW73ZPydpxobgycHlwjq2r3Ogp4YNXU6KjW6BlVxkhAiIK3CiwuP7k5X
H9YRy1ijhGnnWnNzusVKsx4xC+dpjLEfzqqQoeP6mhlWhcmDWiOXsLQpnunnno3sh5iMqWRMFcSf
XB3FS4nVVdGMm3VkULjm7nZdy8B1u0IKSe3YGptKqjx6IzvGdqiynz6GfEmnWt/KPMN56l9GKAN2
IkNkryMalTsgZNH53HXxNy/SlbfKxrPNi3NkuGE1nSc9AA6vd8VrZUBz9QoMIzzkRbLJ+VVVOvu0
4bTRStNdLQlEKd6oWXoqtQsPR+4rCXpqrG0sy5ohhCE/L/eUdKyz11vuNlP6ZeRtdqO7PcJDfv2m
B9muQlbpS6q50anxMRzuvHiRhxLZUrYxJXS9EFGbFsDqborN/B58NRljNCI3TV4hZyrBD/0yHrsp
UipVcGfa+nCSIevoxgISn1ghaEqnvcjBHOGzbGY7NsuNBDIVUWXbWEysJWjLgHXYeh4UU3sxh6S7
fOyTyRHbkLLQg9PH8VHRoXIGSqS9DDUb30XlaCeQ7QRYDgrpSHs54LkF1C1xAXE3vXqXAWm5/BGX
EZqJZtAyUzpv09sRawzF8v4OvE67GAkmUnL2b02JKaVDKVdOy8TzdnHIDSLzlHTAYWjyn3jz9peR
t8mlBZK3nkmsWTpuvf8W03QHq41iPPwxVkXnRCeHNVY2GWK1PSYzqGrWlvljZw7GUWfVeG+5vXuP
OmHhH8oWxFKGy9fWaq0Q5Ut7mE44blpkAvIp+pW5aoz4nv5V6JS867ZY2WU/rXnBgvFjegHQDYvR
nIdzXc/uFS6au8PWIud3ZOa70rPil7nFfsifK/UwN6zIt2URvCiNMfMVUswPMTh5rEq4pstYOWjB
YB/BK1sbaeLA7O7CHnA/Cpc8g8f6ESSG8bmyhlc25/Wjvix6lj5pSR8Myw+t330ycplnVs6178cU
AKYxXG+chRu/AVGYX8GsjvBqGCGHm16dNJcRbQ0Pn6Sif0h0NzilTvPA40f/XKsqxjlB/VAvSado
LvOn331l4sT32ANAuyBJa+k4EneqU1Dda1FflWDu5MpVr5PybiRvCUuG5q3Dkryuigub1eRo2NO5
huS0iQJ21CfRbxr0XRlZ7Y9uHqd9aDv12cO640UZ1F/S72WLwHOQ288BzM0LnoTRvhwg++BiYW4d
VAgvo+uiKR43j3LAOrJ5lDjbk8uqzCUdv2My4jahUuBkIXGCQQqCrTnGp18rDV0er7JbblCajmOf
kkgFxhZk2lOJ7sYQYmzYqoF+58SjhzI0o1D7XrZNHbeYHkOMVr+TSUOYJG/1i1zaRp772I3dvLOW
AmnRGxdAIOalMj2cJZaQh37X2dV9hGwIyaFb6qN1oPZ4HimU8n+PJYOsbk222RtQrMU+DhQgmFG0
WJK11rc5Mz5lqTX9U1dvbOgo31WzdWSdav01hBk13XZq38YhWFJhrvtkmLwmhqLP7osmrM+lA/SH
Iqz2INcu+yjaTnaYj8+jE7aPyGz6xwCDmf3AE/E7GfMtVVXtC/eIfywVh62ebo3fFeJxUSdXpNm+
di1GV81ykDM5OL2y6VJXOYsBloRGs1NRHKUyNtVqepC/PkSI3GMVd5U/Xv7flX41nKJo+Ckh/IRU
VCesVNuWSaTsJSgH05rGjR1lnw2ggI91E+xcJ02v0aKlLCGsEgCiTf4RhUrT2fXW8ATxkw0BW08H
aHA03CkaqD9StjXuiodoHCxMilWyNFk7fPOoVeEv+RVdkOjcmD6a05nSf2uM8G9tHJQnVa1Rrag7
VvfLcJQy050zBdEFRXbzzbanLdrZwzfyN+bdjH7TQaYXYXPWa7X7ZFaKcQ+JqtrKdGRseaZh/3Ut
OiV61X2MZ5fLypdScndGO93WucWwBlu0lre4ouHNtSg4yQFm6Yx95IuYKo1xrhyTKMFF4feAf5s0
O+skGeXHCo4ebv4+SS7kODPl5p4Vve7FXxQcHS9N3FcvLOJ+pUXW/Og6B0fzTlMfcexwrx43/bZh
Z/QjTvqXVG2qT3DEk3NZRf1eJljzT8UHuAwELLiLei07Ap5vvuRdepB5VhiNOxWdiUvYwjWf0XA8
iislGtY2JYLYovT1X3aV1cZBl+Vpipvqfi0Z48eJr+Py8lWXQ+z4Fw8g7Flageo69w2KWGEes9bx
cmc/DQE+UEuzltV1lto/Ok/VThLjEeY9urqeXs203UtoWpZJbGfZZM8Gjl4KAlDyJeUg6QO7m16c
RFHO8m3XvyAIimOCaKCBUEAamp+FMlMEfvD4u1XPRfgYVfZnIdtIC2+BtTVkcygjZ9Af+MVVORqv
eqNQ+S30CT2Rwvwq6aqurkCwU2C6l1yWH3vazjOR/ZReixruscXCfM10ldg6PNglcOSFJCMHco9t
5iSvWTcHF7sI+00LKojUm8Iuqi9Q6CtJK0mHNAFCVK+J011NY+IlPqv1qz3WIbVQWCHSKcOSuxKh
bETsuIIdFO1u9vDHkuFOEU8PXjPe364nH1nElO8U9GaHKMyejIQs95CbM2LZifdJS6z8FMe400lz
keO+R8eazPzSa46V+9To5VFacvDMO8fCM08a1EofkKWeH6Vl2U6LYVbN6mqZbOlTtPPbDpDk0pQP
nsY7y/zauzky3bOaqHd9gW/GgnsHRFnH6p0DtXxvjnG9xfrXZLlV2AjiNMqZnzbVC4hJBQJoGY43
XYN8QwtLTKkamKl9lWEM4hWXYcHX8QJ/8lXHfXK0Nn+r4XynhfJWTBb8yNH6Kq0+m4uzYfX6Vppd
Fy6OqWTf1rHLBaOxvkdWr3/ow7l8yBVsMRH3avatHQNxjHMsBUNjRGCfg1eG3cHCygq5tWh6stpo
uuoU+agfsdKBAEBuA/AKDwGa0P/em5Iq6mrl/2qakfY++I+5Mlh6+zy2MHQz6z1b2+yKnm56bXwr
vbp1bd5P6k7CErn1dcsAiXHfJwcN0/aN9P5xjds4AG4ZesO9fvhj3KA2oPGV4S4LFadnrWzHMxS+
qblrNYokUvZf8y+34AfwiR7azR0V/nl5gHYhW2JkC4TRUXaOj3fIfrD88DrMWYtR3XsrH9VaWpXq
JQhrjPsS6dYrhC535zjW/HXI53trKbemufbaVU30JXe9Ye/WWnxfKNm0a1zzV79Yr7m6OeyxN4dj
tDTF2CiO65cmd6x7CRlQ3a5BaDxIn+eG2AGJ205TdF8aBaxrhw/a7HjqWwGV/0rBOd10+qC+lVVG
5kzRzK30do1hLfdVeLCDWnurVAND08ZRjtJbhjNv4dmd78flUrOWPAZe5j1JZ5YcvbR3P//+uB5W
IY/0c+Z6AbqIQ/ml++Xpg/KWTn7/SEbph7mI9s8Wpoyx2nY7aSqTqcGaLkG8t1rxxemGX46lOCfK
2cq+HFN75xQDpcfZzBGE7jSb5d5U9psQeVs2nfgR4qxINjYI7J3enQzyekD9M4hEAyYYFyvqoAsF
8cjeZDl1vBbTlZZMmudpFMhK/YuYs67mrWBa6z1sd5skxvJ50jUi5c4CUSnxX7UXdezOur+T3II7
4fZoF2mw/ZA9kFM5TGQPLqy8N9IyVPQu7uQ0Uaq/JtCF61Uk9CE7QXELGM+qW2zz8Nm1eOg+q6Nr
PncZZsiZruqHMm3AjdtNTp7fS5zT2s6c9Ny1s3aV0X1XNjAKtkENynnrlBNiZoVzXYfmLXCYsqWO
LGPlgORVcfCsvMCUk0+zM/cv1Et+jF5LoibEFx3lnmvspR3Lv5DXohpk+lHrEvdJhgSuEewjviJe
vpbzFCyHhdByHGoTX9TlKtLRubO/WFDubyGJayEL071PZepLO8XVAc5AyJ9Tzc84dA4bLUDrN8zT
s4zI4qo68HsMzgAc5udExcCF3Hr+vxkRZrAToowNt+Vq3Luqs0sdDWDLepzMKDpZivb6Ae2ynvJL
uCtyI7isaBeBsaR2j4SUCZ9MKQ489tNPtgEazUL66VcbkeIu/F9tYaGQ3uTdZ9amwHt8cveIlWmX
uraKQ1DE2See2e+TbMRhW9P/5dWw18pMxXSc3dU+qMz5fii190m6YmUXCybJytRHTqs8ZCSobxz9
P3n82kL/F74//ppZvUmQ5+cXqNzzVKt3flhab10PJdo0lOCXjlQy/5PJkwOguK/K2v3ueoqymbyg
fM173haAcFCnS30k9t0hOGKD6jzKleAD4T0StOo5BqB8LkPtRzlM9bOwm9MlhKDKGhIrbxm1hKQl
QyWkd1hTNdzKEpqy/K98xH0ShshBElW5JLt6S9H3Ofc3dScWcGtwTqLvcdo6p1vuayj5S9s8PQRe
fS5sXx8AANoRkM9VmwNvteSImfGdlvbzD967Ec7r/XwfZab+5AzQXKUjSqIQor+fvLhNRG6pVg2k
L5iR+jidQyz9mg2om+UQmY/1ZEdfWnYKGhpUm7YpYszPjf6pnvuTsE77hXpa4MxDGvtVInZVvaaU
8h6Ehzol6IRAp67P0lkNCAFUmekcZGLUOdERv3XAogshlqevezEzFNdkLnIc+d7xYmzVYvdnEynR
aU1b/6b8p631Ib6+BxtDX2Mrnk5gljwxfrbT/ClXIDI5bRhe5RBFyteqKqy7W4hlVHidEg3Bk7wA
OYMeAJgKtfDQKb/ZxRWGcrC6Njsni6GcxHun+GX7PM6G2VX3c6F5OxRW4hc5ZC0PuySJ47OzZHck
lhpHqwnaZ2lMgZZewsH6eZszmcNnB3pH+E+CSsJmEJMupdS+aBANXyM9pUIAvQZBtJIFnGmVAB47
HlOmGr7CQzUws006Mn9LbzpVkEkMGzUJyp6t2N2ylsuAXBYuKisj6rROb/2dGvfVYgg0Vn2waa3O
/Kw60bAHJeDcqy5cHr0IukMWtoAtI/8BzTh9l8b1dNDHDv5RVyeP9gyUbGnJoUgTY9N1VDik6Rix
d4bhWG6kKbM0W39SmsS5Sqi3wu7OrVzw9stFlDaqsV07TX43v8yaXb+6akX6ptT3XaBPd+I6mbvW
k58pw3M6JxWVxvkorpN+m4xnraVgJc0qhatXL9K1/99JbgpXb1rKRLdJOVVnXlW6tq3Q2cclF/yD
uE+jgBadBj3NAcHXeFN7TfMKadueUcL5c+zQ9NFpRiVxG+CU8NqFloyNY5M0kGfzJES8VdmpoPaq
/AmIoruP0V88wKboefjilZK4GIbcOYt3SmrgJZ7W9ulPvpG0qT9mBwWa58YOWyqNfw7iW5+Lhnyo
n1n/uezts9Qas07DHVUl29cKMAGHffpxxbsb2ed+Du2nckCe1DeSg4Qtt4gvmR+OW4HBp1Ps7+wG
ssPvSWqtYyaaY1CnzfGfk2SUm6KaJZMis9K2qdqPl9ABQK+NCL5ie0Iqv0xe64Wfl+WZcTQotT73
MI5ZUzEE2YWNRmHzL08djG2DmfBjoUc8v/UiPxgwrN763vs8KEHzN+9mcnfd9MUbMfhN6ka/lJGB
SS34p12MX9GP5YOpynVHp+SF7mQJHCavzPaWpo5vU59gPFAB1NbHHIk8G4uXrFH7s/TOPQpAZhT4
V+mt1ODceLr7LJ32XTmNLTLfdfLCWvwkQ8yqSR7CGK0tZ7n8nDXaOffZsskU+fCwU/VtZeZH002N
76WPnPpiSula3a+EwvLnws1RcfEd49wp+E/FEG53v4cOU+v87TPUIWvyr0OdXP1w1d9D46F7v6rS
D4tOnv3hqjnav7qelC8YWRQHvc2VO7KSeFiDWtXDqHwDS2VcsFU3MBocqm9Z0pHVDcP0AU2c7JWb
+FHG36aHA8NQo//X6bU9vk83TCuV6XJZ33PgWiVQwptil7fju8aICId4Rudi5Jm+SqvRfdMAycKQ
qDJgbXTDRTpae4akNBYtHtQTv8Be2u8DceRDNeH1w2SZ8/sKf3ykjivpLgANt34XM4P6N1Px38Tj
TDU9MlvU9f48TcZi2GBFa+6kP9OU4CJns66/n91iH2ZLt+eiKfD+vgI3u6vcfHpI/MDDhlnbS+t2
sIDIP8DGLfepbUw8oRgLVpjfkJw6FexJawpP3E/Tw4dpsY+whzuQaQYqJe9hf0SjxkNp4iBN6RDU
Oob0HzvW93LesDfxUhhGH/arEnQj0z/cLiuXcJdr/w86ZHDEU270MuWS6X51VVJWSGWon6Ulh1wt
KK8unXJopqDHJk01d3905KZaXSWWcOEjksqvyERRj20LmDYbmdwXWK1Mboza4lL1uh1u9a/BLihz
3dq3MTBPkZYO43qdrNRVc4CpjXTMYkUrqwnkkxYTn2VhkeX8K9VGSMJDFiASzBUng69TN9hea6m/
zuz9IjmbQ3+AbNtQpsMXRsxhVgsYH2pWqGbh2an6TL+X7tVMZu2vy+ihg2KNe1iqh0D985iNZ4Rp
hkFm8wJQy7O3fkdUuiokSsoYt4euq3zgIMtwGaiTqzwVY72xxqG1D5JdN5UGtU+kDg6ScQcdPXUb
p4lUYM9L4v02KO1tBoW5U+DYW/9IKyVBpsbArCz22A3Prf751hRpa2lmHiRGfeG03HpF2vrWXP1d
oxDUek4eBUnNIndfoLamb+6LbQ/Nm5Y53UvcVnelGTdv5OFjrLO9r2ufai9fxFT5M+ic0U84pdRE
SFwxswkM0AnjyCpp6S1HMi6KPvR30lsmLs8+Z2LpsPTmBiZAYeh399ILm+QN+cQegTE6Fwl6+WKx
UXinuVaGd1EuqcFGXYPcZuQn+7W5CHO9a3QtPU5pvveUkQYKlL/0PfinkNetRwq/crV/vZD0zGQ5
t6tnlhLDvMfV2tR/eKr7PNk2UJjaLXfGhK6kNOEkmU9ZY7nHGCWajbE0pUNN1Q5u/09p3IZihfoG
fNU5S2icLcwTbTxmLDJ8R6C9/sUeXP+iWyUCikY8AI8gCQYxfcQIeYmh+nlSrfJv1F+2AuRRlVy5
sLlD/GUB8KQz4p1Oz+YOiR7jS26Pf5WWZjy2alt+XiYNVdts7bEtX61S3fnuWPyowCpvNYTdlsUD
sDwqxAedPeknNXbDDbY97qLAwZDJ7siZ4uaC/2/zAlOHXSWilBHM8n1RDf2xnzCcbxBI6sIy/VL3
SnyJYzvcSVymJzBocifWEW9uFsXlcAyQobaQW8P2FjEzJ53ffM+2H/pKP8dqoXEC2M8ftOSoRQn0
dknf/u71QZW9otWbHOelVwYH1tiw9Bhp8UIO4xiK05tSD/D/OVkjdIXNEvk4ZgAove9TBSeSTBmf
SNaklEB8DXg05BH29bC+kjn+2oXq+ORWfuZvatDpsaHHV4lZFaUL4C+Xnrzc3vENlQXMf6qMa7HM
ROWTxe3pFo95YlwhSmIETBnyFnf8bjeBJZqxZA865LqyxEwObcDuPc3HCvUXdd40C6TlX0YsNorP
Pj4WtxGaiRK4noYawr5Zde1rtA9+E0OF8Jn4hb9H20hf2aU3dqgVBz/VqJ1OQiKVOJX7CVhMHj7E
ZvF31OvzDzauEKjKqngygl65D2LF2VLHmn/4w3Aak3JEfxmDF8NIvUNtOfU3Vx83MkAJsbMuozq8
kGpRX7QgfuxkzwbSBoR2VXWvml/9EKkCyOwNS3wley5jymC+iRZdu2gYDMpL4oT6d90MvH3Zj94J
KfO71cc+NaifU3YatkhOpN+yDgi/KDOTLTRL0/vHqrOvfWY2X5sWAYmM7M4zEhsJmDYLlrve2ZdY
xS6m8zx7VXguxwSN12JGe5GS82s+6vVOsRL7EC77URNpsadKFdXm6prGQ7vvLOsIh7kLt97oz1cH
GREoinD/oNv8a9Nt9cPAa+ZzAlgUQWJ/vgMAk3zPkZJKMOEmPZqytEbzU8LcjCF1n+9/jF7uUSqs
rwoE1O2Q1Y+qFeJ/PvqdB7SDh/raNk32Yphh9ccbACMOir2OE9yjhJrRCq7LBTI1VjaJoqt33qRn
T8Hi9glk7ZPb8ZNNtSZfQ4ne90d3QCHOH3Mqkvw6E6ATqOosL/qYFCBONMpemrcOaUYowKGR5WmH
oWzCx5jFzQbbIqjHOoUCIwPKJE23wiVbSfTpHi8K40tm/j2TbXjzcm1v24HVIAYUaci9Q58cpwTI
CfY6d9K01P49li8xfxkSNepeJ9e3Gxbn23ZQfLhX6Au4iWW+SgxZ0Vpp3BeJ1IPLg7Rgl2gV4ZPW
9+E9XLD6bAM3QzKinL5bdnxu4yG8a0yqfG/NgIKEruL7CohhukPINkIDVle3sxH338I6eUqzwPxn
jKOtHnr+T3/s0OdqQvNTpZTj3rdhmhiOGW3zpsWj0ywfYtXGZYzSRLIJfKO5eE7YvwataR2HSi22
fgkyejsAHx1A2z+nmd2/Qv00dp7lwPgLYaMMITohy6V8vMQ3gw8X8kYeiOzA3eNGM2yFGCAdK9Ng
sp194Iz8mniHXzNv3KKkzmurySBdQnz3Lx/atepTVrCTO4nJwSo9vLISbhC99B+92eJx2lnlObTm
74GVTE9OX/LAdQftEJJ2usqIdVjNjiVOcxerWcYNdqTfxaaKZ7Ee9BenR6V6uR/lNpTbMzZZxyR6
4pDA/8+tCeasu2RN/igjbnE31tRNDLJ3vbOlYzCt5DLpRy/SzuTVg2ulL/aT2aJOO4LAoxyrd8OJ
PP9ZYnJIlt5/GzJQK7wHkc5SMaZcrxYPK4dFQz7qHpzepu/CvyDoaIcy0stFESf4jOy8h78RCdoY
seZP/bSwg3L7LVxaVCPTFxdakvTJeH38aaKF/dqEg/LJmdLHHF3/R+lyGqQOch11ZhmumtTb7SH3
APxzLVWDxmovonzSO9lZeHQzp9wpI5nId0GReapDlJNyDBsUvFh2sdoHuwqq8RXFf2M9IJiCv53i
Zg/4UEwn6fAb1bjexrkhoFmjUs/r2NvcoC3u2ty6SAFVLVXSQI7Pg2epyDpjfFdnLagM1XF45JrA
rgmPUatf574vNtKc0WY+Rh02A9JMR8CaypjngDQy7cGywdb4VVtsZH3PMhd5mpQ84GRDfF6btwX+
h/aH/cF6CjcI12DdumAZldzLwUyjqdm4Y0UhqG0RPJO2dM28kah09q65r2LHvPO0FLIcrn8XsdsK
IxhLoH3ijTQHBx4gouXOqT+78zhj7J2YD3FeBsamwFEFoBLvGwkGMT01u/kHoBXFdTXNHkntsAcq
fQcTN+c5XKSEp6WWIGex1BKkvZ5KtBZ9YHD7490yR6dUt3tnKsdhCMKC512OyedbjXLIneOX3j5d
mrgwpzt/yqrTxI/4DYP4fKlTzVdp9g1edKClXkoXUQivwRN0mTTZdfUYROF3GQTNHi305QNCROFO
BUjngwccCNuRKr/qDcqx26ipLZgA3RdB1imDVe76yO+OPawzVF/89+att6j17gg4NNjmScXLYPJq
+ygLu0i/R1NFf1yXdcOgBVt+gPWdrOHeF3JOf7TqrtvIhH5ZDkoHU2MrMfg5Las/cADBtpyTGhZZ
VSBTw+r76JPI3TiyYnR5Kj1O0yW3ax5kfUM1FvdynAK7nZVNyZ2YmZv64JIfAY9giJ059Q/8F4pg
76hpwNQ+Oi78ZQxCl4+Qb5H/U0OhfVo/xCjIljsWlubyNeUL32atXxRjUB6WP/ldluvfIaOC3rYo
wIbm+pfLdEpj0dGzmufU7E4xRCRe2IsMnijiieQdfgybBMrbfQHP/j/6eMtANvfKLlLcYWuAZTlG
TmeQTS0VRMGiNICCZijlqVlwkbem/HPlnWOuvYKTvDWl9zbY5hX6xfXd751XOWh0NAffMrHXMKzk
UA6z/xc4RtZzwIggksMfqm2zeUCZNjrplRufim6oHvTQxasgNr1PQesAlca97qT7KVhoG+a4mbjx
VaCjvq0mPOHS5CpoUemV5rxgLwKH3ttgK1CfIU5i+91Yjwi2189sE7/LrqclUwFoI8hO9lBW3wb7
TB2PdxsKoMNOQiXemxvDju2TrqTuXuucvriD34UJbkbZm037xBwf7uBU41sjN5bcBemwQ7I2fr8N
cLZxKTzl84fbWAEFzKaMaVod7EO1gHsO+j4Ld1blJMdkAgvPa1xHVov1C9Jh88BDs9JB06CWhCBe
d1+b+hW0Q3uIQOivuxk1SoECkkuHYupX/nFtx3kXPYAVJ6ELynKNyUS4SZdo+pEtAhYiZTEZ3Zep
A1QqLSDVzXMWVF/yMa4uqxyGU4NEW5q+oqUnxOFUADsIzQDubt1dppTqRhADf4IHQB6hx+N2xrx3
B1RIo7o6tmEBKtyvsSXJdEXd9yjYvSSNr744EHY1t8c7ZGkNJU8wxdBR8iuAi2zbsO42PKmVU0AR
5CXKTedhuV6OFf3OGQYcPXZ4JwBwSxz1ic0BnDGt/yQHKLCHPla9J2k5pqVvlNhVz9IMJtXam23l
76WZ11V3no2Z37AXDp/0pmkO8dCYZx1TuEfWv8F2DMl0Aw1LwDgTkwOARX1fROqw1TQtfmxiG7cV
lpnDqY+6LxK7DQ4UpXvIat7mls07fUgegVWP53US+QHtPsH2TlBF/Tia58JSgpU1JvAgaa4go8b+
2Nv8d7NbmiWaydvccMr7xNeS+Y16prZH4Y53veKTW0F3Z1Ez8p1DuWgu3Q7dItCUgLE5ACjreXfR
q6g1JX45NQfVvloPHyISlllyTXWCr6MNFDcgM4MHyhL/GoW2d8WiSsfBpKIuLj0STBWFQXWCFAak
sItRzq3Kz4nhbRQOOyBECrCb3rveriO9psrSlTcyOmSM/XApOa38ttqEDhliacrcqWyOtmI0d+bk
wahzGmQhqSPYZpudGsv2d/VitOQP4HcGFBbOutmyZ5vGaH3Wrw/wtO22/EN1D/LLl4OaeAM/i3I8
rO+xyAs6Hq9Ub6Mw//Iuo882yLqWppZtweTmx24BKckBUiXJn/k5zbv2JamcArF9HX72MiChYndf
db1LSXQOT9VkKS9W2yZLLij7GSj60wy+780q8viuQDg7zT33Tona5hqzD95PqW2Cw7DsRTml/2E3
3Xl9TusxnshZ2Pzd4MQCe5drhK26+NQbzWOX8uMaEpXag61ge++gilUlMVbFKtbBqdeBD7VcKGR1
6p4zChJ33eCrz3DxWrxbvez7YERX2UG1aFgUJnkRSwcXBmbwmzq0zV5JAv42J5uuru4Nx8Cc6/sZ
eM7c1YepzQzWxKDFl4LJeiZN6fgjVvq2gvYV/0C3jkqpff7llyvIPIrKtG+XvV17KPlY30yPt065
jKYO6tlp/ikDjI2zxfG4W9yN595r77JpQAf3v+J9MLKelCGFny1yg9knJw6iq9mn/WkmQ82SkBKL
xORQsB+8ylkaewaWg8M3aX0YdxuiDFRTE7VCG+WPy9yuZQWes7P1viBvxwffOv5oalNrbDtHKXe3
DjUYoq2ZZOaOqoQPEiBCRx0fITQvdFQLdM88S4ccVFgKCOHLUQLWMlDOeMIUlwq5bHeyt/C0+62l
soEusB8HKLCo6Nw0OuTs/y3UId3I/r1Lf9zm3aaQ+o62ZQgm1a7KrVlwrwcNmqELnS8g+ftsOqdY
SdB8naHqRZaZX7TY/yEtiYe6qh505P12EpPDnKXtFpjIBJCV60gsgzcol8aSL9g4LiCF6WBZvnuG
RVBf/JJSsD6zGWBbZz6Iz5UHmAdLkWQ4WNJD2j66n3UVwOqls7A7qeIHsyQFsOKLc/WfcexYzS4s
+1TXBxjQfrsikzXfmY+ZjgmL9FLKLR50T1lnxguHP+qvWmQZu74s3B1+Xf2DbVv9A2qXw4MZm78c
18qPEjKX+Nq5DEvLfWlrwTryNrFngXNUx/KrXEHz+W8jk3xKfzs7m5Pd7RpK94Z1Civ6ZQ+1nZQS
gRADy+LcQi8kb/yjNmlgQAq1If1quFvDeJaFZF+YWzbAyatsGXxuSmn5veJuTC0w+V886m21DdAc
huwyjN56Sh0fjS2JrqdNrOt71atRNL6NoszYXFh6TkejN4rtDYbe5Xp/yLFV2BoZIIdbh55jrhSW
1bUNu9deg28nZcWhdaDZTHBW1VBfpdNuca0yvHsl0ta4FAOlkPg7LqG2HlF4LYG03Uq1PeteB6oO
bmCZ/3CLTz3VFKA64/4WkyE6GjWAe5Rvt7jnkiDCuUTjd7XgY9GZ15FNy5NvtodPcla747XUHPNi
zoqx99NxRqU0fTPJIv69DF3APh+GDn5iXYBovg9Fg+ytLAxbhgYgqw/8Msr+DcO9uNKKe8GaCSIN
Ps3d6FT29b9DpsISQZBnErdUbx11C/2eeAOpLSGZOKfYqYR1X+6nETjqZlLG6jSq6sPNAgWg8XgV
BTGJeYldnTpr4m6mTrzOklM5VFVUn0Z/eKgXTbFbPMEe4wIPcKfUeqpu/KIPH2Z2XbvWKLuPQXfp
cRUzPEZ9+vc6GqGdxUV5EebyW/jcjPCAED2EUYqgqExYDq2XftVYBh9v8djP+kO5ZAXGLiiuc1uC
blKK7dSQXt9JzEvixfQTqMK2saoIVQAGrsGs5oWzKSZETVUmBXqeJnfSL4chAOkO8QY9dXi511vH
+2yz8o754EO9CbZJFCRX8s3JtezDkcrv73bsYjIGQaLYtF6ZXKVjtEIYCnLad/kipwVDa51YL4Om
PMnbnb78ipAuOPkpnKD1kq6cKs3/Ie28luPGtbZ9RaxiDqedo9SKDicsj8fDnDOv/nsIyqZGe7xr
/n+fsAhgAWy1upvEWm+Y/s6/XRbdhzLJylNLIfo8yGNybgY/OYumOBN9PKKgB/VPMXhnkD/XanDP
LBD0GnHidFlBtRUbeXc9pdhlIlg+dspZbqvmLovhOHZJHP1RAS+1Kzf400gdEw0fOX+gTlIdSeSm
e1PN1OfAiv8UEWbqnnM1iT4jRY4SDc9AIufRT3pVyOLg08WeWv17U56aoDDeRh3NfgvWzLI9ohSq
8h0ObDXcKqDOTzZiWPs8zTvgeTFVtkDzvsqddTUMUtJBLa1N9Ma+15HS4x+e5s8FhuXboYmdizoU
AAXm9SqtzNetDFDVjqfdVIiGrpDaFX1sqAp0HKadZj/FSAXtWZd3CqxKUAKiLxUxYg7pI6zSZ7FV
g/LkOnYqX9pQk1RXIAKlnTrtfgK3YG80nQ3oH24jN7DfAjXkRg+yOnznIf8tRMTJWaVegzYBBmi0
+kr0iUPIbjWp2/QsWsGoQj+tYnNb19DqejBVlyYIeN7I6iN2MJi6/OoSEWIQY5KEsvhjwjPPLnEM
fTP25BnWeoPyp670D/nEuumrZjJMAFMJdfwr9CN1HVhecStqvDQ7GeEDt6mwLQkCa+3Fgf2FFCoi
e577A7TexouGSzpKJU7dEFP9rOyvTVugYChYrCFaXUGeVtOX7mefCBQHqVNfxdyF8TrPnZdJEEKZ
VpbHnE8b7LK1wGEIxEYXFW/4T9HHjsHi6R3+HGiOBdKxNMWZ/D7qHbJjCUP7bllHXCOIkEkNOnXc
OqJo1oPnP7JjMdlt8Ac3sr+OSAKeRWv5O0DZjic4zd8D/RKoavZaFW1w09PqUxLa2aeIfPnRAzCz
AWGbfTKrXgKJm0KQnpqNUYUrlX3JnWha/pWHo5DymiWt0GRFCs8IjL3QalIGA8uI0nzkN1y6d/Pk
L9Hdwmbc9b+ikCV6F6V04bsosyYLHDjO8Jkb4BVM8ttajeb9JfSf5rXUXt7lmotZUaElzxnGrBs9
8cN97RQJCmSufwqSzAZQzmjbFNaDgwmjGPSmrtiuX22LHE5e/KiBWeyzKO32DUzw50ofvVU7KZcP
vY/mTKh8hqyeb8ex8C+Z4gVAxmreKLMfvkFbmEORCkAxNEr1h6HVgYE2lcuD2vQwZodtvCqmuhds
TcDUPuK5Q4xPq52iFJz95aGziLNq+5BFvr/tO+ftbPx1towuZ0gUdQ89qPbtv4jLBlAQ3Ib3bqLn
6ie7D9dUhQawjGC/ZSQg1iF6Rl9aJXmccfJOsR+tvv0r7aqvpYQZm+q7NrgKz77l6L3jmw2NFGuA
AN1C1skkuVjpyWTTW2POsSpbYLz3jfk0F5lbdsiG3tSohkbVpXGa6gV5oR1P9hh3dnqzb/VS3dnA
475MoKW6cLznAG3qq1m6FLumfjkeuasPRQGcNuuOGrYpD+OQXtSsMF41O5AvKLJPAsMaefch6w7o
moIOnprYfMJ6kTJtL4KHoqNKa+LYIka9vH9MW7+5iUFd3TX841+rNsOuyvafkZWWL3o72BlPAu2x
by1uRKkjX0xNHxtK5KB9x7KUinqTQV4a/vSivtx6snzIylTd1RpsvtjBUgsCmLIKIit5NhWjfyzS
ZCUGhTQONJhvhkeGVXQpDrjDcvTYgevers2r4nPC1s0u2+ErOFweJVzVOJMbqe6rfmC7ZbveToNo
sp0JOH1Mkplk6tOiJSLoObnRUnL/pS9CYmyXIoR4ei8YIgKNNunWURtr2OcYIOWmg5jnxi7PMBRW
DXbp2Jhusq4ynjVTkc6dEeeYUhjGc1pW4w25wINoSQFdmE9nQTM+iR45CZ9lnEABjTOkKoilWKaf
ncRaSks6ssQ3cCea4kq1H0B3wsqOimKYmvJ2oFy8mDRFeHombLjAzmVJPO6gu5UXYFQ2wmmTOhDe
uVO9eBrv7RKV8KlTBIUSHJmdPLVFp9qEbzHznCUyjU0SPWO0x1svOset2tZUvDkdPT6PgAKVo9rm
4UGXUppiRByc1NCdg6Kr1kGmOO8XzXiG44HBuDiFkgyzT2nx0Q6T8vhx+F3kfNoFlsTtcRhWc9vt
tPGMVsMgrcWpW2B/gYnXMTV+2V5qXZr5mywuAbtVKop6U8mLKmvuz0aaoi0Oc6Q4LVuIa3o1hitB
tBF9aJ7a1Q7pgp+ECA8W94xBa6RwPNhD9FUgxT4Ih6iVPIjBGVu2jP4aWOBny6Cf2MMhDtOvs5Wk
WFjEOZKKqUtS8zlAzQp8EI/9coP+J/kzKdraVcx3p2quWq/o93LtGfcw1VKST/ndHKFakbfD8n1Y
LyG2Uuj3y1KoHayBWWyMMWFL36vBSSfHsHIGqX22Oiu+hdl4FIOiq+mzre2Y1UMRju2z45nIxDgQ
q8Tg0CX9NkO/YNf0cnfXqhDPdHOSD3MifytK3finZndAX0kmTGdGfPH6ANrP2utT6164rLQOsJgu
HxyEwtAHE/YrnpOjs6g66mEOEQMrJ2m605sNxGD5yrHFzFiojoURCfXMi+y1aGpm1G/CzCvnUbmN
b67ZKQ9ZIKkPej5xb6yf+s6uj8jDJMWotz4yR5O+s2i2Yz1gxAcxtIPsj842UtB+uhVS0HPoAP0F
IP7w2faR6tQUwyUXSdiHFacwPJCGz4uwdK4gAqSFJt83VNaTTiquuqEZT9h6RZCsqR4JmkXbIIyJ
Ssw86E1sCtPuXvMmL68iQMSDAQRAO9EykDDQ75yxuyLJbDyJLmUgceIo/qrKWNqfcBZ8t4cbVEId
TT1UdNwJiSEOuqxYxyYKfixd4gy9o02lN+5VtMQaOVdaG9bEvphWEwO471lHo5L+FF0i7Nd0bSAx
P18YUeRMycsZxozwk4l+IZxQAUieccgLmlnOo+IyqJ/eIZMXgHM0QZ0RtEFB3y2T/Tx3wTpHCQXY
nA8GECmyvlF6CZRROWe5gyJJPKWFFeccTV1iXHiBOtkIDl60GZTtYmeUf3DLUM5zscy1y+cPzUaD
RDqPFl363GhWdIx7TX2oGlg4+QSGF7XFvODTVVnB35olvB1RahTBYlSUGsspWMxFjdB9lBUskAG3
AbCgoIZqQxB8nVIoMC9C/SpXvTJsBrNOeTr2CnbwjEiI3Q+reU5SuWtUcBWRdpnnJDxZrf2kRAT4
mAfZk8ggRW0DQSeOwt3Mq17aIhclYsRZag7lml1X8BYo2mKiGF4yV9CoAbyJ1JEZk53NbYpBs/yQ
kCNyZcO+uIqdnhCL2kVCsKhz5MeJ0nvQhCyRbuCuNs9Di+0IcO8kUjsimRNXtQY/Mm8OS7qnCPu3
Pt8I2XYq5vTpavzmIOlTu/o13igm7WWNj+2Z55ggImb6jrbLDR6Q8tp+dRt8ZsXBJxt+J0m2dTeo
/n2lK+UJazp0UBPgb3cDRitbWyE/LYJFnzirMpKrQb9fpouzed0K8Ra2iuUuKkgqgljhYuLSqJO9
tk5zn3Sy3vmbKs81jOoMLyfhF2dn/lvZWZwth8J1/LfhDzGlWTLitUp0aieRxWmFJUQLMElTq/gi
7k3LDaqprSdZ9rLjO2dkMToNaCRxjm8g6wm4/WsAZ7ifM5alJEARYoa4L6I7kB1KFeBglykuruRR
gO9yE7+MBRpR5NHurAYt/jGW1Ues6NZK6ysYw6XHKUP7LCKLivxgNCYPogUS51PS5+U8D0MRdMKR
kTmLQQygOpR10GwUqzaGb23sFlEBMSoVCNg7Ey5KNFUddehIR3E3Ey8oKBC8Ukt2h1NTvNxyRHXZ
t0c0n4L0At8JpBFybOG5cTWoBok7/uywq/4PF1rh7l2Q4srheW7PkY7LHXeNFVpIjksu1paa6pei
7vWLHmPMF1DEyaaWIin8WeCnf56KGBX8PbrRdbAVzWXyUOVBu1o6nbBYAzbwzqJrHl2iJRmon+Qo
fPz31kCS0sF+7eJbcot4nNvOZ0ufXpXwmawYo+gwxevtt4Fist6eKfDhYDSt1CE0chykakCtv0FY
yjCOPkn+AVmICF8Gw+zmw69RV+E2Ro2KgVAEggQ9w0i/8AOhVTvEQitYLZn/ZJt/qFmoPAh4bq40
6U6GubkRY+Lg5N/lKUA00IZ9CxDxntK+mD7Z3nozccRXy19d48Wy0ZsEX7jp7QBli+jx8laIQHv6
y8TZqNorFX2D09I/z1jaSudtSi+JHjvTVoaDM7TFsU7Hh1aauG9adRcPZfI5TnAGDBTPuViWV1/s
Oiu32YiXZY4QWYs2zlrDd/ya24bx2A7mEwLO1hdKrR6YmNE+dvD9P2FQtarG0fqSZE2/T6iUgDsg
zARX56SY3TSJopzgSGNSP4UFmfI1M1CfRO+WRKaK0pGIh8oZorQYdVfsczaDAQa8dYPzTK15d9r0
jr/OJcRyROcMrQPfHL4PnXt5AOq3USdLB03HSLCDh7DTpqK5JNd/2bLq3it+aT2SI7raTlM+VBZq
p1fPDlyYNIl5GRPQDcC9YMgPffhUBam90hw522KMOKYnGW/h3YxOaN2B6levfZLV1QCx8lNoRSFK
RbjZknDVPml1Ye8akKqkrml6ndatTAV3oC40KKlxc98OoTbx7knp+o2N9VSIEBj2cjZG7t4qynm/
Bof0AoJeq6ooSy6ne9u20cJ7x4q9Q0jp5qT4tnEGvxftXbDiE8uk3CC+ab0g0FGjuGxKcMNSYwMx
2uBZpCV7Wihkv5BwwRFMnIpDWKkFeyQ32Cx9Yk5gOdqqKOxm7WIUfesiRb1r+SVa0LLirJNdf9Ph
Icne/ieMtlUK9a5DpFp0LZBZaQiDd7FoA+vHAvzBQejPeRmOyY4/XBbBuiGYlO30BpedAal5XOtb
U96I8aBwgUT61l8fNO5EMx7DZJsMJQ6sCxxEgD8cFPXWYLybrWiKwxwzNH42QQO/1WaltyRyAJP4
prp2J/hGXACWDtlDC4FScUg/xakr35YOA+jKULQSGQ3kUIXiKQIP49p35WGep0+aqAAdzZ3qtw2c
GpqiL9Hj4hxZ0pPoElPhG35N9BBZosQDNe7b0muHDP1uHJpqJ5qNCs66aFFgEE27Ul60xA1uouU8
Irisv0Zu0dwSpXkqjUZ6DaveOYn1EEtBrcxHVD/qHsaqlb9PJ1nmzSf9f/T8lxivq+rPATm00fbQ
4A+LVxMA4FaDLn+JjS692FEAPgww1ktl+987Bxl/De4ySuDFH01KWXzUXA9boxY6oTeqB7dqUADO
pGqto838LeeT7RdR8yMo3a+lnTZ3WgPqerDZhIe2mnxzYXxj7qQZ95LJLkoOLEAjGAF+kz3zxQU/
j8JVix6FPZnvlHH6bQj0TQ+U7JNJdfFggJHdF6g9fNGNm1iwlGRrq49pd0Stu38Jfcht04VyWfNQ
PykbPBCL/sF0gGQ7SEQ9R15/rE3NPPi+Wa2GuGcrWzWgfRpJ34p/p/hMiP8um+5dGjb6df5fT58V
I+gahPJ69bD0lX7kbfWBKrwslit/LW+MI4UeNzjO/kNLrTHsYHnZo7IXlcOlfy4zTqPdQKJVjHqN
fg/sKttUnpxfh9jvt2Gc6c9Whp2frIbenwkZRn6Q9L/GKr55udN80VRdXqc8PD1QqwD5zFfk1Jh6
tI40Rb3XDTdZ+a1uP3uge7ahMyaXpEiCC2I30taWLfU5swuqwEVh/fA2yBglL6id3DlT0tCdsolj
jW5VQHJxa9cxOUTXTpR5BEV12paIbCYxlClomUieqIVLWej7SdZnKc0Njhkd616GtUTZbam15WNO
KWuJEyNLjGhiAPuzmLdU+MRISkFuBeDhS9fX3lqALwQMI+ErtBns1Oc7asCuS7Mcv3CU504iRqA5
ikgGo2lGN9HVB1V1HUjK4ZhnYabC/ebA7cfDDyKP9pKuFHdpJqftn1IoqV+1RG23WCr6sLEG7SYO
ObzNq5qk+xIJublL9MfWcCp4wrsEk5q26DJ1jJTxnkC6bJouBgonqvdiSX7KMA+Bh+b1rmWvcrvb
khGvrwhcJbdh0vXvBrfateRa103QJ7dl4O+xYlDWAAe6mLOsRZjSptAVpWi8ILI4cUbMP7NJPaeT
9BxROandp37bHrWqL26RTdI9RnnwUbaUp7YrnVPpVGq6sgoHUkPVW+5WruWfpyJg7hUBc2xNMpQC
adhuRKcIKly3NNZYgWfHGNmX2o+A7ymF4V5y+wlelXPFHc259h5euRttElcdFG76qZXjFlH2RXcY
teKzCHQoTgPBmBboS/vslXWA8d4UFw9dsDU03iQRM0Kk5P6V9ifJSOVdCaV1ekjpvqRtgDZomHzv
kcNCEzxNbhZ6EPiReuIxZo4Q4DnTUt5H5GCCVxoweN9qg8+BpTeTorZzxbq3e7UdNBno5kaPdriC
vp1dO8FntzWGTeH0zVGMGqp25LNVPDVxI98aPfycZUHwGZcuZZ9bNtRtAyPGN0FGJTh3VuXdl4Ua
Xeyytzc6O+FvLVg7IcgkQXVjV+zD8+T3Yyu88comAK4bWnf80fgqhd6npgMLq0wMZNmIPozVUm3d
/bd5eHN0O4VncRwArezO17372gts8nd9dmeqSXYn+sXZ3we9xPGBBU0h0wCyOfaxnmYtU7sqUQ59
H3+xUpRoOiVHzh10hDNhInwtxNZqOkM0FWZe5TubDwMiOOiyZo8VUrRaZiyrTH/fJUp+LD18IFqF
JHP8OJZ1fkRBLdvkpZsdcW5EJDOKxnu/StX9WOXhOR/a+hzJebPv8QVH8xARXJm/5EUOsdi2h7b7
lofpFRuSSU72tcBcw1uVRnSfp7L3DWM6dWWCgH9udfgtYJPZE5erVnWV+/lQyeo9vnLDRlIbffNh
IAIBDqWCfEogOZoJuWyKtsOt1oHfm/u81tUuNiqsKJyq95Y8YlMQSWVwEFcSnYOWfAePk68BTwNB
k4KouXN5XXWq381dsWsjyFHF+SYMvBE7FpoIwg+IRaMDx+NxPAAPm8A0iup+Bwqu8ls/tbqM3dxy
w8NK4rsWgWUSXWLCciMM9fiT7UXFXqTtfU39K1AwGxYtEoA8F4vT5fBRXCtMq7fKnVU/lpMMkIH1
ZBYH5rfElMl6SEb3oNu2sR9QVz2aY2PdAYCt2APa5eeulh5wh3Kxynb1owcYKq269ruEdva0ASqe
VQcDxBYTqovstOoJeykYJrFbP5BkR40B0cQvXpIiC6hrf4W4ACC+/RiXvXrthP1EGyirD82q8NO9
I6sJGQUE1UPS84d6+kkXv8vhZEpZKfqL+IFfftaXWDGwxKL29CJaS7+IjQJ8JO0A76Wr4iKfhDoA
vjSJP66tAhqVaFrKGFwqy/shWgMssCfY6491KA/X1k3bJ81Iwr0FPRxleQZbM+0fQ28es+FCrUcg
n3sp1sx7jME2iz6uWxkwJgfTWVPjl2N4IZOjXxnJp6Iv68exfR0Mv76LRg+xYd0NDqRt8Sn2VUBz
U98yYPLAsyqL8q2vns6KVAsOPo7fqyWYm4XtRv1FQJeazDBx8fG+zoinD3AmAWyqRo//nO/O+KdB
4KdIQGx5nkxXououmZEEG3OMVkOWWijxPucAE54M6nrPXoeNqTOG8lmE9nrkQFaQlInuo26xijW2
4p9iyu2rZY7tSbTEAQCMcnBN/qrlXzxIO6caPBQEDO4ex3eARHCosGgVwFwzatGPUM5aaRNMUWAZ
Fau3wiMZSgsjjm48FXoir23EIPfoQuAdZKEonChlf4PRXT/KuR6casvjWxXJNJ1Bv89d1DCCGsDV
AowT39RRfI+Nuip2VDc67Et+fa/nx1cxJGYaCpLVkQFVcCoay2PzV2/U3UVUiJGtLbehrWdzgbmM
sugMvRZS1lRvLjPErxT3nMVm9EAJaNPghgYqyIrdTZL6QJZ+YWMXlGw8PPaZalwFZJbEkr9vhc4Y
j7KaApkrnixJBNk3uahuPT6JDimWo3VjV8jcTuNuEPB8M4WrqDtBeZ8K0dNtyZoORW2naFxu46g3
rvqQcc8SXeIQ4+E89YuGh4/zDB0oHb5NuTecl8PY5hDHQq0/Z2WTFVAHaZtdiWh3np1EnOhaZogz
p5epJOV3XaUF58byC3CgiI83IKawhEn9z36afAUc1vE+v9GndKt87PWk++LbEwPP9aLHvhyGXav4
iMvXTXCunfZQF7q+wuQcsaHpEEOauZNay92VQa7MA6JPjGaGPdw1OA8FeDJvRFftGGTGqMTvM91J
D1CDsNgyqvIhc3Wcjjvq1nPpRLSjMv/ZDssuPYm2VYCgWidTvGhXE0up0FucRiqv2A0yJRTdaN0v
lZ0j5okeYxi3J4cKwte+mnRJkMu+9dmo4GOHobKkj8Ht75P6SflxmpSQ0/s6TpOcf5jUo86NVUJY
o0xKBrxUJfWOTN26yPE/kdWUtH3IJhIRBu8KcYk94XRonBjAtulFh6XPA56IYFHZbUSfWMCAonVs
DVjdxbSfFH1KOlmMWhQRKiwUINJyEGfi4CUalo1mwR1Dkd8GlN6TgTP8bJJTnJSHu8nphbliQIQs
q+RGEq9qHWDn0vdhlbzqEBbJa3j+PxdeFrG8zoZGe1l6xDrLay1KKToG2nj70B91bP7HPAyPxfQf
1c0JlALXZf5/227/vqmxmem6srkTsY36Y9C6+AFQYnvKIcCuZr9M10SzLtBbC+4kfpum2pc3TerX
s/9lB6dw1+mVtVkMNKFynRBKzO/YTMuP7GWOWhYbxxkiIcATMwKj2GRIEc3IirIrSRU4ymFUAjSm
EkdZhUqtYiVbD3fLYey04S6ztoWTBXciVIyJ7hGs0D4sIIss8QHWhyqAc5YLnAR8zDR/GRYr9P5O
LLd0i7NMKd8v9+Fiy5Kg8m98J8LTXFkKbcc6SoH2+KE6JWpRgEEfYxEwVbeW8lQT6dLW851kvZSz
ltG5WrW0RWksmKK1xpW24kJi1CrXiH67N8l0/zDjTjnNtbZJfpQS+HfRJUp64jB11RUGTHOFDgGN
ubkAuqENS5ZyS7zUux8ly3/RO3anVPqtc6BkwUtUYuyswZA5ilErHIutF5b6TjRxZqf20yvGRgQr
I4VsySqztRjtIJABweLj6k1LtWUngbswKCfTKvxYecqNr2JoXgxHFWfkniNahV49ilcVK6DZSVB+
6vl0QeIp/D91rZNBa0xNPGyDy3yKPROnKBdexBlalMEFMZCaPDaAycz4Q/E18wSd+O2gTU1jbIoU
AC6dsiOZSL3a+Vu7K73yP09F6DxLLPCP7eVKIkYBmrJG9rklCfHzJVjiwqJtWYOMFWS5qiXXu0QV
NWtH7/3L0gymvnwcIsiAan9rlc7efwih6BhXqzlGLCHmWL0W4saCNci0tJgiBj8sLfqWARFHpuiP
SLO13dKfk6yt5leZJ+24s5UEDVGQNKcQI8STOPun5v/S92Hl/76U/7uXEVe+G62WF/jfl4mSjvvJ
P8X89tU4ag7rdBhuYtZ8uXkZaAB/u/T7sX9a7uNLfR//bkxMna/wrldcfb4iLmIwe0XHf7ymf3/d
91cXy4ipVdTgZ7CsvYwsfR9f1fuV/ofrJzGgh4//oHftd5d9dype1j+3S3Xk98pyC7akQXrKp4M4
6wwj+dj8pxARN+HJTuLst3OXkCXuw9V+u9S/mPthqeWVLlf77fIf5v6Lq/2/L/Xb96WRpAcEuhE9
n976377aZeB/frUSbioRTIW//af/xR/92/cUdz8yYP/2PVmWWd6Tf5r7//l+/Hap317tH9+P5VUu
7/xvl/5tyDLw4e1eljLRJAsiD1GXBts7ezXwAHE3sHteG12F9yi4cgXYIZ3+hI5pG+j2UZY4WxEo
+pbRrg3hOkyjy8C8AkhWRjQDxO20DGLNbwuKpodSzxqpPdwkxhzHiqrcFFovXyUv7S9R5knIT1jD
F5sCd50G6ouDwTDwOVm7b6eDE5j2JYwtlO9piUMAjZ1NfzLsUy+cVJUqyZxneANgtkhvlDlaBIop
5CCoSmb5aVnAlDrvHinnD+s62oiCWowPqNs73mtVKeYq7cbmXHSa/0oJuKCenJqXsC/8V9MevqPW
jKfQ1EpDxBygHd6LFjh4lAMhFIlWro1koNAMEqt68ZPcOcEqQ59gl5fFZDSFGNbp3anueqW67oEP
vfW2y6mIJf1RISYXIhgTgCsEHG6g04zKxMY2XWnvfvbsRntNMHOmLpQ/tXLkfepr2z75fogPfKkh
ZOSyvdb6pN6J0Srv23UQScpJjKp98NJTULuZrgn+gqKmMpVDMyReVwno9m8Q274jvqQ8+nKIirof
TF4IaffNSvs1pYlgn5R4YLla391bKNjeY8JwCtpUPztyrgZbTUJaAKmZuyUiRxjmrlK+iR6TABM5
59Y51zWGqNM6eTvpCJPqPmDp4VxJTL66wCBwlZK7ZxdhICkLni0yD5jcXUg2WDsd0/N709HB7tXo
6I0kZCw/M18wOlMRa+wSDAJpmibpaGSiABVNzcK33T2wc3WDtLzxYhrYZGLQ4r6Noiu5H70ohRRE
sNajo5uAwt2K4HSAK4OEkvE2OozFLmz7YCeC0xH6gIJCy04E67qubVExUOdRYKjNVnFaD0lYmZVl
Jd7GSIDsRXCWFc5GH2RlL/4EjaQWfkqSdxArx6pTbdg2VwcxV9fAZmetoR1MCdcuo/DJ+PNy8W1q
00tOPuGTY+LaYrPNHNNIenIkA4vEqdvX82uo99RsxzH8pHVVcDCiIt6KUV/Gal5Cff4oRpHQ+xO2
jXunZ3l3dWr3Tm77cGPZiosBuFQ+N5A1D7bWIbwzNTOtVu7SxL5J/VA+a01ZPbdDsvbCLHoMS+lV
B2p2hqY27vUsytZtrfc40XXYkrdpd4ocM8VyLPmOFmD0WAMT3ycTeD5Wc1h7wdCFOzD+6Kw4hvKp
jdBGGtWkvIhmo+nYNnBL1CcPHXfInjO4pLkFwDuvpOzZkCMUQxFBOMURzCy+L+6uyHoT6J92N8Sl
jhaRqj9oYHyPrYm4kujzoRg/WLLX7goPjW7RJw5Zgh5VHTkkhKa5Ik4tyMpTHI8RsmUpMaCWzn3V
tvIlcEJ/cjh7HLUOaQsF1kVkndQm4OPsmj3JZSfjaKH2fxYHMRTw1Z2btZx8GypsyXyAScGIeaIR
Fv4TEG12f1bVvMZ9RukD08uvWZN9QWYJoZ7BwIGnyupt7enDjspCAWvmtBzUqKrwr546a7d6G3HJ
U6+iBv24XsvKO6/9s/Hb6Iqr+5e+dJK9WaKcNgauDgJU3fjI8Ci2esHwcbyFRr8JGjM+xENV7q2s
9h7Y+htrVcr1WxbLdym8040PLnvfxuap1CtotuAk1lpUjYfGzk6xXlsPZmlYD1IEnFkdyfuKPiXT
kcLkJ2dV+UP4oCjWPkRn8JrwBvdd7B7RkJSQw+NQ6l6xlywvWaGiIF0tw2x3fdhUK1BXdY3eNhyV
+TTLqDLnbRtta5RBLs3EdhFnIsYmR7yt5TRatz75JAXQQ9rp90kayDfRQ4phMjTxLdBwBIiB0pF7
RAhRlxZ9uqVElOdSzCuminivf0+xhbxbbO/NGl+xAMzLRvSJQ5o66U2zXvBVj+5tyli3VFunmIQ/
25H+HCKHcFfEdfnSTTBQA0LaVaq88gUtPZjecICQDGJz7mZe9uAoZfbAtmM/hJJ5tZE0AAuAnCJf
usdJAPIxt0Z1Y+WytPGnauCY9+kx8sBg6H7QTHK/K6CE5dYtbXNte153tuvwFBe9/dDYTg9bwle3
bhXEX1op+lwXUvfgDyVvJcKlVEHLZKVIEhWjVBtQpBy+6Z3b7A3AMo/UgH1d3rTeaP6wJfOGfQ/y
G8lUMSw1ZOxVvT/GNikIvQ7TJ9EHtuvaqgVqiDn3wDjK0oMWFONFHiR9T1kkdHywHImh3ZoyyzZo
IwavVtVVK5zqKpA71bW1Om1V2mpHIWSwLuIgV3gELk1xpmdWciAr/ZQWDTLooq81psKfqfWbWDOs
3YAr2RpC9XAZbLy+PUfFEdJS4s94Mq2dSErXCNpah6gwlRe8x8JNpyGo4emS8eDG0hqTqPHUmtM7
VOIGty2kOFlJTfgy+FOWmvKuWvb9X8ZQf9PMRv2UeQ54uzoODsi2pDsTwLDZ32OF2t/7PH8d9bru
MVT3lU2WR9raRL3+qiWlexoqBOtH9YKQL2Iodv4UyPq2lSpwC4P5VW+1+GKMZCpdD9shK8vTaw9J
cdu13fhJqrFzUPbcSVRplaaac7M2kdGbN3EOK9a5FYZyy6TeBEdLy3NLYkLdWYEo1vdL31Ba+dZT
KmUjZokBJRzlQ6+gbrn0oZCXb6A9fslldso5wKwXN45/xEGj/DCccjVmTUX5s3NWUFHSxyZA5LR3
ZLzeVTJxWStB4YscnFTT9EuKeWfuhPqtpRpys2Prx2Ar6Ze6UbytqrfdUS9bqgd5zc+Zm0HobdPH
2jL057KxwVaBfrNau76reaxAdBs0ndEF8M2jOtuI0dTFzdwfC3UvdXV8VYveWLVANysdiU2zPSlK
Xd1iBISexwzWphkYPdgkyz74XeFtbRAhm16uzfseHcm9PIYZLsWOiUsbJKO6rw5KV2V7q8iSBx9q
IWJuqfc98cxTkbbNpyguyeUleneU02R4tDt+HkWEHAwPhtc5L7JfY/oCqegQKLn3jDTwH7GDrJ6V
tMMdlvPhNq6a8KwYlflQ2xZPm4jY/ZFU3Q9H76zHFk8YniYRIS9ls/iW5jsLh7SVgpPhs9YNV8/p
lM+KkSqbYdSMK5/67Ix0Urqz0wDgvI9knpdhdZVn/TqprOiPFErPpKxQ3ewQNQ6rL895XGck88Nm
l7dK9Wj6Wo7YVG19GXzzNlY+RIHEvCpmEv41GtX/MXZeS5Lq2rp+IiLw5hbSl8vys/uGaDMb7z1P
vz9Er6ZW7d4nzg0hCUGSIISk8ZvvML/U99myg91A6Ocaq/jPW40kH1FsQ0AjQqcxJPgidQlkdk0B
fqbV96iWl796bZGnl5FQmwxUqsrsWZFr818jMfaWpSnfCmeoPByjskfZjOOTbFjVuSzUdN+VXeK1
Pg1V7Qz9tDCQrlHdaV6r5A1WUiPgCMBpDPlQqE3rLzzLaBcFTosHdl2fu56zgTWEJFAbFS/9Y4LE
2AvsRwv5gwhBuKot9gpaEA9qMfmo+Rf2bZDDc8x4cpccYjwdbgXKdAiuaFcDV1eYLcW4Wz9UiTEd
nAj5+MA362Pl18GdpZbZCYN358YpkvhshqF9qcrol2kiGyOP0u2CdUVNQUX4vazOIifKxWZYamzV
utD8liRaf9yKtmph0Hd7Jxn5yDaW8ZKpuVfN2fCULzm8J79poTrdDUaHkVWo1p4GDOwssvYk3xDO
+z6renaPt1t5xQMl8LqiyY4im0pdeU1V8K2mzhL7UkMUiZ1E9MEMSp0PKCGtwBgjSJRHQb+rpqF1
k0azb4eoH157/Xns4uYXBDyPDxJgkuiLUthChQv5CCJ41zluv+eDAjbK0X52qGdbWYvWdWw8ZM10
LYbQuQTDvQEx35Nj86mwA8wFiQvaXo+5/AJ7A6+cLaVrkk/F5GXBXB7wOu3Ohga8oBjt6k21HHQv
NJC5IuuMeb8fG+bMoWqNrsWo4lGFZPFoQ6xze8WYzltZMSffu9GyLvPkD4+iPNHDR8OsC9gZfKS9
YbROKQqDd2In3rs/kevNgNbmCM8PTf+WIgxyGVE69HA4bpjBx69Dn+LS7k+vvlXkOztsvgpoJApn
CmJNEjYSIi82ANQoLMPgWIYapvRUEeUCa4lto31WnO6ukrvwRpNAa0s+fS+jmtE11H64t8pcevIn
84F3OvtSdCj/YncD3GXJOp2z9xmVFvqtZGYRo6l4nM5zFDxhZZHfhs6/RRbHN32s57ejUV+VuGzu
8kCx8DhV4Kor8qtcO+lDV9QvpYlkyGCX13ko/+mtSbkrjEK5g/xq7GNJqr0uCONHP9GeykpWboYl
JzbxlPL/7P4i4FY2dmZYcS84rjLtLoaiYkhrFPAWUovniSWxZfDGt8lwrbGt/66UduQGGH885H73
Txdp5mHKu5E2kOrvU9rgpzg5N74R5fuq8i+6noynhJnDTWEY1rFpMZAbE9YCLOJHZWZbu6DPTk7r
PMZF4fwC4tPLBpTDYIBzAbnyx2hrzKyBAb2bMAG9nhjT0eR3QIagiav4evddz813qUaiC6l9Ny8L
pHID/EJUpZu/Wb780NBBPtmOj7SUwRfWRd0XiOdUBV5fzHB3CxYVF6WJvWSbDRCNCSc6Ta5vgsIn
LBpVzj+zhiOuesiLqP8l9cM+Z/4ZuFLxTU8f4GkbN2IzjJF5g081HVFcPY4DEuZzO4SeCrvkR5Jp
u8Sf1C+BWd6Z6Mwz90LoHs6/f5xT23wHBgMBu6+/maXFTF3BMrfqJu1pqurvEEf9E2M55RQWjZv6
ffQTh4vB7aMyOERqxP3sqv55HOuvaVQDIgVp+ezPqoT+FNa/9DVnODH+Ca+p4h4j1nIPLgYJsSa+
anKFPoAaTu9aBkTR0RrnS1fVP1twP9+zuH+MZgseU5Wp93KEfY1TRdJ9b7YZUmzpzyJpjS9aFNVM
tn3nkuAjcLXC8MVGkxiHPuWtDk3lAXjfm8hVQ9Uw+Ehbt1SLJaJYP2xYokhGDDVq8vgwZYya5Ql3
qiyUX0p9tF05ctqbDvOOXZv7Bi41hX/IGygcBUZ2OxS/xsMSpj0XS4jT+TlinfyI6qVvaNZ9EZiO
m7CWdXByi0ELXXXzsBUaS9YPO3NHWLR0TST9sB9DRQ/iFO7THdK9PfA1uRq+ghw1v4G5WBNLyZ9d
hTUb/11HTkbzm0Vl9GhGD8+G/H5Ux9DlfSvAjpjWNav0H0PnV19kOQ73gdqMZ2FlBUnfrFEyc/U+
1Hf8BVZ4NNBRGF33/jnEmuChHiEIId4Xfg+ZFRZT5byajllBe9ezYxXZznvmwLhv6ug7C2i6h69W
f1fD3KjrnVAcFjLEIiVUiCVtMG/z4u1T8VaVwZOHRhoS933kOuHi56EGLNH0U7MfF9NyO7Mimmaa
nqdEzq5qVuXXJDJw202qb6IGM9yF+h7aoBWhJ+aHQAvgZ2AcdPUrVWHxcq6OYe5Mz35VY12/yJaN
uAqq2VR8Z6AJSZTV82Eu3ieHBS7Hilh3s4LyPVGzeOcHpX4We3W5e5OalulnlMZv6fAoSn21qu4T
G41hvyvAfSC50Z6dFtQaLNp812ca5JRFQxMahv4DVCcDQR7pJPHhknwpPXKhxZPY1Jp+nPpYuRe5
XI2aAxbSpzTEDswxTJoi5ntf1eAkSWH7bTZU4GeaopyN0HdeyqR/QOy8/QZ6bfQgtwx39hRYt/OU
RbvAbpMvVhEcBLBZVeBYKQCFcPHTLN4u5Gn/u8Zs0ESHqDAukA9fVSlSb+BOartCa8LvqfQOIWD4
qumRtIeAap6Rd8z3ddQZbg19kslabng9NtbPBTKIjxOysLrUGs+d1TKk15pvWmEACFTrap9JOSRn
/qU7aRB9ylQuGQvY6HUJkm+TNIeqCS8KCgn3s+M0b6UZ3gBJGR+Zqrdvmf6QB3n1arHI+cwbBqmC
UlNN/IfZn57LnLsQmGm/U4OxwnRezkq3VaTi2NuVcYM3cw7/Ewso2ChPYqM4SFU0MTJZjA37xLOh
au6CakwP5ow5pqhTDTa4Rhmdr+WwYVK663KSsMe+HQ9LLBj+8LEMGUDkbHcBtwiOltiAqosvfuJ8
WS05OvNBKuICOnLILZeM6D1KfKwyEGx9F2W5iqf1p5TYmxfmx3pSAc+nsHNXnaR/IuHaqNX6jeQM
8QNwTIO1yyTehzApDtoiWjAPcXi31AWhEXulOiQHQ7A9tjGLIIdYKQOwqNFtT+yQZJWlAoZy0rgD
ndc/iZTFyu6acv6k/rYXxeQ7S7wifSAzdLRcE23Cn1nOop3sJ+Yzut3ZcSqZwJWmjuPtjCiGNUfF
96UujHOdeeHi0CFBgdE6HYy5poG47sz5AfnhgX4VVaPBQMZKX3bU/71DHKFG8kPcx2+h1QIqimLt
NUI77CiyTaaqr8x31GNVEE2HL7ibca++SGBor1Ibll5RKvHP9F+j1PQfBuwJ3OSZdrRzpF4ikHkH
29LkNz+Zn6QAuSbNH17zme6iafUeXZeu2fuZ/RpVslXCkAyxNJdkLbnL8zi819KyeeDZdGepDr72
sk9OFC2bgKnCObKjr6IoC6vyFOq4C9AueTGD8gd2BdFdokT6jZoXHWuV18HsxrtIUG2hpI13eN6Q
Bz1yQcjXzHjZjiHGWQi5sZZew6j1lJYJ4oHOY75MoCX7hTASqYhA66VTPVtK1B/VAIegDPL+NV5A
dfYEvWiQphzRAjpvaILqa6n21m7IdeUonNAmJIt3soUvt/A6E3vHpbK8VK6Xyk0DRF5NxujBKfzm
2gTqabQahE4WxdNs9PGCTdPHqEbOlBa7eFZV1kXsBPUMHLchciD2toOTX+amRGVrOdTpieKgUOs1
fq+9Zr2UHtq0SXHs4KkjvJgd5qAu94WRurhk0l85nXED1xKHzCUr+jBZCg5ocQ9XUZQFfbNLQptG
ai3aMwXUIFmJm0e513d87NT7TUlvKQqCVLsvLWe4JkHiySbMUpZq8peRsdpjrGF9K1DHWuq/Sa0t
3+kL7linAe7KRguPIjuaUXIRh0ojynM57Fo3hEHEavGc3Mqajrrwls+0dt6Bx0H+YNm97Yi0rIQw
goy2bOHV0cTxdGOwgPZqKHTCaCKzdqFlGKAS8CytMvw5B78Uq5D+TSEParmERVzbgonVgvpOm6Lg
JrVAYhlNWD5nRUKQdDaDn83wq21KdO/+c4yezdkeT+/6Tq4L7Rwlj73v1I9M60oPX5jmuPb0Iq84
IOLaZbejWyPDknncac2U7WTdjA4CgSo2BO2QV2rk32UCWyrqDaCuDvPyOEQ9v2BqqWqNwQtG7NST
JLCgud8WL4EO/lSkoj+pba80EJXQY5mlVbh07dDZD6VROIyegv57qlssJjTqW9zCn5q7qGAIbdav
Xe2z5E6F0cJID43A4HFMhoKVIXzxJiPS+OwdRAXdVyeU4XLpolsv02KrDQucAId2xsswWzOimNhE
fNIKnSDTUmur2uq67cZRmR7FDnTyce1L8cUsNQvzEOlJjFfFjeZx2jdaDy11ua+iXBRFjfW03nqR
NaghduqLJbjjt9aND6sh0axbMRaKHD28+I7ieCKrWk2xbxAyOIlBkDbiIa1PcEDFXrv7lemB8qpU
znydOuM5S6X+nDsRzO90QHUMVkHBajuewf6fVNbKBF5q7UaUi81WTWSzOEEAqckrb9uBJGR61KI5
dYUQbtD5/R0BTnc1RBVlQhOXb2VE/BupY1G27bBDFttMEPPeVsairXwe4vhbga6n4rhyaz/oLasr
AoouEOoCsB5B1LvgF3kvisROUS5SA9QK5HuggXyQf/5zhKiSqUWouVvtaqktzqX1+aFe6GtCd3H0
0+qiIRe9STqK8kT4c6G9Bv4bNhu4T4CyLO7+RF9gPo54tB47PRjf9W4+rsuSQM69IEqMu7yr9XtL
60C1lwo+RlZwO4Mie5PDOT45M8RAvXcODJDkm6gr7FM+DfKN1Af/K8UU2j79rV5gBLet+FZPSE2N
jwy+0ewpbqUCPSQxILGWuIRvTP5ZDEjMqNRPga80ntg7SBbqc874gPmWjZYZ3wqGk5Dil6z4dEAh
7JhjkhUfljGPe69psFnQ0jBaKCjA/yVsl9Fyi2/FTxiRLB1Sh75F7NWcKr1GcnbUy0B/MAiGrQqo
k34Xto1y+1sAlawExuFW7FRTJMAnNNaOrBQ0T53TQq5KnRA1NbIoOLVPRfJIYK9+FCVJ2y7fc9Tt
xT4pyxCqdUyk5lJcgVP9S0MMv9j36jIJsbPgLEj/uTlLByXKOxipBEisxEdJvNW19yIKUUGL+pdK
1iCYG/1761fauzUsAoOpFu+Djlp13XasKA5a9X39pLO0LiNxEHX+41qca9pDVqnT14pp6s7PnOpm
7rC/Dqv4KhfGTfVbxzVd9AuM2cnvFb+TjpU1mYeYIPBXGx/IAY9pcyy1Qzbdru6GcY87TIewWVxn
xq0DQ3VXxLHzWuioHnVcAA7hL0JYCacoYiF6vOaWfSKnGq32+qemEFnacv/ZpyqGjkUMIkLCgUmb
zNEbM4w0K93EgLIrrPuuRtRqURoXm4HR6u8aMDixqET/p2v0tYY4aDuHOMCSkO/5c44p0bXrqBI9
VKALQBhKLlKsKC911Mx7XxrzAwsgCmoRU3UGGtJ4Yq9Zjsl93/uvYUJdGX/EF8Xai12ieluXD3Jv
pQ9rbQVtGg2t5ovse0G46BLht+i21pieLLG+UBlQY5VObg7GQsDTlk21qFkPoT3eMKDyRK5aJKzX
1LJTVGMdb7yBRP+7xlKeVFHnRjlWuFNU2l4VVqjRy1jt9RaAgcmuvyErN98ZQS6fpsF56aZUvhNF
FmyFcWeEsYPUXmzQ30xQV6p+WTAoH3GHmaAqlrKc3YkXYJ4K6ZYR1qNo/6IIxTe0S1XiPttL85eD
CIus75Co5WB5ufflsd2rOUuz3v/rgNCfm6ftV7Zf/nOQlRT9qanogPosLy86TNBLY/blRWQ1WcVy
Oo8aj3CCjlnzyACxmfK9ScvbGbin7csQJREWar0CemW2H3gDXavR+pM6jqrFYmQ030vOv2tO06fs
1h76s8wi3CFQMy5/+aKLr7f4+BuRkrlVVnOz/+wYh6G77+kwRA09RUApMp340BHbuo7jGBxobIo3
y0Q16ikLr2LHpBlXXFqjG2VyovsiI+7eT9HVbmLp7MgIIkYaw+NxKWuI5itO5ng9CjxepTaFfUFb
gdhbVrSHQEZPdhdrvnyXLRSSqIhvLAYRSDlouWsEzNV3qVxpt42M7C9sNb/HjG/4UtA13eqQj3dm
kBI/LhHwIYZgsYKbVPdiI2FAuabaVj1aARxDdbJHDyZ2fT/lBisqoQ9FJioRirSYzu0gb9X3bYBn
DmQkRKx7ad6FY109q02FzbMvl6+SqsVeoOv1e2EwE2Sg294laRR6YYsxQwzsDehHR0PWJyzfbeQ9
WTgimOR/nTAM2g26Ur5JJW4KVfPDN/z5qrW6fLQRyjgAabNde9a7u8SxnhMTAnEzluUxZ4lolzeJ
FwbFBGeSTZIp40GOMD0XZRhPjU+ZP76kRSwTk8JmtYKIG0kxWEO5rZsHxvZlEFv5HvuHbh/ZUrKr
JI3Zph/F6yasncNo9f7t5ON9bjj4c8moqF/EJgVAjF5nVtwF8P52cpeNKPEYzlvFUoirJHV2pwa5
/xYr2RGh1QBmI12w74Q7USvQWVnpYTu6WoH5Y6CMxbkvpmLdq0PYwYUpHhk+cI46UWzXGsbKzdRU
9Swlyy8BYvUX9KZ+p7YysSMuFnK22G2pQOnAMFFdbETN7cCtbKsiUkjr50ASrWnfqf3XSRtNltoi
zlJU5n8niUJxKXYEunZe0NMiL6qKlCiTphai7yuU4/aoOlF5caqxP5tt+aL5jnrYLj9KwtGrJ3Sp
2gIQ4ijd6Opi8QV84TIsQH9tgYKbs/GzUMwS8EZouI4RSB6dRbv0GO2lamwW+bZ83JhIUuR5dh6A
OrDMi4NgLRPDFvQAcdJhVuPmH2U5NZE4osYtGJRLqUz3DRF94KXVvtbDDtG1Lj5ZMeO6uAD74Rlz
DmfADEqYv1gL5OsTEbdO3GKxWSv5rcojWdOiWNTfqjIvNE+jhGtY0ufZqVlwypNiZNlJ3MCCrrWF
VskDGDqCvpiaLrcdjYgcV6tcq66TdjdEHTGCpXy7/eJhirL1EW27tz1bmUhtG/Fctuynel0k88zb
0PRPOrIMeFgQzucBb9Uk0SpEvgNVNK0XnYL8nDwiOxWqNGkPhpUr3jbbtYuyoOvs3weKvLgzW22R
+nTIp+yHP74dp/Q1F48dITPXZHyJdc2e96IFtJaazl4Pr3+HrAarUK0xpnvxuFjszi/bg96yomx7
oltWkkoAadsDF3s+H+fYzi4voUxFgVqAq5FLmRBrWyD/waYmRkd7zqRm9kQBPVH7O6lnQJtxZnmZ
epYFx+Ji0HdfasL3NM4lKTY4z1Yf81mEJHTXIkcqns92uz685mtyvbt5be57x99b6o/JZrDfB3y1
l0283A9t+Z2/Zf9WJo4QO8RhW1aUsSL2+1TyQHBYloZffeLcrm+qeCfFpls6ApGyBGlH5MWL/Lc6
fytDSoLHsu35/Atijzjt+gtTBjawrmIPpB2rQMvf3p6peInFg/1UtmVF6tNhfyv7P0+1nf7TYaFj
VSzZBL0bLX1kJOM5+Tu55PulBYk+88Oekkl1irYFu6YsIykOFfn1JOJMfw6fgFvg5vanUKTUvpqP
TZeexMkrFEN3s7aXkLtc32fxmoqua/sofCrb3uSt3t/KCmVhboimKCpupxFlW3Y7jWjSW1ak1jd+
K/z0U9tp/vZLvaKiGBi8plqLGvPyNV17v89JceyHwvVL/LlUVPhQSyS3SmFU9fPakQ+ij/3wW6LW
57My8srPvf9j6zSMBRS2ZZOlYxG9iygTWZH6/60njhWHJXq6m2O1Oa3d6nbpa7curu9/JcXziERP
LpIBUCcAPN+2GyE+NaJtdwrOP1oP+V0OAhqz6MJSAmrtjegkRD4DtrgAKP90cRVOI137unWt4lx/
7W6XD/X2ookqn+pt75jYEQeORHx7kteP/Kf3+NOxfiaxiiVf1os38x9TKRfnZfA+e4iHoGg3ELhQ
5/Sgs9BCGhf7/wzWPgwPQjHAEBeybcRVW0GMq7i2NwluHMTN2Hp+kf1Upoq7CHpNDM6aMJT34p3N
RdIGHn3SWf06SqP+dQLYPntitIWLkATdb3nrRXXf6V6GEFXVqLE/jEHXqxfPsekV6fdQMxUD0PWZ
igGoSK6NeXvSDba8kt+ZJ9FoEOtLd9KcT4iH/rkj4h+vj1IUfsj/eYzg+bR6Hs9bY1rb2J8xrzi9
+NmttYqUKBN7/5YVZX87Vao2OrIpO32Z24uLE1XbpPgnAA3LnKHard2tVjHDQ1jAAcXLFC7pJxf5
lH+7ZXQneiKRwjXiY7YIs2xvZsqvQFOrS9KxCgkyr7r4KGqe/IiVhru+slHfCYnBKNKMZkJfnT58
0hgV83XbvpLi0zgWcTJ7Q1FAciWO4II++LHdGJESm8YA/a/l7aFRH7oY9v72jZYAMh9AKt6LitJo
KDt8e5kHQafm1MtXOQVVeGqgOqHIBdYYo4QoMp+qxoFKPlZH0efMdcpQpoBBvu+5ZaL1ijfbMTo+
RrNpMs/vgi8SqnVYcJaZ2zWNsRNVlAZtf2QQ+QCvG73m99tR2Yk7KTaMhdDOsM7iKsWTWbuqCYNc
VPPsZ1FWxZHjssRyNY3pZwir5sxxnx5MOkgZMfGf4hVPi3CvxH3LhTiePKoX8ZrUTndKOpaI5nm8
YaCUsSqn4r5ZfOeLkexZbkRNfnnc2/VJ4J73iFx8ww/pFXCHtG+wjJi9FhuKcyyzXIcnWOoiZftl
dBxtbzRTdWGgp+9pAP+Ii/8wq1sH1h9K11dNDLe39j00drVAJVhZ+DNm2+6iYiVERtr2JF6v9ZYt
c0vRtsVJPvVB6/stCj8dUkqEbcMSeUTm4hNmT1jeiIGpnx8KHXVo3LGIHWIuRScP+8vNBrs7TGP5
qPc660CgRKHtn4wheyRw5ipo2WSBf2vGiZfN7aOZXYvIsfbiVxMkPZeIo4tc+iEomXfTgmgsy8uF
rJRrGCXGfepJKhqmJ6l+1sNaWyep6yx2HVmIF1G859vg4FOZJmYLos6a/LRfZP/vAcZ6jGgGhG8P
clL4xyYaDrDIrHW69H+OPkytRnc7b45rR6txG9N/6jY0jltbzU3dAzM0nEQREXW+J6JPWZOiVORF
SmzMQKJSgIMF48fhoKsz4hv4+eiNsd86jnUYLFrvnyG3Wpj1OanHAn9aVj/+rEOIZjLGZuB2WHvD
mkk/vIBbLypeynU848xyfKJPYXnR8JwsHE+iRQKAmaAaqB5CE/5RUdKDeP3EEyfS5qp9ZJ9E02vn
fq0gfjtl0W2XF/W8DhXFlX363b+VhZ2zhGaj27bny+yVoykfQHE9rN1ZPfQHtCuv4rLF2cwmKI5Z
+3s5RZzRGhuZJaTwqxrmyry3pJlofnqc0UkW+z984cV1rx/K9e0RX7X1dRL/0FCa6DI/m7W+a2up
OG0rH1mvqbtuVnL3w4BYVnHALHU9X5v1hyb4ISkuXk/yYhe0Wme6DSpwpyKz+EiAOTikMa1QfOPF
/LdRWVOTiGYHZXSAd9me4/65miPzmDb6QcstxqaiNVlNGkK8aZFOb7/79eJBUlUqavPLzFq8EeKH
samcCfwAxtuan2hYn5toM3RPWeHvsKc9zXW4MO/+s2r14Q6ud3T5+IuUuIsyQG+3GVv8c/90W3pX
TLuiiuj2/owUQCNdej17p6dnLQiFtWVIZORmdBoBFOAfSS8s5qBrUgz0Rj00CTcs5/iQnP2SRYLK
jzDyi046ipY7UVu04DCouLUi3yIiv7De1iGO+L0Pnc721tcM93bZGKjrTRK3pgmjdlfmKvLWYlZv
sJAwVcm5hy03e3qsjgeVALZ4XbWsfTb0GCDM+u0fWELAm+LrhyHXBHxtn3Sof7HmPJmeQyCYpV61
4WaYOIIt//D3req+tXONQq4Yg4pmKW4zV3UJ0d5fHAWc7rjdf0chkBQv37utbB3Ltsv/QhxRXddA
cqX6aaDnvU9ZZzvn2YNoEqI1SM4081oP3jBDEjrh3wIaiB5J/LI5WtE+tFB6/PDWiOS6KQw3VSvr
lC0thhU5Z1/hfnMukS9eBrBSLR81BTLQOLHsju28vs79DSuDTRnKjMqWTk48DpFSa1QZEaz/05Ou
FyX2rY1GSeR5L5KiUGzEUxMpjVi25/9rt5n1WHbFjgj4F1yS1HVSZ0d6DlxNKgdAobqP+9bwnzU7
q2ulY2OVneoNSFGKO7OO7ER/pFcA108iuS5Uioe/Jke7CS6G/r310+G8zfVwPGAgppuV+2kSOLU+
oqxzioqmMj/D/8z2QTq5qZkBu2NJKZR/6eHLSMDzNB2N5Tki7QOIQLQT0W2tj9gCh+smN52+LD+I
MeCyjpoum3zZzIjg7aMgfRNFYqNXNz1uAGdRPQ+vjsMlp8soeFzeSLOtMZvIXuX5Wx/ejvWDCgV0
F+eHvtQf+lYD2SIRVrUssBGNMnqKCc2FwUKQVicdPDiym6Gr1zQek0DfnslW50q1gncmaMIHzTaT
h27WtDM6q9dgceKK4nw++lL0EzCbuculXto5FWrAAcAkFvOthlB7ULygnWp4rV7/zpYlwSy0iDQv
CowdvPz0End2eNI0TTqafpRBryVQUcy29tiVdcn3MiKAumRx2nmPVKM+qHPkYhLqX+fpZdbwysvB
/V2zFLiT7GQWbjyE33pp4oQA85xDBGXxOZl+NeCmr2Vfmlejpa1Iad1B3Y5QarYj562BwroDdSvT
w0nu6gdaBT5NaoKHKgVQMdvpFp/qm5zJQyMjrqKiAhBJsg5Owbi349nhQneRM4b7udNOUlDHX0v9
fdZC+Yjtr7lLBulJSQI04iR4M1qzy/NSezfDLz3MoWYZD+OghFXAEtTE1pbA/69myI7IX8L17utf
GrZykhcrDG1BWu4AfM47JM0Cr0rjajdPByVR54tsx29RN0JqyrBEQs9dduu4GA6mrse3vYJz9eLp
k0sm72ph3udB4JYTnWNn2oj5G3F7VLBG3KVxqWFcHOTnfFZeuB7tMgIruDg+oUfev8LvYWBmYgsU
ToIXZDgYrNX8niAjis2QAkyuZrX3zOUM4jSWqG23P+ccpgKW7emrU3wbS4g5kzNYr1FTvRlqC3+0
jbOHdhhBSIazfW8OU+7pkdHstw/8Oo1CBD/ZzbAfvA5xVasr83u03Lwh4Cbg/HujLo9UWwQrAitM
d+K73em+42WmNnlm54z3aaj4no9c5M5esrImX2EnlEB81LOU4QWP6yHhrkid9pj8qF6TQMuCutCB
Ji6Vg5qjITlj21Adcyd1U7tT8MtMulNW9kjQR2OyC7rE3FlzDc1UjlwcfIP7bdPBvbo4eQZIjadb
6cTMmJ8unLO7yTcUbHjQcuul+hEjCHh89ahhU+ah3h15qmOEbmubj06XxzdEV3wXWC5IaqmHj2A1
CWvbj36rxLA7xhg5xPt2AG27bibdxC22uMapauC0Fb21fYpxdlsabmVn58RKMAEILHxRcSgBVi+F
93YZtI+zXrePTVzv+x5ROpHT8lG5zQbtnJV1cpssm9RCFr+ernMBnUd3RrC4wb9gQ/LHeU5OdWGN
lzFR9v8aaIoCKLPPsdprNwjiVyfE9t1xrAoPSnCIAbPBN4jIzWGyaVA24hg73S9HV6pm496o+6Np
Zc25HgpAZXz4bkRq25R+BFNIS/Zmh3fqMI6ujVjl1SfX+rK+qy2jQI/XfikwCwLJkN47RlF7tY26
rjEnzkmp5GaHBCHURiMLLqHWe0FpSz+SwrnYOI9OSHa0cuv/QOA+AYJQw5kpplY/xnF81IoClq7R
2f/ESfSsFHhoSnPQ41rXENSz0BoYsLBAYLmU3bYKkRJfRPClvDROePARqkLJz2uLPCBYNyFAGJW4
VZpScEm7wMvz+WvdKr6bppALwgHp0kp/1o26fIEPCyndgYRa8hizzgz2lu9rbtl1X3u/wM0oTb5K
dbyXzbFCgiNiWSDpIv62c1vG3Tc9KiIUM3ycZXzakmkSc49y8zxWCAvTRItzkqkNNkXOU5i1D1M3
tacOkp83YHFwC8vtqeoJQkuS48bE+e9NRZbcrAMVC6t3kQWgn2bVRPYMjGDbRLK8xKQ40gh81jBy
239bJfMUJnyw04CLxb59bJdxQIOUMKGFhSIBCOJkV1DgHPAuqOJh5qm3WEImsrYrg9B1YiQ/lc6C
NLQ0RnCgnasi2usBvXfcuQqeKrWbjk7W1q5ZgGVR8cJNcssgKM7tU/LsFUx9hrQ8znfGrs2SFleo
8ZGl1lG3zLtG91EqbCD0oKkduapqjJ6hAz5rsjtLi8u3UGp/KNDZbnzy+ivDX64VD76Kv1v5dGZ1
K6E920gDKHG4UoEa+PskdwkLuLmkG3vhBT1r//GI7mEqduqIgkLdeH2iMwtMyl039CyYZgVddlJY
XidB+5YgBPRppbq6rBhXJTDfHUc3LlJTGVfcxn/1ctwcLFPH1zDxtCrST3XGakIc/RxQZMYeI3s3
q6E+GdM1023loONA4hH+4jUF8ezCONIupTqrXitf07JsPbpD+zbtlO9RP6EG0cWA1/wm3Rd1Eb+a
s898g/A/6xgKATFFK28VE//qVLHPwFhZs9Cm4GLBxrqVFanCQh6lY6WHrjRDa8lYFlKVp2mRs+m6
+n4sKuUpH4P6AjT3V4JARGF4I/SrY2dK90r2rapN+RVh3ekcZkW1MxVpOCYKi49G25t31rLJ9e6x
7qqbwg/Vc1OHsDoSdQLTJ38vy8CCxqNo+y4n2I5opyvXCYFyQHI3RoMMhCHFQDfryKvwvPdSDaFW
rcgdj3cZRq5hfgsN83vhB+khcXJl/z+UndeS3EiWpl+ljNeLHrhDOLA23RehIzJSRooib2BkkoTW
Gk+/H5A1XWRWW3HHygpGiIhEAC6On/MLVzj9zoiaw2QX+drqzAAuXj8A9mjKjZMO7jGtin1dEZVV
kPhYiR00ZN3PBKveOpLjXWIPDY7YcYtfuHC3eoRCCjTr5qzoiYdSs5+arizv7UAjLTTITQLNZqv1
uHtNjXyJMW9lZhvBTpog3Ywqrre0g+rUN3Z88DNjK8mMar4lt24iL/nQTVcSU6hVYg36feJTZ/Vy
ec4qDB6sSetpYZjeJUUfnJT8ihyxdtNYice6UUd7I9YHZoHuBdosnN7QOQEtxwPh35vIKaaK0JOD
o4tmEt8DqXx6zMJnrx+7lVFH+i71fONsjbiy1mOfrp34Wg9q927q7gsTTG4NzQFwLVkbTCc2Xckb
mgaj3RFSJNnYIGhv4JGGt/AO6hU1OwvXqS5wLg6xa66REA1r5GWk8ZR0GLa3Xe8cZ9vLDXgCjUac
HHNDv9EqVW2SUitWFk45vB3/EOrroaLbTRigbURhXFl6YG2B9azh92P7Walwn1P1aut8gJogvvdu
b+6SttVOmEONGxE6SInW8zAbyXSVup8ASKxrM6NSgt/9Ju3wD9ZLRsQhr454hcBuwqOL6OgQ4yS2
Tqz8Iupo3KRkZpVbfomEiYwQJJWVW3TXGn5hleHBFbbLl8TUKUJnybkqaucayzsHZ6u42QU12jj4
dgGn1PsC3NO29IG5jX567QwVBOvK7IvT2BtPVhV03Ik5QPW3i5sJjPExGBUQeiutL0LY1SUm7tVT
Gd0uhzriNeS5sT9eTnZF3D94FiI/QYdSgxtpa792BlJUfNJKx+laE9WDObTVBeyTsXVHn4jKhaTh
iyze5YWGpwk2FOXQekdGNP4wSPkZj69dtf2g39SRB6jfKZGn4vVtlouXY4bY2IPhAgaFhYZQ8r3R
aNXRsQqqvk3CI7fqBgGOMgo2jV99GewMfe3BTW/sslP6atB9rDDy6OGHY8s/VZJMJyPIT8ve8jE6
OR5N9njGVovSRdd3e4gO+oOtN8OD2iz/XjaWX6Oj25O6+/NYKezfW9+Lzi4Yrocy1AfkR/unPy/o
u8bfJBUCXH8es9vdV6zSAY93YOAdXfdO0o2/IcTgPwCE8h9aXLF3MXzszZ/HjKqEvFYD3MtkEoIE
q5x97zn1zfKJKTemG2Kt/bK3bJq6J6s8SpP26vgPtuNspMrCu65CjkPaRnyUcFweci8xrlt7vF32
lk1toW1bwjo4LLt6Fo03w8RNztdLWfqXpoW0gAOz2i/HYBO0t1AY9kTx8xVcNpY4KcHBzd+uKEVa
3dUmDmZv38EVALDbjdnj9b0cSzKt3GSp5m3L9nuhteoBQqh6cNtu2DppWGP2jt8MiPwBfx0tuF8u
CVOUeTMm7LXeSDDm4G/PdUaYa4N0e5B1TzEH/7PVcvHbpu9nEfHMOxQ+nOu8NS69xG+ZIKBbq3l3
UGl4KaK93tvGJSaeuehT5a+xwmiPywU9i6hjNGmYd8/XL5egnhJ7LgtefzCPqS3DB61ws5MYkT9I
4ip8iOZNMUNLKzPNyVSxu2ycgBVqCazyREasiLGVQUoDwn2nm/kaQKH5WGDesk4NScRYZcYjwVy/
tQQOoMtZHpB7mKn169ydjEc/tvPrfChel2uxOBoevDJ4Oxf3X3UeyzgFJZbednzOmuh7jGIDBOkq
OFWeqm8pccnLEAXpNoDImmB8so7Gor3UVh/faooF/7y3bNx8ds30iv7tmOebBgRW1h6exI/MmTeN
zHdwv6O7t09hjrRlgB63y0kdW967Ep/3P7+ydTN7BZ5UHJdjuHqNp2BW918+sBzzOgj+AQyutysc
ygMZNpXbZXcww+J+8GC7zXeZYZ15m2rhQbZutLaRzzu2wtQvRQMkXjdYmFVOLC6kvMRlcGlbndHc
L4fs0MZofbLT/fIBb7C7c2cMXwiKxGU5lETutVnQMZY9RyobAJPWbZfd0OZh6WW3LfPoUMpKXLtm
3T+Y/YDSRyE/Mjn2D8tmciKcYaxGzBPmH8cK11lPuQjv3q4Yc4e6Ajh7g1rAPlII0AUtFtVCeME3
o7teFFPyUf8CMdt45gE4G83M4huztJD4C4TYQ8Nu7rUGl7m8ke6nsQyO5jQV33GuPg2ZFl73bvTq
zVrMLmH2Wc0bu1TeqoRVfGsY1E3KMq8vbRF9HAuNx+YbE608Q4qjtDeaGwabDGryTbxaUgRBhYrH
INJyp2tmtTKtVDs41Tob5E3ZCcTkqtA9qEvbpltX+wRO0bzFbrGiQAvRfLBF/lyb7pG+6e+Up5Ur
hbBDl4kH5SBQ0bzWCZZOPSpdiEMr0h+Bc591iL+YrlEgDe27B/0lqwEO+/pmxDT5wk/fVcIO73LG
xymWDwA8xw3kW5eloztcW1MptvFooRQyRWsnMOJPXdzbu76KSDfkGeVXS21xVRaYOJJzbYbAvDLg
ihpV+K1vpX7yC/Xq1PHVlLvhVk4TDBpZJi++vdcdSWyHWVZOFnjtRqX+rCdK2wVRqKj5pvFtE2pf
YTyiJlOGKP0pMJbBK31DPufecGe25ZMp0vExrxMNL8XySzGk+jGeTSBYT+KyiYvkUagGyTKk0QhG
W7mK4ji6y6CMgdnWvc9uf/JsG6mHLknfNgLj4FIb0BULi2m1hNOJUWXYY1AuDIfpsTfRNVSYv8ZD
Ft3guRMRIdrZVjSi3h0QGQ2/KsQ91noR2rcZIhlzAdgmbCu+GmMwPNejeogty/8q0ug5sxzspVL0
v6CWUHkwy+BKlIN3Ul2VHCpzKG6Qas+poCDDSRzqX0RqZesQAPBHV2lPqium7wLhGTU7H2VeQtkZ
bQLc3cdVHxXJk1OO5mYKg/qAkoBYWSwNMGQt6+qE9CChma9jShIXeAoGXnfXdm3z2Hh28zjOFDE7
7R6WvURmLEkDfbpadgcpim0hi3a37PaYhx0TGAKrtsnax9ieJzT4o39+W5lpu1gq6265XoTKxqLW
KtDq409ZZpzugj4atsuuC3/0Cn8N1o7z2aBi6resEe0i9pYNPmM3jtmTQpsPcX0DRwCB+mXXbnoo
eWDaN8suVjjT2SeD/8e3qdScZ7Dl3HJ/VqFeJjuT18u9e70dbTqK729XjGnFKtwdyVLMfypnvrhJ
rOxp2Wu60d8EZpys/NELbjuc1W4BLcSrNGoysg4cWzZR54mNGH0gH5WtbUbY9Pga6v4t5sBo7qOg
eqvpWnZSpXn37viyG8BEtbppPHcNSYLVcszvGiIVgO275fM9tR8w9m60bbvSvRmHUt9XA3nH2lA0
6OXgssFbbtXpdOw/D5EgdG9yAPXrZojU2xcsZ5cTBsT4Y5J0v+NKf6NXRcfCSuYGFfTAvmmC8XF0
9On4w7ERjtKOFS2CA/MlmazsG1EHfEQBblDE3ee3XVYnOBWlfXCYpx+KQLW1BtZRsvqaP2PUeXdD
Pn/ZWTaI/3ASSRIM5saGgsuyv5yS45hehTCSZCrtG3PevH0V4OJ01Uuh9svBFn0++Ol1t4vKZLpB
6VaeYKthccreckhW8uB31nQ3BOMRimWJzk5vPkHZJw5q9bc97Pz2RH3efRO45lNsRbtysvOH5cpK
pNspGaa3vXAsN3U4uW97BUhc3Kryy3IlTuCraqrGS+gV1lMrWTiarft2Lqm+So/F6eRazhVyQMVT
kYqdCgZxn/RO/qTBxW7jqL5dziFBikYZ3tnXVVKkOzOm3GA61UOO129nrUIJTtGwHbCdWlxTBqBA
nfhqE3bFJZpwtauDyXgA086KIdLn1OdYHZCqyNbo/dP+aXoJi7uD7MirjJ3wV4aD0ZFR5OXRbUem
QEO372AgibM11NfGzJ+OR8c/9QPancuuyHOJrIxNsGYB84gwFxwQqlmjrOhsAqCj+xgZs702fqqi
Knz1if/W6JTVdy7Kgiv4/DEihKrY04GenRpNwVyLsm0hpnadpTO5JcuuCvjiqC2hDRJdStFar7SP
I4sq66kzySn48GODJNZeAPjD88OrdBraLCSnPK6iG0c6pr/qcIisHKl/izXt2vWM6jV1o9/LRYZs
xDerTrHrI7FqHDDGesW85MHyZYjqcBmDERDxrW94xrVb0LDnQ9G8Wf7l6JGxhwgSrTyYXqgqeRcY
XCttqN09btbT45A3d51b5p8jaokwYlKxMhBXWqtEa1DTE81ZykptJkMhWqzKEdSgFpKdr16U7d6m
3t5O4wpEDJsQUym4SZs80zRMt4xsHXTpJRkhu+QF9uOJ2e5a4RTblLFv7Xd9f9AzX60LO5IIh+TV
rhowre0zL3jKulgcbAl93x67GLOMcp+kbbi1jWNR9NUjwlLMMS2ilUis3i97jes9t9rQ3NjKTp7G
EFko2EgQtufdWAvatSmG8TiMZCAbn9GzT/QXL+6MfTal7ZNEzGNbG7YFNrK3LzGSuiQ75hVzBUa9
u09DmTzKwQ/3vuqSrZ3Uuw+//de//vt1+L/+txxt1tHPs9+ydsYGZU39zw+G+eG34u3w8es/P1hE
8SZMVGVgLqmEruR8/vXzQ5j5XC3+D3VmuBZREB5aNb4kun1apEzLSXd4gnLwVkwuOaa58/7gB9l5
vkaG+UffmpjXilLc+wz8mzyd9Ld/LcdyM/WAUXA2wG+PN4nr6HIdYoVoAsN1flPbGWeNnQL9W5Zm
VnpY9HWWDcEDQUdaPyxX1I69Wn74f/30y+vlSbzmxcicB4P2591/7b/lN5/Tb/V/z5/691X/+nmX
D/3xpZvPzeefdlCdCpvxvv1WjQ/f6LbN/zz4+cr/35O/fVu+5XEsvv3zwysZ82b+Nj/Msw9/nJpf
lHJ+eK/z1/9xbr7/f37ANCh8f/W3z3Xzzw+aUM4/DBfgIKtk6SCpKT/81n+bTwml/qHrrmMKspak
jA3x4TdAQk0wf0r+g7S3brqmNJgvEFP88FsNwXU55/5DSt3SHQtRTWP+4If/+d1/NLi35/yfG6Dk
7//YAJVjssLSLem6UuceDevnBuhEhFel1pjPhTkOd0g67Cqr34MiwFG+/pTL0FgFruadjaj7kqPQ
fDYpe6mkGe4039kAD0HAzLTkXhrUxooK0nzt2u3ewwdVuC9FlIrnLGnXPzze/9BthPrrXVtSmY60
lCFdYb2768IXIvCxBn6uke/bW2QH10J2Hz001dH3DrcuBb41guwS1zx/3HZJv6lblMHLmc0ZuWfE
v+2kpXWHT0WYN5/+/vbmV/fuoaKkbJimhY+hrbvuu9uL2qFN9VB6z7hhjSzf4mpv+/m0QgwhOU1V
Vx3RMvvqNs3RdvVvmufmO90ubwEDPPhB4G6xjyaQbqEptYAL0Xl0z6mVfK/brF8PMtJ2ht0cykQz
cNgVqK25ur+r64b3gS3a0Ujx9dOy9iEokTkc5fPYm1a2+fvfKOy//kZpkhSjWdv8Z83P4IeRqzEQ
i6du5D2jrXTf8XtuomaC/hkZN12VVRvsq3WI88wEpqxxSpquegctsmAky4gPm3vuWBvm+3wao/Pf
35pB73j/+KUlTFNK9FX0pWf9eGteGlXRLLb+3JR6uKcy3Z9n3mZMJt+8ysyiukSi0LYixjUvQqvZ
U0l97iMP8Of4GKXgOosM7WnNn75It6r2UxqJra21YoWEv7PBgO8A3CdC9dJLqFdYB1TgcEQIA5xk
ow4R9D7cN+i5rNIqMo+j793nfo+1ueCqv/+pdPZ3P1UJaTmOIa258+pqfks/vIVWL6yk8KfgpTZc
iY4H9a7GmPzP5jC6K69HThojrzN573lBDxrCGqoD0MJpjQkoGj4CK17Pdc6MS+E+lv7GN6MAP0Ee
WzRaCJMZ5QWjc5vCxQ3y8M7GqlokNezpkueBeQywxzvmMTHo/Av9YwiKbh0MFhyNNr5oSWjeOMP4
VY0WBW1AX4t7Y6K52yrosSFH42hlNE5wjSQbajrKPTihb3/1ouAjDPdKT/OvVf8Ez/j3vrYTYMqJ
uLacsBju//4pir8MgkqgnoY1+jwRIxb1ri37DTZiY9v7L8sLQ4XbPCJ9E+9pz3ZCcBC04V4YHel+
v135ceScwTTaOz9H4OwXtzIPDT8EBMohEHClcqSrgwdyTSaeH19o1GqB3yjNfUaewjg6HqrW1CFB
T1vlVTV38QjYIHYPHp09anEMm6xDlAWPsYqSQz+DF3XXN6GQtr/o8PNM9f7OHGko3aZEbdLv390Z
i/5eAhd3nw30XkXh3Uq/Wql4GA8TYcyu7D6iUOqekc83jlmD8zegZ1I5SownXI+AQvhVdYp9ezd1
Wkj5h1sN/QwF9wro6pTjV6eK6bqYR7XaB/6kZ/bs/kHDZNWEhSjJhn1TX8LGyz8C3TbXbSxRVp5N
ti3C5QylR3g5zg7IxnA3SKBZo+E8dlNlbk1VEMJ5XXcoVHWfle7cuYcnEK/tKcrAxKfjcC+scksg
BBbJ+KSPLE8sDNB00SWbYu4iCQtWyj1ZtMlFt0EJoD9lY95sgCBe/DaPr0hOJb+a5/5Da3CQRad7
K5smYc7z4A/d22lE74UNmtqal8hHow+oeYcQ4Ls2StfZeEbgaDZTBXiE6kKyXl7AKMLwEfnOe2Wp
Z9exwAAkdvKLdir/MsUpKaTOrC6Fbgn7/fAf1BWpd+YAxGbAwhuli9Sr6SbHGkzN/M7SYucZdoqv
jS+ul/vKygSCdZZc9YAywKFg+SGiaPX2cC3kwfvOuXlr9aazExXJ4V/0rXfBNn1LmuhzmvODNFxX
zS38h6dJykHqg9FAjh/sZgedHqthdBmvItZcqyLSNpmTp2etK8/xVNLTHBTZoZMQDsXIb1MKPc0q
dr+4qb+O4MxV3A21ASmF4eg/3xQ1SYXBQBm+6Cy20XkXzDKRYULZYrhtRxKVPTC8t3mz0/Lk0Dnx
Y9X5w33upOMqG+tfTJ/LmuPnIYiyE+ELERawJ9N9NxqyKBuNqM7Dl7qxED0BgbMOh/ZzOs8kbsmK
HIkv0H4Dzh459+iMWB21hnYwreSEKZ15pqobXCNMHe5dy4ioIMbxIUhyHRaLuEMhpUPPgADAZRWO
5pxb3Vf+cPzFY51Ho59/BBG0MG1etuPYpv2u51D/GTsnrBNW4IO/1grxolJiqdHV9V0FvGObhpZz
RvUmXAlwGVe1G7bbSWPax5f5YQmm8jILqAhiERnFd8pmUhdh6/xiWJV/7eKmUpTQTNfWBY3y3dMm
8QKmSR+6l5QF2l0sNfGYes1rbE3+aXkBRhaXaywoyCLPLaTRNesoC61eVUil7ljrj3tvcre5i2qb
8AqkTzObekl3Jq39gHSPeIyAl/i1568xpWrOYjKyS92ZWA39r5+5hR4KHcHQDVqtfDdDsAqUzpAY
+YuOB5Sldek1DiNYT6ZHs4vGO+QSwj1o634nkQdcUQNTEADTGxDA9k1lE8ja80OuXZjXITMfopiB
A5Snkv/7gYDIHN4St8j4R1ry5z5ntYVXeimKm5hzfxVumO7jHnBjOYRXZlypiwxOheqpDmqfmEfg
lM3hxzK52mDMxlTYN3//6KT7l+ZKYsOyDPLSZAEYUH++I5k0hUOpJntpLRHt2zCwWdC40WaZ/3xa
CLNOC6gutSTivNa1ZjTNrmyqcB9KHR1cKV5JNb0E+SzlSNF/bYsEobS6HHBLCNSuqaM5owTWaBr1
VSZajM5JjZyKZDb6CF8nxbSr9Pyhjqvi6u9/3H/6bVTxUBNVymQaezfCZUmQd008pi/LEnMZ15BD
PufgV95WLejhTzuVR+fBI6j8+z8u/tq/bIlfjGKAtbDPcOe7+2HQDz1hUCOO05dlcZhmFoI89m4J
M0iKRfoAHWAe2Uorblc5Lh+qGT/Wocs6ao4adH0Uu7KafvFMjJ+jKZqdbeuEUY5hSpvhVn8/PvGm
4gKJySevRDtDI7N+FUr8pj29PSF6+3F5TEMJswENekiGSbZpkVPYm6U53AUscLadh2ndMlCZA/qO
OmYHG5AfCFPnWotMVfi9zAYUGBmwF/U4hqC3cTc2qo3hJUjRdIBtUVBGAN039knhVufI1dNfDAvm
z29g6WFQfCUrMZNGruQ8A/7wBkCUFKoOVPusJbl3ZUzTxLiwKqeBn1RhxNArFH4sFd8GIVYCmVFp
BzWhaYUrXlPEzH+Q+da9zLcWvn0f7bG8lcCOH6DYrGxY8Yg0pa9tpd0ZgLKw1mGdPTYaLJFpIg2a
h/godwrnYuXvcB15iMrYOTS9Hh9VFEDZMqxvqp0sknuZfq68aI26e3eo5vC/bljIRFV/Rv73JOYp
Sy8ab1sk6hePSPwcmcyPyCQn7to0U/5n8/MjEpTmgrI0derG3davWUgusf4yhzrISROlgsn3aktH
ORuiclDaT9m8AsOfQF+1/Ui1sLN+MTW9WxbNdwUgCzypLshh0DzeddxUz8ICfy3W0XN3MMGWMoMj
sZbV8rG1BViy1jE2+A7p6xjM0KqL5K1BmL8x/UL/VSj8c8rn7WYs1h3kxl1WSPq7VhShGQxt2/Ce
J3coPvbeWB4U2vsU20jWu4C4UJWPLVEcWGab6wpC3CHNCd6Ban2cEpfcs8d6qvNfcXhB5ilUu78f
aIz5afwZcRBkgHsk0iCRxoMTJHb/8g4BEyVx/7yMLYhue/shAsnUzESXriO2M6uncmrElrCaCRn1
HoAvqQ0IFy30QBkzch+gnqVhDwIEHAhlZ+175GfnYBTHMUlJfA/q/Fkb3QA2oqN2ThP066rux91b
xGrdLUKHOWCLv/91yyD9868zXIZvw7IYsCz9fVCYpSzCEjV3YiuWmx7OzBoB7hc3LRUjh22sY5Gj
GqXADqJ4vakE1AisI7CtyOK9lcXxMdXac+xhvJYnhvGWSWk1cvt5Y8mNreflL1qMObeIn2+Z5uIA
y1U6LYYe9vMLcWVgigAE5fOEU9LGjiWqrsK8xnOboDUU1qHPy4oA1E/WJlZiV1lnPiDoijh2Ejtb
3WuiTRpb5p4SjLVq57VtotphTx6/3zjoX1si1tZ49wBVnFc8rT4j+uLIXGtTVJ8rqADaQTMpjuhx
30NOldtC5t3Fz/t6jecnbFE3uCoMTI6ELfMjqHGMCG3rYz4Y9GmE+Ukwkj1MnHAbG3r9izf6Loc6
t1dT6eTHHG5fuqwxf348ToT1x6zi9zyaKJo1gfI2QVw1rIbaexGpkZi+hNszr6+XtGKCkP2+AzZj
Zom2DSpzlcwNc4nZIsBpq64Z9F8MQcTrf3mJljRdfc6Qu7Q76930HWE/FLuT4zz3eL7dtKq/X5aI
/o0Xjx9NNNwQ1WWaRl8t22lAoDEFSYaBVwIK1bZz6nluZ+J3NJ4rjA2e7GCsKUqT+6ptBPGxifjq
V12wXT7jDVsp2/bM1Lx1MBkVVZEhZDTgfNNozq6bW6sxjd9KBTy/Ndxh74sQzX7Gk5hubZno2uWq
63fKz4hv3WgEu0KaY8l1LB00DUf7Nko8FIW9Mzx7tVrmec1q9U1lvmqIKoWQAsG1BzRR39toscRQ
oizFrpgEBI1/r0Joe/aWlf96jBh+0dx3D7knn404Gg7LPQxF/blTsXky0RrEwQLJrgr5cJlfgHO7
a61PQ2xzWknSo8BsMKxjC5URp/5qpOl0igpSuG6sHwI1eGfC95ODgNkRe9MTKVOma+w/Tlm3XoKq
oa0LbCSd9iLt9lsuo+/GHKV4EuU9Rql9Tybo9yxu5PXoJ+2md6xujV5wvyUTRyl9yMxjbKXtlZ8B
rwq9/lmTFO3cPLx7i3zn3hUaZrQzcVFbL9lJcNJYPsTJVelFcKDmKWHOkAclNjE9EfSYe/pe5lm7
yZsxWanQS45Lwtz2B4SBk9Le1ZG0V9BOXCT6iMDmzG7t8rSDtEZzSaeCnbVdSHGhg+QVhNOhiFPG
tNCIqbJ7BUoMaKKjzORbtnMVh78rwpd16Q/V1QRQtgWhsXdaK1pLfAzBOLv9NUsJUMEd4sWTxrtV
yIluIJQlBCfY5UFcv4R4l7RRVlEgnM5YoeAqUbUeZWcwfak6DqGbnSuVwTWjSsk18dYFtYiT47EA
T7xlxbN2KnyIPGngqusTH4TVI+tKRN/n3wcW8iEgpbT1LBjU0kWx+C2TNP/QZYSrdd+lPogv1aAj
2JFoCuiHgdbcUvLJY6tY+yOMkLiQGF3OqeUl2UOxQ6IID2vKC8BpxYEGJFXo2FR60W0UG7eOPabH
0SsxopyTmNT6jWMgio9+nFqYr7gPjg5FsS0qhmbq1lHZwQGYmPtk+mUQQ70fCoghad1894M0QOQ9
Cff477orUc1QqcxHQ/UQUVA+BlOJwmoo4BhhFjxmjdyGwnv0C0maW3pPvoVFnhMCaot86cDIonFV
Rg4/sjbgUw/iETPF2tS7I3jnaJWl+tkNi3Qj57W/xJ1uC24cD956mOePEnfB9rurP7lyfK2EnlOW
8XTWEVU/U56TVTOmD0vNw7Gtp35OdgQ6JQffiuJzn1vnZJq2fW8hoVfJm7DrVlWfXMBYdMiaPC3z
SjMkpxgHIKR8bCxfG9IZ2GU211o2PovRy7ZA3xxCLqE2Q4mtEVI/m5g4fp3M1QfL94I9lUlzZc4C
siovo+00JPpapuIl1lp1RucU+ovrrpehHi7WsNPcKAUOgnBFUqbZHu7R6/Kc9BqZnSDEmEAGax0q
1AZIQn6wTTyUyC1Y2zy1ckAYWXAwyzHZOF7y0fQIXbDwUJtqTidRR/w22co7J8/6XFsJAKdPnnxs
tEA75dgRrcOsGzZaKroToiw5cMIvva7dd+XovCD+CRU93bb52qcKg1V23hwsBtyUuXr5epm4CegN
oz/UMCjrEcWA+a+izQnEbEpJmnROQk6BP1GVY7uGDSe2rR/SLHi9XhylmzCr/UNUMS5YA8i2nLXC
yqntaQM28lLg2ngstCgA18iDXRozQtafckwRV8ixaKsmFNGqsTUHiVyck0vNOVe2euyaFKO1UEKN
BK1yE9fH2gIeFCdbPdSMvSCLdghlvjaIfGEk+/WhbvuVf8fkiE68sLGkGuqrSinnzGJ2i5nBOcol
YpJO2m9lQRg+nxpU9Lmvp9u0jVlbx8Z30E7yuIRZOAdJpGGnS0kWoLdGHPMg2lYm3oZhkGAiOutZ
x9lRVKq+7oX1JQNasnamWBxHSlgbW2nFxyLOzVWEBvhWbxIQv0mHm8pSOHaxCjNwdYCwMewl6H2q
TyxsDWBGa6pEBEFz8krYnXFcctlxMVVXMKIwiYZ9NQ9VSyHKU49Qf7rbZa4dqUQzbrWMW9zlcigG
H7NWjlZAMZmcrZMZD0nfm8eix2vQBPTcEKNuUx8hiLJVwQVriCdA6BNDvo3ZQGC9GmXcYf8sTqJE
f6qOrqp0GM+Wb/6++J1I4xfFYDL1fw1hSOvaZJ85p+vvVy4d1Ymx61PrGS5styPhCa6lya5c2aQb
Euu3y3rBhhywSvQGFkvufdXlYydz6g0kcO6QGvy9C0V/j4ascdRbeHTKmK7wPr2CelseoW+vdZVZ
l1LNwrnlMSJlf1Y11miaM02HqeMt9Tm0Qa1jAlpeROkaz54uBiSdZ6vszrjLXXe4G7vusU9z7Qbg
oIeZs9scCOTvB4bgO6Xzrm3jlhEbQKanml1LHnWlsl6duxJo8ZywXqaZLkpvxh7jPrMd5w5snTXm
gc3gWJLkRPoRKJwD9NmyNrirymMVbHPlflmSnWC54S2CaN+JNrm4IeUanFmnbdtOr0txbmoT8nGV
jHHlqOJtqxgAK2Fs9CHhNjYJOu72PmMeiIgozzizNV8iS7/VzLl71yJBPssxbibtUukJ8lCR/5HC
Tgfk0o8fSjdtd66lVdulTQvkmikJ4Ews75fGiQ3zA54oHlwqG0uvpp4N0GjVgQDDSYY/xnVXrgZn
HK/sQQA9C7COh4AzGOQQlwRyVOveri8hr3l9MR7ybmoAp5blyZXFp7kKcIyy2xEu3H4Sdba3Y+dj
3zTNTTgkjyjMOnjzfrGL5LoCe3VKhvhT1rr5ceovmWN/6XF7ujOalGTQOFcslw6TiKJeSRtHo2AK
N5jMNnA09AhKbZ6clxnCb4KTixL1eRk7tZEpgRzSVeyPr5PeapTxEtSSt6bRFB/HOv6+lEfHZnwh
jWrv4yBiZesVWCQFt42TiZO0Z07EXEImTcwA33VfjKgn2xzYsn0YiuSyxBzLI16afm6y8MFY3tg7
5mSvS7TwD2Zifc7tDuIqg8fZs3cqLuWjd88C4utYkfZs+wo6MKSy67dvm6fxpHKdfWwWxa5Wxqey
KJKz0KlyOzANKWQ511FS4yWjUx7k9nZ2VBAKRgytNTMFE9Vt7VUPAfIITyhNH4aw/2S3NkLYCGuh
1a2PiHjb2rEYGmtN5UFf9WOw06t6vMYQIIFiqxDKMrDG0iSVw85Nmt3/Y+48liRHtmv7RaBBiymA
0JERqdUEVqmgtXAAX/8WUHzk7bq0buOMs87OsqoICHc/5+y9NpXNdJyTQzoDv2vIC9oLkps3ZDxd
CG/I3fUIpdT4tnr7lBeRDm2JaAp2y0ObNdZHwScUw7hLOoVdgB7nDnbOZt2LHbFcZYDSUy6yU19m
wzGUkrdZmfnjhS78jJrkXKjiZVljxt4JEZ0UN31cmjdTt1xxem9gWLr4cTKz00AQUBCnyqNuO2Si
GRnaE7k/4br+fS+ZI+z7WqP70x8D3Pobp6yrW85z63ONzcHI2AB5sg48ijG0M57sISIwrGu4eUbG
eSyVwz1PgnLKcESlffqk4qN5CmAz2KW+GeZIPBPZ+4DQ358dW7mVw0i5d4rirndy7MAKxJkQKShe
gqcG66FoQ/PBJtWZJohzhkx7QIctzZJ91et49NilSP/taTYmdvZVWTQe0qGfrgSKIEkZyl3RL72I
Pq8OVjbme/T/L2FIOEKolNZTRolb0rDMobooUuB3Jm7MNtUJpI6Ix3R40K8jWvJDYGZv4JuIImxn
cbIxezKC5Gwbp2yeY47dfxloVwkK+1aGixENIJtLIy63KXC6bTsxlFpP3rpcTa7RfTcAPDYjUl16
08Veqmt7E6hDucF7Om8xWlV+oFHR5n19CI3aTUT8HqZwhVaRgia9GoVmkSCgf6j0i46wXzovgo1O
1HanPUs4yqq2fyyzOb8fSudk5bKDYsTJaIozdFz73uu0thIlqzlHcC/urV+SacBKq+4yqarZWNEr
rUf1UvO7Xh/OBRditB+cOYagEZNeLCFXpBCAkEJP+NBYVKijdZWllPFOkUJasouKY1fzBgfgJ+tp
xpZDDR17JhMNXfLFJENynXYpCtTsWo+bw/rQUy/qe5HVla+aMWW9HN2W+Jow76m/ohLAfjbyGMvV
zoGmtadi9bmc/lq7mHUwbBn3LZbdCN296tzqimriVhaXujBQvaQZalrEu+xoKhnh4vxbq7RM0OrM
OGhKkRx1eXpnCExLpKtvigASkjTpX+REPEyqlHPqpe41yRFY84jUnIbAekRc98ZEy5Z2icEHYqLo
FWZHuJP8/8+IxpBsw2G4tTWW7iwK5QNeDzIDOyv6YDh2lU0IMRHNepLoKeUSVer8ODBIC+jrYKeN
c4Yv3962mjH7Od30jdJP+wEV8G7tIq+NiHYcgQe26UFJMMigRrRpmVJywtMCkZjTF0sa6RLKlo5G
OWg8KB4qrd1W36/PBM7v0k2SGjM58E5qmNS5kutrxkr+aBKd461LcaRH9iZcIEJlWOHjz62GsbD1
NTfVlhFDeIXXQyu731lZ6XikHOTbbCjj3bqQOLWn97nqK6wxO5qgfm9+RJxFLkO7VPFVjb8CRBO1
XE6Y1gSX/miovepOaN/XofIUchoqEKZ5aFkOlYXir1wOqGvoWRAkvIqVcyb9FyKllF9CR/lp8+A1
1et2ow68HkZYG35fZ7UPVgaEFJlA1DGIK9bnUaARRo+i/HKm9JbavPM7xZ4Hd728kqP5a4beVJtX
3MHDKdad22CA+CMTyC2xExfDgAehBnRh2zUHpKYnLGo+IydUASBpxqmqdO04q+GtsPq3NuomfzAB
Ec0AakImGFjasNwhZMZgVJ96Fb3V3zd6/zqsW7qChmnJmoYwRJVR0P0xl9LzfiT9TAflozWVN+ns
OEre+WYfqLsglguPDDyZwEvM7k6Uz//QlFxHCn/t2TIKQcamszAwLzT+GITkYYMQy+qjF22QMTnW
3QBQIrqN8yjbNvFkeHmnVocmmOAe1Z1+CFCmi6dZy9PnsJ25cUMcUENBSTFae36wSK6IQdbAREuj
vWyHn5Lcxju1SW6daYKYZKQgwQTLOjp3NlZQfNA55tGFkIOkaBqBEoA1OdG2vkx0dei/NKdunZ0r
Thq73QBsYv0rw7Qhwy4iNqIje+bv78n/dFWQg6Fl4IoYzBn+GMRMGpG5eVagT1PZ5vScCQvclzsB
hACDYEEE2o9BZpoXUvUbksZcoWlVzwQB4zfsDZvMVnS34rfHdSHKHaXznFobP9eloRg5zZIpNu0K
UFJQmXqFUpReztz/WncvzFpjODdXoeiHtQOpYnbv9Sm90Cn9TCZMfGzVZ1nNb9eZaaAZ5okA9XHD
vPsfrsUf2trlATWZRtmI8m0GOWxif21bjwG++KQYgue1XhCQgbdhLreowVDthfNAV9MoDJOwPcxI
c1apHjQ1Df+/yH2wnNgbTfMcARIYGkMB8yI/yRU9e9HG4ZZYxgFjDIOk1mrOmskwdX3r53gJMl0D
TlmRo8mFooyImOfJV9XqUw45Wv/9Lf9Dl71+TYWGC2MLU3Nky/7ja8q0NKVER8Nqxdaws5tg9Al5
bjZlHb6yeGu34FUKYqoJ4rMRUrADjoQgRl0O4yYgDhtz+m6w5R9U5uZZHlhtlUwFRtbecRQvTomT
j1j4qldRk5Dx959dWQYrf32JWUV4j1EPGYpNT+yvt0hHgKf02qJa65m5cTbeV44S+eCtArzyHEjW
vXztShQypuqidV7Xzr2kl+qNUOd/+kD/PkRg8CyjlmfSzm3/c7xqtI0ljEKO0HdKxJqHKvwg9YOK
MWYMPZMdZmfnvCQu24ltHykiqt519t+bd12DD6we4n+abKxT7z8uEgolGRGeYlqW8ucNnpVgaQqY
yYvoBuanrQSRSlM824kPikxPh0yo5/VtLXPG1E6z7BrabhRptqVAZCeRyDY35546h1PVf29OImvu
w3aUvELHQIOb9jHUSIH7+1ts/Puwc/E0kBuLRNVhbVkegX+Z6fe015VRr7IXWJHDPcF0B3ptpFqs
r5+Rg0eySUI31I8BD8e9FiFApMc9bavOseFFEKa0Vogh0rC7CAcWDzeP8yoqlpP32FoOZkb9moIu
uDrj6EUGNIkkahGR0zlev+0wMBCZQdmtkxUjTj9aU293GWBSttSo3RZ9zQjfwYTG2clvhJRusjH+
WEt2ofTzuRKOQgcTPz+NUpp1ljZaL315GKly5d6Q7vIoUv9h1P+H0md9sTF8MCNGWcdk4M9uUJ6G
caQhi4eVRxEUMJqp9b0aOgIXKGfxukAJ3VXKbxVlB1TPl7IOZCBCUJLjl9x7hTStsCqwNNTkzraR
9CDaUfMJiKrOUfdezXJzaJo59PWEkwn1hn6wmNijVnV5cJpTwe1ZRVZ//0z8IQldvhkyahOVh7Os
WBTAf30m7ArbtpWQKgTUgl5+VGyJv/ZLi0yndVKIsJBxyiIewBJvbQClEPa0OEl0fFaestjhyvx9
LXXXG7yenNeb+7sbWGKvjGI6WH//uf+HwT0flqn2IrxWGXAv+pV/eZYtHPndmCfZy9puX1xah5Le
8TntMuOBMmNPM+WWRDlrS7v5parT4ABr80tvmC9QVLlNz1R4fVWx4P2E/HUHQpGvZRLgPqMWHAVu
3FYBrLkOAysDd0YbS0ijo09FnbqHTF0Wwdxy/uEtVaw/pTd8J0xHGtIyGI2Ovf7+X75alUQ9QdQw
H9cr2JAk1bQjCtzRGQ9RpW7InHJju9qPy7E2iuXeA/PL1/w1qUa1pfrTAT/a9P7q350uxFNGBP6g
y1Vv7UZiveSwpCYlHXOmIolV3xBgY3uZZLQcwYAHCfK0548QeQMt6hkTuE2vZO37FDCiXINCbknx
SdACJS5KnMOwDIEUzcr8WLMiN1LDy6q7NOBU+fPo3Ky9uPUJQQ7bHegPx2h5PbVpkZXHjOO5nKQD
JeoJ5SS5RsBxNmUZEOdH1hYgjT5fsqQD80FInbqtW5gf65ogLfIa2O+n9WmVjJEatDMf1sc2rhq4
Zdp0WKd8so0Ot+xGL1hOk+tu1hSZ45I2BeKqJ79MYvrkyXgwpG4KHkmU9ZKhwpaOuhP3s3ppNOt3
o6BPxzet4pRiOpPii6awtiaqY2TAoAZQ0MJzqHy9LBQGck+SnSvnJNLfOuLYdsSLf0dxJrYJ1Jph
EjfryyT102PIJLtOgJbFamv7joXtXjHtcY/Z/63v4AU5y6DXDPsfTUzyeXkIkpOiPA1aXZ3W166d
NOi/helc1h/1qTQ3a4di/bEKhX2Wk3Nq1BFsG6hyOVX9pity4Zq1RrSqERAntLgBOriAAakU9TTX
XuS8joo5MaKVfgX2DG6vSS/TUneKOHHQJ1aRW07SUTThCRa9vhVT9TW2EFjWw14+xhfNNJut0C0U
CEFgbpKlcpSk8HtQqU0aOxZX5ueGnUJvXbwQzGw3iTX/FqXYizVBl5xjR8bvOUnycCvxCP79cqIv
p5u/buy2rbAxrk4O3fxTKRPN+AAG3Wl/C7pJUVj2FuT6KTgORtxGBXNUEOoDa0uvD7VDrElQTksN
3Hmr0MqaxKORy4wYGQSskl87erajQmKqzdFknUqvF3eU7Zcm0PTfY6gpvA9CGtiMxVGUjJJzRfr3
MZuMxsywieGocGYtEFq5ha1gUS6rXTnNxj3XzCUV7lPScQnBrvgnhfMfTrFlX3AQtynI7xxqSvPP
s8JQZ6NuFubw0pnCOKWCTk8rIfmbTLn67TUiHjw7OYBGyM+GaYDDpj6srVF7+X/dVOanZKgHX8s7
Xt3laLbes/+VG/Um/mzKtvzp/uo//T9pR12euf+yGf+bHdWLfn39qx11+dO/7aiqjuUU+ZbNIQlM
obL85j/dqBqOUwpurEeyo/3W2fynG1XlVwbVp81jzUYCouy/zKjWf6CwkXGeySpVkybzq/+FF5XS
Y6lq/vvdwVqPyhCdKOU//laINsu79S/7VTmbvV4r5pEx+4mhYOTOSQ+vU3oUwn4edKiNtvEt69Mp
oCPatPVNQOm0i+BZdeAMJdINnASd1wStJgia1H+Fu8nvc6xnUhac6/LFpKt9TMSxtxg1gAUAi5AW
N5DzscoV1QE6SbnXmox+qomGp4E3WfI60TesvVhljgDE81UqnE1lWp9TM10n8q79GX+0oeAOV5uc
AqKF1AO8nb+5PMdtZ56AKd/q3RDvM1IpeiaeR71iQp0ydBekXHtVsLeiNt80YddvHB39AYj3MJy3
eBcJmXAYXjPe39CZaN0p7lF3FxYeBdHvk7A6yrmy6wbN2vHhh+0UIVyqk4sTLiMHyXrNoymkXVQH
bkIssN/r4OfTqXdTcjIQXvMfcwIgZ4RJGkvZT3EQRWdjHC32nRF9EQhP/pRS7exUnEQ1f43M6N20
rr6C6gO944gNIRW+URrPgOg+oHfJeXZHif7ZkllC85DLjFHoqhK74kL9uc+CaTMDcN6MxriQ+d0A
0owb0Ia3jexdreWHqEw5zRYq6JyVVfwdqdaBuuiUWvYpbuif93CAQF+njwkgi8jmco9Jc8w1uj32
co0s+MsdoGCi/lQ3lKRfRaL7uaWeeqeqT8wnBmQy0T32kJ9wHPbOhKNWiX+MIIg9CJFgNHDON+xY
bmkP1pZMXjIq0m1odUB2luhiKfsoOyo2XR2ONtK3sTN7dygmZukoZEnAsWM3GSUfqs0x0JRTzjzV
ayfClMPeFK5tF348tWyG43MnpucZ66HcVoaXjP2LJtB/tnnxreNOZlBAW6cTp2hcBD8dvmW5FT55
LBc91TypFigvjNTcZMTJExdVMeuT9YuKwhIO81NsBoNviPAyd9kuaGm8wvA/IF8ztsK2UAWNNoXl
MFx1UcO6iMzDIDkH5KX4+WCxKBkQntIUHvVD45bxltRLcgfM6rlDS5aWsoNYuY7cxsko3sR7yVCI
1JXk3EehCQOKT6uZT42W/JAIH4IDhCs5xPU7t+Ej0yNErIn1Oo3hnlPQa03Gq5vF0nNr4K3sElgf
1DbcyFaAZhzNr7GaL1VttluFXYtx3tXO6tGtVIia7btBlw9JivUdQVKqBjA9UbVEWRfyURB+7UVB
/hSZ4YeJRnGQE4K2y4vVOE+9nl/DEE2NHqggmMwPSDQ3RWU9wKgteeOaK/pCN2nz7zAzhBeFJzVC
0jT1t1I0PoRCCly7Kk9hGG/aIr7ERGVE06kL+2Gn5D3ocrpJeElv+875ldrDqZnLK+6tS9k2ZLxb
xZPRpVfMuj7IXPTuudHz4ETnRkULggHx2tfJwRlhQGSD+SasLWKvdD+Szjn0qeGqo3lImLJpjgaw
miz3jcNdFWFJy5111yNe9N6qsJSpanaz/lDYN1qoejFA4M3yT3cl2r1ENOQYTOYnsHDEK4uUuk2X
UX20tfv6VbLK60KMcdSbMoqQg5TeKKmHVuruUPIoLnSlj86wtjA01Ru1I643hXVtJMifQPPPoD1M
G3Nmlm+JUPGlXgXAo37bMg99Wc478uL3lpqYmyEG+qrxCSLOCLuoXf5h+Yg++Fso8m2i2bqLQOEh
l+trlQxQbFrTTSfeNy1iPUv0HkJWfZwCCSszbiJS2p9oJ6deFpSggyx0nSj7lLr9CGP5nCWj5s3O
7HdD9J0L6TFXcd4jDuMQVt4PWnGIAvnEAUoz50XQxvUIeY9sitBG+Swn7UyCGGwiQl9dO8Wcr03C
hcX+lKHIVzO1clPdeovR6jOI2dYl/O2uvi9l7dJvhjxgCUfVJqwGMWBtTb7VXLs5/HQUkbLozOe6
UMHQqOatVcnM7uE2evEApNu4MR3S2i13roobxYrfk5IWUEG+71QhTsQ4KQ59SixL7+i110f5fS3P
rzXJt4kx0h6IEaulhM7DA8orcRoKq/Wy3t6hmWxa4gmwlfDXSje2qZ3HJGzZOCtya8cuYTuLn+C9
5XCoEUln0jZX27sZQhVagoiEUBCOFtM6WceYakSa8CpUOHJYHYq4VC+tEx6XlE3Z6p8d3hYjsfez
ZgP9LhnHduciaQoEbMRF2Eb0OjggHQJVfZ4n7RY4y1Mpw20MVOLD2vmckOiKOGibj+pzQWZCq8an
OHhI2BJ2elkxHWUJBR+xb+xvJULERyscoZ4WurpkEuGdHS1rNN3csSuEjcZzOBoSXSKCsEX61Iqm
87OwIFkgUgXlXPWUlOW57Rmu60wXbRMHvXU1hABlP2hPowH9Dmz8ByQbQr+LzCOp6MZQ45coCgF2
Gn4lU7UFBGp19nchbKSeYYwhYcS1S67zgZn1Xk00k2OJF1tQLaFZqe9w3KStNemobuy+a3lmIFyH
/VMvrGA7iBpphGCSVRbMTNs4q18HuvDcTOjvylULUe7G9zIgKjfvZSJ1hhEG0YQHv1emZmMCgT3O
ObaWMUzUbS+6e6tvUjz32Uc9VmyqDvFmAYASUjQMl5dnOs0h+2yeRzik5sHYEo/9okhCYYl3PrVi
jFyzmcQpUHOPKCTFC+ASQJhVHw1wJ95QdQ/gPofGZSEcwGJDJuo9KVQnRnf5tarDzmOigEU00099
KJ/BKPBFOcqU9Tau++9QNaJNIr3nEEKxSGQsU2M6nIyqeGQhpgFK1gejRHlf5gyhcczeigbv/FIe
D4752Vc1CutyfJieUGnFXhWGtVvhj6MKD4+yHO9VZXoz60jad1J+SlNSWELOEzCkKlfKSwLcZ/Gj
le13ixgBzn+z51uauyALn7JOvrdbXvisLpZQC+S3ZdzutHBsgewzM86je7MK6IDCvnJnKMt+VTHM
j9ClegDRjG1TTeQbRMjjDDof2UMg7iOjU/dy/wRzD6SoXVauWSHTT9pXIxnhnYeg1oNF0gU/w5WF
tsnN3NgpKfsHAopFIgbjnlOkYBitIkd0sWnf9wZDLto0ziDfNymPLZbtCWIypmd7BPwHqyprmHUA
/9l3Zn5P0MJGtx/0qruoTYBGoKw+Kzv1OPKdy6hkuh8cljtXjr+ETS3KVecmx+zJ9SGuJ1YW+tYh
TspGLu70aX4M2PTiutvruXaB2e+qAfI3NdN5I6AS26P+0Ary4rL4vQq1b5nhLcIznVDytmOZr/LJ
S3rq+zgLtroQfh8LT1K0k0rzbsjUXegUH5S0JxEptwGfVUYeWjrhbVxndyb96XiyEZgP5j1U3fd+
aoxzF99Pavfl5DrfKhJPVOXAyJv+g86p6KxHFKHLIbA85Y5812Vztse+9gbBm00zsM4ZLQjZqI7p
pGHbruz9egM6Yma6avo1VdEuNjpwY+m35KANzWvWIofXiPYYDSt6UdgoHD/HgOHKlDIg2pZSxZAD
lI0S3GhcIgqsbL6XvCma8py34kdqI4UR+ECG9fQjCVo7MOadAPmvZDGVtxREasptAvQRHvpgFj+B
oBXbiOTGqcOvIepP9CuvSrZ0Uwca8qipKz3wMK7AvLSSWyber5ISnplqXThNF/sotFRSnz40PSw3
pY2uLzaNXT7wIkiQtbYBLS6fY0dKV/dcaSVjpnl+RPZ4O6kRmkFjwKPRCDoc38MMOlHrCJ6w1Whv
p0zoTJ4Xx3DmvSln17hLb4wmPk0ovtIu2dR6ejDHVjkOsvNSkP/BtL3nLNc+1Lp5kUwV62vOZhAJ
BPSzMzzGM7tvryR3c2FvUst4IT8sc3m3yezQo2PayMiF6kvsUR1eBqQdbhgP+yEyN3FSkkUWH7RG
DT1SYZ5ntX3UHPEFGvmI7+sWm0LisuvwoZY3bakB+9F10vlpDJUz45yl/XdoRPit2M/mIGWuUzcn
leWek2W95/4yhAiA+TFnSrCdEGDJi2TBcUizY1c594RcftVt/jiG2TGqZ7IRyBZMn4Nh/phiFEYB
xQwl6AczFr5jMOe+HSanhLdHGgLOHh0HFSdRf0l003nIXtU68PXURjzODp63OoGIw/SGTJt9RFZ+
ahIid4wNQ69MDqMFm0aqKGGVRj5OlbmdlOqi5/NjlRbf2myXe8zrqN1UtxkFTnnLOIzDo5oTblGn
8b2DmaYMlJM2DCFg/uY89flZs0zGke2xN3GLjYN2DOkveEOb4j2wu8fEiTbIm9mSHE42oR1sok6f
tnobb4KIKa5kvqVScpBGloqi8YZaXnbr/gdbItTJyfJN0VxNMllIOTi1sfwiyqTaxKDqWIg58mKF
tszoO5VJC9RBJAtw8Bgn+2NaiW2fQ3DULfHw1UXA+lKL4AAnu0fiwhjVZAcEqFz6unodGpmcazZ6
RC/TMQYHoHXyvi1hS0n2k9yT2yLvLUd/z4r4OxkR5EytSUhDTjJcFnavaTtSkPTayZgsfPxStE1M
29Pbad84znMVZ40XKjkMoha7v/aCuw6Rf+XWwR3pBLQh5PRe67VfZWhH/BAhKosUTxmddpNCQaHD
q7tjat+MRIC6Vt58dW3xeCcU5XssiEixLeyRojxxgjm1sxbCqGcETllIBovCspDmGWKrQvcyvMJM
V5hmJOJx4KS1LxI82mpDJGpLB0TK5HvRWOjZquQhoruIunWmCEF3A8EOH0ZmvFVzfUln61EBhMjK
Vm8LM32w4e27Y89jYZt3ul18zm3uuANHEQ+w7rUgc3Yb2cZNjnTXpTt1lpr6Tc5P1NfjhrxKJolZ
56uEE3kRLWSkPYzwZV246BfuR7U/gcpmcCgUti612g6aurVhHl7mQXudpuDcJuSAlGrxYBBW4jqj
+Mg0dS8APrLkBu8dcazo1QHI6CAa6dKTDQCxJrDr3EV8Zh4LgUtew8CHirugIbR11OJWR9vTwOyY
1NLNeuYdju380Gf5kjIlYTt/JPDrq4zmZxGEkBmqLWFfylYWduW1FTqDUVZcpmWboKgRTwBFWdbV
Q7iFIvmtFsjlCBJjaZuJx6jM+dacEaQ5dOQZiHD6iNkuKbNhrbLGjgJXeMAIyE3VKvOFiOECMM2W
Y5q91AF475GT66nfKzhMYZMzaw5614hmxdetetiqifIwl+TM95b5o5kHNJb5MQr2DeeMrTGgMTQb
tymZS+Z59qi0Zbsp+FJG+d2oinNkiCP7MUa7qmY7aXoKtrDZhdls7ZuGAR9JckfaDUkp0k1iDm+6
ar9kFi2jMmg3cmHIni1o7MH2hCuZFJSmjcMiIwEv69tWY3UJnceYjT8O3vA5jPuhqIlkk/xMKKUv
FxDS5eo1nxLJTTRtOXJEv+Yw8zu1IZK1c3ZYMGHEYrNhGx9d1WjfgAtT/VjyViDinaT0Z7LCAbWg
/KoXz9Q8FJQh0oA5od5r+mOWd6yG2VM0dmiQArZkGiJhTWKdolabjMEDFZH1OiR6cGzn8okYnKXN
ob4WWfueSs5lcoqnXCrvRT0zY3wu0uIlZvlIKekpzAVLkyZ9G70eb/RU5TRXJJWro59gqVSyHVlW
P/j9DZeTWbDRyEYkSiI6xfl4xmMc4uaxfyHcdfVQI38Y0HwSIQMqmtwzY2nLSviQiODRwS7kSlr5
3j5XVUIHrxvxvpZw0egschCfaFskZJq0HfvrPMi+joQ0DYvXqWPmjCqp2weGZHudpcUeG6yFICbY
OzBweeSwZiUYYm3k7NtSQIHV4/5FtMGhs5I7fJ2IuOb6B8vUkxxE7Gsjdy6sOAzL8o2s5WeV4xRq
2i9Hvrfol1SBhD7eudaJEDuTpdvMxEUFduF2oMc8Jy0uwF184dAc5ax1nMb4TUzShYqJwE91Pmea
8QLFPFiE79dGc77pT73JGb2rCtgpXZGZjE+9vZFS3rJElmC99oIKMaiOqDzvpyr5tpNXK577nSjZ
PLWaiYyUXkupOuZdCYs/Dw4pWTM+AoFXNaxw1TlPbd94rKePOcP9urZuIvJBjLh+QK34Ptt7Ykze
KSB+HK2JvBr0eiGb16aPrkhfr/JPoLfZMVaRHBmpPVE3/zhRzKzGbJe+Z46oLf3oHPW9rcbblGfX
FHqLmjTbAWeddsk4vSKeoeHVTndTw/m9Nmi2BfEPqZ84zHB2H0qrvkdVvncWlUs8Bp9qNW6kYJCR
PJWbEaG1PfWHuHeiM1NQPI/KJbfmCEOD/Ny32aXkVB06zeAR8AHSfb6PJTTCXdu/UuroOwXO99jg
05nyO3kaDqojXWKS09y4WRxXb1OQ0HgwCwQNXYjLkdUojMmBYsaKHdrJXR0fZYdTzS8U5PdGrX4p
Qzm5Y9sWeGb54sj05rTm/jTzhyPZdL2USxvU9DqahG/HDkGfMkAm2u5RLt9N/XsS5vsW3iJev+od
fb1bT++9RDYMwXW/2tlk8Klbz3kzjKgvh/vKoJixxvhFTWLJjdqBXCCnoytg7hLjjJU79kVQfvD4
GrgoOOiyLww7tdMA4Ib1LZkRfXDKw+GJXMKPUYvvgGj/xIOyEWmAWVgNf8WF/iiSkCP9PPotls2q
rq4A3j91K6vAY7WeOWRPmcQrA9VP8TSaU7KZnyfbRk+rlV+FRmtTVMVV4fN2dXNkeSC+biDHKmir
73mwEc82iMp5iOnYWCfZZpnVOApkYrjV1Ba6PC+dsbQKjfBNr4LDkFpsDD1n19L+BaiHr9VFp4ys
MqtyXDPJO68Np6fguw96TC3orseBHQ+x8qbrs5m382Jm8cnOnBtY9KBkB+tTXgBFmk64Sjey2+do
8eky0WmHQjT0w30bl3dq3XPaUIqzHeJEILr2JquG28FOttnYOJuJUtJLZkp0W/TXwfzu5XceCPmh
1JLjiLxkM9XKe2hbiAyG8R3yOccqYV9QFHulxfx0mhV1Hw66HwXG84ApEUtajH2YXFtNz33HpOEU
OfNOM7T8CPCWbG/7eZJaptl6cGMr5SU1ZfhFdKJ66K5b0isOyzXTwvyLBAHfLNtjig6Xhym8KSUN
lQu6VX7Zw+WKKqTTwpp/ofDSkOtJdaf4TKJPTTE9cPT+tXTRjTDtQMxFGh+4eqzNVzkMPrVUIfEF
Sac6kXqYpzG9uPwsUzpqOSlRAmNBorcOrSIb4TZ5lfFM5VtoFyxkW3j+OEdbsc9myqIxQyqqgAtC
7xx4vTAzuhvOUalm7aiOJeHdcXJoAzgSIXTMtE0yL7WkyQc044eGcQcGNvDA++8gqn1O3ObaequD
JvGtvMv3sF+vMeZd2XmwrQQlZPKrKoW6xyB+KTuaI1oyfiDX9PVBGuhKdNAeTUSZNDmmKJXxC5va
Ji67r3pmKC7ZHM8q/aPC7I9dPXyhNyHt5zG51EpwswRu7TLH/grul7tkEPDO8THI/FR2PqHlumUN
tlPOg8/KbBsP4RqbUP1jkObmafX0g8UIfkoS3cxJh14ieMg080VyMuzbGeLsIkBLnrEbl+VTIlBy
pKZme2Vp3MbL9Wiivkde/i6b2huM21ew1ombYr921XgmvUKa79lRMB8o2yQnapCdfUNzuvQLK6Gs
sp57m9281ylPOrI8XUnPtk6PtAv/BoeRvapFl7Rnqtky1STtc4877HGUuUlys51MgOQaahNXs+MC
6U29MXqBk7Uk79Eof6R8PMXYQmynR8uMAo5WI2M+uQBDoBEuRC1TGQ2nAqT6akD4NCCFbZ7MNF3q
9kLZP24JjbvHrc9uGlufRu6U+3ajF9G9pMUyx6BkaWgvofHqQbVqTDNpqGOav7FEE6M0W+IaaPUj
9mcYGNRAUJcfRXnU5vKnBz+FkLrE0S79ChvN3Hf/j6jzWo5U6brtExGBJ7kt7+VKrm+ItriEBBL/
9GdQ+4vz31SoJLXUqoLMXGvNOaalX7WAbVfk687/Qq9I2EcaOxttieeC2empcO2N8DC++FX4Ykq0
RrMZEp5J33HlB7m5n+mnx589G8MaCdDvhFJ91XfUBB1M16OFsMloKBNExo7hzOa3bdCQxAr/3ACP
PMbmVQFXI2eXM03EEmch/OG8WKDS4ugpKmZqeWLG60Tnzy4UU4YMPwQHPywKdrZGCwqSk3Nr58AM
E3qpyhEcmcon36eSz07KiCnudoik1cqrkg6lGwTVKvw39BqnBmI9Rq7+sQUKxUmKm9/F8jU1Rfg2
Domx1k3hk8tJFlwYbgayBmqjIe7evGRi3gGJJORyjF5H049PMVV0grO6M8mKGAcqAC3RxY/ePjSN
rSun5JhWdL0H3emdA1vGsXY6JvER7wmXXhstmHY/23kR1T8L8JGLVqOp8V4BhkPSdOKLT4IP6yb1
Uai54OjsYY4ni2SWtVjXOcCBCC8yXo7wC0rmxibLduPUJqHPVUMRnRLlPrrxb5I1wLuVFkEunFdW
UVuUR9POOMqSwLILzOzGqGebusq6zfrF7obwpS488ZLMY7F3IpxJDc6jslD/Gh3OryZdxtMwIAdV
40tYEdM0Tv6V+MT42qr4Wirjkx7lV5YMgjTO4GeTjKDPlocyBCA/dRTb0vvbWTNZyXmzmbCQsomJ
5zyptyQoEWqpjatZK8q7kqDAQdntWY2q4xfy0SADYBF5+5PDA5IbG7HmKIEHdNRNE90uj4M4MnFS
mdNkWEm3hHXpDM/G4lzQwalP2HmEHJ/MfOI06tg/phyTQzd09arL8acrtYT20OLOVI5BDvpgblxy
F2VlRLZgHla010BzkttufzZt0++EbNqTIxhgCja+PmKS2hVzdjXwlBy4d8sl//ttyiBj23RdeoRU
hCyAHDQaZt1T8dXn3+NUbIbYZXSRp8GVeqo540LaVK3xDB73IBKr2aOPL499HLwN/sD2RsG1xSg1
P7kRK6hi5driofVuZUdYY1T0Lf56norMr7ZiSkhkYMN78pg0HhMTwcDyLHC69unxkSzL6WjVxTdN
e4+eYN9TflJKKY4F3Pf6Ncz02VVN9tRlckW613zr05ACrqMX6lTknotwnaP6ZeSBRkFg0Md6Tnmf
wCil2A9PsaN3phW/Md82uFlkd/BzmooFm97GxmuUj79r3+6PLqSjnWNXqLCHgNdzKPQ2LatrK1vw
BqY3bmUsXivNeMyJaPLOZvlTzCQUlmmEfNuP8MaI6JpPLskSdoq20Z6umcFM3AkbmoAUo23t7pjM
uGiwREdXRvUbAvVY+SvJn92JgU1++FnKrDiNAsxwg9EkMwMDINR8c9KYzb2dqBXwtE1jRZUsCMSa
k00eMiWIiMBYk+sGuGC5nGxb/+mroT5XjU7WHGnfBONpNyVEZ3lZG2r6td8le97OF7OpyAL3HLXv
IqPbtBxdUPU1x5zUKbYHciF7WteGH4WwU9rhyCk4eNFsKOMc3xAWnVIVpYQzEDpNdvVqWrrazAuf
POEwGg7YDYn13RNhzNGr7Y9db39C1Sr5T2wDu7Funllj96UApGJsD2naJfcw/s77Wb/XXqcYa49P
WIJXaR5+aay3gukFSkn1s3BZ/72kMRj+Bfkn5kI8mVbIOlzlPzB+deciqZOdbstPI5Gf5MJxBOxc
dEaiMhiVsMcWfnBs6jlGWakMpoRN/Gx53dHQWXV5PDMyjFm1DWQ7JVwV/7vnnh4PUmjiBXuwGgmh
aGtZ9/jFhFFwJHTzHaNewnJcUtemztRbWVTm3i2DcJtQ7RfMux1BFDItY+fCSnjWar7BT543/A1q
PVcDgpeCaKy+Z+olaMhcwkHSdQ9/Vq3+V1uZJoQeZVIz7Bmr9ddYOR/awjRv1sPJklG2n6r6Xube
P9jBZJT66g9BnVdc1NFHrbpfDKuNE6ClQ9I34YWw2W0Sa30WtPzJPE624Wy7a9tIhl1S5OdUKaQu
ufdOk39Y73KrqjjCKnyvg3PAl/UjLeU1Huz3RotD4KJyrB5lpS4uuUm5Kgu9Hqc23PhJog+5dIp1
aFCDkvmCCIXl0CvSdd9wbppTkzy5nGa37JKL7bZIFVN7DxRg6e6474vn3SXYQma0+CM5IQgAEujE
ze/6w6jM77gNfqB/Rebl1WBnJe0F3+aU4a56mwpUTeBdwPRnuEJVjh7H23L8ZlgQtt3BSJVejUSg
k6hyg+Dj7OyoHi40tAnbMnmvC3lyZ7BGoZOuYjERy8LdiKEkf8pvtW8Q36zYwPFWSuK6zHAg4YMK
Q+sUVm5bpCstwUcRlUDTNUfIwU1Mw7aF8lEZ8TkbObtFn1Npb6pcXHSS1Dcx3AeffmC3JC2Bq1pr
ltsd9zi3ZU1r2MjnNYy8JzdpX+NsJEFwyfA7s06ntMFShtYuofAmS7wgUrWRZxxvdMCZKKeGHV3j
uTgi40G0TVzBhv3oPYHskpbTIQGU+kSv+m0unNeRoJadPTtvrW/LzVxtdTKCqck3eANA2vX2keym
F+3pT2j40H3sK734tVkzKfGLtDgiYcMXLTtcG172qXrxMvLXt9qxjm4zvlitvs+RMNZjZnwXDZ7P
ZhBfY2v9LDv1NrTDF0Pf9zg+0ksw9qJVr84oAN07brvKrBquiYnTqc3xc8Vfpqmb17bQnx3xJCwB
zK0c55MxCF4wA6d+BfCMQfpJG7ynrjPu3MYLLowamEzBhLh0M7B8u1XZdhphFqNBGTdoZ8bnzgx/
5RGbkmF6zSXu0YaMFaqfQpM1KLzzBBTvGDoGQ1BwMduip46reIMzzwhOcBMBc4a/FZySyWYw0rvN
VntRfe8nIpb1mLzyi0rUgbm3KbX6WmbZaH7HM0QQufINRXPJSr6MZvoKbDQpq+B3p+ZfAGias2r8
do/svNphVl7XVim+tOnUe1AxYm8E3ndd9PTQcbgfRFm8mVPTQafhQIoCnfEupui9b4DURLRcbI0y
/0Nue7PSlkmxgGdwdGF9K5uWMNYxoKQpB9Uh9xEKjO4XwFnmY5FuX/n9nMcJdG/Y32w/IdSZU+86
kdPW1+AWHA5svqfqPbr4gvTc5NrVw37q9Xkmr2I50wG9x47YJwylR0UgYOfjtqW0VnS+mzesbCNw
4OaV+MTPEUPztc9YjpPCQ7dkmzu3NJwzEHtnBRbF2NTheMCQ9sFYYjfkpEuXpGhvRJAc+6h7dYy5
OQ1FfZmbJL4kdQa3wFsubLM7SvahDGjEs4EafdW7v3vXP5cjlXXRcd93nrqywHO4EuWFI1u5qWeg
V3XN3otChn7suMK9Z+281PsYkEvRR4Gy5kczKUsNY0dC/BJGmE3uQ9wQGU1XwhOujweDg9OVMxeH
bxaewxQ9J3g0XgpjSF8TdAb41qev3HP0rerKT5v6L2iSD5w5DE6G8gYnxz2UEvSkG8rqWrfxPTWR
S1l9HR/ypjSe0Xb8DYq8PCuTHp9JQgjUDOOHxxEbDznHtaY7C1qog4wNyMA0QRxfu0c1MIsJvud4
BvhuNqtpIAe8+DbKAnQVtcVqanKqigojaRsnu96P9am05pOMc6ILh2Pi6y80TtHW4JXoOgB2qHbK
bWBqGt85raeyYg4LqntLb5qx88TZpnPqlyxk0qTrdc61fhsaJl+9Ks8FocXbFmorVduHGIN/i9Ro
X4b+qc1AvHc9rIsox5g+KuA/RodVND2Q50bt0/C6i4+K0xzqPk6RQh090zkPGGvxbn8asA38eWCJ
M2DxsuD009OQ0kAMZ7XTUnGZmvpsGWQb4/5c14X4Ll08ZEUXfOQeXg+vqt5CaTyBxAML51E3gX1F
3kD7Jp1A8VpFgSCAsSKmjoY+gqeZ5WFmGGZOeiAt/7S1c+r6iLLfavK9YxvRWnfdvRgp2IE3NivU
K2w5ofA37Jsl48nsmqND2dO1pzxHvQqnLsMyUypQ2tr7lPFYUX4SF+pJDL+u9zsbqEvN6NDZJZEW
EVxxx4z22Y5JADeH37YbMxmPDlJcEZOY5zYCnaJTbOFHJ0/cILixS9KlfLKkB2H9CL1ZMhmmNZM1
rOpRkib7MQW1hd5ZWby3wTFl5ZNVQE4eh3ymk+U3kwWO6SWd+5A4d5Th7mFshbMtobjS2T6Tjr7R
0pw2ZtAjsfFBNzL0cY9DD1AOs/+mt4M/1C4NMJXlGNFW2GJLpLsN62bSWsxbq344pS764WLoz9i6
o8ADwUHfMKgIqJxxJ+xie74z4tx0VVlviwRp7aSdbC8M+ZXqvtiOgfeeA2qBhD9SIDvlttdDzBEl
qJ/SwXl36zg/QDDpL1nxczBGxgMomGTdxPvIyJ8LD8kxUDxcmRa3ZO5aZ0BrhJ8lll4laiyegWKt
QoQWR66GeBMIH+evbV2cARWEHBbflCneyqz0TpGC5zLNmfUUjEgEe6k3JjrKldNb6VnjYz5jYw0O
5dQvBLDgIEPnJVa6u6Y2SW7SIA0v8+9aWfNaB9O8HkhGOcGFo03qVru27T+Qj/PuqbDdzgySb2wl
3ZZuISuFLFatNcYvZtpEl56hmaRRcAWy025iCnXTmtxVbeh2UwfVrSvoAEymAbsyqt8fjag0L+7W
2LI4cG7vTiCn6n3Pdc5ZclHGW6M6yc7Pjk2KDGYOppPK2/n0+MgjXPO/jxL+gRg8IUvUOB7tWs9s
iInO3GfZeP29iUwW/qox1mxgXIqt0X3gA2PPCsz0StOg/4DiTN0ZTM+BMWYf1A1k3q2i2BjuQST6
JxQ2J7rlG0B/xo1ERZZHqFJX+v+/iY0b3sOheM21dPfhMJ/dsPlWIM4/FEfuQ5zRe6O5WX5gPAB8
YyCzzUIHxlbpAEdrRwBgEiqd6Zi4fcakOCHGyXeda887J5iHD/TyJIzkg7kfRxaJ5VPaYsHyqSCK
keP3FKVXpBifAG22ZuL8arQ73fK+rz9yiT6hTi9VIbKrbqzqI7yNEK9GNhyoekNwUIGXobliemNk
c7NmStDGcfGRFrWgtJ8wYQJqc41JfqCb9Z9xOF4b0h8/jGYE/GeLnwI3IHKRM66/P3pGLcD8dthD
+FfXuisrnrYHAAjJS9f00cHkz3Oaz4nkxIc1/SN0XbIARqJM7YoRtpRKXHvlz8w4B8T0yy+ec7hy
aF65N5bfLAmc3zDdPIc+4MIocvMPP3BAPDge6zUino809Fj1QYn5DEboQU5wLaf0OSRpsPDrgXlF
k17jye/f6jLY2iGgES3Fi0tf8H0CBVdSe+1V57rrPKeBYuKhZ1tB8puy2whMqkeP+MdXjyukHcF9
cBPV6LVv+CWq9zo+zcrNXmrkMLM531uH+wLGyaFT3vA1+4Lq3D4x6+p2SCZoQvTML0kO1+RhZv+M
CBudvRD4YASlHySvV2d0mmxGrXROYdnBgJ6yf8oHxIfwnpQ/iyZfy1p0tGjxxwXLKNX2juBVhhdO
MXzUcR1vZYdVdXYBg84243Q1VUdJ1bYxGouhCDlBSA3LrZyc+Ft009VHUzzLeZ/5ytx3dRW9R9xH
67kMW4Ccbg1DCsldxiGQUwIX38RlNqOYXYVipNc7e7+5oLwbb6j7AQduXUKNeSKTHnlXax3DJdDd
ClY51kYUYK65U57jbsNK3Psix65gw+LB3TWBeIlKFIkDvatauOOxae0Vu7T3HkSu2mUWv39p8c5G
gXHOdcOzAKMDDZK8gqH+MRKkyLqfKXrJ2kTPtMSi5RpJYA0h3JE/ozIYP8xFmicBv1On8/2qKosz
+Pjl/IttRJkogfp8+Gsxt1thvZO3YiKGxnbNeu0kpv1OqFlxyha3qTWiig76v5VL3KTXjOHJC8oa
RotEld9Pfxvs8dvOILu4MyWUVLhD4Pb1u91Oxt4YcAA+ehrRPBTHAa/8KpfkTjZqeiLJ6aUNp/kI
mtYF4sFNkcS0NXw/QfK0PLVEz0sz1w9yI/eNmLt7Y4efALPIsbETzk8dbYbat94Xl8o+FH21HREq
QDTGI5sWWu3HNpBbirH2mKZ+shmVE2Gias4RxpjtJP2Dh9rvpVTkwpsOQDezkxsdl8armr2QH5Z1
u2oq3XeDLvaWDvWwq6pCPjVVf1eZnrd9du86NHjTRPTmSMDrQVtc9vWS4ZnqLDt1wcjebvyc+Vtf
uaO25GCWJ5eGIbG1un/vawKmbY+X8/G00/ESzcO7lJqjXhtMoU6wGcR5KmNrBZU3hpSB4kuPGjbz
8jRxAntXCHEMe4O2gp67dyNfTBdhQZZYYjSnjGk02trJO3J88NbTsjV4jCX2IqkIfFtuKF0TpDku
CzgGkvbJrPSHx5x9jUVfHZlbtu9WlXZLSy89GGXcvhvdMkvPiBYPl6eBIknULGW8e7zdJZFIe44+
DF+Xryp4WgfDKqr/LoYaU/8R/sm4fvxkp8i8k9cABXj8ZGKY5YXxkV49fpQByO7q1s6fxzNvDORT
GWVvj2dpUvrPaaRO//2XTDm9dpDNHs/cotJ3nd3iguwLbF4nM4yG++NL+H42TWHar49nRWQfo6qL
nh8/MrDqV2kF1dPjmRD276bxnevjWRwg8wwtS5FHxV8FsFZQjbfiv19fympYY4CaORJxA8wc0DbA
S4hWWL65r4tkO6Cy2D++6k5cXRpsJCNJXlxZqXDXhFFNMco3G8Iz9snIzfP4aiOVPErQnZDd+Mn4
LdoTpI10/fjJQz26574QjEWWr6ahWVzB3SU0hvnJRU7HP+qj98cPdo2xeW4TAPXLt4q+SV+zyEEx
hAKk6axwE6Vp/1bhqqpKgsPmLp/uzri4dJ6M3vGfUNDal4C1bJUjaxhSFb50Ffs6s3Pq0mR6mc3q
WlF7n03UtAc9jVBM65iGZcCaT8yNeee9P1udQEDOwfKATdF9H5e/FLFGcbAsCKwWhQarUuyi4hpH
mnoYxiOUuu9yxsKuW4bburOWHL++25p4cBDOwygqStRevnzJbWHc5dhlr0E5b9hr4vdwefDEt6Nj
8y1Nx2NWK/O5LMWNGMN0XwuYXhjxQjqdCclofvI2qfSvZJe/koRWvNPYdFBDwUDwqPI3j895eJiW
UcCx9ReLkb1sce38FYz9cDQdba77op3f52reR75q9w584P8+xTGYwVg7DpuirRZICP+3LOWEIFzj
O7dCH3qr7jZo0K2XELcQ0QfG/fFAzGCc5Mbb4y8U8bRrY+Tyo/affJ0Z92BZKSvOMJtiKH+R6vhq
epN3D13MKikD80tdpv3CkjOB6ImABrmYDmFReHfotejjHKfdTsu/aHExHfvWQ92pOecuSxntOfdi
UbsjuPflewA0AK1KARiRLzqBLg7c4sgYpnzjdYl8R+1/ausCV5nP1LaE+5Cq6p8d0VIAkTDe59R6
Kwelb0aJIjqK+2d/UuO6VORrKW7hILNmWhYu8wrX23cagAmpxNtMx/3dxH7FFLh/wWrJOH7ZFYQy
YhjOHZqdtuzumjjBp7pxuViegmGe3l1AYM9c2if6+cFVe8O36Q/dzZbzZQiwQsi+uFPf3gbJ29JZ
DADjuDywMqJJNFOK+Tp9mWX/pwsJtR87zznQ/vah2s3GSkUJBWVHKygj6+Ka4sOxnHZn14vmIXcT
FCQMKBpQ3vc468NdRkdg49a089Nx+gm3sF5GlqDmk6fM0NdW2OZt9Cr9Iup2Rxk7YTVNf0ccyt5G
MwU2XVZyP5Zo1fVIbI97ghxhk+L84QRIhOaAnM42V5tJWOY6y13/kC5zNA8v1Q5iULxtdTjd7fJn
oQTV39z9MxxanBHA0rvZcOCLww+8GziHnOxoK8qLpFb6tTP+IM0J3prOR2boJRMyipzzFBU7GMEz
mfDD1fHCN6mAvTOdzo+ywzFpLf8nB0gG3UFKbr8CJbW8m28ILkB8Djezrt+wo5r3x4OxhceQktqT
ZofH+A9mFatQRqNn+SNijxdDLC+i0Ti7sM78jVndmUzcnaoD9dU5F7IerjKYARfWLCcg9pat9p2O
s499Izg4IY1EzPftEavbUZi9WMWD5rBu9EiJylDR9grre4SJnN1tCNnyq+ZexkVMAYRLyp+GTyu1
1FXUxHhKeOV0cs5orN9r0Ts38KYMfi2Nu4VBf6y/+sowN57AypRMMjgVHe2jQBXV2U2KGs9Dbby1
Zmkecoym60Lu0goFEr12ADmYXTZi6r9FhQWmcNLi/Ph2r1xERKb5oZPt3DXhPiSS9G00CPLmAL2P
jY6T94Q2xLDGaZc5ORt0FT5ZnoGneHbvc2i49+XYhBb2zm1sPjEYPplT9tVZ/nbMnQGxT+TfbRPa
eiKGfI+uLLhzU5bbMPZeLJl9Ky+/QApXz5T1N9o2CNE9Uq0kLWFkvytGGD/COswOsCO6t86+0ITQ
d475+WtJuKi/yAigaqFHwMBDNPwtNL3+MAcmv7o2nrX5qRhooT1t6buSkX7rO9XfHh+VJRp6oZrP
yqbRSuMG5TSrBjwXkeOVwxNl0nbV8DOWh4zbaDv13XNRNZ9ZEBS3fBqLW/L/P1LUvBXl6RHu3NVV
EE3QQPAd5GQWt67HXp2H6Ws+tFsiMv73aZKUXGalKX3xzDYNomTRh3q1eyo7eZ4wlK3Hjv7RSEfw
VsuEJhL80Rzd1a6SMad1F52XYH6fYpXOZiwlLciWbHKyi5OeBDqxK20qhqq0WkDVpPUqLQZN5VxS
FyxfCNGD/vctxBdEaDvlOhrnnGEZn29bdu0SDAvT8i9JqsapA4p3Ys3530ePzyE1Lvb2FF+TWQ2n
x0OBKWLHJvUj8eKvxLHqnYCeh6Elp4lhPx6DOWpPj8+G/Yzy5fG8Rwrm5z857wEZaTm1+JM8BlHz
0nbWu193xY++Ij2UEVdKX6VU731iHqeqz18chXWyLyYo/PZEgiLCp5bmyWacdLvt2gHCdBN2C5s1
2kKohw+AJefX0Mi/nW7nQwSdlS0sso59TU8XBpT65s3aEG3Z/uJg6KHMx6arOJ/tWhoNqAo5n9kU
RlgeGv2SgAPy4xbRXirOpZ81x2lGLSrlzhtwc02082p/st4qEZxplGBzbazwRY92sPKHOXk2Mhlf
shYivRmI4Vf+ZBh9+qOm21dKH4FIZlhnRgwgBWfz3zSXWwZVB0u24H4d/8NKmM+UsxpfQ5rrXRCL
DRp76sXRaddc8vO6uWFHg6g7IN6kIEEHpZP8SHjiL7vZq1Ywt2FMeydxCbeQaLKDqbtxFzKHPcyV
t7PZLn/WxVdaQKSOAWp/WI1P1+VrbuvudyN1uyb9Rz0tGdLbIHOxDDRVfsinyr1kNi0ORoDd2jIJ
VAmG+DVBb39MANRu3KK3fxFP5UyMtAXQ0Lohzy2V9L8xnVQ7ox6/zWp596bmzArt35FH/YT1yEzD
Hg24r45/8VsGDj2JH55R20/OGO9JTOH6SyStJV6VJxv7k2bQgpnC6r6Zjn/SfY3+Goh0Jq9nDWdy
vR1st//i8jSA7dHzCadtCP70q+NSQBvS+7ccm9TdI8d3Wr5T+gNCpKpY4AXoyety9s6OgW/QyWq8
RSJV17G23Q/f+DlJr/pq8j49N8zs1iIBkVTil+xKWsAyb0Iu/nZEOOMabwGrOWJK9R2LzCNtpW32
YAHkObEtjhGouEQe0TbmvXRLD/mzzSYnGOHp6DMhmWSfkc9wmaMMmVNrbGWVSAJUGkn/Yfw1R2ir
GB3X0CbQ5AwTFFpcZTj13FfdxBxW88YR+7mc0lXEjC6ValgF8ImYUSLZ71S2D/L5NtbRL1Z3En7p
XiDwWwjhwXTQCMvgrC2t8pkakZ5v8+LEYQZnk8TqpkU9w6E4YYFCcOG75VrC0jp5WYWy1A4ZQPij
QA3FBK6xAc2mwb80d7wLNZB/eXw0JvG/oeniPeZ75PxLoknvAeB2oExgex2wqlqeWi9TZzeZL3ln
bjPhYeArLGenLXp66IqyK/03gCrlmbptLeOgOif9WK6jWgfI5zkvBkSrPx5I6nK3jUv0UUl89tYb
DI/FtnYwggnz3XNqBCumdbYs/12oqdvbceRfSiQKl45mFboT1G66jmrUz7+mVmCaa9AF8kJfjPgu
0Kute4SQaziqyRnpc3J+fGRWst5VIvqDgtTd+0H3PZWaIXsFKH/JljuntpWcEytKzt5gLsI6XNgQ
2oqzuTwwsivOk1WEJ+KiqcDL/z7zf1+r0+mnOSIfmxy+yUFucprN/n8feerNx7N5UqMx4JfnYbIQ
8GWTPmC8dtyDmXIO7KWl//vZqN/AZmdiGyy/KQq9w5zZ3cbt7N/FYBWnip5PHTghKL1BASVDjxGk
1yalu12WFBIUcqyFRpirszBada5b/Kk6Y3BKOtpm8MfmGMQgVMLlAQBufzajvNhkWhZrm0AfNUen
KnS6YG0P5dWrauqjMZE0udh/ptL5+XjWT7U8Pz76v4fH50h4vg2hmexNew3YwzzXqjfOMAjlalJo
0JImZzjbOg7/9wmvkO+BbDYSkn07aO+MWR4PFtJXsg+gorhqPhGbSaePwz6GjXZVgpTdFJk9HL0B
hjZWVoAtziac22ZTeBozaZadHy/e4x3K0rg95TQC3MoYnntSzbcx/dVXI6sQKQ0jZ14VIVr1MLLL
SVWfrtUyQSRE7bsPwt9CGtMv3rYn2mvWM5pbjALOtAuBkQAFqj/KEK6MmOy3TivnPLXdKSBj/G9Z
uodU+PqfQ8TBhLXklJbOM6NuGuCIbGmFW8bX3M3OKtYq28FhnnZdqggbMrrynlXZJQkWrZij6tfB
SbMtnb3ueYGM7foGz7KPS2XvOEN6rRwwMVzmP+yyGc4FvbZj7QUxXpQ2PzMfsg6VVduX2UE2ajLo
PZmVutiYc6FkzOUzU0y5taIIPMNsl5tKok7M4LVwTmQoKNvfcnC2QiLrGRPhvlcrQVQME1Jehzhz
WecJpDr1Do6zunkBEPk8YJt7mTEn2G4KjIj6a8jgasg5zzYlDX74DI3xFlfS2uBR4jUxcSOC+6B2
UN41Mwt1AJWRs4RU48n2DByBFof4bpGK162NaLyP2kNjOmKHXwtrQSMZthkjhyyLEWXllIeZ1zxt
6eo1TX/s3WinJAPiQAFAK7OR/gFEkm1PCMoz/UVvW7oLA8yU+QEw469oBreU+GH0YiXEskZM/4rC
urqTPR2VT+pIJZoNWgPxCq9D//eRnvtppavoXLWTT0C7+4Y5sN1Y5mTelD1evQAHRRLVsD0ish2Q
7sQ0cvNEhJ9LswSoXcaxHYGfQ5wZ9u/cfLYr/Hsj9J/UG682HOx1UT2FOOd20PjUWirv3NrAOw5Z
gGPMz8hW5WRx91zmuyQf/5F2RuaoOHL3V5Q2eYjcuTboXg/urZ+jrz6WL2nxo3Vqb5d0breHn4qp
xAfVl6XJchyun3ORmGAEhnxd0359Au14H1tlvkphroIFlEQymtwFuZ9BISekbPjhC/9MvWysRiu0
1vZYvVWTgcSBLRqcOQ2pAsOVbr/iDPPWZLT9vmXgwNUUBj85bbBGmNlAs2Tcz0O1GXR1YJzpbF2n
+Ctt60djEUtimksOQXCqOPZNsb0Jq4DZfd3sZYD+JYxgYGajyzqfzOYnzdpdm2jkO7aw7pZDqExy
LmgnHJhca8LcSCHBbY/GtgjchDgOPJFZZmw58ecOPK7KD4lZynPjkPdusO0bP1hXtvGD3QlZxavh
Bskr+o6NBszFdka55EAaNqPytUjt37jI7bMdWxY+D6Qwydx+E/3C5ZDKp6C21D3BD8XsOvhdZd7v
YdB7a3nx1BCgIzML1izrhncuW8WBCbQxj9dOyWAzLmqolzaOJq+d/iBVMtbu4lxDt7PKs9RBhCzn
a8Uy2Qd1u9dK/fOYILfefgr7bS8lZzUKnboGgNXTlGvK6M/QraMCnaoV16/AqnljRka3MeMHoD8G
c7agOpSFXUHQp9qdpkquG2OxoE+ITMLGAexlyZMRTbsABnWySDnSsJ0OdLn+avHHz0hWI5Nk1xL/
vaqaiEgS4cWHoSwd8CqXflbdFQBXsy4xoi//kNsTwAt3M0Fwik2y+AWUsV4P0gFPAa7+KUE/BTps
laa4lq14BLAOuxi2BRKUCbHhqp6acBcVCfHwxOQd80mZq7SmjMdEjnrIx6/uttNlmoknIVVj15Ux
Dkg3L9f42oFE4WBCm5b+Qj/MjaM448Q4F3RffKoq+Bp6s94CTyI0qmz37BLprsUXgYCzfldV0SGu
PkoXUqghOJRXQS2obWtx7Wgr1bG4BfIWotu5YRILrjC//h91Z7IcN5J16Vdpq3WjzOGYF/8mAog5
OFOkuIGRooR5hmN6+v6gLLOuVFanrJa9oVEmUYxAAO7X7z3nO3MyZwfi4Hgaepp6JhWI3XHz9qCr
N7MqbboUVumTWm/vHhsnM6E52SkxHjoTi9a9K20bSaJhHFIsgDc/vwiw8MY+nhfz3EajuY1CQn3h
wmCTqLN8LzTStkInk/vBBvnamem5wD3GhE93bn5+yShFyLzrT3Zx7zWcczBMsux+KPct59Zjz86q
LQSYe9EP1jkizwEfnWcDcSjahzpyy4Buz4ek8v9SR8ziG78STMK5n2D78xGMbnvEV/iRYjcMxjZD
WZzML3BLjUBPqDsBcd1ZibON6/mF183aLHghYJqAVLXOBSwbsw+beDIL5njd2V+cLqH77b3WleZc
Fx7J0atvppBhc5dhq6D/mqLnhT7miYmcuRjX0FimPvBSek9ietfQ3JZ9Ur8g2Zx2EoBLnifzznLB
5rRmEHaFi3BCvszxTKtf2yYaR1a3TJKr7aW3vOkwhVqyesnY9SoU/PiTyD8U34i+7D8qjV84hwR4
hoQ6xk2CAkq4IzSizgxqx7w1tKz0NZJ9aQltLVs7pCfm3+OGYfIKvaclnEOZ8JcIOTc0JhK1hPld
i0MYY3G1T6Y4RH/N5zma9Vc7z1sOyOJD17RHT4s/RR8bLHi47o0ke3HAS8uiuOJj1S5K9Cg9EP/k
6ZnscrHLSNM72aULdwI5nkRdslsS+2YpiBgcFjLaivR7VFvensWJw038yVvTg7xnxlzQ+DwtnvyE
t4h+yBIPVR7SqOLjJWWOeqHG/NAL6CbC7r5OYCq4kX0xJNoxERUP9Vyo59ENPYg00W1J/qDNPxFi
Sb+YdBVmd2TJnrtlv0T9B4rxQ+c1bM/Evm1oB5S7ws6RcCbxl0kX0TlezHkzdMnHLMSHRmcD3g2V
ggGwxst8j9EM0d5FGvSE4nlFhneq17cMyDFqGgmpXQ6pmuF9GvHcsFy0JkabFloA3FBU6hVilzht
SJhxyExzZ20dGGInj+c9LIWt3Rp3cARQnMkzS4ivRQZSAaybc6qrnRMOOnpFNscKCLlMaJbUvfk8
atGdkxsfpIxC968Hh/allqGzqh6VFj1DoWYqX5Cx0lsgi5pFY9Aon0O7eYkJ12xn+SOuOa5h0t/m
i/duMHlBtZy9mSAJMj1rnxSMPnDYDxB4ngCy6ZtRN9/xZlpb6dKaqjX2EFriRvMZa8zW4jGE6lFO
RBIW98oDX0JMSkgoAXIGSUYfurl6voqOjuGYJEQEpZW96TUT3TBorpEjR0QUzpobcDXCGLpwQV2/
HBlPFxvZweUy7P5dk2wXYIMWtiLrNo9sqgqPEbggBdBtMPTx3GRo0EGU11emKPExC4tHB1HF+n81
5VHJ1Nk9ZuCpKFMl9aT3FikMf0QF51vPsZ8ce6b95fIB073/huYHx0I/04Zqz6aFEM4m38qOOV1o
hAKBDT/FUUKPrnDUtvTGS2e9ZzI+2cpKUTxEL3nVvk42Zanltajsx+6ORydAkES6RZt8dBKbUqeJ
wfeszy7CRd/N3qGOK/qwfOrttVIprZywvF1ig3xM2rn7KMURghYG8w+Qxw7ndTZGZ3ci2QUTCNLz
LDykqDYORZIUbHoNu6wcsR1P76w55s4cXAzg/a7rFgrOfAi3KdkqfkWjiDTyi4TEYEysh2hsy/IR
0ZUNJ5B0lRlpa0IZeGjs6k3XcT6vdjE7Vtd0RufWpTZrGacs1hKKDre9m3Vu7s7uv2ZUxKVddrd0
9J68LLzpoDZv0BD4MukiXGkzriqyrDfLon8BorFau8dbM0fIUmu3btz+oC60GFSe+JfGJm3WfM4x
8r2o31uL+6lbPS/erN9a1V3KWdfp9Ze3yqnpoGj02BGfItjri+ZQOtWuvnaV9k1LnPISy2up6DF0
FucDvGV3k2i3acy4jEbmWas6iDH1j6iBATZkmL+75XkMv/YIrBGksC9ZrrCYDRDit2h3M0B/Jo4t
ZVTx0tEJqk1NcZs79A2Rb/KBgkWr/MQjTUs6iOs6pMlCCx9J5n4WA7RJXJCg/1uv5QZxuq1rmYEd
Nkcl7AkZLCGdpMQAGRvlHpMxJUoSxPbyidLwOVuf/zAv7muhF1sntq9ax4PdD12gKXnlE3FYdgqy
RdEJjTJ/BzXwarjHGAelYKTTdYIzhWvRYIzYLtMwpvWIwKCj8WHmJomfEa6vDpMwjZ+uygMTMeiG
yfCWhpK5TcS47IQWEwWs7F0TGVsQKLdWpL1OHiJML33jzBJjAnhI6uXIueEHTw8XucGJXLJSuDbb
pCrNt8iGmTe78CbbcxtrAs7sD9tuHoRgqcQZl5beXRG7r6M3HheFZjRXho8Q9Ykg5h9TuVeeYFfF
HwZnoOMcQi5R8jFRH3YhBkC8wzTA+7uov1GWRdd2Nmmi6m+Gyt9GYEubpRXrShXUCQ4nms7mruGk
IIwSS0gFTr3tkGDGQgcLNNFe1xA0LV+40q9zxu+VM+mJdnEnvQK5GIATRB7WS4M1tUFW1VlM7Ain
aYJhth4QdH7zvltaySIfI5JP8byPnYWhIduhLJXH2nNOgCsukWu8YX319pCyGrKTHRiHUm2c1lbb
qfHQFZgPo6fuNcAV2ykDB2VyXAmnx9AGLw61LNtmYfSR4gt3UQzErLxj29NyjroPL84YmtTUDUk0
dL7Kw0e0TyDgcAhjniIILOMDCsEUEk+Jwhef1mTvuFNA+OOsMm8yzn8loERsTtiwUeNp01MkvpcR
h1CNeDPxyGgJMkbd/8ic8iGKVQdvogzqgmZFTwQv17vV+gcCDMkzrZ7NeHhgUZJxvDPw2VCpZcB6
niiMMew81Gr6QkL5SRa9okSc71hlL2XvYFllAR1TEoJj584o5hMxT5Ba2wZdWMczbxyX1rqP2hKA
QuxHTsko5V4JDfNvDhu52y0RZw0xL/SUmOOHbnoTm5K/xeNUTwXMw/LF9VgAOl2dWEyoFu1viHBu
xNLd9ugoRuZ9Mip+9KhnA/hGT6aH8B8hx4ep2m/2aNz3EY9kWvuRLfqNvnDf2T2MURiEeFMfSvZ7
nA8flr28ipAHIjI0rKCtX40TRaesNyDwL/Qp2cjhy4SwhXcGott5Mt9oFACQZo3r8ceWrEwZWuXQ
PdXkl0LWPVlxg4iqR1RNGgf5I/Fwa1jJESDLwTOdx/ytjmmNhtaoB2U83vWphpHMAwdT68Vh0cuv
SobVBi5aGCwG/70hbSIra6pXWeRqZ2mU363Cmc+5O6cAv8udao+IGXONWx5pNTVAXGBleCCicqRY
h0Q9JmH5mrYDp7GmOg+ke+IZ49rwwQizhulWlNpOMR5qYu9LpFprT+nCwwRlqKvt6qi83eSp16ab
sgMbbY7e/qwQXm1aB4yIpb8Oajg4I6TUGsNzkMnyZKP99Muq58TXkzbNCjdtZTt+mRONbNu1H5AQ
HR+FPQPEDBk+0YgB8ah3K2EYrAbOkFTDfJhk/dlZU6MTG2fIiOIkLI65DIdrMmKa6L867bAv8Igc
srHoQW4v5G47sjnMZYQY0RHfnLaPA5a6XZ7BoIIwWrGdHufJBWoHZGgThfW5dCGFLlP56SZroYEe
cNuzwBPmWXwZJZqTWBjt1hmO9epS6kKYHKSjbB1mcsUUZ0wDOCmPyCpbUID0gmky2U/jpKCCZyPm
ccgdyAWWYNI4zswU7YGWEJ+NovSmCbXX0F1jEDX0ThqzKeoQBABxdNA7wSGMLDgbPIjFTGmPj+iS
OQjcEJjcm8SNTe7F0arT6OWsOkaIiL/3sIiMLapHrdd3rU2wPFLyXT83+6YzUZ0aubGdCtax2kIO
kyqUhio+IHg/h7UBe6pnn4lFdmeg320rQEcIuZn0r9jWGK2ETfQdTsPkKkaHOwiP1QZpzJucWiCC
FESomYLE00IGUpHGbIQhf1W9hjSSoXB7lOjmvRiBPhU96lxHTi+GCbsRpYgGKKcvAsch3w/H3ZX8
IHO7UrqtxaPTr/U9rZQ+IGu4gCjt+U4O5bN1tS+kNW8mMahHtOi1WfsmuwtEi/ACTC3xu8HEHyMI
F01LiDXAbUDIWpIRpxSkChowT8NovkkicCYZMJBivkuBUB8j9JDcHkCIsuqlQFmOFNmKOJ63NmBC
9Lg6rar7hjlcqw2WD/Qg35nTgF3Wir8uFqWWB8xClTQR8XbxFGC7Z6/6inZi7y31VbcSw7eYtfiV
NJyVfzFSm/CguWm2GyzdJulm1vFAl2WQTW50wDlH3aR9G0O7O5iiR/SoBy2z5LkyxYvnhX7dgS8k
duTIOO+ruzQQ71bjpQA5rk2QB8iT2KQzCNukQEBB7+GtY/67jm7oUrUAxRbzrlh0yzcy543n2ctS
dhX8TcYoZMAxSho5ocB01x3KdJgV5osY8VMVkk/Z5Z4Hu964Jee+DtF0TkAaADjar64an8OI2hR4
VOauKYVzGe6YepeMAjk02b0j9gPbKY6uYaumXPnwjo5zzBBL4JPj2gUaickg8goMcUl77c2I5Kho
AVdYIThqQ0ywDqgN1BdnW3rfS3OO9wSffS6pdnGSVrGrCHJDaZ6By2p2SyU+R5JW9crFKgK7ld4U
MjhLQWSEGDIcjRxzS+lOrD1ABKE0gWcb7/OklAHxn+bG5iqaDdIs6KXw4K3wi4V75KLm9kaSSXCj
a9aZA4Tf0o+6OHE5cqaVxi7JHMpDI9pJK3tMxsjZjJActyCMnn5SAeae2CYtmQntIkVnAtXeMwwK
BIL3bVHFpZ9yHbfQCtFa2Ore5gpa6hn6zE079QaIJB0kWe2mSA2yk9XsPJNzY++SjdWp73qE5dRo
dIK0GHxvUY1GPhMktRYt+GlN2ldBoWkNG1Fh0AjBVzZXDPJar37Btwx1gtTrtMYc6NJA2ohpuQ+Z
ThzhCty3HnkA9Bg6hLDUnU46wqANYQ0kqTgXOjGl+tR+CSdN7Qn34LlgeOwXc3muNQrPKvrQkvAb
TLOzQTj8l2x+iVDPYGRkTkHmTbrJCwAnUUbqouXFTDLRBTKPcbNjJNPrXKT3DIutx14xQjAWz9mZ
4V5Y/XBKZgJxxyLd2VH+2UPD6tpKPTke9GLbJiNhraeHzHhMpEAHPtyZC0pGlE2cYxaQCTXuqcbS
PikKzouHWbCk+oH5nEZ7pTUPLjF0ldTabz2S7yF1SE0ow/Dkms6mjuW8NZY5aBIyPCtrzS/Aa1wY
KVxR0Pb9nNBDjpqv7DNXA2is3439jaaKnRsXGtBP9uoK0FhAAuyEJYF4NitmpsMpMfSV5ryZhm36
kTf1QdmzCCwOhNPGGA9Ue2+ep9aMQtSMdmXdIv/q/arySD4i/3Dbmg6SZzRkVlt+mueFdt6W49iw
R4R7ETmIohQ1R5GL5Zx4YMgoT44JDW6C2BtSyNo9WEAaRGA1cVAukvztKYwf8rzwBxU396rzIVbw
YHZWC3PiiQBXqNOh6I5NleGJHGnxVO0+aSqCwXmmlW2haxgPZRIdUSDYe1qs4dblqK+Xr0l0kU3f
HU1V/EBN8MG05tHmhzwdIjhQR6azs/1lYF66agzmbd30TylZE5s4am5DSwyHYp2TjNg1DK+5d8pI
C1qRPg887XyMxeM4XRZ3qtcD3KGcVvlcizA9McZrQg7ybkaW4pq2yUyFPZIOX7NzlPnKdrCl1xR+
Hav4GbavsbMyaDtyhq63JMXJiZFD1JrYR1wQiJ347sBEuyDPc23fjVoMLBT5JP5gzHkazhco0uq2
JXGgw3Vh45S9n5aOtNes4xGDVYU3vIfAUkHSVoUvvCY56TwhexOHAQSbRxJNUfL2GLmE5XB+zAgc
jRCNDDEiBxTvKq4+a9EGjW68OF6iWMQG+uHU6dWAPSXTgqVFfLO2OgOvgYJl0jNPjBq7xMhWWE6v
eQZ+iYKfmAF/0KqDadSfBXsOsBlW8ZUdXN9OEK+OVZ4fmdkHVpjfdmNyE9Kp3qQF7XdNsBdWuX4d
F/sxRZi4mRbID0UFyybqaH7WihmXzSbMUUcEmIPXroDD6QNk8dCj2S/J/KYF2N0mUnN2WU1+n323
1M2bJAeJWSApG2VzNtJsDAhkLzdailSi1NFBGYcKud7qlIBWT/dL78q7yZUfdQRNR9eZ0S0wP5yw
RD5l1MeU0GCqbWyCdgv5YQCHrkla/44C0CBKJIDC4r0M6Pi98HtBxx1JhY2TwaMjkZuOs9eL8MbT
kO67xVIEWZO80hujkZcuO6dFa5ZEPyoF+lZLh/PoWMXOspbXfEw+srIB8d4Q8CJSwcR3Zs8sWIWa
qPQFFXeN2IZF0M32sNmrm6mgGhrN/A53DkNjEqEkzKS4pv8Z6kxx6pUFMHbteyMLnDaDOiLajXeZ
Q2O3WW7Jtg1vbCn4EhvWKanVvT6wjhmdfciqJDtIXT8C1AVzK2hhV0VFeSyq9zHVmRKOLf83ZCve
t0Fjk/hZP0tS1AJtMjzPi3eeNTZU4m22TeNITg59fl5m26EPYYIlB0x9CtmK760aYXgUoaAHflYt
DCAZkmBm0z66rrWCGBT2tmrkXa6V33O4Izdd2waZubYzk+ZNSFKxZnTvs/msSkO/T61E3qukL64Q
li8IKcpjtmj2piRA8jmao0Oo0zqsDQLPaNQ37jQd9RGih4vg1VY9aXfE8/bzxPw5nTAU0OR28bjI
2lBAZEg5y1B03YrKcU6q708kOmcqZmbOYx8so7iry+GdNuY289hWOQQ/A9UhFHmVyiT1a59lPawu
9nbTe7MnFCe84e/C28VizvaDgPppZaG+kxmefDk7mLmGQ2tld5Pdxmec8TJ7N6cS/XJd08bosx1r
3AkzOXxCj5HnEn12qtm1ZndC3PxhDQkCgWE4I7xhAoRbYz+WML2JCd9aFTKrMszfNMWws4ya9zkx
Xl2J4xUCVLzxnHh41C3nTrnYA+EskZNhVKekA8SxigPOcdvTNFnu0xa/woAUijM1/+v0pDdMgZvC
9PNYvjNREswViFmR9pLuOZ3ctvihh1ifEPQ4YJxprC25gKtltdYxj5dHT2HqCcU7K8pb8s1zSLO2
Tbbv0Ox39prCEgti+YjF3OjKSQ4dW521kvtsD6DKP9ZgrP8q+Gv/vbp5L753/x/kfnkE2/6/c7/2
39vivZz/Pfpr/YE/or9065+M813HczzXRYxKiNcfyV/WP10b9LGHbRJRvG4JfuRfyV8WP2PbRNP+
K/jLIiy8q1Qf/88/TOef0rEc1zFA6en8vPXfJH/JNdb733K/hC7oc+imyetymKcavIZ/z/1aVlmD
0XPfKO4BLyTDFXKAg/iwhu3ULS5bg5F2fq7m+rp4CrNiThdrycryLtLF0aCmbZjMJzsvt6/I2YiU
JIfpomsskMKDB/fzj04Cfl214+fPWFkqntrvR7sPNGTx/3bh7/545f+rVMVdReZS9z//MORf3xBM
BEnHGjSubZjr3397B3IX8a/1/+2MXQbvKSbWs3YYb5rh2Vu/WLW3cvp4DJH9LbOTnUGAdJwmw+ES
RtV4CZcVjOikcETy5JD03uUPa0eFMRBh3wVYOYfCPDT3NYdMv19oZEj8QxewN+7FNoV7ab4V6Ddi
u9rpdjRei6RqaGAUtKrK5e7v36bz17dpIMgzhJQmYdyu80vkKyig3hxaYFNeTbRfU2MExClefLYs
Wfsk6aFpr8EKUYfIviCo0GpIqdG9yHhWDLNu+yG/GGUxXZGaH/Ta46jOVvQYwY5PreXWraV+UIU2
3aWQzX27tolri2lAA+ZYuJgh08qmaY+sYJovEhF/ABYpzaMtw+h2KOgoo4K3zt7cssdW4ns9RPpX
wBDKN+qhPHA88y27LG+6m9Sxje0wIi+jZksPCisOSqV+OHc5xxhmqAdiVHGnKPgfE/b6jZVH0Ws3
2PYu71J6Vesfp3JmCw9z6yZOSvfs0gTf5IvaSqPWjhm8SZWIGlgguvYjj+MN2oVlq+HIx5dgZhcr
G/71JWHf+PsP6mcq+p8fMDqJJpF6FFW2h7v8z/cjp6OaZh/u2Mnoi11riOyS1zm/Phnyg6uRNJI7
ESwqeUVqgzItTZez0KDqsOcbh3ie3ouZeo77trpBlxvt3GEWDyJsjOvQrc1YcK+AE61zomkeTM0q
OZZSJauiFzxr0ulnpPKUR0zZ/N+8tTUT8Je3xn1tSnLxLA5GP5PU/+1Rq8d6XAYYXducPh61awQo
cLKLmzFxwn3c6NbZmVpnP5kONBM3nF0f4zQjoJjEHVAF9bau2QBhMDZeQICZP0keFtuVMMXj8EaM
FkFIsssvnjZf/v6l6//hpQNxcKnB+Ghs1/gl5H0QVU7nnYC9GhgZAnEb2VyafxkrVC8EBa26Nrqa
Fgd/d66js0VWQw2c4jcxwazVf7mCeBPJbcbITHKp88vq203j1MORyrbUfN6e1hen1znvz4jWntM+
Ki+hJwuyo/huFiWh2mX9Eie1w0fuPHrWfayhukV67Z1+fjdZcfjHdxGiX18fbGgjYN8uertG89h8
Pqobl31R9u3v3sp/uqKmbbOhkExOYfpLlnNX2gxOah2yqFbPwc+IoN546PJEP/38g1of6p/fLVXV
HuiBzodkvUf+75dlYc2YU6/bNEzWSRcnghwUXKCN7bk0mWiUYEH/+xuBJ559T3dIjMXT8efHs1Zo
mOYMFJozGH6pwRUsLHo51H1ZEA0whfIo/SwwWhyLUENjZ/4QWvabPUtf14BfHiSqA7ku5NwD5HD+
+UVwYFN2bqDHnerQ2i1N9I0cXd2XJXQi1nlx8SJUjl0CsShskjsnpqH3m+vwS/4nH5sphGVIahRW
KfMvD8ScFOAw4IVnNGSRhveGrwHbuSZAC/RchGe36j5szFtI6uCkJcChB2O8N9fgpSmpH6cynq50
7LayiVBYj1U2k/KlsutvXudfL5UpAIRw4EbeZdnOLzmlzI6kK2vErzCFuMM1w7m2ulxOco1XN1Vz
aZyB0MJemRcaEW2lx6e/fwU/r8SfPyzuE341Em5Bifbrgu5oOodJeHdMuA+6GSWPU1xvY1NAAcma
rz+DFLqGaVGlumeUW5JwLE0eLUutvCH9wvSR8A8XQ0hYeuLSux3PvCHjQIQIBjxW2c2CI4EjiP0A
Rs0JTCJOjoQn0KqwdnbtVa/OQOZlOMOQ/7mhFwPNVI1+usxMMBr2Qgpl6zDkmbos+LkMT3bfnf/+
Msi/fhAOxYcrOKoiPZb6L0tX5tIK6UMCCemLQsJdJOXeKG7izhE3htNfvTkejpbKISl1WN5s8aS3
pfGs6+SZ5S05cGvyhwTZDqNmia6iN05ZMjnHvoflmCSx95uNmIr5l2fMEYbOLiwodkG0/PJ6l1lA
92J7/KNg6huR7O1RRpfWYHrvpt7rCA3f4zLe5O3w4+8vlvOffje/Uris8yam0z8/33YRmikhiUgH
E+UB5x5xQC2GFqFLUChJpOBhEtn4u2f6P7xlncKDIGydG1VYv7zlHn04VTRhR2Oi0caG5JeCFq5x
SE10qzaV3YpLW6J0MWcPa44x4xy003Oy6stbpKdG0RWnzIKHOXXGYT2PPHZnYHftb3Zj+de9w9F5
pE1OE+zGpvXL3tGXXdRPNdcndqT4GOGdRnANGqns59SIi11lxQ/ZVHT3qUZIxmiIbh0P7dXQoBkT
LZkAsrD6XZ4sH7XdZPih2+JWZZ3GUDHsH8VCEBCWjt9c3//wqTrSNCX0MMf961LU6G4Evpxuk1EQ
FBnBldnYSX7temZ5rSyQnqwR4n9/J/21YiBElrMkNRfLteTbP99KykmXdOESbrKGMXWmf1WNwu4h
p3svjvzEdZxt4VQkg8Lkd0G/+Sad09AVNbIYB826m9/1In2cu+gDSAs2gx6C5SqiySIwO40GfDbZ
tinswSykyatZ1m+eQ5ub/tfHwZY6WdcUjZbJ6uH88jikfDw9PXBkMCZ14+ya9+2U1XuX0BRF9AtT
qTjchnG8z41E0m2Cimlq6cPAJDDq/GhppN+j5TFQYJiAz0CzoAxfQi8Khjp2/YbsoTi2yNHQC+YU
ZX6HbTFFXoqyjgxIfCBRe78sHGMtfNsGzt4rdfVx0Mt815nkwdT+UOoMk8mu3C5Vds68/qGE1fXQ
mS6XUbpYhAFNl8cq1U4ZnX5I/vjxGNT0gcwRpy7Dl1aDyFwu/VlZND1t0cV7Ng6M5+lNESYdwInX
AcpAMFSmhE+DcI2IZ6hDRroZkX1uMLZtOm98LltsyUYdf+/oh1fdSO+Ympu+ngN+T1M/7JGqxEnL
W+SFJj76wPO081hrl7J5dsOue7znKFcHFcEVAU89CRZdzqg10n0mTcXRkITTuJzM/dx7j8RE0Au7
Hjm9tnXCJnWITTzfFYLMNYrjVSa5FnQ9d1/qBMyfyiMDCiCK0XQ2F/1u0sz6EU/edTSM9N5BMoZl
wIB+IrsXQ5BDpWYg51mr7eKp2KkquatSoAGY16uNHjIUgq6QMEqsTwOpSNtU3XdoE7a1biK5aEO1
D5EiI/sSihYiM+GorhVbYMGpsR8CzZte0mL+mGLGVWOhQqgr6chHyyoLh3w2AlDhEj85onLsrCc3
Jv8unyx8fch3s+YspXYz5ZncRtAjSSEIsd9XMphL7Ru2qUvY4wKNSO+7ukwM2mb+AEBPqC6ZRHGe
O3SxmbQyDy443RGXwyhEpVq97cv3PqRwmzWiHZDJB5MMEWdMya1yhQ0mmsqcmpBmC2XNpms7JC8K
oY8wdySucF/H8TlJmBk77WsWw0rtNO9T2U1xO9U97ouizvbc/8pPwTBsIaK3kX5SISjI2DOI33Ef
itnLGXqUZ7CScBgwEcz3VTvo18jjP+jL6V6iGthEQ/MRMzqxpnDEzvfdtmaysiVmbuLqiOCeuMWL
3HyhZU4iksI6YUL0lNx7x9GiLVv400ReGMFShFctUAELg6zSAdsfjUhCf4hcYl6DzKGsv0Xpmj3I
k4wCG0oVPGF7kwo0YzpX+5RYSP5AMAcMqLA75MrbzvgIyW0tv2HlPHgRk3FkPXJvKXWqJU+5pMDd
aQu5P1o+MH7tFxO0Icilps3MoO+LEb3OPakJ565jPWH6WQQqsLpYHpqu30MPXfaE5j7CbhdBHBfM
646FpE2lZbW9VxOI3gwG2Szd4ZBM5EtgKK5ow6KhisZVZaSGCkMBSZ76+Fk4BK/h8EzpXOsc/hEF
4KQBGbqbZPwlV6G7cewKPqRlFScW+9lnwMTAP61NKFyd2rYDAzVbjzazJx6NUlgUKCtJSWdMVMS5
vidI5yk2QXB40BbtT3qFOkFo4qlhRSJGzWVAVWQ2HDC0zGvWKRaY3g+r9jFjgdmnpBgd3eWr0JHB
GWlJNDc5b7UZBRajbTQk6F5buCgu85+AYvMpLmcUcmnv21g3uUf1LAjno1HF4WXFv3q0cjDt4hIc
RQf0fE3bSEzcTwWhU36ok/JJB6IukBN2AFtJI7hDH3hSSf4kq2MSR18LY41RHFC1RhPJDlie/FZD
mO2R85SYuZ9y5IXmNzZ+sib19Gb+JQRmksa18YpDccODZnHcGC7Cc5NDVfXf+nWlICIRgwNkjYkE
K438bp8qxAqSuSYhlAiEpB7VxeztN/A2ZOGNy1sc/8ANiFUtI/is6eyCCzkkd3On3RXt6G4aAVQZ
kIS2cSbwpF5zICDWvLNr1WxTsIg76Yn50sYIH+UCJ0sJQsgtKI4yTx4AuV3C0vUCwG+vfTo7t3y+
rIMEEk0xbUnHyl4Fk7VdOn4lk88G5l4R2xAn0EUqxPgTtmPlom3BivOyrEMMpGqcHvDmkxBG6GH+
oNkxGNGYfgtY6kcBc2HrivytACcN12l4auLbGJZI+r1w3O5+6shhDZky4NbYOUMjA4YU+eZnirCX
A2yC+0uocAlNUqcHxImC3K+8ciSA1khuyJ5CXt7LxSfi8mWw7g3I2kwlCh+t7XGMnY5gI3CxChKN
6cUTOEGXyg2RxlTl9hYdEcCKMJNBocipMJiVagNyrMp5Q1CKxR1BsmVfCoWlMpaSwCUG/kGU3gqr
hOKTSbqC+Sc+M4OxlKCpqNn+PCfv9XprNEpu2NHJAVHC+hpHBopDmRw9XV1UmrY7w4pu2CqJhUDB
jvBla41QJnQSdnIoEEFpxshuS9wio3XxHPed44rlK0ViBTnwp7ztbDTy4oZlqnjosAw0ktcFkmOr
yxYOpPZCDMETh220bWHCP1tRN4bfZ555yCb9kEE+QTMwbvts1HzDmMDBos3fMPw8lHWdHOkYXkl2
LHbYzJn/aTZe9LDa6+hl/aVy9kYkvpE0x9CPem0ycFQUDJ4hmqYviNKQOqAl2rJWvOuVuJW6NwXx
0MFxYiSLfhQlz0CAgKa2ebOUGzwRBFeR7VfD0OnGAJFKu8ME6gbmQoaCFCTMO1N3G8XEjaf5LPdm
ow2Bactvs2pRYk9ELhWz4xyQcDERHOSzVQzDgejIZiUAACdY71Exy0Olqnep/ch7gqyKDp9ijhQ+
GLXc9ScYEPR+8ZmK9LroIfvqqk6b0MB666vMlVXcA18LDONSYyr+yo6XB+WQUkY0CGfxkJNkxiGG
UtDvKyC/quRn6fQFtTGeIoQGO04fzvlpTAtCw4fqseQ0sxEujJxcOSsDCYgjUsY6f2Xi+Zhl6JGq
ah9FhCyQG2Yc2sE+WjL9npjygOrgPeqeJ2FFu9g4zDVwzW52yQbxzKAgpmJrsWpvpAXmCaRK/H+4
Oo/mSJE1iv4iIvAJ2/JGpZJKvjdEyzTeQybJr38Hze5tKiTNTI+6CpLP3HsuK1fJznnTMibewvkf
12Z+9k0btUVWc9xNOEZFdINLoVdL3q32h0M7cQUDAUoegDc9VxnXP8Bhua080CREt61GahLkz/V6
tGwshB0+KVxEX4PjWxsnKw+EbV+rxQysg+iOOu1Ppkpn6/fNxYnVh+xGi9lSQfJkO25kTW3aefF6
knymUM12ZupTdw4oE+e30dUH3C3mypqGf6NLDlyWCEpUvO4Kf7f6S1oKEbs5YZOTOyACH32W/uqh
MgyXVLtkOxFvEbZmyZ2WAG0yDwGWSj8zI0zsqAGMNnTe6BKfbU1CyDjB2XZ8pMGmD5h5m4nio1w0
SmXloEAAweCAwCxNMV5EH314yy2BcPeew7Ta5ykky8aLbfqi4UGOZbztO/9WhUSHQBh5cVNSsivq
Dts2H1Q2k4jkBZuuC6qz2czUSStMk9wTTXrgkDW2dU5Kk2UzqtCpqTa6fiiDPjxm+No3s+tFJ+FS
fdYYpCwH+ZUzPBnQIPrUgHhQsHgmfiokPhKWWj6Z19o6IDcBKywxNfkdVPacw6RkColmsPw30q+T
HsbdkRzq9h5Mgdzg5NArWuj6CYXFHvXvrntg6LsoOox4q62B+NJhh+mj3AhjflauS1KecXXw4fhW
BxFhPEYOqUG9QvNAvB9VyYAdhDy67KfntDb7e0IqaGuoB+3R3RcdMinbvMstdaAreXADMG7ts5fF
CyeaXJ0+3VckefqZPuNw/sNMbKnQ/oYWqtD81ZHikRyDrUVkjW0zzhkHFJOFY9x0mlwclAqB2RUb
7ZMcgy/nvvGg3wMekfCZCSqs/EcqnfSxpa4iTMs69dHwRlOSyzpHKWv2pPuOFBwqwocfzmdZWqcq
zOjXQMVT0Nd7lfR/0Aw7XEcaRYtDJAtVjPJOhVc4WweU9cbp4dP1kP+i3uOqigIboyJ0guU3rQmp
Oobc09JONgpxChYWAs90VL9BX9752r4ltoW9ZA9L46FwbWvVsF2rB/M7qZ3Humf/nwektbvWHB8q
C14/Ezue0R8sW0EmosGFdJ+8ADq2/RTFQkwgwtji6jbcHzP3Pk1zQkpn4oO1MmdaE2WAp6a60PlU
q6ANW8RpAOm99C4zMbiS0IaEtXrDMPXCnYEfxDc/UhEg2vc2uW2/u7yzWJ03SODwLUTZix9H9woU
EH6Yh57Sn/l3fUgqV+1RRcXxG72l7to/46w/0qZ5xHcLIrojOnwg8zOH4ogEnYdpjqZ5TufXInTf
yhx7TiPsVWV3IHlaL8bEfhJda8GBBwE9u9bRMmmAmxG9mklPXFnouy37mqaCh1+BfAZPWrefWxJV
O4hyCGBHMggK80RKBsnmFhzg0XjFaAVMKJ27mAgbIG2Ve6otFa79uERUbScgiSO9Mer5VdshVqUS
lrgd3hqn3GsrLsnOae5KursTz9yda/f2vU1qHKLI2AfXoNd+jQ5PhiFzwuJv2xsfFiScbTm4Pyjn
t6XDtcM5F9XuWx4mX8LgfeV5fY8qmsIXiQdDRloPwLk468J1MeFHGw2DCSj849J5soWNkrfwn5w8
O44lZAOfwLMVys0evFg6kWXXNEtOwjYuoenCKLhBn/qbyguPbl+qeu1GQPGbevpjZxZjoCzDwFyH
p6pDxI4KezaSPwaSukNiQ66WTgSPIh8I5O27Y+36t7a0aeMo9ZvFNxFs6Tp583J1EPE5SnqWcoQH
1HoQ61lYFunU6S3IGSjFtnjS7JQPfsr2QaNeQoyYInjlkCk1Mt8on5I31+2SfdlCXV1GMdi+KoJR
8eYHowvFRefGhlMT+wNzG/78lTOmwV5nZblJWpDEdSQfc99WBzvPxVpVaUXhh+msD1Aha9JZyQTD
9t9Ey8zcQFcqD9jXzM1UpvM5OqYCdY4jI1YlEpoMj8ckDDDz2PKIXh2YDcBBrwCJZQ8/UUe1RIbN
dVQul2ny1k0dVVyPBJ0NSQMULao2XiF+auxKxm1mqrsnmxuTPVONMQDLBhMP+l4gEROD8w4Ulio0
1o95LU9J7Y/7dqiPSo+b3NM1pZJVnE3wk+u84TICfUoeU0aO70hSXwH8+4RydgMTCDBHn4jtlLgf
bsYWeEYv3BbEBTGCXwsERSSa4l4ByeSS/8NV71bkzs2HwURPOUqcLAFi2hO8PZRjKjw6o7rkY/81
KZBuTebTRViK9932923aP7hYe2NDWBhNNd4Rw35LFwK60WSEcikDc8h30LXoTpWb7IDaG3QbGXml
pbHThkjuWCm+Q3ANN6abLkyZ+Ba0bvAMT3cTeSzVyu5Te5ytpENka7ziJRa9ahNKwcNtAmE6doTk
5MaRrOnpXA3qkpRQgI0AjwcyKtaiAQ2qvCvICpKucevxXbSc7EDiXeYSS9sZdt9AAP31KKI/jpPs
ZQGHTxb+d9WjWQBWma/GLH5ss/i1mCDUmu5ymE08qEqB7LCfxj9GBFfMto7a1/t5MjgGotdkHvBK
FPtAijO7rE9qmhhMQv5KTAGO0YJPZ+QjdJK3wGIzmZANpf6wUKb99aqaxIt62+DvRxAN56hoG3s9
cUiJsK5QtAXHLGg+mRkc46FijiLIAEdnwkPUCC2KDyPfAliGte7xhkRq3KUeGwJiXKn3OBS1TXJV
tMQjo3mg0UPAT3WKnKbIX3p0kU5OJ+w11VG3S+/QMSK1U4JpSgMklppPk+/hz1SgJHL0sLuWniM0
xb6yOLASFLbbxG0ofKOZCD8QQ5j0V4VnlAdTO8hJF1J3hE1wjrn2c69rN/M4YS40toLE6yK0YsKU
iV6K5ditTZOCb5LEsYvk3+C7b8xH9ji5/4CuHGkKfYwskttHWpglApxECH2/i1juA5/BnVBagVtI
Fpss41A7+QIX/8OZSkK55kNDrWNfTTrWQsNqdjyblqd9HRX47Ip9LZdHGJLSVC4Wy7LybvaiI036
/lhFct8mLqohCG4arFRXVPjv7HjXGaAKE3s4VRjvKTSockzmFhDPsGWRAMIgUsRbLDUbbnbmAS48
wF7422kab2TIJ/vQap+R4VcnWr34LDVumgY+Wh4NJJ2641mm8BcYYedrq3AYQaTG1Z8uqS0YIhXI
TrMIW95C9Cc+Yd56mgJGaQGJ2uHCHFR/rA3GkxiUMb8z5jFCkqHI3tb1zQBZcpzSj65Kkru46hG5
t3t7gp9QtLhLZkufytx4C/M3v30eNWonInQeSRFkyAJUjFz5Y6mmNwQ+oMw6SBN1a2y6yTmmDkaJ
KO7e6SnBSciEbOG2e2mBoKQqoVpPhsscGZ/AjLFCkicwD6ZakwvRAa/HdJfGottVU30oBBSsPkGy
yjq7dYaXlm6s8VRPCoYkFI7cQVHlHHg23AIb5ksoSROHJbYYr+K4hirC5C8bzWNJRCexLtG+MP2G
By96hiDKLqxj8jWODrwMwibKbXgj8vvb9mygCjBfuToc/5gW3sabVHrnaCB6VnJvlP1TDW2O5J9j
kc0vJBxcwEDw8UfOfD/XxBHE9ZTsFN64oHfve2FNW6fEiJEpPwRAhmIB0ulXpTUBVqsc1IGHssRH
bKmX3B8IxGY7kEniVnfjRKlnMtfFw4hwBonzXMl0hy8AFo4c73z7Y3Lx0BDdAPmLD2hXVPMVfh4T
ydD4GqgV2hJB3gwsl7TFQq0hV1IwEWyFULXgWQxv0Pwly6y8mDVKmTMVIMR1lTcTUNIoOxtdfh3m
gpRVxUFEU86CP8Q2nbnkkffjzVhCkby22HK60HpjYmSJxG40x0lvUimskoQUqMKVL8yyFOl3nt6b
JkkDci6/jIT/FSbOR8Nl/VbbDZ1EWfQI0F1zbVy5FamTNON1rl/IFsHeJ+Z66/YWscqfOLu/az6B
dWthR2gDJrX4f8KV601He1b7Ws3PojYYB8nh6EY2On/JVQE0D88NcQZdR18wDOTu1eZfO6pmZoJW
xO0EH0361EgVD2A4UxsDHyN+featUyNvcaN3JkGrB5lPqM0RETOBxVgVJYpbti/2ecE0EWwzPq0l
M8dg444Ap78wtqj3QGI/Uc/H+zSZT47NNaWFC/Wrdo2t5QffNFac1q5z6YrM2Gfh9M2aunzSMZb7
hGdV3xCKgAgqZ5Hi2a8+U19JwieJl1hzomnLNDc4aqu5jS0MgK4oTl3oP3kwlHiIMEmQiT4LO/4O
Vfcig8A7IuM/oQxcMUsjV7T5gXnLWLJ+A669gZ3y2nfZd28Yfxyw++D8o3pH0r0mt4HIBsIUZxvV
kzt48y4JkMPwnGs5mmm9G0AnGzIk8NxYDLpiEmwwcGX4RMhLrMhQMAs2ai5U4DnB0TDhewrHv1VL
l2DHl8nnisNpuo7S2n12NDGWQoO0tZABBSAslXvz6UXWDVeqHJ7nTIJvz8MTp9reSJN/scIO0y47
9Io2MIhsQr2D/qczrAuEpXanDOclbYdTO5t3SMX1qrCR/IP73UQJcAF9LzrseVaBdXsuLYw8JhJ/
v3njRqIeKH7ipWGb7Ja6gIQtbhl8YbA4eHoBl26GtRSsLDpYPIS8uy/DNFJlVpxIPKoHGV2qsPqZ
QW2uo9H/1kwjoiZbhqHOBWT9Q+N0DdZNY1/NgHBwUTLNdRj3DbV3R3jzzuzi8M6VVbixWn71anqT
Q8sCccBJZYPOWJfcKmuHLGFTim2nh2/g5q9l1MCkzuJnf4pPztW0j1P4Ddaev0f0zGjniYU/CBFl
3SLsNWPEyYxjHVvMdNJctx6fF5RfE7s17EKtnHtz+iNE7ax9y3DxREUbgubDwuM3n/5WLIot7IxO
aJhMV4d9aukvVw/0w8zum8B9HWzv3o5m/8Qi4xhxN6yzGqFjnh0mkcV3aVf2K8IIDkOHN6fEnsgV
2l/zRP0LHA6p2oBSjdn1BgwJS0LEPkS+DR33t48wRiXJcxKM3By8giQags0MIWOlsOGZgiDOdOZU
JKcn33C2hBtWpd26XhKdwt7cTj6jziC5kmXjrflUM7YSCh5gYSzYCHfTZsFT43cMWkK1TQTOxoxQ
vU0a4aOUiViyG52bqQcs8jzPmoTnZasqc+uRcRjt7T7501sGxqF0oP7LpdqBlNNrwHdP7eTMG+hd
5lrR61kT5FXfa14d3O2Ao0oeATWG8tYQhCV82uCFV27DYWOAo1sTJ7OnVdSrtC3bY5uxzEf5xPXp
41cPJ4J+mV1R0HQPlQ0Lm1hrbLN++cbElfQ/ETMc9US+tWjA1xGEPGbGh56h8UrRoK3sptnNA0sW
Y1yRlAsAqObSGwx5Fb6BO1QwvCwRPdM2kJgkK/uvoKSDttvxwA0pVzjcWoYh8t1TnPlSGEQBGdm3
D/1k7TVKrfqmPDMLolTsAh7INMdzzLaUtdwR/925KdlTFXh2VraSaxmP7dk1HQz42OLYVQfJ1mpN
EgwD98SH/oXV94iSmxSxjFZohCcQYzCCpbv1FvhZPTMsHhTSi6LCcGjhpwS5tYl6959ybXtbFC3/
lX+w6/A4TqrbwuXAvYwLdnHH0tOuQDkpaIRaknsWqYIlRrTyXAPXIRleW7vXuzY3TnHULcSNBOQa
hlCLYZZw8ivHwSYPPbE267nkveOq7JEGCKK3GQUcMlIcvTjcd57x5vbDl8e0mSFBOLPiNN5j2hLi
Ul5HI7oGVTSigTJ3JdG6W2SQVFR2CAlmiv110Yzsi0LUDrUY7hIet/C4YMW1JYkG7j3DREx8VPhr
3tPZb7JNqseviW1yxQxLLeQ8TpHOpnGYJo+FG61t5zjLLvtiF7FaKWLG1u3cvtfz+Bplzjno0n9Z
aL8JwmRWo12/+mGrFsshzChCF9VklSQvek/q1yqcRHRt0MvaOjkCgglXbCOpUcQR4fZlcrHG2IAc
uOlSiC4Zt0td9Ls4698YQT86nX2dmI2vTPUauTH8JQ7jtdmhI2yJpduXUbhlDBrug16xJay/fC87
IQjgVhfiLkPdw+BJ78dgeJIUnlXBU3yWebhl8PEB78lYa7o+0MfYks1G/pIXn4lMftR++zftwA5n
UbWkXYcC9REoUsO1H1nd+StE/vRN1TTxVe7ip5/fPV3SKtXBl1xIFV4sAeyE360cNp7Vv3ULyqBI
3feGU2RrY03aRG10bSN7k9FGx9YjqLJgI2nEM6umPZQH6uI4Ld7grTV4zf919P5rSNFmCULFy6oX
U4JJTAPvzrT8Zys03pHJnRppY/33OJirngG7xI2OMW561HV/sTsTr9nIqE4W06XkkpHtsyyoTtjx
op3PMSvwdq5rxum5+8iQC9dYTDyujnuMWbLbRAsHptXkcQXjz6AVUgaYhnbG1MwBaWSBEkJmMYAl
4w5XRvmU2d1PEBNczoZg2wl3j0Eb2Vlvtrsy53KrGfeidzuEPXChePJ8BpIZj2h8R+E8PwqNg5kr
1d/a6q+X2+XWNOqzhakQlzf1aa2zD0LpHmVEolbPZ7UzIveg6qBY9/q3tYk3Th0tXFIIBw6cQlZx
iAZ092SZtzYv/nhVdxj66qUvczAN/G7WFJ01yuk1pPFkG6TUHl3NVGfZSa1G4KjHppSvgp0Ao6IS
OGqlOA5pByYki7Bu5BEfTPpcm+beXHAtbfUIjZGMCav96wMWZnWKQM3D1wqWoNtWtaVXyp6/7ORb
suo45Kw5Y8zDydg8Zb7EP4rMo6QRiOgADOvWgSPMmPVSafiUfRPrwsC8k7R5nuapMRrpN9wa/Jw1
3hQUJwwHdfEw94/NRAfki4tXlQ/o4FD1QFZxO7z+07hPRrEPE2CO4+AfZpNdiabgqqL0HUIoHSNz
q5Ac9rUSgrAy51i14s9o0Z911vzXw+YcdV8BPMFVYw3Zps/1HfKYCeMvxYqVMc+GDfkSdxqqHovD
VoawrAFbqUXz6hokHkzi7MT1U9azzw8ZOoCsygEv4/Vw/fRUuintQuMUu5qtbUa8PD03Cen8arUk
2L4HWGbw/yMP6OzKeJ9Dk0XJ0b5KoFXbxOBxZq7zmQeEB/uAqERx6pvv1NWbmgqL3YX3SlVICoIw
MXdr7ziNBQOGhny9HBFJnpMT6UWwlixOGtLiJEqOvtvnyPh3NTECvjuZRPkB7UCGz5t87euO0ezI
1I4wdMC+FlsfzrEiS15GXxonnsH5psMcYzFIk0y+u750LtrgPvOYjDRFgK4/eLbTrz63bpbCd5nU
A5ccdOqknpw92+OfJIkywt/V+1DxWQOz3fb0kzu/yv7eyGKlVBPODfYsGbcwVYqKoA8ThoHKkEG8
oi+ty5AmQuK3MXbmXKSQPEFgjA3t8Bjd2REzM4ftURe4xFaCVW0cYI/wzMGLaB/0CAk95YjRHvOu
ZjuzaofhM1bIkZCFcbl+C7kQqwbh3s+0O+SM3fmJOlGIEzRjD4vbNH3NM/NvHIKM9QzrR8FbWHlg
YKCTxv8Go5nxviCIc8OKQ4zHaaZ1tBNT/Q6p4MccUcWIARQsgaX7sej+MevxZXFrzeyUT9R/bsBz
PDT9XR0gUpjDigEL28+VOYL+EdWja8mdLzMSlgEAp3nB7ei50VZaL3MQbPzWGc8+MTaeRFFhxYR9
INriFqNTt0tV4KCwf0AaDe+EfcPM6SO3Z3DqPqWa8yeFliG98XXMivc2p3xgb/Dc4I5Fg4RCesIG
xzyGiS3lReKLeO9lH4RgFrvAz/+ICUlJykSPGcOrGTQsfTi8F/QJK3jCbnpoSOvKszr+DMYKNZt4
ii3M6I1dHDon/fKqh58a9eaYwRsdPKRwo5O9SafQDyPsHPKrIzgRqzARBP6F7Vs3Y3hmvF1sgL6g
J0RIYJfOIj9yNg1t1HKL/Gvw1Fo5pqk5Gx9iyZQebP8+b+XT1CoLw66EP5BzB1RGz+fYP5pTswMZ
wQFG/geMx/GHYCP2jwh6jn3g7M2054RESraxtf4IZ/NsFuIu4Je5TGlpw7wRH6NjN/ux0Scz8PbW
9B3UrkdGV/TZzgCbycJpwSU4BKg50L+kIKqqp66HD36zdUf1p79C7D7M1PngJEPJKXCoreWwE9Tw
64m0iLVqInBUS2LltGBJGLh/WgnJ6rXWf5Xp++sZeeWasdqO56YGOkx9hd1la2S9fNDysTa7YetE
IlrhwviyhvbVLD5Tn2A8x5cjJ55GwgCxU1vspQjnJLwAyUBNWFQ6ziuAGIudV6dnS0TFHkcOMuzW
2WuPDzXz6mpZoPsQm5pjHNqfhjXkp94MZmC3lfkgneSxtqzXwAySO12o6mny5uex9ApWYKaLalOd
yr4zjlaIN4GcgiuhVz2TYBQ6ccaapyz7U9sxsZ0i5zom6ikHHO5Us/FhJsMj+NL97AETdmYQ1Ivb
KQK6dU8O+R1gM8XKMiSQGRatmTbI8mhqdp1FpYenmcm4sytbbwSxSiXthiiLPcGMNPBGNlOy3ccQ
dxiBl/51ch1B3sWjRaDiFuIM9I2m7V8xqN9jO+zv5kzfo1fOH/s63rGwPpuslc9J2BMBbGbUr/Mb
RIt0B0oPnpRGohUBh1+ROPMjKMunzHhK6vxODgn1esBUN0idk+lliHqEuFSzgguWIsHIPe9WTFm4
rhE765FpvtRxd5wFIHgjncs1gxt47h4xTIRiXieh/xSjdZlsDIsEerz1KmzvgPGWaxVnxyG1PzsB
qauLbFKGjHPdMmF1MrBQWJj+eqRsrwXCtnVLdsnIUHiBSXPhIwes7toZ5g0HaHJ28y8pOeBbQgUF
Ph3O4Ayqma2HTcfA135A+RltGRAeZwdqaXedKIlPJO8NJ6+Rcs3a+YrVYJm5AkLKPGacHn/DjJNU
RVdCs9GBtwHotiLZAMIfL+A5Lii90bu4JTm94b5OiACsvQorn3uAOHQxgyq/jnN78JR4HMaGqg9S
+Mnsuh3xuNfO6EyycUtYfkzkqSujU9lMAuoAe/Wm3TqMvRgoQBZB7Rg+ZdGfSefDqTyQUXyEx/jc
DuHN4ZG0qoeQ+Sprj26EHzDHqAW091ARSNHYw9FCf6UzfQ0IhouiXu/x5LXH0GBuNuTeW8nwH3pP
jebOAGy/hFlOkmdfCQGxbFLnxbKx3itRJf/yZgeQ4J2xZbkqsCSc1USpJlX5T4UpQBai+FY2upOV
W4LXgkf30E2tfbAMwHMCNWmqWnQplFab0qXjg7i7awyPFDGFMDn0oi84madRl8lDnZBEWOIIPox6
L3hnf4LOugWQjtJo7m8WS9/b6AzQRlzbOf1+6/CMBySGVBwwiQFLnTwns475qHPcoU0ZmQ+u8PtL
Q+KE6hvrYVxe/vu5Ix4aMepz5wTYclzpsXRuxruszpYIm4rR8JQ8eW2YPIUDmM7St0kaFMI7UEEl
1krYZX3f1LQ+VqLDnbd8KyYTjCzQkDUHkGFzq2lO1TC/cG47978vg2BYBMmBsTeLoLtmfKlIv9E0
Uf11ItoQraDT3NCgN67CKwF062xEwfyKFe1vTV7U/e93BeI9SUjeo4KiNyy2mDxSVx7g7j14p/I5
UE3OuT1Csln+YerG1THzLnblErw6dVCKQDQ+jS4LC76JGx7NZZvfQ4ffVPhKb44TWTdyUc4usQv3
ppUUx6gn3y8pe3dfoc9ArOpND91T2bENVSmI0EFQWeuk+mAM/iwVxKyxiUhkNNhbsm1N1jbH/5Hn
PuPtX5c7cjWSajydwktppnO/7DR/X3Kl2W62jXfMenv968g0ldvd6eXl99vfl3J0Lya502suJGaD
WbUGERyewgEv8+rXPNa2BmtoEX01SneP9ofve/njGIXdIxTrcJ9BIVnZH9o2r/PAKBU9//vUQFan
NBhPKsnT99SkcgwI/GBklDxoKsctf+9+53uqOHsO+0InaT5V5eb3Lc6Ol97qPsflOwLLlwixUK7d
WdE1i+S1ZK9wlnUQIScP/Ef02ss/+X1p+949F8X4hjr320TF9qxHhjRW4DuvLcCvzcDq76FoSADw
exOOGZBqGSC3w11U71yGAsvQ4rUOYjRmmOjW0yRbveq2ap7Da8VA4cr0wL26V0GY2RWz3LClCSJL
ojWdM+4u5+wnnXOe/PE7II92b3gMLoTdPqdwSu8t0YE7GTOAJWN4Lrvj0JOON2iAnYLl6O33pc/r
UzU1zKjNYrhNEKI6O0i3ZUSuAGou96Oo9jgB9R9Mgsauwsv6349z6juBYswzzMfOKuyHlMiAIJzm
ai1RRG/mkHsKfRa8ktblgsGIsTYYOpIAJKo1WYzDa5MniBdy5DJzDoRFxCRllvl7uFCwsuxo1m3x
mjVVd5QYZ27GnJ4xCcL5Lw0WKmIidtpXuzb0spshIkHehUN2GJJn2n3P5pmAlAZNqCKRo3+zvCr8
x5y2UxiYlFnyCLCEPC9lwQrz0MyYyFfXvPV/GFa4m9Al911ZFVzw5U6j3vKeGJ4UrjU+iYzMjrqZ
dtTPZI0hBwI2vHz5++JATDxT9WJ6yPJwP0VvRhLYT3T5yYsNcpHBcnSta4JaykHJbRHgXlaqW1Kq
rkmivt3Whg8tp3ErwCmemnr4Mk12PXlPdQhmwLHv9Phchv64eFQo5QVBlnZX65OrCAO0p2FfCveh
54n6kE++s+fP6w/uqMYnlIErAw5j4Ybx5fcl11Xy31dVrb5rE9uB34NME0CHPvFmoSvlbL1BHrNO
cph6inMnfiiYILId/6vQz3ybIVETFmOdJx9Z4t63TLnHEZsdfs9hWwTlKcY1tgLZ7e4qzN/gK+P7
uJPeDbdn/ICC/2dCvHKvkiHcxmGyMxDwnUW/5OSE0qefEHsq1XJvaPq3dMEkjjWZlr+Hg1pOhVnx
IbJ631kocjyTATvujO5RAF5cyynsT+AC0Jdm3atdeYiYQgr6uk7T98hM0l2btGpv+DJ9F2nw4RU1
PKXepn1rdH+Oy6Y/O8tXcP13EZ6Ah5h2n1118yFEMuyR27u7UKA9hAVObx2wRxwHZaJXdMrb74sD
69BAHUtCFD/CR8TtHCebjKPvv38BF8O8D4yvPnLYpPLUvjeavRpEf3VB4l6JCgkOUe7+NG11gjf4
VTbJyNo6TV+GZFoYCPLWGfG0svlPzgYW/A25dBPVAYMh1ZjOpwk4Gi2T9Q3kmTMxzRGxt+704ObN
fC81mxkzrP8QLtptwmKS2zZz/xV2WGwSyUJx7QEaWkcDlLZJdP4aL1hy6RqAoYql3a7n+c4s17mH
62tequXFzplVrX6/d1WVgHJjxvH7bViO1Y69po8oA9+7nJuElXZVnKS3mK5Ec8OUlqHBaaO94dDd
Vl2AYmehdkBPSp5shNCrAELt+deULLWdnn//FTmK4i71UalwOdT+G7PTtzqw+886qJ9r65yxBLj4
zpg8OW5rHRxhLAT5yF85CI22M3y89e8ph2YCPUW3Cxt0zE1ys4eqODjIaQ4pOdHgGmBsi/5BJYU+
MyhXA2MT1d/996Wa5C63JgdPZIL+bMyt11Jo6zAn/bSxampyK7KMbVWiKW4Kz3otjICTlnMzdyix
KjPfh724sZjIcIGxO6xKxqV9KNgVFayOUy/bUu/5T5oxzT3qv0sYdc2e85oUEDsfH7wpOymTJ4Ic
1KGQXr3NiXDYOuaHmXXj/cPAjXHv88zZBE33mQ02WfFzP0HeDMa7ROGZI9lhZkE0HkU4vcK9qw55
gcHasosXBCGGMh4yg6yaqtJksE8jaj8azq1TYdMOuf0extGCse0x3x3YYGsxIpHpgRqXrPSVRUlc
K/vHxbwMDd0xz6jhzXPBuqO33PJeGhPhMDOVSU4upD2ht/MN39rX8Zje/b7YRnWWSUoWEEcMy52o
32mZvVvAc4mzC0Kmt8z9qR+tc9UwWDfZVRqJS+qqNa85mn4I3gCaBYIr83IeIJ53nZ2W7TPhJY0E
80n4YbTtTNTpNkSSRx1Ue8dUF+rVae/4apuhTb7kxDoWWHNDB3WuGq3spcuHAymB1kcRewqAnkCH
x5pXTGgRVTpEWyzgzQWPgHmsp8Y7BHNDSqlUhOUVOl8CgxilFZZ3X43obA1jeqsYjXxWrv3fF8tP
jJohaBpj1cDYZ+1mNIAH1F3hc5FMtxH7GWJ1tJLDrArgKDjzhCS/oi9t+yX0+Tu0efSESH6n3zuv
ad6btLLOPd302m8a/T655lFiF01QIc2YOgN16TLxNsaMBugCpgv1LflN8FBXWZsDirCWm3govKfJ
mnhCWifX640b4NZXF9sYHaR4cnwyDcaMXURptc0DNr2PPmP2mcr4efDt4doM+OC4Cp9+X3CrPKrc
gCspogB9YYwg+/+Kx98K8vdnSCaB6Ls/rbSaR9ycuBHTvPzKZXDw8zTfDZ0ixhkeuPK99DVZlMWh
xbvMQyS6SwdLOLvEBjrhLw2A5Li4z83hk4QHPtYFWfD7Emn27DqEaScddSWuxd9lLk1QqFvvAbhb
uSWO8WxZIjl3WshD7GdEHTHXY79UDge9HFmWUY0Xzj8PA8MpMYc7NUIvW7FHu0/ixCJXNr2L4Mb8
ISbgkHR8LFt2Lv2h6Cu9SRGg/2nh6PlFHr6UfTYfqzH9rLz6Ymc8hU0pLUI7DZbX/yPszHrjRsIs
+4sIBJfg8pqZzD21b9YLIdkW950MMvjr+9CNmWl0Az0PZVi2qiqVSQa/5d5zEwYY2aDv8MAGBz0v
rL8qS4SFO+pt5EMAR7wbn/5Vlo2RzPcZ0ANuton/8cgM0EUf/wDkYbjzicjcxCaVYIns6DQIRq3W
qAcaIUw+uiMbZ1lhSDnXnzIT51gaKGf7WtS3oWvrm2zbvXBaff73lZmP50AU+U23z4xovIcMRPmj
4RnPM+JtAlI8dgALi0SZmQ9dSY5fkI/url2//PdncAer/aRWU7JeeVtF05qXMRv4Le3KV2Pp6uCw
0Lr++6V2XZDWvIIk8dsrOeRG0lLcoca46HEwUT1JEy2rP1+ChgVsCztr50cj0PmIrRVSQ5jOzair
d94e9uG1/kwzEOKyKKpTpCaWoS7L5Mld3WFuLRHBDt5L5k7XmoneJ42PhZ5CMVspkAoB/iKYXOTZ
tPGHJCHjhBUoYMtfVYe7QpgVYk1RHgZz8o+d5fbPjbC4Y/PR2skGgZBR++U1bZzzjOeOnaR/HRY3
9zaMB5N92s+YaaqpvF/6S4RzEpg11u5C6c+eCMEwblx9SuTsPLpN8JpiW4U8sASYmUf37r0MAkQT
pmTxuEh3ujEzvtNDil19dKeCEBMPnntV7QEOWxcMbR8IkZBsFCrbI2KjXVUpw69+EZATSb3oR6zi
HYGCeOhsy92XkhgsMsIcIstxK8TpHe8K0bdeK45YYB8qz4lvZhtV+yUCVFujy9gnbuFdWhwmjGqC
hek/b749sK0PtD3e52yk7j2VPTnTOH7VTXRn6rz5lKbiQe6TqzA7BciRQutrFTGaiHxpHWKNgCUZ
GmiqcEv29RSM9/9+B51H3SfB8oINbYLqzrjTc8Hrduu51y/WdC27jyjNYawzAjxKV/2AK3f+cxbw
78/VJOQhSVw8z7pq2ckhZxKAclGJrKQPVD5Vj1Hv//yVMakgFCBTcLZ71tlBiPePjGKsJ8y/39mp
rQ6QGN56ssgv/++XRTX/9cs+lzSRI/Se//yWFHVUE7TkFK+zin8v7d8rddc1SZIgtvn3F2NKMWia
OrtMbUR656I+TZtzKsdgxbInTw+xu4CI7AZ9Hd2OFT9uHhRQ+nEpovmxXAj5asfkPhpUk26Xr7od
2sfY4u9nW/JWgof+940ymeSaygXHxbPysw+EbmsnDy2L+mu9/pKSBIdx8f9+XaIADNzi3sAM/0UW
Ft6Ftusfh4Dp5qz6BmUuCqwlWUJwfH+E6bwkKfZbxWN0n5IW6jvOL3QymPUdtCm+EN42c7DG29me
y5lTOpBkylhpumd4cDJc+zmbH2UcP45Wol56Y/5MWVEMXYRKsN3HPNBungw+WLcTqj2HQ+M5t4Ag
xgNQI3/rWLuRdfW2ccgOLIvZfNGWwvfGAhliJcq4uXD3E1Gc9DdrKUYABslzC4xQ3nnfqT+naoYb
Rd9xjIcBQbnbmZuZyKs6KqanKhvlFm/LSViFH8JPR1CNcgeyMBuAC9HLfhj4iKFFukRXG67YNZg7
2u0yh/zHVwipjhhu3yIPqQn8ELmbUgrXaWrOeRc/ND1W8cZMjJ3F3C9px+XSYKwrRbofW0SVYobC
0HlJHzqNf9/CEd/w/4Tkubz7knWgtNkPZt2ZMduPLVhoO8UAVHuI35qyMDnzZ/IaRjSU3pDv7Hgm
4gLNPy2Fux+cOcCA49k7EErbgXkcWHHumAItTrenukGKnuAtN1hoZ8W5SFJiKVYzV1LVD6NZXhKi
ufDKlH3YWCQDxfm3N/YPJS5pIwvuY7t9T3EIP4q+vA2Buvmy9baKLG5mWA1+CKM+tQwfAAmgVRoj
ErVw7CNLV6i2xPQ6risUp0cGZFFH7XoSrq7ZIs9sTxcyjON+bda3otXTC43jQwxZb52eMVEX07NT
s0fpzBQzjxGI4ThTfcTzVWaomLCg+heyA82LNBildQU5A52DvG8s7Fuevnd1+dYuPnMJgTqtFTLs
U3Gt3Dh+AnsLkpjtDeOkC3Po+zHCL1CbJMv5hEXx8KuhO2on5Oher057EyWD2kXuUJLIoETY1ubf
Vh5ciZSMtD/7WpfVaWkrVtrwrkJPNA99iSTaiIdb1He/6z79MrA3bsd4qo4ykeS4MDJAsDyn275z
v8lCxqyg4OcqPXX4zzILZu8eBTBhkVH5O4baOzYpin50kaghicSzE2QBJWlv9mL5R9//cZX+ywOe
kYEl/zZfbel/zEzJ8EIxe++0eysgPe/yCBkV5leeRs6CWavNaIldXqX4FcO4P+AUeBhZmKCdLz9B
f2oUnlM4mwtFfkx0F4Ki6IRgJTTa8U87iuaR5Sn/Qa0vKD+2lEk+ZoCWPVG79Of1CqqM7Gy0nXca
C9SbFbmHHbc/attYgluYdKk2tZ/g3R5Zl5gtJM3c1GjGEYWsTuVXf7Ie51xUB522vxQxSVsA7Fhc
h2gkXQgJZTTuK8v372AnsnscXTxd4OKtRvwOBkYarIbpr6YCqmaujljvS3Ju8nDszLuEDzI0yoRQ
dqAiuC3gKYyy/8pbcITI2NG8LO+dVR+gXDM6eVOVLI7oDANERg3R9mP1LCfZn8osvstVC1FFNfOu
d1iRezmrQOapBAQ7nIsAe0lC2sJWJu5u/nCG8RKo8jB19Un1JY//oTTRgKhuM2cYUyM0BFmA+kv4
k4ZHYBiP8cmBZ7/mB3LoqnkBlpaQvd4lZyRT1W7sMQz7UwWgW9inXCDvoGkLGdDZ+3ga4EkM2HoL
+yWZF4P9qLu3ajIzkoSoe3dWmF8FTX4q940T3JQyDu5csqlb03bTOXpoGxPGMeEyyN7YmNCt3mn/
xYioip8hbeBYD8jojYM3PY3lJq7wevmTu3WD8TMQtGd9cHFcZzjG5HWZNTtw7mwe4qkxoBN1t00R
L7DTCQCdkBaYJtyJ2aP8mDvY2UWdoFDSKLxlIC9+NH0hmslR7zqPjd1s4ykO2DURaYPtAnWUryKg
/j7kPyMNi7Knc8UWMCK/0rOFTMpus2NBZgbOMw5EVF4IAPEtZ8gGOMY4Magu3RRkbckF4dGTcJMQ
RRToeLgMg7xpIK43a1T7TJthbI1vKrCZBxr8tE4DJqKtoatPzs70JImYlVXBd0pxPK4jfVWzGyp6
G6f3xCbXLYhlkSzuthwXeDyoJ9BW4pWD7N27MaF6qmmvLO8+Bq0uxHMYe2Novnx2MS0hzJwGzBVy
RtwGblP22F2MxG+ief5V5tljnuBDGxffoCb4Hhxi6crGr3deM35HE8prWOwXtuYHPfXPBLGeHSMm
LUA67V4PZ5ymKEo1k2cYIcEl6MaXvPQ+ap2AElUvTd+CK88lSqLCY000NI/+sljhYrCNUmXzU0RF
SC5wFOamInJY7VpD4zbsMFowEjqWFcQBlsXUdHpdjtDm1Kl3P0yewj3Zir2/JpCbmQvUwTLNB4k8
duNgVFnSiaVpNu89SazF4mSHoDbxwXIs09wbPJVwesYxzUDVhlYbFRcz/aNtlDgGjg5VGf6T6Vls
4LF91IvgK/eh5OTdEVxkXwIoxkhEMPXjy9xrqRHCUTBXAT1Oh6i1HFipOijqked3dti4JBsmaGhj
/zU1qEpnZmfcJtF8qmI+FMqxfmZbWifGZ1dQTmYBzmAnt/+mkrnTXZPM0S27UOq6pCoDAo+g3vL4
e+rbjo42xTNRyhB4GCIwWK2CgQyLAPTmqd+S7FsmY5ia7Smvp5h70WQwXoDwMab3Wrbde29VL8Xo
PCejwTpbAfitDBvPaHyflObCk0xfxgoFs8zYoft6uFVO2dyoRyU+xqA/GdipDGyLaHXXZem3PWWU
HBB2AHeMZIRP9XcjluaxNTHoDZkCIROTLDdVDDKLqgzV2h/b0QBfAQj/YKKPl9b8HaTmUz4Md0r2
5im250+idm9jHthHQr8/3WcLLNqDNweoHlxYRvSkPHnMxwW5+c5r5aNBytdcLpK1LIiK9Go1S35u
Y66pvktDm9EZQSREBhp4S0hlFA+wWY7N1+B2xj0PY9yXEhZAshA8TQyYRXLQAdU5yrcHkK7WDtky
J0X01gzTRbeec4YT3W5Ls//NrfRH5R+5P3RhYQA4jicACjCv7wpEnFjltlmkSMIJehzAFsPesiba
R+Yh0SdEH6Ft3jn+KLgLZ4lrjZTIKfixKuO97PH+d06vt7MTrdgn1kFKMqLF6xjsRmvETtP3V6KO
x13njgqznPpRnAYXgivGxlYABATb9ylGz24QCqlH+1wPFkGz4nmSHFNuFPkrDMgLU0zx+Pmp12yf
MOPO3No5sjKU2fbBQJgXuDOKZAhjKNKqfZ1XzqVxsi/T4PEJtmfRtCiO+BgsMBeZcx9lyRuO6Gwv
VziPgAWf9KQyTy5CMjD+IJ4wy0iMXnrvlAE4ydo/M8Q0MQZOW6eIu32qXdIWjeSsA56rA8aILc3v
72bxkV50bJhT3/pCLmhuSN6+FzrxMGDBOnQhgBdT6GfsIg2BNnhWT1PBnemWmvjwRPqwC9LgleBF
nlQNxTGiwORLFRIpc6bepqg4VmU9n4paffqEIXTQfGNWOlvaq5YXguY8Kp0T0p9ywygW4nQR/WrG
XyAtV+MkP7O3RExElHWpevhEHfF00kDcCTZt4Ryu7UNJcPxJpQtBNkimVBp8ZL7xM1RLvc9SH/wM
1OsoQ/DRZP4v7ea0XOWTGxHeqmMCV3VenDq7uFdB/8Nw9xWuP1SsJYr27aVrauPauqAniuYXsOyj
kssxUAH8Djma27Kh8hDzk2oWEk7L+lykJdGSOj3Akjb3WABK7HsIRXL0QMSsfKWoDHdFlDD4UK/j
Ap60ie0OTQKzjTFO5HVBxBo3HRaYjkRCZGlfhY2Bc8LuP8FAaQgibl4XZPmVRpiojTOpd0brmwfH
qy18IvW79szHFs+IQlt5GZb8A/aeSefBIjPQC2HKreSjNGs8cnjnmNIvO+tzgdzHsxBRsk9AA9C/
W6+q+9ZwsbK4zSs1zD4yBjZvns9tyycXVvMr5Kxp5fV9oROwnpxUfccGDl7hIaNMbQ5wTshTodwO
YELU78RaE1uysR+9yv/l9yXKRNJMyoHxfTlEB7Kx2WEUglyIP4K5cma675mJ/dUO/O+ubnZgd/+x
rV6mljhy7o0X35yGE25DlgcTlrDFXW8F8kUVLapR2idf6GcAChtgtw+kNTUExaI6nEiLSt34WeIg
Rs4FSNDMEVHTqTQDEkUdldlusie5rymaCw/qiROjc+1UdxgLbsBF43dAeoqnMMNJMmBcUnGyxrR4
P+bin/VYPI+NhZWll3cj6gJCPnGdE2YFkd/mOafcq3vh/dqPbJs2GQ85EBh0h4akxg9Q+lr1iHW+
dvbKpIkhzbwNY9mEeMmfDR+HHfYytu8o+jpms1RuAj6BiYTJsqGW1CkSLGaHbqbI6yxJB8PwWwZQ
R4wIK+s0X7Cu7Pj0f6UB/Jl5zL6MsT1EMXRBD0Mai4VXloKhV9LQqRQFdbN80+EOpIMt/PtdcSaE
LRl3MR/I1kenb+C+lenXRFAmg5hz0nefQ0u/4hk9otQi/w3hx980EOeaNrkLhis394Gk71/WiHOL
LepD6hdfQUFykjmglh2X/dIhcmdX8V3O7TnOx2vvEE4y9+oGBWPNAWmfF8MJHaNGO26q9xg3ykZn
0U+6zMc84WzyLS4WfMbQxTee17xPgXOLLAr2xCTLSs/XUZFr4kz9ejb/9ghlV811MZ5Fx6jIsgie
SxCVz/lTMwXXwo7OC/HoW7JHX3rpvZU9Yp+FQE22kujAiuHVBYhQMk5KfzMed5EmWVCfjPqtmWlr
WufVGAc8hzXjEktMBzMg0I50ggPoEFZG8VAjgCHthP2Hb1VPiSb6hufDGXJ42DqngDop5tPdCUQM
Rz0sb2bZVXvBcxLvnl0+avZ13Plh06pyo9cDBDJMRqngbOyOaNYKRcK+wVkP0w4Gmyiw1lXy1Uhw
fjJC2wSDBc+bE/s6grW0K7iGnqBK0y2TyXL1hBVYO28OSYQbSttuO8QNg2eveZgDtKhtO341ifHO
VKDdR/Ua2DXbf1zvBcU+wIGRTwnjxRrk6H9VsMdAh8fE9+KdW21UFSrdxOmPjFPv0RP9WfU2MUSJ
fWVL0HgGEkdPETAZQelZSoyM3ey+LeP4gr4DYJpXvXhmeS2S6D4m9dz1xLed/Hhxn+3GjuE5KcJ3
OWtgICQfbK+nbZndTdZ4hWPxuiauL9Psbi2P2wnD0TqfCX4bHSbOrMPv1uEuhltrsaD0oc+xk/NM
l8veTB9tPEDMFqaDr8W34w4vpEqTRw8xgpmx4dRPSQw7JU8SVLsVhA3Rld8++b3HqZLEHEiT4DdW
Mzkb553U/KTB5PxhDNNsIhsXUZQRBF3SOHrsabiUyNyMapIr8ZYwVnlKKh6CaHTq0KYd2JjmAso7
xYyotuVAwFwzRR+WwKFACI/aNJ4MI+TW99SN56JSN0WemVGSelEEJ99jdt5Mv8pO3JPkme2QS96B
s3iwR71jsvTiBDjjUjgitMvk6UoS9ErXoDY04QBafsnZBzpk27ssKUnedhh9Wfs/FizG0LehwrQF
yuVRS2I4za21ID/xzO4udUGKefF41AXVOzWkxsvcBFtTf66IGdtlNu3OKBkpHl+WuPqDUYXhaKYw
nxUmBQ77/QFAlwPri2Ks+CsX+WUWwwtNHSyGKdvBLb1GhJpxtOLkcWn+8Op2EEK46g3GtJuy5DYT
4JZ0H8m7gqaoZn8BYK0xbd59z2Bm5h1w5wV4Ox4KYfws1VMOwfIwOYiL/SllnjrQ5TVG9pghIdD+
wJDAVZtWamfXV/aD11S/WRY0O6mS5xj5YgyYnEMoDYcliTeBH9unHs5K1nvv3Zh/Nuj3NAvNXelZ
N1OzbB5R2ZDJhmWX6CUFixa7VFeDvvGRKYkZPXCKHRvEHERI3URUPMlLH0hnKypuxFoRM7a4T5Yl
k7AboTQkfvpGJm5+GWrZ7IMUPqiYPKaJ7X0aEJRtx6UO84ULsiDOY4pwdGgAJFVr/GYDSsZocjQS
eayCIbm1suQjiXgep9G0g6bHxkYXW2eKwnnhnqNgOC1BzD7J8NkZ5uO7KOv4ipoKhBXVC6RBc+X9
yNlyNi2r8s4zHlyUB2dk1iuasucUH9Ngawdv6RoJCM6k2tQrr6cNfiUdslsaB0bZs/yLip/QRZ6u
O+72PQqjrVhEszeapt+6C8NOslSZNrNNAjhh8q1d8OUI1BFpTb4UgcYcZ90GuC1ES+x7IWc8vBxE
p0VUpnDQeNbjwzpapjq2uJC2ubcGGwpC9KynCmjCJnaDQ4KmgpftTWiKbLXGEWwq6AwQJCiaEftw
9Lm+c5P99F7aFPJjieYdMwim7JxZgE4ZbbV+8AfRE1iYtrvQjVbnkpBMBn8NM1HrCnr3V1Np1tvd
qTG1eqg74zyZt5Z7p+h9uR0WAdtuvV37MZjPYrRDaY48b8bkLRZncqRep5mrvyva9eq9S6zyTSZg
0obe65AjC9iVeerf8PiojYkzKaT4equHScCh1fs1Nzp2LCYLbrRXo3zyzBhtH+kXqgQF6gt1Xgxx
MfzuriIedhMI9seZpuUSTKnTCUuGpsTWWJsJ6EkeSld8R4qemuPqzC2AFtQZb+ZYP1nCqq+lio/0
5gTzLv692WZf0m7ZjBnDisV5xJ7QrK92YNB5zpEqhENA+DFuqF3NQu4O/nGCudn47ipqm8APESMF
PHDTzdyZgLFgmUr9Onn+cMKPEKFSI3+Nsqi3KPLGIuagdjNnJ0d5c3EXANesmSO7L92rkVWrn8ef
gVeXVzGiBDJGxaUWz2EXSLa7M8jz2AN8UubFMSuG/fpP1+d3WetbtxyT/m7Jc7THyFQwt1uPiMN8
hO7zJzEJkv3jHgQYOdnOTCnJvW1JFpUzQ0tGJpynuSzCaegYuRiQu9qe5iTK9/RuB/S0D3Ixfqqs
JqMTpCcPGwLWtbcuEZJL6f8aKiM9dT3IL1A+G8uIoYN6KOztJLihhk9YLPNJMxLdWy4+CeFWWD5L
wTvni+pxcVSyFb6/UMHi524ShhFe3NJ0j+jZMVQQoUq+UrQMdxqflKxEA1qsf69hy4dRukqLjPMw
eBfipcO444cUAgtCZhrLue1t9KXWwfeG+NH3aRfblBIr41n/5Uj7fo5Hmlz1CI66OyW2fzHWqhcw
+rJXWMwJgZ4egjktwqV3jniRxruUSytrmayrAZJ3LJKT6Zg/ekFeY0q1nQ0x8FRtrrEYGBK50IQD
Jg3WsM3r+I/buxEMPJApDvf7rh66b+QgDOcyFljLxXF8eR6xUvtx9WAG9vsKlCbgyTF56tgOaYLD
XULEFCnjbISWwTyqPn/r/Vh8UAHGeDCih861xjva+OlaBVTmRZe/sdQVt9yf/XOwAoSc6dmWzVdJ
/PF57v5AqpFIA4hdkUx72OexMIiT+OqMH1ZhGlcnaW8Ao91D1idsFZqGw9tak3Q5ggONC4MUbY/k
IqQzGdx1/VErljdJTzxThrJ3ZzZs2UmJv1VPYhjyU5Wr3cBOh84W7BCq2eUwa6sOBUFdnCvbJCZ4
p5+BMkDxvNRF99euFEnT/pSsLCUckxD9Ql8ELymsk74teQY5RncUPs4JVCVhMFHZKcd5blLnkDpe
sG/n9BAwdmw0Ia4FpI5n7i3Asf1HZ6BkLhiYmqGFUjKo/84c+5ZgdCFNk03gRH8wGiPCyGrmfI1Y
I7exZBMKagDk7nc+tm+NCm62+vYacddjdo51W364oNtoxyb6V6dW7Lnb5cuOmSw46R6kkt5ag5oZ
h6izBUP4ksu3ZHCzs4xrd9uCXdkO+MvmjIkIeNcChyggDw0jSmONGRg1+Y0Zpn0XzppjROjY25lJ
8iiz7BkMuXvoXISeM4aIYmCg6cV4q9uue3enPtnxdlJ35s3FaFdta3Pps8R5nsgYF6uzxhFZSMjZ
j0Et59LUhdZy7dkOHWrLu6+74G6KGQibStuXVDnLCaAJ82HQNlAXYlBlQ/cyDw7155Bnh+k+WOzq
pOr611SI0DQn6w4Ls7UT/1CXktpOgWfBqLTjuAIFi6fp0PQ4S+KyfciDsX6DUvkZ70wbcCZtEAJY
hsxxs/BkGF8TL8BmyBVFn/3txnCnhrW5TjgqE5M0HddKbiaA8+3gTVvrTB4WzYUGEeZi4hjY8aPC
S+9TSeEgO+K0eXj/zV3vM2qzh9ysq71mGQFHtX0xmbwhcii2cA9OsWDHRg1A22Nb4F2C0KBiZy4z
n1mQuN2LF61QAY1NAQIAdJkeSb7eyUE7uNYBWxhWvp+d7sUt/vrt5NwzVxuRWaZLwXMQAeBtEv4D
wtmrtNN231d/GhHIfT+uUhqOkpIyDyMfp5msa7YpRcMcOHrIpuFzjs3XSrqMIGl9i9y7GvjRYoCm
bc++dI4ZVVMPgYhkR8HZuJP9J5IVHOKo8XfTpP6MwHxCqyzeENrOYH+4vSyVvy6kQEHJ20YFLs+5
KY5tPSm8rFTMsS6Ow1jcZ64vwq5ZpVbISkA8jzkHit3zDqXoVqiOm72ostMEXqqUfYQ7xn1ppnHH
fv+TRuR3PFLCLr077IWlD11PGn03w5uw2Vt4g7yb+xScxPzurPrGvg1+k13911nFFp4DvZao1L3o
hGK0A5uC+uenXrpntVQY0xmvNAX8aXg4KYTAH3T6WAVHf9mYPB09YexrNo4EYz4QmVaLNj1IhxLd
bz5LtFVbSE4NN40umy908r+RrO47DYpU8MOKzvQ3VjWhkTT8l9kxf5XK+GO2zjkN5HBTM/Hp8ZPn
zUe++54AXWKvowwGmpXOITrdWwP/natGEni/Kn1i03gBORNsF2Pe+x0mlUmR5daIPRadKxoUjM4s
uNC4k3nrQGRWKBHsofopp3XsMyAV8O2fSNl/lHjt4M0plh97twPtnfSBs6smzN6dYf4JcgS0wkeb
39rLvCsWMZ0yxADB36x8wpfwmdtFz3jnUk8saf1CZ8cWoyBTJFBgM82BQ403C/cG+FYhdm275QzJ
QrDmIYejyj+iwmXUxJG9AZDzMxtIeO1yIlG5n168VHw4rF4QPDj3bpHx8GZLniWgTLGlJORH6PkA
EmZTx1v0M/eJnW/b5qf2jnCx073Z5b/Ja2Sl3I5IKRavC4NBtiwAabB9KPoMx5Ot7m2g6Dk98Ago
xHAd9BWVfhW5uCg0zAuD+UMSYEmzgLLEyLsR1aV/WHpdsIdikTeEsZ0M/3dLPhUATXxm8cCfUGqC
fXk24XQ0M/ShblxHuoSBZ+VEfZq8d67/RDzEftF+crKG5r5CYaL4vq0XsSWNARa4dcsdmCWfPPdn
LsIFeQg9OjTAicMgA4zmB29AhPtrlHCCm50Z7aPAeTBbigyrUxcrIITBT9v7BasIyewI4QKs9a7R
7IRKOH5JpLEL70vIR1St59Kb33WKnK/GerFJWa2wN287ENloPw6J1+7iOAM66EKlQE4NjDKH9Lcu
wkZv9caRlmj52QXL8VBlPxyninVwKAeugWyc7EPiYDWt1oDcvqCxt3E/j8mykyTkhhGNEDT+VQen
vnvAtRUOGR7j0Wde4bHw0AhbRCGdVbyj/Q/CYeAlugorTGT/FCImC6DVb8bIm9giHQcw9BqYM/7W
uqvYAdX8B319HKb8wSsoGxWKk3nSSBJjlrYouncxtpSrnoujNx4bM8jZDdibvsnBK+WjCOn0YuQQ
5i80pFgI02HY5QWJSQlRPJc6ch5clELphCtosO0/UcOECz/vzTYj4zgt+M9srxQ7T1fTI2Osoasv
PhpCN7P+5Oxxxzg+MrWZNx4TyJO2IRey3zkHsSm3tkeS9VjU/Ezmc5QVd2ODYrbhtVemRkw02p+2
0z7qcbLCCk/pw0LsH8yMU1LZy7lYpAgdstpd3NeDKV6aKB4p15Npr+f2q4378pgiL3RbrnPK6m87
IqdArFr9vrpnZduel7T+CgAZ406vDn4S/MU2/7GAO80y+7cWtj56GpaSyXUwqdxnBbDsTFc/dpYC
HcaIoG5lfulleYruelH4j9a0XKZOxjeJtSvE6FrsuqYYL00jn+BD90/OCvnRXsfjcFGMySd3bZkR
F1B0XmsZwPoxHWfvm5UVClNUl64ma83AOFhVnCR4D8pDLR15mClTmtLYLjEalgUc3J4kZtxOFE+H
ucXxHfjTspt6JXeNZQT00/1FWpV3ULiYQ4PLfWMba8XknFekHbkO1gWQL7AJzI7bIUWTP4jmAFQ/
2CA8ru6mHh9gf+Z9C7aGYfH3zMK2FHVI7G11LEv5zKnPBp4dh3Q6capQL29814SeB84rj9hT1VV6
bm1aMIHga+PAAB0T67PjRYZKMMQ1zNS8mAY6K2vJ5V2DljlKyfReqBv5TO6SvI8ubpq/Zf18zsqc
gVMJEhawA9Ea6Uvhszics/Ibktl+VuqQ6/IpRbLuJ8YxKJhFjHKu7/0WulKQbCeXWxvGFE7qYNJ7
IGtggWdm2JUD38Wdf/rCuWUdnG2FbLCLqvQQRcXjVIOwE9wHOzP1/5pxc52cxIZJXZykXX/V4MG3
PpNq3Hksvz3UD9Zg/vYiawKZlTMOGfap2XhIw5UVzqMHvrGJf/y8ei4WtmTdulS3KXXkHLwFSfod
SaJwbBN1XTBzV1QiI99nTFG6cN4Q3wCwLOPThLjOTpyjMTdMDJT0Kgb6GoyERwILgE2pTHJQiFtv
c7RRbIN06QRDaULNaxyY1ynWz5OT4hJKvoIYze6SlzA1kzAhMOngUcCTkubuIlS3g2sixte+e55y
XOO9Od9E3V4gJaLOQZ86sjL+30PAnP8R7EZEo+f5rr0GERICtoY6/5fgVaYyyvi3KK+opl4CrmPt
BMuXRmm9wRZ/qUk6uhOZG1zYVXWhubhflAnqqLn5H2lDnofGrD8GA6VSbvkspVeZFck3Fwe+DE8T
zCjGwPjeaAR3efosO0M8gaV1OZO7+mYLByAVUSKY/StkpCVjY507D1XMvLaqIQZBb3mTmV2zyUGa
3SBg3CTVfG84Y7Wthdke2Wj1940X/mc2bDpgiootwrE3js4fpwhFXBto7xbhjQz/9zfP/h+xbZ6g
5vVAfNuW49r/PSDa5sJGjWOgnXNadw3W8cKoHoNz77OsB/UD7l9AzFm6nW56JA+NHewrpLQUmPrc
5SBKbBZ6aOHifW4kdGKE+m2tNj12XU5gRgzRSKTOKWsI58hmhqZ2j1BtO9ZNs2sBJj3KscUwbc6H
oHSci10XhABPHnvVMg5efG3s0PT6j+04t3sfQPb/J3/NDP5H5LfHAEUI27LWIEvX+W9XD5pFEC02
Ul3SvHDU1K75UEfJJRuM5F2y9mZeGLPXK9nJN1hmProi+Tv1M+KglHZdFGnL6KqiTTIAI4eoqTVn
U6XvctAtuIBiXFWjRJvK7PBfhPQCXwyl6jkhcuaIUb5/TFx+sXrwb04NYiQn3eZKZfFld9V3300f
QJlXMGD/H9ydWXPjyLWt/4qj39EHQCIxnDj2A8WZIilSQ0n1gihVqTBPiRm//n6g2nZ3+1773tcb
DjM0tFQUCWTu3Hutb5nLQfUV3l0mOa0ZP/eegaavIccta+ylp9ftZhoL46nRDHs9yxNXARr2hSXY
XEVpFo9pHDxyaufwR5PnXoQ6QCmWvkXklMEetlXKGQYYvwZR8WT3C6cipMOYf7DtYZmVcarvEP3P
CTaYeMqkhnkHniZrgByNfqOf6SdPu6GTFCNF3t9VnJPnaOaO6QPkwKkN6FGXFH+Za77D/fXOEpmr
RybC0Q/HfUb4w7YyyG6WYvBQAgdfCyv8aXadux5caFl1isgumAnvuUl++S2QNU2sBOJyB+pF0wxs
d4ZxUjq1mILQBF9l9ittbzmTlQCQOjpEEPhtGwH8dx8GH5gPyIPiFEoGOMBc30ciwca1PTPoQxg4
+A2M+9vDkNvGfebp1zF1wjeeHIjyllVV9M9+XdrLPoUFdAtYr4rOPxTNNyJ5TiYKqC2hX9GGMY73
DdgqJfmIXLVUyBGmem2W3JyrwDH19xZ0yZ1VOUdBTOuJKRB6eLM+MyF3l30o98jp5MEoJxTZdp0/
hJ2Jxqe13p2idyjsmcWM80CPtvoPMQ7Gpun0YdlBJ7tM6jvE1Huuz4zQgnw6mmZQrrwKsQA4QVBv
RRVesk7/EhVRAtsFvFE4ixbUXDoz34NuCSnz6Nro3vSBAWYt1FMyVTN0sqzpQ0IfBxtSveksIUk8
nKrZCz2NSKETjRBFWi4LM9TNZ7uGOT+iuV5OIcxFKaZ6B9Esf6g7oNEljuKlcmKdQ24nUe5jGPSt
ntFK0Cf4AapkfVv8/uv78N/BR/HwGVNb/+1/+Px7UY6KOqn506d/23wUp2/ZR/0/80/947/62x8/
5Yd++6XLb823P3wyh0s046X9UOP1o27T5vbP8c/P/+X/7Tf/8nH7LU9j+fHXX74Xbd7Mvy2IivyX
3761+/HXXwzBzvdfv//9v31z/gP++sv9x/u3/H/zEx/f6uavvwj7V5sGLa1RabFH6hYbQf9x+478
1dAZ8oHMN1EekSP8y1/YW5qQH7J+JS6V8xT/s7mELKJK66K9fUv8qksLJZanS8c2HMP75e/P7A8v
/D/fiL/kbfZAwmpT86cY1p8SdBFfz7uQKQWLMd/98y5OCeW0EVP+O92BldozIlq1hbS/G+gjPhqQ
iweVedFRwqFcSlFn931jbXN7uvZOwlBfK8fTUMGv8cnpKBhO5+4Bdt8FL0S/7CK8LHaecEZHxL42
M7yrRs9Z2CvgttgBfEpLgqYyey08GeABVxIJLx1Epr5VgewK1M2PIhqZnpZxsla6xgQcSlthlQ29
QvTIcWpCOAqnYdV5urqDOCR2At890Ff1NI2CVKrOoYDOoMd7c0BFgzoJiS0DCZuoLiY1sAmlji/U
oJdAkUnlTHTfYnLynyC8zgi4YHprTMyTimFHXXNODpC7tVlzn5M+SGfJRJ9wZ0Q6Q0CaJICxjfI9
z0sCCfzmqohYWJO+w7/JGHDXNtJZ4gl4jN3KfTHKKtq5cey8jFOG0qrwPUQoGODw/1T35G6hZhir
Fz1Psd4CroIPljIhag+qz79aTMhyzac0KCzaFJCjzhk8q21SNhuGV8RY6JyI/bIFd+gar7GW9BB7
hhd3HF/GcHiO2GQZG9JGMCRxVXQpe7K9J3RO84Sux6KTR/1Z5el9mpmrpuAsh7YUtW2/dXMH7Fkf
sZwCd16UNn91FpjPjEBIhM4RPOsa0iMsTe6qCnwPCUCg7ZLe/0o06AG/3A+7SdKVVO61AKIFuAzN
DM4U2HBj/uh2ffScF/LNRf2LJYGyWevJ0aSGR1o/uB+yiinu+gZhJgg3DDiFfxfGkpGZWlLBHNvY
6VcggVFGKLUNBF2FPPiao9LlYqNH7ncWPPFxH1naM4gZuYKks44wjy5yQSmhPPM7CUBI16gF2rIq
cXlDUxwKc92bEPG7yG84iVhz5KhvEuupvnYlPVVjatWqTMydo0Kkrj4JQWJSxAAltbgqlIRLlZFs
Dii7AlsqfjS59bM1LXQTcTow+m6aezFE7ZmzdknsC2Ji1PzqUgNKx+KjVlrZc6KwdOS/ztlgDgX5
CeXF0M6cyfiD/exSJdQoXmw+9B56iNDX7DULD3efF+wCRURn7ldfhiz4lo+osMCkRPetkw2rKOtf
hclsDyJowuxeGy/FQMURBfm+hk+zMJJerIhlfqot73sV2K+Ui8kikGQWhIo+YzDEH4lnn7jmH70i
gkzToS/gaMusGDU2BH0PQoPR0u1quDn7IsD5Lkz4pBwxIAy7AI+sKcB5nHwngTwEn2t7u8H0iHUP
SeCIDRTj/RhZK862eJdGRAQNGSYQCZxmYwb2eBiiIVj6or/4jF3h/lb7Sm/7VZKispiy4cvAKGhl
u+46NagyYl876kb0aBr4aRwAKDgFTOPOH4yvKicLr5XlBzIrNF4EfSzsSayFqGrasjQLlaaN21yv
n0j2AdEsago+OvPITzVtG7uZf3S7tIFeWZyRlqFNCuYX1bHy1ZjJ4Sp7fAnmCEhIt1DfcyF3W1fT
l/z+ajNBpI/RFo/pN8rvYEdbZC3c6a0dMo8jan/qbZ4Oycx388nirrKS1yyefgImgZ+vd69hVvzs
Ec5befg+TfKMNSu/84rpLUoE/QAyHxx/FZMKXKh+3aP6CnDz+FN1qjN6ekInaLFVBYloCSYSrahZ
ruWbsmgBaRxB83g1isxZ+6lPW80dZlpT+yydatP5Nl6FFE6tg05qUev2k3KjHzhjviamti1cHcuA
ZGyvEyq0z8jmoWoqkq1tGu/UIOWGiBx9S3rXKq6lYhrSl7sJJMjO4g1YGA6EhT4301M9GQ8oLpmS
IEqIxx5lzuR399loX+tZ6ahSEwl3Kq/ciK+we5Nl5hKkGfhw7O3R/Z4RP+GmNPUj09wHof446d1X
Y+aQEXAyyxNM+MO9+zTRGV8nPSAip1VvPblN6Hu6k6rVPp6Vb33aXgX3elcmj8GQveZRjbMho7sT
JYhF/CbB11m190aL6yQtmnQD/qmjLJxIT8xrOFE5dD6RDqcpHegqOoQAdF52dQbzUfg6/RksMAtV
+Jg9k2uQWhhOmVg4gyCsFvIxw4b8yY1b6+C3zrSpjOYR6y4+iNhy17FWv5WF+wY/LgKAx/CSVAWS
Wpngm1hx+AXTQOjU+C0MMBg0wK2MtHtUFlw4MADPOIppumgourxhYNZizpCASn/RSAYBkk2T1ayd
d7OW26qCzWpPhI+DyhMLJ7OvnPkYpytDLdxB4uGpwCwTQUJeXQTdFafFMoOwCgKOaVX64mXFD7ZI
1qVyWU/Qhok0DDhb2eeawXFt2NuubZl7Ny+oLq4lecCidRDWAT9BxpPvQDtsiGBCCJIKa5GY6jIG
xkgck3O2LMTLQdBf2mFgpsd4qG/f4Zh+9ZvhiWrssdHGd39wIYkNYh0LZ+fJeUopa7pwvaN/yYMo
3OVd6T1EAueO5uIlSxtOeJW2rnrWknhEf92v6rbeAM7cxsp6BNaFztgPnbs6UKe0tJAnMjJYEa76
ZAfRBYH9M069bWZ3ZCLhEdVSzIqkXlnMygEfE/uEIlMm+iVVOKGFU55kEP/weuaiXY78xo14+Qs6
SCgmRiyRg86EwZxeWgQMd5EzsRfI5OgODHqV1T7bpbg3wcnmSADQQ94zXlrJRG1ZGrZM346D4DSZ
ivw9GtHR4J9FM3pXquYkcDQVXP2EQy/1Njm5Blk0sBjN2tpbjbw6NTY0BRRO5fdwmI8p3gTafeQO
uhB6J7vaTpDmt0UNyLESwIBMtrOcrHMMwykDGT/0Tj7GC182h85Blsfemclki+f21WcawZAuQjXc
zddfaD+GnQviN7r0dvYiSsaN3EtxPTGR847aFG7qol6rXDGU7vk/3VG87ILcqKCH62JWIxQUhl2j
/QhBGN2+sU6ccuPjKyY3e00oCL6SdBsSq1p2+ba3LdCsWDxMowKQWxZLQeJUM5F5pPz6Atxz39oG
0VIKN2E5V1rkYEZwKYZef6xZGRaD8J8kNlhq7wfNwT3peaCTSJe6w8/4c4LJZ2U2fXybkYTPeb1c
cwQ4JS2vt6WdCyKMVV4+AaSAMwmTI7UahgOhxFFjU9MJYg9Mq7uLcbvJiFoIif5S9CUyPHLKsTZW
W913toU9fExp/ZCAh8tz1uqyhhKpJPEGTXz0I3vV2NWmTbpdyQqUm9XZHaYD6w5CsW5CklezmMfU
XB3KDhEa5NBkMETclzFT+3CQ1xlTk+FNTSv/3YKcwj9t/yRagZzovn8SKXKbDKzCXcqcacGL3bHp
APyTRfDMErviRLtpJmNPtuJRgNVfAwL84sj0QfkYc6us3cKl+d5jc4Nlop0bARxEF+H9RDSsicsh
orCZuRHU9ZSIkeucex8mCpKFgrIhti9EwS2z6D5g7ISHZpFZ1XNvT8thNC5+TmKCiuA549auc59t
OOrIL8rCVQ9TEbn6qz0QpE4a5rwi2rl8IVFpkzO9dqvoGuhfsjlL1waKCWqdmTrPTdjhI9cra22y
rgfGH4x55jVD736M5bjwMfci//g5NMl2NPwLWUPLbrhiq934FZkR/U87y49MMQjEie6g6THbLu70
ukKFHC6a8dqx2bVAHWYHwex4QMRoF5eiIHHHlx82azOit2VHm2bKHwsvOHj+M3r+RQKhFog9OEXG
zhC6IEssY7QJobtucKZk9dMIALxMhoWtdPRuAmD9DdX0ZI4O8nnyHpiDso9B1A4OUW2thIwOJNVy
Cvfv8fkvpMdkCr0MwROLgqmbzMU6mYydI5rvcU24Sd8vvdLmhS5WGoV1MFm7AqmaguauAfeqEBuC
JLhzww7Mnr/0Z3ugkk9+g4CIDliGWCCYY+b8HyEAek92x7w2Vh1OLUJKwSFhgi/IhTeDYjNbmFR5
Yqi7m1pM7AgjFgWOv7YvuHjzTaCai9f9LGz1XrFkxpMQczPxAXRSBfEWXobU0lfekdVIBZ6yNWTd
Fw8Hlk0KiS7A+4LOngjZVVwm0EAwmmFhpHnq+d6lb18H87nvMEgjae74kwzXpJs23vWp3GUNvCS3
mMXQOc2bYOeK8F3RXgwG/U06/RYn5GayIhaq4jUqxM5Dk6GX+rZjJfVirJmoADVGLxmTfMmY03VA
gGY2X6kmkLRBZpAQkNpiTY7jmqnTFbT+hjdOvwu7/FGnCIm05GKbs1SkKunKcUha9JF+VfzZbY+C
wcrXDel1bV6xtQVLIjz2BbrJIXEvTEhhH+sPHPtO8axBHbMN4459z/lqtIcHM7QkngIBoI5e02Cg
UfSRhzE95cIgRxFyDbr24ZVaf0tQLiMfvZMb/FP03ojxS9pDbgTk1WrGexOp1Wg129QlXFtnYBNS
cZEKQEYx6MtlhgV9K6M02gHkIiA7dtBtGgB/8VSwKw3JxdGIbjcM9z2D8M47gzqr6LRzB4unK99B
sKBGnra6zcpeR4cBImEQ9dcaP8ddC8YQnpX71TK8dZAojvZ6ydy51bamTqFR9VND/REvPSgGVmCt
B1tUKMMze4X1btWGh64m5AEIbegllxjSbe34d17oAmkE29Q4S0c8D67xtXXLRRBXO9sShzx0EAa1
WzwvlHeShKuKhSOKxnpXa/S5py7CWjrD9otCrhVIW0VyR1/pRyfGTW/18ZOSLYOe8Gkgd3RvtdWx
dTt3ETeUNpKMmemZbsIPOkFsVt/J9lxaZGqUur4bathftX6ovGFNyNmuAAC3s8PwrUMMNkzQPqx+
E1cZ09p062nWu1cG7kZmFZFKwQV+zj4OI8Bg5nFwCA2M6g89D7fc/fh6aLBzuK0Z7keu9oOZ2abv
OnGXjKTkKtSJQf5hjinvselTdWQ43zKLHn3VYCFwrVNTx3NiK4hEJ6cvM45yI7xmO/nuBmHHwkyL
bW0wvpX5U6w7b1FKW3iYAPQy9yGPwyuQijRB/W2Y2PdGKB93YqDcaCyMPzCgwpVViGYrGuK/x0hu
kohkJGyCESFE+Bw9j7oZ/1V+LBhJn6ug8b+YSdntpGafDKXiM4x7fd2SxojKVk+h8tJB0UiDIjIs
hsIjoGobRsE6QNM1xnaEUJ1yY1i3DfYdZAPYm2w50faH8h8YjcSxhnQKJSsBaOYQr0EVokxpJTG4
FbrZGAba8f/vRqxD8/T/3Ig9cWb9Nv6hczv/wG99WONX3XYFFZdhOIxebOvvfVjrVwf5iKfrnqBR
a+qG+Y8+rGP8avADOk4Dkymd7vFDv/VhpfOr53iu41i0YAFdmO7/Ux+W//wv5WejfG4x257U6fii
AubszjOhJvzjMNVpBb4vxlDktndf7SlVYmlS5QHvLuuONpylLsN80ZF3iUKSsajjBNnahbVzH1aY
JAd7OlOMi2d7tJFGVXQJjc6m9T9/yhmzXiHiAFc6E3uRsSXrBPXJnBv+IGbSpGfnJ8ucwKD5bMBR
aLtr1uhXQJHWfspAjUeRcR+iMF5Yqpke3Nk60OdVi4Sfn2bU6HFLpfGL4FbrLAr9xAe+bkVRfUga
Pd65XYnyNUNfiEyW6NBa3zYdVgTKmDBd6UZcX1zf2MdRQTMpItDhhpTU2cFND4FwW4nwMXIxn8qE
4A3D8okTjKfsu9Lajd+V7ZdUfCsx1R1BW8f3hU4yhx1zqoGym8cGuUmuXeEbByXXetN1UAFh8Zl1
35dSf7Qy7d41pvWNC3V70FqSzOKep4fhOLdbRn436zn2wDQvGqr1wgFjw2iY2ZB1AIoIg658s8L6
rmrc/KRQK6+CsNwOeYw2an4fkEo7OyQkHSSE4ayKXp2oGGZo0PQTxm1zZziFv6QDrS4A2ODZqWRW
KWGpqfKji/bnruza/JgbMFzpPYCtdrYTOr2VqrVpSSZOhqnP1B5IPdLXcV+ZZDw65o7ZX7grNFJj
f3dn/TZI+OPgQPzLBetwveq2jZ3QdIQ+zxV+N/3HeuIN3Riy2mq5PLYVdCC/CetDnNnFF4Dm+xBY
keFa5dvnG41ZgWOfOQ1HiXsTIyUY3tvDVIcg+hLCsZQ+jltvVC8t0yjazlEMMy63npFGjc3HwOiS
IShEBloSEH/iGXMKmM/GoZpahEoy6ACHorkYE0iGbBBT+QfDn3NNAFadu+9lWhtwrm2BG1tdDFhr
D7VJ1cerQ4yY6jAfzJ8WQJOQEJNVRNZnS6Gm/N3EadanHRp7+9sF4utosn3sl29ONmn3ZVoV29Zz
1ZZcB0EWRKGWN34qFDMDofBE/etBe2odzj3GfJfiEQjdsli5EF4pXBICPm7vPZ1wcytbxXEFxbNY
mCWcLIdn9EAgM2YWS0cYz4M2UfqRH6VvBkOckmQIXgbQEpskKZ0NDtnwhYH6Kei8ddrg0ePiglvu
uvuuEPe4ELD4l/C0karV3jIY59DRGNwhzyoQrdh6YZA8gb9BNEtzs7TGgUnhfLeWDXE3BkLTJ0IZ
sDXHV+43dv0yottsVCd6hx7iKagN4yB3vqU//vvLzjT/KDphnTRYxk30mrRoPN266Sp+d9nlBbui
U8wQ38T6flsWbZf8H9ho+ToodbntjVm2OrbxQ2wkZ3N+sUcDdIBoMpoiJNrkn4uZcCpIlLp9T0Na
v7+tb0QXWZvMQw+Ho0M8T1CHXEN/uq2jQN0Iw0G5nzvQIzqGk9fG7SgVnREntBDEMXiRoy4iBcoR
e/KLUSDBER7O4yrODnmKNCOyaoLNq6K52uiEltlAgEahaHhlYzwdncBG/qLxUjN4gTZQjes21Hnj
tela+0TB66N36WpTPEPxQ4VvzveWU5o2bzrsBVBQ4rlJwuiYp8fRgeZdaVZzjwyN4MXJPsUAqILQ
Tb9z0nmchrK/+3zqhYSh0IOpSiV5dcvbQkZRiIZ7AKkXei/T4HA8u739GpScO3Ssaj/2MtxrWrgu
mZd3NL0fKIHV0sEKt2J3evlt9UzxqKh5Ll/OD8TmOutalubWKiFfxhHRIAzOLkGbP5gkxH6BbnJC
luxYu0lGwe52C41pCgY8nq4RHf4rQbqYXmZU4/xQZT2trPnWnH/X7VdoEFRWma2qLTH0J0wJP2xX
YsoRk3PSOqFjGhkY0jNtKDcBnaejnpNGhnrqibB3TBxEwSxdOQc/6oQLDhIQzJiAbOkNtuN5IW9D
BEi5ke2bZGLTkykYjvm0XZmUdgjwYXSQ2XPWxg6VR/RyG8mz/tC/thyeaDhO7t0/2aWpK5fcnSbe
IFaztIVKYqJHWN3QnIwpo4HDZo9ubaBPH8T4WRPf/mFM/bveY19vuvY1NOlOSgJ0H8rYs9dJ5Jeb
BBQChxYZPGV91KMo0ybyKky3wgCFtsGBaJq400lFHGKL3hq3sPvIK7RxY6de9SJL53zjj+cqHnaR
1l8+76PewiAW97iX+zhc+YNDD2RSZElGvbNBojTtP9f620XETCjatJlPTaFX/Q8MNy5p7fSEldOJ
LwIIIrIZVlu2RDzBuN8dm/1T0+x+axmVAno09VsRkw8Vcret+Pn+aOhAbIqEw49w0k1DqyZc1qP6
0pU4vYz5DoAq/9I6o3syZSOeoZa8JEbZ8lylD7nGaPI7EnQBwM8PuuUChVdj8R/ETfNM/4/FnEGv
VDBLRzrqAciiovz93miZ7Rgqi4xlGwrvshVFsXZGPV7fVhKNptXnp7cX1TFZNskKueGTtaF31ilK
WR+vJsromas88OrUi6EREVmLSXTPpGbctxCwSq9ER35LrGxAvwKKS0vmuARY2iRu4bMhODuwaXOk
0dHwkRsWzkp3gvFrS58vS5Q4j1W4LwfVXBlYPTPKYALpYAZQNSHxpkr1fO2PkF40pABrnLcVxKAw
3egOsQX+1Br/QRNH0f2vr5sHF8XThUO5bdnz93+3uLuhPeTS65xlDDwVgZtwjlGl6StnoI0Y2rI6
gnpp3Z46wJbkTmDE2WboT8mcpD8cRd19aZo+d32bcseKGIeRy4XlF6CQ+xo9D5QHycyGACcC0NXC
9PwPB6kOUzwNyI1hwTJ3aMU+BmCk8GaxFU56cdbNwnvIrOw+sXNmq/gNtT4EgKOcrwPl766IENSP
YVAhFK5rAkQIF2tm8ZjVOHIfiFJ+vvOI0g4E3fkPtzd+/syqPe/BRLwVdsmD1GDZ26V9jWcW2O3B
KJ0fcd4BeqG3GyyMUX+73Vsi7OHrue5xKDp70841zcAaiayYP//2itweQrc7ZxG1qNtWiHX1ZPra
2q+57MqDYWNnu73Cxvwyo78L9r0ihUZUr8TC1xe7JO+O0Gy59VAiPU7J16QIH3ix9evtIZNAgf04
k5uuqNhi2Af0VkVnctsupICYh8Ft2YlHXDELNggCQ9C4sbdZ720J9aaLG8IUC0GsdqaP+ySn3Sdl
8egBnwIBD9dIeWlwuH3NqNNoz3pPQuP83TbIaCnkBPpoRfySt5U6Taja7L1exmQPuCmnlKgC9KYZ
GjhCNS9xnHp0cFHMIvhhjGlGu24zfIONq1YmEqrzbQG0p3LPxXW6HWq6imG8KLyT7k3dkwOXK/Hy
eocUQdDBrLQH+nrDw2dZgcp1OldOhrGY5uhD2+Gj9qbi3DP3uGvhXqr5cgj7pDvnnjc8RBmocrx/
8AMIKqNxI8IHLwp/e0g4CTEoiO5xBSsgLAnIjyGrL1XBSUMItoi5qiHntAUH7xbb27IyueE3JtPH
Ps5Q/xkkuTkNmFPdJT2llSZhGFiVyxZxnTYgQq7Q2q1r+MUPgIlv56+GYKg7GGAlYo/YPti89JDm
/v7R7WuMt7R1GBlfPr9ZC9yaVo5bCk5/YPb1eYwJWtBGuCERHaBrKr/3UIqfdNJq90UXf09Dz99O
HpyrjLu2tN9dH2xoh4LsHNpFjaahjjsshwq6Yg3gQHoiW1OjYpUxYOUhiEDMy4h1WfpJAeyKlvso
vpDvt+grsrs6RHzzeTR2g8c4DokNnHdL/Y5oC1hRvvzhlI2zQ5T1TurBcGQ1c9eyy9p9Jqn0P2t3
Lw2/lWUAtMRM8oc2V8GKqf/HDWZkcqQDn5U/1TgHAVaJCx1SgNnR+Oqgt0RgSfYWBicGxXnSn/wA
U4XdW3vblnxp/roFcHmdtw3oIruX2waX4nLEAwP/0XxohiHbObOMBZZMDU3AyWABleNOV7ONQOvz
3WddRc7qSOlRM+7scFF3BhoO4vLkU0kmROpTQ7aNQql5U7maXrt0nO7SzVEcwkGfafhetI5JXSMb
mJhEXRAAdfsod0Nzb5KMzHg5pLBsbGgbuhujg5gmzdwoxMUrRuMDdkzPGe9UlgbPLlSksvh+y1W5
JazcHszSJH4K6MA0n+1vz5XjnGGO/bwGqIsfVtG97tTrxCa32CqzH/MHBUfebZj1VOoxSjnOw367
GoqGZIumbQ5IfS4cpvxLbuGfNeZg177ALqu8XLs0JQIWfkZFOlQM8ocPLii2daB1BRmBQ4lXLqK7
6CnzHsPWLp4c/T7Q5u6kbcVbN5bXG+t5cjqsei6NWEYJ0773ens3PzU/g2GV1Co8//OBkRzCLq1U
69vXusTYIMBAxiPqrW37w4oj3PiaBnhYeSviszIq+9G0h11XMdmla+7ftXY7HPO3nuwxLGtRsh8D
We09VRkbMzH8B+m+x9EbdXeEsWVqXz4/so1FNCbZkyUnn+5g3Kw91ZDykQNYvVXNt4dZGVACqzRB
1e8+qddC4Ey5VcxlCsbvdrIEoCU4Ngn7AQUFogSY+F44KbQoUKMwOoOYnzFqgN9of9gOniYbhZwZ
Qhkn/WhvTWjQezM1z7gcNE7TMfovu7zEfWddyarRR4PMcVPjwENmd+pPSAJLzydVgo8gb+h3nyeP
viftmlFPfqKNvyURITgghid11pHjqZitW9XAeLvokscCuTyePidcWpHBPu5DDWAlZUozlQCjJAky
z5Vog/uW0hG0J6G2dVt6a1SHJVQApjch/JR1PhBVebv6M9Ezu++t5Khrgdg3OTJeOMCws/l1bqCi
HdHk3d4q+qeKmu9sAlo/fL6OHl7sVQyRCVNlB5aidY0HfA3pxiN9ZTvq5SWwJnUvK7jVfvBk/SOc
KuOaHYO6uwc85F+6js6ZKYJurebwd3xf18ZwKeJlO/BrzNg5mvNG3Vf0cqYIvp1jD2eUS5gK4WbK
dYYCO2+Ld6vqIXzbOvO2DBlRiHHMBmdz6yYox8EtwrnVX2eWjhhy7uoZxDis07JGPPJ5mAnkvaYF
G1ZS9yBhsT2XbfUz/EZRrm0/M9rawPDZfK1mFZXGIzCtYm83AgiA3rHEBNU+cgnXonQvjsWoJCJl
T22dPGR0VXqKCtaPD4TQL/C0jHiY328c/tuDo4snvLTWrgxjjttzw84yoLrRSkC9kHyNyMZ7i5CU
sS0iWKJFZW9jL8kvIlKvGsniVzsL7UM2BRl7WaQv/33/wTDp+P6ptDdsKXS0So5lGah3/1iiamHB
NomTE/6IQjvfDs01HbxiF9rmQ9uWH5WVZxzXS5IFBQ6lsGKsPJFWf6gNHTKf06mDHlBcuqV9jISZ
AdqrO1RuBWM18hfd00E3IufzQwszzOqzYpGxfBnCyN+YkmWlmk9QWFm25IK+6VnQn5ohqEDARRVB
nmSBZeZlGgEzJ4RlbZFLdk9mL6yNwJkFGJJUGSFrOmbzoc9uKwLBJ6y7XmsCc5kwfNx6FIWfkLrg
SEg0dvG9UMLaWco1zkOSbzwfw8TthOhrOK+jIbd2Mi7lJZLtz8SGiTUkFV6kUfjWZhaKMuloUM0n
w6XvD24tfYwe6fW2N9QAk05JUewdF3oSdpj+FPf0fG+XQUdg29oDdQEIwUifPy+NMTyG1YytswS0
ppnmHyEsJvzOxqg297bqAK3U4Fflm3BPfYeNPpYNvMP51r09uKQqr3w9vga4BdZ96gDn0FW6HWL4
Xyn+ssUtLgKkEyO3AHC43obRY1BvbxlEITW37EF3wuCBfRjLfB+kxDWEU3VWpTe8djmhml75VphR
/qLlTXD1k2fFIqSRBFETqnnrCmD3LP6DJ0siDP/T5Wkyx2CSIA3Hdlxj7tr+7gRlaQhxqhpaaBxF
+0GDBbwiK6zY4x299WJrtsoDB4F3oLUDrG0RguohdxPXzMnk4OXE1fn2it4e8EDcWV3m3rulF2zc
oTUWltGH59tDWDohJ0j6kzT8iYOYquzAuZeczKkkZ/P2YeGbyWacSwc4gZQ5CNHRJJuEAwNZRHDE
YbQMe28Zktq593ijVqqw/LXWEjbcqgONMH0l52Y7wmHn2JpZdx8iZdDtyTp5Koqo3ckvmCJXHf79
jW79yzzGMNnx6Lx4nnQd3fnTPAajSSX1oEhnIfFVIwz1WOkETnrzR1HdfqRGQGdv/tLtm9JTTFox
HS7+2V64fVR7FfWD9NmFGnqwue+zATW4s0MCMubC6/YgM04CepQCO3EpF/NMOwoViU0N9bA0CJPR
IFnVOB05S+UEd8rc48zUa3LntizFY2NoL60fSJgKab0Slr2jlENENg5gwRgOXJIyR5/ZsDblTLiX
vdPAOQ0xlhgT7qt//9rBeP3zVWhapmE7hpj9BI50/3SOr42Rf7gJ3VVIjLw9L+LSoDso9QJeO7bA
40wJEBa49o5wNJRq3eUWaMRqGUD1ysDrNQHAwtpvLkUC9S1xXicSlO6K1iKc2Cqg+3fWyFVxuh2F
OpaDB6ytJ1hG9oawYyYPXPUnbr+PCjfpLqkg2su2+20WcXsHQJSkS6tKdbQmBnU30R7rMhkZtil5
jRghLj+bWQKU+lrObTMAv6y0hr9piZJbmhZTcV/61l4520455Zb7uVn6Q/m9qW1r/9kytWmNW1VD
BS3Cqdsmcpr1clsmWGpnNB1H1dimpcWx65wzmb5YF27VzzW/z/ritSwRBWIoF0ur1ug04yIA5heI
/0XYeezIrWRb9IsIMOg5Te/Lq6o0IWTpvefXv8WgulvmQZokKqV7IYnJZByz99rclL71nez69Ate
S/D6wcaGNTuiG3kpIpHsdAPhRprA+VOirn6Iw1Q7kEG6raG2XgbXuaiZ412UIsNOG4VPdjbEW2QN
wbwyg7+El7jHnfq/4Ximpg92GWLgGNl1EAo7zSuvgkX6OkVz+r8WGxkr01MxmvC1oBp2ST8yo1S2
LYS/q19bFGRNERBJrbLSSsU2L10VSSNFSs44cidEbW5tVONMQ1FA8BxxkQ932WmwLdrWaVAhtWja
vXzRfWCPzkzt/+8vBVoEFqTTZy1hoC//mRMR/GaAbl1HtGKbpO6+8eAfrk5piF0wQKaM1W66GRA4
bIf0TaMoxre2mZ3es5LPJPgJGxlcpnLczKLaJxGO2jrE64c+eSsnMmDhpiOEF+DD7ECfAQZwGF5l
fS3nBFiAxI/qiU453iiqf+tLC9rE3JZhEiWepxr17ZCwRXJnWpxGoOTcphvbsordkxfx6Sui32tK
DDhrtrU6es/Ea0RCg2OMAXZo38NBsQ4lTJND2TMD9/LwGwJ/vMAj46Np8LYia/STzLMJu6jb1XZK
mT3Y3zPfdG76gAVH1uVeDgO1M6ILeqLwPBkfA/zb996opfdjM34iDms2xwXtXk735Ys+IuxlB3kv
zP5B7Rkct4QrrBWG/vssTBj3pINSrSI41Xu+Tv5nJRpe6DGIReuRW6jq+O7YJLlleDp8omiQDPKn
yT9XviC/wcOb+8QxzXVxD4Udik901MfWuBU45XBHW8bNg5m8UkieereSACqvjzDI7xT/ZGsEOyKd
pbt7KRvCi62O+BdqzCk765REDUuTN/Ts30z+77VmuFDOB++UKwnIeTNTsLG0GQhHBDPIM4oLCmWo
B8pcmljK3gy1BGTa8NLB8nzyXP+T6sfh5yrqrkBI+xNX9nMfEJhQzKY6xYVF1ZmE5aazDU9FW7oD
Igm0uhc7/DzRNSVW55IRUwg3VQNrbeXMr5ExW2SeEM2kp86c6z2vqDOzqXeydYWcZJ+aVvDBGcEr
w0qwRHFqrMYifR6s1Ow3gxnAo0+CrVCpXmtSdQ455kMI3l17TF2mjAfRF1v0Nmw16qbAkNgT7zPS
ZK0xj3lrQ/cLzt+OyKPC/BzyhWHjCETHB5kM6Dd9rlKnv+iTt8uKrP8QwQ/dqtNjClUDvtt/mhj5
k925x8gwohNr5jeBJmFrRLpziTTrcUir8anLCENX0gpuqh5k/zjfdXM+wH8RXOBZN3Us7Gg+LA0P
Hr//U6WUN0GeD0xOtj8Wg7b/sZPLCgbjK7Zy5a7UEX7pRi9wUOPNPKtdfylJJoJMB6PV6JUWHXAW
3mlxu0Zch96pSbaeb0FcRA7/OgyoNPppaKEFtjvI4QNYGl7kYlARZrVPGkSeoctSxh/TL00anqzC
AQrdh9E276M9Y0pCHOfYXy6t/rAcR7hMwldzwpFi4bQ5UDTn7zQhqer57/rkxvw159E2FQH3afOj
yFe7Zt+VjnuJy/iF1B2PbQ0t+DDiz+Oog7FaJkddJfmHXGx9diwhnzi1JJUQYIzEJIURdfagbpMQ
THeJ9b7ctvFkrZGt2Df5Mun04CQr4UJnvMKofYr0/dA42ylrWW6qn+R9Wwcd0ba2/6K03p0CygqU
Txs8Ex527ynTx+WzmJDwvOCq2OYcqgl8m4AC6ht+lxccJurNKZCxecjM8P023Qvm+hCEKcwLOELY
cyAy8DG0zZflwGTzU62HOQJxxI1z6QadsYKTfhycyF87pevuhNeIizGiDDdSgTqTG5fNALukIXoe
K6+/mXBrdXNUwPOU2o6A4Gg3qB6SyXpQsBRYqIyV9AbiFnaG1X7SaZMejHia7izbhpJXWOLQCguk
IMnF6L3Snh0KIRwDsTR9r1s/lqUQaMYnBpHXCDhaBC9WHBXNpJnBdH5segFJ0ATrw47kTi5cUbRl
9zxCtqVDqgoEMzKB5m690tSWRQeGEj8J74TRoL/UjGTPEuc+ZBZBLVl7WxxS42kZvJQuUYJKNYkL
zctXLRrS58TP863PDbbKUwCa/CXfklIkZ8vsk7P8A7wQpTwMOISxwxCfCzwATqnmyC7q4Tkx/Esz
c/LjGOxa6NT62QmjD2Xq67dEd1/l1ZXv+BAIusyNszuRV2VDnj22PEHXDOYKcn9SpskRRgDy1ech
WPjRztlaBI7yweoVbzdqQ7ArzVb5gBbJWI9++aFOCT4tbLAja7rGc+b51IutepGjjhAqz5rdsLOn
3/aOpYopj7pSfefx8VY7of2ASnBVm1qDcaevr8Z9WjF7zidT7Fy5FGa6/HXZm7ft9A4uBMhev2qt
MAQjRLXTGCWDISsatsuYpais8TLYun6fi4oaqGD2JN+SNRatuzHM9lWYnliEWF/jIXi1cRF+wPZh
bUe1GdYLmMIZYAUx3bpBONRXRDPUu6VMIx2IfgR1bwGWsPbLs4JfcflJ/podFf66Ey0rDz1l/G+F
BSQ1i1DWkg3I4/I7JoFvB1kRYHPUDsvQyGgE2o4YzwmgbYCJq4AgSEzA/2nFaoAcP56cUaicYwf+
yVyLapX30IRgbj3TOUFmWJmy9s2KKr6kdhBf5E9VyVhNiVVnXauEAWntVO912y9ePa4vqCbsFiOv
mM7ms9fOMKrI5XljYuwaTHpaDv6V0MlgaKHDrPSPGLy8cxtUJ90kmJ4oyR4Z/PwdjuGhbpgbq3vp
hEcTQn58H6h71JTNvYZAHr5YqJcrl1nQwUuHpaIxitJi9eJkXxxuSTPt0q0cRkl5F8UlqbPy8J0I
a183ve6f+zZ7ZLIyIEpor7WHLdnVHHGz49HniTiu05K8ImQE6pFAzOSHPMkcuSFhhYP7D33UOfOz
XoeZJ2tryymcjU900EoO8vN+eJOl5N+7td8M4ChqOAYN1tU8KszZgjdPvH46CONhbPOwGzMKPyuH
VeWWD6aPlJXAHv0V3uFxmCOKhjJguTUvc9AhI+Dro3M2VfXFuPaF/9p3Jl+AyXuzTUL6KDCa4/zO
EUAHA79DxKAmdCdlg8/cTyC0OzwX8qrN0XK1NIVFW2BLHFoMJhomAiyg5M3YWBjH5FEPOJBhtrwp
ndOc+nwyGA1Z3sV3/YqZUf7w9+vx5whFo+E3THp+hxoP/eev1wO9ApE3JCpsKe2YXrdAFOT57MO3
bO2wfFdEAORKVZWTYQG8daO42zI34jQZ4FwJG5N2mPnJHQqj5I4nIKcRZFMEfryVvyYKvwU2xvy9
nONN5cEInUhl3VGdU/17zMN45dRBfA1M0C7REBJjEIDG9gXYv2qOwPQak1ZOinJgZrcgkbVk07lu
tKvyIdktX+K0JhKi1xl8o/A2IAP72ZbhMFxzxT+0lSBvdARmF86LrrLI06WT+fvllLfPr3WWJTRu
MhWxFnXW77dXkpixE3lOz3fWYNFeYfI4NjFXtm1dlzGF9RkJHYFc7SiOTYuMquotdr85awGmkmDF
mOpDROgRBoYh6+nxm1kgorNDBxWlaa4tZqpE0kYB9EQQ9oe+sJ56/AcE60bNs9XDwrAB0fGvTuy+
O9thupH7cpEg3reizMey3mAhDWz6i7L0VNQnoXnCN8/kPxqcvaWiQWefX2h3KZ6HjC/+JdFM+x9T
E5It/qhILQonlYGJMExuvN9Gy5YpckvB7zDvKlBiRQp/bNp+8hMn3ApQgXfyRbUT8053tTfRM3cI
1fegEzkr7di2sH2FT06S18epnr+yDpifyMWOqqkkJGdB9k7aGXxrww6OtWVv87poH4LZOhqX4ed4
ZuW1iXFYVqieYQF+Jr6FVLnsMTNIODC76SC1lBWynjM5uw9MmwrIWHb9oCWugzgJmqOvTrC6MY7d
NGXCsVejniodRLvzCWbEAyuvUcX4H9Qrtqsno4vGe0MrzE2XsiqVL3jdjJMChswzyxGHUjHgEwKM
laGC2evMBqUYyJ10sjnHPttUABqIVe9vWl8V91WBb8C3vi5P6HBACqN37WNFcwPisN359NjEnCcI
82q81slxcCr3Upu+2EwFcL4bAlWww7MsUJYOPnBGppkgecesOhLCy00wL/F7RnjehN31f3O8GFTx
8sfmdmNfhtbPr8u9Gdb9K6zhAl6Q1e4ix45fHASyjkeT4JGTcNUyLT1bKth6B3bYFgM/0BhOs+PS
7lZJHC+X0G/yVdgo1oUoBf2gToG6GhQNxUmql09lp2KqrvBfFoETHzI906DW49CfNIWUIIwWq77l
vCf1ijm5y7m9Ces8RNCyD0K9+OmEz2pvHRdCu/FvNbHoa/Cn51EF/ipksdEjz5oEUo3BipuB7h6+
h9hlPeNQzpq3AMGBUyFodCgZmBRxEMu3pVF8/fvzRWqCfnu+6CaRfSo6fBKkZZ/30/E1luPYjR07
M1ttURLabXMBQvJOsLu6k/piIIVzniFZN/JtYBfqetATf5MXztzgFZZ1qceeodgs6gVdSWXht8ot
q3QUk7Ye3Tmx365zAVcDZgaZpipWNJfVTT5m6mGY96U9Ow9mUAGnWRFAxQiPOr57s6IWbTovIZYd
QGRcWVe5068rOn2EPgnkTRPw2zx40JtyOBB0l0H+XG7vjuyXjeJouFixB9+7xXSV9T1R9GfSF9pz
52qAQqv0gwwV7t05fwvZKhJrUtQV4VyIE3RexSnsaKe0yGHUVM5UNqCz5EIX76VC2h25llBJu+m+
0SCT/v2zAWfzxyMNZyvm/FkEp7p/PNKaMSe3lutKJxc3GF5Z1citUTxmwRW+2bRFrUs2I3pdUoZ1
D1xoRNRhxnitXCbpwNzyfciNeyF9zN/PCCZAMCF6ohiQ9sVqkYkGk7+vMjOi5sjWFoZ90CXGc5Km
6ln6HYgYnvbsb60VnwjePCagRAF56KZDUEdyT+Tkk3PWyKFD91K/xk5+QhB9kcPlZGyeoJjcaBCh
QLD4XQdla9zLKr7t3fYyeebZxsgjjxVYSiZ2BVQZxjwy1kcr2fvxUGEHmAW4DEsQQnHy85l3aJjZ
dHtBku40YH5HyB9gsOdxeY1JQe5rVPvCL0R3hXASnqXlA/E29aN8qQbWZYn3Wlo6xqq5wa2MID8p
9cUhToHIxsB64WToz7Wt4ZbAP8dDgCmhPWdgjOqgXJTGVviyqC4ATQEfFR5isW+t8lHxaGDaJomf
Q1SUKw095SfQzcdUbU5D3BxUezKew7wqmS1Hw2NPI7yRP2WOtrCifkFF/Ww0cKAg/Tqn0dHjaBYh
WCy1LKqIX8sxm+dGlSrMiZd2vgYpxAwRj4EnHorRiD5AtjCPyHOibRAq1UPjKNSnLoNYwwn6/aBX
YpF4TykMCoWagm8/v2bFzAXktTcTHlsOuwdGXHnFZASlfVGV8TmPdPezpkKx4eHT7egIlA2CpPaQ
KhFCiT5NL0oMe4YIwg21DY+BJq3vrEHdZ0gOLnT7HCXteO6d+OcXZQKb0rSFTbKZMh3Rjo1i0wVv
aJC4YZaZXmh8sdL0WzU7F5r5RUHhyOwyvsMYuVVnIXIEVWSpAB1tIiUubvsnLCIrHK5n/vnhWTD8
349RtXXCUJldJZiOR+SKrHgbPtO6vSLXPsslMDrTOeQzFYeqao4NIjlULnp1X0/jbopFuAFcQeWZ
2zl81Kl5ULPM2TcNYMK/PzH+lPfrfMi2it8KIJXhzi6tn5sR17cIVTAs1BxjNa5g5MVGYZItmxlP
3ZhU5zYB/7Ssm0Xr3iH9/54S+3WJKrN7zlym6F6Bi7hE9ke2U3TLgD4yEYNwtaq1ork2KkQPp7K2
doiLRidzgLjttwB2rtAINpGi4dF0jW3eah//8W/7Y+KoCwMLGlvFuZfUpAXsp5OKSEga4BIwjzRU
9PZk4g9iIDjimsGuhILs2xQ+4i0yvptG+mFAXhZEcHDrAjVmpPcX00FvqB8FoyhcjzoTrRq7bRn3
gM7t4dRY02eihtQLtQK+ICREK8q37B8Pded3cTMCWJfvJFsV15wBZb8ZfwyNklwUWrDTjJZMY1cF
v8STx+KpN40skHG9O2p8DseU8HAbwPKVa192wR4LuL5zBfHhcv9G10+CDeOgZ1cHYV3GxaMYSvc5
8uw3q1C9q/y9LBgJwh33iSqObjg1H2u60fVY5ul5sOHHF40Wr6UCjzSjg4/OH9hGReE8z9V7cjLW
Xmfj4vKS+i5SyKvyaijAizohLw3riaXyxRm74BQbcXtcRiIB6Ym3eARpotWtspeCtVElESb2owcn
U9vz8sVbphJG16HfJ69rZZC4fbXtmEAzAQPeLMyzJ8LumEVRj9VZRa8Fn3UqvorecM+6k5PJwVrF
DG+6d9/4QXjQcvCn5qTuTERp79jDzHkQz3LrJX2Sghs8F939aCJljRhaSB2BwNm/LwxgPXC2vv/9
prV/FxRwlNhAjeG8YrpxjN8fv7E5FE3eK8BwpKXATmL1jglhtooGCqy683MWnf95IaFpA3oR3mLv
XczOsJ8Fo2YSN8jpJqjGfjOQKpG4o0dYehv4JZn6MnQkj6pk7p57AzWw/Hi6iJGpogG5lEhPzXKi
Q2YnILhnzGfPNT2NVUULErhXrMbDgXjim/yeyPO+FPUGPbc44kknor7QBnvjpXy9/TC2j1pBar0S
HwzW+3dd3PVI20GJ9FnC4larpp0yWOi0w1Y7VcnGnd9ELfxlym1jw2bi6iexe5Gysd4rsIEBld/Y
PY61JrUvy5A+d4Sxg7cHkUTTvgCOJ7eB+eK60jwDK1Kdxre/f07i//laUmpxRvL0tB0Qzr/tMxy9
a9iyWAUpDrPPJMIHsAvUL3qh5nu3xN8jWuvBTfRoLV1T/sAo2xYUIci/ak7SwjGOemWru0IXrJkr
/Hjy6eSUGDkldFINKb2kUap00Hosf06p9Hi/7Nbhtq1CYtyIisgRHMiFuTSbjGyncyL6mtwtbmqt
jdeiUQ4e1nLayJUaci+RhkKmhPRh/bfrkv1X4dUHEF8uLyg7k4nWiVn2wPHsUDCSnwCtKQqs5eut
OjmJTMS8knC5U/piQGRSd89xO/kImRksdpU77dKEDJrFWkCLNpu7jXNahLRBj8v2wQeqd80cu71n
ZZuTRcT4yU0nkCSzU2Kw+SzVBH9pO8yFhtzLoXDKD7In1coNmJf4Sn07XNupOsgqLmfZfL/Ii82J
Vk2qM4k6rQyyLGOlHlgmqs7eVlU25zSCVG+9Cu46R7kkB9fyYoRmehWIQdOqtR88hTs+jI3XUqR7
i6jzK/2XZ0RsGUqSNHP0WV5fK/uByHNy/3oeI0Utvi3lhfUeMJi+krvHPdIb2o8xahXFxNLJAWoD
WkNqpKt59T4q3vLPY/Y0HFllfk/GqrwW3nemOeW5GWF3oSDyr2zP9bVpK8U77LSaSncSB9OLoBxn
+lKFKUoBwleYA7JKUoADF5rpTA4SF/ki9QayPuvtooOp5zC7tvETnAokiaoT7prWZH9aV7ccK4Dc
gQiX5Kuyd5ldAzgbCCO/Sb1xIRLgslno7MJjeUBeyjWYTKTPKII/jS4Arj4cIOJEfXr0pXq9VD4F
5YD2fJY2IHIFq5MwAIFSpWwH1JFrn/nvdgzjvY9T+cIcR9uLCeihNm7+/n2Whc7Pba1ta0J1HJzp
usn2X5+LiZ+KBSetsK1hYth2BWTRQ9kiNiwHCDPGC3Zee6NALznVDNZw3bbFCwG75HX2nv0KF/7O
hamZFKU4R/NLGzUCHfZjqk0KrJVIJxUyAn2SLp6qCAnVmRIWoZ1tje7avwzI5c+q02E+6AKGt8g1
9X07z6aBjPIUrezwx0HZ+lqN3qYVZ/IMaNkSn8nJoIqEbtxFpZ+M2kHWVPVg3ekZs/eicOHYOqN1
G4kydSDRlLu8Ub0z22e+aPJ3PCLR5pQO1s3h9KHpENM6GW6iQ0Vyz04o9bd03oFLy5z8Sc8J9dQS
WLal037++ych/tgUzx+FrvMFZDbuGEKdj8ifPgo97IG2aAYh9EDnQJd2wc3rzODmzC+27t9lmaUd
5a8HehTeEkzzxIXhV0D2GqNlSPLjOIn4TNpnfJCedFQ83wNGYAdikIgVVLNyIx+21ehyZFgxp3uW
xD5PPF/djjHAoqFMVxZ0rY+ye6yNj8tuBOsDAnnALztugOrE6MvcqbCEukZNzw5P8pvuMy93iWNQ
Y6zjQVc5H6CR1kNWvLYCMDEQR5IIYuUsx34TnhjC6OybFZjbmrn1JlZ050hlp+wXwynH8ip33rqq
JQZFeB5S6gK0DmVS0EEIadpOgIe1NhNgT9BHndmPFxdPvN4m3U2eI8tAK23eswmcdCp7/8K0vsnf
LPq430kJinyJhiw9yg69TUfy50213rpWMw+/iFjyZoN8FqeIMJUBobCG8jdA3bCYQ2Gy7JzQy7ej
h8g8M6Bzk6kdbyBKpdAQ5gGY3TNdoI2B3tl49ckXxkROWFpiHdA4VfQ4ospFCEKkJwazwmrJbqHt
SGmNSZAet1jS3btghFNUogA75FHeb0Xe7+qa7DE5rRGRV+2Wp67rdAcXFPU+IPDpiSCCbFW3w76r
+uTegaF64qlTvCc8nS5SfanMicqk+LDNnXegiq+It6W8qCeNxeUwDltyl8q70bb7U1TWGp5VFJXa
gJhE+pxIxHtEMpQcDWUwHqwgFis9rJUvST6sqwoSNE1Wzl9HEC8TA4Rk7/N18U+pmJ7+Ye/TfmPe
AyAFZgy6WGcZ4Ng8vn57prVd4mFEb8YdCNaNXMkTEZmR+joB2gv0NwTu1tFLJnzvCdJYJYxIHlF+
2OU8WlFhOunRLCACsX4crp3OF42FgvVJ++6l8cZl+/B9ysW1UvPw48Qtupq6+GzmbnTEzWs++QKt
ftDZBrvI1LtFKdEyMYKGvXxL6jpqX6tXIa+46sVo/P603KssdgYiG+ZVY5GTdBRXpssYPY2w2ifJ
RlomWo6q42JdqQNn2E/Uy7u8bQkDrFH4eb4vHs2iaTn8MvUsdBvofhBtm7IBGSTFsU5s4TXTN4F/
JY0LuGEd1vdCr7md1W5vQcMhTwQ/idH3n0USN/eqW7Ggm2Pg5w2OOsDPs0z12ZrS7pn5TrQWjMhZ
tljtc9miBozUrL0FM2t8inFQ4mhjjtHuJZBA6XD0xiVlq/y2dTG2vf+VHmpmLqY4JbZ4yswDCTRA
/smY3VbwArNVWhgg6Qdcato0Ovc2X7siNXLKdp7UTBCCq/wJT2qxawJ75CBC9bV8MZoW0cg80qiS
iiusqagxB2YrtoifML5FK2cyvpNOU6K6Ju+M6Vq+nTjqqOQVBKCVdo8sYBtpAE0CN7Ng232qp6B4
zmjxW3sgbjEGyZ1040eviMBuZlq4ki1o59NHtRUINWT6Jpexx7M5d4phwdp/+eytjmlJ2CfOrhtc
Gx4Zv626SMKXv7tpRcWl9dp7oLnjDcwMppwou8cueIlCAjjbrMh/1B51rBMoYcw5NzUEJ9hMl3aK
GKvrmGrl1RE9UZzQXEoAqvDh7STntJeAASMCDdR7TXbsJ6tHL9iQMzK10deIOpiucpu0HZFSlRdv
OSSARdq+cYi60T4tRW0yoOJmNBF9843is1YAzbeufuqC9Uv9QrtIYf3AyttzUnGR/nRNGNWmK8du
sasz/+6OSR8eFdvbh357lUMojnTl2lask2rzLKWMSTgal6KIr1EDEVH2ImZYHc2GhKox4Fsb6d09
WpdmH3VtfuZR+uOF8VpAjKbjz9s/HCrcxeC4ZrRAWUcGE5764EkNRq0HDypOmbM9hscUm/nZDED2
ltbwuDz2jEG7m3IjOZFoqd/SIDcuf68J/jAqw+cRjolNmWbLsvXfx1SCbi/3ADXtCrO3j9INuciu
hsnIyXGqxHaxSEajuYkM+ILLY21ULq4Y0WlMhnfWlEA5U2OpKW5Z+St1PqlnPz6q1INPqhH4GxQm
u9ZwuSTo3yVxJlZa/pthzEFMzdbXYE4tWYo1Ry2jIxO+A3lBPfLAvo9veaFmK7SjxV5tI3Prkp1J
BKShv/YkIVwCy2yvcm49BGB2U0GsoWe0nz1U0ZnAbzPoE3VABqTvH1fw97Euy4AZOj+7FBgti9+v
oKmJLEaAOa2nqiWpKmvsk3wx//uTfGug6cpWTZ6SNTYY917n9bMxCdycr0+rEKH5Dg4NOBI1eV42
KlDb58Q+HDmRknChQkDClMSECvdnqd6QL9V0DXsGOsuXOPAy9bFLE1h0DLy2yy/mml4cuhKEylCT
pFZxDvPIX4eDZzurWhgvGbzqWcw0JywECRiWqbRfAUqm/+oF/rhWc/2vs9uaSf1U+79N3Gy3IdIK
dAx5cUc2h93JFV+zKkgI/uw6e12qNUGB815gqJAiDCmk6SFUDkutQFtOQFDo3+vwQOWytdPM4mQ4
tbulD2CW5rVPqciyi2pm+V3Tj0cXZ8G6U0m08gvFeErj5q5n8HoMZum+1hXbH11vy9i5agv/sjyj
ilFdCDWyW9VAIMMVsQWfXvQu9xOgjPKLMIzXDtv4WkcFREs+cF/PL3WVO/sxG77Ca6q2gdacRVs2
CPmzJtp6ePPWoCKmWzIN0y3U9b00nE1h+Vg5jbNeGkW2lO1VfulNHxuJ1cLR+cd9+7u1wdWZUNuq
SbthWeof9y3c/qG1HIhYi+W8dv31/zZa8if5ko38J5EC8FwjM1N6HmSBL190rzZWtkdW6sg4+9Jb
BCm4Cm1b7/jXaUDwYCqBu2/QecvVHsWx/oNHpU/No+zLyz7fpNyXV5e4UOExxGhG3V9lbugdAvo8
qdCOOyv+gFIReUVBvotw4gfBqOWdA9hZmQmM336CVZwzU3loLY30mQqT5PxutER69/dLp/+aNEHK
j64LMTOjNIeW1v39NvY7fZqXc8Z6irR8ExA5fRgsfGeWn+4Txob3HWlqXROWe4uZCFiv/8xtXaPf
eY3bPEjlIeeK+jnG7XJSZrWkWibZRXh5ffVSzbjFdXoDQHQKk0i/WCN5Jno3g+mzXTif7g5JA/iY
6GgGb/rH8uIP5RD/QOb6Lo2Eg0KVp9uvjWJcKiZ2kJr1MvKxZXqGTEflMD/6dlDcoefKdnWmF3e9
SfhqFFUvfUTGvUZKY4Bd0QVRFaNvHGTK+DwLyjRg9n7PoCn0u1M/798Lsxo2sW5EOxe6zXbm0x1U
oClvoa0ekKlPW0LYqn2dmJCe7NC4TPOLKECMQe7B8KMjEUwb4n7nimsaiO8m3u4J6SfyMvKXYQ1C
cJ1HOMvzI2gE20qLtaev6uhECSDIkv5JxAH/mYrfUxZyf79V/jhfXZxDwlZ5aNH4qKgvf72STicG
N8lIten75gsmS+/JAJVx9EykPCNIkCe/0ZsnMjNALlvVuu8g1GYhyR5sEPWTMXrO3gA5z8aqrh9s
aOQ0PynRxJp9rPI0fazyUOwsM7c2JjFUFD1ldfBmfJOBw2BxDiaJinAQeEQhzPpV1NZelvlOGaQH
F5zDOh4GHOFK5pxQDGeHHIvy2kmM6YSm1TrORKW5UQH5xPZmINWObzhcMVNO6Fw2gGnkIWRs9K8x
+sP7v1/A+fr8PD2arx/tuIpTVdWo+X87MbSS0iK1bGs9CT3dTB4O2jGD9VOmowkA+Mvf/7Q/4IXy
j2PBTy9MUaTNeTk/T0jAzZCapvEkWTA7xEd+CTEd4Jc3zJ2nG9NdP96ROWE92274gE2DpIaoSvYw
ypQd+6LSY2Jdh5hCO6rpOE+/OYRjH6TSza6h8ff1uLzT/PZIdCBJqIE+3E+zox+AVr1NSrv9x9fZ
nifmv15Ebhb8NVCAdDYg0gr809xnYps41anurcmFN07S86BQcLBOxP0A/UHdAKExl3E6Gb0g+dz7
pOuAulFMbRige7OhptvTijCrnt/mouxJJyCRwhK5e6dYwzgDf7XlLYbGZlUWpcK5ADgQ8NQE6G2u
xwdD+x62ZX1WEhRINtvQddkjHELl4S6dgzaBmPZ1HDGL2peUgdkA1yv6uRoqhhql9WIieWNc3tsP
gYJYxPAD9nP/lRPE/qflGHcpaUwiIPKxYU0jR9J9Gb4KlnMHcEJiUmN1L6FCSv4liCd1X5lKuZMw
pUW44WTCWosYZVQ904ja+QVnQnmWb+VPY/2PO14QfPTHxzVHJqkITjTXXsZ4P31cSItcNW4jjwpt
7M9TTyaX0GzkD02yTqPiQ6fAAmkM/WSjK4flMhOyop74Ebrv/CZdilSQpH+VrkJ8Zv9QWbQxm8i9
2lK5aIYf9TGnYXIAUF3ox1ZW6z0WwAYPC2SLDn3vsWW+yA83S8jUzPwgZprQ1YcBwA6azlBtV6Ng
rz1ZKA21kawMNTFHeqH/IH96MJa4SDQskKxS5T5LR9+2ThNk64k+PVuDnd4RIqe91P3wHNoxGFC9
wrmm9qC0dTjesj+XOwYV+tsWnW66YykZcedA82bmpF5inkB7Vw89UnC854VkoMTdMxTEnHvVjw99
Y9MMd0m2XsSkWQ8PN57/mkODlqjtRn0fzm8NIrx/VICV1XzNZn7eVDHEkAdMMr+NhX4H2ME6BolV
zwaFjdQ81cJvaAwRQ0tHFy6/jZWpRLuQ1DqeipixmG8QWjoPneWN2ulmvpHzCWETeRcAUgEIIfB+
igT7dWdegyn7IK2IrZfrO3mMLT0o/gud3Gl0PZ6B6bKm4t8LL/hM9NUryVXNSW5iI/31749G+4/a
3QAEhtCbZzDjL2Rhvz4a/bx23G5yej4/rPiQvPZdPXUvgmneo+lDtGapttE1cCYSwhNVU3/sbGzl
mHGYSafPqPe8B8XyVvYk1r0iQMA2wr16lbHpRNwQ39c0J/mTfDEqT+y7NiKSA0b60WfPdpUvheX+
+Cm0KL9gQYlnP9pHSXCMEru4mE1uHP3OpQcfCLoXadseLTswDhyuWAfd0CG401HXNaXdArds1OBK
QKcPpLKKd43GYN83gg/mLGCSKiYigmbaqt/h5aBY4a7JBnqmGmifPXl74Yaf4oJOdu9UVblfyo1u
EBoU5ynamn44rPkCE0tnMiBK6ojcei1X1q1TIx4novIub8cHnHDuKfTi4h+V/h8mZpdej4MNJThT
G4t53K+fXJsaAwQwg7Ip0g2aI5czNPiuhka7Kwrb2YZx5J/Jr+rX1USij5t53Z0+jMg5x1iBLVgR
VO0M4xsGqnSruLlzkG81esmA8nFrNr131m3tGhikh89Pawk/YQbGauw/JbufB/nzFCXhztSTy5S5
zhpCW8e4dtxpVdncB5EFodOqwVD4KncSVuh/XAhn/of+cg6aAjO3amjwjjXtj6jSOLOMxhCkbiyj
JDTvPFBLJSYHPOoWFlVpoNYJzOb/CDuv7baxbdt+EVpDDq/MOUiUZOsFTZJt5LCAhfj1twOuc7xP
1W27XmASpGSSAoE15xyjD3AlvICbWQ+sXYNuLcc0P2T0nqMpazMZt4glPfN3Q98yQd4XlQZ50k1x
LvtBvIyEi59uNJqzRZtpMQL+CdFvvtLtzZZBYgavQCCzZawjLQ3zOtnMMzEzt9a9iuq5i/xb5zrw
uUrV2+qw2GRaRlurBYLTppq3g7jFxLPxo00dl+tggPOSSH1K0Ly3rJ+f6rDZ+XQrLl2GTVjRwVr5
TwjMyjMxoZ914HGY9rq1CVHoys7LHkOZW8tcAj2e1uZ0Nabs65Zm1MS7ZEVzGlOwc24hzq3SVCff
Vz7ziS+bEDVBsYaKWOmy5tgFGawZhL1JnDNqnQAoFZYm+Ll2ca2VlaP575EI3AvjEfdf2gv/QB3A
VKUPw6xRpabFrP+3U1Qo/QHZd0TDs4hzwtgo8vPRRrwzF6ueUltbXI9fRFk3y2E0xQGJHeABPc23
eRuu46ooV23qagfU7c0B4VXlJEAPHeeFlZrAC0O8uZd2ykuPtumYJK7znT/Lqoj1CARXQ6zdaG66
oBjenbCVpP/Fxr5GDYOieWqFlxq6zcR29gkt5nUx9CQFTxYIHbwMES2uRY+ZCUqTVj96gxQlEpyU
WPgPFBzypA+k5M53KQj1f2liuX8Xx/DJuUguyM+zNcC0f/c22GXmyZBzOvFHMnouM79a6nWYX2nr
KsfY0T7xLykbsAEJqmt3o4zFeDSjIdr1rfOtMmRJC9MpjgjTuI4Zvb4Tde5dHITVgMHqm4e7lyvh
cJxH41YgcQC7V1u42bUUBnS+VIGg5IeQPpBQ7WSvZOdET1pm+hGMTpHcSHORrIcs3KU0u7rCV97J
c/gyKxLgGdDiFXMnT7iT/gro2B9SB6i0oUWXpO/0h576JNW52FllUd5tP3mmi9ysuXyG+9Gy+QvA
+CUB3fzoyCNkUCWvTlYin86yji9OZPPNgMN7bMuChGO+efQWc2MxzQyOhep9DlSxsGMTZc2SzoXg
5geXsi9CfPHc0vHGrSl/m2VTtqAchH8bzLY6jK1H9g+zt2Cq541MPP/3K7b1jw6PpQEWpn7CE4Xe
9O+EH6P2HHC8BZ+bPjqL3wTJwUyjVdyZa1QJ6kq3hfk2jNKivDKbtQjr9mgp0nomwxYYrxbdOiO0
nvmijyuHigB3cO4t47SKyG7ArBi2eNukMeB2mqyMAC2/u+7QX+cH6+DQhEr8GpOHt1TCkXaOgr6B
ZA1cLKSnUFMs01D9lmY/505mI6EIFnWjrjW9jYktsCc5XgTJIW8g05rhsHVjpTx2hdEsYgcMl+n1
zjcr044sZHmq4VxRIRN/414Kg74cDD/jPW/FFudE85Mc8kc5Ytn/75/yPyt8Gh+WbdNA07nCUjr+
36urMlDKG6hQ/uqjgd0VZ6eBDuiPJAUmHxZpUZd5E6FchSqOTADDV7uA8n0Yoyo6hCgGFmmq9Fds
ZhjoNMtYGxoz6G706FMQDrOB/UhL0jKZb8gsvShuPWLiQI7o9+fEjpHW0lk+h4a3n0Q4KMFt9cWr
4JfFdPhZqBVc5V0FzCWseZhS46vDpeniF0RNa1wPcih5nPwH+mnjuDJqy8O5FqBDDkLtZAVvNbSC
W0MYxL9Y1PSpkfR/r8j41Wmcq6BSUSTY06LzP0odYmdIQGzQLyeCAmJ2aFd1laMnpx9Osg4s+C6Y
UlicYR/VCTyCrOJQVhttaw0MmzIb2bHWAsvu85q3aBz7ZKAUGFTWHlmS3Zsa2lrLgsabPtqsMPR/
06v9o1rj5RN1wEQWzyFdg7+ZnbwsxswZwSaftTaW0xF73KjFpS0dqPtp7r/KzkrhflHsjGrfrYVK
4yXo6+FUZarDtYGE0UqSgcg3WexcRSACr4V21ry8XbvG7r8fr/o/1vG8XtcBdg8XDUvZ319vFUPZ
Gns0Q1nOuCyS6FlYhXe9rlzmO32X2VcCvOHL5bQvpBjWau2i/4yIAmf1h0s+M7aF55NLZIX+Yd64
qpEeQozsc6lkRUTY++1gr5UoJzV2iGJQTb72L30N/R9XLd6KxwieRSZaa/PvXz3PN0oHeAxpn4lx
d1gNLcQ0VjZa/YPM9asblQffbzE2l35J6aZ2L4HGKC4O4uyLzimwrOxzBKuxaho0LnHiaftY0mOd
tTuKrcHsJZb2v3/+U//0H/1jpm02mihLp77/pz9OJ+SxS2gmLH/X7i0q4xMsUy6PfrfQ6iZd6PoY
vYV2vMvIrOCSESKfm4r7NvVeyE9yLa7SGUG+G4RkuDdFEC3CzlZ2c8s+9tJ++Ts1gCr4u0ZO0dwZ
yKT3WVp5fDdNap16rMtH3zDb9Isk2ddW/FMl6HeXYKLddE3xldMYvhKC+2VMceJEC3BshvHdqtrL
GKnhp5OZIXq75AA24uEwsFlpZhA9y1WNIn5DUyK860WjLPtQJzkrISw5tRn7WtUUdADKh8u4koXL
rA6cY2Glx9rOvJsp6CnhfkQV134kjC9eoO12t9ZRH40T3LW2KF9KkyShOMzlIfUJASUBj+ynzLrO
clDLZUbJgjZfQ6J5mX0vIJySpVuB1AeoMoPuoFaaV3odcOkZudhFUp646LtPZhq8EQdVPoPLuwWi
wX8aFXhaJkpt0eFepL26TClM16x58kdmacpRlCyKfCi3y6bwMxQQLP8UE3OG53BQ2X5VbzQRuodc
1xHBeI1L/g/N1VVD30ztoUyYmQSdLlPruXeUEEsE0OV84gkFfHA3twq0damEYusmjPWM1tFXxMZb
D1xOFnlEXvHu2+7zqNv1L6O4AvjRhsr5JK5TLlN8ltPITOyws9Q0dqfs6JmIMujujZE52tc0v83+
6NzEWIoAAtKHjvy1KMMSFgO4451IcGfGUlsLJTMIUyHksEdhhms9XAgHfl8ZZf3JGpm59+aXGDnw
F6EJZnEiUtFkbU8FXffdKBs4CDVeekYEdulcNOz6GBrV+qBNDfz5Lh/yMVVSsBLTRz7v6qS/cqQS
HTxHiOcpnnTGPzv4iFcliXdHp3bEMtacYWGSiLejVcZ5YFK4VrFL/Gjq/vSmIfU8l5431Nkf8GCP
nU47aw5ISFK+QIUD4SbXkrMTSd61M4mAixro6PRS7NKk/8S4Cb8Vgps/m0QJH4ywySJ0YRr/diPC
wndPHuG8f1G7Kx8w9iwgyGOX9o7ZDWszrW2G2LBgc0Q461J28ZMzeMc46cq3SLH1NUgc9xqO5lUJ
oU3EE0PX1Uh48tvO3wR1ZP1evimlsYxyx7iaBTa7efJmyardmmYZw6aylE/U1qzDZ4t1rFevIxrw
+6zm9dye7qif+6ckHaMl3yHQ3YV9nbMZ+sy4edI/okhHmCG88DlUcKAaDfHR0NuffTqQb1rfgdK0
kZCZLPFttQqus68W4wJXW6cYdpqIFeyjoSD018puZl7HOy4KWFg7GIr1UCdXRttwekfzWQGb9GqL
5jon4oiMrNpkGIljnWJDMNrbF8uhqydHASYzDtqF35TFa6aWoEET8T0WTbgqhFIDtAYzHKLn+yvV
Ik2GcAsyIj7FPYGQk5iCackPJYmNZx+AGxoMspXVYT+6VvNlGcoP6h3nGwkMxHlxjTmCScrolMbK
NiUmnbTxNHlKShEcB08+5hL5jxAiZZoCELyBJtk2zCm/w/WvFr9bDvSrkUDQBJ07q3IkmWO+lSBv
shxqCvLRho2jc1hkbdz7GysRmKCCrr3ohUWYYE7KCxPR98qItTU9H/IMA4FSWXbKq8+DXe14h3z0
sCJqQkMNY6gn4Yvn3yiWmJ7XHv/tcZhYxkOK+StqbYkkS4mO0s2+F3HSHESTGIvOkM0LwoIvo/KY
SkR+8BeqA3g7OOIzvbHuNLgN6/QwQDSLHCko600e5N1DMTkmidhQFga9XBLakuAHcAGxkxmxrYOX
wjmfuglNHGjLmtizlTrW4WYeb3EINOtEhcc0DwkTvjpmp5Vro8reO1PxlypiIcIxZXPtJc2Z0skO
zlg7D7WMfvWDC2Szb8r1zGDN7bjbtDRslhhGjTc0FyQdMiQ5kaMHKM2a5A/xRgbKi/Ybn4GF86uF
mXBMcsHJtbRIsep1F0tacIlp8u6UjhgEnE/VOqpIqnFj4ycJ6/BIck5cQaFCgptY6ozJgt1MI2Da
WXLpVl4I7KbzSbPknBppfFAIMtENK75nmClK5P3H32w9TMBfKGkhbk6/p+NPdIQig8PAk8FFDcZo
5fnu3q51+4fbt299TG77tDgfUWHeI8wLVHSM7xrGZgcl7QJisbO331wEkMHIa2hAzsJdAhFBYJ11
k9zkKMm+Rvr5qu/hpzO9Z23yORtKccqAG+X12J0pquSl0r2nlu7d/N9HtHQVoSPElFMeDWzFy3zy
SYwhgHJiLudTTBdqv3LEqliKkO0wIuDPjphaI9y2f/XVxnzE3i9LGWGzTq0QJUJxLRmSLd1yCE80
TgtaY4BiplNrTovGN69dBwubfJGNwCQbukayTItHbkv36LrBMhvLk1ro/abroy+mJYzl9PGiQTzb
+YApCPVu95oeLrS4ctYmkuxV6U6i7IrpCXMOGtWwxepfTTJFjCskZqdikXixiZ5Sxc3gyoEezvhz
VHnFownzxqJLI1UdBWoCdLZGlqkSWZMmIdFQfX4SHi3BWnO09ZBNq9COam4wwMfp6Gvoj2p0VIRG
MiVAqlXQFgQX4fiMrDN0521JliXtDcZqYR2CyeuCYCs0uwOeWBxjrAMyQnVtmcret52lYfqvYyu6
BWRpb6H8qBLkgQw6wk0fkUdKLZpmxTXvsp9KA9ml+gjs4JZHKP+bfueRTKCU5hXGmVDEhw24Uy27
n6WTs15ObpoTHD2H0NFs35Dl5vndsbHDh+kO1rob5eeY0ObKRhZaukwfGRGFPjmbWEvLdpELOJla
hsoDzAHnt0Pq8Yh4suECefYW9PpJCShCfXxUqhX2jG0WeUMWTNE7XA66S6+RceNUxFJUKXHt9g+f
4f1Sej4MoIll7o4T/a4gBLmtoVykw2ZwKKpyIDBmbR3oZgUrp2eo7pqkUbYmoIEsV5/DbJk1ZrDW
QQRtYYf96Gty0D389UT/tk9pOt41ivnSDk9M4r4ruYBLHmxjO6Gjh98o5KAZEzly9m2IXW22Sq++
9m1x7UGnEyew91pvlcqSMrAQ4A2bU5QMD0Mm+0DVDnbifB8MgQSC9+/7jF+HqXRk4UYryftJhM2S
cxUziYZrU0xG+IIoZboD6bupkksfJgqq8ToB08kn5o86/KdlFaKWE8LctV3+1vM2B8U7Oar4MRKl
4GH2XUAAUxnnh69CK8TGNJPdCB9qSWxxgJzU4c9CjIGaNt1SOiVhGsPddvW32JAXEQcuSc7ZR4Wg
fzVIQFwe7ZAFKnO8Ju2d2d4avQLdIX1Xy2KvFvmqm/zpNnb1yhgDJl/UEi5TgZJUSzS1yam8GWb5
7PjA0RsuJ2PoPcyirRZ7Gn0DaJ1LjC7qTNwsItU0rcD2EHMD5nIrdTNEmVBOxgLtwyVCTJqdILvX
bxZ0NIIlYGFOt533q21ssOINR1+n3dtc/0FO3VvaHDzrScdNjFGWZXRJnAIjQZwJCLcB0yrYHuA6
1VN2S3nu2kxftEwmgQ2SNaKrZbLWoqrc1YE8hYoybAtFfW9nl5+HQAFkF2cziJPlhSkmX6XylRjE
e5PHX7pm6ctWq8tFPBwThVgRTgooZkLChwVrlr5pX8o6SJeWbn/GsUqUg3pEwSmAqxoHUDJdBqhw
ZB4fN3ygWZkB1iyvjtnw9x8Q1uEivQGbfQo8/TvZZyR6xtbZ1wKfQ4HgwRpfq99c6hRgP17uaKMS
aJvbTCI6vz/6jg7GxOvVjRdGw1rrRoa6bfdCSpMKRiT6GREsqlX2Qiv9PYaPvWSCDwYpkTg6yldy
5IHcWySeBImNUEDDnAzvpxxOXa+Gi8oSOq2E+BSi25mOBSJpSYS+EP+cY/wvK6h8ukg+HRG/tWW2
0VyycjSgE+u0iG9JOoS7xi4fRhIBeO+fNd7uemgmrlekkBpA4JSiGrzhkPBGS9lVIv5lhd438Huo
IelnYwxYeZg3VykxxpkNObXAUwyQ7ZfEy7YM4MbhAxHe1ovLZ/4dt8lYkBWddI+RgBBiZ7cqkuXl
GAIrhZp0yqxUQD7bCKY+q5QVC6sI/C5+Nu5HXS4JCn8iuq84uIUGmsfw0ci7hNMG6bPKzDrUq/Ag
ea5qpQMndIdg1Gw4tSja6FxCozEGcbEsd10aLZh/A1GKCMuXYizWRZZ3GNHAV3nWl24m+poQYdxN
WawctC9RAbaUlhPvfc1ylg1l/MLwwXOZgnaTQRy1onosxymgdoWfrnLloNrk72GGggcDPKDwu4wD
ODLOoxG92QOWX1ag+a61o2bbCK1fIVIND9UjsdIHHPH8xVaGRxxyZgGwTpI1CyJDWu2WC//e0pKv
2uuGczp0Pz2bL6kkNGQZaTyxZTZl0jrlUMntdWfZqwHb0AGYOpJx2Y5LGq8NGBp4L5QqyziGBuGG
FAsO0c8rPvViQcotVlstwuaa+1xziDDWvWTg/y9x0PFmMkYEK/AQyMQ9HKMwetdKDPjbFL8QGxKn
SzAQRQ3aHf5U0/jDWRR+ax4G/ipk/hY7BKgOaH9t6UGImKp2ZGaqxPrVpuiwmhJqt2/uMNyADwYA
SPSiusWgkh6Boa08Lal3GZHmOx8QmVsn5RkJ81kZ1c9QpRObFiSj2+ovywq+Ro+4ZbN5dEI9WUpG
yFx/tmT4MqQOI/D+Kav1B917Tn5muIVCCC5Pz57ghqTotnEsdqaxpzoblnGX6h86kmxXj5WXzuYk
DHv6oLt+fqh18jdsm8nKmFvv0SCzdUiTfqMnwb3uzeANbz+9ECZBno2i3y7Ee8aL2fiWQQY1Znxe
PoYdk4RjZEC2PtBOC0/Mvj5DSbRZ0j83PoLVtuzJtB9avnD9N8rG4iTykE8eizxmtwurCmc1ZKSF
oElbZKamLLEyNCsjKamE82/dmLtPbdvGh0ozY1oiIdnQvJuLPm0SMLSrUeVbwdnRO3ulGx5aEeI1
4t5I17GNo27fhLGzUzlsA8pvwJasRuxc03d+14Lb5jP1HE5A1Dtr7DH5Xomi9Ehm2ZCBaHWd+pz7
NlF3nOrJ5lJXmHCJLiu1zzZyxapx0q3WkQAnG2SfxEO/Syv9lF539NQSN2LobNDV6aL4GuMkgMhH
4r3pTclVyoTEw3jWJ+puCLpdl+XRCjjTzvRyUlYsaiEts6INUuj6XIX1w5oIzgAjom2eK/rGmO6O
Y7kmwWkZ+qX1QumnnU0ZUpcZsf3SyEGcKxevyfxoZdXB2QrwJ9u2br0kZKlS7RnGIXDtHuRYZX3Y
un8I/Fa8KuiVd/gtom1AFue3qlKWdIetD5rBnNagl5+8UQ3vPeueRTU9kFvBrzzNhiczAUQVmXmy
nvePzY1+YA/hACCMjR6Nvmz/0yXU4tj5iqRHZptLK0XImaLVPRpEpnJB9L1+FduFuzIRFfdoll7g
rdY3W9Sv4DbbNxmV+T7xcPKFY9m+mW5FBARXl30xPZrV4rnqFOeGD8l81DXqwGn3SMTLSXe4Zs0/
RCBLg8CDtf2ASeMYeF14b8esusSqsoLLEd4BvIX3ef8Yfyj6SAv0f/dAV7y6sklOnu4ndAZcjdNA
mZHphA5iERrBeJ83tkx/4YXp4d/Xf+3SdXF1xnA8/X7CtD9CMOuOqXP5s0tBshnJ4qhAGWIV3Hwn
KcdYEh9b7PQxlXtbdSpe/kCqJvkEVPcaAlc1/9RtzMXQcKNz67r5dYgnwjwnr8/cCU6pmTWvqgRe
nbbShOjij68ac7T5CUrfJEuZlWvdSJRzJlQV2QBTtLZV61vYKuNS0QPnvfCsLSGJzXYoMpUqAAp8
043WeYS/9IZoAEB19gatAGNkbTLs8FL1zan7ZkuTx4O/qvbQaDXGxZZPPsAoyw1VjKR+RFVh5ZkL
uT6RD6+2jVugptvGV7szRzgJp8ZwDD1PfedsaNDvq+wDczPtoXvITab9ekGHYYz79Jh3WvbwpHLl
V9cU6YyPM7/Oln0Zjd/HuHrURRDRhPY2MYOyYBGNA1/yIPkIhtZcmKUrmbQXyVrqFXBXt2tJ5Gvx
MrLK7ybkkaHQt4k5R9LGyOQZlI+yURxi1VwrDTZxE3e4t7CkwYes9gkN15OZlxzX2Sh+1LG9GHVD
+aVL5yJUfThJFQGr39Fpkalf0buB75dq0nu2KrtZaQJra2ma2tbxSJCMKoW2pNqUqL3dbt8VlnNK
w77fFJob3S2l1xeNXenXPvSaS2A0YoEmJf/Wp6h7ipa4+UKWxbdGE8+WXr9XTbMrnUZ7jKqmLFIx
JAeznj5TmZNQWDnZZn40ytyNiXWB9gS+3dBrm5Xbht4zl/h+GTBcebVUzFsjqVG7ehi9pQ9pZWs3
dM0bUW4GhvRvVHfCkZ9VLZzpFGocI9aSN9yomAmnB+DJXotCs16o16xVHow3HSXTttVa96VNqhuP
a5+J0rULRUTVvaJJfaCh06/zypLvuYZYcHoGzTBnmaAOOXeKbRI6NI6b5NUPZHYfBrsmUwcLlUmj
C1o7pR+ZLIkeBPcCAfZNQcF+zkbALLWm3OpE+gwii1ezt42r3AxxVoXUlHG5G83qoXeZN1waK0g3
JUBsTF6uss0sTlWAh06gaRWWCq7GO+Gur4ZEenVT3qXCCGybJ+O3+YEcztMwGAQSEg57UqaNKS3l
OG8kB129yF13Wltm7UoZZLhDPv/STaSr3Mn/2igT8wpnqYfVQEuSg4G5fH7KTMT687x5XyOzI/Ee
2WuFmptkp5F4D/+jBjuBOhcjsj6YdLsjRHF5wWzIU8Uehpz+Qxr5U5ur4tMdix+Ka1WXgWCVVeIP
q8osFVYStDk4attTt6XggzY83Y4Ku+U6Nt0s4zRgWh8MRFjmYG7nnYZh0FdGbtrGDuKlTrXhg5ag
QuebFQqBU2i+WwIIfNggrSoccXPSTtxcOVGf9OqXmHaNnoW3s0yMp8HVw+P8jPm55AckW8AX4RIW
rVKuC0lZCvL10sbSXXAg6asCl+Om0Uz9UHJFvfRFna9KrQrf0W3vdBYrP43CfqNr2r3SVmH2gR7k
lKqQTM1WR8ZE8Nw3xRuv81MBSF7yMpXfxobj3I6s6oyy1lkZRk81adEtzECefMv51QkXpK+efFOM
V573RL1BJKIk77ru4+BRBkzJ5qeQ+HRKnch4I7zaXTMXZKidtep1KKt6Of0i3Kj+K4aQo1o75kuL
hGyfQLLeyNjJP8qTaxnyI7XCaOOTs7KvO7q5bZifiYSSH32eG0tjdIlXVmBjWTX9u5gcB8YmfCqE
GA5Lx5T9OoHMth7qgg942jQ0ghNksFdQLMZTJJx+F3z4atSe/IGDJq+V4kFvunhIg5Q0z3qe7/Q1
XBRSZN/dUhP7Ac04pK44AjxUoAaZb84bVAzREcrDwuptZjOBlp7njXT9v27Nd3FPbM3cSw5paSOQ
wgfAdc1gjhEjulh0Zt6+UER4yyIQ6JTyJF8SaGSwxlBgcbOE/s7XplgEg2tclanWAU56Z6rQL2jb
kUZL8+SgagUlbCfTmyPWFKp8QSTjVOSQab0P6lq7zZsu9i0K3D5GWZ3oBIWkUXjKBX2zlsAN0/I+
xsxSD/OGySkdn2ljWD3AmHmndNx+Y8ng+c9T5lvz8+afgC7yP0+e7//t4fnuvGnoI65Lnai0VozF
jfJZnAMZbYraL25+18cedSzEHBFAGMymnfMjwkPcp1nNab43759/Hp7CsLD1KMQ2yK+LCTq92Q1N
qzSqXuZdf34gjUHgCkk2zbxPMfrnrETZxFWQD1ytbmNB4zkLjbVKcMMecg0Y6KB9ySKa/23f/mgS
R3wzGxNRULlpDc97KSVRHiUrH9zjwyUQqrGCNz6QAWz8qNoa3KE7YIxOJk68JdBamp/dWKWc2X39
mCap/9x3tbEpuinvevLcpGbLJb2GZ0gp48moehZCF89UHw3tsp6Rx3Q3Gv0nDxzKpqwmcI2ft882
gqjQZwgKf0tbJSbsiKpRTkQI/+gC/aj7RfzlMQQluwKXOlGhxa6GzgsKMap2OGbip3IkFK2jfn6B
+/Q9wtzg9JX/zSStYyt9v9lGxZh976McOEuSfkjsxWvSPAJknip1W6aHL37RXVSm0h+ODiaADAmK
PaJ9bko+Cl7m+IFnTHtOav1JVgPrVUnCtkzetVjY75GvFSRTQk8vC8wbyqC0D6sPs41qIOyYA9VG
YfmHCpzRxOpRV1XKxbNVYaSo6fgDN3x5nO8lKpm4Fm13e3JazLvQQ4+buhBX0dIxoFtW3LvBzu8k
oGobt6uMZTghmHIv26sRbejIAEAri3AaBk436bPB+zUFyCXP/dEMefDVOOW3ihn3I6Vm2g2a42wh
BaUvcIte5ie4U1xC1BXF88D3ZA8HKtgOpaK9upl37ns9+Ioru17QNnLvgU5aSlsN+SYIC9Y/Bh2k
6T+xE8HhbW3cmnZBlVr2bah1+JUG8gel84s7zPl0Wadx8uIIcNOwBY7zJtQN2A0y/Z73PYFq/VTM
VPT4YLmkCmh5BHlrR0w4MJ3AhzoaXriuJc9eWgM/xqSo5QNRjvoDP2U3fT9zvv5DszfC6bSfcFmq
e6G8DGHH0RAH0Y8Gtd2gjwgkXaQFoaZvs7LNXroCepRHiywhQI1+FHWj4X2RPsdlqoaQWZv2ESaN
z5Ihg/Q9yu+hHY6cJkN1E3lG/T3RlMOIUeQh3TI9F/bIsTvtpyJ99lAjAHkpr1ke/LXpkUAuonTw
NmAWiIeUSgOBXw7XeYOaF6c48Pw119h9jRj9KQbF8iSKW806AA5p+t4Ky7t3jkFUWub8SnTp3ecN
A/Jugxs8Xv3ZR+LjAZ7pA0cpE6DCZsxv983eJ+adZFgKPB2lgpPkzsZj0q/oPdk60uOIKpUHjYlt
pZokTBimWFKVDjurar5VtRpewpSwW7jQrAOMLDm3kqq/Db+4ZNS0U4f6Mt/SpltRBwjFcnttFfTK
U+DI/uLJuL/4jCwu892obSraFcVbCipvgUetu1rMBK51RlK1TebJamjblL8Hd+d9faX80jwbPyct
LSvHRzLDLJ2+ts4oSg+1Jfx7ZlT2nsmqueQwJIpKcZtzQXgpTKrKm/Cn5T4YyRUeAKAAWeGarzhd
fFKbhhkW2Q60qkOyv0rqVEWPDVZ6Y3wv88Jadab88pIgu1RD/zON4+iF5hg1UC7Rso7iUyN4aQko
rqwa7VL61jMrbZffXow+vX7LxEwUEDAdEtK0gh6RL1XfNFdp32COSZUdHNP83JTdf24qMb63AOaF
puGQU0zhkI/g6ot6CDD5pIaFonq+OYy+eyKduGxUHiAA6Zl8JevIiz/WmcJfq7X6JzXpSOVT3V9o
j/MMFDqu16atxm0emgVtPGKFJQ0+KQqGQjSBSHNloxglOUMNCwWTYftqfmDeJylE+ZSnh+cnykCF
JDHf940UPzethzsinH5XBrl+1onuZA5p9Bz3vX6e99lA7P66Ne3r0tpb1JlprEEMmZxfpp1/nlNQ
y6mVph7+/ILfv2V6GkEY/UHLGMb8+dH50XmTDCTUey1U47/97J9fwOC2W/h91JClw6v6/z1P77xl
5YNc+P1T09NUmAiI4yUiyrwYfr8XNFndApB2v7RE7W3MWphniSx0y+rmagVKd8gYl4zZRemMo+Mj
tgoofXea4dvrvG86It9Mua90mvmMsRAEjnZy6IOaDL+6AIAMKnocp4iBgnONrziwW5PqlaLKCQv6
m6PUX0pxx6j42XjKW2tGSBni1GppvsX+pmra9uIQLmpi/z6MvuZrQCCwGOpWFm35MgwU0dawzvyf
LZzLq0qc3H3emJCbpGjEyRYWw51wNehB+8QALj+FuvdauWrz5DmyOxueBE7XfVl9/K6AIdqVlq3d
koo4SRNwmpYZ9tFpzG7bY1AEiHTiXBd9a5rSPeiZGa/cIRFr0xujydW1ItMNKUVvHeq6qNac7Yyl
ptfpdULiVyVoqkK2Dv9fe68qIZYkSeiswhv7kuXNwyeYvmk08zUdW/5OldTenPglJt8MMSXiJExT
pZGMewp7PCID4YoaLVJTHVZyDIoN6q2l0yOfwsRdLxxc+rpJPFeGGD4zhvYJUzkJrCl9kkR3lYeD
K2SbNma98kQZIJUszAO6GptamUfLqgBCK/Jv0XSvSohHSb1gPT/WRC7yPKg99BH6Il3UxvhTNwzo
ffNdfd4mnHkP8+Y/7kPq5GQ/PdJiCz38uWs7sUMC9PSIb/bZyiBkYdliUngiwyZ8Kk3eUBHVNxIX
wqd0TPsT5e3vx+Zn4VsdXbLKffRuvzeBrzcrvwkB6/7vvvkWFq3ulFfdf+z3GsBhzrxRfMn4Vq8Y
QfzPb4r6IGNlZsGw0JkU+mUg7kGL8iTqco1MJrU45m/G/2PrzJYbVaJt+0VEJD28Skiot+S+6oUo
V9Wm75Ker78DvG/sEyfOC2XJLjdCJCvXmnNMsql26zuvr+v4MQwkaOTjExql4FfUfMy60VOH0D6f
ddv0zJHhNtk55Y4eCCNMaNuYYKvnmK7ocRqTv7pNwAEByI+A2ItHMoYQW6xsH1BkbcJmmh6M9ib6
ll3kgxJMN/kw+Y1TFXCduSYhZZN5ovfOPZ9i51pVJAN2Mj/XZfE0Axa72LEEaJGMSGl1PHV2WbaZ
tz4pJvHvp60swdarRJGJqSWAO8x/+e+wfhtg1gnpC68CJT8ZVeTgccfzJ62LfaeK5h8IDtiP2vQy
LJDmMowcdB48nyQMfZUA5rRuxCgQIQdfEgONVqi+5cQC+pBduIdhZWi1LN2ENdNfbZj6jagyYF89
gwm3qOeTzZBvW3b3Tiu03aTSyS5DdfoYacZhwRp0hlDFBLTDJ0zNftdsxMwT1kCScfkq2PyWD4UA
FtnyMIbbh/e3H86cxS811Zq9GyjNuzLSfGyBKLXFeG2+Rl2Mn8BlwrM5gNDObdX6bC0dmAbakwv8
YeNtAZdA1msPdEwqH3GuewjcZNyUiL4jZllOcxhKG4VJ2i8gK+yoRasygFgOeR3uwC2F50Aq/z7l
DCoBV8XFNfNKbIYZwm89Dy8tqo9jBwYN6ZfrFsz+9QSDBXtrBBp8zX+HrE7lLl0ghZVZqyc7EEQh
uOtRQOBjfV+eXjec68FUKTHTACu0q4cSttpApnbaaR+hBmcsjjEkGFoiP5hwrU8T30rNQI5WvITH
xJZi7YnZQE+1PESimT6tCTIm01LGEM39fz1f5AZMxf/55SmKE9ql8lQk2XxGlzuf14/cKWrZAWVo
nab8HJB08v38kOjjGfxtFStftCOxKOvhX6J9v2DHo7bJ03erJ8Aiqhx9lyRJwI0jOWhOl3w02fCZ
NBBLnWpur6yDLUGfvPDrR8IqR/rKIy2FFfg0tjjywpDBnK6cWi2GNNQRJweYCH/qwMJvUB/R4wM8
VccOk9jQ5bmojNAtc+aSSGRnNRdY+tYP58S6AS/PWS4OE6UHrc0SeDAuc1wcrOR91Z+FxSLGUn9s
lIVvaFnZkyYHLiJ2OyTX/wpitdtlbvM6Dhj4sFww3actfsqtfE9Bpx7jKBwvvajGy/rRehiXh9/P
lQPp2QFRPrA5aAqVbeJe2Nv/e9Cz1r1kUBQZpWb7uq8vWQ6zZPGhWIGNg7OGl4Zm/ljW4z/J8mh9
vsiJBFBxeAUJt9aJcLLc1a/Cnt1d12E4LesyOFD5kk6YMxkQqRxORIiBrB43ulbM96Lq/lnZfqPB
i6zL2SXFfnqtp9w5wx75QSloAL5kr/8LU0x6TEztc4jH7GKaLTRHbeLt5PbHHHV9LRRxlFnspyWS
Y1rop1K1nFNlBB+kvcAzcXR1FzcOs+fBKvHYdAzg3RbyLP4UFSn7Zkl/LgyGlVIW6DxiKLgKoV3H
yP6TqOFLJMV4zBU6fYk2HWxtUyZx4yWRGm/NTvsa+uRlSByiFGL8z41y1Bt4aEYlLrwvDrLUbrnD
vS2/QVBaJD28FXshkeQQkb2fLWw8KuGosz4/1aqyROuMNyVPoMAFrradLE1FsvdVUgfioXu0Rdaf
i+lWJrChB1y6JKNHnpZSIBTOcUpl443l61CR9TVbDaZuM/ybyrI9JknUbMymazZtCLsUHt2mI3Zi
kzjFL1fW3oQKf+J6SkI730SR9SrC0d514eB3oDW8TCMXNh/cYzRw11YI/9yGFMRTSu95YIjijM57
ZpbNVuT5HZQ8OVlxY231OIm9huoI+ir5pCTSXOYEfJ3rJNwSA/dMRAotPhWCEj2Kp7okK92Ni2uT
6OZGK9/JSx32GsTVvKD5muRx4VkVpMm0YvQugZDHVrgl/O+5RKfsceBvNPXTOPa4nKfQ2sEuMN+L
9M0RSw8cFfcVpFz3GMOOuGxjl+rkVDiY+8FffDpNW3xUTB2p1PKU0T4PARc9t2jjr9EfXObaEW0S
WZrGEWPDy4ipHHLvLq7d7iNpsN8w9tzmOaLI3BYj82JxNd0iPFZYhXWyyK2ZhsFYaJTKMmwPYWRb
m6ShdIX63SUM0925AYgmHI3BAgrXjNbMVJCC5do4JPMORjcsgW02GESTFUhdsQU9Z3F3EQnd/17m
XluzrXeU4dG1zZselvW2TkdSRVJmAUy80LIyijiDUdtOJKPmcZOd6sj4Y4dph8oLCAuIBYU9XetD
AdTS7i8t8OMIaDocxbUog38EQ5pNyfjfb61x16h0dcjj2BLhne5iolqQ86XqFrE0nmeE74Q21TgD
BnoWA6rvqkSGL4zptR11eaZ9tTGw+lgUs5j4q8JLQOtTBA/vMnIVYArJAZSKckt0Om/mZkkUrG08
Vg0OsM7hhhwrDSrUXkmQF4cP6bjKXkc+SPASd6RO73GHtozDHKfZIWson/k9YvelnFxrW9X95PUx
+yHbQROWNActnOXTZJEbQkLxyJjhqPYu/AwjeqFNxuzX2JcRUhhADedJYQpJOk22SYz2Z0d9p4/J
zZot86y4rFSI9i5FYQKZHtClVCgCAxMSvELrLGiUwKMQfGX7ewvMCSre0HWXTtTTKYjdbVMW7MBh
eV2wrhCBk7hHoFC/RmVBToxLQhYixyRmp09UNOncQVfsM2H3vmmoXwXDlas78AfNJKbuUxgZr1S2
sUDG5e4bBj2bqG6UM7yG28xi/BQzBgyyjdvRTW2VrHxkiSyemAJuMdDuCgYRT1mJN0eVs3KFULkp
qtalhdKZntNS4clWm4mPT34xLmyvZj02e0NZqBrR9NZadHX0PJm98UXnbbEINqdLnJfzZUwiAKj/
PV4/6udU8VLart+fGBT0y62e1MRgtaonY0GG9dwcVT32GylneBy4r9tG3agIb28BS8XFIbDWotV1
UjoLi5Rr+CotnGOOWADd7SYfU0iUCuNQLVRfJ3TKVefEG9Z4CCYGzQcYenlmH4NUMJ7nXr+buBlt
VLfGGsVglWimfRm7y4DGQqyEcaGx904/uCcDuP3qKCik87tu8A5asRNtgioFIRaNXlYFCmtAEGBk
nxBhDEt/LK2ZWklIsgE5qLJICtDuUt5dLdO9YIFoKOCsSR7P7iUiJ+QUTXOb1flJxtLchAD1CKFU
jIvmkA6nhLR5ZXRsYtZAYbnxD5Z3X58lNh6VS12vP3vB9cGcCmF6x6QMHbdvRO0B6GN1zXqctqRe
YtRCltXkXMl1DUk1sFX5FCTNdeKrDumi7cizGOgwPJSKdX+mD440vSFGCm+W2mQuS2TI4osyMjMI
cgfuBevO/GzQDqKt6UrQYMh8OiYI372ace77nazZI9SirS8mpoKLJoLfmKbQSeghe7XIeI3MbPQZ
JaEA5W7KXM9iMWENSZFvK9RBMyKgNj8po3rDxK/5PXr0XCl+q9io97DdAC2H6EDpkyP0hcOHSfVU
uj8rRo17OhS8ZJmGzpbt0qlTqj9BkNvsSdyW6Zbr3maz+Nupw3Wisf+gW4+IE3HTpiOi0cuDMfvZ
tuazU0/JwewcTo0u9WcWNbktAjU7RKSpPHT2baFr3WOzehiRhHweaAp0AGQ8AGLotwuC/aaGtPDl
kSWH+qkdYxvJCFeBDEmo6pUGXXhko16qsV/bNpztNmQ7lEV+rU1PXZnp1/UgZa9fFVlV20518x3W
oX8/YTFqYyawfOFkVPvApspdv/i//7t+pNc0UhOd4K3/679GMCAQrhclJktTB2uDZPz7m67fy+61
W20BZF3/8//4kVz92il2LK+pw79xUQw7CoZdSFjtL6AS6UZDoPHZuhBvGxIKFmOnsx21wXjG4Bjv
1MjI71qvtftuFvRXQkCC4DUXWVbzhiR+PAuxIQAIP89kfwyx7bDe5fR0JrEJCmZ9+CRu6IEoPtRI
PkVcBq0holNt5Fijsyz/kRcQtk00iGetTmhgga9ssr1qRvPLJDK6M+1gnupKnHHBuU/VILRXhrQC
oaxUTuvDCtCghwMy8teHtaWQZidxtaEdGA9iEXyGmEcvlsz/Mp8fXunCa89m7pfR85Q62SsEjey1
stJ/nEbpL+tTjS7aHU7XbG+b4aMmFiK3mpwWX/8PjOZjR2LjNqvDbFO1f4jpYaRWLb6CuCDxuh2E
p3TtvakH+4R/eKvDNHkoACAyMoR2wBqzjVU3+T25khFTeI4bj76mpM4jCkHB1IWyhPhikYoA3IJL
+QoHbAhpUvV+2VOc9dIfQsb9tfZzUGXJPp3LZmiNW1a1+8wmuEaAf9mEeeXDigXbc3Qa65eDXXBj
2eG7HVBTEhmNnDFgPI1Wsq5yn0vP/IEZeRtJ56BrUfeUhe3wtgCJOpshJvr+yM/s+TB3KWGb5aB5
dYV5QA6U/gFF70ftiruhLIkUGjL08loY+TOToqe8k/441+yb+0PS1V6CQ6lM51OrRh9WE/xUVSog
tVSOZQketBlu4B9IhkHDPKXNRuINAcq9x9V7TyR0X1M8COl5q93yLsPnmeZpQ0zWds4IbrRjQJll
8+SE2UPTTh2XM8Dzf8D0HTl9Xx0Fci51uSld1pLGYmfYHAo6QNmgY264Y9vdi0o5ZRKS1PysFjPE
l+poBx6eYSD6I+6zieF4GqCUivoHyhHqAVr1LSdx1i7KM4pXFHt4T9J8tjbNkF30ia2BuMY5FKXS
qQ6JZv2qAdgSzPdSDhU4aBvThdNbZE8We7giNwBx95qOpJvNP8MWXszvfKjYLZg/TP3ZGouDFWuI
3EuLS05lY6VujREdkd2ScGLJTd67v8V8Ra5+rDPtDanxRxcDMMDcsi9zxHNd9iM0jbvajyfG2+8G
C+ayOUHkc4njZW5X78n33NXYah2lucMetRoY3O7z0G7CrrhUiv2wbPdua8qRXsqSoEd/0oRh7R77
airpI49M4az2CZ+HM1aPgqw4dxhfYoMWhZjw5gWU8jV2duU+sPQbwqcvjTfSnnEuZKchrt4Gaq5A
Brsz0LS/xO+cuMhP8Np2xOs9iYQpVUQILM4nBtVx/llSOCOueumzmpKrZ6fvqNxqBnF0UloBjWL+
rA1GCwbZimjFQM3X3F4YVy7S54h2mV2Ld7tgZNwuzcDl9aIL1GwyLqtNKYw/GJ6BJfwq8gLdS4Ho
zWL1YbC8Uwo2CGOLIp8yd2jhkmVx82sS7jFX451JBQiCyCMNhdDn0UKtRWWTsCamVnOqsNrm7NvD
DECXSznsaveBdEcTSAORRlCOU9wnYXByfg6jdWQIoFjz8+zmX40xvgNZO6KC26Zk24yTccWwuKsY
gYcdoy9zXk6m55qdj3x3H08WkwmDuY/0gKEd8gkH8yDI5Rkfwqa7PkS0THRs3N0rNxEStwOyYH4y
oZ23jWDXGmsqxJH54PTJFxbAXWpA9Gr4rF2ZCFZovGJ5YjmfvTKydrLLnrjM4XSycGWM02I4nEVy
zUT8sHm72BaR253zJEP3sx/JmYvZvhbl/dCJjanL46j3l642jqqqHEotudjOld3T0RzacmunaIGm
9ldh5fpZ1f5Uyk8TpeChUlkbZa96mqZAPvndaupX7aTsnfBWztkeheizaTaESE6YLvv+7FrZD6YV
iCz1EOF+dB0t8UqdvQdB6QMYT9gho/iPlfHH3OHt0tAa0TT+RHgEt68vvpCjHyuLi7aWaC9tZuM6
gmgy6BehISbQjW2+2xpKjTAqeBfMr51TfqEMU/GokAXAqW9/TOZ0kljCSrc8m7+xEe3Darip3Jhw
fuVZhJOC63JUWpRHl7IYGSkontGWhJukw+dUz2hCS1+HEYSP5m5WIMDZ6SE5SXwIcoAW0Q/k8ykM
9/kw36zAiLGSpZyI6FS05kXUuBHskJsE2IMYEGE/vpou/4ZMKwfndzRHH3qY3GaXzuv4T0GlBGZ/
28oPZBXduQjDv1oQ7NMxJT1ADYmVGm8mfHLII8VooY3g/dbS2uhrQFFIaQy2r46iYuTPd/Ot6lGF
W6gkkAdfChCIA0ApXIEtFurQOav98IstC0ITtYUbFpReGyV3o1ROg04GuVMelruNSINPVWk9J8ca
Y4v3ycBxZNO5szKyHLi3+NCEb6GWYoNT5GffkM5gvyLXeohRdfe1/pT25pfe8s7rgSXAqN5UUYrv
Q/4os+CRWJQQiDh2egM23UX0P2vomIy8+QkI5lahiMPXn+00PNIKdzuguRsaB8eCFO9Z/2UE5h9r
kNgpG/u5pOGijijvYEN9atk4wYmDpli0NK4M8z4aww/EAHQLaZ1FWvM8GeqnWVzYBDsbLN0h7pP8
oM+8m3qaIjHDbrtMb4Zl3hFG7MpiOCNcw77eglCh06uVNAZhvXwlPmwFX1LZUldVPxUn/XwA/iKO
VlHZdiE/tHtheI3Bjctxsl8p/k56ZTfsqe+yKP6Zg/juEGuxYZNBJaBbb4bE5lx06qZuDLmx4TkU
8S0WTA179omydHdyHNUDfB5vchPbNzPHZ5sSeG6r3bRi4b2ZKb3G9G8RNW/CBu2vR3RqKKhw0txE
rMc4KWbfssQvUYXwhbUdasNtjF3GpBgPmVYE6cZSNC+k/mx/mBCyTBSK+kAjJUUaDWFh6uudqmb7
fui3GBJ0gnOAAu6VSeyaMfKbuNl3CcNWjFGpHe6SON0jHTayfcq3TfhGM+hkXUZe1GS7Tkv3qUyO
qRl4uUFLfNo2EWp+lWE4UcMNY/fUtJl4AFpuclTgLVKWwqdbnc5geAxusE3lof7bRYPqYeH1daPZ
11l76Gx91/Q5Z4rIQM1H67pXy8CP7K+CvVOMBtpCFj2Ww1ErxKXV530Uv/GzLymQdwY+e6FM4GHD
ByvjaYJxOYFqDQfLD1Tdh8LCiqntm2Hajw5i29jeV0m5JzJ6VxFfrHE7axxPL6ddWo5HEpMOGc7d
njZGnqiPjp+u6sY+Qh+Ak83LFve6VA6NiXyneS3o5U7cPgK06TSFj2HaM+anudOSWcgdvNTt3ZCy
4R3jA7OEnSgNBKPxLqxuPVOQYEiOrYCmP6vHYGk04B0IcW+wzdtn5OshN0BvIdCAcwIZN4Z8B2J+
VcKUC2vYx1p8rADqDFaFRKz3Vbv1jGTaK7G1LWCJRAXJU7zBJxpRkq6BXT8RmeyPNZFvtthhb9pP
aC9M9spgc72msWkKg/WvrN0oxwP4jL3UEFSUjl9qBlHMzg6IZmXOS5bjziAkOqHFYie3OG92M6CU
UrNQGdsHpQPjnGj8izGZpJcCiRTtaQzN884QbMAy4sLCmFo93vXNgN5DvDgQWZfPl7biPSsxOM5i
izXnmCkYnrPJq5Tsmgb2kQ0ckGQw1+b8GnbeYuVW9bNo9cNiwl1UU723/D52lBwYKh4M5H5RZ/hp
VR4NoCZpizB/Ng8huexs0E+9nRFEGIN82ha6dmiJlCn7kh1Dcw6N/JL2xrms4kOIc4XEtt8leyuV
N28kJr8zTd/KRo+acUm1nkgLa5xdqggvDqNbQ68WusNRScTBIcOmVo55b3vC/J2mk5dW9d5UzFNK
ouMYO0euX28Qh0aRpyVTMOXVcUbKOmeT6n/GRdOSdfuCqrMcLC/FqAuQ+KMpmwvu5rD+OZLDVHDe
dKHu8lnZIUHHMaUQPWlyTl3pL4YNeuSzCSEShKeCqxbxw3rARXlQyoxBV49udkliTsAMHit2XeQm
R6HPjOsncw8D3kQldpBi7KtllIQUMEO9tkjyHKROILECxMSJfZXm9Dw0/Q+GRjhsFnbimgO4HqRq
7lcIR6vM0SXDKdLkafU5DAfZ0eXPUPuvmUItk5rzbKLz6KrMJnaLrLAIRxX+gILWqlor7HUn4ORY
1DZxINWT1IlCGIuzlv9Ct4eprCQzqZ+C9GRm8xfmwuknzXrlyYnc0lMFEATy2fGb0AM45pHCRqcd
vkqgGEk4gpZ3b5HNpjdZDpPGX4XXBOurSwoeKWw1670rLgLAwMXow496qPQ3k7Y2QmXHU7UwIXOy
E5c19mHNDFofGkgZl0Lxd9sohEAQeP2ZqdOracySsVUmir3VXhmFEvy5vgpFJTkFI6lJFIx/cgYc
l3C0Ut5DbozuiWUNQ0N+MeJInMjpcrlddHRk8sin2Bz3YConb8XSEOAQHVigdnptjPeiIKcDpAMF
eBkXW1YfUuZU6AVrko8Np4TW/pLAjGCJWw4ZI8sfu2K3afBvGzvzvqk+TSRStKpB6rMFf6oU9je4
ETofM6LBUsEQP6Bl//29Mo0gn9ytt2zxMR60Y0DtwAHHMTrsnmE8S3UGyAa8LBmXClGK//9QDN2E
pTgb049sYBNftvlqzk5fwhyGzNQd2hCetqH32XKzaxhWA/vylKBztpkSUawsCUVDC725ENz1v3+h
qacUj9pToE5/o7wybwnGy97B2rT0bKJjawBcXuLZ1xjH9aP10NYtFhyrGeFBAHTbDD0R6SKTR82V
3dP3CzNK569pvzkdubeToSRUMhyMB7v6/qpl4QEaSXBeD+NUB+fCjn+NMXlLrbrQj+Lls9pN0My7
mRbik/XQGiwTzF5O66N6ETBVhXUz8Jwe1uCclRxToeuEuR3+ajOt1r3HN/kimtQftWuX3K/j6KrO
QmEYlhrsnfhJcv2h//1K34+dTqRwQsdwv35m/Z0IenmAdYvpZzDmufcTVUdYNQ7013a6Yaj92zu2
PEyDvkxKBWp5EIAoJF2h7CzkiLcVH1bX2bMco/64PrJC43dU1wOOvnbEMKjXnlyYWL1hvElenEMc
T+6lt+o/uTYV/vpoPZgqMeDe+iGW8toTpdx2zoQ1IKn0D8iYxNCPmu+YYf8wtMcgR+3mmoxagRH1
F1T6bCi0qsZpGZJFRht/fZ7f/SgCrIIjbWt1SqanqJdIUNG3r6/v+krz3mQXqyFExN2AjdfS5H4K
yO7G726gIFoOgxEyo2gTE6UXMhhcw0HrRbWmkxOMa2E91ANWBQ11qZcnBLeqqs4aENT0wvO5TTwL
wAvMK2lSzjTxc5mGr2kRvSpttCdKSDv09MJ95Lf4L6uF6bMsPjJFfGX39OGEULhQlZHUK743Cp3+
GLg9gx93PNBiiN9kzhpsoH36jglKzVli3aE91PHi3JmKJnsD8heREfzxcYCW3km+4uVMz2pMBjVr
7A3Dtl+Vav5czIgGqj5UcDeQu6wHZB46HdFkSy9XGxPjyvRGvxpi/LM48OmbDa9RixHVolQ/dAMc
AanZNJar9V35ZmWBtmdARAsfnt3U6INfKV3QksjLgoGPyjmV0XsQGQ7C9+QZ0uepU+fpFMM/5WZb
5OjnE/cU9OlTzIadiAQMv/pyGOqQbXZSa/PGJHHSI/0Wy+lS2biigFVQ4voeZ36InkbY1GOCWFt6
tpchN5j2IyZq9OisLWAbp9giy4lGX3U7Nm92tUVSZ5+/CVmWlhEDLDv2HLKgryaG4LXprBYT7zQi
Jo5hvy0RVt3UW4c2zj9cBMpi4eHpGmPY3kiydz1ybnSYpDXHV2zS9bXgTX5tsF2d0xZpSlOK8krP
RfcMGqqb3K0udQQuj1Aw4S86ukvV7dO41WitIDm1Iy5VQ5ctPSJtjHb4DVzsFVnOKUf+d7JqxVn2
+PXvxut09A/2ygByUgT/jjT+qSfwKaTYJk9JG4KekrP9lHUjf3rOy+aLwijOVVO5b52zIP/JMbfZ
IoU6WX2arYtDiwDSG1xgUa4JEFn2mY7W1HJ8oartthjxqiYtUTZ4N+68XAm9N5TBSnqPIRzOYfPk
Gs0jFGZ3QrIFZzk10MstDwtu0VeNFplNBSSq+zSM9nH5jUFaR5OMEKPBP9Bqg76knrxwu0Ft17RK
ycypsX3HK7XSPnYpkrZ4uePrik7Dm9oMRbSD1z1rw1MKlWcAdXGGZunpbI+Wzhbvksz55djl36lx
G389H12WlYceXhatzSQ6gljsDknDKdCQtzQByuT1LEaqZAizNKem5EsdWur45duFCTBEvYr6K+/G
diONsjppArcHgofs8n2yCLEpThCByfEKhv04pKcwdYKjuSbWEhTf7yagEBtrXGbXc43cGZPvef2o
cVvGggwcNa0fNqJRFLGRaV6fylY/reXKeqiWMV2Yxx9Gt7yz3Rh2eN++lEjMcO4XNEBrx3rEeaBv
zLxrDwXCr4C5DIy/YjraginiWq4YmYsbk5FGRjG4XZmeaq8ajFQn387sBG1ZGb2otZVimARSWdnW
3wSXIpY2cFomE8SlRhiswDkZQwgmbHoOKvVjGmXyJCrS1p2J+IlQd016uBOZ5mF/WIFXTmmrPwV9
0BsJRTXRsHa0hyl9GWWdnrpOQ11lk0yKpRcFo6PB/omC+Lk1qCuZUaDfxl03pwfCHxG/5vf1sEYr
L5KF5T3qavHvTFXREuh952P9nG51Rt7lugh/L6iCSImtmqEXWdfTEVifog3I6gY5fb+fB9PNfQDX
eL61gWyJpU4BTvhXaXFMKY3Qr+5yQIBYXOxe6e8D4an+ujR8c9gqC2EZahP9PuUxf04JN6TWSuO+
Ppfnk3ZMAcNXTn1fsQcAeXtYRssyqFRmf1Wtg2hkelOlSX5XjGWJyDfr2TVsIAWxWZxkMlrPQYA4
gDXuTmYKjSanzg5qlmu3EOsUflpX/winLmK6/Vlzcbz0gCRyN5X7LEPqbzLv2XUJcI6ULqs3I+Pz
1Sn9MRpld1yDu1Lm0geSQSb3C01Y+CKKIX5YSYn8kGw7SGPhpsuBQ29CJdKugAKt8zSgMVkoDfZA
ixLxAGkAieJe1+dcIIPXMcn0QxmZr2v5FgH7ZTNOYQ2o4JCwjJApOd3W0ybjDC26RVuQbX0pT3na
BDdL1+0bdr2FlRo52mfuCP2wljAhiB4RJKSu0qJ6EpSVeyORiLONfoh2JpRyLOAMKPqCVvm/T0o6
PBrZICkAkHXlMpdnpGJyC8LY8VB1pXkmQ4TwpQhpFiNBpCtZSSbQWnkvqTdj4Khn23pdl6D10MWW
ux1rBmDxRMbYFmLCsbU0+yQVNXpKG0kzzqaRYucS6QiezVdp/sbR0+76eVFnLEG9EP3EtU/TrRlT
Y0OMTTf6DNTbXIxRx/XHrJ8Bgp0jZzx1GrasTQ0djxttHZzUmNHbWBEK7CriRYAlP2txYtztVv0b
xYwQDoMB5nLDFuOOhhiH/nhd+WyUNuAYnaDxzVZ7Jgsv8I0JQf0acQynqTuy1bAcb8gTwfywNI70
hR5r8RGbWKl6s593UW2eQnxxP9NSAYpuD8Ujp+GxnydiNMUcmNR2OlOJZflqh0HuQ7RBeP7qDtkS
fJ55QsjjuCG8/TSrvZwCiNZTnb13I87huirtu2aiNdNGt+A+2VnATuCxOIEHkzaC2WJ+xVNU3lpG
C0dsok8IgePbujwYVfR7PXmRpPXbRka4pxB170r6KdOSwadFMdxm7Zmp/DswG3YQYX03NcW4ayQb
zYBUFpbpREvezNbY8eUXLrRMPdcAQ0AE0oezhoIuV/++UvbsRD1P2pDh4YrluRDBq7682sB9t+RO
3aw4VO/WXH2F7DYvlnCzvR6h3OXNATFnua+th7Il9bJtkvg7JDeN9QdhTZ1vrBvHut9rpXq3E5y0
3+dnlAikc0s+iC0Re1ONYL0usQ5RDBBPa9GOFjZxtz13Eary7L3scAwN9TyTT92/SytIXsEp8+WC
ZJMBG0FB8h9uEuURRr+j5Vcl1T0/RUl1xgEhbsacKZ4aqcEVlSVYSDIjCN8wX0a7xFmlhteybxLG
HabzHqbDAwXL/BwlppeHRKuwaHSleFk3weSSO3R5crE1KzSKqI2mn5ZQMxpzcXEGHr8lOiH1bGPI
3kODVPDynepW/aFjoMKkwqRMkQfXSk16+Y68jJZ8E7pb3mbAiwccYR96nX/oset1CzFSQYC5SZIZ
+nXITL1Z6sn1RuvUKndPvXnEy9q2LnC4MUg1oJuwJTBUvYaFqx3GYaTprWiZl1MKg/TM96RvHhqV
q8BO28hDQ37ilmcOGEX6nzM6hIOmkowD3hWlX1BiPOJR0cnopGO9zWAQ3JykpVVm2vfRbW1ucQEW
/jIQX3lk4P4Y8ktD3fvSvvbZSAhqXhd3u0q2aQupRnsZu7AE/VeX1570zO//2OQ2XNdlWcytCKCD
xqmoo1ncgtpGQOj0aPQgP3ihpvxQRA+1JPyMhMoJV/Hl5OB4CGqMg6NVBeoxcqyCvzYK4HpxUAum
csWUhRVoARvVfpC+5IVpPqOesZ6bMgfrNIKNKJb7F4rWU+AQQQ9j53dZx/Gb46bOvUqMA6Lo+C1R
h6Wqo0TjJshsLzLfwXMuw3Lzx/qocCodGqjTEHnAJ02VFKy6otfmGgXuF0RHYY2D6b+VVmCEx6hM
jMlcO54r568OtFem/82i7rnsUB2N1W9j4V9Td8DQYZhy6WfoNWxdsYZh5j5UE2Bj+nT08amaowkb
2RooPDMOcqGo18SzIi3sEs/s224fmpHy7HK1rvVOG8qf7uTqzw1gjJ3LjG23Psy0ooF7ypQPoJPr
x27+QYrfvc7r6cp1Yb6Os/uVTKm8dmkV7SbI074lHU4eTorz9P+4Oq/ltpF2iz4RqpAa4ZY5ikqW
ZN2g5IQMNHJ4+rPQ9BxX/TcsUvZ4JJFofGHvtVELH+yWDJSgD62T6KdXJCU5W2s6I7yvC0YoZgEe
ZpcmHputExbYZea+3Nf9t3rM5AV8wRmeTL1Pl3HQJH5yJHDvyXA85aGWPcRL4NOo9Q81WTSCCIYD
d2+WfoLhu4ij1yAR+VOaWR9ikAFKXjc86po7vXsReyePrXNgTvVaLOPIwG7NCzMycKtaf7ATy1zN
wYQaTkz8R2TnmSSpGAd0+tF+GPqMDO3mN9+w94SBMt9XUVpuY4HkVR3goWvqP9jQunCpHejQTIWR
AuuguzMzr44czgwZpzy9zNiE9lbSolZu5JKTYJY7k/nbITe1kvl006AWQTULEDg+cRhWgCLy+EQp
NDIyuCUiyenOsKV2KHacOrbe0RvjRl0Kxd6LQeg36IBZu/wuZX/ImrZ/nNMcoHHHPoW2yl3XWlYd
zSFhs5NZD10Una2ZGlt9LgwHLLFKsAZyu61nQeYp42yEztFzGP1OnMTcl3pQ7E1+efj3wNNAqI7X
uSn+NOVUnuVc1Id5CUw1i+nNbq3sqQATszOg84Dfsc9jSJxHwQDYDk1uDwE4yS7IUbdY9pMl3RQ9
FHS72LK/KCzqC9FrzUU905yEaN5aN9duxMcmyTA2+outHNEtfmj9xn87G3R9UQD6NpLz/GC3F1t7
h7K39WZpXlUh7Lg9FjwmtObStFlLO+qNaQIJmHmQ7hbzt8akPLsfHbbglxpCn2N3Er57TBEIZTLZ
peX6bzWwdJrq0OHvZZ5csW9sSZcZqHDaAaFL4PCWNELbDyNciHqYk42MAQGNiUZMa2Y13gkLT5f5
1TvQVusEn+vRaoGbK/D3sEDCc8OsUbWPHiEfuDw9JEQPAyD1ba/nwboQDWiashu2Rht164G+ptkN
JnlfqquwSrfczZ1IUFIOyVnrioR2m80ik1GUwhy7Y0raMdfI727yfyoSvNUAGct1CsnZJYs9eCs9
Gy6+7ib7GhtaDOp7q/sGadzTGJ0Rmvx9IOkkZqsS/igK8ldNaG+PBX4VvAh9CjuS+iDOmWEXLIw2
okJlq2pjmhjmDRIUPiz6QzrgYvSNBiZa0nOHa7PnOHJAB4PYV/fbMa9/IdXvCQkz0Eg3drDvQgjv
ou7QVtewCxLii9d5QEG3GbQy4mAtvbVZWPUtAw3CIuMhSz3/ggCV+5wpk6TZeiXKBQI8GioYDuy6
KftD2I2XVhMXVgiU3Vb/HFbua41oHD6ed+lVQCTtsUDO6Rzs6mdqu0Ay/RJPKKemgRyepL8xp5fV
HQGHoDdHkB5P0TCyp6v7J2q/dzUzcPDdHuyhf/EQAw28u4+W9Ibn1NT2M9kfbxTxSwLXQM/qdyBI
lweMsuStGg6WW8/a21livAqmUyd7Kd/qojw4tl9uqxnzhmHGL8T+VMeqxYWKTam9XwN8ejjbdctZ
q3/RSm2ibCbz931cYI7lRxb31NFjMQL2nUmp4tgEV+sMb0UVPUoWuyezTGFBUuZtg0RnkyFjvIVz
ec7c7Kt3F8BllS+bzC44xqIBmmXWz0nbxo9hjflpaUFlxtCvZcKw0oYaNq2HHbjSNLaoDo14oIXx
iXmD8WS0Ol+T9dV3sDHDmlurQq8vvfboQPmvx1q84O1FsRlbq7ErlmC35odfkB9QY79oen1YJ4Ar
WKDK4dpYHuMh1xYHaJ2sG0i1ZTcSfAKx/BFR+RgGKxI/LN9pNn9n3GpX0zxbpykerYcwsR7tNm5O
qZF428qmM4Dxhjh3KXfnqrswKra+VYHmPCTZE4rjbpW3mfaYzcxrag0hriGx8hSS5CKzG7UHJw03
niO+tSq/kcTeFyM3003k9vFH6tJkAwz0Tl6L03cCARq5slzfh0lRjhZceAyrzFoj9Kf0ITZnSXj0
ffbZUd8tLg5cGfNg/GS5mr8amlZeu1B4+7AqhiMx8ds2nTP4M1HxCBQHqUiMa7o1cE3b3FcDVHue
UX6aRR4/3/+fCPG2eunDQYXve45gTdyov9NvCyrRLIurqpSNNAMXORLK2GebeES8oOlYOVV3UxZ1
u9Us3WN7wyzTjTXUeLRlG/Wy6exb2qW/nBxQp+dqzrWdm/YJKeUf/1httL4tqbCz9s1U5G8IRdgb
7HfA0qAQliegoAmcmC9tamlXo7T8GXkEa6E2ciDP0TGGP9xlraAuhzCvMvgLy2DOKgtsFqnvfity
/RM7rPML/QuUKOG9ulMjdsgmp4d7N5kwz67BYMOUdIfVPdmzA4P7PhcETs4gK57zbDx2IdWZCIYP
9ek0opQtU+GNe3Vmp21TU9pO8v4S7ihzSgkeuxz5gSSGHX47r1YSbO0Ok3rqDe/8m8kpYV6yCzgv
T1GcfJFN0a4JuzB20dKbE93q3yj825XwRbmHtzk3D7Yd01OTjuAX0bWmJ71VVswEzRl/JdIUZ6Sh
0Uvqy4E4HRi2mvYcd1H9E3bYs9YP9c+JJ0MS1+smBnBSyBDKR4jPXHPane/MTC3GeWWJ1vrG4ha9
nKPzNa0dATcNG6OjL0OSpcYVoqXzm/Hdr71hNs6GzXxCPeNXSGpLXPyoOAWYgKAI+bczHtJCYsGC
AKRXYtxMIsfyX5OLEYUK7Rc9TkIrWbWAlK9TlFhFikN2GcGp6VsyospZNfY8YnvJe8zkxKUQ6+kc
NDCv56nVCzD3guHzxOS81OwX4m/zbY0dFZGrVjHwGp5VrqkUFWmUiMoPySSxWJJpF6xS1zrbwZgf
JuwCkNTZzTq07+rSlLIuFq2Kj49O9BeYUfDIuAUPFwkZ3HCcc2OZWNd0g6Td/z5dalEyNxRx0otB
RZYBh5Od8TGHNb7GBxZvYim7dhUn4+/B4eRR3TO1oreit6r2XWoUOx2LzybyXwBqWT/jVwRL4peH
WSomxUCYibP3UmG/OPA9zqZs4UYvHTEU4nKHitzH44aZG7sGUlW1gwPHdDQS+RvrZ/2q68aaXZL3
pF5xu5mBNgDHUy/nhrEeACt9iwiuB77N8AcYUfOEdUQchMNY+h7fDXnVgQjTWQCpHMJC/ru3qWfs
2LEDqANx1CF/LZMp1TlRUbaXbpD3L6mvp4io1m3Xk8fgaO7534OTShTyTfVOWR3xA/NK/WGnf4n5
uypc9CIEj+5rCU4hOzipDhV/dHyuUYKqVhUkHh5Z6vSNCYX5UgRkqKV9WrzIsmcYzwfBPhL216/V
yuvfQ5w2mywC/C906jUovKtON+MPWYE8aHRM6URm2rexMQX+hfgnXj/jQK0NKsqy9kHr9cFOw2BI
Z7K810CbI9gekbmNHP2WgnN81wevOQJQ3CDXntBNe9Cu2rF+TKKxvfXx47+vqC/PA1apcuTGyGS/
31gxe7TaoOVgI4Ko2RL2wRk6fWdL3z74aLM2qWhBRLgIAix8PBs4P1AeywSiXDcY+c14Ypfa8L1Q
btfLs9qt8pvzkha2ey2QBA5ANTYFxmMULyiPGZLZ10gDbpM4zvxZOtTHoWiCk6WRzqVuDUohQd5M
yi0hyyvmN25bHQw674Mfu/UTDuliN+ZhsuGjhoglCdv9nHnMRbqQuiEKwCotH+u6jOyNEznWjimh
eGlsPjOVHf7wv6lLxSaKxNhxiIfo1PvoQSvy8skTcl0KiOjqjtl6bHhLF7wcMSP4Mofkqg1++2Ro
ZfWWLQAP5mBjwyTAFpZ4kYJpHpAeIF+OLljEl6Nkfdh7FzPNPWCMZPL8exlL6LHEBRhr2EuE6qhL
vCWr5qim+RU/9QmG1AMos/rSJKO8IPKfh2RP2CffFfEwDE8G3vQoygzmqV1zU42b64/9l1vqlPKt
/zBaHc7w5bDplsOnc1DD9o1kfRY4IFcrB6+qKF1WmCJ5xsMFQZToVPXKqQJwnuFZHVWN+ieWh4wR
IF42OJPqD8iaBYLA9vH3aHE8MVtoN21ZJPyzwGw3BaZITu2eSAEvwPAuCuxjXvvmmd2SaY9tqy6t
Z5jADIKSGT14HaTbsQES68zdJRUMfTKX7dzM1IrSgoWl0dPmN02XPJTsLnF34g2GDUTZBWgiuplB
TssXNVCw0X3+G4Nn8fy9bL9XNr9BlXmqT/ITldJ4zhLRXoMuYAyXIiVjOEC2Vq0vofHtWxgxSgr7
h2Qs81fd1BFCxJDK6fbg/gvjFsd68lyhFPHz6alLpuxA+BPr79hE1UbbdS3dJjkZoVNt/bAxb7bZ
v0dDguMl7+W1y9MXx7VmNIDPybLIYY5Y3Yob4mifH5kZAArv810ztZRJJdzry0zmq4mYS7RkPpEk
y+9WWNWXi+O9jkyH6Sx55mOCPN4yG5zmsvy2jBNLNxxfWQ/266kxfqAQQS+iDqoRidCIaN0D6laR
DlN1L9RXsBpn+5j0wW/iDON7hxkQpgPEDlV+yM1FKb5C8pQXwo59ndse8FvKOkGbPExkbEMLB/mC
1ybx3p6rkG/FfvlbcLE3y5sF0bH8NW637a6o2Z6D4Byv9wO/MNz0aUxmeTSJTFwFWZkd7YVhoGbW
EpM18YFpvFZfM5cfeZpZew6G8HZqgq/lGMoibaKGrgwG+hyxdevo+6Tu7mF0qvGk1s+xTUmCU3XE
cQN6/2cjZCgBjgVihwvavTLzH1mpQcjvGHYF6ERVQPE8E7Jc5XG7tZeuaW4i86yeZVk3s60iLrNi
u3LpGVvEVntoiU0nTUDExqFHGl1k8hYs+xk1Y+FvemzhE0KpoIEG7MrN9CEv5Yv63JmA2VdhOHSr
bIn+orE8cCUMdFi8CqKOaA8JBFWJQMLAK/dpPL/pbl0+6FaDu6eUEjF5moEjS1loGKwtEjCwq0Dp
WVzsmOqZtPALB5a/JznEwV0q7YNX6FSNvXgoK3d+RpOwleZ0hWwcr+GkyPcaf/8usHPE8kEOOMEt
JgL5kGuoh9gxDOh2s7X597UIJ7JrTxu1pUiPussRq8/w5I1AT85wjPNNM2tMOII6IYiN3Eb1B+ql
HzAkoSZSCj4fcjHnAB6OXpxwdMIeWh48Vkn3Z+qlY+XfQSj4+39fDyInXSezlu2nFhM7jmXy0x2A
Dy23IRug1BnuM10A6QRXMlDlehLpJwGU7YO6spZXgsC8s2uRpL7IoKZFieVInxNfA2CrjVEKFx4B
GHao8AAN8rWdRBFtggjB8ow7Je7R5Tssyi6saQgOXoKWGiJm1gYoQrwwyxnYm8M3Lil5CFmiIr3k
/7gfsNnvlPCQtFQTsrFrVNuqsOun0Tg1QWyv1T8VpGyfwyZFgOiGN3ckYoT3M56y7g1TgDx7hXdQ
3YfrvdhJL4nfI2+3DayzcLPw0Wm76ILk2V5JaffQhIIE/xqBZdJCeNDUHYyaNP3VJyCUAdwIGLAw
npc1SBxiUQHeMRw7xupnaeB/jWCbryZRDQdomQUTSB6K0jdOPeP03Buf1TECiOY5QfMcw+u8elXA
5i+0UsgNcRnuXF0vCCj1YiKETNSsku6lZarWvsapH5NHS9EaTmAUEt9Yj0Elv2s+PhjJ52JCkXqV
Vr8PI+mBcb6GZu2/qlwoO9X/dEvSeEtSyjGoe8TadtEeEsdO98KMvefWHez0OtuUsuMo5dW0NQnm
wnA/Rxm+Q32+qQ+x1vo3JEPpahyuQZROH15RmMdkxgQ6hK7+ne/qDf3Orzr2cLj7IQJFPhv/HrLE
GfBf2ESrRQySu3j6mOLst3ornapkrprZzUGPA+emCT2D+Vd5J9DfYs3gYDqzg8GNuAFBUT4VZb1w
iAy8lENHFBp1DZEd1Q9is4uvfnhlOmj8wCRP85w6KTOiZH4QeQSElnbsgWyV4KCuLd3COuA1JGGp
l2Kp3CGLPU2BCUSGRJSVbQzRbcxJ4Fz1pMicM27ZlVa7+wiW+ApCFnfMTP5anjQgJh45TeKV26XV
oSEnd0220BIfTPReGcfHRg+1395Pz07Quwza7+VrAuXNyrFF/IKW+ZByj3iyAWkumbFLrAEpDUHN
Bajeys4ipiGx7T9UeAW4lt8hmKBV8RhEzMbXWTxSkoA22JRO9HN0c/E9KArucSACIGf0+3t8WCPy
W+UYuJdbftOe7NgfeekurlJ4MBaOKiN6mueBTyY4YwxR2nA1g0WCFA6wBNnUnNDxxUA9RgY2eYSS
XivFKRnc7iT9CvcSYBnf5JusREJQbVW9BWaLSAEvKbuQ9Npw3d2EDALW4tZvzoXuEJcuFq9lDZiZ
hoslPOJyspMjnZT3gJlO3wgtLZ57XIzdojdQN1c115AQjLYG+CHefq0+zvbwpJH50927GYhOVZbo
n4FpabdGs26akfpb06vZydGZZeXUf8l8KkzmIW3xNeRiyfzRRfnM+WDeq3AXaMTFcAQZcsGvUCZv
Ic6UU2QxI6QEa5+QIRbLxT9/kZFUrHKb1VscB38iTMwvwbjsKBxuyUrGQ1+hBNIzPrirro1Y8Bqy
zybUfoy8rffS86ft4MCqUwnH1Mt4QLj72KJckyzhvAZMvR/v7ZLdJ9Ojx545RAI12Sv4pM5+DlnN
epFlbckE4xAqAwRHJYzFlrx2hKiskDTD9AmbXyc+rVXFGbYavH5679tQ7iGt4o1vR3OtbkMkqibs
8v97UDcpFxmZHjVXrWJEq3XRsDM02GEr0wv98/0IhzEU34XB8ITxzU1g9NMqvE5jTFZcSLKMGlcA
EEM0bmElWYYXamuGGPTTT6XY31XGTl4efQ0IsBGBZWEDmO6dOI7QLNi/+qlrTzkJpysfMJ5kHUPe
iB2LHUnbtPHgPB/hDmE1ZVH2cP84gzCI93OKsqlIPPFWD2jtXD2aDqrpyTn1V2WHTbsgRaMkjfYN
B0a6jmISj1ONnBwkuCQEkYtlLBVH1QJzc1B7L5m3dKRQnDZFlRjrxGu6I22Ds/I9HWJ24WPpDJ/u
bQLfEvl6TPwf0beEj9GXOlmTOpUnBioIEFGYPA5zFGwySFrE9szuCfkaB5+GUsDp8aPVStFV5cCd
5wLnnO4zsncd0TzjI/VuAYkbFpqpfokJZQ06k24r2RF4AEZgKCXWN1IQHiO6XfgRLskm+bDgp1zQ
cUi8mDiptwOjs70vCSm5S8H7qt9qetnu6rnRn5Plx2Wvndfok9mDpu7FrDaVh/MUe8ZZtFV6IUr6
CLA1OAjD+tnOUYUlb8TbzQSgv+gRPdqzF6WPMjZqwiYiTLEk5Viy9C7J1GXXIG51evBUfsYkZmRe
QRZpNHyqH3Mx8t9I0NmlbTWt7+8t6xBbzsiso55R8DLfbSd6b0+SVhHE3off2vlHohcH1yYvqgo6
fXP/Dd3V37afgR/zNIyKdofMT2MWNSpdjlnUa7VMMpeNknr2Py/9lu+cwNJPAJGgfjyRYKswrWKr
dnhZRH6SazOt+qeQ1paQXLImj2E/VNeRtpE8P7MC3uFpfAx4T7U4EjfTIdZ5KfidlDiy3p+wuhSB
3OZANzbCwH3tLg8y6d6bqsIebhFujV+hOLGkWTNGxCeAj+Neov3PDXmUgCq2XavXO9fIun1fxOJ4
/43c7xJjQy2x/B6pFZ46UWdnvOhXTRvT13CKn4FdT+/DIH/mbIP9qH8pl5VENQSLO5ewGRsLnpIH
gVV3H4MZ/zKkGtKCF8lQaAchRtLsuxJ4/HN/sMVO9xVxbEXS1fdqcV4cWoPlIByyHpWkWEd+Ar8H
E87gZ91azsJGa/ysGuDErw6ugJ0Be+KWgrm/2a3w10Xp0jXAOjWDJLmQv0cscixL4mgANjQ2FhVV
9hkWibUA7wFGKW+MZmJIll79w0yrEgxqx2bO9ptNOaczxVjn8vHSPJQV9XGYs3zfCxxcrgeGODOR
GS8LKNNBYOpYVK9JaWm43oDogCYmHKy0n6Ektw9Tx2ygoXYriIhL0hyjsJ4C2V18NPdRvQy9rdB7
6jdC+y6TaMiMkF+aDPLnwNbFZVjY5AP73L+zs7hmCdTJGQRKFROBy9m1VhptOw/cPeeSdRxH3rbZ
LcQLtg5/k2fWsFtr3kiG8yjynwnZ2DXo0rZs9AcLRzlIuZCJmVZX7UbNJWEXbAPuSiyrEX2v1GCy
n68e6oD0ypQR1VTlo9MfMtr3RfnJIm7NpHxb9Nx/jUo+l5VlXisn+06sjfzOHg1Fj4P6r2nQj6YZ
xavrtc+0v/qnP1/Rui+yLcC36j7qJF3zzCGXZsPPMsC3GxadfM/HhqvaKPxDWhjB+X5yIVj8iNP5
0dEovRh3gJUytXPbwZQGfoAybcz3I4Wmc7IGskPoU5WNp+8x44yTma/7lBN811hs2O1SN4lMxTPA
4vaPq3VXX7TTE4mjhPpN0bdomIwT+vb0WmiL78OoQW0uI/aqd2z6i/G7XYz4z/2SMVyObnk1QzRH
nyZAZjtpsx2wRK2d5aLWnHHaz0xXME3zMm3yC2BkXOjgaS4jhvm1za6SxTLbSAfU5qMeQBAgspt/
c+k8uuWe+uHWM7GorgfjpiIos5vjn+woAYj8/5dANZ0H+Jqo3OqcfJBgYH5VEZlK7tbx3n9EkISS
ni1w5kJZVjuFZEaDwKatsBmty95HEMcCuIFAUoDZw/gntdq7NFH8x+eAf50DMtVqcMQlavfXMs1O
lAzhSV39ybBQQ3oiBYzafW3QFp/uFwiiHpT2tF1gAE9zmbmvaiACk4JgtvhliDgrDZJdiLRrmJ4L
HQb+GA/7ubXjR83Vg9t9az3aiTgoi8RMzQfE0LYJ4tHZSxZ6uHO0OrmPB7xlRvA/gwLakKf7vDKy
XO+IDOFmz0PwpB74++6+IgQKzPCAPU3t1Xo+9ytl6ePaiVc54JuTn/9Ri+Sm5/ZcYw+vej4vQ9Ge
gMCzXRqHelstx2caGy+RXqYHL0kKuKPNBJ50Oqpyw8aTAGcXJWaQEJNT+JwDBW12RhUFXm6o77dk
NdJXD3zSKvKjKQpVuSFIOeOiZNN2n2yP2vDYh1C7sCSLYTEi6KjUceiPW2W7W/e0fqxfuh+EQ7/p
JD7PdtpfsjFvyB8d9pAVV3fpj1NwJ+7x6E+SEEwoBm9s6fA6LWtDvGoWQLKSzc6y8Qlnt101Op4v
XGAfReT016FCdquVpA7bjUYJAlgb4MA4jcjG42irL++ZemhSak1m6ZBxls97oFnxI3DaiEkYWysA
UaydAitZZUvnafSavGjBkSPKPWEEdU/qmXrwjfHvS8PXYJIvf6q+JksCfV3Z+JuijjIs7zCsT/dZ
lduD9rX1gpSs5cJCRoa5u8DTTDync0pkdJ6ljd9jYN+ZtAh2rMk19o3hJZCzUVjdd0Aiz5DWuwaU
nUT/iffw3iRoWVY9FFl7UWdb5m4Qw5GcYpKMWrSUf30AfTBO0S3fn7YJTUULa2bTR9pBdICE/j1A
p6FB17GmWHlfcXtx8SfSiYyW9wmPn+MgNOJPBCbdsWkzon0DYWzg6ozlvnCPwnz1zX76wemYhAl3
AiZytFwGKXG+nu5Kt02uLskkG4rX6Yc1bJxm/Aq5tR6UouLfWmt2kYbEPnL/oAXcrPtc12i1+veG
SI0Z3dpzQ9n5Ukc5AbOJf7jXnw45Q5jm+/CqNLFW2byUIff0dPHk5QAY7g0GQUe4DhYRrR+62rbq
4G4MZvdUmwP+OJ2Oxi9RxAYMC1dzbyV7CcxerWR7m3ekS0ntmsuE0Swz6+1smuE5tjFvqWfj8nJi
nHqIfOugvo73PyCuk5s/GeWWsUcpNTAEgf4iS7O5qBK+zJlhO0Wzude2STlXhOpgjOe/cPHg+f9Z
gpfxtpEftbzfSi9PkXIyT1PjtcJm4ZDM2Pt4d6jdobOCIUHjnJTO5/3qyHzspOQkqItLXWaJbZHh
nMWsSviVHyjSGW4zyVkX6WBdqJCveezUbElHJnHk+Imrk3wYSDgwb6MdDuHBegCi//VgJijILBD9
MZ7q35gbpp0y2WJ1AOywFA+9VSZrtX+XsfBvMXkeLLPNdK1L8QJhPsZRi9ZUxZa00HYu5Mw/MOPq
QoA3YLcRp2oHnbZ5m/bIg0xywDHt0YMwLSJHDlyTmtk5XvYDu5U82uxB9sQ7Ret7C9W4BBdawbga
s2H64Ex+9z02mpk2kwWXkWKj97mzmd2In9pY1FH3+wD66RdVaqrbDt5Qim4KEscieVdtGNW+MZhE
T7hGPbBWh4Xu1Eb9JGPzDSN5emzmyjwOI4a1MGyKmxrJIBSrqN6nqwVO7tOyUVlphRe99GwRd0kt
ehAIi7YjHzG6uk3/mvuA4X2bLrBvqsdQEFXJe9NcAy8iISetYCilbrlFEdSshdaXRJgD5iQQFoEe
lhOoep03Th8J+ZzLO7PieGZV2HkEZzYR4Z5Gf2yyfvoMzeinn/j5xSrS+9j432RYtD1DNSeoiGLF
s0XDPcP+fkUYdqjGPrrCsEL2zwZ3XY+FfAfiCbgS189+dCH14ohC1aXb+EDgM3nNTJp6mnC/L71j
qFXyMbVH+NgFnny/bmfUPvit/ra/DAJ2mm70+1mggaP6YDPo1asiT9rXIjc3RmLIEz6P/LHMaM/v
NdyUz7yJrDYLy6/2zmTLTdCkXyWBt3AAtfzRdizetbilUPQ08oUbqnEXtMCzgCdBQcKoQl1IdlJW
m9EqiEnDAPHa5g0B6SxmwHgwwgir4VdlgYNQs0CpOx9VQheEQmAudugG1xr0gktjIOMNza7fCQel
h3pZtoaNGCpZtTGlvVrKzlnpPi159KoPR+eDWdI0HtR9fk7hOLM0RbdA524QFJEtOtk2yscNpy7E
MaQjhEf0u7bqIDlUgkTqJkwu9qLny+2mOxgzK72NEW6UqG6oRIdfoLQuzTQiDFjm7LEpiQIqPjVf
Kw/VcurAGHSvSggcLceR1sFAxN/5pb7uX+AN1TBu0Q06WAYW1z+9QLYuPHGycpRJ6hdKkliDR7k+
2Mhx/lbYU/hihqCxoww/ZxVN2nWKW4RILWmhV9cdXbhMDZ0DvP2tJFntovbnap1elVO7duk1wGx6
CNU8oNNIGfujKW0MiCITYLoMkFzLt67Wg+okTd3mXS/cVyeKm4uedxHLjRKjuT+2u9Jxxudy0iW5
YqH8Pgrr77P710Y72kWmKQDtztO5oKhyEx+HGYIRNkqfXPThBuilex5GxDOhHn7cC7uxLJol+23c
RNwqLmQh9Ns4Yv/QLGsJj4yWfcJhtx4hfzJt82ZmKn5urdXEwuvDmaImClHhBe/kRGXfejT5rp17
H7hWALAIMMhD3VhXQerfyqjy8GWRQ0OTk1/wfKIbaxL9LcQ3jBbSROI4Vq9emuBRl0BhGDCeW581
HaDsVVAS7uUvtqg+qoMT799eY0h/1RhCAMZoQbRIRIv//yBj7+/LEH3ODsmDudGZKxOiRiRS78LA
UzcUowvGLQPDYu1jP9tWKaQs/Oaze3BDtJLKMOMB4uQQcMHt1s4zftk611/U3iIJMd2jHtl0BmTY
JTPx2pSdq2+YcS9h5DZGL6uLXmYz9Fd3U3xjoqEcJ4ZriQWgNvdeEP4OTF1jCqrcx9Y41G53hVo+
uom11zJS17KiX1YBMPz2FR6h9bQIzYbK9+/cjrKuXzDcE7YmK5rshTlA75E+5yNiIyQO/jyA5WS0
pR6axTw8mQ52gcWNy7y2wo3bhtv7aIga9gTWnEJ4TASOFQuZrXrpiWY6vFkxSk0lV0eStqpsUB33
XsKNhnrv0bbyLg3lueqKT79yruoW3Pf+D8Tj4tjSFmHtTHf8XtEVjtGA2oCYI1UYqXpIPXNz7uvD
6PUrq2lXrfndY7L/6TPK2k5aJ46dnpPnEoMWJHGl3nHRMOvxgbDN+BwR7EI8mYZ3dcNVH2Q3cvMt
GTLxKiVEkp2maX9Jj6Y0mZ8GyzzTbeSvcprdi3Dzn07dRld24tG28gTMSKvtAUBna1ZHISGRPYdS
uaBsAsJoaxRSgkXycp0XsvmhaR4jq+VV7VUo4rOk23WgPLHzBzQui3ucs2xbSnFUygf2JfGbxbBq
HWpwuxsPXSUdxHkmIeY+Gcp4hd3WhOV3uMNCmAA6ZHeQ5uPVJLEsY9fU8byHtvutZoTqoRThNSFx
DU2hzI+lHstz0s81iIz+SxWNvmM1ZzmInwEX4fpegnL+sqTGmbImkNl5YPy/JRlx8ZGGJdgKLjD1
7N+DiV2cZCSsTVoxWY8t9LA1mYDeLl6EwY3Bwh4H7siw67+yUsyt+c2a6YLHP0NQTE8a3JhD7Omk
LjXFu973sEPpjy+WAAAz50Z5bmP321D35inLiW4PTLobpL/fMR3RZerGryhiIh43rCksgsiOLtHx
zziqjtpC58S+TQpHFTOCA8KwCtOZN2TZtoQ6I1jl2nFcEGtsC/TnfirLR8+31+pVzqTpEhimPKhz
xykYg9sVQCV8yQ/8wvdzJc2jGkKNVv2XFqBedqf7Z8NA46bsohUBC5t2YgI1TlzK297vsk3oCYyj
cVSRwazJ74Q72BufO+Oxz4kkDn3MO/f7DGr4t3+9PhE/ZbWK7epXj9RsX1sY0nIz/F0tzlb1ECWj
flILSKz2SJMgaCa19m3M+mjXmcBgWzFuB6PxnnREwUxFZPZXuFzq2krzHf+7tGNGPbEMvg+ufjTK
BhxeE19qaPHfuvHrvr3TESGUs9P+aYCP6z5ja01K7UokD3JlY3JuTfymCjlI49HBJZNpVQ2Oj2M/
PdQ2gtWK0RUMC1hueb5WkztOTwZUS6g2Pbo/cDZ3OkmCRR6CUki4i+VdttUHNJTL6l4sXYYiqcwj
3MDZBnvQpmgNQztFkqCutsrb2ob/PU4HCad3MLbjWI/7Ae3ZNQxy/0rUNJtKcE9uZVYYburwnCEE
oSlHjxKa+XBUbg0OTTJOLAYPFiWIP+Qf9SCtb24lj1poOu+x617CwBK/sDNfiqYjl8l0N32Y1Jsx
f4c6vbHxkV315XuKXBArIvVYOi0vU71fNE8btZT02xYpH/bKi6fNLdyJbDoyfxeVU36rLTZ8zdA9
miSS4RtzvPtQpk1RHcUGUzVkq1B0/ttPq+m4WlIxE95GkX4klkuCEjfACGi+3N97CMfkkxaTrn6o
TNNC/bbYsml5VsrkSryFSfIKv9k8Qhj/dzHB2AL/XFo89rZfbyNB1ub9I1+W8x7lKByfRZIWC6t4
cGr20pNPzOIy/uUezI9bYloa6hsEQVA6xME9ZLpsD+6iKM7PoeXCV16Exc7/cXVmy00s2xb9ooqo
vnlVL0uWbdlgzEsFYMjq+/7r78gszuHGedgKScAGS1WZK9eac8xUYweNMcqEUh3ikC1PaslMRzsb
fXMPjJSSszHR3w4185vFgsAaBUDuSFiqB47D0A0mAMW22bhXo+keDNpPJyVX/qdeTmudvoxvx2yS
ViL4rEN/t3402jgisvYSMuWjsb8EVWcc1jLIncGkMJXKTqUjA5KmucBFF3TaK6VMu/1/s1ySs0nj
o8mCrlhczMmwn9RD7cwovg2Y7erlgLcrd93qOisSCVUeeRqJ9x4uFXbnDvHoqbCfK920j/8aEupZ
hUVuY8xoylSnV80MdE5A9cTfp+SYE2eb/Vrxaa6ebP/9viyFdRF6+VldK1HKP701iIBpwOi0IbJv
20rTt1pzd11MjdmyyUO7ozmu04l7V8/SbmjwFBJgNEpD+KwbKB09y3pWD9YAqjUrwtD5FhuZ2GmZ
mzE9rN5RA4O6sY0kug5xF13H1P6TgcQydn2mNxcdX8M2oN56IcPSelNjD79Gn8NScqn9rDyUTmFe
kk5GNNCPo1VivjtR1H1J05gjyxSbb2k7vfVSg0gbatinYuQYQwh9tPU1YHxlK+qLX0eBv81THwK5
j/DWqMRd+sFvjP/yt6S4Fy3o9cIMh2+jhVJ0hry1PlPv0akdNqN8b32mp7vRAF8M2zUhPfa6TlER
tRK1SYeMQ3QScgwxB4Lv4/CxGRx7Q24ZGeaa6K/t5L+1kH7OnRkZkMb/47RVzxyCWikrUQuapC+J
qB9eW8JRn524Xl+5VlFvOSnNMzIX9jrEHyl4UtU5bFps47OJBEcdgeqO+4YRSrhT16k9l5Sd8vdc
S2MqtAyZunYLkhocZodCCOH4b73ziq8tqmrOSP3MNHT+bRQ13C1pIe9DmBzdQmVfDxgf4XkktIKW
alely/sSoGdHIFfd9Qh5RJQQU+rR7WDqilKaqbA4NBPqNs8SzM/kEuG11vdOXR7s+uDiFkjFm7gT
LU4EqraGFAKrZSCoJICJQLCk9vHWsouHAnQ/ZN6lzE8Y77DSsgXbAHLOlp273opFwfIFG8Uyv3Wj
UzE7l3RuSJT8xplyhiXpZPqT9bB+LKJnUkAFPB/yGjah0dXmYRF27W8Sx3ZuTfULP1DMJKaNnyv5
rA0IlnDzjSMM86BGODOQmI3UwV0tI7R2XYLg4k/dDMgfnZr4VHmwRe9IGI2SShkLrOvEG45ZTn5s
G4Pk/0eVa7TJw2+B05C8TaYe4jzInOFmTtJLgWyVxnHPv6pdfjJ3paPURNO3lGiEaErO6wqwkhlM
HOQUtVDPDGzeh7gHgMmU7wtb2Lwrq067DZPhHFPP37NNSt4WSln1kCf4RVo47me7+daWnPhs2ezy
hUt+sDoiUudwMokqQrjL+bvk8DVEEm6z2c935n8nDVEaldsljbxjVZsYY2vHhtxdT0xu+i+RZXxo
iTc9u6P7yRq24ZenV46FDOciQmFaoluEJqZXXSz2A+EU94q+xWXwhhc1jK1lnpR6ltZHZgM4o7Cb
D76OyC/SLmpWHc9OtE1IK1q7GeSwnspkdOChAGMai5aCY1zgqac11DBmxlKdZVp996heBWQLoo2W
KiZMn9Z2DIoCNphH+SpPfEXnE14h5gNz2edx9qqP2BYu2UkEJzk266TSPAtjgIlEzFyap6SXqGGL
7wXB1bT8KzCY8rur22TzCNDTtW2CW6e/eRYSjunqzbvpYqNeKYuJ9l117lp6+mCttK0qtM3ZSZ7L
nn7D2N+KPmo/K7O96QzYvhk+Al0/2apJZaWn1almqsc+Sz94SoxpF0q1fuLF9sYorMfaErRmbDup
ANGa7ZOV+6fJdzjyieRzVZ6A4YI5kLQPq9w+qH/1pG/epuYca1p0/cdaA4szXrmFgmOwTK/UuS3R
fISql07JcKk18NmZQlCcQqqZDY+8cd76935qXuc4qA80i6a9YxJxq9E23/lIKD+rTk/PTHjHk5Fk
76VY3HtM0tDe7DOkX9QPIbcbpW1rhv4HPVe4u0Psf+DjRf7VUJ7OyWubjsvR6IDrmgy3gcz453JB
cWAk+oVhPqj5furuqhOcwAFj/rSNme88Lj4ogdij+NVcvoQqozb0DAmP96avRQT5RiJReqMamOfC
AcXgIHCfdcvrwJf8HBnuntCG5TUKeauSIiCxYD4HDNSw3TbxVbCen/7n2TiRIjBWkjTWRTrjRjxV
PWb0SxIRVpy5NNpaffCuskRva7f/w7T3SCuRFDishgd78vBUgvJ7102kNzUeiF9j4B+sJNa+e0Uy
Q8Thag5m+sl9yaFq7gGzuIZrP4xYmTYoneqn3tGdbT2WpK+rsfKi2xgRpVKnM+gARWHqnFTLIJq8
twr13nYwm/68OO746AGSGzv/p1XQ1+O+s0UQ7lKY2ZeogUNbaTjw6hCFvZ5/JWnhWzt6N3+Yfqnz
Q1+Sb50Xs5QTUvQispAM7obhKrffLZvhkf932epdLi7SKuqtb5CM0SVh9do2Q7tNNPTrGnJ1NfjD
H5GfR++ng62WyBLTfhA1XWDPLBzgn64FbgYUhRpe5uzyDFwuGMjvPgXXKkmBkuWg2e6GoxbBnKqC
St+Jcaw/bGoWhhJfdD9rLmrJRKOUEKvmD/voR+Ch41ZN/BSEyr6KEMPiM2JWYmuPhMGH6XamOXAY
kq7eWQj474ZtdejWS+NLMfdIxZEew4+rhEl6eDLZT3ZD07oYnHSTjhmmA/rPGDRoYjXZK5eEc8Yb
3D7POxJmAuAN4Kwz3P7MS4MjsPCV2ygEXAXu1G/NnFqYtGOsSWyryOyGr6O1WM9+b0HTKFPsO/yZ
teolZY6UQn409bL36+EBydlFs+MQI7z7oZZP1bawZEpSXR8XIN8Y8KBghTXnBMs2q0NH5ODGtt1z
OlcEURgBPUDZ/lMFreNxOuxpJql5WW4Yn1NQOoc+9G9KQRyX8zeMHt5LFOPNlXCFYe44f0TzOp93
pxaRTd596VMh+9uxsX72Q2P8LULjAb6xyKf38qquC0DqT5XvFTsPW/abqTX3SAy/08SREElqMYqh
DsxD/otWcD99X/IRJPCffAwPndt7rOXlrYlICKLDswnaFBxDb9SQ4OWi2gfu62iWL46qwyAsEKMU
yVUf9ktchDemszGeAgujTOylx8zWTv7r4qUaYPap/ZzqEUtLZzCzLVMrBRmlfXGG/i3OzPDsdz0w
MCeBma3qDDvlTM1ZA907dQ2qYONRPRh9G9IFzggPTcXyWfH/e7QzbzxHvfic+9khwY7jtyXm/Bfo
c6fJiTuImaAYODKAkQoEyH5enBrL/I2Yqb/9e1+9xNz7pdBSYCJSOqUe7HT5Ope2tr4Vup21rTry
qcRYZCRaF9nBFh1d8lFz4iMwAFT/dDwjrwTiTsGhRmzRD2LvH/LYp5elKj+qeudqpw6NUsiMovxm
kQB2lP220XU6UOa25MrxbAQHcab4xGyN+YxADDQyTTfgao0hUxT9TzNPuWxKQ5zMef62nnvVpl3a
VrkTYn4vTa/+ScajKnqMyiY+YplhoMtDfRsB13BbgF5kh5gHLr9uNen/O7wliRce2rZ4rJepuriF
d8Ggfh56IJCGRpMIXgBTtEEjenFkmcdyR4+jqbNyF1TRHXV/86jLxruNZstIaZwMvrBYZkzyAQr3
s0unD/YO7DIBbF110+lOvDwa5LpAYUYDJ4saotovKZo8vnqpfQ8AN6XBn5bxm5zqdPcA8gmK9Ohk
+YkmQ2aSN62On/WombC1tUgHdG2+DqR2blTFMQxob0HF0aHqqXrxh+Vnxm3llm63cShMQ9+5Ae0n
cDnJVp8155h4+XxFirVz4SbcUJB85aSJWFbIoEwOvwinsHWcILXVW92lLO5b58Oux1Eu80RKeDrt
c+Vg1Eezu5U6JvbOID2che0VgThjsSqnSymxCj7W5w3H+2+oRTHiD08z2U/EkYGRBYfn7wnQmV7L
IVgHaxgVzgkBnWe85/EOqp0rFS0ldBGUsoutYbiemYg4gbgNtA7PVt2wt46eccJXLk6r3Jem1amf
ydVTW1S8cAo0gLKeMli6MFPT7N4Xy4vVmxj9Mkx9SWE+mXTHL4yK8aU4JIqlhvuzjc0YBx07lxrE
jaFuXjo7u4yNvV8VTWNFB2eInelWGI27C13UsRXxHKrAixt/W7tT9zXMsgczqrxjMFbzThXonD+3
o4UFnevr0zemx6Kwlk/avuXPVlh/OgZvFzXFQNJhPVSTW240osE2bTz+CnrJuDGrl5p2/aMSHIZg
m5FTdNNzYpDkrgYAUwGYyEAwubMt2KpRV55CLj5lfvExfjzAJoDeYbkjeO7EOgj5rNC5h5VkPENj
u+0DLzhNTha/FC6dLHloQtn9plhJDeOLwimyC3g5Z6OnsU2wk5Od48auTlnlEfvTEKW6NmgoM7al
YROAU+r5Qe25c4JiGw+PDSFA6CxIibvTW7ynfoxwQOTAMgmvfmbvifBn68OD8mOhckRnFkORt33v
CMc4+jkk+oLqfWyPcziw+Htm/5s14cmrSsRiUVHscw0S579FAOkpspdlCXclZp69TzLGKbYgxWNJ
mL/P9N5sB88R2gxzn3K1PhZBU22cgZY312ly1ger24SI204m9iJmShKDOyIurymeqc0jThUAhpR8
rnRFe1mFsDOa+b4jfIzmkX1vOYJwQuy+LzNrwlYPkZ43EP6PXK2cabSIxgfKnWsmAwAjcuOubp0x
wZjI6pKvrBBWleuRbo+Z6Lm02ujn3A3+BitZ9xCUy+PqTBf5d0AX+GnJNPorzW5S8ylvyCKcvPnB
TAmBs5RgShun+lVLLBM1XtM/r2hd1bswEJU3eJmP1pD3NPWN7BU790tZGGQvNeZrb3cUQ9I6MQJZ
TiTPhvOKzp1b8rOol/JBPevBVO1jDY1dVBjpi1ZY/oafIPnMu59mW0cXNg8EFRLHPmdhevWavsG+
IRVdxON8ddAL72NLF+vHaxViu366dRBONxHe6oHxRFJWI+BwhCrGMKFWLJMvRaSDy4B4Y4gBTYkc
RyjiJJpDik9BFpE07DcR4+e4mrxVC8ksuHwYiu6b+i4No5Zh0AgfNx73/0mwO+N54Ey1+Is77hIE
31xuOKHZF7frezZ6xAYpypMLREMB4rMzbdbwMFRV9DZmVr6Zw+Q3GXnx29DrdJ91hPv7WkTf1+Mf
Eb7hnv/XyS5TA/8RM+JBjDh61OlKc69YW0BsjsTyeAN3+jbR62PVkbbXOmZ4oQ1TvAFdJVo9xIJY
xMk16skwM7HuMkyp5wsxDE/oqRamUOCw/7qqeyJalyqwHmhX4DG2ae/7XfpXR5wa6bGVs02BU23n
EP+1Ve2ytWcGnQsACGNkEw9hr4l80zVJR9AgD1qSh1dEfCdXas3UW0uyfAJFMJBmpU9qO2Pamjyr
Vxkk2XXshspnXOealRAMnmUEhjJ61CXT0CKbS24DrINOTzc1aUP9rsZJuit+W5EWn5qwdG9ZLkwM
X/yguTu8Bh5ic3P46qdWcFPaWJaE4Ckbxveqwm2LyTfYrHo2ukfOtdWuYVgtq6D6b0s+WPpLiVqC
HuWS/eoq48joK3vUprC/DoNzn0hX+W1DyQm74Y07HJlEPXxALiqOywihK0qLo9ZMbAp8uxtzNNOX
uXJnsrTck9pe1cMYJyhqKlyfaflj7oxmo8oIBEeoLpWeOuEqU6JUPcMOT96uP26bDu2dkjvwHTI/
pfTbRLEBRUw2OdWD+hINgx5gpRs1eXH4qYfYADijOApZjyZOAXXVgzkF2NGT8mO0U5irUlrjIaK4
RRigPESzO03PsTolMdx/LY4PU0F3SBl2odSRc6KO4p6e1Dt6dHE6P6yTNlrExMUgsy4hAq1CkKjL
8A4DmudUJdHbEkuuHjziraCY0w4cqu6PkKSfJEo0Etrm+RBI0k+5dL8ia+eUTouzA/G+A9B477EX
glzzo71f0xHKO3AeMBP5hzaBd40dsue6quAoL9L459IuX+qjSNvsR9m3vxhCVD+WsLr1wW+lLRm7
OLvYeSxBg4FxTTzBeUYLMBGvAp9qLnYWHpWL0HLnUfuiJArqQUlaCDxF3OoRfVeC190ls/BfaNZj
NSbnG0sYezuq6FeiKhd2ipnbvQwu5ZTFpFzrV7JV7K91Jn6NrniyYr+76rSxz/EyfSq5uTqvRcSl
bUy0DGclGmmt0sVU0w+7Bla90i8hWAiPCVClTeyJ5KcgaBZJr4TYwBmrM6QRTr9LXZIsLW25jklq
PYtBXzDi5L9QKjqXUuSPytWx5HfVQE4Z6+nhO4vrfGw7W78aHrtiZeXF2sc0QpJqUoeeuOoPBGhm
kA9Il+pUgKJi7W0h/exUtW+llX4sj7Tz51fT9MChxd69z4dTXwXibtRG+DD2UQ4NqYz3VjA3XFxE
gOQjpzgxjz8Q+4OZ0eofUyouyViDVpAT+3J2DOIgqfBV0VTQrd2gou8QTxEXterKzMq/q7mMbWO8
gRDEcNapNgZq76volwwvuFTktDgritS2rxWdkqOf1DhV1CBF6N3F7AZ6vGAyyIjK4lMx1u6WlpFB
XNnkPEwLeWSYHYAN5Cxb9YzwHgWdDAKak5eFIRtO79Y7tzJoow4wt2/UUyGDZvLBppOTE0+00fPk
JxsLvR5ii5qQVCGWBu2rbfcc3Ud6i+pl7PMJe0QpurIWp2JAO35VPyBCp88snJP9gNprtd7Zki63
dkTJrh52o0PMlafPT2Foy58oSkLCkIGOqdoiM4BTzzXaPihkfm5chdaCgDQj64CGN92rerQjKjUE
XbQJaK+f1OVYTjRb1r9l8Rpj75OXKzvUiZaGL8aCBNp13V85GRIvkba00roR7EjaC/ZDmy587hZ6
v7p6mrMSq4y9nGLEX6c20EuwfgReCRPFWTDgIlQPPrrY9dm/9zz5q+mIKaOCJLX79wvgq07kNF66
aS7xCrj3UWkH4ow6QL5U6zFQTIsgWpfFEev8DWhf6eMnZ6lvfOvHYBXa3YAbtSkMnWGjkz9DlgIB
mlOraK5DrTrhPy5l5k+R6Agx4vrLIs+viJV0iR9FqC9fGhwWGj9p6ObWMx1lQnegh25FT5qCuVS/
KMfHg8jb9CtKuRQoYgp0oDQ1BlsgxefDeHLnpv5MpcbFQEezQb95gBTnfCtM+ImqqeP1eXNYMkQq
1WyjqKWyOEVdt3zJcNP+GrqOVkoYYG3F6JRERntfhpihMmj0BxNl/DYyGasHZCBgyHJRRFJcPdbT
g+oUAqc2r2XuflXtzLBtP8vQ82QaFdOzagifS5+tbGg4WdhT453zOSfEiP5d5AsgD4szPUOGrB/a
OM02mgWFnlbMS5rz8YK/ORuduWGoNnw4OsjscG4GlLMA7tQKQsFoXUO0Qi89PMVN03c+B2nGoGpp
6kpGVVka3f/NeKqRLWfU0ukg3HR6dCIUP4OZroImmaDypEMhtbupR7YcTMel977UvtYfV9sfHvfH
AQHv02hXl6xqwlf1AF7njvQ4uqlXGiwBcJOAkLog0V5rcCt/VZ1ukvQbo/O8lwrru5YF1UeOx+bv
vViCDW2J66rZpsSI9pFLRyMvSe47DQPIxAfFZQDM22V4+75PNcjGjlDrvPcO/4NbaDqEmKt4DKzC
9wS815tJEHBr6/PfVSkn5fWfnkE9oxNQl8HVcYhZ0RPI9aKPm9fWgLHXzIhymtqsX5MAK3IVaG+6
b/v3HJak1MPVNRmONiaatS2M4LM9DFSnOwLIJFG2M45LnJyW1gy+Cw0sIsftYlOZzQjwUzo6mzhe
Dk2NJoG4QuzVeu1h5NaNU14UPSemsGCgXUTHoA+mm0+DEvV3TJ0lvWJLIaO2yMHK7LFbNjH34sZq
2uxYRAhuc2pjBELSbkTrbkRrEc0b0NDVE1IWakrgxgp4PHlMgfsWxxdK07LYzr/sqpnvWTjdCa55
XYVsPWnAVT3eATgQkTYyoiaR+e7S6HrROnpXa28+tTtSpkOnu+ii+GpqPp0Vxyu2+YjezcuFvY84
L77ARhaQyDRCWP0uJ0OLv+8aec0PZ26Ko3qlBzodnDyjA6teDwQn7npomVt6dPNV/bKNrdyRsvj5
6i2ec4yZbSZ5fqpi+zQsZyIiwUsbgekflrBJd6ps7lttFxXOAbQ3XC1zFrsIvOw5DYh6mq0nb2Ds
wYk3qy89njd1OlbT7n8P6r0ROgJo7uau3i/lpKCtFu3BbDl3ZT0jltof0n1rMwnYRL2LrT+Adrq+
zpPx19Smf8KCtLa1IuJf+eZ6vfkQlW7zUNR1dCXZg/NMX9k4xK1411r9V5Y789Vx0+8N/rNNjm3u
qgT5loWyPvkPcdCJ6GK5CwBbaYk1Hf+zNBcSuhli7KLQgrBLkfi2FqdDxVW6hO5Rd3OA37iyH6zQ
am8Z5pAdUKKIeCa9J2NROLsFWesl7jOCd1OyUNfGh9AaDuxm6m7Yyn/1wfAx11m6d6wwAFjb3QRR
Xq/eEvvHUSdjgBDgB2EY7jtBHufEzq3HERzLPyOLrsGVnvL7KLM8FkZ6/FfdGDniQ1E1RZhgZfUx
TDnS6BlooEhNAzmG0hUJwuim2NraWUVIl++9s2VqK1Pwnz4H8THbRL/kyBjkXeP1pK3YAr6r69Wf
0OAof2xtMbcKWLT+ng6kIWayaj/WILEZKFjvlhfhsxDeofMt6ymrr1AfNjDcE4pjktW6zWBV/XV9
qsOk3Bhn4XPiWhUAppuHfK9y0qvjBlfz1nDQvAfaMSBiaSB6lhYcAp9OjgpJCaDpndo0dteXrsxM
gWWL4xur7t7Lk4+sQxt5tCDxnBQ0EkErPXWV4+LU1quvzdp1gtZwh//ws1HGB5lqjp3h7E3DdhWh
kpOwEO+LCI8xA+onAt2qQ6JzHmK0SpXSTdFWmcxMS+AZUk+TStv1hHvd5gH0OHhzIKZKXBx+XxtW
TUOUCMyfp3AaAOjYorwjbStv9AzP6tUi30oEV5sIy0vpDL8j9uDOpuUnT3aVV2Wb2phM/jku08qK
LJR8iBwoW/g1CDVRD6GPdZwYK2f/7z160inpFHhDBt8pdz0CsVNLj2C/nsNqwVRxdJBq1gboqTL9
rhx9Y52529YD310gFHos8gVHA5LiLwXij8SNnifjad1F0YkcUzOdbsvUM3Wv8+yWJgDn+ZgejLnz
D8Wy5A8Oar+zReKz8tEiiyCfEcA8tBO5Ns+JFh8JyGZSagf+U2AhwIwCwYUp/axFBn8kcEL7wV4c
lmm9pQkg9a6R0JadkxIAx5XxaYdkkairCOnPJetbd1+GEzm00jNslDKD28163M4pst/CDB5MgwOa
3QQtma2pvpd4VFpjBrok+axc7GuSV8Y+q6Bm0Js2nxH/giUE1riZmc1+xEX+nHvTUd1XZTybKJGl
uk4POSkg82C7hAuTaOOb5eb6SyzoPXEpL0b6nUBKbxfNLhh661MJqhFxHfoaE15lCQs+miQsTPb4
nHhYThSQOwgw6ibaNWtxPq/3KF9Gv1GVfkgM9cWdycKup5zkbHqxgxPHP5OpQwWaHsileBJAQI6r
PL/JMJUV423ym+CRQX55A1R7A/xZPms0vPf/nmljh4DehmC1yloCkzlt0NeEgFeWfpxcskWVqKs2
0fGuC1SWyQx6N3Kufu/BuQws92Hm1PTsoEtjIuPck6DsnmkJd88hoJBzxlq38Sj2lKLDA951Qm/j
7Yuym9Zij4YmGOEliIl50YnodZxP8HHsOGMfPvdW+aYltcOBPp9Ppb58A2xQH2qEWiToFmLvhywp
mgGEQuH3wjZHGBdATqny4iAyHPFk9t2CJXkXY6y9YGzOj1GlzzfLgDaMheCnh+11g8CZixWnBn5J
lrMBC/McPet1+slGhVDBmZ03kOvjluZvBkNbc97GjfXDLYsvaijv6H53ZK0Mj13dslLCFz/lTJEO
a4cHGTqzmyw4wducPozYfm3dqkrJVUWfUsc0BtG/p8VCnpIxaXsoh9MFaDVcn6V9ysV3mjHNUU0U
AvMVvxh0NJNzh2rveiTGdPbAVK0ZrMeGeoUcV27Pi4kcoP57tBGe+FP4ef5UYvRzR4OAQwxeeKbt
MV5NIj63aNCIQ94HzmMHGuGlsqFNwgD+ui4nsSDhRNoo1EU91ogGGFrVp9onoBDFqsUfj8YLsSX5
NpUZBiPHK7KU53tlacxK5ATSYDL+0PEZEibDaZwhRHYM3DbFDxN0l3iskTcMHq30BUYTF0ByHKE9
ogMlVjmSgfYcrCKNPOi+eRax9uFLxU3BYOzgLaI6pUnOyXpchos6gtU/KzBk20CuxKw7zquWIlsx
Gjsg96Qmy3kxmVe6fbM1Mwwzbbn0mH0zPMd+N7aPjJpbKEUFrQPrrF6otzkNGod6APLnyb6HGtkb
hob8Fpuweiu26pdpweA0kR5x7kIoEa5zKQrYk26FcnaUCsB/Dyagsg2jt/xo21LOA7XirFp2OViw
Q1uP1lYQKrFBGkZ+WViFT5Rl/TXq8gNjcYNsUtPZOSGJobpsgKUyf6IDp4pwFZTAsBBySiLWYVUb
2wYiqNn/rrvxeFp3a3J7MOeGT06kQzrknLxTfzsxOWgN1F2lWkSag+pNYQwKk2CfupsNWKDlW9nX
o+DzJbFZ+UL/GiOaRGwNd7Ep9wUQ14CIUc4YOLQGS3f/g6WxwUDggDExsztvRckyqy4uWluSLIyw
kdikecsqnb3Yk3+nW6G9ydqSknRTSYYNcaIV/VR+dm2Yqif1rF4QHtnjsUuNZvX2KINPB7kDtnb9
bcW+UpQnFP3V/M1M0ZTR8jiAGDSeBYSLDX9y/hVhxFz79Hwp9RS9VkuvHUjC3GANXzSL+5eZzqsQ
A+X0dMX8ML10wgixVi9c86UMzSYOSX1kgU/mnYJxMJMm0xEuCpzPQRwn6QX18LScWRUol+Yw30je
xINO8T5krXZbq42J9uKEz2LoCPpUYjz1YMCnP8DDwg3T6u5DrxmgAGY3+qibCjFAHfwVmedt1Dzl
mT7vQMt5e1rFZzTDMPp64AfAATKOLhqBJ/ItL4h75g1yGKdN1vBc5twcKHDjM8gh6CO02auI5GT6
WI+q8x45wA/WyyvW3FmCiovdMukuKaxQDGhVgVkIaG0/kuosA7wo8psH1x3+rL0wQ7ODQ3aFVqNv
QJ7CeQ375LdTNOam63z7hgvSvllhRWzbRCyiMjl6dvYzNboE3ecYcvQffxqQge8FESligxVnRiJL
/7ioyWIw4gXGTYng3ujxIykXm6UNfw3BjNDgX1nBX/5UOLC9AIHaqu4twahUY0hrj4oJN7tuQHuu
KOnFsmKDD44Rmg3FUc3KqbeAWqo7RqNuWv8PqYx7GmqGNj4eZc4upv9saOAXlXpH8W9hPH6JZPde
JwdlZafkDdLAySdkrRnmt9ryJCEx9UmFU+cEqdGdFwtVlJrqz7Ttb8lC+TZCAC5L/0nNT9wGyWns
Jggh5Ewl9oZ7weHrYnS+eawD29zwdrxLKNfTQ0LG7zYPjDerdsLHzurzN8IVAY8H432Al4bbhBm+
knEtHLNIDVqe26SjuGzz6RTqc3ITqX1Xy6Hp46qgSwLuRtY4vaaTWUre7i7kgP5IamDPPfdC7ecd
oso1LhkOnQtdAswq6tPDo3QyZYxSwKGBBcKAglqZF1+rqw2SwUZG2zHpL8cfU0sgPLfLs2oRt4CB
cWUCoKm1fTo5JVaDpn6IjYG6mngGApIGUIF+a90nkY1Iv4ZHL8LpG9ompuoxx8CyqkyDcnoiKkAT
hvdshggnekLdH+KkhBY+ZDfdg9/TmNbCDHoqd5r2R0P4RQyc83NdMTooSfJbTw9dX4kr583TLGxx
Hh0GYSpFg1TxYVVwpVKlwidsr/HLofarZ7b/pWm8R2TP/YvwF/1LHXwN6SOd1++fqO/wuLZ1hzE7
qXXXANR5IRo52jWe5+7U2qsCvodqvKhGkItvdTOMH6WZRYcgdtuHRRdwSMD1bTWa/nfIR6BQ8sLb
qZfBRDo7I/OazzIBYC2/S3VshEsyH3OKosdsW+Gf/UAvHJ8rNDh7J7TyV31ZwOgEJgEejr9TgwaM
wGcU1NiNqwJuE2T4rSud2c1iT2fFODMWHZBP2rz1kwtVY2KIF/vN+1Ib1uNMFYQU9OagAzlCUp42
6qV60GzgewliCDOb57MH7uoY1f58AMMLQqOe801ZGcmny3FQzN34oZN+xBTjqZiJkZ5koTrIB89N
pgezGt5jWcAuRRReB/wbzn8NU8o/ZXsxs0pEjXFVZC8ML36odp+xdBLcHlxpErqnQh+9U8yY8FCU
5H43M86S2FvunlWxz4AlUQ4jt/KeYoMz7hJwDFa9dd2eiO5U+16X0uN0Z7ifXc0uAeVjIz7oswbu
xo30WOavwPpDWfmeT+DKasjZBzNGkE8oqLBd+1bSzzi0dKylkrnaxo12LemPf/Z9+TpFAZCxKob+
bxNxk5twqGI8B3FYVLcuErS0LN+9BqYZ3iFg3kmOyn8ZS/ke79ZZPqExODLLjwDp/AvKPetmxu68
qWTu26I7wxZMzvdEzPVOTel9Dft8Z4l713LhZcbyA1NhtZsin6DWKTN365ZsGnG4V5PJdCChoo/R
dck5ZTBb0xP02E1DEs+2lo468sHzc6deiundiugSz3J9ygAgY4HttaOwkxHzWHNW1t8Un++mzoPl
pi3Vngzkj7zEJUpa0PcF5XPcxXe9H54A1pjI/Cg8XMa2MoRKPOYt00YSt9uDClYYrJRUcpEDmwqA
9zMrMS5Rn1Qnzy4vgyvMs13jg5XUrzoD8kQqi/ngzMvGdW3rT5o0L0ojCycErmXhBefCc0F5Zab+
hDGbnDlspClr7UlFvRQNwPMuKvQD8mJjYxGIujGUdoDk9upYeoJMxKpmu5+XfdMO7mGMrZ2qk2ub
BjXIcgf1Ep0ycLhfAmgbG1fLa6Y7PZWJQIIFsAqumHBmsvJSWv8O7zt0Md3GaF7GFpJO6yQQdMBn
78i66s4WlXqSpmhDcprBpUOrPdDyl8DSSO2yfEa/ekRKo0fWnSm11dMwEPsuX85hmBIARrFD66Fp
zk1SljsndhHI+29NnNFFNNDkyeRWrffRTVRhxMDEi366BHpUITDgvqNjrtzCDlFC2xLvv3SCWnZY
3skBRTsvAFwahLC9ZxTTJz2kf4QQTLy7EZWkZHSKFu5oMZOZNblgSuHGJqfUdvDzQIzUtv/H3Zk1
N45kWfqvlOXzIBuLAw60dbXZENwXiSK1xgtMUiiw7zt+/Xygsqo7q3p6Zl7nISOlkMQQScD9+r3n
fKfLW419ijNzETa7+erPo5ipz2hod4lSEVbnY4yP/N5ZQ1Ju1qNS/Ow1ced1JB/B08AK5EG+XGiS
bJhMYkpIu4HSq4XSVl2rurGX37PGb+AiDqsEOfeQ7UHYjGshi4vSi5DfaIroPQeNG4/kfVj8wkuB
MWTVlcPEXYhqxCFUdvm93UgtK57syjtmJvMiK5mgUszAVszmwUJMsfIWpPk6moR8BC407LwBEVwr
uAY0WydmN5rbkNG1aqWxw7+1qWd9ry08UJa5ESxLlfMBDRzyoRD1nAK8u3vfT19vuKEh4zsqmZGF
OstCytGkGzCwkLEMHdUKgkhH0fFNQ05kE68zxxnOKNKQ7/VPninmWVtb3mM5SX/E4C9uI9pAROP6
RjJUGYgBM0OWbzkFrXg9xF2iFa3rWDz+zMXB6raYyEJxMuhkt/l0XVbdPk3EfIAZqn3eFdE6Kyd6
+3mKhBedtIXcCwZ1nhw5Zb3fiEvoRsXCCitq0czoiZPsP4Io3UxTZJ8qQDGHLucSGtW+vYgS5hE0
QG9bh+RVdonvLW53mRn4htuYYbFQc+sFX6D1k1JupyjTO5N61BYElO+q0rBX2QyQVuJ4aVbTqTBV
woLsQd8FiJTdUqZfnej0J8Qn2FUqJqKdT4ycVSUUj7NAPc1Y4jHk//hWMnYtBymyI+7rZjh9Dz3R
iLYrb3CWdeoF+ywcWxcxxfq2eqaJ/iGn4C7va/MRplq2aQA2L2+fRm0P1hb80KKxmb84kc3rMWNJ
biNP/Js+cHPBYc4Mo40+MEDMK18AgwmaAw1F0oFIdH3wjfSQ9QpSkvmzsGhynjAplaDrDF2d4wVn
jIvt9XdWLhF+OeZ1NHz14WZLixVOu2E0pZ8K0u8OoAfJ76dbJC243enE7BxbObeGnbT10+2jehDT
OZhYu4Qc24WSNYobWp+RMfkbyxoLUrLmmf2YkfB+K2SZqd+iqxoQPlvgbYS/obZf6XFNmrLQaaTU
sl/5cSO3jhZNVwSyFyPoh7teT/CopGIvGY6fCtXWKIzmWd6A4377HdPMfCPMF1ytKN5IzVvqA0R5
j0tlE9DH6aOAMKn5wkU+WdBiIwBWMTEizHOWrCYYzu/a+ICWAKe3bh6l6tz7GFvOfjSVTNgMmN0m
dJHbVRqRdbHiLP9UkiewTxI0wuQQ1yepGo/ck4xNmv6DhD/tUgRo/ZHLWsQlgwGA7xjyHgyVqj6B
OGhXN+0C/BJ/bTRZvwzzwj551M8QkLroIMnXimoG4bd9oVC8vTkBffV7TNSSwDE3S4yzAQ/9tZUH
NejhTgBT2Xth+ZHOlMQetaXZ7ZnLdVD47mzZc841dJ2re1KWkjbt+luyWFU1G2MX7eIaMvb8ga/m
jE3G/kwdJ6igBQmKrbyLB3jbTenc5bgKl0owUGwXjPgOOO0YMHAgWNQ3apFil7Qsp2GZJ2T23FxI
0McawDf2ESDpHHuMV+mmESwrZgy3/p+ipeleWGqwkIo6PWl1QiikclLbe9vq8n1Jl+MuH5HeA8lw
Iz3rn24foThDIjMAJIo1LTz21fDwrZNRIjU9ZmmAwUa1o3tFyTZ+Y3Ssr1l8P8951Gkm+YzSKtcJ
JiC3U1JUlcWyMrP+084Dgj+8mYVeD9xw9vAQTZiXPMO3XNp08SYsR+8KHGD1Par0UJx33SkutfaN
pVTZMMZJYP/ad6yyqLr7rNhC3mBs6fu7WwlbqzSKPPb6TTg6B7C/OhNDxlRGRmOQwlGhrK1wCPSE
vd98qANwU+oX/ZsZBhX72unNrH/WznpMAT/nwakQM9GpOF3DsR3AX9GSZNrK8ErjMF6JHFNV2xRX
YryNXwq9L/7LiFBLGDArsTgrpIwvdFsUb0Ugk5UNu3h3a/Kz+UAyMSHgyIZSVJjlg0XE8DK9TWZY
AgaOvP7Zs/znYaaDQUmu3Ao8bA9WZldbZBAppa4tCiRUN4TZOEeIGcKq0Q7oy3qsvGXRZcjbW3n5
rlhywHIKOSExUuSTbb+1EQ/ZVWMIp5Ku5NQCZmBDDRdhyulK4hy8jtSRlHTTO50hE08RiR5z0/Xo
OTJc1Eo67svZ8j/XBHu1Ht/NwsI9R7rFrTXQN7K+T2oOPF0toM7PlbAd5dkdjOIlRDB60WaoHxQ5
FQgyUWNHJDByL07XxhLVfcZIbEkQ7rQqOzpoefFmmmiXUl0Ty7BpkrNZP2LUBOtR1iNuMIYSjl49
KYzdNhVJOLHdIQHvsqMcVW8fkIK20IVdcWUAGb8ZNjI7qb8/jaZLRKbJ+RtdkfnOqvUihEW1tmpn
+P28LARdThE72m/haNeIarV+qXSpj967OtCZUE5J1jaXXKKkszr/iP9E3XTT+JOWippgGZinQt+m
ibngi5ss3Q+x4d33VbW3DZdZUxovEHjWbaO/l2H53M4ErLLrD7WpyWvpFaiVrW0/Fgzj5zF9oiUb
D0ehWxtdeYztqjgwMbXXxBuoqwYaD/KEoT56bd+43WxH1eBCg+taamMWvWiW9uwwfvpsBwcJB/jA
LDGP4dzF8ec/7JHERiXTl3mAhrawa3FfBfyrU+z/gEpkbb5XO8z2zabsIRfQhkhmCmN0oQBI21rd
pugT8JTT3JVpaDwJgh4WKMaP3UzfkwWNxtuVJ42XSWYPnp2UkM/nPgZmSzrqaQHBYHaI+ZVq7kOp
3MXaE20Meb6BJnoVi0qdUg8NSlVv6CYip7uNydUU6nWXuWS0xJt41qREXxKn+HrosAR//xNWSKTW
MGW0UOdE4S4T7Tb2qtcbYKyjIQyNNRtWRW+UiDQ7oGRWgfRtZtSVYaDCVTK26AOrBwU27Uop6hEN
ENDdb15VniBTL5MD1vp261cASRxRvSBHR1KH8R7kZkunoezZtISIt7XpPPtt+nWznWm6QTKDnZs0
oBxa/D4i0kC/lB7RylJBoc6kqgUqig7ONknT8Io4OyWa/aIr1sdNXVml9rpE/VcihtuVTEJoNZvO
/W2dQC3bLFGopUxWMtrHaEZYS7NHQ5BEHZUMp+fD44Q445urmFh+Qb8NXlSj4L5AP3Kzwvb9HDmX
IiiqmuYdVh/Jf6Tdf+OOUJ0wcsDCmhoDU8j5CDr/oSmBa3EvPntCLpKTX2vyXSrsoG1cIQPE077Q
caQai8Rn4VJ1eLBlYIyvVaO9TPx2mYIRTVvjoplO361oadr+hUsk/YNxzrzcnjE54kNFbsphZjak
6rV0fSIOT3pVMsk12qMaapsSp0+DNFEPGXPVjhtQLQ7jq2YOxuK3v/zLv//b5/Cv/lcOvW/08+wv
WQvIL8ya+q+/GeZvfym+/3r386+/IdO2bd10pCkkzh1NaAZf/3y/hJnPd2v/I1HKUQuovJcOi+bc
08Vhib1DF+P2tperyfSTrF2xIzFmb2YeOW6hMm1aNPGIroZuIYWX3YVm9PF9sghrPMw2cRfLMicP
vgfaQa3rOCRS3J7wAGWwTzG2EMZtLG9ayVTimuvsZ8dH3TeSvI4C+G+4Dpaz6uwB5RmX/4cnrv4X
T1xaDruObmqOrel/fuLAvQxDdhz+Iqv6uj1VM9KvaW5PxzLB3lOZGA5k4fUHs3oUkv5TnKwtgwDH
3OL97mJ1OnTz31VFla71YEgeUp/sgqj313jLSEgLgy1Uyvbe0UJrLxm3UUDF8rkLhwfhcaQv/I1O
szuAA+BXm//+6Qn7n56eQwAcImQCv1Sp/uPTCyeiPco+bahpCCbxg2R4KH3/6TaSsU0o6dM6iIJp
UxRa/KIK3Dfk2jxYWXKpbrNTPT2IjqEx0QZ4v/XwkBpl4pZ69fYflECnI/3QMarlLfgmCcUjbXuW
FIT7Nx8sDexwb1CKGGoV/wGfJT4ZBsicsUOQ6HAqlfh6s06BPujyJnppWn8lm2J6cSrvVCaEexQV
XF1vri2LOVCwL4iHUgQauv/+FbPkP79iMK8FL5VuEN9la3++IKjcTJaEqcOAPKMFgqIF7oUGYjFW
orvc/lAGTVlUiEy3t09hC0znTH/up92N/oseJbzOlBN2hoYg+4Gw4ppI2loN7m5/9E4lcJup6VIY
SnnMBybydiodkn2EBch2/sN0ugWc5wxMU+U9fHfsEYRO3349dqjUreKyXWt146xqXfRAiYJkEYf4
rvIyCheMoaofsVqegCsdslzUd6jIixctv5PqlD5b05kslv7cZvPzm4mKU9lTsGltfsgKwgGHeXnV
6Z8ulYqU8JuTpPYDuLtTBZRh1plgClgHnJuPY1zXeFbiATZyvdWafPffvym3F/3PyxNvhQE/zbAd
XPzWfJn/p+XJh7eIrmImFEwm0e+x7LZep+nbhtjYuh0fhz5w4FBz2kufOY4xyeAw+DBJfWsXlnoO
YvjOCfQxXu7gWaiTvxOKzezAyeuNWln9qsVG6jaSebMjJZmsQd9fSnJyQq+zz7fPqKrSXadCzjeC
Z8ZhBv7YXJxuH9EmU90hbjGpBHZ57Dk9NwRk0dTQ1zcsRa0h4o6D0V4OPSIcaxExVVveev1dWKUH
B0tnXAT5JWMny4tBP9fgzEw77Fe9YegnA+rWztfyZVdhpeJMVjJI73e3XunQ4NYoOu1wU7nI0bbc
yWnenUmvL7L50THtXA5khdz5QBToVGZEugyIUKAZTDs7BnGCiPe+LdTn28OZRtIsRnYh33HyHXrS
8qySr/l8e0f/5U87Tn3bgT7zYsRyHTT/8Om/b77yu/f0q/63+af+/l3//udP+aE/HnT53rz/6ZMV
wFCI/+0XStKvuk2av21483f+337xL1+3R3kci6+//vaJQryZH80P8+y3P740b5C6ZN/4+4Y6P/4f
X5yfwF9/O+VZ85V9+VX+Tz/09V43/Lz6u2FrKEo1S8A7MVl0+q/5C5r9uzB1y1TnxZkoHfZd4rSa
4K+/CeN3U2AcdmZ6Gx/obNlg5m5f0n630QMLB9WJZghpWb/97an/sdd/v9T/9d6vSX3e3f/j9pK6
xsFUOJp0BL+J1C3nz7cXzqs+AYMVU+VEV6XOj8UQHxi5Lgv1BT/GQpcWlZHcYsF4notQOyge4NO5
SroOdUq0zipOBD+zNtBgL0wm6ECamCyJ0Y3V7Ektyg1UXbrCUb717QAGdPsEDNlcgTNg6q2EL8hb
aJUqUEnwIcIGkC66qWJhjNndpJQoQyeyk7UOsgCH7Vm/ixZc6Q95WjyVibFLrXKRB1hpgzR6bdLC
JmgQRrMZn62M5kCdfjkO0NMeq6/bqw6SV5rHpA5tQit/R/iANSBDLmOne4kGwDXZlEHP5W9Z/TaE
8SVKJiZfdSlw/nh720974NH2m+e176KqD3FXvTL2u9bJFl3Omx+Mj7lOssnQI1pIPJp5dhp1b4FP
n2csx6VfduExsrCz1WYSHJIwffGbzHtWSw9MaNYO9xqto3WZNvWp8WSx9YrsOkK/XxX1IxFJP5Qq
Y1aJQTeu4DPSnWD42y5Fz4tpCYWV/FGMIWQUk0GWM3X+AqXygxh1IJ8FepLGixZdXUf3id8voc/u
vNZBHKt5wQoqckugUzfnOxp4KDr7bWycYt063kUrJgKIjGfD+pjneATtJMayJNt2AMzEGyMYXwe1
vdTCi8J3aThtaX4xTgACsAgnKGeJQR4VgiltsDl+jd7FnOR72MRL1axPgT3MSjla17bjLZx0GNZw
0JcecoBl4yWfwfRihanq+uU5jAuyf3qtcKEJ/DR671A3U0yUMjAZy2yZ0YEHIgTX2Rn5PeNZdZmI
r4luE+RO72WomxPy2HWdokgnGGsljOnVsRgOiAblf/KSRgNDIC/f5X7s7wLxC/a1s7dj7PEY4tyA
9qavJs26lc67tNLTaCXwlr1nRDOVq1rNz0Iz7p2mjha9CrPU8X52FkLaqPATV42bJ+QSYGJRSZED
CQDZyF7R9oe0Cx/zOAZi7NB2K1+qOtvaaroNxunkDN47HvK7sZyeLFGcnEgr9wY5SItIqNtItIcW
igWYNX1HpPoBBsOOU8q9gUTX9Szts5vyxaBlb4oFQD1BYsOhEWNM7Z+qxjwUZfJq64R/cFB9p/gA
lZqQpCqapU+s30LFWDD/Ml1CDRhEe8EbtBiLMkCjK5G8Wz/UQD9XMa9mKApj2xCK2HP9rxpi6yNc
JdgJVghuDxrqn9H7OZCrFYoB6i101AWshC9bqK4MnoAvHL2SIF4nkIcgbw8idLUK1hUQeId7Z0j1
FyNukGx6b5Wu/PLnBwlJ2hqChP5Nz8CyhCnrLc2oZ8ZHX26ZWdZZsxDmTjoXdh1bP+Pxs8af7IZN
fSUX4M4eu2s88jT06V3reKnG4SoaNAqsxXvBJMYNX3jxmlRz8Taobp50O0ItPhyADkmWvTMkmNaU
SO+0OxMQGJ3m0i1x9R6mUOC5Ws9VHTtc40FKXk2S8+xwkA7yxcoPJDWc0vboaKjKAC2YoN6hV69h
2u2l6a0kQFUNwCI2240NzUHEdENxLhv9NkkEBmgfSWe1tHHE09fH6sd0qKuXvH2YImjMok9Hp8G/
jt9rpGI+65yf6sh/CntjVRBAXTO3F6S268ow89p2HRBC/ZmBLUEKDRUgRidDxY1nLuef1Hqxsk2C
VjuUcBVg3BHl4BQeLI0+aeZyTnAb5V6LnyxwHxwc44xmQFsv+feJfl1GxeugZvsxUM9lqGwAP+kt
nUezD+9aX+ComJZZiAPfszly6vdqtxM2mpdo3HM6ghJsrdUk24qC9Y0QlCbGqMpr0hbtwg+spdST
RTE0d21fu8QuuwxWN/PDScdYgTrBnthk+8kIWSXEfVtXh1YxQfiNizLjSJGmcGR+edGhtIhrJykN
NZ0Y/Qu3+TIy+22rUwrl+coxJP7OcZGzmMluT/A014C6raJ+VcVsIIW/noLk9mp59rBLS20z/79T
gnfs4kAkVk392pXqwR+mhcpBTI2Fm9r9SkGvMVjedSjqDdmD2CVf+iw6klCwnl/XqObLzQhqBm+N
g0SrNZdabS5tKGyckFy4Jys9uM8HSV0st0Ve3FuNIxcxxC3mirBJi88gR4ct4xxJtH8HWOBAe2ZT
oTvRlJ8T6FmLg5bZo81W6HvEr5z4t0FVnUpWIp0N0jYLANN5+5QbyavR90/UiT/mz2mpvCKiOCsq
6nzLeCly5cq74pqzM4mg1GYgM2CIz7E6SxPSc4UxhrgFdshjblt3fhs8TuRN1E6GLH98krj0C93Y
A2RlkUnOVafuYS65QZCdh6F7Gm3/MWYRTQxmDU2zcUrvTQ/5vql7UqR+1qbg6GMQRot9IkyZVSZK
d6DmqlB7UTXvpA8flcUl1qgbO6xR6ycfjtcsBx38heY/DOtOj16zTCGJYiERc7VIpxTk4MgjLgaP
oXTe1YBnXsOiND/D0V9Nbb3RBkbyNCOjul4Wmb0wtHn0+wAVYxVhR21rAbt63DmFui2nHsGuc7SS
/jQy/rCZ8NXtpTPCEscj1EljpYpkY9vqJivCh6hw9lPUXYA7soj6tEeyldUQyOoDetXUlYjzQwoC
cERkBEg5561Xp+xLfYNKeEki+y4r5M4qx3ch+kvS3IVF867EwYsurLeqjglzCdVzqr4GGL3i5lAq
GZkmQIHMJfCCYtyzVV9Q6b+MdvQw3zOWVqN+E18el10KfztQtXNpDNupmg6xa4XGtUGsUFvayZb6
R0J+OCEeSE8n4qSnZ/RvL7GT7FPR/kiEdh6gF/vKsTeyU5jHIPhN0jTJGUAehBmAwMQeyT1s3Iro
WFEqy6qr0eCpr3l/CJ13ok6JoaCDuIgZEFlQUNJ2R7AQvHz8qaNyoQ99qtRpL0p7kwC/obQZXD+F
Ay+zEyaKeCFD/x6L47OMY3JBu+FXnHg/yuTDNrp1pQFlOwzBiOY3XIyivdZK9OCjjy8mb9frkUrH
XO4UmWz7YFvhjmwr4wN50SaO9McmUHhO3HNe51AZRyR/szlOor2EgU6BbIPAx4Dh+gK3UUU1YKTM
nyC+fZTFU59MCy2HJWr19yzjk4VK1qTskPoq9OJXP0DlXhf3jm2s6qKGiXsR6bvRY38O9PZJqwgN
bOPzWFlbOEYskLx6yJHUmkjx2DjEYJQUzb4bp/jc59ZOaZgOWcc0HJ5Qdd3Zgrcbl3ttXtkAn9DH
PuVW9yQGbgqyjIv8F+En117DTp0o2yqQRzLGn1hArolPtS0HcnZ819K9azTZ18AZX3Q7Orc65Kxg
Qu1ByRbNjl/WjklwDvXvEiL1XNwY1aooPjmsqLuw1N/7kBLSbAoOtGVCyRFvNMYpnkRwgCx2MYcK
VT4gVsCfY2w/VILQxgyqWRrRZmwf6EEhoPkZjGW2ypn5uYZV2EyCxTr32Ibr0lyTvkqeAHnHjYFb
tpanqh94pSaCgi28+tU2880H1eO7cswvLoEM4B2Ly2CiEBoClNTcgcOCZvkIzGlBza1yCcxq+HDa
YjvV96NDraMM4d6SFRcpzOERchTgf/h1dRvSW7GVhdMwSaMRNHQYGBzo0QvWc7muRlKBzfJIYd0f
sz7GOF4gSzGYpy1VLqWKgTBeQ5Ab5lHLww5pQSfcybzHcP/Wmv6lTjFhm1HDQKV6GkbaQxxBnQUe
g5WEZ+iaarIVZv+E/P6UFtwizHvustzGxwwsj87FTB5l3gOco8oJL1cVrzo2OEwDI7zDo1+sbZGk
a9Tuh0zDosnBa9VJNuRG4WwThEDoJq1795i2hgY1uopgVUVpx68xJ4zasO5iTEa6ulKz+rM2TeA5
9KG8KLtr4nl+3rVvFYkHYCiqCQvDtIhUe9zauQ3KQy3fnTnxEL37aWjBFCB2BMhrrAY29aTMgq0q
8/UgO9vFz9S5E3db8qETFLECJ6Stu7bgZnTpbzxHnvELA+CXCgt3KS2SzTHJsvD1HIdMeQZpB0sQ
eslacfSUmCc/O0YVDZ3eZpWKpgmB6lDQym9+0ddPXCjH0z3jbsiAUYYRoSOdrCgG5pWA33h/+5WQ
SMOjwRq29OTiBYeScNuX+BB0bUQZUUA3RI+LPbgU1ro2W9cwWEOrodDvxQjetTLTlfRS6hnkE9aU
FUsBdWl1gweVhv6YdITRGzzXZZWXK5X53DHULhZ95ydIadTP1tBhAavFKo+0ihnJSBa8YrRAPZF4
jh5zCfCVqsuqTT6n86EUXIqGYX15dXtI7Lre2zXyHgUBI5d6VHDq5FrEEGWtzHnCksiIa8gfH5g0
eksfzznzknBYqn3Tk565400ADNrX/SrkttFknByL0OtXRh7/RPOFXGfAAIXeE8qiXW7b2N6VOmwW
U3twUnr1NMbmCbHDeQltZRf7T1NHN8HoFDyH5MDoiJ/oTDgKHhPUbSgPMKf6jcuJ0DhHmC4DdHTb
BpEDEe27WJ84VbEApWQ/Dn7KgttFiBkyPJ1yk83c9DaN0HH32XuLLEFO8Ksl2ynvPWOdsitO1JW/
SJbRPK1YdHPyGiKvZ4vEbaItg3cRLBPbc3aBVw0u9vj6PvI4oJZQZdZyyEkVjcNxkzjhF2vqeM+7
kXH0cdZlu7OALO6r0ZL7qgJIcPuosOkWahqyMiJ8ePuJuWhm2PKIZqNpe9hUUY6uVqEbgIceyeGY
nQ0D4ovIh9Q15r6K5wcdqplq7QSFzkWCFzeo4+4aJWeLyBv62KQmDEb+USSpeZUOVlmPBA1415YV
fyq5TV4zGglfr+4Drk2SAYAp+aNqXsK8QgiS+up9DGxoUTr4im+jUDpa09YeLfD9RkVcZR4tx1b9
hI8EID6i+Mj1dJvmGRO5IHJgDs6qPAH5LA8MHBBxf+HEtUcj6+0UvZzwU5WveDXSbeSXT0rYFg+2
/jXJSXngoQ0OP3q1bYYeb5rHycZiRMrLegmCl14vrA3YpM/MSRzm9dqz0QzDV6kz1u4mSAzRbpyg
gFgkCHWYaTihEOzD1FElkiWEy04lQJJtXv+w2BzyUKFK35Rq8iMo0i9qHRBE6Y86TZ4Jq9hze6/z
GtKj3tRu7GgPvRCbplKxtySnuAMkTAMdw725lZmykgVUCrG3LaBZDPwea2V03JL5fSoL6gMT3afS
1yQB5eY2r3gANULyi0qQtFzLg5hkFsqnJ5U9cs+LE9Vf2oQNVRU5/zbJHkXaEqXn+9bCq9CoEuEI
A4fQE4pZSs4W/uZ4NB3uGuYOhdsG9rqfnK31o+ztdZKHvxQn/2EPxks9ncIJW07300nCnwy+Xtk4
ViIzd76QuxKQazJsu3H27hLTpdFM0lL6DuQM8Ki6/+hNw73iZcdgSo5+hEbZzPtHhfYCIFgyH5IR
sZ82ntIh/UhNfaOb0yrMnXlV2VhrIzzRjCJy3durpvpS1ptEiX5BFbkTsnIxFyEIaH+2IjqpUbaT
CvwMzfMvrCZ4ZJIffjSg6CEeFoox6rEq+AVgrF6wqT6E0nuc/294eCca/5Lgh8rDD8ugfKPuOQG7
BfvJwH6RcY+7GKnvPJkca7OmWtpM5sKYaeycPU2VXmfxURR8l8yq1zRcgvF46tXsSJDxI42Yq6PI
NYJWzHnoXMz7tOeucSKT1NDK/+XZnJqj6JMJzCaxshJx6fRsjg13NgTBJk9+JHmDd6N2tcCkmRqN
zcqvgg99MndhzUHY92Jg//0yt/U7wnNCN8/QPQQe6qog3aUqyVYOgrSZGDExxq4nXpMsTbAEZt2j
gnRqoeqFQW0cBMuuJp6GYKgVqcEkOYPFraRkYqRRFYvkOrUOU5HwGpCGM2KiL6uWooY3ow8tJK/J
h5F4hLqIDfq1cwwSo0qrVyBEW8V3fmqj9Zby5pOfrexbKTix0+jU7cehUvYdL1VbcnfYOYqdnNZe
3n1oUNK7VGwjrXvosvVEeJPv6FsAIisL8dOiTtMjLYJPrCVM7IrgAx4n/vbxl+Q7OmSFeN+sdVgH
u1yLbx/b08AJPHLl/Ygvoxz3GeEOqp2y8BADGDRZsAhNcyugqUXCfofn3YPUBs6r+gsGlDuzjS49
GgPTgdVgkZDVGg+ead01WbWPCQFDt7kIVThdc9BUpvt3kYIwqYwfYttgVGatHDxA3M822OpW5O7s
qsmEt4eRQ9wq6cKNyW/t0e9YMADbKon/GJmslv2ptDHI5Km5i8IBfChKkyCrmMTTD3ZSa1fD1qGt
XXJYxxEWvzRNevVEQrt7uJ+q8tVXucoyJb3iWHiIczHLJ+Zev+1cCSGNKW1JXGhU+YiCnFirBOYI
yVnbUVspNpKUAbssHRdAyBZnsLzYo6z9AHYGtxgNfVHwM2FBgFQnPn1LrouJlx0meDki/hHZ0dAQ
TXoERTUarxVcHCWMMctzlBoDna7QMGcYNK8jPkRL6fyVYWTPg5rc00/bRB4GpX2vxb902UKVhKfD
C18HyS9ElcbCwD6mehHOBX7lEQ1qQEZVqVZiqTlfRhsyAsD1JO3go/4ApMhkg1hTGrxA8D78wb4L
jWQlmumZiCUg6dB39Dc1kuuczaFxlL2vOPs5Riz09QfmciufTl1pcp2OVvxR16yuRtCdDmS8QEAP
jX0SQQ7SFAiq8xtqjhfaDSh2kRh11l3rZddKFw/sh1fHt3dt264THGjZxJqm5u82Ip+Ka3qYGLPA
2H711DbcqG388StX2MsnDgWgisdYZ0ZsERQJfBk7esfpQn+whTUsEHEj3G7fpP1cvmiZs0PbQAxl
2qOx8uDRNnH4M2mHTWcqeOHAb3v+oRqL12jqn0Ul7wbwXjCYEZLakmOKkZ8Bc+8Qwz5LGgpz6Pn8
YjQ0QjEQ87sGzAOiCqxXbqK7ma5TnV1FS7hrDmkn5xbPyBnLlc+u4eodh+RolL3bQo8oZXhqonQf
dspAuA4eW+8tNTivSKN/7oJPq63itaxZjI3eevTS/uBpNaQhtjTLCxb41mD9GuxrptYdlcdxxJ7T
59cusNZljZMytDbvfkWaaiK2Ja0IG85znicM6a3dfMnmuv8xTgiMGArDIgO5PGJeA6VTGNaOXPjH
kKn9vH2HTPVFaCJD1h9Y46kHbFZMpdulTrs0/fyspTRuVR4q9LPzGBib0W5OVp/iEqhY5wcYzZTD
3JN4UnBGvA4zxECFfJWWXL2EN3aZvIT6dO6UEWBwSsjbAG8ma1pGaEtv4ArISnNrKvyipFqxUIsw
XMX0EReC/g6dLA5Y2opL/17xyX7puvhYRdajhaFi0U6epHiCnVonmetPMTwRZH3bGn2rmXs1itZt
6Ne5GxdF7ypTpi4hPixrZ6Y9cW+uoqRH0AMBYkVV9vX/9VjYZCb7v58Ku4yWq/fkL//zVxV+vmd/
uXwV7UcSfv7nGfH8CH+MiOXvJKcyHXYs1ZQay+zfZ8Tid6GrqjOrUYSu2yYapT+GxJr2O5NjE/2S
ZjAPZlL89yGx/ruuq6amqqrpmKqjS/n/MiSWqv0PQ2JDQxHDr6BqpqUxxzZm4cx/0mD0g4UlD+5h
Zulb+tCrhoiKM0U+Ebo6x1BE/chP2KlTlobqf3F0XsuRIlsU/SIi8OYVirKSSrZarRei5XAJCST+
62cxD3fMjZkedRVkHrP32lW6PoEfvFRc1DfTKH2ySXFzJTnca5VY6wFaLQdIFk3llJzYRzisKuY/
ZL58dyXtHtGWIdbHdxccBKhPSsjWEulNS3vr5Gqsi9xp/ZRBOz9UM6N4uRrbFu9bjfxCvtXIW0ai
XDyYYMj+/9tpwaXdGPlw+v9v9axnG1lOcyTdstnhkX0iGXO9rkv3Zna3marhAc5b+edj1nMuKqe8
9nq1nEY0E3jj0IynaxAmnnuam0BQ1/CjdR167AAnTq81Bw4XKkTWdm+9y+ZoVR5lSDMWcUPqTVjh
SCDF92x5W8kyIjMa1FwcMCYLUqoogr2DZ/RsXJI9gyhsnouTX/7/g4ZJa6/8hhu2zPPd3ExXQPLp
uUFfcAgQ6sc5LEXKZ7aXaA6vpoEA23GrZ3aa6632zizwQEyu5bPVHVIkkfjSt36QqXk4ZsW0Q+v5
nOjbCAVHDqeGJaMGOOLZxTtQTj5WaXPb4bL7ocrUT0s+MiUpWFE4rHSFZxWxbbYMH2wwc1o+WzHW
lgXtDdoVldoM7dLSZ6KUIFwW4BPXhQoKnQPql65iTSGHGEfMtHMsD2B2RWkoKpgHkyXsC4qfuILr
eRql/dGPRhrSJE8nve//tlb5z0G5m4y5/Sk9L/Zy0T3oZelEmIrmaPjtHI8Id7N86bqmZbrdMLz0
LLVfLXcMdYJTKsSWcIOGWJMkEPCwtmh2N8sDB2Dp491nx64zwWW6V9VVGVXmcoLzgT/dHBhkQYFc
FnJDSyryXQ4mVEFNDnMPbwO8M3nCPUzI1Exx0GUs31T6kBQTOVCksCUquN4PIVTsjZzLr+EZL45t
VXE9FDQVGLLioGataCiLlSu/WDQhqJ68p441VskrMGO+eOzN4IeQgIuFLkgm5q1OseLkS/Llj+o9
aWdeJaDdjU0DPqf5czFVPFuC2865LW32vPbvIp+LOxIBCFOpzRAojQ71EYAILk3JPwcYqzFvoGRP
xSZRzrzquLqfRe4QwFFoxxmlFZnsE0T6xmWtq41XrMcARaezrHxSGfT0asui4LIa3ZPraje3CpZT
OQcnGciEZR4uOqCdr11KuYtvrMB6w9jc/g4KBuQ8YXlNQdYxWqcfAm/rOh2ZPpYB9t2wh9C1kq9W
oRqdsxZdwDjtLEElP1TEyWAD+DBH2iyzeVWy+vCSqbko/Hdos9mkEXHJGmRtZdxKhtrSNa78oi2T
5Fn3s7NtICgDUP+7VtmlQqa6L8ExhVmJ821MlnlPgnzY8C0Tvp69DhXOpXK4oGS160qLmiDDnRyg
erAyyRIiqvkI74GibXr2HmBP2KAJCbXGffMxh1iEyIXowcW+1PLiMsGowlqNr8Z3B2KqIQ9kqBMK
m8ez7CaIy3QWurkS6rAGnyXvLOY6GjZnerd8/3uig6wtedIM5pOIjD+MqhLY6dAVimDY8nOGcJ1Y
SY9kV3ZGCUFowDsF3SVkbYQNsnwsOO/vcn5uzU4BCxfGnS77y8L/wPFXe6/L/3I4zka8av66BaJ0
8ZiP72bqPYxy3meJxngQJPLFmkzgubJifJE629z2EFRItTMhdbzpdbfzkqbZ6Wrf97PFfgSpIemZ
OGnNX84MZ1cFEDLSQsQMg/f1MgU71269s46XqleEtbTk99YLAznjEc/m21wat3SuvKOtI9QXef5H
T7vjhMEu9ED/7Otx2FHJYsovIRyRhHha9Y2w0UOzs3qonIbfHFoYFFRoF3/xXxPFZNswuwcTE0Fs
aiPvcpN8jBIYJDQ5hnC6nYSTGp8DzfH2HjuWdej/zLaOp7ooVFhWzFVTVz3OLrGsQ3mG/zDtXEL+
mFZ5t2y0n2WFEGcQ00tv+z9i4lE3pw4Glsgft/CIXQukgQPbBUiXvqWkNhyYMfz2rvxY5cD0T9Bi
9HbwUfcEYxIdBaIRacsqvj2RbzDjM2CSYMeiHwQuTMGBGFaPMbOJ3CEooAHZGMyZ8zWPVt2L++w+
dYIiQnT+x96K8qTNHvKkurayfdUJ4oRUd2sw8i6+xL+WdaEYSFMo6qheshqdvK+HrTnciKo4dtrI
OlVRAgjbukzZktNXGes2n48Bw5/KLt9xLbms4FodQjxr6Ga5kf79Us5YlOzkVYfsHUJ0U8wgyohr
FzwfDtACTXCM6HI9BV0h0FbA5k9X7Q6yqtgloj0l0jQO/rjCmMZyAhu03fvAMdLZu8cPl0SesseT
NdXEaOIlkx138IDJBfZ4FpekVYVl5rKEpcPIV8vEVhzBid2kOwuJkBfiFsNxhIYCEUE/JkmSHbVy
pA739Pa04jobgvK11zE0kY3wmDS8w6sR4A+v1nKPX268GwUjrwlCbF6hhjdsDl0WVjuWQyjjej05
BSspQgsLXxbTEbQh8zAOXezQSyLNcBMOVsYJXNEh2GGGZ0n/O1tw2ZgdXpTpKh5XM3IHm+1Izgmt
Eq09+m1xzZQWAMEhn6lNIHbSjZmhwKmrwZYn1rwmx3400DvZ+zY3aPuHwT/oen/Lu/7v5KjgUKPM
cUrJpp09zbEe3w1U+qcAVzcbVo2tS9mPl8B5m1YDbirk0NAkJJsXwCzYVM23wLTT8/JW4rMjZAwb
0fJTJmkfB/ks4s6YtrNomNGvPbVcBbty6K9z3cI6dnwvsgavPfQEotVdEUT0eea+k8NdriEI1zut
25k9cqRVvA7raLxBW/xneR4n9aKe7IyMvgb8gvSIs+Vv9EqRFYAr56SzFI+1djpNGbQi9oItS+Xm
MV1WMrm582uG2YHOliHdEigcc7paBT4xRN3Ai7zuZAnvO2XKvhPT2VP6fO6z/M4OFhT+hfNUe83E
FitDTl8uD0GgvxK6QZyJI9N9M6rrytM1OG6Y+vY3XV19TVcw6Ib9U2wHQVKo8TQW/4Zyse7mLvup
aPeZp7OtJ8S49avILnD/2CZx4s3UeBy1JP856fCuChOpijWxq3Lltc48LEzNg0XVcNWo0UO2KU8o
G9iZIqEZdf8kHke4K/HQkcnqpQOaf++mkQ0hQedFpMlgEleuBeZP/Uv/EZc6HaHMJ1EJ253idxur
9TBARc6202V0bDhqeMBMzs6Ngt/qgYROU9LtKw5Qyg4KtP/DqvrDCADIHuyLrpabTUynMVZ5xIkF
FnEiWtCbFz8yibve642OTNXu9mwbWYARncfImpFo8T2s1PlZhSAPuRWIqW4BbpCN5kEok2Sx+s1D
44jeM3bZ5kRm5947Nuk8ML12Zc9Rmzszdz1EOQj2ceX32G9SKDFel3KUjjg67vysBRLPhuiQa9ZD
06b246Q9tPl9nmRql5WTfswV+uzGnXBbgU1qcoSASyLI1nhKmiLnrKOe0PV76c8bOX3kuWEODTtR
1QhurTMe0QwTXxOz4Wpfe0SxIltY0NdJtGBav08JoO9Ijhpcnl9LyWw/O8/lmHNCkMOzFMT3tdVP
v5B72hVsRYFnwEz/V5u2iZYi+za5EXFR8BvEeZUX5SlzjE/kYCsvwerEpUBKGdhAiZpljj3fZpad
PzgEqUcNyL2QT5KtARDHrO6ng74R4suJDKUV2lavwHwiO513zaKMUMtt+KVMJg92mb+3Xb6G1jiw
0DMs/2gE2S6o7R63q7FGA5GbB9cgzMlORsyv+z6w5oPli5fKYMsLW23Td3UPIJ+JBgDJ+IzNF91/
etCC+cj5PSMugFOu6kVBmNkVSfFrqHSO3ARrYUuQZJySJxOKEYpARXtyUIWA+eZcHXBJhIkGwUHQ
fWhLwg3oMsARldrlYJSPU5B/r9UQLnBmGSUJPxSFbUftYJVbFN8QDpeFYejJTd0zo83lrDUGgoKp
Pgx8O/sB9lhvzPIYJHWU6ybkUCDuSgfflbGo4ot7bvBU7Bytu5qL9g70po1Nd1gOToUqVBjyWU2M
opxicY7NbJzJ6WD5oBsfljZ/ymL8Sg3ScWa/LMCP0hjmfCgIjNzNknQiRAGsl7A+GdNL4cMokBwz
0dA288UuALJw38YB678W/VBQQp+AltVHzpj/ZKZ+YKBLiFsq0nixYGE3fC6m6vUdPpEkgj8z7jiO
qGpkDsuYGEevdmHQA7AEfTWNRz8wEcFOnrZ3dfeqykLsjHLltNX9N04FtikzqqVqyMIh2db7bTKH
ZClRgTXNg1sN7JhXGPL22B1l4NkIcllUmGSKrVy0Q2DOvF1wjUneRphskNviPM4isfHJTTcr19uo
uqw53tHJ8+urJfWn5Vj5Jf2ky0ORpu3/gLs3o2hfJk//59lAtnp0f1A/qMvztN3lRi7vXL6vrOn3
dQnNe3CaLGrHigZJ50vxC/YnLYXVWMKdgeWYTuN7sukEsjvDCKHhOMA2INM4Pg2rz2kZla0W1aC1
Bs0kosfLfjooUUcW3YdKh+GZclOFVp52fHCSBT3+3nVuzdBXxacXaMSoWkjj5tk5mgHNzywp5bx0
Bjc7akHkS7EHn7xErl8+EkL7aNg2RZqOdIIbuAv4SCubtAdpJp8F5mL4AAuT5ZycIpxOCjkkOx8M
1N+dxkasIuN9FVLtazB0KQ/52RPy5ENPjdjlm6Hj5IceNKaHSLdVpFut7XN76WR3KTo1obC2b8kk
gQuObDwxOVx16Q8HTcP3q/tOCzHYJcQWrpBI0TBXBq7sdcvSAesnN8UJYQbPfaH6uLP/+AyN9Vr7
NidIX1USFTX6xQUddLG4WFdoDlx3BqTAUI76xeCQQfWkypTNFZL5FRzHfqLdZtr5pkk+T80FdOKE
zKVsOkB5Eo6WQnAyXvxqeJzXFgOaRZfF80d+kvpwSuxAFXyQzmVUwxnNy7zVtHBrjgkG1lAp/XOa
S/28eD4wY7+6K6BCJyDLiDLX//nqITfeWNZfkbN+lg0A095crwQ9blurVnD/gPnQygp4WNsfXQsk
KSmts6G3oSWt8ph6PRlqHg+V7lDNda0JWJt2vuorYungBrEGjkbL/5mypDgOFoDydgDCWVb9GRrv
qRr/8fqSM1oH090oIfMV1We7YgnriJde3flzTI/WYt6ZFIoHt9bf/VV7AytThjmyvl1bax8TgxCe
hT4ICxhMUFst2Oe2twsYVuGxHCLp5A+E430giyo4AsZDU40sXm3sRI4gB2xQ8qBvUYGutkO7TA2d
sh0XwWpRE5bdtrFkG2eh8VkYQaksHhxgtEGY9nCWmE5r9+bkvks/Jx3KVz9uknTnwp3eVmN8XNz8
W3LR7sY18GOBCCEOFDlZDGh2eqHeccmT9weXaSbK9Dz0SMjM0WCuQnXMuzbsAQ74gqG33vUWdEs8
fkO17lZzHeNimdlwcTqx8LCjJLZcWb0xceLGRyWwuGuUBGLau8pjnNX9heVHwtH2NXYcTYNT0eVX
BiK8hApyHdVnPU6kWJfBRVS+xhUJ16DwNR8a0weCivUitOBiqC4/WoVLehB3UqNTI/hEIgJ7mAhM
N5KKb8u6mHzQsze/L6amxyUBMhNmHgKAllvf8a/NHiL0io2p6LO9nnG8Jv8KfMshGsEADiJRQ7pm
s+i488ZZxU2/9RbdfKwTyS+vkwlW7ZHIe/c9Aa/wtIGqOE+Od1RkdMf+hu5YFzfZJZNNlAZpuWri
zvHFkST4CW7HUwGoAVIvm23g0bd8KL48I/mtF0QHBD/TL/LHiKMAx4d6MpbuLMYyAbAWcAywfgXn
gB6EQVm5TndNQbrnWprTXmpATCs0KvK5zydUfyapPVN5qWzOGc9QhHKWfdzULLizbpUHxqM/eNFz
eGOhT6cLBXwGzleZiJPEa25pP4OqPBrZBhSJmbGxVsthceiL5Fp8Oppg3wmEMmUutqA+HUTyz6zG
y9ColxGtHBMa/kt8MDBr/srGdjj3E4/pLPKvdhA3f5p/1WCTl6z4b/dwMKJZJ3G9TCC8keaCe4Qs
oYUojGicRgan1gw4RR/2ZcaJuOAraFXLAdDt2R/ycWGIjReDHtrzPICw6GZo5VkfBRpfUYULYSb2
1JLVXpdjj3e8Y86XOvdFWb919QRvivbm6LsMoMeyjkTmjVzovJCG+2wAu41WdmDEH1RvFeNJ01OR
l/MijDbgH317nMF8TAbrQhNOedtfSq16p/GiwGNr1CHNkil412Tl47Maoo97NArG8m0lKwnthT+d
jK+yLcaIuTRw5Hp5IRKZtXEHIa8nHEZ3OlItCaSUefdrBYMeNw5Ecdc4GMSRh16DmRPa5HvPP5y4
+kutcGN7s/Gw4KJHYsVGN+27SAbI1MrjxKkg8s3uJU8zYMFj0dwpvbdiRDfBMyOYXQDFJiYxMmBX
DSqF41jOJIbkkHdsdE27LHNfhzr9bbzijzINhKqOlUDHyQN8VyNRtPk3QYXs6YZuzxPkHNo/Kcqo
mIFugSHNOWgJztAxxy+c0E6xaHyaGkWYhJXCbaxjw9OgCLR9GUs8qVlBBZU7FsPsNfFZI6+7ihCn
kF74XU8bEO3B/G1y/fGbboTTXsyh4PgqOcc0uj63rFkZ1lnAs8ZhN97rSfk3c5W9t5L8J28Uze8k
2kj4Il765n5cXXmwJwkBi5MR/IEWwdDE3a7cZ90tIOnMC8wVH1FUC7KSVwLfl71dyCNjaALNbO+x
og2N+Pl/uQ+QfGbcCk3BYrxY/uo4XouZabkkgcr3Z8r+VN15Batko5YlSXyYUMf5TzEDd6K6+5+8
P0VcDYjZS+vcSSZJmZRXuGvdfrMJcJo/NLBuuNhQmAiPaKiEc1KV4nccZywHzagdbEUr6ls27hbu
EU3f0EmqY5hog9xonIJwJft57ld0gUYTbE2z9jya3qESnYpzeOCR54DlwHKWa8jjDf/NmiT9azu8
5LwxXudNB36iKiyXiZ+bUJwdb+Bz6qH/qzDy7ubcB/mjqxIfFk9/utJJQXH3XZneDS4DD2d4aQzz
rjPc4sh4J/KW5bEYsjubwIpKAmW09Y6BXl4NiETOPuo0ArbshIbjL9Y4cXJADe3xPO0YGk4F+5n1
WE6EZqAT6xJh7NxxznZa0iOj0RCLavn9nHWXSYh/zipe1Lasq0m24Qsg9aiW1DadaMq4JkcotaaX
ggyw3QzGMbQILYZVQv5fTzUAGZsWCf36YrzajhNZgsEtQNHsrKbSIkAv/aMUy3QCEQQTINLCXQ+z
ApEzwiyYNq65ddcDnVsULsvE8nZjuTB27NrnwGZubQc8mpkyYynofO0mrlFqXtvWyPcey4/c9tO3
MnERl/nG3yW91zMfXeLiwiErGGfxS9ylyiepoF9f1fxsu4x8Azu4tToglSG9l9aCnoLhXJTm/mOT
V08sEWSkCSKnbN7vcG011Ds8QG1rP67kICTskI6NxocEoD3uu4HfG8fJXtn5NXjxB3ljHGQZPM/o
MG4E0PCmAn1ToByMocmPHilohB2gQPQUF5A4dQG7kLk+NF0Xi6Klexw4SrsCE8NcmLwW3T71hh5x
g4X3ZdwZNMahVARMke3MNMx/n9bk3Vpgxeqte+h88Uny3aNjdYQ8wLjaG6NDGdl3B+lHK2qnUO/G
F9srfyRL3507ZG/g88o35hjQsTI+rMn9mBu7ARXrUmHwqkcyk1ENIRK8SgWsl1eQH9I6EuvC/NDB
ylJYAuxsgqyZE3wexAGHvR4VvfpcK9ME6e8xxi+IeUF0W5SEe2RlAZ8npbuv0Yhb+Y/budpTcGfN
hb05P86WsTlQofigTabck18mOY9JdWLJzA6sNbHP29azyIzgoQ/8L8LFH5F1P66t1x2djnArNhPh
jJ04boZgZ4jpLjH9B61mOewxquAPUWuSeFqQp4yOKaEMnZ0bBH+2YJwCff0xzuaXaZkOGwmSiVIx
sp/QrqTVUH4SGWZSr+LwEvarUpcJAVW4BhQbJG/gtFMTANwt8qwBTYB9Ub0uaGVZ+fn7tOhCnPtv
NAxHK88jsHt3CIgbel91tjr7pyXdvmJqZlo++7+WEVuOwCo0o0nZUAqDhoVglv8GYnifiRzbgSiy
mTYW5HI/D377sQjE2QlUfQMOHLGmzs0urTvimvCh4TygLTR3dEaE0fTVmyFZq+TmubMYtfesX6bS
IxhbcBy4eoDjquI/PWFamYzce2BiarE+3ZKe3y32siEF717DsRcRp+JFIAR/6aI+6K/Ye3BXQ7qO
XEJmAm7igysgN65T+cDJCep2AKPpswCGDHRXt9qLS6AiwvDhtCTeDQbDDwNOCFOTQG9inBwbIZPA
B7wSB3DO8uzvkkDE6XSm36sTRL1JRaCLhlhaxGeE1AUYjJY0+80rxun0vuVuthDBG+Nr13b3CwDc
cOqzZ4HVJVjMl5RATtfV35vxBSDDzzwBYMynjzSV33Y2QPGlbPcsOoiVhN0Q8pe5r3LvN0ngLie6
RFxX/tu43nuDdF6CFcYoC5bqYlpa2NDjh3Y6kOGJPsBbeANV53t7u6Mo4uV8a+aK1ZPOZp0qh6gE
fbogCkdvSBh14oyPbNKfa71/oNBNwrI11d7u2Y0aYgHo2VHsJ3xjHruSdWSfQqrM037I8vux9YI9
mZv3eWD294WrYRtkO0okfHoT+UoHxm52nY27rIVn5Kf6SzsTPuAGgudPQYJwf6gdr2OtffXox411
+KmS5a4PZp6IfnpnKXkFjnLC5PLISm1nuOzvQcxdW4c6B+o150+jvazcQHoXKk17NTVarIDipBBq
h2VyAjjtfFVjyxWLfUXJq6bzNYJ3C+4Z5qX+smMU75+30po/x1MH6Y1P663vyZf0RoM2xdnIfBTR
VHJhw0qZ+c+nnlUM180HQiBoHaR6r1yYJnZpEN+s3zcKH0iluo8CPlI5GufRzZqDo8x3ryEUKG9v
zRi8oUF4KQ3veUTeRMQU1vUi/9AGAriMRicCYv3r000wSKowHJhWjFrtuYfyRBjxW8IovgVdKlYy
JqotbQc5OG7ham8MfIWClSvUOM6P4NXRHdw4vqoxlJQ6S3QWxSXJbyDFzh2PeWi9Mb/riFDwb6Ob
vBqO+MxSmkKfgdWaq0Nm31Gm97RU+R5c2CtbgTIuUx4N23pJpfmgDJXv0kk7aPVrxhuHBmF9EQbz
oXRNPnE5gFtAZiwb9Kxt+WpuaXC92PuB9Ya2nt5gW0k7BuXTJM6OtcEPZsazNAEGQGJuuflxACRn
ktwa5/vElt3eKL9ztYQpSRguCNQYohWXmTt9UywfDNfXI+3l/xLeKdr/XVaBrAh4Avi7PfciUwf8
M3/GtDFOaNxecmviVlx7QSeHVHKrRCqRnJeWyK9KgK7L+72kOSL74NF2d1mjxClDrwQRYrsO44qt
X14xm0nCuUuJGuvjnIr/gHTjAeHPpQtSL1xgfBrbtpJZKDPKfqyc7QQsos5vjprv3q9V/rlIGj5T
8YD1j1mG0EiWy6ut3gKxvOCuNs94REnzwjZBEdD56+9L2uFTH9r8d1qLh7WoGWOPT4lJZaQP3iYY
+kEDcqtYdYeUNjHDHX6XHYLWxuSvBnxeaUlZJ9hfrGTCUIoiQYbtoxTzSq189hztqWXQ0Hm8bm3r
GNRVrJ91pj2tI9+Wjp1r6u9ZiFkncnKfmE49pgPJlH46Xvo6fQgGrGmVU8B/EVh1yQqdfIZpvY1O
sAj03zXIvv1OsGCrLzku7ihx9n7B/mdSka+VsRD47e2WI9h0ym8C0iIPTXM+fVem+2O78m3EdLhr
i1ej6M6rS9FmiuJF+uN7uaHzIOxT9r20JU43YvI+trkNY9Bvb+ScyB4l+A1+1PZqrMtjlvLtN40W
FmPz7pDCqqfvVb09WryjuzJvj2LzqmUjgOA2uEecdsThd6h6k39N7hu9vrGhYLAwGDeZ6y8rBpCo
n9r7nJOMNonymq0/VQDGw/sc0mnotd3ZGoaXcVBt5Mj7uSCnhTbmMSHre5qA2///NRlVcWO1vI0C
HkV5t+4dtj5hLzmNF2L3omkmcJGEGbY06q9XgXEwIkQADIYsUKTrXeooxBO/rVMuYR4E6OSz9k+i
l29JEjyBlG/4lc3Y66rDVAY3Y1ZH0nRAKrfMhLkU/lh5A/2CHBxnvAPixbnb5p8VNyaZZNo/gqHp
IphyEV/BMIHflHWYwIqi3XXeGQ3/LAYgkZxGVKcSEv5XbvESaWzrNEN+uCOr4e0b4vrQCRMa6+Im
5t3ogXbHBLowah4v21vklqFLntsZjvkRPMb9kIi3HOASwD24hG5ztXhXd2QBXdaKR6YstC9oiZzb
RG4FYB+hGyunOgV9T5zAX30dL36nzo2XfttLQ9cikdMmnEQLVnHgzFShZdwnHBda/b649qVOKoZT
y/s8llNEWtgfZtVLtCZM9uBK7GXq/TQ+P8T03Qmmnox/11B0H7h347nnIcJO8Q5YIYVnVbN3Ka62
rW9L6JazhAtW0+W1S4O3diCgxWgP6BC9UF/k0es4oTpeiNbYE/vx6Cb6ndU3TbR0F8vtybYjyTOc
taGPFk3tTVt9bPPwAIMbeyXcHkRfa6M8UV5/yWw4lzBYd+bc7uTr0i0f8p2Zy9nsRkoqLAfcj2+2
D7qmLIzYqqEu1xZxkEGPUi9lnIIE+Gxq0GrmpIr0oWWnybFGAselBUrTM/xBMeLqEKTGS6fSZ4CI
gfoKHEILXfo4BCWctV4JZkz3/61WksbZGDyoZBI4C6b3tSfMojC7+x7mNLqoF0niisS/tXKf1k75
rDJSrFkN54LSbszUc5JrP+QncEl6jO6GjrcsgTlbOBhtZbCrvGvXYNOlQmPleMi0TeZn17tCl0fN
09HEo43q/RO4om0nxMdEZmvoomb2Gd1wbkUChZCVFHqYU7ygDH1k3H1PfSFqAJAuPTXLDIEEj5BF
SaT5DgU0nHCC61zWNYuhPc16S5LMfBeQ/xEmIIzGxKbuNh6VIE2Ubw/EuvhBgHsDN1ai+Zl8aA+6
yURGd9YXtJ4LjAQazuXRasQ3IkPFXSbmULdQVdXpd25mz72DSsvKB/z0tNaJKY/65JNHO7wvTfDl
znFKvQVqQMFsSN/ahstBT+hx0Bs6PRM2GlRUpm3FLbdFPkzOs+z0Pwg8/ipTzmF9yqxu435DgjRY
FLb35Fb9Janx5inn3h6Y8w5g/0t7IMPCepqc9oxy5iITiBw4vUmoHa4Vhktyjn4Cb9X5qJdwBIoy
f6m2JBGCei/RBBUBuiUM3e8enCTks0SdHzMtiztV8xGzkDIzDTe0vE66h75ER7cxvBsskHc9tGVk
eS+T6ikfB/swGvJ1rvRHX5MnG20dSkZtgvfzl1QFxWyjw0SYv+VKPE/lzP8xX4RlFRHEoBeW+mS1
s7AHSEkE2BJlNiXM5K8vpKM/BHJilZIjM2uCAKha+plvmmKH4gzJFZ/EOIYFYGn4NGgBWm50bZjv
SbdFPmv3H4uzfR/GL88PyyP0x61GmkE7Lkcr1Y6rQ9w3GUm4z3UT+vTi3KM7RI+YIYsKzo5UZHrb
1sEDtXOZqvV+HID8aIFCB6tDlM/NfJdQMxIGD9u30oaAaeAvfb66M1kuR03xaI0Ee2p+el0bvs1l
MgLEK0t/7Aso9zyT2+aHSILCKwjuHBakaodcTtWVTaCmkuGs6dVXp4bf/8NKkl7/EgV9Np5aXgTG
nmJYamaeMAsU46NiVc+D0W3K0K1fLjJwqD25WFquLbiMR9zvVcAGq7dCH+5P1HXzFacGHGjjfbsW
alQ2IZihF16Yv8qx6Gcd8w8Lk0h5KBUZ1ACtp2BhBE/2Fj7odNKf9GLyD3Q+BDyoVIXZUn5lOFXC
aTb/IIIAlDl2414V899iMJKb592jJbTu2faEjede63KwwkIG49Xd6IKezJ6JDRjoFbV9qr+LCus5
xMIk5hY+NCCUdmy1qO2a85Kw1ly1ObifPFp/FOTxsE0FA/Ea6JSejvKIiXGzTVz5AmOFs8gV89ll
I8i4KTi0/SrjfLDtOF0YYtSp908vOubkB9aK+alw/PurZKt9bpzs0HrCRjdsg8N15IOOwqnMTIeM
24OxCP8B/qLRz6S/8gBKzn6sLfNWUvv7Iuv3FsOZXZq4WZzaJA+QIborZwxuI517qGnXzBqtHcnN
JjccJq0VPz4ym7U5ADxO/ibszREUfop0s2xY0yPcD7KZgrfC4OhCMPq+EcNjtgToPiBYsTZQsJ1Y
IDSdhtYgwLxt0Pal1T/D9Bwm4u73aiJQAB3K9YDeTkdagv5bfLCJfJ6kJw+AlqEbmSmfKxekglXj
GzjG/QDnfzbcNa41HijzcEWNjPpKyUTdq686seVrPuBqRVojkxemTT7qNdqNAW60UczkWOblN38+
yKyqsZh3OFvRLKuqjkq2Jzto0veT+6BZVCWpifDKSmBQK9IF4owdnofYJ1rkk15NGmMPDbuOgfss
MIY4zZvrLNg0IRd8RnFzCiRJoh0bOZaQ50IDOTqo9V0M61E2WLz7MtgiXIC+MU4Ol8Wfdp3nfJlK
2ESaO3GFTifUEqMD9Y1Z298S6EdMTgTieQLLoJBoPVCPfuelOrf/cXQey9EiaRR9IiIgSdy2vFNJ
KnltiF+OxHuTPH0fejET09NOqoLMz9x7LiVaJMpiZfnNCzhO7JjKX1u15KTusB4Sdw/RXq672TyW
vfFoTSQsWaI4NN3V43SFtsRLdhP9h48ym6PVBwbJVivMgi9VueXJ6dU/kh4ndvBgwUpQeehZHY7a
9kO4NsggMJMjwvKcYzRD3YdelMdLjzjCcZG3DFQ3QfnmZUz2+OG/0SeG3LW80xo9HNbuD5u5P4Wd
4axLK8IdlDsXo/A5J1DPKQej8uAIxJwSQZwlnF8GOQX2+/IYLMlHTdkZu87pLjohCTJpvd95pu6p
pbXiSHhwlctyjG3X2i4WoyppJX1SfHVZ3G/ooP45bgKMzHGfUcwEa22iRYJ3w1xw+EEAEOuuXyWJ
x/+5UBc6pJ2wsVpsHSNS/yEgfjf70s5G8j20LA3dVBUXtnRrqL78wj6xlzR9MdSEdY0EkR4BlnZY
z++pswwMUSKGMWmPxbgjhYUyuMGVlY4kIJKzMG5EcdaarrcMmHxIU3F2ZDC1pL4n9Yxpczib62Du
gVto+ueokKjB62vOPvW+qmmqesQUC6B4pQN5D7mOboICEtX132gbxyH1EvZSy8aGNLetLdTVVgzY
cWgNqyITaDT0iA4DWYhSpKIUw97iWIrSuTkMomg3eV2dOq2NbfgwByHKoYSJg7G0f+y3mOV06zhG
KSKdl9w1ykPqTOWutp8C5PHr0fV/5rkyH8YZdZDhTiaG0BAqgVVBdavmHStPlIvmZs6LenEAXFnY
8vnGNlLFPH6efArBpP1wUSExTwDe14Txo9vMPkNjMkCoJl9Gw4cUPozqZEyXEI5jO+iN7kokvtQT
sqmodpq9m7PRyt30WOQROXGVf8MQTnDYkL26AfLUjEoq99WNJDITo39yziy7PSFLxre74nl6aVFR
LOY7NxEfOgMYERpI32caeNACelUr04XgGv/pCQI2chg+24q7xrroanj3LB+pl+V/BBl13lyyZUiD
j7LxPpukutel8ZtljAkZv9wPdXzsQ4ZzMsLniDH/XMuO0RsOqcQM92XC5KyyFEdX+DtH9U9TMDCI
F2uo6FxmNHZ/BhKG2Y6yAbmWQdsUE2CfDSLAje/QEKH6t+uCDqrLXjAGuBuZeOtmoFDVqXV2aotB
az84u1jZT0CmUe/J0ucbcmk+w55byHgTKDR68tJ6b146rhc0KMba7ViQ1b17lWXwbgbTedCRv/Jn
0rNtC/V3ylDMNoDoZ0hzLqaW7w09msclpTWVlVYWo3NsQZL4jWHwq3WIqxuJ/LguDdM7dnJEWNcx
MWsTfuYR/f7MC0r0jGGdLVARc87KCJoaKfGldnatMOH8uOmD6Kj+yN7+LTUNNsxC3OnO/OC1cLRg
WyImToatY01AK4xdWPNLYERAojV3O+lhbIlcB8tAVXGN8qa3qjrlSQnZdzVM09meYrJf4NJ4VfHr
dFQ8g4Zc6NQN4tHUJULZQ1M0eInYmmP0hG/kwIz4ceiHZ64c5uWKiAW7SQ4a70JV0Is7sfmFO8ze
6LxAOASA4eS0/lYt/klKtF8sqYHZvpOcAVEia3+UVQq6eoQH4TLXbKFMro02QjuKesmFKF8kSAt8
YjrJ98GtUNe3hL9vpeptWKJoZ3X3GY7v7iI3hg7MDrJ48X2cS3b5JklVYbiPjsDVZzd0fglJd1ZR
E+mtCN7ha1Mu9elamSub4PEdUzm5mvKIRtbceoPAnFD2cg3cn1XBWfpnbCQohbJgQ1ZRRXAqjTMr
DSbTvz625F0JDJmVuR52bnURDsLlgcdP1rhWqsT/KHz/QVokDXWSa6VZEExl4sPPL9Atpcwh57Y+
mZ0kURq0QU8CSJ+P+aYQpDa7LW5iYGKr6DeK459UNJ+VexwG9QfTEXS6kX36CcJko/+qOYG1GBGz
Q7HsCv0gM9OldqlweiCPnOmwVn7cvGYzirGQcwFWBNh7JB4iM+e9b6gfeJ+8//3eU6jKjIqEHO0D
qxX1phY44Nihh0X+1ZeMcVPJE9GPj/TBiKJfwwGxL5NL2OIdWqEZ0VH6mNDIrnKreJkm6huTI76s
6WwD+gynAjWWsw3qG3vix2IwEZfzu5NIonmR68s0/K0Zdq7yecncc8f9LMW9Sn15m3BtOSfiPRD5
yOwzQDgXOy3+gpYHltKuEZz2NL+M6ww331Bvspq06z3T9feSRc4WBMen67/b0DOZN9uIsmJ0DwqT
wkpnfEg5xqEoBIJjMS1AsIRd0VgN0V3MCb1SIMfiJtsSivZp0Gpigf4JnabY+R7ivtp17qgm2rHE
xin7ne5Zay09fl5BMlOayIOQMwisKzslkdxAHW8wS/+E9bjBqI2RcpqeUL3y6cNZ4UVKgfWJTa3J
j2+jP+glXw1BFmUevc/kUbpkQHmx9y6bWG6kDgkZ50HVjhmfovrSpXbzZHveYTaoJJHKb4OO7jyT
3l0eBQxi6/6Kan6bp+I2xGO2iYiP3bIS26JVFivT4rXkrdpY0nkllJN3NCyQY+N2r7Qi/iNj/uGy
JPQ5ytbpANO07QDJRgizRrvw6F/aNyjrOOwxEdYYBtv5MNa4LtOCtduE76JpzXxN21zArwv2iRWe
O2yq2KZcj9keiwUXUBGQy3pangSXwwGg98aO5vdEoWFqKamqnCj2RkM9DkJ556t8kzXjPd4mlEvk
iKzz+DQI7j8urQ9pNwCSW/PoSaNcktpujGG/wOcdBN+H+v9VkOFH1bAQa7IfhDC3nvhoNV2zmijb
/1/zvo2ZKBphdshSTimrwvWRFt8lpeqFCplvQHrrUuMrYlBZxdnV1g0TZrPr9zzqT1bL3CmEirKa
2Y4y3PbJn9z61UusymIX9+zFYkFcV6mX3DvwKjLCxllWzNdaWe1lnw8r6kpnnReMmZrkntDFiTkR
alKuEzTzmpkMudTwnmHnuGe7bgM4UMOxrpLqMSusf3YpBybbDiJzuRcprXeJfe6aI94K/CjeO4L7
JW8DuH7VqiTDbmMskzpUis8JrISTXXl3Le2CAqWw75R+9Az/ZDuFi1QNn37WxNgJeVhSww4vGViY
C3HBX0C13yH9mxu/Ys3tkOd4IA/nDR07FeP/zKeIUXEVrIyuPmW0YMCcKkJ4SSOp0WvcFwj84DIR
bFyxVUnNC2IP/nzGqVNBFluHOXtTFij81i43ngYNNnoRUwBJW2yEUAJER7fM2n9jRgxP686GsWj9
TiTEgY1n/zEybh7akCfFYUdqBG6LCk3+FnFl7IzYJxZeuDGeIPFkoAHw05z5h0qvHO57tgmPQcqR
r6vc3noJS0kyH2lGuGnwMi0BqEXNtjSLv5QkkDi0v9WkTsPAG5BN6aMqIFCzyd6MhnFUZpfspKF+
3RyxDeBDkliN8A4P2o+o0GErs3mKo+hqNUHyBBbuz45tMhHQJ2+SAcv0FMZ8iLBSNWfYqjboL0zJ
EhOcTVvlOIywq83SuWrUSVPtjFdyP3hiKsM4sMs+t9gC1nZTkp0W8oIR51g4XNRMfB+LNMy3bgp1
v459xqSzvS1Hf9q4fO9rerd410ELRKpxA7xm74K0J0aY72AuGnsXd5hYK+vqtaW8d6Jz4sXmDqHM
G0lXZAhIAkDTSh8qMTenbmb9ehyroP/hNOuKJ7tFVQQf7aVn5hml9Yn5cVVSL1tJIVjCRNaW9MrH
gjrjyKDd37Oj2s2aKaKtx+Pg6KNAEpqnCDPCKEEsBsphzWAVT/uUPsvcR7sQxHzDJUogMR/JOEJm
2eRr0qvAQDK+wCwT3WPE6VefRez/q0bd72NSrQhj+IwcxrO2xYnqODZdgOL1tdtpm7guI0m88a61
aSHmFEFI6rrHX5ctHylf5p3hl/Emj9Fct4F5C/rgLRMe2r1QsXgS/jJaBC5uNn9kTBjXLJ13ZWwn
u9kzn4IyY78HNhPh1VddevVDkB/bXjn7LPT3RFwM66wy1caqtp1NePzUzq+RvXj1YpwUfCQmiUZ0
k8DBjQ4cCYN6tp3uo9b4qhFFNonxmav/0zdjdytV/OXZHQJqGORbYRbdBl5HT0AoE7c220Pl2tp+
eDeEOCXaVDsoyskPM9vxyxtnc2+ZTP0NLIisr05xHlwa819Y6A7aPjJzqyFl2O5SjhjlMkceMBcK
PLCBT2L8xLG6LoLIRJJCx2dBlcrRguzJdbfw+BR7fo9uHTg1Ntga+WZNAjOoyHavE5LhO6sXOxob
uTOJikjseN5rdgxEyd/shuIuRL8TDtUj/LhTR3IlK01IkTIVmC/kZhrzYFUl4okPO2UFYqNwrxYY
XxmeIWve9bG1a6LhosbhQYDw3/e9/cHb+WqGdnXsSZ9i+EKt6tJztjPvY6qCDKAhXD8fJK7X64da
5tAYeyCQaolHBZ4T2Ll4RTh49VOfVboC6WX9odfbVrU37fu6Ruc61KtEtwuL9Q36MzOCCA/u5GUv
wWh14HCQCYriHk4cimiY8cy8M+CaBKqXrse0hqXvOJgUTv6MgB/KM4ga5tW5x2rAxM+25buipHUm
NDnmkVhPYOkpKR+Z/9owydsPJHsxwwvuOnQJjWTL4AMDsAjd2mDLxKLtmWIzDpT0EhVXUAQ7cpzd
Qzl2txZDBt9iiTODUNOtae1LK0fhVPJuoW5CdhU34b2ak09vQCfqWuGN4TpuRZNDp80o8PAzWxtS
GTpTO2cjN1+jxN+1Ax/uxEJjNt4rYX50ZP65TbP7/29zCPiM0ulmVzy17VYPJTJdYqC3nagfJJPn
Q9N89AMo8pI5g+zqg3C8dO2IvjqmbXuX4fAmw7Q75r1+adNmeY4tf+0LipmhyP+YWPJwMDkPMKyj
gKLIyswnDpnjUJ86yLoP9vxrlvHZazrjNFoETcuUGJyKn6PJaZxNaB9NCvlfiFM0F18ZMo911fOz
Wu0EZ7vdmA10cuQN4DDBuq0RKnDdFA63UH4QZo5sQ8esSwHHdiQH3KJGv1TPdKPOC8tT3gZi9ZKY
o9sfg0uPAPvy//+Kh4kGNTOP//+R6ef2sLJNN7g4y39xw3ODU6dFmuDxAVXNBw7hrovlK1UQrAEn
g5lAUFqaZeKDy/gRv3x1S+pTWg/FNUbwuHSy/WOimjde9h7pb5yfBNa59wGdXuOn78bkpWfdhWj2
vFqubcCXeGGcG/KjXTrMTwIn5aEJfO8mivGxpzH7IITB3RZOOB0QgwkY5R6HaWbcoZB/SKy2flZQ
gE7o/kOUV+yPVdRPuMfbr7rSP8Mgn8mZsR5jxE0PsVX+a1xa9TgGhe/5rNUDwl09xcTcIQwEOhAc
T/buJE420wVJf+Km+poo2FfaL/Y2W9/7BE5saRCGaoUMPntFp92JdNM2LVTVwNp21MynPkzPlsDw
V8KEZ7NbbcA6JBQp2rrUur1gGXrHQxqs2Gqa964KWya+NxjB1WWIRtSW+qdCI47fjJc29U9kXToX
H6suV3MNCqogXHAi2hs03sigF0cG80x7mmhHqDijbiBhVSRAupPZuHWwVXyHHQEiv4ufz9ZGBjVA
faPcMWuIzlZfv4iAlCXdyffemLho6S7X6JVItjes8FRpGe900PSXgcKKxob1RtTEX8Giq4RbtRTf
VB5Y0VD8e8ETS/545bZ+tnGZquk2m+8Yep46jzs8QxFKs4zdpw8kgvzA3/hZ8E4Nk+2By/trMyOM
GwdGcq0FsLa2ZEZUw4v1NB2bsiMSLU2fh8W52a3bblUdHhmdu4tWjGBmZnks8NmRdhFtgLR2XgEr
t+1JXO9A2UVZrY6haUBYmbg6uWs2zBUHE8u/Vbub0WqeLb6F09j5N5SwNIRC73BJXOKivpuQvvVB
sHFC49o1AD31yEBpbvIAkEkMJjwQ6wowPXtH59hEjPRIOQz3dYBcDyRK1njdlpw+dJr9TsYTm5Am
efBzAWpFUkHb2J8FM6gVkFdUpgykCvSvtAyiBZT/WSLVYkGQPtCIRWzMOMCBGC3mtAxT5WxuhOL2
cnXWgTM2jlF9Z5Tw/IOEQIQGrkqT6o+U2n/Dqd/garW2ovLtI0vLEc+/YAFuxt9NxiGO3uF12Lo6
gEbcYsIByaPWKSDoNXSzR39KGTA51qZ35/RkWu4DxGOyKeMigb3xPmAg73wuTqu9KfSXh6Qw/pW6
vAlzWvLDy7+pPJkl5lqqb7FX1TShCuKPAEljm8U43ER3VUoMNMMHa83W9phHw85M2IVHMjZXMjMe
GXpri8SIVn4b+OuXD+rmgzfd5WN9ZZIkV14HQzNsudFUwQJCVLe+yxvoMzYcx2KXhkFHXdHCa+zR
6ZHEmSDNGB2Y3zxvbj+SfIlRQPpxsZcl4OpYjOlaDPXOQlYq6uK5HbP8EDbFNnVBtAUGRERnPvxT
Pr/7bBIIny9yQczqW4LyjHXkv5bLahPLXrkhlxsL7ogrtkdeAfOl8Ok9hy7YtDmMhC5j598F5nva
sH0sP2sQFhtiqzVoW/sBlT3UgRFSuFWWL1OeIbw0UF1EwQFzFpHNtXwbbP9pwEmAB+jO7mmvRa3/
kM+Ua/Qi0nbAUA0lIS6j910OyCrSzCRtxP2WPg8T2iE8sqX/ChE/8H9M6Y97bqE74LrXQlrGgeCJ
15JTfVfKr8THRu32ZrVRZffTTy5vm0ohxi9hGhbdZgsIG/31sOLg3nhD/yWj1t33FTT0rhQHSyT/
PC/ZFNIMnlCAl9G9i9XvUDEm3Di19zFl17AQ30aq9z2S8PVo24+5Cfpw+TwS3M1494t024B7m+Lk
2HuJxIdZ2yf0FacwgCMtLXwkwOfu+MbwD86LXawdD8pvh3Wcezv4zleTN2AP2n6nPD5cSRetmVwi
PZ1/fIesyCyj3Y/u+pkOVDj6L+m64YD++1u375HF07C8+2h9GQS41StU33+MWJ7QJJ7DurOorq0H
LV45EggsIw25J1S4qZOfdFZvhYFFikxOrJSkSSB08TGrLX9yasL3IUiOQ+CKnUE+B66j+Wh6wMtl
yO64bVfLt6QNfHvFkJ+CWe8rFgGbhIMXL123CnlvQdgxbAud12jE3Cg7cai8HLsg0ydn9K/pwF0c
DNOntCTgEUfjafTybVTEJ1UhPcjBCNW/qdneGzV2f0ZaeLDLLMAZE++qunsYEXy0Ee5JY8anb6H0
ZyTw2PfDTWlGOIQtH7yZPMPK8/HQ4eRtQw9JmiO/46oF45kFdzgNzk525TJhjBsNwxYy2Hqx8fd2
g0jsh5CCl9oGlOx4jAxAWCawf5uuF6vBcv4Rmn1E3g0VsQqPy2eWYr/buvXdvBSklMsPsz1iTvEa
yNnO2YWiQIwuHZ+CcxKaOYpscoXTEQjD5FRoQbsbjrb7ktEm2438pxZOyQuSXfCl/IyGT/s6Ujd5
Q/bSotpyPICyRRt81XV133nWVlEUTknECV5IpKnRP+mLaa9b/F2m8dvZ0SPt4lcRDS9DeA7lQxXV
D3ZHzAfLArZavBTUdAkEkSb/imZUrsNwMRfva4seNrC6i0hDMOV59Ba0MLsrfl6B/3JVd85rM7sJ
YB3/Xz7GVDnpZ4jp2B7yz6aBgRZTPE49hTbpBagIix5FfWkbCaZOdezCml1qbF4BYOKCH79QXeQ3
s+LCMMRHhjvivgpR8lnz/NPQlC+HL47inIR2CSSdPQR1TkUqjTvXqwaBeFjEAVZDLzlG5QcRDCQo
wQuzySG29HBMdPrY8cHylZ4aq5L7vu3fE5Dbm3m+6SAn1qwvcNzH80Ovk2um9WvmzUwolXUNiUpQ
faCIk+6PWZE9RjYqX6aLrGHow6fwOwxiH+dGw7Ne3yZP2kdiwWaYK38V1i70slN0kK1+tEvBFDkZ
31Uv9T6e0703SqJ8QPa09fDQBuJTiPQr8eCO5C6AJGj/qzn6k6nPMi1AdhwyZjj531KX94M2rjnm
7yoODj78s7Uo2z8SXj9pw4PU/XTjGlsVIVM1TB7tv+KJfvbJRAoa78WikI6UeKe4pFQE/s3hCACt
L09Wktwnaf88VqyF/Hju90Hy7k7RbzNnNxaIQFpHUrhNo9qD7wEWZ9R3TANo2CaFWS5j7xZmxUdr
B78CbYnjxqjtbeeN0cuFvd28kSK4TlP80cr6JBUOoBiQrlNn1z5f/L7UoKu46a9wsFdEIY/7fPbu
rdhgLMck37yNMv3pW6a8cXYx6zv+adh3OrCrsAvKFYORl9ot/rKBV4azmblEeIzs5o3/EGMetOAG
4v5WosddqYq49N4OD53F0MaRoAWF4fpr13G7w9xZAEKiAluQ9dXltbnhYVl60JDceZj7EVvFvhQ5
Fui+AXjN2jx9nov8c+p5aFFKPTeF9eTFxq5k0GMjBF63Yrg5kT2QlYHZfPL/KQ1TJMmni5YKasSy
eXaIKy20gSNGFn9zgwVo9CrG34jVV5AUkebZmpF66P/2ZYddmeX6IgJcezJ9K8OXMRzfMqO8TUHx
gnPrmmftZx+jyEQURcWTv3jZEJ6M1HnPGbKwPBEVfko4aQITQcwAIZ663WxlL3ne7Qa3hbkR3jH9
RxOQsEqTwNT86X1GrHqo8/gvWg52nt1KsVoXdf0RtSxyF/D/tmHMi1t/P7EKY2aMb6QxPo0aC2Ch
sYDHZvXOp0WlzDcXo3rrC3zQFYE3cRx+EA2jx9l/FkFub5bRF9oEKs96iCl4oyYkXLTTlIEm8Bcf
Y/VkkNKBjt2ouw8Dutq2B0TmiJoZaLSBfe8dIqbbtq9PlnD7nbtkIKXM9AuASycEMb+zuxFt2VI6
Jc+GXDZdJWoO2oFiqttdHB5UM+XEBBxzYuvMMp82doLow6vZySn6mwzFGGYhm4EduhdLYG8dJVto
2yKtwq3ji5tcxhbCHZHGG8MW+J2pLVhdWA8NKnZ+nurPswIWRoHdrbxZ3NckyUamwe3vI4dh38E1
YNW/alfhGR0clW1Dn5FJMsdbrL88TxnKpAK7WdPPFsKcajehOq3U/DrDWTH8pwai9i7wgu8Jw03e
U9NpyF+FYbwCODiz6nqoCY8o2Q0FyLtXXjichDW6p9ApcqRHnSZrGAJVR0xkxaczNb7ap53/CS3U
WbEeP6iw+wpAYNLOZ0+tEQGl9vyLraz3gOzF64jXx3GHalfOIGw0Enst0HGaA1xMOoIkp0mw3IVh
wgWRYTXe+ItjrXWmrckNHBQoZcxLkXU8pL5zx7fGZlWN93ONq24YWBTJIvsOmDACPqKcRIeXiPgp
I05FRdjU/MZ5DmR5VYJZAs8UQgus94WaD/GEx3EJQx7xl4Bm0TcICeSzCCKjyoRIyV6Ig+13z3Fs
r/KClQZnNAE7bcKR5eW7xA0nEnM01X4wRdu0LM9uMpbngOkyYjpYE9bvjdn4czGWPxoOOp2Ze+cC
MDdjEIfObLfbNuSetyFkRjEzUdnb/0wzvXEWA0UKHyMEFinQmlRZb6ziT2NCvIcdYebV3quMpkO6
HFuGYkLOlxQ4LAFanFaOrt99ex7YALug1ToBpKSIf/1AfprkG1r9NRlf2tkUawllLQn0zVT65MyN
vRobLHGOuO9zyG0wlpnqW+jaw+yWyrQiZRmU3K/jjU/M+uTRTIadNU/9CRiDh/dtWDFavPNd9WvP
8ymvGQVg6NtNJd1JF5tvc3v2OHTX3tjczxOiPKuIryzU//gGKMDGpMFieSWAACit+2EwBuPl2TJv
0LvMRmYv4v6KlJkyKVDbXDTPXm9EmxEJ39oKIPkgq4frc0osHGyxk14Cp7pIzgJ0qia900CqYnyz
8QPT5TybnnNsSU3aAudaEXGymxGpH0Au/UbR9DxbFeQNd6dcfaIgw4pObiyrlwPWl2jdYNHdRy4c
fEQXkG3GjxA4+4rhG3wezctTBxve0/co4eCa5n+Ji1w+iVBNGsPSjalz7/f5xuvph/pGfDEr4bUY
qKS98Ws01Gu3BafLWTQm7Mfz57Gxf/oquDF6ONkGv13ZAVdkefCDbM8WAFT0MG8gZtWshAfEVs3Z
G9ioCv+Vz+tnTtvjxGnPRuMCSvel7OmF6a51i6AP4BBAVDrBlrg32ZsnL+9/oN4+m4SaJI3mt5XE
diYl3z44NzUc+pQfN2jSK1uIkgCxxtwVUvEQLP43k52nWfhvmiQEvutHNddEBwTDc6Cg6TeWs0Ro
4s6tJGF1YfvUWgQX5ROObzN4Q7poMcfPodCm2zoDdkaIoOrSO7KV7n0nmA/axcTmpUC6BfvVDrZB
PxfJMR1+ba8Zd1Y9nSahMA1xxAJIeC4pvbgpCdVaqtqO8OZw0gUCoGWC5zr7wk/6La09FvbkK2Iv
BpxhJpg0mq+hFV0Q279D1npIEvavQSVDPnlkz8wJ0GysOrJlPYTgjhl821Ld4WnkWFDZX2YhAQ6/
p/oB4usNdxEqzo5ypxrTt0TwtCbjX0m0w8xS/dDr7m+28kvpMrh22B5ZOFpWXoE/nJwY1igJD3yC
XSqT/HMsW6NoJgTPsQhsTXzkrT2d4xzi7MnM9FeP7b6OIzpf/U+xzGRngZovcJdEBIvwh/KkgCfH
Iblezf/WmPlDzU0GS0E/RlVxhnpByZE7z1gViJZhB5ShVZMdRjqWRq5R/zjiUaBOvrie/6kbedMp
pxmcL+wCbPOCCIo1eRRl9V1SVEN1O+O//eoz2iwZv81KnHlESRYZN4phbNyb5D8iumgnvIs2ykpz
woZMuEBh/irzwywciKyteLKoyGlYlFz1iklmwbiIflqH/Kua+uRoHOpm8Rg5iJem+qAYfq6zsjoW
Bc9LEU0P0ei+yfifpgfDNHgsuD3qPL3UrGAVP6vN5nfnVN115GzTNVqh/BZRvQPgIKsOwEvoIzaB
cXLh5EPbXS7e21bfXMJNFAC8vsXp3gmDAzts1poVHgo2QsZyGMd8AX3Pm+aTdDubhCH1NFaGqDhc
cwAJQ/imM+ANo8VqvBG9ufbVSxBk4pBnN2FnDKudDcMlA+A1bT8i6C4HhIcrGHBry4IWxTFdAmEP
6FuMR8L1YPgw2+9pRYEukE9VFzaFAvQBPpZbHwbPHGjuHnB+g2YqX89j9es63V/4v2QMpYQh7AKj
OfwUUL9o4JRxQDv0kYJGZCp2zAY6dCSzixMDyTqVdzk9cdwhXCzktzaYOo746Rs+dYLkq40rQ6BF
cDi8mCB0K8mepxanJpGLfBSYZLf2+CmNWW0BTv3ipWNoKeYTdUFY6YsAVc2MD6pagGmS3Kr7ZABC
AQ7cq5BdhIAzem1Si3tp8+Qa0DnDyXxGeQHgyO6xShO7UefVCEILFomrvG9hLIjeWb4ZDlLAMPLs
7WAQuBQLrc+FSa8VmBKabEkAb8kNaETJFzkX6Vl0zc0qfSZpHbBQnTvmqZdtsyUSHfFlCjE2B/u3
gQJEay0eZ1MfBi+1gFLxk/NZdnb1Lmt2KZU0gIHXOSyDGbdqqV486eHjWjYzvgZVAULCNbDSi8/E
C0Ku1XFtJwAvqAxhiFaYqjCR2hHIFFblNDw+rE+SWa1gvnSm3JB+fWc10Vs/yLtgRALcTvEl7AtU
u/RdzWC/dCPyEeatROU4oGnglhvRx6BzJgDFS67QezkO/EVkyd2GDdOLaTL+n8i0wBgMgB7/8KB6
9FT+khcTr5GywiJ3DaxXhJO1/q8v/YPgAhoDJfeA9dK9Oz2ZiTo3A+sTlmuzMzIc5S5o50sdUuNU
JvS8cXxBjPyAmOZ1Bmy5TjvjLVCU1lSJmACd5kJs7KpAvx0I9xBG8dby+lePoVTbGcdmDqyrqYtj
xpjIVcg2LPiBl8ljcaBb+ylNEFaaTvHSW/VjBcJlIL9CDryjBI88uxNG8zFC4cPDy9YvFRcV0wWZ
d/0GDvc9t2wOtHUs+DILnidh8YZX3D3BbPzGzkTmWgU4fn7PjeSG/7JGhQfsUYxHjOs7guziiuSy
wW4+TS/+tKfsjpJi5QVnt4ElNIAzy5u14WEezmz50BTIJyTew8qCWuqEwZff3DMIZDbrINGJE5Ka
kgZkDjpu64q85Qbb5RhbdEBsPNvS+cCDhHQAKwAE8JcGxQI+8vivZN7F3bKUeqhxa+tb+1xkCQ+M
vyz9h5SYcvUVh+Z5rvIjA6ybBGuSCRVss9F4BtXzUxh6M3XQBcaG17Nuv6q5nTazz40Sls9to1GA
WMazv6xea0S6PngwMjuvs4lhIhUc851oqaWS4UUQKO7WHTNkKZEv64fRFL8JQ61TF751bVnvYRxw
SMT5Ac6tu51cdUgjhaywCl/x8v824PzErFhMbDUYioMhjOesPCFLBsiSkjNrM1MXMhB3/QKRdqqv
Ove4R4zuURviOGv2oUodo9S6WwC3Rn7v9fW7KHMFVZY7m92KC48d2IbNBqBwwKEjfbWm+D6xFv0C
DpKhd+8GU93CMLnDhGKx5VE3Wk0Nh8XgZiLU0Kw6DEwBmKMhCLZ57BxhczgrkvoOzTSmh8nb5YP7
UQ1DScCxOmZlfY/mCpKKZ5zBiQLKxgYBydjfLP9qiSa1arn12iG6Ug3et4R7d13wr+3yh1JKIjQR
dCo3h7lRIpgm37LjL8Ro5lXl2RgMBJdqesJb/iAy9R93Z9IbO3Nm6b/S8J7uYJBBBgtlL3IepEzN
0tWGkHQlzvPMX98Prw3DVYtG17YXNnDxacpMMvgO5zznmlqnwsTNl4v4e+DVuVGNyK7FoVi6j3ia
b436064Xd6QxBODkkqtFOlXl37JxgQVKXqOX+R8p4vMxtyyulenkGcjZqp7JZkTMsdm53043l2vE
h8ASbrxFeSqlvko2sqYO2t1Uzhc1Ogx40DG3odHuOwZ3TG/Jqsoi46XuAYL1CSMIHslW7L6xyCJh
wSs/h6h6nwSztjwFG91Y8Q/4uedWg5ELyQ6qZQx6HHNxEGGwRIdOiRyiZRUePF6iMBiityGjqzLa
6YYZHRUeFEolztVYHhkWVTt+9VEo1LFqqDhp+msw6frA8JIYaDtTuyEdjwYy45VoF7Z/cHEG1W8y
L3y2rCU8ScALzWnkyNLEHE1AJ7N+QMKJRa6PurgC5lCcU1NG8Nb/eNMjeKSDkzw3fvkd4xlGfz28
UqVCB3KjV+WIl8kcX5BpvCVBviGbAHyFVTu7LkPmK2Nxbqr0lI/+pp00I7WF9YWWhPaqRSuaWBE8
kg6xgIqxRMefMSMsnEP1NZJsNUegWWHJqqIcqlVSzvcO9+DGcwFAzNr41hOiNTikzhT96JJSg/HH
WjpBdeaxcC5iYscN4yNl37bqEHTpmDzpaMZaRdzUysSH7DmUqz1P9giW0xMe922lSOFrmO4mdXgO
pEuY5Xc2T/maOKC7oCAqR0IHEGX87ts5CeA8v7A9D2rkBZlJsB0DQURp8iAZ3K3ySF613+HKyI2O
TWLwBSL9HjAmQpXPlBQHQzPGq4toJFz2M63K39iHeEOm4beXDOe5LfbGYhDpVPh7yLIDoBC9dgG9
pz86MdRRZ1rtySzp6IqJv8DbvvK5XiwkPzwlCYjw4eEyO1JvJePprRoAvA/jKTG7fgeHwt03rDqT
gEV+M3REFLoPmLeSpeNAVTw626hMWZ7P5D3AIph2S6Irq7weRfdWh0225YAbIsYkTWl7a1UOhz4b
7FMWAZny8uiQ2pos+AR5Zkc30ahVX//pDtC7eLFRs4ByEFGXCjTecG0T9TUvG9axfauAwUJ8Zd5m
FUxAcsEODnImBzFAWjYFh0IBuddQeWAp3LYQ/XggY+9J4HLD1QMr9orazbtZPErNYOr9jWRejY+L
WIdSmVcX6ZgfJfUFlVKWC70HdXlLPQK6dzwPsfVdq4EAY/0iO++phzgcSpzkYcS4wDOyDQbyaN3W
I0YMFzXKAuwB/LvD+DKvJAEuOKmQNfyxaH75cfVuIALrUhTXIZZWaEZHkQpJkEO0HSK8l4B/x3Vf
scFkDOE7zQJ89OdTuxR1Yzd/eIxoNrJyT+ignwwXC6Zukab38QF/jkdVfdKgzM+TI+IDou5TNKN5
7LUP8Jl4Wx/L3GNYc8pYSfldS7PfzR044gHzk9btWToYL002kMsbGOiCQcivLqk2ZYfF3RsWE7nu
bsTiddaaeYGx7aSTE6XiwIiJynvCCFe29+zW+IsbE3t/4iaMzLjLuaw6CMgIL+68pLxb+EWrWFce
jb3DVK2zf8BG3djFUGKfdcBlvYjCzHeuwxzKhcKk6f39ZSzAqqM8oLU+Jsgwy+IbzcRXakdgufUn
slh3U5SSujkCM2VpfSzTiU1OHt+hPjhIC76IAysI1Wm6I4YHygCcxaQ50AeJc5/KMwUuPctc3fpz
fNtXw1s9zTe1a17NsQQHRgA3krP8TjlMOAp8BH2ZIC1Jr/TimFw0C6sI5xMslMrM0v3IXrqzfQIt
CHxZtCn+gfYZQfnKcgmX6exkuoI2NPbtNDO1H+QWsaxzyFrvEku9D1gneSq7Sk6YQvOEFiOqU0S+
h4nuNWtINBsVsaCJfvHZLZEI8svluGcTh9bJhwne1qjOtVU9m7K4KweCkyCD36bmEN4UJGXwzcF5
FNXVmuNjxRsUtQbQ3IjgJRPesqd482sHDAuAodc4Q2HH9VMtw/Jq4y5JEE5Bu+5NyYuXpPexpuli
oWytK2KhYCA+TMJqbicjf7DjB+rGjemkIc8rUlgURh0iOqddi71pA7o2K4xrLRHOmTkJgK5J2W7z
YJqa+H1ue/z9xXgoCpViSAwZX5nBI696ZsndPY2eOFqUZazP2XVmMC0TqWvUY9MN0kyijByioEgA
5fVCUtpZxoB2mkQSS6bPYIsW5lnwOHRx9jwwG6bQvvGn1Dshy+oeAyHJkizBbfCocralhWzQyOJH
qBIduEQeolnAWoztGRij+dzP4NdZ6+9YkeNZM43gpcsX43QD5iIKGbOTBoXUIF4wMANCT3+W1BRt
QviAgorA9pdv3akue0Pght4kAWPClJ8Qx/LOLvxqV9VGfphUE77TqcHFuOM2gd/A4KBCPrrpPfpI
zxXmibuVeWGLal6Wyd6HAfTgqDF7wCB3JMh2u/gLDm0OFXC5aRqvFTvXVO1dFN/Q1ID/ZEuTWtUb
kTLIiCrmyEnlUjrWWydXN5NVtuuw5FWXg7OPUfy7RGabON+qcHghyvqx1c19a4VgmWLjNb7EHTw0
uTQwIZG5fsJNP4Atx86AITWmiQkkSiENS0nrbpeNhGCYjYNvnBALFOOq27cPsFYuWUn701AdHpZK
Pvei8xisdcn4A52ipCIvYOOrnGBS8WaOaADoFpr90I3YyRbfEVPFGzsDjILMn6qIp68hbHBqgJBG
JrTISXDo6mgjC6xY9OkP5hJzCVmXyWgQnHFspWdUbMiUFeMgu/Wuy//6gn0vbQecaLuhioJqWDY0
62M+Qq8JrCtM17sIg/EpZ/60WvY9iGIjwpvUEzOscefPN53rt9fGFV/IR7FlMsE4mdSyzBGxU8fC
ZkYM5iQZYrj0ERtezZGM3KQkH7BGX0vYJjJ/3OUuu61W93t7xrDimqBBI0jYgwCqP8LlYnuQHsXc
XKN88SGbnGER5qC8nSOOaHEfV+NzNuuMLgbsXf4ZyiTe+4gB9kmf8SY0YHRIz72p2J0Hi6x18eF0
pfVmEFCc/4Sa49JmxV8i/7VxreA4uE+FTveZyj45M0iBw+rq5bgRbfE9CgOWCZ3eWEe8pXhxawyn
C6LpyFBnVWb6jgYdZhFQf3R8lL+dR8zzpIgbsYhTrxWNuE4jiFSI4itmG75fXCuTORH3MEyP6RGJ
UcTFm5yDlKQnQkbXpR7umgjCmMzZHDvMGHv2zFXM2JES8S5zS4XmEeShkY0PVYZBb4baahCVxkPS
r9byFl5WvosFs/k6LO7Q930iCaXeip0PodLXQT9NXaaYXWHAsPPhw+Cmn1Zz6aK+zxyNXArTgJVE
LNgBnQfmp2HDZNKqEYiU0XTlkTudZgF5vXI/aX2fg77LdkysUfMxnQmjN/JEkQC/xzlTgzTIrpMZ
7qYADb9oFZ89guVNx14cAxECDm8GlTa+Rc296VCV28gJgmpPQ4RfM7Hfhw7QmRpB6Qevs4LUQaGI
9dVh9wil+Si08wG4Qh6BlHYhhLYK7pG0GbMAsj1PInobu+I1iEvrWCNiypAZZsYwXmxuLJ5E4aHR
Fafp8GbU1G+htvZD5ZPNSbwCgwzMMJz6FjiaKzaEgAnCx1hd3MT/HGf13nbNdmTpuTIDvsrxlhVG
3N1G5XjIQt8DbdG8ufagtvHsf4fhCV8010MEUNj1mhcZUC5b1FDo9p7dsjmlFbdPWBE8GzgUTbkw
9uW9UKGxzxLnqzMfRMDfwx3EfikFoDxn7xZssNiaFvzIV7SzzQSeN96JhljEXeERnpU0/GXGGC82
qOG2QQ8LZoN/MWvIILOQFI/GHik3eFasXBuGMHig/fILRxRqaM65ETXuShTK2sSAVzwMRTJske1D
yeqm/FqV6iolO9RQXYOqYy3uDY8sVSHuxPB/4e2dOMrJHtEDkPMWaVKng5/IQQbByGMVDC2XUYpb
Nago2ZqkWlULKkqHBfso3d+NSfPV+5hk7O7NdmgIhphRqXeL3Xfxi493mpcrC/FmZ5LEEGN4dEJv
BwfvE31ifwoD5C7m9BnTOXDGifkYL25zR7OfouL0Gv9WKPfW8klFy32543s4EdMvmj0E8FCKrJAI
2MrdaNhMZR5BiuSXrhx6lRT3rZ+hY4zL1tz5vfFZRHIBqORsTl3AiR1Hc6K4a7sNWOdZ4XH1ilMJ
8JiSAHjGxKCQHGyDNUZSPITy6GPUNKK3JnR+NfoLmlVM++GGzs/gjDd0w3i1rfC58d7/FK/pQp1C
gSpG44vDZicdea3b/NCYcCBFnDykUf9YzWg940HCb8nyIy933dO7E5h04wUZis6lTlbK+M768Kiy
8TmfDZAzTOHy1vnhzgz3Vmk+uMYPFmQYxrH5O4PpjrLpwcCsj0dHofaUzs6RA/MY8F1YWCmJDW9n
1Cg87WUZg2rLSaHuRNmmQdsI4gK3VvPC0DdjrftMiNBsWK9BAWMHgTC+2FI+FAxyYdU/GebeEmm9
FJE4MMOsOs1Wf0tmAWNJm0swmiE1qPHaBQ9U6vaW3mpGNR6sp7ygSCFzfoyQVLZzsIUhF+DXvpdM
TIB55u1+bBy9wX3/Mpv5bxcuyTXTc7Qp+yXSoyuQ2dhMhRI3DXdyLvVGifqsJobxs1G+p67zAknp
uR5Q4kOngIG9T2LvJSbB5w7xSbbCbuVcrTRN7quy+hQzZlw8bOXFZR/YD5yodhibG6yQz0FSJL+8
+MufvmzbEhf67Zu4lyYGPjqNqbXew7Lm8PTzdp3P6TV14ctwJkM/9ZiIsZlayG0eNpzmERVmf59n
C1IjsbtbJ7e9wyBMJjEtFuLQIGoXsP2BSXhxREuNRafALj9b4bQAuR5s041YlkNkMibtnHl6n+Px
VCei2s2JUV/i0r6vEzR+rkZW1oXFVkJ4WMOdVcvjgPYd/9aPFeLqTSjrbxp7OFWG0X4Iq3MpUmrJ
DTrZ21yMFmGfbrDtMyKPOhIfN0Wo2CWykdgbuPq2SZ3dpikPdcVqUWNyRIRIyt7Ub3w5dT9F0V8T
6YHXDNxbt6wBlIMvNXG+Ta+ebjqSgaLh1DmpvU2FpU9mqUg18rEFDclXLQ1YmnEnGJzz3U1x5w6/
qCA+K0SZB7NfnlvFWuU9pFyUTmhuWIEyFOmrkeBi2EWrlOsPULH6Fmw2lW/TkyBuDyyJnDQ8YQFA
Gz4GnNxPQ8Ett5AXzSRhF55JbEhJsxnYjDWSty3KLAdAQHpw2PY9EPV0HxU93wUXZ/D2VmuQpxpm
uFYib9f2/KvjKHVi+IIDK7UNMRWDh8gwA7usGecPLn5DR/boDK41SqbVqASubg+nQ2lbW+ZtRyAH
UK7vpC+Ji8yBOykzuEY8L4nBNg65HT9XmfGZ4v9gbY93PWqButd40Hewvg6jA0wnN9hPT2Z7LBqJ
V6eD9Fyb9l5ZOfbDiQ8z8uOdGfhXfFTxkV9r44n3vJKEF0INJh82bpfuJKGXW9xxdJYNpAqylR5H
C9c9K7DOxcsdLrKNHDgxPLTCsh4aC5cvQL4CCoDKys9oRvYUzDb9T/k8kCRi+0y6ar1VREYGxpm+
4ojS+yPJoI542QN7tmTgJnLDbNhElbmepuT31Lu3yFndjeU/drAVNoFb32SAs1aym/Q2K6OjS3YC
qQ5AVV03PeYVRHOey3LXjYDxRYSiQuQX6RsuWl7ckiEp3BbKwzLmIQV8ONynWfqaKIMwsnWYlHRX
xJus5YjPZYLegl4B2Xm5IRTux1l8U6b6NY0T2M6Zyi+VgGBs9xXs+WcTZRrNT/SLOISk4AAlOmhD
+ot1k3qBSfllfPiE+BoTpKTB7n87LeMpQ8eb1JbNPUyXe03sbgd49I6TAFJcAp6BdmlDjMGXKcQu
kTnSK9k/FSN8jLARO3QvcIfTkexXMb+6AJcKi4W0OSvoVp0FPyUWq2GwMdCZnLnjcP4TVf2/v8b/
CL6LuyKdAhrAv/8n//4qyqmOgrD9b//8+/67uHxk381/Lt/1r6/6+3/9J9/0zx+6+Wg//ss/lj1i
O9133/X08N10afvn1/Hrl6/8f/2P/+v7z095msrvv/3lq+jAsPHTgqjI/z1H29J/Xt4/Xt3y4//5
bcvf/7e/IEnp8t/Rf/+GfwRvW+Kv2nZdqV3irW0tbIKth++m/dtfpP4rodvoTRxpO5blaiK5/xm8
bci/WqZpKpSs4GUcTff8r+Rtg7xuR7nCc7QjXU96jvc/id42Lc3PKv/xCR1//+0v2jSF5EdZSEQd
lxNekfL979Hb/AF1nHflS64/SPn6FBYzstyyb1Vd34OGTwjXAYTQsnifEv/Qq60bNA+WGWDarSgj
feeBoBrc0wxSyTxeGUNxY+XscsskAeoKKmoai08MUht3DrCPFbheo/qz0NkxUwAa+hFjdQaPPaOx
lIZFjaATHAkzuuKwJ3kWRCGBWS9IKK8BKEyKaORuWX0yJ+REsTXiSwNM4Xl+s0sjQBwIv0CloRzd
Ntb0xBL4SvQqmPeyoyM7iMZh3OaTHZQDYovi9txmfzZzwQ6bzr7p2cK3qJd2HSJGWHs8uKyuItnM
fJGcY1BbnpRPeoMFQMZPWTnH+Qw5m72F6Mxtz/O1Def7XpiPYmjOdmgtwvXxkLrtehzBo7tt9TtJ
rBfQmIcWhsTKtolBaKyN8tpwM+Qc9D6Rl6uWbm5wmEc0iV4AkZgECb05NcxPBgciedeYr5Zp3wLC
NCkog/K2SXp71w25uvZ2vU1E+WBN1LQdE3KZ5t6D46KQZddDhUaYzgnE1nEy3R86/XLPJfKr4NzT
dWBvmb/B+g1uZhiBHB5YypnLhfvQIyjdDMff5e+69NV+ZCUbO/oh5EUfkCuFmySviNzNoM4pJOlu
hz45RTK1y0RwdGxZEvFsnebQERvUeithRMGpIcYIrOBIWkGK2wb0RzldwMuPWxZzR5OVTYial64A
Hy3zqYZuTazDPN9TDj25pvvbdOXdgBMHXdz000zwX9EmQols+Ap6opjKbvC/ndQ4eYcY+z8S3uYm
ctJnMNLAr+PLMHNN+fAhfCdFVDSzReK0eedKak5zUKSXeKZF6dqb2XHvwzFGCb5AyI083ns26uxW
kNXut9Asi6vlnaBx7iM+yhVIP/FDXAfQieRXm1OhQ5DnKxnlB0FGUhaQi5Wshz1522jUsM2oaCJo
afZ2QY9LfSK3dkhwoUd3Q2yO4ASDx9mLz/lkU9YZ7W0UqebozpfByMpj4LAWNVzvYvf6V+znD6Aq
brV0Qeo6cjvGX14iJwQAw8sIXnOTz/nWGt1s3ThWfvDH+NOLkaNFTK0ZlJGhFtK4AR0j9Wn06Waa
zMdLmN7Xsc06rpmhQkMarcO4vbBhXWHta36jXbjFg/RQgb5HOIv6HEznNinnp1QPEGgz5Fqqbt5R
hoLXWKq51I8IrHGGcYvQmqEQK153JNXEw8CFTRnlkMTfuY0T4zVjqMgCp6UBYWDHWmrrMvOFGgbR
Gjrta+lyDoxFoFdTfWk6+iDZQ/GJjfvkR4+LuSDtcD0rSrawpqvKLGs/ocDaxwp7fGD9mv1TrVX3
7AXhOSSQiEexwz05HSfMILfsi8il+BkNtGW+hK8+Bq8NRs1tYTz6I/suScg0jBICsZ24ubY9yCdG
RF5sWzst63NbKv/RHC7UhUsUHiIZZIC5zIJ1Zb21jUMoOdNK5XgdmzEKaE1Ko90UZy3c+nkkhjWq
WYCIOwdOObM5LIn+WBArBGHM1h5kuSExT2wTyw0FBGtOWXAClCVel2LY1n1+KmPioe2OZb9TocyZ
Z/L1BtLTEO9tIxOzmCLmcdfV1qlhDMU+HE0yi9sKcQZQZnNDEyZQOyW3kwxuxVh2OxRPPzGjUo+Q
oUqN+TXNE9IDzYs3R8O+K3rUGH0FdtJ78UbjZFjiLpmDvVen305cfPt4p1a5n76yknhnqHKDRouk
3pz7UaIDsRmGsjlUa8nQnTEtWE5e7S8b3MDaUmF3CGp3G9WoDEkYfGu0cZw8a+MuC1U47U52Rerh
PJVBt2tF9RNmRvloOsg8MKgtspUC1MyqiTW8Xpz84TD/yu2POGMU00rk+vYCKmsjlDBn7BRM7VxB
T44q2qpucismBqZ46nr8EWFTbs3R+0nwL0LPKhggKpsDHzqIr06pIZCDLobELHrLek2aCUgSRk/v
o8PYPsiPJE0QWp3t5oGPtFK2gZY6pGgmKsFIMUIPpv9hkb9TiTdL1C9hxYbCiutTRdBaNC0s7FKR
Q5FZyTpxFmahfRP1/fsYRuzRJ3y/VWGvw7qTB0/+0Jb6K1OADRwhmTONzjWi9ngGdDO3eu9M2YMb
GtcJVRnpTQME/vpFGiyAYyeCpQCDezWmzatjuwjKZHBQC6e9hHjmJ1xMyCpiQdu76P2ggOa+zcaY
dZhhes/Cu5raBQlSzcNBzRJ+NOjFARzDTLirIbh35mJD/CDpZH0nOIXzaA3vLvdZxqQeYRfSaLhv
kApYwgZEXjEGEbk8uBKFGRyeaTf7yXg0IecSGGg5eXqXhf3WHHLnPsC0jVgiwLzqtpvczF/nydIg
xBLjgLEOD81sP/YoBwDINflNwdKHEHl/iwMzfXPSjwE2OCon54iDKGAMOV2MZUQk8nSfLhHew9zd
FyKH2zxOW1aNexSyoOBzPj5z8A+C1Bw6A7CDSfDkQcpjUfDcjraxUcyfYKeRv8Z0SehrQViRcnGZ
8Dx7GRCokriabaBHvKkqekOv8RsQ5mI1mn4M0qkiQhkQMy573Z6JJpINK9AHsiN/ernYfrTJ0p/b
fi91LpE3vhkEdQBL/RZUG5LT9nYk/3CqVL2fBom0k/JiBu+fDqOz5905e9jf1zFUJmLkOiTOuZXe
NB2kMLPy7ylabz0iUgpiVBIvem1Hk8SfPGC20z3Jgfwvo/M3sRQwt5TYlGoo9olDmN8EjRxLhYam
R7fcoX1mZFvceTkXWlvJZ2BPPB0YTZjx48hlikT1JovGFyWD9G4+9B18Q2wXyaNp84c7cFNdQ7iE
a7XwXJ0JrBsPzTkEjg4eNITHsB7rVJzDT6ZRISO7uj52AWoakKVIxAETx4CKGYMRneyFPHMxm2AS
f/ahvjAYTCAcFtO5hlaGfCDb2kn2oVEKxYyHVzGEIx7fHWXRPDIJA7mML5cJFmNeMsDseedZ4XsX
1ucoMJFZzQ74gtD7FeJaHwseDxUf52gWe9zeIAoQr3lQKbtEk8OCzyiPhCCebAj3cpZ4AWaUX2N1
bhv8HGwe0ISM5kbhlDhVFFDKpll0+xA9lhLfDJKORVrfLxAs6rZkk/KebJzASqhNedi2PAY2sWu2
G1X7BG6kWLy1JkexsO5V3BybmlFIUWosNbJ9NArvE7kmN5Q09sKuCSeptkZNnwyBcF2VPEeSlrHs
snD3R0xaowk1oDCZ81r+ln6WQYl8dnTzHchpgMTbPbH/Pis0qjjlgCMXz6blmzteA+QR13nMYMjt
TOoaokUwirEvLGEaLs98cqKzfQuiYu1IAoJxztxE0j8pf+2XQ/pLmjwgVKnttVH3ZyyfO/pmJm9g
FHgl7CAMp/vNMWTsQNh8hX105qdgHo2bS2DjEiSik6FXTqE+B+kh8WCpi+CX59nt2unkDdo54IhB
Vh8iXLLMves7NNhAKkFFUkuFO3ZwoH68khDD4pVmk06dRNIjKdkwYfWjHetbpA/DElS8T1y0OQVI
GLa8wlwb3SdHxGVyELwAkcQ34NlfeULq4jC+kfSr9w0wBlQVMByMnnyWRVzrePekWL4HMkGgb7X7
yMF27vjh1U8/EcLvZE3Wpcls7RbmiVjDUbj2SXWm0lgsYiCXovZBauA4ym/7rYWNCK3SOaKcWrcJ
xgG7764s3aDGGOHEhg/ySTQ+5rr60J2JllleQgZbAV7PlYGok5P8zqrtbOV3jUuB1fwmggHFOLC5
3Sj77y4eP4xisM6Q3M5FL+VdzVZHIDpdc7sGmyxzt8SRZGuVBmhD/JoXD9kLEhKqfaxwiUDaLBxv
WM0/pkV6Ain25wL70Uq6xqEwGAE12sTNmkcYUYESNahl0+4hG2q5TqzvwkD7XXRpuHbq6FkW3JU5
0w8/Dq9Jx0fTk3hpwFXyuGEaYsHSDJ9hGA8HYfTBriLxTpQc+X3xEAFmQGmxiI0w6ZgjgEVLWtuE
OGE3B3PCPH6bOoB/8gCajg38rS5qIrhwRm/Y35tovqnCGOmMbB6n2rifvPGUmjylS+x9hfOg65HE
1Ml9qhT32KAoEJKKu9TAL0MPDDkndO3vOoLt63kL3REuttuZN3H8PJC1TI6k/WJYFSh8F/Wnh8J8
LuvoYnCIEUFwP0zYHUaymFZQJxfLJede14DvsluYr9WxnFN3M0f2ccCts5o66C5Gh6Mq7h8J2nm3
++ZxHGbQ4YA98PdtkwmxxhK+ayo/5BP1j1iT5bmN66M27QxgV4mvyIzedHNmt0dPio5pOxb6LtRs
ZOdY3AlXn2zbkWuAJPAip5PTqRbQa6e3tUvsYzN5d2F0cauh2bhAZMB2b6JZVlx1pJJ63bmz2rcA
rU2EhbAqNViOqAZ9izDkMOFsDoZjmI53ydDfoSohBkk+45pC1yV/MrmduuKRyNBDO2VHg3w1H8Et
MgeukNqx8AsFOz1xKeaqvSr2DWuM/iA0fX96xxHy57eXizZXRM9ljNUwAKMVL+zNoHeKFeM0abn3
wUL7M/pjWfW3BvAG8vsgefftqmfbubJm196OrvxK2OhR6J6SsqBSxM4/I9WmPMye/DQBQlL1z6Al
261jV7ei0R+Rz9zSyd6YX4YbBr2WSwxeHF1N4KyxYpwjlwQJo7KCu2qc8azX/RpEW0YjlR915XxR
9xxMM/9Fqmm/K9Qk1rPQYstTH3MtSXSn2SP4dfYJRgBZuw4JBZeZszexn0jQrAiLuUoeTCTUps3j
G6z0zjHrczqQemDV0b5GPrXVsqKrK6F4mkn11uJKjsFA8GfcWnMNdaY5ViGyjTa5b2IKQ7v5Xfew
GcLJOYAaujZ1fG8TMrs2o/S9auvfijpbfDgCEFQZAGOaUcv441OWWzfB9NuKvd9dVooVGtltM1af
fmjeGNLZi37+SYeJ7IAZTTqWIEAbV1dT/dVoMFPzZmibnWc3z2Wbvg1Ode7r5D6txU/dAlu3aKh9
cegFMfJ/fkL43iRy8ReCCHR2dWGhUK2blzhGFCVgCENCzgMv2IgquETNAhaav9pMj2tcWBd4xLvl
TzAQ4A5JfOnz9N1EMICJsyLQ5bExAHR5YP5jk/HDuEZdwHQfwUlDNkwAWJh9Kz2Nmb2pjF/cjsPO
NS6uMT5FADcXB+5j3qt7EFKXUoXvPYydNZBo4iRLhkZmsxjgz/2AkkrxSy1W9xu4JZQj+6Tp77K5
2qRkUhkcvmHN6jC+6IGzpxzXVs8kpezfFYyPQc0BAXXqQVasOHgVoF+5WpdVCAK2ue5vmza7zyLc
3M14yn3mK45+qeYvm3a7HZtnr9VYMlNuVYuPQibJdYagE8DdglpRvKPK4s72D44O7zu0y9IMPpDz
bAniDjZGox6W11sT52D70SVLkndaYGvFuUDxVHofKURcJyAWaYR56rPXrEWCLZDq3KWmWE09AQs+
HEkCvtehIa4dJotKvUxpdbadZpnt8DiDoLncgB++YuNHXO8l7v1kCXaH+Y++PAwvYYiI34ZEWDfm
SyCNesn0aNYTQodmtO7RRzirdihf2H5lhHIFm6ZxzjgkCTlh1TBGF/gc5JkGYPO84kbI8aaZ+s9m
zKnLhpbU5Kk+C45kBuHTBhEcISjwLNmH2Fl2qbz0Hk/B78zjArN0SdIHwrV55HR3R44eTWWKdgou
yEhyE4FJokxg+WeYWxPuCGv8oT3bkQnxZOfYklV0mj8mhyez7OZrEZk3vRA/Y5F/JQVhSbMOYDaB
cWTVH0FF4Y2uLBRq8XypYgCnHu9EX4Y0h5zF1cCkz2dQXPG0wKlsrrspPNmFseO5hrg0/14+PtfL
PweLdxsE0cn2vD02T0Y8IxRfZpB+hH3ADdqXLq6JwC3FqxXTrjIdINXkyqU4UuPKh0ESCdnj+Sln
8+CkYDiAgrdK3U6r+o2zaUSYmqJNcGB9nyaRnatOu+9o+4Lkhl2avHKrxYxS+Du7bp+JmmsNMAQv
rrukiIXTcfgpU5K8BP6etZE/ajW9VSgNKxMwq6qKci8b8v0Mo9wYjGAgOpEgJ1MKoLJ0XqoeYRuY
+9cJU9f2/+uFiula/7eNyiWCo/Hv+5Q/X/+PhYqpWJsox/K0YHGhLI91xj8WKuKvrCoowD38aI4l
laPtf21UpPVXJZWgjLYcU2i++18LFdP8q8MShc9WSlcoioz/yT5FWab6L/sUVj22LUxXO0AKrCVa
gb3Ov+9TyGcxg64k2gXcYGnA7gTUPx1p8F8RyAUbwGXpnSN/Ya3z1qHplpc2h0VWjtm3yoqHgl3F
blQSX2FgXLOD18wPxAmUa3v260uJXSyGFpuw0Q8HZ9q2RXSPo9Nj5xxiHt0IYEwGqRAHU8v5vFQC
K8PK8GGKCdH4jRyibddVy/xwwFnChMcioEg3W2CFp6YkBm8uwh+3KIP7wSHayPKi5JDXSlwSHhak
cwnyrUIF78ocjfoubjQEqiXhnSgEGpUCNRmAkHIrigrRnIprcqPHa53Fb5Xrj8dCSP829w10mRZB
wW5+RgdALR6pYZvp14DB8smv+T/CYM5VFCsC35CVB6ZxIegiPCD1/D9Mnddy3Ei0bL8IEVXweGV7
y2568gUhakR4U3AF4OvvAuPGOeeFwZE0Mt0NYFfuzJWgOnGbt0Y3bxTTCcapN5y6LSNOrDcEjtFu
BFhMeN/wGNyFMDiMD93ETqJu4gmJmN25AXO9J50tqjy7dUVzQ3QDzzGHn5UMDqGq0mNUI42mzbDp
PWIAMqY3UbjPtfJT9iCu82BjLl/nkHAuTYjyzIniZQg4YIwAKLQT46SfW/2g7GIkxvBfNjodQ2Xa
3qax2LSEa0l+feKKRgRqTBuYjLURuvA/IHVl2zSiLo8tVgNUjBkdQNXWi6JdzFrnKTD1C07ubj9C
esT/4myYc2nGhLi41VEff85EmOKx2M9l7m9oHsZ9l9kKsAgIMMFNzGjN/7AUJmQpPPta1f/EbE0b
/nfaaPKAuyrKcRpHFdhrTZFsg93ZGNIX283dLSx5oKXkbteFhEJUqRHzCHd/M568nW7y92mxWk9D
RzirnKZNKV3iqA2NKXHxmtnW8uGwQcikoCy8ysOPW7A5ctpLMNXhNs/98hiCit8Kn5u5nVJbLHyc
plzWlBhIwKQ4Zg51kEw0wjV4zGZ7PBpwlY71wJDHZL5ka0AMZdrcudmw0bYkcroLG5IZOpviw5Tz
iC15NtdQorZTCV4HwoQeLmWasWHPeoxi/vCfILOuBuNfWzjeNcjY4ve2Zz3GOOI3ysP9BsDwkPrf
SnbmhVc/wjtJLB1lAPH6rTTxWzfYCeA+2t8WKdGRI9FPmFsvkctJza4JQZDl8igXIqNUxTI+lvP4
LxIiwsMT9Ps5gS04/87OlMnjo2V68zcteKbt6GLrFC20gawIP6Yir/ZRGrAaQziJGmxYedPvs4zu
4DBq/AdOuUtpkdo5cfri4T/JnCXpGnKaS+ugu7QVqn86UmshprQ+isg5UmKUX62l8Z0cpMdzdoyv
hXKfBkpjDqao8Djyu2N720dJHlOQNsTXOegRBlIFY09mu3bu4x1iK1MAn1Gzmfe+5XV/w/4GBXuN
VTrZWF5Ur0ftgcIm3RNQYSYbJEbH8/p1zDU15xaMz5TMM+0ATkBwsGUaCYWnTuYXeQQsv6lDgUuE
ombGXOFWWk6bsaQUIzf8hVflomWpUaHHR+420X/TuKb6LrJnliPRW279dfMu3CLQ3rxono6NZ5+N
ZILpMU71vlDWZ2YsBydv1EScKv4oGOsFgHz2OtWTrwkHGcRrA9lnnx55rDVlQFPhdbe6zo9F7BOO
d83Qf4jqAb6bafpbyyqIK/rxMYSM+2DuBDGS1uruY8EntVs0hmaYWYnwT6h6chkwQBCzXSDRHulZ
jqdIfG2nbz4m6OfACHeNk9B2Map0b6TBJc0z+zIv7AlfdAdqRCK8da7/PNmd/xwDCIESFtzKYPZu
fgx/hEt15UxZANG/gTAwZk9B2IW3JnlLsrs07Oqmg66+3+uuLJCYjhFPu4OOi4tqStahfUYpBUhU
nVhi55PenO2mu/9+KX0EQDkRHuHJgO3TIlVN40xJyRitugQV0ygmTdRvwZk5B21xKhwKr3r0WSRF
waxeSzL/XhqO58pDcI86DrW+D9jL1d5XPwd7koLgGPizp5o1dvCHm1dzjZxtLPpx7WkTKzyVP7jv
G5xzHc++JHcOhuGuGrP/YiXEnq0LmaGRlNRo7UFo8FqF3hqg/4uc4+eGa39fU2ZNaANwPaRoQJQu
kZdWcj+2QWdeGt7qFyvqFp/+J5AxVt3lwdMGlFYzI9egOfDTQjtv2R6qnTR60mCe1+5J94IpRyF7
SDJKdIeeDUkIy/gEK6klv9aTJ9OyoNepwmo8q+NISpuiFEro/J69ID11HI8nAKyBMtrb7GNELjOY
5bF5I5DLmWZ0qCnKnXWFt2prJT0MhTx5DoaKIFMXfrlaNHfRjB+gal1l9IcmDcAuZ8FPJYZkpxfe
WGUY/3HShhKawB4qqRJZ+9KhCLru6X6z5EtnThvQF08K5Oc9SVzrpuRTZzYXy7RPSlntixOk71rz
t55UCcbS3I6Dk74gOoOojKX7bfbDJmp08MOD7ViRYDrny6ExsMMFW6OhLfhLBojXrlPDfkDY24ZT
shgdIOuNSOUAAJqjY3ZEQUy+m+2QS3AJPyXl1Wpt47D0vM6YDh60jQPdpECAjjVmfzV63Cd8bspY
trPEtLDkFWfH9/JLs7DeaJm114HM/3MRzWnLo6XAST+yYGABy0y/CXXKHa5h5SsBbzgJgeEZeGjT
Ztwb2jbgvR+PnQOrybHZAaxMyVY7nsWnnfIYHvNPrWGVZ477T7gdmlx/bykyP5vAfbejJnOPfQ7y
dYQ1JkjahhQjJmKz59WoBPpocrCrQsLAzp4HiLC3ujtWDkVuhDGoX4BBHpfPZdD806Gsjxl0gghv
LW8+Qs1oO2s3uGJHAEYr6U6eLa4XnHKrfjRftajHK68XYecAegHo340VOsHdznGCsn2VcUIBaWEc
YD4S1Gr2acIs1NEG/8AWeguT+xhUWJJd+vKmn9AEPwa0g96x+ZLX41EivfcRDh+J/zlS7lfdGY/g
+I0PncY2XtyYD7cjDk6L2Dml9J1brOcGuL2oVTwjclpka50cx6i8BU7wUoeEOg2QylNIX6bHZ4TR
46mVxqsVtP0KAgDcUcIikuh6ZCPDy/JMLJh2BMe6DWX7OlJosTODfEI5HemWauR3pQNeboGtOK0/
23qXe8V/nWgkLtmShMHAgTep2v6SdewpK/rK1+DUQmPGOMtWddPU7Z4p+1or/hhaEhhwqbQECSyG
y+gUxFNbQQI7P1qYSDZJQR47qGb3ISoMe1tyovR5QFOPPNzatKBoeEHY4piHyEH0e7ZPWkKUYlJN
dhlmUT8xLqPdxNswcLHPT1w9IX5q5cY7Y4qotEj8HYt9svp1MD2OqeHviQwduYOz8oWl1Pc+biIe
oA+oPjCRFaddS7DTiDj4boPkFrsBMgFRlJKBaT1MobOqZ1z/WbCNscG/plD5EgBrJk1cNOL01XUM
y0vdum/JZKAwNfgfBWAmrqg/o89+QCRkDAIBxEt1xZPxaZTdV28L0j1yeOsKwVzlKmQ4jyYkz5zu
KWirjYjduwisaNsyuazxZgJhF/T5cMz7LCWFCraXPUZgtUixwxamshvsikCeHYxyNxbdtHK7+YRf
9KmTYbmLpybdehOc/iCQclOmY7JCGeL9R66clxq4ZB7g9mbeRy2jWyYIZuGF/+CeJtfK8EBcwGMO
h5q5ZnqKFtj1NNf31Kg3rNaGB9cb3yxV2g95QrN5J1mPSNmjkGPrUvauaaY/sMHpHMb+SjAApAqQ
7EsGUj9e7PY5WMHCkKgYJHXcgpK8aiy3Si6fvIZeVd9LKT2juoG9jJuQNgah4/Q1HZGa36GK4k1Q
xATToKh7GvtCiHeZuUzH60mhQtid+SZGuH65X+11EHC59gvEJLmaTv3qJ63aEgUwjnFKcpkav24N
zZcWhwzjwpRSRjhTHJV7T11Ge+FcMobjPt6H5bzDhnNwXHVvhYe7Lq6xYOjH1j0Ktz601eSt8mZ4
jV27P/paWmvDq35st6aXwmVeK5x1Hcy8FvV7DRyO8uMEmGJn2hQjFTnmtfiGTQnyk8Pm11EoLOmS
kg8MaK09Rz8dCWbpovzRZnvTk1XsG3/n0FK06rhP0opEQUe4vHwRPvB+4aaLhlqPGY75JUscnhN1
tGuG+msEgr4N0cfddKncdO5E8vqV14HIBmx3zsnxbuIemzNEcreL7JVoacUZAoUUr2hga6OeIHRT
X7hmu43Bcwhbg3PopmmEWRb+J+lpQmbnvoEjeJ/aBe9jmgNd7ssXKjcgYHN/eSY/BCWeOgee+zIi
VyHhJrrAUCIH+x75VmGMT2W+VbHl84xs8FCiTnK3wk6iGXJtdlUghzOCmILwaNuIcA+c9ymvrX+G
nVTPudU9exw46sDeKT2Jq4KyZdTtYxzZ3s4ZvGRbpPWrsOr3tHHkm8pJgUlFEQt3Zyat1DwZupni
h7XXhj92wStmI2jPoWTIAQdXd5qp3KPU0BGsynhOE2C/FIRKezVHh1atdIdnSXpY6TKjIuttyx3E
n4ONcYgHyXCzXXc4+FTI0uLe0vnrISsaIX2/UfxiUEpwpN+a9Ys15RiYGzqLPAOYc+I9uz1sfhor
iJcS7FRDmJzaCQtmqVlZ0N5zkAkLXIxAEaW7QHXVvQ4GfPtiviJj2gcXuZ6MMu31unVARsTFKcZn
wKYF0zpWbrDXWTkQl2cB2Q72Lh3aJ44eazJ23loFDtumiGMrt2Nx0El9y/IBQUK79oaNQfcUWblg
Uy4G9rJbacol58U/IdUYD3liMWPPe6w9T45BE5YYLHCvrnkTg//eTtI4BWEcXgusJEkxAA1N0CHm
BWwYaAq0RqUOuRsWe2gnHPWg8cxOy3yFENwHubcqsMqeVAO3jgzu3oamxPZgyRYGs9g2fvGeg89u
KrXssEMgJ3AJUmemKHeGU5ph8gMEsKctZAI5M1cnen1GPqWEBDrzynKjOwKh7rZwv2zHfWWddSuK
KN6JefhJNWYrEkk3LEwvv4fx3y/0KCBGacm5bq7p7TWcHSH3W9nxVhUauz0rz12dU1hPpGZK1A+/
d+G10+b3T/v9Ei/XBCgo9g9hR06d/4n8CuF3EaG+9qUAe5JZR4tsJB/Iig6NCDOPskigTNBsLrBT
WSEmM62pMFcFaPKNxpppuPHjaL5PHOFYeqYkSv3/4iA1zws2NjL1PW6eBKePraX8R0ZE/xJbPPPj
ySeTDcibqg7qv9IVuwW6svuQeOvyWCIqgrFVbAlJeWzjFvJsKOkpDPhrJ5Wx6kLrLn2Ij2Kad3nM
jRx7bbwfSSoeQh28t7XxZ4qtHzC6DG/SuDVc/auizaGqpW9xhll2BDEpySuPxRRu1KSwuOQYiSPy
EbLW/fX3Cwdbf1WoXTC2mJPbP4FnHOYmml8VzyG9PF2FaYIwsr0Tf8CPk+r6VlT9rpmr4S8eUVQ0
KxObtCHu00/qCJWC3guv/7EGHqARn0HwaziALJw4RdT3By6nUABh5qytw+aMv8FomFxAJTe7xKjs
sxL+2zCJPSA38IQNPAfTeIaV8lH2LxCAnorWfk+j4Kv3OlCHJZ/XZunVgHDoT5uCQ11M0tae1CP3
RkxxacXfsaNE2XShysVj9ESzuxbRH7/VaPr1ROF6TJHkGPV7lLnjkM9fwFktbp35vV0O7/R/Q3R+
oBPj2zasC6BvOsiSP9iOVsUgSLfr+Tj6PZbN6dqlxt7iqLsxQ+ut9KZ/oU1Nrb1UBVBVH6TRTx9h
8MRmc3Pk9IwSfS0gDrSkiWKX9uEJnLd7niAB1h5I2bJTxUqT27GxrOUNsONEeg9Nfx8a+VqFHnND
yyLB9uYHjtzHzJf7uvS/h6j5wYd1jYtvGEQnt3BYFx1SC7gHHbSPic0rF5fJZxY6p1Eytccohaw0
zE3RUlNVza8kTjaTl/C78JQkKNdBFk2Iim6ikP4Sb353dfvY0MTD/Njvw3je5m7zSb7pmgkHYKdF
1NqRxrZwxRfP7XhlmPhKlaH2dZ45G7h5f72geb/A/+EFRvWMdHjNpu7RT3C9Bt+uGJdeMdpLKIqT
hTr4tsOCctyiOYNroF5ZR0gTQp9acgrc74bHYgaV5hfhtsn/RETQMGxpJLraOQ4UTOURjUbWWDI3
0vm5mEg2nln8qaR6mWb1reEzDFzLnITaWW0sB8J0AYRlduMHP3VOxMamh2TwmIvpI845FEnX4dZU
D0gYRXxKXcPcKo1KTuxgNzmGjQ1APpkkW60OqHdlfbPW77Hqp8iK7qro7D9TUp7tsurwgfQ3iXFA
RFSclfELGQkALKG9TiGsI19RZ7HgC/pknbTzN4hxQlZDcGqKcdtngATzOkYoO1aej4rRTdZ6QAad
LBrpFnxB1Mpb77gvU/PKgfepxNPusnYcLEr3MiSRFXfcS7V0gDgWd4s5w5HsodXMdTlv5wKgZO9+
mYN1iGrrK+JwDv0MRNXilRgfrRQAKV0TmZvd0b4fu2oS5OeNN4PRuEqDUz1hmw1azjnSOdP4d1E6
gTSnccWwXPu2pvE9bj3qZcDyVBFsWlnwLE7nQ1b173SA7eLCgcs8fCOurMYioctdYFceR5rBK6xE
KH7JdfA9ylvK6SRtdUim8ByZGG3rSsmdqdBdnJG/bdYcubECMW6g+4YueDvX2rEZuVUw8OvcLpBZ
F0KUe25NjxQ1p83QFVubLh2IKjzicezTlzLBhtKPKs7edRydAyM7+H519XkKOG8Comcpsms6WY+S
uadtSa3BDF224muTNZBPwD+memmdJiMMhoZjGLrADI2PIHzJlIGmgFEmaqa9jNs9UQZgdOb8n8aq
VzcZJg1SpFa/gbHZUbFGcCU2Ny2xSh7rZ7Si7eB1PxmCyWpE+EvrZl+2fUZLIkdEpA4La3la47p0
v2Zu2rWBGjrJr5Fy4xVDgAb0SjEzg62Y6ILojUui6h87ru5RY9/SuDp0UXCOc5oknUXi7bB2M/jn
2vzEYfPCtbD3BW+fHY4Qqkv3klegklOFtZbDx5pZ8amf+j9MOObat6R4qJFq0JRwocjcw182p5+y
a44e40GYvyRqukVFHMMIAQdOf2gCCzstnM+A934YsktMeU2/Qfu6R2RPk0BazxUCtWkjLbJ/JWX5
nuX1U2aERy38Y52VZIw1YULtcaJuHk1rxCnuuOuc9kZsENTxNe6jG7A+oIoxnRR7O24jBpBJHBj1
APcJq8e5Fc6AddrCjo5YqMfiJQ0MqN6B85Co8CyNin4HIEKqpUwDlHHAkRxs57FvMxreZH2nOY5z
UffUZ8PBc/sdd0ObnguYdrl3wzT43lgz5/Xkb+ziHWepuILyvp0AROgOG3cS8Nyzo4/K56TZ8Xmt
E9aFyvpPc+b3+chSF+cP+H0r+9bUIOkTcIuCMG5woYX1SlMzCH3KZDLurEl17bva3ze48UlOUmwR
nPLB4B+P3iyZT7kld6XHdIFbCfnqpOxpEdP/4YYY9sujS3kA3mLUnjLi8TQInBu+8l4cz0WdljtA
UZQWlN55uVd7uXEm5frq0vHFJuOHRpWf2rJfKzb9Gw5jO9mK45DppxTOR+YPRLomhvncgtsiuAHn
orjwyX+pmR6Yf++aD/NAOjSxKFo1kV4mMRBeuOEvJuDQzkx2XHiWGbyABgZZKP760X7OzkJWmzTK
z9gXMYiRaN4V745wP62ZZqh5mvfjLC4McFtdoAtRBA95qB+40Ud/p2b45w27fHweR3UIMuzMTSqe
JFDZKWRYwBz3zSOfVgG4WEQSVjpnCMl94GxjWp1QdtHpJ/PcFxiLCAG4anoZrae+xbo2Z3EGP7vA
G6Peg6RqHtinYDnjuFwvZQAZo7FnZs9RlF9LYBZ9CHrUFu45xRvWxyrZQvYGuhWZ1dGYQTR4Eayn
MA8eixwS4dnV5iO1mNmuYwKtgvm9MZo/c79Y+ozmK23jv3jt2e45XzqfWQpBeCGAI2mdO42qoFw6
o8PXQUYZ/K/gexrl4tum7cQr7ubYdsc89PaJI73r75eyihS51vSkXS8A14iGLI2cdVudgaYqMe/E
YTJs2gi5IpnQtPqB+/ECdA+uv19Cy9pXbPl3ZuPfkkFOm77jtt14uKpf9BBCJaBSbU0XKliCrg8X
pGBbEIeCedFyRGHlRpvKRBYeJF/SemDVHO7UhLhU5F+H4iWflH9R1DRfo8BeOi6jZk2DYF0X/TFl
99BbTNGFMbE/gyZQtw1pjkGoTV17H91QvMsI9DDSPV7zwdhGfvI9Db55SmvGg8JYaFCSINXkTluc
1PJcUaJbTTUuYKQ6TDnDwo5BBpxK5humEtDr/RRsp3x5a0dQTTGWL7oXR2L9PBZx0uHfZrZ1tNk/
Yh5GyMCYBG6q+vYB1IBtqfemqagmYGEHIAQpF+unN7GXJqcTBQ05cB/qhGrCbltXLF9aFS6bTwN/
6T/Qof/SoJv2pOsgirDX9VheZE6QHx1On1AB4egPMWK/ReW08nWDFzKEujGmMKVDwzgVEbJSO3rI
QjVPprR9AkuGpIaeEEb/Bl+Bwm7nTVku6rgu3ydDb/xG0gF34PH5oz0M9KqlxXKkrC5PE0gtjMC4
yrjzdK2BeDdRx443LS6QBtMITWhxQMas3LYQ7MiJRo+GID+NDky5dMfxPXK6Xe54f4s0/BsUnA+B
sdcvne5ApuXWhVnts6kzdB5pc4Rgg3sKLfsvRXlPae8Qo2e+pc8w2fggqWgbT54M/ylgoAcp+IcG
MQ/baOhxZm+NfZ4WjM58GC/gmdKuNjZdH297N01uor5manpNdE/jsm53ZkZzVeUkNHy+GmVtvpAj
B5SWYR0HQ/9u+QCxx8Icd6OPpRjoH8EHHn9czSZe8TOBE+9YKldsrOBQlzb+2/pfkitrY1tqz7i5
duW0Ux0kw3RkivFbbKFOwLMkKSR0HqouIUTTzE74NagAEbYlDCoPOB0O2GdaaQG3Eu0gwuKfUmP6
wtIwwC/7M4Kc2w7pUMP7lA+yFuIpj8IX5bH38KFVrLili4dWAJtyY5CVmk8Ndt5knQuj3zFgOlvF
aSAq714cfxLbs68OPAL2rm2wpwWmJrQSHBxCxg6Ozi52aRA0svylRQ3jEqN8ct9jMXSI1VaCmAwl
zrxz86MpA0gN43zhE36n4gxYZzkI5hWJ0c0N6ayDpncf6cZDCw7fddusMvYIq6K+sZk0XriUJdE3
Aoso0lePTwcNuO6zzHxGwdA4ZflMP0BaBE/ocuhDy3ftsMRPLZg4fkgFimFi4WXmHyXus76Gd75c
h5js/qqCGtu5wpeatJG78aywvE11M23mkWeVJTr7EA0W5eSGsQ2meTgk8Xwq/WzXBCFhTGb0Njdz
rqCK1JlmLi116G/HosDGrAwipqnP3jOmIgXsBfT8YhqPw9RlJ6PsKzJXE463mdfQMGAiurN1q0wl
12TRDZIWSq3YcKdrTP3JvlMEmiZcIeVEIruz1N3LBsxJCNpx/J+cxbHCeQxiZfkYxwu5i1MVvcav
fsA9LeYxbDJ0/k2cAYKWNWRYOY/K9FjV0NX3hBKTb3g3yluo/BJpqD7T0sq5wGfGD5RYYhkDTj2C
xCdVZ2zGRWIeio6pgSXXV+dPNLJhy7yoyaAiytXWlfRGspWD31PNUKWbVgsF0wdTLHbMs2q98iXU
Lf1yeqI/0qbqxcgh5gUyjT4BiTKmOAoPfuHcFGciAp/ZTlmqo7fC2Zdd6v5z6XsJwZicELyeZ0nY
1bLeYgkcAo/VvAXZgMwUFuZNDYjSoHq+sRf/Z42J/xlhn3wYA1m/ZxE9UBN2iLUf2uGOOQLKT1SJ
p1mU0Ub3Cg86tWyWVXVHMlvlqXRoGghkxjdt8QBBCP0Xfw19S1R/6HbTN6E+NM643ArwKYUUfxlW
NR+1HuejHCvqtZoAPbCeT79fXLlXbQESA8d4V/GsV0NNzRykDs40eDCX2QTVWNh80FNLnKS5AmkY
72qIF+k85ydUnf/75X9/TLnOH0HOZvv7K7oJoIRZ1ZcATwOL8twPj6BtqaomWBwhPvkRHFmg6fpU
Ll8WzuahqN11B13ugayoXvuxVZ08o6tOEt9G/TAXTJSlm5tbhO6Ezy3wGFYDbh2Fh57O49FxwKEA
azUarCJgSfe/L15ZBpuoKvx9vbyU8+i0K1bWYqWzyLH3huO0+yQkHWNV4ylavlDKBrFQPM9WAXhx
tAMgRHzHMBkcW+6HW1eIP9K0itPvO/T73e/vnbLTnvhF//tz4fIWUjOFgCdsSntEmZwSGcanftbJ
SXC2QjxfsAlez/LXsZG443+tS78xYj4yginjJagEDL4i3O+nDUaFjv4lEZ21IWCbRyyxu78+oOD1
UIaCeUwEK2xPEMZtpmy/h1VoSvc1FOQz4jEkpGa9Ci+AwMUCkFO9hSOvTOkaVRlHoaj2SbAuX4pF
WKRKg9Ar900nIRgEXG2FvEJ3D6t030kvwrLzB8fwrC3B1+wiQHqGLaypytq2kkNoVZli7TVBtpia
O+Zbxl/XJ+GtWaDtwJr8kGd2z33NzPr7XQJheRhMBOm4TVdJZHyEJX4tWfqLKEWM++iyA2JjGLPI
S5K1RQT5WvJGPsxdmm3h0t+R4tgoge96QMsoSU+ECXYlDeW/8KithbS/Bn/9l26Xq9MN6Y7e9g09
iQVhRhK64dCdrVwiHNmAeDNMmaxhaCr3OsjXWrFUoSfoFMcN3FG430xt8zcN7jmiR5NfbB1ty76N
jggQ/bljUw1zKnyfIc4VnAmpIvd/osq0Dm1k0I4id6T++DvFdc62SzQ7Wypn6/Ec/izJFtCEFb0M
GLAvY4xi1esWX1FVlfwEcf5ktFC37QS4bqE+pv470Knz5jltdfE8ovCooC2uGJ96RZXhIl9w5Xif
vRULVv3RRdj4taFeQOu61742sT6a9vBRBem8mZOCqnUCLsuvbFv4oc4QQSZgYBNuFf5L+/g9gCnw
2eWYPS3Yy/FcjY92nM+0weT5FnVyhwfEfMwGlsIemtJihz1b5mjccGAiUM60PqcuIhTOdXRnCq6b
8TNhOb6F19YeG9w4VAN6rPAH890O35xiML8TxVSeaJ0cgMs9mYIUte+SAoFhA0yCSfocMr3t/ZSG
ipJs9QbaRPXY5m23gq3Z/7XnD7Nx32Lfs9/SgrVwU3xYlGZz16LcYrazvWx7NDS/SfFbDdl6MFKG
MfCV2AN2ZRR9t7ReIXrQ96I0Bx0iYtahvCU5AIrY4Paf+D2PPSIca4yol6YX41MMTwx5MQNSwuNT
MpfDYN9Ms/iJ+mS4WakhT1UOmKzJsSVhmv/KH6Xn6++sq9FIsjxiXTvHt24kYJQ3MiCzzL1Q+d6p
cSf5PA8AmPTiuRh55SHMVy6xKp34J0zxrKz9em/UTXtnMYDhzYJA1FcZUXRJ8jlpoP2ncUmmrSq6
7xyimAOC6FMrp9xyBVDN0wdUh7UdR2Cy+R5s9W93zPksjDNUpybo1xR8cF6ciLb1plmvQ8fXuwhg
104X0xadU+PDx5ekY3HgEVK9wktLTrquurWn+uKr7+WrHzb3hKzzIeqNHc2VC7C2JFr97s+E6sJh
XjJqgeSBuPy35WXoVrTD8/X3R3lWKE660Ydth18hJcBboPkauiJfCpVc8igodoWRmWj5Pvbh//nu
98f6ZvgYYljJfTe+skkJLgaQ9DMf49Vo0vUAxza8/P7473eDTeiC7BaVdwnQ6NxW0e73J4JUlhc7
OWYTDAAOn6tspkGJx1ILqtqPLqH9oBCd+ZzG45bGYfTaPN7Qx9pep96H1oz8h7kvP4W0BR9jm72s
KYw1i0JMV5Zjg4TAH3zFS1ZcyU5teLOehgFs/O8P58vPOVXPUrUb8eF1I+dWzm2/P554FNT+fpct
35V18z4P/S0DxLKx6za5/n6ZiwQHlqAyj/s2I13KuZkcMNkrPh3Ne1UGw9Vxp+FKBeb//44+Andd
y6Bf+fFHpuK78IRmRnKGfeub10EQy+0ZmbdxzCVB5c8uq8ecJ1ge7eZEGc+l6eQn5u0NyAnkkR/W
J3ClZH+bbNBCViYhgzhXxNBppUH6SsuEdRfM4a0TdA8XIbKsRWA0sTETdYOJ68GB++rIeliPAzN7
mqXplQIEOp/sW4coaA9NsE0DNtLmZOuXTgp26Ja4iyoYn2vjVlfyK2QrHdSRPPTsknEVP+O79Tc6
rRb6zbh39TxeQ0OfUDPJ1rblpho4ljEXyJdcN/bdmUyQR0C/jDiNDlUc+rBEFUfb9GY07hOlpfWR
0rtw3QhMrGPDxknmLuVtmTVuG52nLyRwi5N0iSXHqL07z9DlOvLH9IV48TC0KwxT9N7URX2K0vCH
40IDUZrLJ4j/c3VtH3NNDCw3VqLm8etPEFXC3kMMZ5fY98UqMkZOTob9XuOXX0N1n69wid2D3Qib
c3q6RVXGZ6tGJIcym66JhacIRMwfp5PyLmIS24U0z7PD9dtJ409Qglfl1nDvBSnjujDvzB5gZfGR
4StExJesu4bO8Nd+o5q3PnHxgMExc7Aq0yxDfoEYELmXH+WTpMJZ6r+CMS032vPGS1k6A6sMtoG2
vudGpp7TLvlKjCRfBQuJkKlY7oyQ8sJp+DcoBKXMGbNTMdjwNoskIwVBKSNb3ePQqvI+kNzjelId
ZXHpEhul2d4NA+dYTY76CHCnZrXdvRUO7CFBriGbxY4On1Md4wPBONFAdVHjs2Md6n7Um6CRPRBK
yyQF2PWHxGKQkmyBdkS+fgzVf07w17hyrWoT5dnWHlhNWnCWduTQVn471mcKVLKrtNhhTkF/0J3X
PuYu5UYF+8VVAeqPQLdL0tzw7q2j66OjG/pC5p4tpAMEwSftVPRQciUZBwSjql37qrbZuoe0abiz
fWUNNl3zdwEWx9dmfMLxUOcwkRpRc8yvn1vdTxdtNuKq5UBTkDl//f5XmtUW9hPxp6CR79ovv4CS
NR8/W9Gwx+PHcE+Y50XASuux2+vp/3F3JstxK1uW/ZWymiMLjTsAH+Qk+oZBMtiJ1AQmkZKj7wEH
8PW1gjct38thTWsSRulekcEA4O7nnL3XLlHJrfvBUet+QhszIzgehzdxE1nPGWs4QzHFCBcL2n3q
BeRJT9aHzG8hdWEL5BGu3DosZmY/vCGReF9eXDGDnhU2leJQOSmseA2pJk7cdtsbsmt02V7yYurx
xRf9vT8FPQ8mtbtPXGFE9HTilvMDYEJqWEmfKPfaYlUt2uGOHvRxmvx3h3MpnkYHb0p95mzIuTux
Af56dXNfhAXO2Vi9Zq3ZYjf3H3Tlv3TduEeEXGwmhpeV05WPFWlqt8PRzSxXtffBUvdUTfRCsZ2c
vcKc3aamOlfWRzJOf0LgpxciP34oMoKtlJ507Egg77KgmQfuiYNtsx3IMMA3QtBzjdyMxwY4YZem
0XbM0R5O6DdXomjzexndtkJZkOXk0hAQ/mzu5m4bLWPz46Od/PgenzvRBrpUj1FvXuyEZoE7Ne1u
yllwfUvy5A2m2U29oT9oZ+ro4Lxeksz+EdYvRVI3bxg9/JYoMULmjJVPP6YQYrFn3TBPgUUcjRl/
+CFCUKTA4kRx3aCMXcyRtPPTXAbLk1UW3hM3DbYZkp8GG29DbIbiVJcMajsSIVY1cAR2AH9Ys8Yy
HY8w+HgW4VbLELxJ7nRrKctXLcT80A/VF16u6Y1nkG9u7/0R1g+K8/BHHYYuuJAwvtBsAuwddOLs
xWBD+v6HoiMCmQhNlRrs+MX4y872YtA6CHz2lm7Tdyul4x0ivnGmiQxjlKrPNglsA56TbTeTZeK2
NDf7BNFVCnLr5NgF8EeSeNckLi2nlmS7d1rva4s8Uq6jCM8Vg4P70aDnl06Yv2egYnbhwqxAxVT/
bMIEgtn2BxSo9rFsI/lsJvLumfg3pMS8xg373RDH51C44QY3EGV90hVnD1NulxDg0oo0vWCSimdb
vLXO/vvaFKQhAsgKz4UgHqX2KnkGLQ0BJhrMhsNegXl4tDdTwjC1mNq71KKvz1ze2XdTO16bpn6e
J5m8zJKGE+h7gldcCx8tlyZqi+EOtcDfMMIeAy6Y4XUSFU9e4N9pVWakiKK6BWbpH+I6eytcCyWj
v2TvmnjL1Xib2c8hyucmyX+M7suCVeid8DSJUHE8Dw1+et0q74cfsJXz8R85MSB/72bzjtV4DWc8
eu00rBovTr/w+t1q3zJ+Z6zibCl3ov2yBN5J9G2wThP7Wc4VzJVp9rchkHHKolUkxesSehZvPQ3R
KEflVlXZm9/k1mZy7Pj9VjGsR7xqd9/fOXZPLrDBo2xR3CnFiIVriXYX7PDWHejFwUusd0PZtfvQ
5XHTCKiK9s0qdH71Ots/5AXKQzX4F6fnqYZckx9dFhS8cO6utoZ4m45D9U5AqCQQr1tPFvoCZ4EO
j5D1A3e/eXTlp3Ym+YCN9N1hunyxGYmsRFcHP2Jg/FDkWAcsU0cEk87Ne53Vj3YjQrS2JFMvTLK9
zvppgKm810ttNp6UO8xJ/V4nY/4uGZ52QX9G0DVfqYhIQgtMcSiC8KfuDiWOjOviDn+AYmOyyjAy
SUd9Ztjgkjz0D0mWADwzjwGDhqehur3Z0f0l2lZf6IsoWMgJdvMhL/e3Q+87tdMrHm7v0qPGDhI9
Xh0agu0cTO/gA63dMuQvUQGGA70nziXXe+jSRjwFcry0pejPgLcAc/Ku2/HXwL69nWNuhS60XzRR
addqni5ZwKIz3277ED7M47T0n35dz++okUc7MSBwWrVPyNF+T/oJWEk2bhbEdvtCqJmdr6M4Sr3u
PYZXg93QkN6ESi5oFgjHC9P3bqleKkXhJxKOpg77L2M73n4q5Z8wK2Ls40hU7IBVPBkac59x07qN
dR2D8YaqUuJCKvuCWIEFgMiqbtdSCG8EZ9gju6izI6oOBhILRjfMP5IwVmeaX4TGLmAbY6NfwSTX
a5CE4x3ClWKvAO9xGkXO6xvrR6tLszYxIsyFbKWNxdSZqUx91wWAdefbu8PyY+GwdkkUAX+F2fEp
nWrnHVZZvOeEgh5ZBPY78thXFnuULdTIhyWdq5vT881K9fQOvSDcpW38SEOd+GV/dt+jOH+Oqim6
fm8hRcQmEI/Vl1NgVmQUhy8KJdWazYHdakTPTD+b2U9JjAsxDQfboPbnoKD3c9+jkmMTpSwimPN2
1eTCGN4OrfY42xgh04anZ5rEho5Z8yr7wr9oKspVSWv7PeTp3GIoYUd3l+SYuyLfwiMkgz6Z3xyt
UygNTb4pe2/n01t5nso/oqUMcWL4DNBUd9+/DCSGZlx1Q2jfU322R1lRIOGB+H47mT2xH8874D/y
rklocnvdb1Yx2hrivQKDdkR8vWxKZIwc2T7mmCh7rGppJvSVPMZHmanmPBGIs6hnIEL9UcL13dQ0
L7YYbOUhteVDUJbFo+/0z71wu7ulJ/i+bLM3GjTm1Rrpm+vRepgkOlWuqH9VuNlXqapfIGXmb/QU
CAmp5p9e3NzUhGV0N+9UNiMGkLgn3DJf3mHkwPZO48MYLjFA+vBxHvR0sov2MxnIIs+xtU4dYRkZ
pk+ZsdNNqBQq35n2/VvIYZ4GrD2hewjGYxjpm/it2LQkxr1HVvRMT6z9izCRURKKzjAtoucF980q
m4LiNYeGSa1LyJffufOx9Xg4QWtummzhGGlilFUEFVl9az3mGDzWUx7v+0SolzYYn0PfCwgV+9kG
JENXS6+ehzx/Tryk2mWCtci9MVpJyEBT4JCoTP7GX84jSB9UEiIiuvGnRlOvkyBu9vlQ11fq1wWC
UQGoLFRw8/LHwQ6Lv3KhL9ME5e/AknptKwc1HVSOowdBZOszKiVRPVSHgDISW4og2n0JHgwIl3XT
tKcmmNMXN2ifXOEhA5H5M2dghHJD9VnxAK1M4VxCRpNXksuGTeWm88OAsIL5z4gRLNAnOvsZ/CdK
za63/M3suATUg3NESDFmP3EuPuK18OiP5qw8Feq51iEokloLRuaH48HJITZAP4vW8rdIxIZLbbhQ
g4XGlx66zzqgxSWsRYAboR+fwONzLRWbRxNBuWLKhRRKdCVDC0R8VNFWWOGtWeovOu3jH9naf0BF
FD+asC82mBdel6Ywp7lPoj26OnDlsCYuxc0FG2CVIECU2Uq3dPEpVyW0GCiPce8y5+ZfL7q7/R5D
85BPVvyrcZjJZWXWsh8JmwSySm6M1fVIzgO1lxM5143kWBnPHOuaohK7ds4ndid4X67HphAs2S9P
OvnauFN+KFiWiGWgqbRtXVxd//y5bEy2H+GpYRZWhEBUgz7TB96z3POnOfCXFU9sQlJsBoneS5P7
zIkem006Fu2xHBd9mETyxVOuLt8v3EfRxWCt3YY43ClXFybivUIuFc/WpSSS+jKNCWFFY7JsnQS3
RNAHl1wYPKuzm8KgJw7VTKk4dSzC/G8t53qrKu6FI+w77G+rprnRLRXeLz7u/mar5n3/85ep85LR
t72D4ZLiPAgZvub+JVZsVyDUy5ICj5UltmKoa0tR//P7MOVPIEjmyWUcXgEo4Ay0YmubunQqRpsu
k9NlPg7RGCEWOoL83ilSShpCsmCrQsfUGbsWGkkUQnqq7r+/yg0fzKD7v4Kh7bZAb484y8ru//n2
t6+iDpcTKcEXVCjObq4UDuWYBspoV//1QsgGOtOWDbi33Q+kZ3q7LJi3m7p47bhquyGJiYFASUaW
qyT5ZskZYQ0+UouuREBVS47wLVH2QOJPee88VIuz7AxV0anskvKfFzyfwHk4DwI+6WmdYLNzUo5Q
1IGUkUQSnWhjecwGLUTKtGXgofHiGO9NhI21TW5/EjO2Bu4b/LZhjwnUI+G8tvTZTaO9BylvL4aw
OUz5uE2JqrK34Wg9kvLDZDD2DQDWEu5UUByne6/RmFVACqxkmH6J8kZoJ43+ZnFPrAafe4QQ7Fss
H4a7FgfOJHry7p1i2OSNz8iInh0DSi9XHGGbH4yK55Mc/W6HOPal85tdyUCdITP2ly7szYZjs7ci
a/O16KcvQiSHtUhwSaYFZYLmYpvGWs9cu9NU11+5T3MRNXqLMXaP3Gjr1jissb65h5TmMUtTc1Kd
fot0rDkPNGB2GhuEHz7HLI6bo1OmeLVrK9sUi2lPfFLw+bgqbjnttNUAVKXFV/BhRG6EW8fNRha4
AvBBh0rGdory9P1VNePOQfd4u/IMmUWcgYz1p51VhstOm/SK8rI5hRW2gjEMr51pcaijeMfL7h94
fsm6gZ2Gsr2/oR8EXFMapsCyHId0cIR/8G5TjKK3y98lFvjgSS+bViCXKhM6WhbDRVb0+QQtFQZd
Cx2GjsM5b3S6c4Pl9fs6mS7YdWMU7fsgeyRFAQgCU+F9wOHfuyHAMzf5BXaYGdR1Dqz01E/bOoBH
YwsHUaSnz7qPzAnsAaDcBDNxqgtieS/lzagYoMHofYf2leySl0nDGw8C0x66niOVtBz3wLRPHHTH
Ks79m+KClj7V8CIuCo3bYqcn44ppa5RwoTcw0ExX4cwFmXEz8CDl4dNMF2ObhQraQzOfwKxQuEUo
9OpyOMlbp/37q8ZyGOiO0T4N+n6LWfsPXXoCppuZmipcNTqgsuA7Y+HLrZWs0EF+/zsAHQ28x8LZ
TD7PRh5zyndgl08BYSJjEpHONCF4qHFkoL8dtYtV3FuOZTD8c30njX4tTfrX3HGbkyun90q4OVHD
PZBHVWz7cHgxUf2cZQyuRW3sjdQ9/euCYNag3JaqfwX5SVFmt2/+1KHKN9WOuwQ3mMeA3Y2ieM1i
CAMs8Po1KIt8P3jWleZsdTdkHvp898b+hldB6GhbXxGnnbOpsnGFQa/Ic1KBMl1Roqhik/tooXi4
ObxQ8jUK1b6dZxu364AUlD4gj8Z68aDj4ea2t3bmPaTJgUMMFp2ZY1bO1st9QthWlAUXbekHd5jZ
WOJIr70WeIN0g2KbYyoi4yHLCF/w+gMY7mptc2RlySOZxc7BtAz6Qeb1pcTDceL23hKm15xg57bo
s6L8Uhe07xyNUREv50ljTaKO6S5aVAiSwFLnRJYebgoJj5qU+mtExymnc9tSnHlkZ+Q/hZn2nsay
HRbiic0Lojv4gvUw2CWSFIhvssKkbAp5mn1HrYwtJsbSiThPxRlmfn/wHfGKHPh+SEy2xUqDBcYn
sXWW47oIcvNkkRJnLwXEe9yCBy9Qnw5Umiwbmz9mMS+zgg0ciCY7ZTnCiS5BFNWAy1jJFlWW8dA0
RTBJD7cfIanzsav7+ihFDUsb8Pkj1+mjNb8mFAdsd2gAAp0/ZQig8DBcXIq6fSdf26XdRFmzj7zg
M9XQS3yybdkp3HRP7468PMNF7JePdFjS/WAvVK0VFO1/vSwh29TiE6FMIwoJv1de807srUmaQ8Rs
WfjtL1cX1RZVA1buCqbM2qPpue5HliNMcSSC+up7FyaSMiieERfxfMkrQ+Z5I0dRI/NhT+xzFawC
jxUtlVGxpjwlrNWrDMKclew968ShOD70LKl1x5/K20vjhMdUt6SFtw9kPmCzDPnlgtSDPJnWIzfS
wCGUkLK2U8diSCzSaAsu3oyXnYx2dNboUWf0cvi0gz2zLE1T2/0kIdFsCWYElgutkWFJyO81BOMZ
qbkv5/rMEdxfhz6o2u/vhzYYOLKB5GHSm+muhGVC7dOf8yW/MY6DCCM+902hWtRZPYt/MhNts3Ti
S1UwLuPcfXXm+bMfaGDRPf5YOPbumF1eh8Zz9iHw8TOEsJkBoCH3kO/kImZEjdgkW7TlL3MaYzCM
k44clQJBvOr1zsC12zfKv0Y+8s0g7V9VSpxjiR2DUm3yd0Sd/eo6egBw4c02rRf/0GXmGIQYheWI
9hh2NDIBCt7o7GOSMqmbYJCxPg3Bn3unnV9A/aNoxfmxqki9ps3FVOb2oks72qVZ8GJ7XbqN5NJy
JHsJi4R83+ozQte7Q9iD4/LmxE7ceT5/vzRMErgYHEL7HPaTD22x6n+agmCzrpQfVT++MvAq9yOJ
Syys9rFM8fkVqp/Ojt2qk0HPkoTIa5DFn4MK8XYKDCCwY9TbNBCOs4VozSN4uKwnRJ1zd3I7rEiC
3IctrjUQ5J5115X4TSNSYDtEoWOOnTjWj3l2sqzpLYTJ49tNeIDC3JzzkDBcM1lEyjUctVsnkIgC
1Yat199z5jGnibojdvBq8Jv/QJWMNoh56dogo+PmtB8gUDTHak5Qd8XMcko45Ny5yDgH6uOCkIqd
8nGR2tWDa4qJa8vRkv7Y38IFAG53gvZDRXFbOx2Mb3oA5yUgRdhX1mVZTP6i3JcsQM6VpaFED+K1
DwRNppG+pmnjvC8j9RB5WPFbqMOMIyvL1GiTYaLQ4GGNl0g5oF4Qeta4tIDv6m5x9gt6q9gvCJHK
MHL6ffjTH9rs7MQ+n1aGGZUh7zov8SUnDX6BOv+0+UB38zQ9Q2iAOxSFVz83X67FNtJaJDUHcXZX
VvWv2bjqpKfx4xPuB8mCul5AQbkO5oCSH5eA0A/UecmltXeK7IvSlG3XocWZafwltvNIT+ajcLv2
oPWfsCGVIrfSeE/cylqy4HHLcxukzphsTBiHK8uHBKucqXnIYllCif8QPkiaJbHlwQR2udMjjWaS
zF6GIkiOSQ8zxejmYcn/etBDDuhDvxZs63ezw1G8Rre7ndVfS8yEo82iJUdPzmuWAZZx9Gpq23OC
WlfU/+gymVRkOQOVLHxAAlCdaGZZqKZp8dTJhQ2YfgMSli147vGc1S4CHbazczv+LHXOqjqPCIsB
+62AwAQIqzBT522mDpFyza5uHo14Wyprua9LFGOTL3YFV95I0iPFWNxnrUZdnGN1SOdfDMV+iwTP
N2nH4TEnjK4rwq+oD9QO9wcCGZ9Qxy2oTnw6JsdZgMGowFCw1ZSrdHBu7jY/k6vWxjZh1SA3iCIc
t1NNqTYmpzzBaT3PQB38sbjoYsCtEBN4OMzy2fNkQ+nOte1jAkKlp6J7BCgA8XP3xQ/G/sUQGA4k
kdaUE/d7RDvoL7r22OdE2OmWZLvR/sz7ajiUt2VbJzeec/9H0UjZMIdvDzLdwBaAAh8gdvMKtpXI
+ypjNTBLdt4oEC4koWX3FC5rO8R5rlX7Cgigu/nxq1VO2ORzYJKN1Y6kY+Ac2c72dIoIzsR66upd
J9svYgyqPd2ODRGVwJan3kMEau910+echokGGAm21LdcRR8TJmzbUW6yEIbsUlYXrATZBYgX7Rre
XNwvHlkYyHTkooB9xCFhlFn+JxFRfra09ymipYTW0t1h3aUH46ltZy3n4SA78YeW/C3ui748I6Jq
oUGfacziXcLWHvIRg3Gjo1rkCvY1Lg67e5lM7dJiIwp6nMd916CLgdAksYTAshALrt1EPIz6zzRN
9QOfLT8aJwAhqe2+Z0GDj/zEw0TTSBQ7TLUtG1q/mQs3XkGI8jZTHV4JrP/M54onOMUsLiIVrWPY
41abyHXfOa9z341cKZ/sWcZPmACAmFrVcz+Of0Fxn5A4rZqIeAF/hFDREMwxctBtY8Li1Ow1V4uc
Fjcm/8ivoYLBzVjTlot2S+79ngk/5wAjVlniC+rYeZ9NCcEzjfA2Sw6fIwYHRU425VHPzGxnm/jq
WViDRXlfuv15ZDq6Gkn820rVXuew4K5MsS2EOmYernW5VlF1EWmPSpuHfQ0mFyQbyAYsJPLa4UE/
9L78GxB8QEQJGkej4nUX4ZUcP+rSCzZIbPYYpcP9wNAF/NCG9wmYo8R8EjIc28+F+aPCMbp4Sr7q
xrMOuizf+yq7r2eQto2HrWrELJhyW27INqbHH3grBuXeuiDhFtnJsqE0RMDSwpUP8Mu1TrP2qrLC
AmuWXULZ1hKRmUlBUmOC6tv/O2IqfEgcuBqxlx2Gpb43vW8fwo6z4jJ/cCgBldde0Rth5vYQC5SW
BzeN0SL50jTlECmviUtE+UVtXRRWz1qCwnKOO9w4jNa2YU0jcaJHulom39lgi6jcmj0SC2YGkmqQ
VnHpdQKJG56BDiabueXS8QxjicgwN2Md/pEk3a+67iU3H8emYgEp0JbFC6QOyIoaYasxx8IuSTou
EJXFCt9+qTmjpOmGu+2dGK0v1CBPjJFhq+sA5mGB5WwC9Oz5qbeuQpiEZEBV4TlruzfZ6hs+F2f5
zX+d2W2zYYb2EFI2hIE5jrRqV2HJ5Gk0IHn9+Vqo8GcWLz8D10YkulQuUpWUxw+o9ZrEK11ThosB
8EzjA55pni1IDDtaxNU6moeNafqHpZkqPBFIAhqeXth6o4X+lWOWpRJn7cJ6ODGDvy1IxEopHEuV
jPxDaTnVqbUCRgg4pza5W81IeCS50H0s9/9qHmHqeo8htOD44JhMLreFzcDYp7aUf2I6MHjzsWMI
e6BT4C5X7HgkO8WEBy81jx7WOjowYE6CWCF/XayRU2BDgMGy8RdVn/uWhIo+ssHEuQP7y5D8CQig
EdCGbSHcTZlPzikkH9zx6oNXYZYhW3rZBJi3gT13W6/tUHaG4V9UTdE9KgoWcMIBf9aexYZ36sA3
vKlcvw/QdP0+OJpRztcou7KY8qD9tqfGuaRiVRW1PCB7wQt3WxDmOAebFCftml4ThyHV1E961wOU
M7X6UGie32qWGTy//UoORjzhe/ikeItW/Lf4XHe2Q3eT/Z9s2JCI1fyX41cvXtfAwRnHEPd7G29I
DdnZY4MNQlnOw1yJF0aOv+tWvasCBih+Raq6iFjy89RHRCYP1hP51ThvYorlWertjLN5ZaUTGOW5
PmbfHjfFnNem/bvxU50d+DgR5Pg152kgNYEwD86CIhez9i0+VO9TbBQ9XuPaKT6cLH2cipIGClG9
AfLyNIwQY+VEmzWuLN5DjZiVY37m4aJJbBDHsXqMK+svs+6DygRwYp/HeRzSRzXcqudegIOv+B+1
g6UrcRUZDuFxCRfwN7iPpeGDDrDFQGNA4oOj6lYEKawP7XDGcdPv4TywMZFiUi8Anbil+kkh3TLe
a88ZoSexdRXaQFCcJPuBCGN6goZIq8XAedBxdMhV57JDtPQ3OqvZ2NONs4PnowpyGqeaqKrAKOfY
KfBXjLsKqri82VBSbbvcY5exo/wAHnztjJy9bcqOtaz0Mam89qAIeBoGjj8LxuomK06I0rsleuhd
UzMdsaddnY1kJ+Davvfy6YNzslgVaNHWCDauk2Z2HxfpvsscWI+k1nu3OznrcPokNft8S2aLAM7h
gUShqcX7ZP3MMyW2dPsOo+cgIWoWbt5zYz0VucmO2hmumiP5akjDw4w4/AaZ/+lGn41PATYGQLg8
TPxxHzBbvy2ODuakifnSFuTjA2kbX5NdT6Rb4g+ySbGIiupvB0uOoDguD5p2PSPYkwl9IUZWEU6Z
kvoOImHlLTs3Dh6dtp4gX48nD3F41au/ns8gV16TWTxJ+h+bkLCrifh6u8cZH9y18Z8+QfJbIGHZ
t4OOj31YPQ064NcuOx89QlYevrkSCriBYyOssohxi5LNEI/j2k+D+ogW4KvW2OC4lvdo7iRKP52+
hDkQ7mq0YoKDuvjeQ1/daeX+sNFq7+YEbfWQKflYge/Ek3jLCjcEJEYDfoClevJmKX6D90dajvv+
Ia/n7IxmTYELMfXW9RwOiSR8ey3ZRVHC4W3J0YKV/Ejllc0DwWUbZ7DtQ6XVBuGe2DFUhnLjPdkw
iqq+ekY2zjSyza9Yve8m+noeV3gUmIeqlI4pQuVqzW0uAZRBZHuWWAQjzhG2ap/dW9pWMYfIb2/2
rZusOu3opyAm88WtiWxesami57TcX/Y26d1XoSbWyRHP5IgfhrH5VsfI4UX+tKtKghN9WiVaoNfJ
loED8oR3HNc2reDmbfFDOi6d5LHArkDZRm86ypJVf3uDI7b4XUBY8ZI8pnIM+GUWmnQAUncVeW+r
UiwfeummO2VbCjG0Q58vH/xjKLNLxlB2XfvJzIEzdu7qvlnnhWgOeu7OthPdBTU1ReBDfBkJJd4m
yQIVsY7nVVWntLlm2g2QAel8JKE4hBifV5pQzVUhaHVoOE69vkyZ89HVDdQoxp9h8IpeltquxjuZ
/NYO2cSQwsJ1nrS/5/DZOMXPIJd/6aJyzJXzKXE47uQSQLqDxVC4u8wlGT7yboqbW7FroiXfcL/v
RUK4YdX9juvhVFjPDUdMOtbTfPC74Cfa/LNWxC7ZiDSB37DGoZpH1w3INa7FsMXt2h8T4X64dfEg
Whz0uOrI8EWaXjSUMXmYvoZxfAe57RgG01MR1Kefg+XYSF6hxhcAVtedg4ZNNWDVaSUYpBZPnlbM
CZdmlyFtX2kvurScDrdRhtksEnl5jFt13/XSxy+E9JeOX7yVc4Ehhj1Du2efm26t6hpktIZ42Igj
T3R9iITZh1AaMKcG18x8VYrTCuo6GiBVq89TORe7wbe/2A1Tumuq3QKBavd2XrvrG8BrU8D9vhsc
+/fi+x391dba0++FdYWuiOXG05skw49gSuvODkS2sQc+EAawal/P4V47VFyBQj9qZylsKjWdAy+l
G0C4UKzJGugHiD3pbJinE17Y/QQxCfmMoyG2IWCjnemeO6YyLXLBLaHb5OkQ5dGOWGk6LKUQ3xCt
JD1cjPKcyDs3ukaye19kWd3S3NVZ6A96oUxzOTZXhdLnoO8+QyKB0BbXx2luht06stnLi8Duf0Tk
inZQz6p+utXeAH2dBqxDkCGrY+1YiJPlrrDdJzcWb8YmUYYIipVw29fcdOZYmuTQVIYoa/EeFk11
cMgrXzdLdEgdR2xKVZRrnGWBmKdNChsn1xDvshZdKJ3Aooi6IyIArB0yrQ6yHQkvApduZqZmfTlf
4n46MQFbNVVwtDPgiK21MwktbE+JedMTd7227B7GaIRpCa4Cj6x7xKBIn5sywu5reXUAZwi5hw4M
8C0bmXmY6MXFGrxLg+HC8evdTJ/tyKZb5/my18ZAeel3NiiUNRIMHx22OC8oDJAx1gcf7ziRh1g/
JNnmVlKCEmz6+ylWZINUGbGUN6wi5qsEMcOSLS9i3EdMsnbI8X5zf7krlWZ/GzqyoGyjx9zy8cnh
UOUzJJDbyJ9DX9QPEHGTlVN2/38nC7iCPID/8+9R0P8jqxkd76+k/PPv2QLf/+KfbAFh/4drC9+1
oUd6bui4oP3/K6zZ/Q/HCxw/DNFiBgHZbf8dLSAJaw6kF0CVl74nAp/85I6ZZPyf/1uI/2Bvc10q
G7xPCkP5/0u0wC2H+V85zYEt+S7CJvFZ+QLRkUOS9L/nCjRjS9x5NyMSikisstzPpoLAT6uz9dzP
f/tQHv/5pv+rHIrHKin77j//t+Mp73/GQgeutEMnCKR0HDZs3I78xv/+44TjNEyvknEDH7m75omF
6ckN8XEnisDxm35Qpf3tfKqHTZcvwT6U1puC7nKGgTXsppBYI4R97bX1vuDMkMtJyMchjLuYyDRe
ci/yoRKhh6+jEdtaDz44tx7cxNgPZR0Wu7Ie3cNQOsUbg06GdCktCewSpnLF3fzfLyrEBu0H5uDV
tvtWY4jToZ2yxATLJq2c8BQVtB9h3qpNJ6NfwLo+2pj0HKe92X6ZrDLBzvY+Z5bDrKkmPWO/iqCA
jwnhas1Jp0bJTR/BSAzKKfllSMnys2xG54Xi0Ad0VBPjMBueRpiK2MmYgE239JURFNFT1kU2xsL9
WHN0bcXYHW0n7a5Znl90UC13y0h3v81Sc2hElV2pCLGPJe554vLQZGYkWC7Gfex8l8hnCeaJ3sbE
uDxnmHt7AX1uTj3htlZNs+boRXn3IEimPLpMl2CZTmYvWzZv6qkchzSHc3d/Y6v5binuSmdQh1aW
r9Mwkn6YsmnkojoWSG9Y+tyXcsrs56IFGwyMzXGt165qnedh63zbdYvXMQB5H05muPOJwTqmsoMD
UWwGVuIdJYV8LhcIheDVCRS27RenjZqjvW0Gpe+cKbCB6jBIpscZr4NMA1QtEkjP8fJYo8NeS+Ga
Qzg53Utakejij89WFJ3rgeFLapiQ+I09vDGp+UiVR0d4CAfmHQz5Ge4czGjMU2eQrRqkdQcLr1VX
1qcBohesYFui4bTfK5mJuy6xS2LqwPzfoGGNvWDdm2jbA/4cX+om9h8dpKBueTaqKR44ZQeUZXPw
QLY5fWBpYsbNhEtqHxe1qiLrkLXi2CEBevx+GbrmNCTlfPevv0qobpjvgYg1AMKJaCpnAsM0WwyN
7nd+Ap45rzoQ9PU5VQl+yrm7D3V7CPseSQVuKQA6mIni8LlLqk+RgQTh1DAyWavUA+adlDyxgUcv
S/vNwBj8fpByuEmFf8rAusib8DJqrD83jfaBjjclRcVM30JzdTdmJaos1TK2qYS8G0n7TZdI0e2a
/HM/oMPNEnBEXnInBs9GRZ++xmH0bOXavCWpu4pEw05PDhwpJBUVOjMssnvIQmSXk87RuCizvFDN
16SbaQvFnDQCmjjNRIoCXSQs+Qwbhp7WS1mNjI418nI648ANxujRNw2N5pIE0yZoEdmjYMOFd5RT
/lzGBoV77v9fps5kS04kSqJfxDngzNsYiDki55Ryw0mpJJzJmcHh6/uiXnRvoiRVqVQVgOP+zOza
zzl1EIcTB/irgChGD/FWgobRcz4eTSenwWugwxiwVznk/VPCDi+SpQldkDNNoneSM9mGnWOwwc0O
JolhXRbHu3IQl1Z2vxq4FjSyTq+mRSV9KBLjgMsyqvL5vfJS/HkGE79xbNg2Nu7yZDfdGwPIJhLC
pqioNPTrAhYrJYv1Iw8ASYTGblm5malld//v49+vwV2lOln2EJo4KJ+U2YO9NKmH0aF+NmzGIhBd
i6vy4+xaMVLi//e5IFl3GUc3xUo7RSSCF/aKK74jDLOonub2uaZUsVV2euL48LoiHt56WZJ4qroD
h/ORkZ9tP7V404SnDl2NSiZZHLeKjsqrnzNlp2GpuxLs9S+1eegm/qpKw/vfDw5MjAg6vV9ile3F
6NGux6KnB+dzHGV21KH7I6mC7JLzW/Ym8elvFcx63xQ0BgcTsX8jqOkdnJqXwNHZ3R9WynYfJ5Fs
i/nFdWPajhu6OmM4eDhSGgpgs0c3UPq1GKDxKb64TjPYoazT3wzr3YMa6SCrmtDc+w298PPktNei
pEUqqJB2qc2AfteMl95PXQIZa7S3Q/WSmZDv1difbNmFP/MEqgvc4yjI/epYdeozcK3hODnYIadR
tde4Hrd970/XagRHYpgw8SxPnkIgq7ckdd9mOUxnw/XFE5MrnLOL6A7VuqZLj19bZiyLme1G5Upg
WdzfhemO5GGm8jJqBsUWjvcPLF3VUZAB2VEJTet3XlgnaRrfhRAQ05IWLwQPDaYNc3gXbvVWjHP6
O2CUjk2jql4rl2zTosLzENOp0Ig+5JyUlW/tzPkXq7vzW/cSDUTrv9TLHhpEmwwz9O920l+819y3
YvEWEDKLdSwtlb6aCTDAagw2YVwEHySxofKRNnud5wVbzhgaMCSYMxIMcjAldNZFdYg7Til+Ihrm
n2OlqQHkmbtj1cw+19FugRi+dZQ7XIB9qpPRF1nUo5J8TxSyDKX1Nfb2vLPi5ioFfwt43/BeamVE
6ZQ2YOP5qVl5wWHKYEVlc7AfjCJ//vcx2VW+n0zf2/pro0AumOLQXtHcyvWDPPhCgN4CoG0n1qHu
y+dZ3DAibUVtc8p2YNlVbVjfPJa3kq6PL0sUnKiyxNsC3Pntu7g8Le/okjS9hWHp3v79iAxYcRPp
yWSBye0xvgiq5u+NjQszZ7x/mjzqa0FSWmt22d0toUcG1+oMyPa0aPsKIbCEoKEtG1ubKV+XaWCI
m6mnrvLvuiEV7BUmsRVomhhx8//qeDnHVu59lNjo8g6mvjYEmIZi1WNAv2ZkvY4JZKg978nt7Hb0
WTo9x+V8TKNCUzjFwH481z7zxISVMyVFda4qWmjg69F67kIYL3RXPyoMl0toh3QmuNR8820LDdSQ
oHdK0wbgLCZ8WIkl6N7uhBFfHh0tYQinxQJeqrNeTchGUQ0j92K3zVpHhVW5Bc1wiINCAFhngDFD
ev9T4chetmabwIyWpn769+Fn+cdoC55Ti+4Gc0lCbK4iuPW67WCoX9KY12Nr1e3Z88bmsygBDTql
/bMopy8aNH6kipp0h5doxA1ZXYw4ZZK7fqSDaveOQwJXzPhjsVU1PHkNIR+U1LP0vN//flY6jNUz
HV/1gvqPw48BZKrBwMjtzOzwY1B2u6NbrrlnYR6eXbjtu7Frz0UdDq8OeC8iEkr8AhCyj8va+js4
0zV2/OIAt8o9VA1KXpmUzZthgYnBPKIeMsjDAxiA4BxS1cm70Ut31UT6qAHQi7FusX919XTHQR6w
baPUaTEc706x/DfFTQtVl/DGmqVybnFn2je/GCtoRAQJJyZO3WTLjz5MqVl1Mf20cz69WIShPMsc
d5VL35FjK4OdW9mfl9wzrzY2osjo6vnuyfLH0Hm3mR3tiyr5jdm8ZqS10TM2src4CMI3r7P981KD
aMs8Wb127a8USexRNKI6kEycNzbfMBgEPnSj6m1g16CZh0FfDeno69LOXzzFNUpyUJ2cxWcKgPCV
KkS2aX1PUbFyY0IQnDRS9+3fx2xrsjAkYveyoeNx6s+GDJEEDG95bhN8lnNDVxqlHh+wgpkgY25P
KmtAtfEMHu+EJW1221vN+2ofA5S6mSHpvBDlaG/5yZflYqQUss0eFNfcgYTR6V6FzsO1XQTlAceW
gyuiHA7kWNnQB6Bz58RuT47V/xoDmxYGyivSxQ1fRf+iFNvytgO4rvGKDG49/+UfiULZpr+skVsX
FKL/UozSjOSYzhfpkguTK4zK9Iiu2HU3nlG/5nOMy+xUDCEg5CSkItRl7CALXPz4L+wIu2kLb6NM
b7bEwj1a6sGBCKMxr6cgT9Sj9hr1UOtH6eqH0MF8/r9fQptpWXM1snDrUN2ZOuelbcsT0trWhrPB
9pSPWtCZYdixsUtbZ7ogNQJJKtCklAdgusj+S+RQvsjSesqVkf6w1/0Qlt3+PCQHmLH2rSV8xBEt
37V0QGNrIhUxV5TrViP7g76V7gss8WimAJ6eOcd6rRvSIPXcTH9+rHTcVvbFM4Wp8lzaK3SJweCP
uqrIUg1Lci0Lo8PwWtIY4Kz5KrPLXxIuWUTwFVf8mmhydNN9MGoDm2EXP6uZ1mZt99hv26Oq0/kR
jLZ+8K7B7ViG2XGqgEjpOVnoPOMBkLobX1qStBAmNkYbsiB2PoV5dABubVyrh6Grl12CgSNF+NPm
5BHbYK4Ym/T0gRltsr03Djb7X7YCps7f0Nbh9IHl2qaitk7KIYdJ/0Z4qfPh1+jPb5Sqe7uYhQyD
49mzhPkH3PLBcooJDiXBCHesl33O3REpV6JMxL3xIlVh7eoGAXMq3HpvpA7F3nnsmEfiUGk0xiJ9
+ILgbjUTOgoCGPH4Gga4thaUA7Yh+7azaBmI9Z5tGw1RnvMoMSE6We1f7Thbjnbq/Kgh0W+o0coZ
/lqw9zPLOBShPIeDyi6DsC6tP78W3TQChqcwAZKBfcYCxfvCdJ7MqateGAtgo8xJIuFT24oFhryx
YPDzRxy5Xa/u6do9VbUurwgfqFVauv7TkLrnoQ/IPnmk32sz/ulmcfmNF2nH4vYfLyv+ncFwXhJH
n8SgIpEsFvsqVcByTOuDDBAglAVOD3IJHQE2W506HQ4JRJR7m4TjGYZR874mkTjdZs/T0No7mr7A
UxIFAWcg5/fmH4utUAvegrLYOz2mcs9ppmMFt8tbvieP+m9luh8kYF5V6+kdZ3QDl+NwyRaMtObY
Btu4qqxNXKHcD4CRRlJkRWEiqs2B4OC3Rp0NfOXVX223n0HjxVudc5KsbJz+A956+Jv/GcPwzBHG
yRPCNsAvDfdaQgM8O7c+72lP6dbgdIi4P5ZpvJsIBmxENkRua93SGqqOQ2hwXwvn03Lcs80I6OBI
DjatJ7DlslIfGaW8U7TsXwrnITzkb6/4ED2oHKMGJNbECzkSfoAY/e6ltiaJQX7W7K3nOJiujLnn
TZmT84jz6UDwDCgj2LzKelssb0X4X10rRK7M6HTL5fxzwDw1vVVNcSt9Fx08fCCu/BEqjSNUb5j7
9KMlZh+cyLkRf8aqvm2d79SZ821jgmLVveNtsgKDgC3jPXH9u/ZqMBoVcjHKKooG9kcab0Dubfxq
HHdyNUmUXCokiDUHTmjI7jNe9NTmpcZynNtfq6l4okiNP5zIElyCjEOMSYaUxNpSii3U6G1ja2Yj
Pn6irrujy4UXMYiHpyu4+stwtRMAIq1EhIAjRlBAhYQXJiDfBbs77CpcQCpjR3xDXAvG1HVXt1Gf
Cxy1OMpAva4fDmLqucJKR4B5D8JO442qqZitBVELv77qLnyfTRonitH/nmrvJQjFT2PgYoJtjgjF
XvMl0QDL2nNZJ3SJuvFTqsWHGEEEYGk5lWrc57E5nGPOt4zvm5FUMxweFVQ7GILwrfaD0//X9um3
OWMlX6z2PUunR6D9tzAfEJ5g1ThYOrRBaQph3El84xRmogiOkv09C/7ikvk00i1Jd+iMjY20QuGn
3RPmmPRx5nzEmB+Sop9Tjsk4ZZMUf3uG9eytXSYQrwVgA0Zkp1pPL1PTfC0pJJYse5Zz/Rqyubu2
vXOdkozlAdhdX8NY6a8V5dSINgba4wi9y/92a9yXi/hwwB6NKLeaCITijkFtnu4gkNttKORxiMmg
ckDZBi5+4swGZxunqB4WHMS2rd68ihVLIidsRWxmFxMCZGTW9rscveUcTn67t0wuoFcEkN0dzJFG
IjjSrVqJzsDSCcRYHBgBq4I5g7EwENT5GbLHhKyaz798ZUFgLQaEn5RX/TiTdtR0FmA9Wl4nOlQ9
QPHblh6mbQyjbVcogMRO8wvoQbztWv9vZchb2BRnPwjfmFEQpaDeAsskMZkJQCV5tAw4heIMZX/T
gUZhYSF/L/Mwnum8/jvhm9yqUvZbtvpLNtFh3TTWVuZMaNriZyEdVhYpPwNaFPwMewCwCYd8CJV3
SfhMN8R3HodD1HV+u7UN5zDP+V8TIQMPRJ2BNg9+LIv3uqTDDctbtlOz8zUNUTPKcTfUButBZn3X
Cnz1pJw3w3TEVWhfbAvSEwZBHti5boNdZLUK+R0kEPrRbaeFtWjikGBRh4vnvPoCiX1Kl3wj0iZA
Le67bRviOhGF83N0xA9HlQCGM3A/HkU4mTLiTeNhym3r7ogYM9xYEaolLCJ0xBSjt7/B6HwsVH2s
BhP2bmszoW+Hl9jqbo2a0w2x6GJLJ4o7YfmuPPdPbtd/Whv/NA+g1uGRlBA8of9q36exCIQOTGv3
OMzl1S6BQIihGZ7NbiZvOsN/dfyZRQOfLqFbVv0RkHzuMIxLUxgagXUwmQZuVGH0B1TCKTK0f1Il
uJHOL5Fty+S50Ih3hUSxzArSIUFRPUiOAIiPY+o9GwFWp+n2ogGwmgD2XwehwwgpYUGe2FQqA/CU
HdjpcgIiORyOt6rzl9dUDTRNIQGDTKm/Qqx2nhW7GwUEgVc6X5RvWt2mEvT+uPjhTt7EhtRXB8MA
21z3MXk1j40r2vrXYN9WTyvHEptvugG4ETv9AZ1Q7MLRpTllGrGNMWjbVRraURnTi4c7jmMTSLwc
zhdlVRhx8/JjTJowitvg2ZAuFoRhdqJFgvWarcIECglqMxl/m8UirqBGXbovP210HBj68TENJ7Kt
drhcwlTuiq6Kd7S40mbJpu1cORNqqckRnf9rzBk1tK8Svb3nWGAPrr3VshsfrTn2O3RPi1hP5R8M
+KFW4qo9RU1Em5L8bs6UEgc+AU7M7CMmi6w4p6RAsDpEwzgVgK/av70Y36Ac3hOfNwu7/D+ymKAR
9NA9a7y0aBavg4S0QkneFmdjT/cDQwA2w5FV9OXRcmE0eDzVLT2jB6czZkJP3+RE42szvZAI/BP2
zl+qtJ9rPf8VaY1bxMNi1dj9tfVr6+oaWEPilXOWaWPZB7r1duGMjN4Sbim6tb4wPTVuMWwm6tHu
BA9YH01t8TZxvsl4q8hnszqJUm9wxywHArj48Rgoa4/UGWoP2GZjzXfU9aHzsoCgGQxUEyTkNs7L
w2DVV+bsEB8QPoBiJUSblxg7/0zcMQ1XyEOHFcgGLyZUC3o/AzEgsjqqC7WncvE7zsx2Jyv5jaJq
0dTRHR28qOc+hOJQMxyWkA65cAxz+0wg0Y6ryYDirglSRcn06+j1jLIHjnsUEeSC1ZyMf6Skh3XN
8t+4FT2LS0+PBbU5C+4rO3dh1LTlkZs6ptKhBw2RU6O2ekGfbBCNW3zJ1LT++8WkTMRd0EjWMiHB
dbuTxPijSYlu1y2lviyDDTs6NkIAIYa5U9CGOMqj5wDXona4u/ZAC+KgLc9WFvrbeMJsRZHc55hM
1lNjjz9hvR1MHNmfdUnMHOoGjB5raD8NDjKPBcVdet3Awz9ZZ2fpZ5qYzZMmMXljD0vsVTaUEHXt
owgEKWvR/UKpochAoXW7dEbA8vqVFfGzpyncycz0o5/VZU6mc6DN9udU2r+rovRP4XrRGX/hUxNh
pPJXGa5lzBgTmBjV8tmLM+K31oebNf4VWjfwiOmvZX4Srty3DGbxbXDCHudkN2rvu8znw9IzFe97
qlYqDP8o/Jt+aMQ9ZZa0xiJeaHUDt2d11U53ZDbckQknUyjzYK5/VjeH4c6Q19wmAVm1ZIpBFwRu
6u04uDECKwRlqTkvX48sb8Ku5UIQ5CIbN2NvDvy7GvDCw5jZcW6l+1tgUQlS8SB0cCMrl/5pcm/D
hmo+9laRH21mvKBpUvNS+IDd1mzmlqBb99ZNJD4n9eTDxr2lWVheXKWPLtC6g6HM4tBz9Np6gz/t
2RLf+lj6W9eX6rrg2Sca0bIlc/QHHR1AI+OaooGSrjRp0mHA9pKgSYlQNOWxOgeY05tS3har0chs
4QqfWt+Jttp7vh/xzw07EGz+A/Kr/3BKDpe55pJQVE454/tQLyMz8Il1NF777iTNstz7rx3yx7dv
MabO5sE+E3f4oN6SRsoy/BajYxwmn+I42VPJ0tr+f5QzEOR1uJSucs2HJfwDtsvu1Q/n7tWekQrn
VFunfz+tLOgBWTb99Nk11b3vrlt79m86eOYMR4Oj8Z2uTsPOdH7kDIN0zMjWV8VN0qxee+IeeEhD
JF3t0b4FGLOAOU3mljESZUAqclczL7g1F1B6ASEu4C1qCCy3btnv4APuF3ijr5WgvBQmoQFvgiuW
tfdyNeJUzXTyWkiODcbQXVcBSPu9SH+40w+76wMmr6Zr93sn0fJDjc5BjIFxLVKyHkFdnqkelhs/
DKyby6AWnCrdY3lGRb1dq2ebPkTbQ6CpWjw9oysBvWR4Ph2FWz9s/FdpA+zDo5edA8dk8etRJhcq
CsF5bEoVF1uIlXfHwQJrjo3DAoi/h5lrcDEbk3xVVjOlQ1w/uOGEY9gbXmiMZs8wIRgmeUp80XMv
tUiXB40c9T1gF46o96xqVVyyAT5VGpIWDExssK2io6CcDCQE9sRPRCLkE81jP2gapgmrpoAEOWxv
2YSXfDnDT1VwC8j6nC2DMCUPQmT6T/isKTyaPvqhJrJtiEdaFl80LuGCa2L/7ja5gXPd3M8kvfDb
3nsDQdrkOfB+Z8Ck98NE4E52bUfiZo2netnymPwc9dv86CrP5jApk21fj92RpBkC19nVdPjNqw+r
e4Rc+5uP42mr7NqIzBZy9NSE5DhIttuSl1Vdu69hIvWuBEyPdT0mRUBvHl0YeDGN0LfOHRpKyR+1
NU1mXXVCFmi0WsIEGko+HcSXwRLTiSeZVXVmGLuWwoxV/GhTd9y3Fn4GTXVm7/bdjlLiOoqr99xu
kSFTtBqN3vtihu5JNWAivbK6pXRhMZ5fu8778ZGEg9jLxZ0jINPZvYMUFznK6NmRqhONmvSyz1Fu
+ZSDGTYaG3Cd2Yj0gmwdTMPfpKHaO5BjfKxA5G5W8/GdmDfX1nZS+iRNavdaFGJaBbn95/7C3bqb
TVz/Hif4ra4kY1qffKrsui9aLmr6lGFzmVk136u53fRsfVzmlhvDBEPorRJcmuXPjdEmd6imzIMW
DzzCMdRA/dPxF203Z+CjXzQ84iU2grvjh9VjcCg98LA2M8CCimJMEQVtgCQ2caiCR13T7OzbHJfL
/DusuUUbXB/7oRN32IlMUV0OQ+16jUVAvCWjnqpU1IJZcanZE1MJhsEPufOetFWI1dXh3vJG+5z2
FGHPftBhM/Q+efPRc9PxUgJBeYg1J8MxN/5zM0lydQzpVU7ziz977z7AG/sfDopF3AvC5EAWpt82
Qh+bCZ+Cv04Sx1DqB0meASVqmy7JGPXC5cQGn8us8s+leFQMvomfrKSdzDjDHjR3AFdOI6+bvzh9
aWlFW8T3llnmHI0CeJl27Ccnm6OSIqeFfyeG0hIrCW4JE6/9a+WN7MOoQJ+If+5al0a5IYa7YSlC
Tewj612VJ08TARXOa3VBdsTqnu0FXYcYz9lGSlprVYK758Ifz+q23Mm19cnAKvJfxaCJLrmSe6sv
IPxTWB64dCJmg11c6wlL7ggvYp9J5PylFoeSceSJRfF3XCfg4UzODLy0drmgm6K2ZgfFDZHOa9xv
K+j31iToisk121gX7CGGJrkrLZ/NGHnsMGy46JwPC5H+F0zkzv1YnjBHvDNVok8MyRjWnfPk+B77
PqHW86lnRf8+qlJQWqda8ssgQTZzkXUbOYwiQuGjo86xoHTLPx6PDoMfCQsu7PeaUBo7Uf2zGOYL
4BkwusxH9xhV5ycMfpHLcSCeNPHqQe3FxEs4G7j1gm6dkqV4Vt14+OWPeR/B+6R6qms9tp2YjRJJ
exHlUeVGE49N67B/didg0Wge8bHnIoYsvBsPe9WTURpfTWIDSa6xP3hKn7vfUgsCxmzu9rLEvULb
MG3PobqqGUJO3BFJojHUOv/7UEmsIioTvho/RK7igLtBGB8IkjN2YJZxaviNi4Ov1+XMQYCz9594
hfzb7uanNCyoCWniUeycAc2n1WCHqAcDCF1ZxiP2OWbTVO9u0UWxrGC3oVTF1bXzVNnq7+jXbzCE
3B+ZYk1322ev9zgTV7HJTNBq9loUw97MEosYipdfOVixB/MWsfH5Dki9j2gp+mfd13u7q1RkG8NT
lgQGPiFKuz3wEMvCbGSiAFwmOa3uLonu3wemOUDo80vTOfMFf2w0MLB9C/uc8mblNJeWu/LV+kpd
Yz5Wlfk+x8P8YVNkxVtpehFL/2W2PlXTjdSbwfeivJLhLluEG0kbb2+z1F/ZRHzR8+wna/1AtIFS
Av5uBwZoZmdRhvt2Xrx73jELK4vqYAyjty+Xg6qbkoG0+dUyQNqBLCBfkhUssOtxQNGyhTXL3+YF
0q6zXkVjlKTFS/O5AMO7s5PlHU97T/rdoyS4ao09DSvUP2Hg3dLBZlEjYWIQR0vYVpbps9EZS4xt
1qs7IqOOPOm7SfsksNcA+L8fDeinURkavxy/9s7DcKTntcPSAdUjGFlY44Jqsq7X4PzYKRP82YrZ
+OXaLZGiXq5Ttl0P5SHi7JN+BHNc78eQCFXQJwCFiQO+hH15zctWno1g+WP7HmlxPz7kpUiuZoNq
7Bjp+9DSQmtm9B91ASEnpqSxcAl7wgMajO7F5pvGSBg+JM/UIQP9qQfSghmt32XCeTKzmLAOeAc4
ulG9ONCl3ZhT9jB4AaTlbNwhS4+b8YI52v4xu+DkLISAOavpoiK0/QbJkL4rXCYeR45I0ZRCA7Gi
DUBT1O60CrsFGEmfRl9kIsQ7P79a1RglBQSfwcUOMVnAfyvITk2h27ck1uZmaMKj6XOXmL1ZUGAW
0Oo16IsDKL/sMpKeTTD3GzRwVMshKgZdbs3OqKJgqE4eeGG3rBLOOGo+WaP8OVceJdd5bd7CxPoY
2UZHtZ+9GsZEYBLeBQ+oIl+2Yocd8VlaQry2lCWUcbOtU/ld2Tk/aMruqCf/T1HWNts2wp1GEOX+
ZBxVNX3MXl+cx5Q/eiqr5tSWBMYAF5+yR5Et07NL6xvXMWV6mKpTWtDzht+8d2CvQOWFnNuydWt5
6jaTV/328PhwT7MX48t0dy5Gae4+2zz5o3Mbf2NvFohRZyxLam/XDGbIyiTA+Mj/hQzCsIgpdBub
QrUlD+sDPlwWgKw+e2h+LpXXI0ifgDjY4sXQdCHH1L2Hhevs5oM+kPDJ+0bdGcySNGnhsgw02NZz
dhQ626WzelYD4X7T8SlrzCTt71IzarBDctzZ6JCZUcM9bfKnZC6SCPId1xV7viPq4uDWBMH8BIgL
A4wIbfqb19W5VIjguLvhRAz8fuIpdDvJv2Q8TpbLhp/0Z3u3Hf8P1P/8Yb57LPObueElqyTjkx59
HaAsdkj87XN2SGhm5ZDPtEh73XRdAoYdKTRmqySgg2XcaZubckxSVAl9MjzIlEgkeUsqyOmIJOFP
XExtXFmhOY2ovP85O5b5xld0UAtLGpCn5TrqkmJSbF+eRUMqYZgL4+81zmpdhMka3YJyRFSb/lJ2
MZ76dGnvGbjHZWz1zZTQzfLRYSgQD+DcXXb4Bbr6XiVOzgSSpG4xaUJgYRj1a49pUewHPNNAmkAp
kK7ZqUGSzU3kS01fetQs3toCnV0bdD9RseC0llPzwhi5Kla+Da1A7puYnH1cxmPkodsX42hfB/k+
IKaOCaJjptFnPKkLHPr+SwDvfTcE00fRMWdCnOle6ooV2LURooIwuAV98ZMYjrMXQbCvZ5V/Dj3f
bDdk+6pInkzxmUs7OKVGy44f81wZTi/0uaZUDRN0n214u1r6J1oF7ENRqZ7Lts6h++4RWFW7LwCg
73Egjp/a0t9pVdH5ie94H3CBDJ6nTZvxB+Kdg1exJkb0oWwcBrQuLzJdBcckM59in6S9nZUrscBu
QVXRFJ9lH55Z8rQRoj4Q7iTemtC+GaPBjOH4kcTjD5eN7I7Db8eANcfonOcGKI0wGue7hQuVXWGD
S8VYHuh2jOj8v1PXD0AgJvjFHnFj2v7KezB6H1WWfxrT5NNzReKa18MurkOQq/T31CgSZboEF8xc
n5lNODsJj1lOWqTXGLdAzJF/Su55CbTJyai5h6821Q6amAsnonRaHI4h/sTCsCMO6+AhGgcqKFim
PDHmiD1WhfCZzBtkfKCFq8/q3wcPqnuTVfDH1n1JoAn0VeufKFzv2vxOmn5T+Zl7Z0tk4fNxPvyu
6qn5dO9iyJNDDLgCw5h9xk3Sn3ISJibyP1yd/j32qBSoaSUdsvpey+AYmKPYe0pSUYcthjNhrVwW
te5nqLx93TXysAh8PuHc7728JuGZgQ5gD8vKwUsIqM1k0NFouH/TpgxOna3Du6i6/4YAbGgjiGIq
VNwky1nuMqxhnaD+nY1WiSlOczp/dmdyNnMzk5922CIUZIB0l0VejMacWxUIwYS+5UkwS5bk1kSR
lLesHD/J7LOjTCXDNJle8BcG25RtR1c9e6Fxyv22Y2ESX0SCCfrME50SiuNQQ0eEH6TjDYqUn5Lm
GgkyE9li02awMkTg+17dZGiiNlsMDFXTodWUarKniM9pABlO/bAgtD7IU7/QH3aPUY6TbPhPA5ga
eDZaF+zu3EJDy83412JxVXClfs28ZOGXxX9ceCVVUNoPThuRE+YAYEJYC5w4Dr5Kn0y7c29modCf
/dUGktH5h8FkD7vGoD2F6FBXdEe/W3Zmb4RHIwdplyvuVZ93+j614cBbEph+KeyLfDU6/anTjLpH
w9idiriEnWos6T7VbDuyMpifupnq2DVcI/2SFCsbgI03pzQvZPR+UBDE1NmnJsgqwc66iWDjgsxe
m8/MhdND1xPW4QyBX2Zx7H0jj8pm/E8Rx0QpUJcd61yQ/+U8hhJHUtqg/rHzIeyMiqD8Qh+M6buU
Ddl2sR97xgUJ60rrFdlVZby0ijyIWQ+nekNRGjNM3NRhQqQCbtw6uanOKHAvS2A+w8HgpbBopLhe
spxjKNgPsIVT5pTveFYebobPn8gIEUC7/CnYUG5HyyFs767pwC0+gD3biHpnlkwzXemRujDmkilB
d8nN0dzzArnoJAlPYg15Ug754uAUP3M87/Z0IevtYKcP6SDMBNro9q2Mi4OoscGYq7yYVNmnZVFj
6PiIAf36X9eXpyDkbxUO+GJdxrte2AsrVfIdLvQbtwR8N1k8ws+AF1+ixG87v2MzRtzebDiAkLab
trEKzWuAnwsq4ABnQCYhiwvnwNYPXVpDiGsBojqhI53KigmS0tajE8hYodegvRLZRhwcraioCGww
dZG+8dVhzEI3o/FISejkcf7kBdbraOAiFfGXSaCe6ehoQS6Q9huF2lt2RlO0rGf8Mk2BTrfhb8OU
NENN6L+iperSvvLV1RSeijVZmlkA6Dg/4zYxQw3FrajsV39R5pEYNeOmdADYkdBY6HcM0Oflh7eW
dwxMqDK6UAvF/qlj7gLnlP+ICrIGb+mDHyyfqnWCLXrXTF/Pk9CXEcM8c0qYhZkQP71mhTgbbbk3
1FTvXJemB1So796DG9eG6rfBLpno/UrZsDzIh3REdmyLfZ6mHRGWp1TifQvz7oem2nWb9Ant4yFf
fd9qyXvGwoPvZ3upa854lqpesxD9pQWRIhqIHT3ImCcwfPvFcstD1zl7i0d7W/rATTVjRm0Beo1F
9pzGIEG1Ul85Yt4GrAmjbsfJjolQ760/dbclRCggTHDGNI8hsj8tNLXshZm9eMGvuhOAZCiA2Bdf
7TxjrPYmNo78KiYUGXBq57XT+/qUTf4HtwRRcepdDk2D92DATnU0whmfYNURwk/F30VUFFPTyLgT
7G8jCjZJxTfYEK2kJg9InTqVmj8UlSUiLQ7eHDOEZbSeFV538CEWQ528c45+smBWeK9kDqhVG2Qa
lQ3GLcNV5S5zfiwe5doZBvONdt4ItSdbbybDyUpCQAOF/39YOq8lV5EtiH4REbii4FUSCHm1Ny9E
u4P3nq+/i4n7ODNnZrolTO3cmSuX4qDXCQbvSe39mmTHRmFBDYWtin0rXO6JbPEKqhx8GtzqLXS3
GrP4vh/yV1CBLxxHQ9/B5UP1s/kvLNDIM31Y0zC7xZiBKNAZuFET/WthEU6fwsJWp4K0G2WXWS/E
xVjo1iL+VqxIkBcUamXTDxVdfXZq+NJOniY6k3fUz7RksmFQlZReXGFJU1NiPAjRFjfKTe7LUn6W
FX3bcYYck0/HsQupjMhKHW+6xPuIgLqndaMVTxHJJUigaEmgyaFX1Kx4nAhGmLmwwitFkrrayuCd
k/AcFZU3WIR30InKI/rfg8YxWQOdsKt7VuUZD3Te0Xg5lwT3MGevY4s4ecasdCAxb/t6NConYoHJ
VgijBadI7BmJxDpl+vhumorYOSJ1qUgUR1GK76Wj91AW9suCd+W5snk5hUvImbw/WY4EibOYb8FE
D8hiiusiF86YmnPrxV/RM/zMwo1FiEYp5w3cL+Nmb0aVjqNYmuh6zbivG+1ZQ0b1BhgZYICbjd0Y
D5NiT1s8RATr4xUSbRAD5RZ7MLtJO1eFtiWKTRFHM2PYseLyLiKvgNb2UETGzsTfsq0oMN6DS+HY
xwGHhjF4Do4X92C+gzzTr02XuxK867HOhHGu34WGUSDOpDwRv/oZU5UWlT5u4eIXkWcqynej8R9p
SjSCVCdS3FkAvBx0j4IlrKJX5l4VI3av+VWziSg3SCQUNjY+ybL+oSI+xDgUeSKk1LcLeHkog+D9
bQXQuwUhoca2zi2TPKWka/9ZET8bQ0Tvlhm+zE2IkmaHv3l3aJMfnT4ySOXFV9Fnm7mHz6bPnHpo
/nuHcfahaYKolB2pbtS/TkqKujczoqQmzUMORLQuL2GnSrYZY8kqomvp0eb2y7F9nLsmdGEqhbuo
5nHZ13LCm81mxIrujo7mAeTuWzf5g8GK00H+vNLQ8T3NoFmhMrpqF/5YwI739Mvwpu8cgClWAkbg
Kidp75miLnnI+RCfdVmF6BUOXXjZapGAFWKpMd8HZfVK4tzZLVH21kP11I3ulMyCI1gDzxfWiG9L
/QvEoQvv5DxyNsoV43mcoQkMiGCbPF84KE3PhrqQYqHCgMvbPvVm8YiL8K1W4UIDBdC2QTR1u695
atCrVecZsz8+76bdFkw47r2rq4l+O54qAkuUUhn1vgRNXddnUef02UTd6GXNfWDzuZoB77gnb+q0
RtT77p86ZS7YOhusOGwkBhJsB+O/YHjVdR3I5HIq6/5TibDq9jSvUXiKFkLAlAWR/KclgT9U5Rv9
CD40Wz47fMXkA1XAujORFPbl1l9aMscvvLxW2FMyH1l4VbQkQYugXY4lFWtetoj7opYuB51zxTXv
EX17lVTITtlI6zIyHh8u7hbDb4aJzMOI16YtIfMZmjstTrDJpspdMC64ScynGvI7W+uxufgmmXCv
RPJCX99vG1UQQnR8fOBOJwybcNnNKd6zb9N9mBOH2WSdUD2kcvjVe5CpObsoPfzEGnur5xkHV712
XeZdjQMX+03eiNeVlGM4CfscrX2TAwpHxtLFsmNcAQmmr5GYIlkbAPO6AUYCSwg3lg3Sn+OIu0zy
SbRw5jh0S9CKeIbGhWGx145K/k1QvuNuU76ZbhHKuxyrDW54jAeIXOsGxQBaJ51HCgjErg26u7SV
p/UbWaJFnhZjeOr+9XnTeQzqyBcznlygUIzV+ilLOD7CPNb2qUhPE4u1LfUdDj3HfE9B8SDVBV1x
JESULizeggkPf2pzH4hHVpKT+2EtA9b2ujx1IbVj1fCDwI7mMIvSz+d9GDUBpU74xIBRsjaMT8GM
qkLM323I/vAqI9ThDAMe3wF2D1QoY2F+YRsF1KU9wBuF9EFtF4I2ThTJ6oTdIcjlgptcXIYxfKWh
gKoLRIxpfMvFYntZaLrSjFovGPAzaOwM6oltuGFebTY5IZXkXascipYXspHAv63bAQUujf4x+KGI
4KHZ2MaKU2ySL7XIn/oOiC77FOjEB0NRxDO5yTv9WqWXOXXD2ya+RkZXfczJibJ5jHoNaCocc+mu
BOJ0s2usZRFLYwNmOQ2K4teQDWezKcVnt4wmfytmC42Ze0eLlbYttPipLOWNFDhtGDrXKCPmd2Wg
SPWOAkRNfyIw6tHespc9j2qzss1dFC2E7RJT40KNZr+xsAAb/ZhQ3jz0+2SILngACx8TswekuaP9
leBT+FQEi+1bLGa9SKlQZriAZ2CC6AzU4qjDyn+Zfhn/Rt9J0GDTYjwsFkeu2mDwyPKSZ5gxvhqK
Dsq90Wa/Vrjlbe5ICi6MW5nHH0UP/UFXo+zAdaIxHAJHLvMSFTe/GB2MjxgCFwj4jrluhsVgOvaN
CtanTvDj4rr9JAd7kCUHAIqmXZZiMPXUKtzEIY9hndLcbWJhIJn6gMUECv8G51BNsDPesz19QWX9
MAzFOZbM9GqOGS7ENKG3ErKM3tbnjuutRnAmlBjRMG/or20QIPvDukQh7/8NwoqPTWcbLABMuJu4
D2LKzxWxb4vxN64BvwrVOUR5h7lH7VyZmlyqzfPMQ3kwRY8ZGGd9mjr6TuSCs420D+i95oq/CI8U
AU2s5M5FHH7YC/zQZaziO5FK5qvykBDRuY+OkmCbgTahWuHopqHn0L11wIf5iRhHy7OJ+pAaJyPT
1U3dpnxECm6oOlQPxMj4vRV6tpEmnhqVN0BBvg839iMiD842+jS80FJeOIduoghxVJkGnJiq8mEJ
PNK2HVBfEl8iIKu05lnPOnwW10Ki5e5oTxZYL7RuY7X/bBfcJ+B5ll8aSoTU1uRRYV2y7A3o65cy
Z8ZnFAIAymvJKrjQtJ3VK+VW6TELEAokOtteRg1Zy5LtXmX6X3M1rVfPEkgwOXLwKJRLsDPeTEn6
MttKj6tGXh1WZBQbhMAzsb8rlflUtuor6Dd9r4x5fVR7Hr1yzWkxGRFQnT7s7LPmk3ivA8HwIxsS
3E2E07YyX9TsloZW7kFV561mMFJopMRA5bjxWOtbOQXOfsytaGf/10Pa9e2WoH/sFlI7iK6QO0Pj
9NLR75ML7VwsOByot1NQ2tXRVaZa2dk9UqEZh+U+TjhUcVo66gHf2BR2h447EzA2RjIFQMzU97ab
wNAZLLF2mmBNMkLCfQOKQG2NjZeC/QkHZgLNIWCot9/GWkFItZWXVkwc0dKEvKasbTFamZfYySsO
jvXDmztfqHq4r5UOykmUjmdcqI85wbBTl2i+ueDRNCLnoVujfBxugNAQ1DnkpvZtVkMJkTlPtuoa
J6bR4FKy8lMwm9O6RbVCnOMpTfZdlYoLFRPPY4/4Fqfjvc21+tojDiyp3MecNX4CdgWbxpEVoFPc
CAN57I0+hcLPMsx5ehRCtqh/eQ0RR80ka9mItvEYTsh2FI7FEgT7ul3RbF+wPJjM2TdsPlCdeETj
zByVNUO6UuPvU9vEZY3bfsqW8dSI99m2EJpSbvtAdRIIDrq9DwL0unWfRmDhTTOsP9O2Qo4bFS4z
Uua9pP+qxQOLYrkWRF3DSujMw2x29KL1tWV2dlWvQexb6n/A2j+NkSKpQVu+aLGgXXG9ehyJlK4P
4Qcii3K0VrZwaeJZtUm270wbebmxeXYpsroGDfqfKAu3r6R56T9zx2yP6M1koMOq5qIc5J5IGbhO
k3k4boLyMBGeci1W4kUoGcL5F/YIHA9ZUdqumMyjLJ03h+hnHOfYKCOKxXM5sOSiYEHON4fFCuq/
kl6AcjsoaQzCuf0xxHZwNu19oaaztwo5jWIwmT7iEgt2IcvP1XVYuCHWw2tMACKBJDXb4AEh5pNI
IO69q+g+ijKHXWpoOV4+0W1eqgPVjepwnKQgheto/Qa8gdvpi9j1SUtTPJHe0RCdq1Twmfu6vDoa
gVowGnjFqLiqQGZxsuaa6HMOF5NyagyGc/rl3BTX/c5ATMBOwh58MorNMLL3UUPLvC+h7gf1Zzpl
5oNU5scMC/QODzrdR+kuSsVTFkSfaofo28KPNEPoimEFDFI1f2pt+XVMDd6RY2/EN84AGxXRWPZ2
l4KhbqtDUMxPs2mvz/fDPOdsP2rjlIFCP0woaGMyYA5HBPAXA4NO6fRw3ETFsQblkCTUTp9S9m2L
vPdVbaFXl/axyP795/w06US+oKj/cgVIoPVZx38OOpnd4El0+v4LdNmpAIq1HXAvb5uIWqfALAnQ
cdWZzLjE9JmWk+CyABYoHHyKnDumi5Gqe+yvL2bZWS7FPhjs1elXcUZWUArM3TBTX9amXNgh3EEl
zZFhyFY4PaLFTbiSYbBQ1XvI9UVSi6a8Z8I0j5x0CVDXvIlUQ8TbirZBlu6UnWiZ8hvYhULmxwBu
LCWeMmeJMWoP1OBgZDJTDcHTKli09n46qH6TDZg1zf4X7o3lTrF8XbC4iCGatrViPGLMRVNlY7fL
cCLXUFZedE34bdjVINKAhbd00HHF0gtANmXajBlnexCbf/XaNhr0z+T7VJ50ieVqpTK+WTK6Of9Z
fwFWeYJRi7BR4hlp+tqmyTPGPOw5ZRLRlyqzbZ4QOZngWm6zSAPfEtqnoLR/OE1jqF0qBry85UZq
SCs0dnZPlDg52fE35Wm8iXBl7moaYi44+NnQJodAr38SfDM3xI8ewZOhXWIZ6LV02si1/oeLmLNW
TOcWSg6fRd1QpQYrhDYNcCpB89bQeSPiUWxnDaJdQUkAKl5oMoK3pQf0Crtz+MX+T90uJk0szPCI
Pz3CXRTicpts9YstltzVq58o79XZr2iuakoCHlXnVhkOwMjOhr2cODnbOank4gX9wTyH1aTu6MGk
ER7mFVH0yGNx+kJg3dhTRx+6YqmfebyYm54BFCL+h62zUo0YFnzNvOGXCq5Ye5ZyWvA9ceJyyK6a
i11sdWcCucGltDWmlZgSH/puJzgzMfhhzzUKzPlNdqjscnKzgiY4ePgZEvC4T80owLxj0AjLHpdI
U+2NpXmiQsVlIRr4LaCQfnZcDn1rk2s577DTYNY2gteCLbI/ymIbD1i7Y1Uu3As080ChPI8lcwBB
/IQY9J7cO7IHm3oEJKgAaUaXgqIQFgo4cDlELXG+HMOGxEEY53/TmBDSnR1/BmR+WUT2SaMhjYJR
NR51FkgzLMxzpgU/fbdgfLxT5CovqpSYMXWbZo1Q7jpB5CtelPugRcthKqsPVkYz8u6/KcKNnAuK
6BEK6LRUxHZoy/0cx81BwwoGReOk9g8Q4ca7Q7JgK0I4s5Jujl0ZEZKOhxajM47BJaWd1UIDLkOU
7bqm0HdBdKdJi/7f3nQ5xgsuKJiNei+SE0MCknjFhP5KP7cGLe2aq3qEgMZamx1TvKkK3P91GtrH
pjSGWz3qey7tno4Dvt+Mo9C9b8bDHEziNIML2RjFa2pr1okDxS7KCsvPu1kHrNTObgzBnwq4cDoX
gFHY2JW84ocHqBH/L9mAa8OCuQzKndFj/muWpObaQ9sJmnmr4989LPSNb3VFON40wMSJkERPKKF3
Ck6EP80RTY760vptZSNZQGX22xkFbR3P3IHV0bbraSAuScJiCu3/cQRfTsRR1RMpk+9US6hvWrAS
gU1dcB8gRO3UplFO7JvYYNP5Rj2d9Wl1lTxh7PyJg1kwmIlqO3cL4E2r1HZMrgVengWwVkLGUDMD
cWtjefwizJ4eBkLVHT2gF0Or6v2gkbNQUYPdKu8tPMLmdCOESX6WBpufWsJn5LnX2dnzlNMFHJuN
n+hx+DYXoX5OSzJT//1l0Gj23nGqko0D/1QwanKiovix47GDzVopL1E1iA2JleEUG9Yxwhl37CP7
QhcOjoeSuYAOiPBYBhQzECq+LIXypUTGP/gXsdeJg6EFi1cF5fuEcWyTze1XrJhg+V9mXr6DNc83
6niuHQLKUW8YW+BDdp5W7akQVl8km85tvhjHoOVBilGOXD8UdbM8ZaFYO9pwZM0z0PqKAxTBt5XM
L2PHzU0MaD2caByE1m4YQvWhGAjXqxTYGJOmnKY6e05LViCdSQKqlzyrp55xLVUuhLzorJ9Py5B1
r7Zkmc+qzWIFUo4Yj3InyC+1MwD6jYjq9XOjH1tm7HkqHIbPeGtXa95MFOFVV6l5SD67umlvaqlQ
WZVYL2n9FtuUVYZebj+H6BIL2oikRIYnFKWctG5ZD2GTnwdpX1oaO00t9qryYypzH6Iqdp38xHlk
H2LJre3nMQiwPMTk7Zx5W5OkajkPSr7NOAUnc2dzts+nEUQjdCvMEWMLPTRPXipMAMtk76wIT4h+
7Hj2qprzrLHia3uoAVN9mBoSWwZRnqkh/c2OYHrT2nnTt93Wtmki605iwDIVHpRF4tSOjxrldfSe
dSxcZU0sMmdjQdXAqR1IFGAVQIA6F2TY6ALf5fxGVKds7fpt5ZXWADgwmh+hPmPb2KEuGQl+J9ju
8bfdmW6tK35dMAKy/lRAWmnzh2IjM9FlCrrXnyixEBbFlBHTubogFDYfdPxwZUQV7MxnetNZELOX
6BmhMM9RmrXr4V0UTXuuHOfE6EEs40uprUe++53opDuYb+q0HNW622ZjT35qvrOwB2LXvWgKrmcz
5He+Ka9hoj/14YsQxR4ulmvlm0D5rqDu+UQPivhNn99D8D4yHNFHGSMU5oWaXT8zlVHD4mVNWMLK
7v7lRDVxOYNBoMJ9xFU17dK0wh1cYtb8lvZTVgNrIJgT7NoBfpejvEgN91Z6AXSQJUTxk0+b3YaZ
Vpuww9uw2FvG+xBPFd5jh5YCpay8BTkksxkv+iPf8bYbKkbu6ZQ0zQ4kzZYNxBvgQEoF4CaodCgY
OAmKO9scEttX7LVeSjaeE9CkfpBz25qrHYyTnuM8VcQnqvykIaXBl1hL1MsxwvcxbgprdGvjTOir
F5i+zRIVhIVs58blLTfzy7R89qOHC3GrCEzuk7ZV+RgXy1Py6pBIcZzQwmTAUZlgKgLYBYPlfgHI
sGBBX+psm7Q/AVKLw2t4KJ4y+rE6bIE5bj8aqmVKxbhVuqTKvGgKXigq2Q+gvLpxowQMnKblAS1b
tC+T1XOFHpouf3FpnXQtgw56YaOvzAKTRL7TB8KlTcR9z88yj089GyA7pNy7WiW7bWpTGxDorkEL
bAQLLaHqARvWIaXapIqOVXwiZeZbBuev6R3XuR9y+geewVnHOJRYNgbrO6yfUu2rE8u+yx9VRN7U
eda7v1bEvwbXbJH8CIJManUE9iYY0azuq1JPypjhJ2r8no/KemL43YHC2GaXCUdJCWAGYtdGIzjC
hpHdwqHhglODa0FroDzHXEvAsVneJ/uRYFuYuAoZU9156Nv+I6NcBhL8lnW2P4/zwYhfu+wHx/eG
hC/NPm5c3dT8UnUDTz4CETpb/bXDEyDCwI0uPtviOcezoogOUtcta17Bh/m4Pq6qOKpYVIPibpfV
XstmVi2XWjlygwBePROB2A46aNlns2K3PsP2jWkfyMAPQ3TObkXoF6swOtF/2L+va/AwPStsKHFv
quLSBns2yVhej+mUHiVO+JyS0KRFBuNniwhL10Qs4wGL6Rc2VDC8lxELQj56AyvtYaHTQTnj/tsX
9E7pPeZZtL76Tc9oDdrn2BwKcpUa34dvY/tMeCwqBI17ndh66yc06dTzz7oO7IaPuutfgWO7zjjv
NHRR2e/IPfoKHmHMmzsCnR7LzV0XLTTBvJFFrk3ws2jmU1/vR52Wmp5Jam3ba/5ithEOomzoXHvo
uHYJhHCEWyxOCvFq+O/+BLvWNC9jQ+Eek3PLzgLlAcmYMKjlZtReUMiCFQt4yVH2t4YCMyWLLrI+
KOm5I02rzze4PGQV+o3GCXJI3AYakmioPUNM1ONt2enb0om9PmcjHDKOt14PRJNUJQ94ihlNZAuw
F6lb/HEC2lpsA1Q6o3m9s+Lh+269TJUnzjiQt1aHDdStAKIEwBEsi/XYPRZR+RCD/eNNvR1jnAQG
9qv01k88SYL2yDF365CICY0GqZKhhMXqnEWHh2lOHkgz71WGGywIGPUbiGe3CmMrZhLKAHkpOyh1
BKED62OeDKj3nO3Z1kNK2pTRQ94wzw6Ba2IzTbBm65yvCEywb6CpMP7TpucVPZHgy2a5xgaE1lZS
QQ2nP+lypU0smSospZn2owb8f4q3Wku8ooKy3JIa6Qj81uxAya0nlBxATAHqs7EMiKY8t4roAYYB
Qwk1vYFHqc8WE8hOLVYPDPrFjGZfbuCibFpTg5uigMX6XbMJBMMvpdHSUYLVN9UONvaRUXtTScks
+mkIn2jJ3ipNRRLfujj2Ux53K3t+/7iGw6353hS8GwzlBZIEWyleIlTuaSQgCYauvqxjlAs3MaNL
s261VptVP/oTXh8seyPQvTLGBZLnPhASuoQR3gB2pamZb1iYhBmE8iTfJvolJ3bASMxXfDPuoryo
6+o+AdPgsclgBBcPA4/xiZuasjOWtn3ekonKdope4lIZOLcyoOn4zZJ43UK/qdTJjztJFLqn6n4+
ZAX7McCx7P9RwJ7D7trXP0H7Y4xvcYN+90JLyxNmtZXbvXEY27so2PUlYfho/jZnh7/2G+efGDCT
c5uWQ0OUanxurO9RxeJYon2ojxm/I106fJLo6Sd9KZ80cS/G49iiOIv81Bo3PHMrjcrNg3tTJQ92
EW/K4BTbsQvxa1dE1ZkGmT1He+pO/Uqo77H1G1tUjm7pG7Pbq4UhqZAO7rUJ1ue4tengTDTuGlYs
6Vzz43LY72vf6BCoU2oxIMSVLzQB4ar0QzvDVI9kBmPT/jGLi1b0Bwl9xaKDQOvpXuUA5NQJPR5+
Y17bighqnECE7dyQ2y2VwV3ncR/l8gox7CPSoXPQJhXl332GDr1STWdMN5ccwZkoOi2KXprOD62p
HxUEHDEdm+kQoAxXBt6q4NqaKUbtf8pCNanQTlnzrrd/JmifEH1ziBTMG++ZXniTMT7c6dDaAYWV
eooQvuZ9SQiXV0GD90JIdOY13j5Kx9ppgzwY9JBIG0EECwBPdXuM9rPYq3rK+PNeN5ybsB8gsHW3
1kTXoEJITG8hNco9frB1Owk95MKw6Wo2D+G8zd06IYzYeGXXaLzHykOZmC7X04/TgGMIjQPzj6fO
/xjFT0VfPuh1zAxCt0wxrqEShzvEPKXcnCL4Z6svMcpTnRjHZnkfrefM/B0DTIoKsB24d+DeShiq
cnkoCrqnHDrdbGWtK/w1w/qUL+xWlRc86s8jUgiLlV9FwdglcrQfTMDUYcBPFS8WwUaHOLDJNoII
FnMO78j5kisS9j9pXCvWznWkXCBCZfZ0iqT5uTCNcWKCT8Rz3VKpaNdJGlL6w+5BjTnic+4i9JdG
zc1OoOvP6TtuKk6nEDtNzvymfDYfZyyL88x5B7Qf9hEleeWu2Ol2fS7xQxlW87BEIeJnhq0bJSHQ
do5k/q7bp2BJkYXKJ1C42EJBvOeY9XRlq4zR2TaXI01DexKZQpwbER3KaT4Q++kMIhCLwr1/ZlDZ
U9LlKxALk1sTZV7m19BV50qc4Zi6lBnD77LD7zhRbxKlgBXVAfjovjHfO+fqRO0GktlGMu2XHDGc
SuEdGNebwRYe7Wz7nj8pKJXpMPE5td+t7a2ts4vCdTvdArhTfpbVKEUpE+n2jvbGKtitRTVi9hfR
upWOKrweLJSWfXv5atnlNinRgDQvwIfBxULZYDZQm7F8K6SgK1N/zoriCdSpqzL85RRr5VzuKlQj
awBdph8nk0pFB78nP0uSxr6cfRtmv1R61wFxZcjnZBieA6BA67ypQn9tt3TfIJdDOTExraEmryDQ
/mDq0Q0hn0PguBuL2yANT5jLpsNY3WXvyfqjdndwZqyVI+h9NbA3ultF/2KoxCsayZRr3Zb+cXWE
aMOXJY2TWHeL4edMm3fST7tKPoiFrPZMVg2f83uRJzzLqQlDwYstTCCMS+2Fih06VK2jQcMWsbal
u2ZgHlPrPlC707Lad5S3ClYG8RqPx89Snhyl3Ot289ayiDJJ8rXAmogaFFV+QHJ3A1X4OvTghOfw
TJ2kMjyNU/EYpwFzBij0pfBMcLlR3fqlHL0+JDOFih0Hn3QUbGTeU6eEe17yXQPf+G2gAEPI2Y1g
vds6Pk4t6Khxv8SNpxH/seMPgJUU8B0phTr0I2tF8962j03zsOJfIAwr5l0a14UBCddCBoV94pgc
WW4yQY4LSQKx6K9V5WaVMNZttwiYgAEypSuwVWcRhQtbTZZXx8R/02PJysAaq7h0VcqCNyoGukTa
Pk9ouhB2Dce4gpN0FXTbeSXFscuL+d107ZDP9H1wD1Q8GxCDPF0PqUV9pdJhHxqY8aOXQHAo1yCM
PDCpb5t9Yr0NFLiGxUV2QFlJ7dvnlKOKUz0QYR37L96jyZotIPFItpMuS6jKrMp66uOZN/u/pqIE
irMGvy0Bz19VmQh2gQBlVtcQovvJDVOvaH5y/M4DnWhaWrlt9YD99kDvDQtAXG0jSIQN0OJNBjUB
Y9aYHJkYXQdBti9vcVcBa8MBTxnvlGPKK7Zh09w11WddCZX+SKzlVPMma+Pc44gDlG7LFuadAz9+
ZY3iT7qvqCm1gnO85l7V8YrFAGiEfeTkFYsAOgWR7CrfteaHhTisKleNxMIUlhwJnTubXVbCGp1a
oFIV9TRInUMe59TlMdSOBsQplU1OjLCCTOh10Z3Fm7lpWrcFa6xHyk7ym+FeY9FceE3gj9CAQ8CV
c/fImKDXFmCvw6xbm1idt02VPuvhHUhE2rBtuZZgIgLrk+wGNkFIF1n11k84QB77MjxZbKBY9WyL
+kTz/GYiVU9rSR2ThXgLjI5hXW5N0Xr5epAxAfnSY4H9Ne/yLxCxn5N5spjosiLwdZI/sjb9MYTs
jfRZlfJrYdQbisJ32MPKEooYOgtloCSnKrQ02DuddXegqnG9RU5EsIYbZS54d1+l+q9SQl/JAYUe
8MAUuea1Dscknrm29Ri2T2lOErtCXJYeO8gk/7MUYCg/afRJAc3YlDdgKrsAwb9ZEKhGVJ7+Nmg8
9N3K/go19QBcaJMD9cxasha7MtylCoUnzbpus7eIUyCXDmlz7jqftmmN4+QAVrAsJxyvwODYZ0JZ
iSw/YknAasoTQ7NbWg3EPJ3EvQ3G1fmi/O150TuvJ3NH809/SYvhbCqcwSzRnEsgntvRHIAo9eqT
0fyKYUg8yADHQIcbZYxT7TqqNngDfe8bZxTtFdQCPcOQN9JVZhHHGKgEhQnOCzWHPfhZ1sXQ9BBn
gpQW7Wr0h44v2JoNk0EmAqvYkpfojUTdVWsk679qWnhWqPvXwWnxKVKMuJ9C8ymt6vhQE4mOMWC4
c5IXmzilwIg24aepaccbvsvCxc9Fcz2Co5GYIU9UPJwYeSh1IsNSlKrb5vkvXIWBZ3n+FdclypCB
xGKwQUvY3gbYFailTq62kVzDYTL3Wo9Clw82eqSBR2fcVTBA/R7D6mFh3WTmhr1znPkt4xe8INu9
tqufIG92OW08x5RFDEv8dRYkUV079U9fYuOJSV2b4RxdIGC90vyLZ8+u+5OSIBrDdj2YVuvJhbFP
ZrH9kqBS7nszAQVUtjvLYmZw6M0iVn6bYmvywcmQWR+Gwo+5ckTrEG5w3tg3PA4FUB9VU1+Q818p
nMAKRRsEZK2+xCTa5c8alUx4H1AxbcIME963QnbfVT2ivgUVnHz5wpTQu0CqPQrCBsqkBm1btcG0
l9hoTHXY613c39Y0Q5WppDAgq8NFsB55kD+m0wDsuQQe3Ks8E/PR/KdhSr8CjTesADY+z/4AWEQn
l/nKIp+2N9Cx4/SH/7s/4l+MtkVg9PtpIqClZZrxgMT9HUTNQ2fJ6icD4Qxh6yB6LT8MGWebIYnY
J4nInXmHl78lQF1/dBhs8zm528C8Rs3QN23w0QiARfu55qdqRlTucl3XWEHoWyDjN+1ujqM/TSos
phbitHq0VC5ECmdU/rSA1EPBbwoqFzuAnh8d5NcSQqJ5SwTU5EUpmF4TCD5NnyDS6pSpxmGy+4oM
Di+jyXguBwCvNJwsVnnPUzy3C1iLnzJtHV8blD+s3synbGs2MgjeqzHhnQR3BuC69a6KmRckQS4e
DQ+WCHnoGDFyDGayUVfHbbWw3WjT9i+KnPXgM/BamWirVnWFolSb/c8ce6mt8B0aA5eQAkpyebLx
sq3XRT04pr+YAOpyzan3jRW8jAosLhFmRzuyTnGogKpGltBE/IonXB5NMr19zHJ5qeMfqb9rE0f+
bcFLSGku2mxNe2PJ9M2MjWrAzwmWGihmkx7MEgmaRjAEecBchrCeTWfMr7MmL1nVHnUn5elHHres
NHRDKOSbgSY8zlnUQPVd2ntJpS3k8XlvTpGlITmkdKwVBP9wIoxd9AUOnAfWNJZnvXsfIIgHxvid
GbVvx7z5aj3kza6c8J5ujLShhhDloJVevxgXpa73BjARQ2THuV/wCENYs7DAGjcjqhFNH/K03RG9
O5bxS5fYR03v3RTTazhkXiMpvK6+G8uANKlhakpcDdsW7ACpK/xv/wTA2YYKVipSbUJql+RawJfZ
RnSzQdvVfGJHLud1z0TwTcInpBtS0rNX8V6rKaJ2SESL8oXgiIeBHBQuBTOsxRW1eBTxYxk738zH
OZgSSy3JY31P5g/tD6ion8WqXnBhOclIrmaf4tNeKuILX9K+aQ3WVedIwwNLiZyatf7NitI9JCly
PfXufxydx5KrSBtEn4gIvNkKCSHvWu02RJvbeE/hnn4Os/ht3JnplqDqM5knrf4tnCdfbUEmBz9M
017SoPTr2Do0CsEhm4loR4xEXtwGfLRstmCCpin+K1M7xJG8ddrU6wkJMJ2r2XVbVX3W81+qfo3o
PQewVBVNZMD8OGBgrdSTi+H5rHzkFdXDWXLsjaa8EvjbjeDel4+pYM5S2a9E3Ma5ODVbAxOktpXF
V8rcBRojY3D2rSmxDGlPGGJynRkyaBGdBcjBpNlEHH4z5n9Z+wMNgRyd22lEykV/EdP4xQ2647Td
K/pLGgHCQU418HFju8Ph59x7xjZpynYQkbgoRlLm4r1GELT9aeXbItmZxobI5zi4ac3raB9NHqpo
wW7/Fva8qyCJkWVDs5IcM6ZVEo1bTKYgVUMBvdGOx2umHGdxAcnihlXhVkPtThqQenFTdeM6aE/b
Wcf2y/9TX8uHlcEshhVzQ7G56ClsQfhccO/xqRiphqIDMek0ntJ8XschCXDmwy7Pal4jipj3egf1
Ji1OBbj7SYH/whM1ag/CvRkxplENHArhnYZwuiDBDHEHrVkWDNjQ2MHxGsjJiUablgcwPO8lQxQ0
ZOQNRSQQB5ZbRdJudlDfIAPTCX+bGuTn0g6YB2Gts489hs1Tvk51WhNK/Pwn0d+IFqEXBHPWwT/x
zMFBIrHhZRIG4ebpZ4JOKdPecMtvNVqMFpHyqpFkVj8alHUgo8wX+25bsr2YJ3ydBmNWyoCc5kY5
jqJcUWST2HkUExMNW7nPqe05g/hX0cQXiJkynAF7AbO3Z54EhdMd2TWnCCTHQ5t/wFiYBxRJ9h7J
Baa6RaGHDN5lNoVJxC1LBHXQPx3B8NvTSZCLqi9gNcvoSNwVcSlRew4dcBLiXZaQ86Ra2yzu8uyE
6sk28BdEvCPhWi/9ObhGMWkPCQ9yswrIJwTUR+YKFF+GPOfSvsUmGRG4sIgUWPFpxeGWGtoaT4rE
1GV+nNkP3Mv6zaruKjJLIJSupH004L0aDfsTAjM7QES9k5L2CPieze9rwqYOUNWGVTXE4N+EA3Rs
IUjHvFGIXeUviQovEx0X5aeE3qnLuDiRb449znyWGQ5K9lI5m8pXnX3mvCJysEVm5KpqSfSJ4tZA
PkhgkQZ+9pPIPmrF8Bzql7EEKcJQKFFRddVAZzIqLvtHDvG6MJOQ02jD+nYVZA00Yl4nAyMMtIgm
WUIslAfZ7nw5JV1Ic6ij9jKTDo7u5tQl1rmjX5rl8KjnD7h/HvcMc2cQRjF+uUpG3/rs1f5Xqesr
sOCoTfexNb6Q97hNYDvRXayaLnjvk4JA+/FsVtFvr0ZvVrKkzTDf4UMcHEqqSENPNFnibwRHHOck
FoElCQ4WwYhuYNXcYpqyMsd2TXbQLVhCMudr32obUeifkM1v3ULFXGLsz1Zoe5ayYXF+twUOusBx
i1ZFpILbLlmZzOf7ejxOTkKtMxT/r4r6RsKPxDVok+mu4SPIuqdA3Ajo5S1FmKOoX71SfvdwkbMu
Oxc5HSJ3KkmfC2Oe/VK8j7RPVXkzq/BqfindrcF8FrS/mXQItOhbb+V9q8ZYju2PQRo9lSDJeU4/
kpGwHz4ZDvCPVjBsoqa1eJoXmy/rkB6ofJA3iN/Sa4GLm/0tQ/+GhqaPbGxC5T6MyaINEew4DNOr
yuERNneho28FsE9HrnZ1w0ZGXxYlH7KSoTCe3oYsfRFteZcGy5d56wrtq4VGYaiCjsU+zOOXIkD1
aFCjymEXw90uwBOY9kzFspJX5e9wbE04vW62UXuXOFeEt9VKsWx2y/FujkBZV/cGe57aoOAX0SV3
Iv6KbldFoKLqg7R45/Deqsn4giZv71TCrY8vg07vSJMj99LVVGb8cppbyRs+AskiNuySszBkp4Xh
4lBWxkswsSOavikMFfrjdQdyyGaoDl+OFbg+U5qzYbWbcyP1RCXFFKzdimcI7hw54mh/UQ7xL53z
3EQPr3Dby7hbQv0fKoICKz0KPGW+RI5L6HhYn7RkL7cfmWPf5HjrTHck4NSzsXKYGxOeruInwPjL
Y4SWIOKYncufK++bN0VPcofWKIkPwrS2Uv7XFYq/vBR9/BZVDwPHTgHUKsw1jvsLQlX4Fsa0AWxk
QFE85fmlqT0WIMjYLMW3UsjPa8zjZo3XCU6k4O4kSa+TsdqsYfNiJbK4SDSPoxEkKuss3KzkFmgA
aG7JK4c3jnUJyDpWGIPZJQpIbjHXkrdUrgVqYbIKHiyGzSOPQGOspFf116k94AYbgiBk4arUeenD
QQS6io8ITthIqzvkEM1foqnPTDUAbTH0V+GOOBjhbbAkQmGvXF0TkyxlbjurAZTX5CwpW+vW5br7
k7EJjGx5pyp8M5huN/jW5XpnR5VLesAuKzFTiYEhKHe9yHZ5ipwS0quhhGuFUYnD4ocbhUHBUPnE
+2VdvI7xo/t8HsqJVgFN6PhMUc+vUZNmjRsEq/yq/RVfE3r8S4kaE8CItI930659GZ8YTueUqGhI
Fuv6g6mAg5y5dz/C9/KF121RHF+dXX0FvbvC0jJhUrwjJ8aTrWcvIbqFgZuc7/GSwRnocyRE/UTq
W8bsBM8S20RqyYnF2ah8x0HJ6Nzq/6R+rX0OLG/r9ew6e4QC4kU/KtxCKpZngs5c5x8NhwOhHYkp
kw+WI0BIfvMrkjrMczR+hfQG+5zVrjJt9PpkPghMpuzia+vS/Vhxs66aTYVFFGc56oD5NCIHnoC2
r4q/6R0qATplfBeUoTN2+GLjaB/54lzxmfuiHSZMFvmKbSN+49mlCFpRK/Dc86P1M8E8/ID8KHjO
xezVrAizPRl1XcbPhOoQ450XVGupfOCpQR6Ah3MIj5m8cRSflnQz9Hs9PEj2IY8O3H7VtKMoDjvm
xr5UHVAJoYMR8I32JbQ6vkDI8Fyb76XXnTBJqMGqtX4x+Vr/yINDMVtCGRt8NieMUdjvQcKr57PC
Oj081dZ3YzM5HQ+mgEe0ruHh7FC7KsZ50p5slcPsRW4fWuUZ9ZM8bYTRc/ioPkvdN+yjMC5puQvT
S1vzI4xo1mHmiEvQcnucnkbIm/AmJ15u+B2qAMAYVG0Bv6j5EPy3Ur1L4ymHVm8iA1Z+gsyT/qrO
U2VgfJs2XEV3TiIE0ozZMPBRDMYuinVUbGxb0h8FpSIQIHvzRFnQ6k+agY7JtHWi8ENx0hocWFsD
qvKW7YGdn3T0+HiQoTXNLv4bnTEYUk1lG6QEItKhemnm4d6u1SMB4Xr8VIJNkvpoOvVuW2ee2u6g
2gz1CwcFj3eAIYLnjKQgFhdMzMJvMNlBhIKHx540Fa/QXmzhdsnOUrbTY8jdaT4Mbyoj+QhlytmQ
NoNOYlOPEHvtfKactXgN8KBpLzwiRXXg2207/uJT0G+bEo4lyy5OWt+sTjOvSxicDBTU27zZ8RCj
QmMcfsveItQJya5pll9JIwHxbSbqznaNbW1wqkZfhnwyiWkuD23ry9LeJhI123OqK7abrKl9pkXb
uMwlCtJYpge/kBzRxp1ncrNIOE70bR3+zJarlFwW1W221naFO2ttTphetirxQOmuKP8yba+pezA7
ARTT+ULssg6y5I+Pgu+Qe7Le2ETdG2sC6eG28PV0u/GM9rdCkRRtdYfKDBxstGWGWKiXQb2OZ1cG
a9Csab9Y40rFVpk3VfPLJNuCINftmhAw5CYBhcEpRLR6t+kxeqOUO1FyspANsPUXrsb3xeagfSPw
I6EMBYGCWK9kG+lW/aOlnHF+KQf1lrUbK+01sFynXslUQynOqFV9wXhI/jx87P6EfYuFN09A8NN/
zuR/pFCwXBKzRLGqUOmpkNJYXCDQxRXnLowjHZYnc5V9j1CdMDXFA/XW0A4hZjAKIrywYV/SB74q
tT3w1wWILSnoV43JPGWN+sZ8k/5ibpR5ByqCAn7T9QBZthk3YvngreFXJ5em3zLXL+CGZnyDr5Xm
JZ8Lxu9dgyTn7JHryVQpnYveLue/QL8k3573j4IYTCC5DTxueGHZWKFUeOkGc9cxwuOwI+XLqFE3
PcaRvlCm7WYqBEBfvS2Ckl66WwRCoB/CxwJbYGv1vtqcakRHmI9kFMzPQt2ycovF3uYM5gXJ4BQQ
u0ly5bpRThOjtFg+dxwy+vTQWWYam5GRvI7pxk/KbdNyfKwBH6TXYf2h0RWu0pDU9ZX6no8eB7Ea
7PJwnSExHK9gztim1DI4gNvMVoatVbNnnujULvMB4ksddWua8LWhHES83UeCZnkPJ2S449qaN3WO
Q4zBxGo4Lp6teaMA3CXOqZShs3Jie3jnsugW0UIAxEFis1ZRTPXb+GN03Mk5DTEVno+UMyClU1+j
VOlkV6twf65DywfJU4EfIcAi9VSxCl+Yr9U/CtF1T94xCjg+WRCKtc1JutaaoxZdWh4cBtv53fkq
JldUSGRwy13IlEqX88A1G0b8pNv5qNWkxI+QxTvnDuQyhsDKBSlWh19EOZoEnan7Svb51cpok+qb
EhYBu/x/g7Lm55tgwLGq+QyRST6k5qxfDexj4FBYVBIzaXC3r5uvNGY1saOFQsyKi0d/J3qGeok7
E1xQp78X5Y9cr/vmTtRMzx9pNsNvS+YN9cmG14nXgq+t3fHwEEWSfUXnGfkZmwiy/trltIVrIg+H
lK96vkKLmHSGUKQQrsRRSh8mv6ZwWaywjiubXRrsWWSY9BA8+oF90Z09UHnmtt0mt3wOaoPgAumN
gf2Yo7z1Ejb41arDL7tiVzeeOQ1Ghi4CW/cduCBLUKxdRxXJQLc3IEtJwdtk+Qjx9MlrtX8zaQUx
lu5L/4cvD3rAT9ms7W47OV+2tWtBs+sQHhq/rQlGGh5acYi6I2OsRGZyCUIJaZmfIihorAeTN+3J
cTFcuJlzfB+xX16019L4ya3vqfEHHMFtxYibv6kA/YX8A4gLRFR7V6LostDeew1snMY3g31tb3sW
3NTqKDXmE3ZMlp4D10KeuTrycewbK5VxxoZ3iCsWe1kLjQE7E7rweUUvUPKuoIAxlipRnQ/4sTjS
0KfWwFc4IrG+Uh+rbvpOSS0u1dm6LRjInfmu7TtilZLBzWaEkTAa7pLFA7+BBEYHRV1iAfC6hjb1
B/q/dSZfKFBFz/wHS/iKWXFR/aMoia0frBXcOrz5Ur4m6yx1dml1mVvQtzQMnmWSOQVWZTOwQwy+
sN66gkyOC1EXbM+5vlIG7WSMe9zbVPSIGzvnkSZPGFCRq75DgjMHpoIH8B4N951ywq4QMjDp1022
Nop9g3ihGI46WRoIOYhTG7pTFV2U8S4l6H4rznViRHCNWtRI6jFBk/IyI4OfYfaGlsdjRl1V0kIC
YS7HA9YeYmx5LzjueOmqM4+fNdBZ+qDDANSgE4N7tQ2bUySTUbnwJHjorCdP1r4cC1YB0KSW8pXH
Kiq2FLRUAPHVZPr/rjurfp8eSY7k4ODfGbdQyvCSqxqrtOcw7MnSYCGzMzEL4ty2NtqyPmS+7Gp4
eEIoTOTtcvocYYoC9VHSTclCIP5xxBq8AKlI4e945naor3P+mAaYs/JVqohLQFYDh5bmlhWzLK1i
MpmaYNxFjrwLq3gvZuGH0GnHilBlmlO0gUhs0Y3UG5O1qtnJ9yXNYzL+cWkPyYBUgVAY8U5KOFWZ
RVz4S2yjwRou0oAML9vpjF2YkmiK7y4TbTCdtJLxCdrKAkpjsCUxEiUDj3EYcsKR3F2euVKuV7Mu
Iat+aSviMQwcwU6xli1CuyU02nQIor/C+FzX16m+TKOgzzgV5TeBNBzv6OyiW8PJXhafWjNviukr
w76N1rP4bDl5J/KnElIeJMVG/YJARvk02g6cdeXZJZ9zr2xk5AXDzmAoVoFKSEXCV59RZ8Bew36U
WhwrvCz1eeb01/v3zuogE+m7lvgoo2aXNSinMZuwsyDcMG4hsYDJzKRJw/XYGFc7gxrEg2CNzJwz
azUIAgznY8bEhxVv0zPJlgCih57QUcCt9foSC3ZZv3zIXcpZPj9j9adoSJ0ICbeuv3QILm2Vunk/
MPuCxkcdx3fXMvsMr638pqlYsb6fRXbVDWAFLBh/Wv3ExD7oP/vKWHUOo73rCGwqq99l7ZNsLPTu
9zl6RfThEYh4z1AdQ5w0/bF/y/SacWdoAANZYsJ12p2IClV0hI9NZCkY5WzsRE2ClGEToaAPd6GM
5paFW6Pg+LF1h3ofL30fCS/UaQzUhNNZsQs/dNi4SGObs/saCvLNRupAmzOxE0hZRtzssrOW0pFj
BlsfoiuS6tm1bOqazV3DgJbd419bsBvqetW3ck4lcwZzRe2Byi2V2E7B+dBqSAE1K8raDZWGMi6w
GYuhfieQe5YSrqtAohmfWI4SoO2mxjYys3QvQURl9V8dR5NHLzzGtniNobqEjhGgAjFuwYRfwQge
JFyECIEltvMmnLUadbfp2OirVOut/Z/Bc5+QJEn/Al07lWbqBzbfQSgPmBxpIeL2rURKUYqclayt
wNJSrnrRYTTUNsHIeKsz+00eV0+DU4n4JHzMO1HqH7jeerqh3jM0Z5dNzbkS+k8jhTeSYDeOGWyV
joFBPNP9LAaredKiDSAUrB6vZYcbPSi7g2yHL7mSJq5+p9DWayi4s0QOb2sxGJtk5yqc/M9sre+e
TNOk0Lx+yg6YsXdK3f3rAgMzOW1ExeqrKCx3mCLsCSqtprpvs+SjkkON1csSKlgeg15DZVPZBPmO
R1WBJND8jpyZRlXOKIVSqJOq81vn0ndSMbgvSfFCv4G/x+lKcF0hahfbJOyv7PYB2bXsF5aYtvto
TUcDx+46OxVjepeDIWEBnhzAbOD5bCkaOhIG1IqBH8h03estyRMS8DDF0E3mrQxsCIJGG7/UQiOn
c6aJBogU/vA6WjTe2yZtDinktILaFa89a0j8umskjjL684k4M52Uq74fgQTxOSrqi6xHt6y03tIR
iqDARwDy4SDy/K7J4rCogymSa1shQT0Jsbg3B0dmHVEr/hhGv2jSYZUDCGRECGGtIfIGZ82RDeCZ
bBLM1hwuYEVJR7a1fhcNJ4MhW00MlRHw6ZeWydOfH6TCPKuO+Gc2vP+W9D4G93pa6tzuqiZgxUNG
/XDOZyPZk1K/z2yk26Pg98s2BmPQIjH/xsY4dHB+JWu4tVCcV/bIqVL0B4XEjRQ5ccqXJ1jdFox2
5/lSsRxKFG3bNtY3QEEsLATWQOpC4VSm2GkY66dB9i2s4C3l1F1FCLj4ET0ori+A80/KLPHemMUO
IgD7w3KvtaFnKPGuckhpiUDSMhgM74ZAxir+GHmeAn08icl+4CPVuu4GOJ2sCwnEW0BvqdLj8xj5
G42GjtLDt9luysBvNcbMWram/ZidCzTbh60wvm70bdNxxS7TsZh8g4o5Y3cX1b4u2Wpa+amJjG3a
H5qp99O8vWgaTkrDecZKcKqTd21BQS5rfw21MeavvIv9WHtpNGzYHROKnHatZ1CWHFNkkza0uIli
zCSQfAm5TdCfCRIfyYoqKWdufZ4zc8xQCL2PyXc6fM5JD2/8WGg/cDfhRM2rlpUvlCd/6AhKmplr
sSHEp4UitWCdno/GpqIAiVtEo1TiPXYptRoJJ7LxlwRugiGtXmQJXCl6/VWhHWv5XJRYWldjhGeJ
7U7GmhEQGjGZ6LQS5uNza7pCTtxAKlx52iukucW/VvjRtNie6JQ5zDwJqRnUQbYyLSAT5NVK6QqO
2TAtN+Pw3tifmv0J+oyo8Y0dPar0g9ADRj0DfRaKzD4/tm2M0FBftyI8NjEHTJftMvDaYXdRl1hL
HThR0G6T3PAKEGSlYFYpk2TWmBBjIQOQ7KD0DqtgUtoIbiUUzVOhWOtAe3gBugoOyvQDk2tlPFvR
nUst9GLjsyhQI7cOo98/MJhk7kRbuIYbok7QcGobNah41RCyg8YaAQS107Ea32XbOSkZy+XMxTl8
TOZgn2rzXh17YlEEaW8FXR07OXWvD8GXAlyaFcSx7GZ2pwVxYRO6DRnEnDSypwRkHgXEKStH1inb
hBjZEC/hIFjEDwNjJLCGQjPedWoxjAQksuhj85A5gdkNr4dwwkEBdqCwNjSRDFpAoLih07oq9W6J
P9BNMqarhryu+auJ/Kry6dwHOpgc66qyaO86rNkDY5ChpdcQyNADsePUvCJC8sM02lZFwUaCThbU
1FVnuBnb/N2ZLU/FeI3rswFgbuXE8jYU2D8C+dwQps0ZfVVncigN6VCz/jBy+1+NJEia7TsFSIBx
X1YtIF9g1044ognqK30Ex1kV/Enm8EYY0UGZ1YcZzXssqEcLpSVxJ1DdSWmRAMBbyrWAQaqWkIXt
0Q/l7zY6BXXoDYF0LrZOzy1c+hBLb+qYn51c26Zzc5lNRtrsbBzFuU9xA/8U3ndvHiPM/uMIpAeS
57PAuBIizYmRKWsk3QBW21nQtAua3tHB7F8etTkF/VKcxdCgQX44M1SJbvjG6scUQ+GzxdqAozDt
op022MyVfwVTXXPw2A+f1ajbSYW+NoLyT+6QDcfhy9RlHlXphR6voxPpJHT6zOlMS35qpgLeRff5
ZzKQkv/k1j5P8eR2tQZETfYNACUGqLWkVd+aoXoXoj0bQ30gD5OQ4PcxRcOsqkdolwSqD1yR4sU0
LOKsQGZFKKuRfzVz/86iiNJ8a1r3NtL8eJRIn0hPMxtoyD5g6KxHznKy7oN7w1zWyFEtWbiPneq9
6j+6fjrNaf0o+vldVuOTII0J/z2szfRHjNeOhNNwfJVo45KaKRJefnDM+UmdeYKSR8KHO4ZU6Xm8
tqLqDs+MNU7Ysz9qj3CvgOiSJ9+lmwwIWavceF891FAngdsh4zU0Iu3HHgNGjhW8mPhb7tpVHbde
GMa3TnXIpSXp0TCHS4Z4nTUyzdCA7Y084adKFANKwfMoZY9udl4LOXwYjMEVBnXQfna5Yv3JAg+p
lVJVFUCEGSFB566wKMsQg5xHLrQXFbQSLGEoGt25LVn0J2QhspcvMxNIfnzqkRXngfixYh55OK5r
VjwW/QT/1GUoBGjAGO/jImSeH9CW70NjvTpN/NbYtVeF2m/TosxJyvI9QjJAOLk3Ns0JwiX5xKZz
NpzmOhmqG7ODlyu0VdZ8qJclgsUdHjQfiCBk2fINQ/mIOvtCE8aJbh+bsjxa+qKzaEJMeN3F1r0O
S3Kemc7KEPhrEJPsItYXhHmluAu6sn2FLvvK5bXNMGzo4xMG1FtFLF0psqd0HIfmbNfps60UPy8H
nlLUZI3yU2VuFI1+WuqIQbr2UQX3IBC/FEgoGvuNvnzdpKhjnh7RtpUPlE3fk35ClHgdynpvKOm7
yocEphUh4bZeOjboVH4wB4d04mGb5F/wsb4Uxuj7zwOpIzVgp7Rnh5bEB3VJiTBQyla9QlsQPepM
OZdCcdNBbIdmPEdt928SxUXPJK8w6/+llEjHmI+GHbPnbNRIU1qbAe1/Y31BcLlqy2zBIYzaGD8U
q70USnHSJ8SbcPymCeV6+UHU3EUF6eDNKd4pOz9SV4Sq9mbOFbFXNjNLqd/a5VJ1BIcyFEf4SHAg
MrdzjqQreiWTzUHiAILIEGaK36B8adinVnG62Ih48xZ7U/qZJ3CB1L8Sux8UHnhYv6L3WukwUEW0
1Ru4eaCRr2nGpAZXXIgUo0UwwCurZN+ELxDWDQFi23ELLqzlHAw5DeBqqFqvwV4jM07NUTG0MRsq
+7VmMiVhp5u0HqsNDBOYJWa2Dhd8Swelsf0jGJZS4csemcFShE1BDx4M5kGHEsIAbVlB0MTuyFxC
AuKSTiP5YsjI5MgfQCxFhPeNGMzx1vgVzEhVQY9QItF9i1MkC/xwdvgBVZB82WmbJxVJRqEv+t+q
mdYD0/IKEFmHPqt3iJ2v2QaybdIc252nDII+yZD6Nb0ECVXj0BzAeuyGNqQnC2C71VhMWDdbBfo2
fTMjjqlR0CkIHizy4NLS2knlTWDFSvvnWF4kqDxNAtBW+rSY6jXoY43WQBmFl3QJCRmxbE/dNuF6
mXD+djpicNbKSMwCDQwxDAFsk/0oI08lFH7JLYVwZcd4zWgQ5eJVby1XYjlWq92arAq2gSNKTntj
huElSXpfqhmhDd2esncTnAVaz5RjZXkDAljILZxUGSMl18h6NvNfLXwyp0Kat6E6Hyf238x1k+pm
9Y+qGvfkg3hd43PG0VfxIfRMGReJIsECDRb/hFzbqmU8rHYbs0ZUBjciZq9hwfJU/k24c2dCrjgS
deOGXEJzTPYlxrZih4OBrKHM5T8G8arVu1g1j6He79F1qx842zy9/F3+McMyLsVW0iDgzy8jTCAV
DGLAAJcA7lXEHKpAlgPvsPnhSlwN7RF94yrH1tx8Twie5JDhsfEjCgq9PmMDcgtyHpC31Hmg1pir
E+gDCI/jbkG7qum+N39a6dqJLX9SS56Q/53+TS98tf+HXaRWvvHHpvGHwAaXJhfyctUW0NcdOBNn
oldW5NRxw+VtfCKs7BRhqsDO2eyckFVkLc6pPT4BOCFjqU4Mj5kuhpZyIC8Z1Q4ShbsstT5Yc2rY
r7b8bREn5XuLuZgh3mxxme35/7I7y754x3WRv09IaBX9Xsc9wHUHyZeFK2FjCdecLyavpIPO00R+
wASSYnpAQFHE01pGst9Mby37J2oFlkXPcqF5Z3+g01kKPSsgUQhrSZVlNk6vimQZggIkU4obhVmo
UfsAUxi/KoiytTP8uxROmrooooSzFkjJcHciqvT7DKVs9epgsIuNdwnVPrZn1u8Qa7hKGjRJ6XyM
cJjMOPkFBLcWy3UbKaAxeGjwBMB14Y8a6zCyveVAIWZ1o6HzqOVhayMuYb4qIA1o8iUKHKajbP04
0KIGT/lg+bThZBE19KPHAJFiPwT7HjS7YIJdYvGboSkI4D4GilApmii3UJqrRzofXTZ3bc0AgXF3
CwjPHkdXZtIk0ODNJVufEKpljfsKmeek+hlMGBN1js4/ryBAq2TfMdTp3oaFZguAF9hhQyajoLLc
MsKMgyk5kF5rZKEjS+qbCfM1nmggcdFyPjIGA9SWerPMUhRRroKAwuGujhgTIrdFzulFETCFmLFg
lB6J9irhGUxgsnpcKWaCLjcFLFexHgifeor/N4CC3sZM2hw/bpkapH7bEhk1EHESoyAYlI/Jzk7c
GBuaxm2BsSTQC089MEBjTUYz4lUsY+ZwXgN6J0a4go+rnyVya2FWaPhupglaH6CaIUp3WaptK36F
1GA3hniJS+tGCuiJlK6aLUQQQSfLhvWiKY2r5ACtyTOc5f9bCJ5wtCptO2Cbcgb9sDh2Sb/edwpm
xJAoizInN2SAgiKTnYU8FkkxTExiatm1wZPE1LKZQU4rfoHGVSj9mpzztY62AX2ET3gKXut6xR8y
JnnTRTWMUWlNO7kFH3qHDOJFHfoibvpoiHewspdVb2K9tuJflrIz6G/WIgXmDNXNz5YZM29+mb20
WLqafME/u8z/EPVPaz3H/x7/CTCZQy08Sf5Xp3Rf1svE2AgwoFf8NDByeMk60gyM4qOvb6AM/3ce
oY4xAV3KOn04tSgx5MjzscnAd8b/IhXsYt8ThnXopLv2U6LHiuaXULrJM2JfbmAES4cJw1CY3gr7
Ne2uhvQbBkBMkcAYFvlkryLnzwEfkdiVd+z2Ztym6i1vX+P4NkTvavOPyPCs+bC690p7nRnYaqxd
G4kopfgNFKQtf5T05D2aqpGVSo78exBXQ5yUeDtSTznx94RGG3ijbuHh2MrjJQyuYMcxkK9i9NAm
akN1Beh9eCCs0rKrLB6z+p4l/0wdangOOw9G6U3Q+Y0vUUS6rEdS8aQ8FcJkB9gkFtLTCvKDwsa2
t//RtOm5H+YlVrjOdRKeIISxcf+vC/eccr5OIh5xbNzC74mS/xpU+zkO4I6lkQ3vw+pf4h6KzFR7
2qQiAACAl+XbgFyOiX3DhLAgn7nysIZFoGCsFPOIVp2c60iuiyEB9HEgSvMohaWJiDilBBvcpxw0
LhZCT3ZY2aZsEpl00EkLvgaHEaOa3vT5e1EIAwwH48B7pRqrJn7tp/e+BWgHkyWnm7OwcBY9k+7s
JbdpZC8zszDliWHOlg5O6Zn1ph7+YvOTgXLfsqhd6juL6Y2NsBfRDMhspJioyxEdzqJCdyrcvKT6
6A2kr8Z6MVsn6XkGXTSoGwCR9uylMvN2ipOcECKujIBI1eEEVJMf5liEL2P1zZUrmW8kuPGof2Yh
EIi7Ev/O2kNGEa/3/wwNMrz+4OvU5pe8vfXlXzVBFL/Y9i6z1y3jl+A59qGXGpiJuXpbn18km26i
OYZLfGrkgJkB1M+sQnovWaG18ksSvZabMHnY3VeOOAZA0YB5sxtSkFBUF3vL0vmiTpXpV8qrweK+
K28FNUlGCeqIt5J6INLcUprQrnzbLLFNpNgEGK1M48brOLRXoj7RUYDESR4pMJJZfi1LSm0UTLh/
wgE1t3Mth89BYY+dH5zmYpS3GUWbHcL/YBbe5pScKltcHApgQ8JykTLyllxTk1V1jdDG/DAQh5dO
Ty4tMknjm0h6F1hEx7ubZcwjoxe7/eIHwhhuBu+FtHXyrxoVWqO9jc5vDIqiZCUSxT9MpNZdctW7
c7N0j+VRiKuwbqG+c7RzlFz59zTywnKf6he0+aOEAEcCFI6sUKdLx3DNw4Mm3lpsUXrFYo+qMUHq
mYw7jEDM+OZNK087XQQXW9CKdoOfoDW1BlyTpXReTH5zuxut/Ln8T0mkhzmq2XGjnqQTpVf3h6jh
1J1OQBiApJM9Ed2Hipd0xvIKaUlJpqMa23s1QZuhm/sxPYYjsXPTp6kq2xokBMFYnhhotRSNmFGF
5ETlCOIZ+J9MOIECBgxMC0B1QwGhmOpbOxBsiul2Sht5ZnKFmn8GFP4TogENIibdVnePY+XGrudL
z5rtuFiy8MOKzvS4YatM7GJmmzIDJ1sAe3PKQ3xuGx3yUnyxBlI4ohbF6PihNsodqT4uiPFNDlUy
SyYP/q/fp89YU1lTQhQqEwacxVb7j6Pz2mociaLoF9VaUimVXnE2BowxYPpFi6icpVL4+tmah57Q
09PQtlV1wzn7DMmFqM7jNIijtYSLhuN9SllVKL1JF0B7U56mbGnWOG6WvJhRfZRcam6M6a6fTl5f
k6uEXWNIbq0dXkk3fdbkVw/YzFoXnZgMdmR87nPGV5n8FgjZBtJ44SIs8zVzdvZeMOC2co8FwKwg
yXdz6hwCShwX5iSADPTo3hHwvYjUIWm6g8XU0pPRPgxIcQE7GFHySaJGSobaIHKsDoelsFk9DfM+
UcGL4+LEs/JXKUdxJx3tYX0+hB0L0mIYXueazWTI1p8UsWdt8SVlIV/dhQcbVQzuAj4BCI/Yd7LD
XcRcHI7jZlhNQ49UpEFmS2QTdZn5U5HE6cilR6lv7QAlSz6XVqfvl1zXPGCqkoX1iyXsk9t3OzOu
2cIJyCjWI9/kIUEpU7IyXGkDBvtcPth59dkaej+DTV8cl/myMFr4WoNDOzz5Xz1EvYkoqbuwJarY
cs8pta5HxgOXwPzUWBQWAbxGWnCg+muQ6Sfsjc+DOcCm+tOpfkwt1oxjZPxpKHWUvBXYTEPk/+aC
D6mtPgWlm/hxwXnM5EfVgD5GSRLxYiXC4DiMX6q+T99yJa4O4rwA9VrTVE94mT5zbCNlTno3+Ves
AlkL4JRwWvN79CF1uZpvuo5ZLDCLCMbHxjQfbb53uD6PgzecW9c4R+wJdQJdpHqR/fxV99EZw8dn
dfPiiVqUdX+xqCRAerpBd4W6fxo5x6wcuiidNfuee1tNlxbKvue8DireB91vCi2sUuK9NdTZrrOL
Qx+IUmDjutm942OxdHfOzJy+1M+zaz3BlTy5VnKaWP61cGDbnqxQ41gz5S/i+RQ0867U+QUqj0sY
bk7AuSFChjXm+BIn0S1QrE37HpO9ZGZcgGvPaeW8Qm5wo2yqsdlYxF743s6CMZ0hoskS9dCh5Y1F
uBtJ0yVyGMh4QPQEROqhZC2Ky4CDHcTG2eiIAiWXvufiIVMLWHh3Vxl/Zrr1mW/i0J6t7yIA/FQw
mepZGJRmt09CCmHv2oMbadKvWE+HGZVOYoPljN2NVXbbpTeMgL6o+dVlyuqwzeULOZN5MqLqbBXm
u0rn1Zy8ulocE7brCrLVFCLGt+7WqfFseZ8JkDAw4OQGxLic2IeC6QRBsXdz/wkRk/dS+TbOZgbg
BH5jPFo7MVQRm+kCgCE3fxisZR9318N8UC0f8OFf4E5HYLvoIM1N1PX7uUVFaJtMDz/t+WlEP0oo
EfLsCMZp6w/PThA/wwl9BKuyJ+LSQIyk5wANKwLoLiYOMsKSkfdbJSijKCRGfUsyH2kImX9JhoEG
qKdFpZWAZkfwXOQMmeChuJAWmz23ttwXkEEjHvpKyXPCD8t1z4GjzlmHeh/0lkwFAnYWyDfXC59D
SlzYk0egdf8Scu66Kj7kbBj63t5LUZ0maAJyQb+K4pBZtGfeNB+C2DuV9U+HlLetHOwa2bH1fbwI
WMkN90GN1sm5RWc3rB4lP0CyPZOWAL3delYRTolKftaomktwf2PmvM2T+R4b4l84ZuewnTcg5Lxb
OaWPTpvush4FJKlcjsuADmN5bobHwmneaSTtCGbRIUbuRdOvIYJ5V1lu6Ib4Wf4BkAqAMrJmcAkh
WCrOs3eY1WfAgVSEO7u7kABcyge8J18lCYP1qR32ZnOMY4BpfBxP9nCdCw7tPQjTOF2qooAjBTRB
cAnr9yT5jgCpOfzo8mUaHyMfQ+EynaJjSYvg22eZHxqkrrSv+aZsL6CiZmL97O8e+2N1Na2/qYrv
4uacJJ/N+MLodbyZxdOcf7ACGSnu7Uvn7Zm90fNV+ub5u9w89OZBqKPoDiWontpfecGDMf0b8G+y
XvWKj5Zxg+reLPneN2AOKfDwiXTiB0wTx9kPhitkrz8pkQfD8u1ORO7Yv1n93VWIzz4koKdS/ij7
YvKxRYG+WMu2yNZr5Br585wAs7o2/QdVth1fSevGXUZxhbvQM36RILAu1W22mZeRBcrBFC/ikFFW
Vm/84XV8gkTHbYYm6WiLe6+4uB7+y4eOxLzinNZYazHdNHRLpR9gc/rDK7GZmwMM+UcC5VYWlPC0
5cnlB2psyl4oeN3NgRYpiicpTjA22vmrb+8b/eENx5DCr+WIYPAnWGEP91lwHKdH0Bk1Qi42kelD
hxUWT6r8G3teqvlFZu+gpmekhPHJ6x7K7tH0Q6yx8Z2lfmOljhluJurfAARPYDtsVheW64oMQ9bz
pPcgS69hoo7RBdLL8vby8S7lIQrRk4KOTNFiVTn0+xP1nYFx1f52FPvud7M58J0N/n3f3FeApz3Q
JG9h8dOpzxkysR7eDWZ5XUHk2M0Wp6ZnN3BGEp380lvA0uzGB2/Y5/5WkENPZnZ/iKxLqB4p6DMs
3I4H7OHbK/+ZtH3gLOz2K4UwbJ6D+tGeN9g2q4hkE07wa1kx8u5+HfVn9dcqv5DpFJWvDOzN4CeT
Lx1VNOtFngHF5NULLplgqSQ/c+chpG1uAnB+01dpP4zdE7PhzIHZsoJB2jiYMl95aOYE98bV7B9a
CeUeU+/CvrsMExL3YzD/i5xTru4RXhUdU1Vyc55cxrbqne4lND8TLM0NT9zIgL3IEOg8+aCvmHMx
5nmy+8+J3Xw+phuFqaADScTa5M4c05Wd/y799nJO8M0D2WRIMZ398mHirIfqHmvw+F95+xVDilku
t0fB8Re8+aiISQ5CLRNvdP6QjdvI/RnHd1/+JvLP9V56Pl4jI3epyK/Bnl2RuRnTIn/pAXBXtXYb
RF7VuwxOAtqMu47RYeN4F4siGitjdFY26JZ9Fzzp7tA3j9l877XPnfmo3Ee3ec2zs9e+JwiyfMe6
87CemP61Tc8A34XzFKQ7/iHjYDRxZhR/QQh2QN0U1JEY+rDJKB2GE+Cfh8j9rbMjGe0GElLjnIrz
JK9AnmkR2FaPOONeeesNDCfwD0zeElm91fJqhw8NNmsz22Lamlp0QQ/ugPDoLQr/fOuFAYqLcbAn
x6j4kkybbAyVNjM3gx0lUyW4ub9tex5D7AflW86glEtA+S+T/1gl/9r5wYJbY75n9b/lAcNjaize
NxN4qvnHRHHAYDG515Rhd1jc9dlLaB1t+VDX21k/smkbMZnLlxjTgAoufnnM07M/IexZN/07USDg
wRHG3ZssOm1571G0mwczeGLxETCv7XEZjI96ARdgoux6xN/jXIFDgdaTBaW7TkXoEuPsvJFofwsV
KmWEDOdpxlY3BbeIhiCUMZpLoo2W3GXaVEKnW++SC/e1KKIvkdbfU5Zueoodc2p/PSrNta9vKe6/
u0oyw1AsF1tyf2cC5FjSG+fRpTwe+/ZN5wO6+9CAOBKCGVeeWhMiQo52TuiV75KlXSXeJieks+7y
B1NWoKhMQO1miAgWoDbvSC1SFghVsoZ8b6PWXdBrYvhN6woREbxuz4qcTWm3CNIDbBRsWf6gfLAN
i7IFdUBuPA4kF23+aO1Nj5FPb5eMcW08GImd0Moljljz8OU7tysPFPrBfcYEGb36TvT12bX6dTJY
6/8XnsRtoAJsalaf0XbOEeB6XRQx4XD5oM3w8XCzQhaf+22jjWNGjAqjXfdsqIp1VAV0Zp7orapx
1zlqeoTjahsQ+52EgXE3oc7PBPp1tOO8GM466CO5JaJ5PZZxt+16DkQZ00BVs/+bm53cplDNSskS
NxEHNZkxOJZ23cc5FAjDxTJpRxPP8GXU1n1uRAQ0Zi3zaiFONkUUy9KcapAunbxMLgY2GR59GPlq
9VMQ+TtVKHJKWpIsFUNdXdcL2Sf86LF4d9P0WQr8LM3CxnWKYqTaKO9VilayDDlClvcbSv9BEc6N
cIn7YqhJGvd/PIblRgFAzgEtVwPA5XWPD0MCdEm0fLcD++uVR8s2dpCXvXHifoBeQaKJuJtMTDBs
7e/j2p72XWP/NUoVRD792Hm2UDoqseq1ER1mos+32VCh+m4YsZPYBrg2buSWSWdhvNkm2M4ZHULv
yPvILC/10FQXkw84a2Vwsbi7Bqf6dmDbEOXT3rMlaY+65Iq3aTp1mcI2EKB7UbKuog5XRO1m1wJV
UNvcZgxBkeWYO7IROTVNax2hL11NbVnviDXaTIVHqNeQbFlGKgQny9RvudfJiGYO7xXGtnXNv0oy
Yei9Gj8iYwG+smrxBU8YlaUWL47wn8CwFBgWyV0r/OJR5XVNQqbeBdV7NyOq9BTI0Ti3i0NPHtek
lXiIYQoEhhyOSUzpE+EAhux/ai28YpmXICSPuGqz/t5spod00T4YOkBvWjU7W9DB+xUp7zkjb7wv
7GYg0hMFVUdyE7QJPJwRU/YY88TaTHfKGs2E1QC54zemPojc05Sr5Knv5w/VZsV2VvHOELa17gAU
4ou3soNf+O4u6gmmylVIugtazrup5Je47UhNNFugloHB2RM1u8zz8z4mOnJTBQa+aC+8jTk+KGBG
HqqaxHjW7YyUfr6MTO12WcUy2enFh50GTxRewf1YDkBYOtwjeSxYY3QmEz4wZ4P3NHkACOYStJb0
PY+6yjt6ZGJRg4RnOGwI89vynk+1sRJxCp0/XbzVrv1MvgzegDR70LnLLiPBRhDpi1kk68xmxeS4
idzGDSb0FCm5tDGtVIGNYdYg1qWkfeqCu2ocuvVgwsNAj7tufMZdgz33K2t0ERvL8rOxhuyuKAmV
sEWDewaVP+T8cEViC2IjTRZHwShMEZGL3JQBr8HOOc/EPqlpkxztQ3Fha5QmKOrdvgGrVgdbybgO
qTRvg50VrBPYKPeVy44s0uOqJYyDGMR402gHF4X/NPZI5Fs1gclHWgVIWx/0VKCjTeZbHJHRJcCk
b5msvCS5+8onbUfJ9sfkGeDqbDMe1cMb8H0LC0L5BPDq5iQt62PVUwmYPwGEGafEl0EGzwFt1XMa
8B4nydTyAEWHTIqBKVH4V0sMXO3EVnJEggB6ql/ZdL5G3z1nORbiJB+gx/nPfg7TTQRYsJhbcLgj
UMzIlN70tfeWdNEpsMQ9czfhcUr7ZXXTg30FKXTpMdG1abAepCkB59fkivLiuj34vNbwvzPYvju7
T46lxeJLMJtALRQ+tTm3iCnPsdTHidUnYIvXhDN75WICCl1rU3ZsBNQUnuQQMUya0LYQIs9L1mBv
ZJWWdekVij9pJO78rSzjk5SKz9z8HhgjJZNLdD1kB1KGm41sxr/lOR30VPMvNRRm9dC6sXWILYgC
PSEuFVl0K+U5Zy/kVvcyTXh0Bh/eBW7bQILE8cE6guPkzrIRB7eJZeyauXhboPMQltF6G8a4SQXR
HKGWaz9e1lPozeaIybgzsylFovHiQJv2R4dy15E/MdxnBD5Q0hd2XpLbt2xusnOHFHO0H4c5O/rp
9B2VvSSuhfmeDpZtauaTu5CHzhZqKkcvZqF08kgiOlK9U8nxUeSsCrikXy2izip7yaTiid82fo2/
jl6xqn9zzZw2jCp3O7T3bHBRcbeKjTzSR7cOnifp5XuE7B43JNmW+WZqvY7DkLW3zmr4fcXZrQ22
kCSX+jFMqcRtn2JUvbC5HjrbATxvdNegg40UQftCbtuffFYwnYUVZOFwgn4OBraP7U1jPWHRzqzz
AQHTU0fH5XkzfS7Pl8UlM1AW+s0+0HTuJNFZ6yIHbzojd52SPxoy7s77YGb7GVi8mkJaL7FnRCdz
2HT42qWHK8nryBSrbLxpLCUhSbb45eqzPfI6yq6z7pwxeBOzudIWh2kfEQTYu4isyxLPnzNxT014
qD2e48CyP5QxP5fClvTG3WmS5a0m/yMZNZqRCDeueFZ+H26BzfOSsdWd2IOr3vsOTX9bgp89VImR
oQe96iA7Oh1WpiHKFQ8PdwKqXd6doIEbht5F5C5lKeatMMGfCvGGtb/COEA0Hfopnq5CvOQF8AK7
bX7qdoHs6OacT+6wNikbE+EiM4JqVpL1lebOLlPNwPAG+uyIYT/zbrEnQR1hh0Eue/XnBLcuY4aA
Oeu69ZNrnCtytuLq1qIbX7f/o0Ua3MTm2ijz7wkbVzgkoNMjtjCDMn974V8NP93JkppTehQHtrtL
OHcBukSfbZ9cbIOPpe+j7+6ddSf7BPPUSyAGtaq9Vz8BDkrOy+/k1eFh6sDIsR5f+MwBvqiU0ajD
FoQXSSRPbuovKXiA5kePcAD2IInj4MHQGcGsvvTJYbFOhW4/ddc/Zskrs93fKNT7WOgD6W97B1WN
Ml7MGsPM2A0sj50a33H/6yR/fmox+OpZKZV4tNNlauCTCtp72S133VckFHwyeC8SC6djVpY8qgl+
8RT4rMzJz9LAtjQeHrAMxrEXLGtTw4LtPW0xJQBoZlWko+kYUv62PQ15LXk3LNU8jA5qlSTsXh3i
4IkgYHSDsW7fUeRBlBlMfCesA9hBHvSSQpxBU5kqKIWesJgm+9/e8r8VA03AnNLaD/a6nFwHFw2W
WIXCbJ1n6ZMTMLlMcsPiP3ZilTvyYbY1mh2DkD87RWVUcZEnCU0+615Sb8jVtadfsFNYJEIrJtyG
jhMZSWDXDSkuobmj2gevZFkkz/vsRi0IW3WLk8MgR1HaWOrV9Gbb9SWrdlz7G6MZfr0Mrnb42M2A
WLSLDrPT/V4Wzr0zkxRep936/19RLr/NXCbnIJnevKGka+pqLm8L73yO5GAMwO2DGGdrY9yG2f8M
JfdszVT8jjnt7BdcFTXG3GloD8hf+MA6+iEDXGySXqMqdA5JgI1aCPnSFthorKmg/jr3Au1d2Pbt
yjSq16iitIsrSWJpVl3rFkyQiTun6gkfdEVCOo/EASVS6BkesZ95jqms7JKrS9uKDucrn2i3oz/f
8YZtYwE8jOgmW7KdFgMWrJrCPbpePUKJKtSWHPBDK/rxaFcR1nWNqrtxmWX6yDDi4QShG4tBNVyN
mY/C3LngYOcBaboNhMTFvVdOGuiuMW9pPmeaiuE7YDwfRqiWao6CSCD3gzlc4Pzqw0vgasUENdm2
Kk/QsqdspmONCBaghue+dqnx5o84bgoymlovfxqWYJsg699bzij+2GheeskbaU/viKapcNiLAgA4
D4bxbYeLgr11T6kRvSYRs8ExrBFOl5j5If2w4x3E1qL7vJs0YpwgfLFT8S4CHOJxaCOIM9kS17b3
7YRUU4gwkCJ1gDXHAPYJQ4pVm4XJTmHAFJ1zH0J/ZACBurJRvn83pYsjRxZ7o51hp1VXUpZXhjV/
li3NKJk1zHTcoyr6nRoHoIVpb657KNEo1FGaKpQ36BsLSACpwBYH/ftqlsRwsovouItu5oJII14M
gbIkOSHwng2R8FamPvb4MNomkIBRe3n+RpfTfdX2xTGvag5hzoqxPYGohK8gY/zYU5Tf40MhALY5
2HyIp4QJRJOCZyWdqsdE4UR7PWc/o0VFHLrYD6biGGfDb0Fs5cqvJWnS6VNaZS+mbKx1ar2htfro
4uraveZPVCULrQb2/hQha/JInGJYuR08pNWWT4AgHd4FMdZfOkYh/v7mtasZ3Gb2WrYesOkkXRjQ
3ALMlOHbfRVOcScbbzslzmuFfmtOxI/XIJ92+nJXSJQWs8GNXxE5kMec0NXwYZZMWwl/BxvRiGHf
di4xJT2CLGOisrBJXleCzIucalrDp2XULVivWX69CeWjW0CDHUz7ZLdjtzomTXSlXQd/GsbRfWjZ
W69KJNxgbAShxVYk3mIUhJhFehiTjLI+a9vESTM4agN/beLlIR3Gyt/8nmm5giwhaoIsexUidtFr
CKw3wy37bbAEJTY4DOeMmsPqX3srOnHJGyFSBe2xbLQbu0NIC5oomxahmsNopi8UsQ5whUej3cca
mZsPub7JA7k3swiOVUfiUwBmeBHH4SXF2NMdWheBq4Bi0tG1DGWMU8fpLrNonypkfcIi9IDKjeFW
/pMozcy3Puk+/B064ysna8nsXCwB8E+SbL6ayrwCj6VlKCIsRSaaL6d5rDWoMzfGGJ/hqGpH2ILC
mYmOlfNzn1FVE1HKMiry9xafE0plcRAEZRsjLOGUeq6o468+jN7p5vgzxB0dBvdoZ5SH2kYdI0wC
kqOUu29YaC7lNjRJOZlCvtaAoo0FBB96Rn5CjS9ZVz8mYj4vQrw2HPkeaAaSPo0OsXiqKzLzisI5
JmF/bXye91r1+Ymk7FWpLLbYnodgZhyNu6JCdpulMZWGDyTSKRA11ObIH5OMqTr19tyM7z5Zd52w
n+cl3lXJ6AWHIdYBrvXaalyOhAIPmyQVwZNdS2XPg0VZSzJZhuDjReZRjKY/OseL1gCrUTqZw8pb
vpKPty3RpPkFShx+SSuDiZR3ejP4l7rjjOhqmxAH490LuYIc65NUIlzP9b0dJvf52H9xxOBYSzFl
MDvY44bcI6j7DgJ9KkMvXHmtPvNeRL149wkCdzAOsySFxIh9EtBNvgwOKeHDZKRLCjOUGe1TWMnt
tMRq5NXrpIvnrsVgEhsW1lXzFkQGrZfim+nSalvX49UjzIi5NqfLxIelKtt/GD7rNRmY3ygvr00H
u3cqsDjEkmizWVLlJIrJdjZ4G6GrcN39VmV5toQ6OJ5AvFMS+wKt71mhtVncAe3KCGzUc2RiDJlH
tzk073Ys52MnsQkXA0gGsK5QIYyYMfTw3HnZ3qlqjIU1FXmfL57YEUs2oQ4Oiuu1sIIv32ZA5I/h
RVj7KZZXlBR/BF+ozTTAq/dacgJtdNgR2SZ3DoMTEdLiBv4Inal67fHsX+fx21MhOzuD0XC6BIeM
bGZ1F90SO8bYVOUzA2ZG3Z05kt9MnBjQk5SpjA7P3FVgL3IPOoeBfKuu5LQqev8jmjoqsRjmbWao
bbixSApGPEgpURGjYk3AUAdQWEyESd1IoAvYybe2XPtOdubXoJMGOdliFGT0XrvOmxmGz0y1HggN
vs9jm/uaM4Yh87oDozRaXEtOX/81Wq6YPv9rnZyACE54k4131sDqWnpI1NooPT5pQhh228ehIKwP
A0585yp9mCpkQm3LesR0OYOpUJcZ4grAA6RJBXYyQPGzMkQAeZAkKILb8BbQzWRZ8hQJezg22cK+
0avZmb5EUtwc5kTKdg5KIRec8b5q1OgMTc03GfdfqeG9uXG0gh84onniAVQ1UJ8YTTX5Dnp5iSXg
DPjRnwaxuXiLxxNyozUz1c8MmUOL4KnD4ijtlNjZ2qeUpnKZ+7BYB4pj2Kjcl0HMTw4hAjTQIKnd
5a6zdhRyGqZJbG8LNDmtQxxCQ+wAKPxj0CX/JI0/UlaTgKmB7ZTvSrVRhIXpHIlrHqQ5KWfx7yjT
V691/1TAM0jX3hYY+ovyte8VVnOqb6kBz/QdXIg688nSWP5Cmgn8imLZieL9Y7sPadR0MXA4cmdW
Wb7xK+uKHxZPArqwYoZ5gHcrkQQ5xYN1THint6MLTjLCoqiShVVIsuIUY37rHHiai0aGNLe/ccZp
hvjBn2GzGwGytso3yi25psvgWcmNNP7GvH9zg/xSkCwvtXwGRZw8WgOxJ8KD71pOIFHTZr5YUcC8
J1ym7/Bno+M8cUUBlvXXdR6822P+HiQISaeAEeAC2svDFEpm1NxqAp0yD/gHbmeOX+G3+CqoMJME
ycc8Jp8A362g/zfPWYPOn30MybALhQxUjUXY85PmoSRj5D1Z3jdfBWS6QEa0jnlbdK8W+xmnhAqu
uxIRa0XyT80caWM36bT2K/YnhU3NUzkw3Zu+bJZv8Gua3PeWUA9cXyGbH5wWxFw3u9QDqW3NMxvi
9MOpGQp6yjvrskJjIUK5jsy97iF35n4ZPtatau+owuW+tNBrpQlu+gJZMvpJhNfkksV7TcAYbyWf
z8CqrUNbMKKcUFjD3mQ/6U4K0KWNhR75KxwkEoknSlVR3BkpjKpsnCykrUeN4JehJdrlBKsig1Ne
2matFajwUkv/Lqi6ho1Zyo0eb+uS7bKvfQh2kp2wlfO/WzaUCtJIRgOmR01ELtp4w9xikByjrIce
Nf1UCD6LcvqSSzbXIED7ze4Lz8qPnlwDJW8m1xlr0pzwwH1STddS4r7sRxRqfgZzrrA9JiAVE8h9
rfgd7LKINmiE5uZ3UMbRAbhqhixPTA+odwK0RhRqOnqQlDyZdtsg726Bm2ebzGaBUAgC5Gc+oE1U
fsAouJWlBlPVMyfgValERAHbh4uX7qyIKGDChjUqb0C5NBL388y+YZUT6hs6au9rCyClAljYOxer
zdyt7bEcFUDfM+7QlZnhrzMeh8Yyt5UigselwnSb5g0RP0E03VWkOBnqec8I+SPzXHBh+M28sYIH
Z7ISNYufIBiOllMIiko24nruH1tahCGldezESK6fBwIqg6kCKQMzSLwmZK5eJaLHQNnJZbOsSeZ+
tnv3vQ6ZgZkCsF0wuWQAm/Wx0eOhd0EBw3ct1uNfHsbeClF/QEFnYtpixSheRTV3Dy2Z2FhFx11r
iT2DubOYunbVMEPEdk8+IJFlK1sA7bYwnfMkmhvpDRfPt6B0BeiBvcncWvHcHa0c6WTJamurFtFG
0eMWmW3mFk7SsNNTJJmDHPYQfi0ATCtr4TVhgmo1SaONX5Jv6dYGE+5RrBvWx/dmx2inRJVQ18d2
IjEzG/XS3vJ05ug+4mSgfnBywqoHSBg+UVN5XTKFgJplmSxRRu8xMyxM8jYZ4GFkXPOCx7SiiMw8
pbHIps9NGdjPbjfeOSH5o26KUppZKGE5HopfgrtIJKWbYb9XwEtyPXdT5Wmxtpog3QwZnoUBkIuw
pD47OM6n+DxMjtw7kpRFhyEjsyTX2JvEFFPr+qg2O0c8J2a1V1DQBqzqx2gq3swu14fMLU9uAHjG
Eg5JPaZFVMVobAjQIGxkYq0V1uKTSd5fm0MtVG71JSIfjFQdvCqgM0wEeLHThizcjo9CPE4wS6UH
qT3+6W3wLpHhfmvPIPwaXWc1YKRBYjB5AcD6Pp42TjLvBxphwprksCowIMS+gYIa3qi1GH0yMLeI
vrF8cFSvkTQLAvIyW97oyP9VyTyC6USfPtdsefKBaNnPduSekDcbERxxW8zYaBDVON9SB2hd5HyO
yWmcuCataHiC48t6IHzqWxuGq2/gINMhYCvNXnO+OVPtEQtVvxHA7K5Q5V1KO3seBFkyRmT+a93q
mdwqphS8YFzZzGPZ0QZMHCAPAQv202XJHSwvz1x9xc50iVqk651dXKbRfnGmWTP+gkUzuOZr72QH
Cnj21hpHZY2ymC+bBA905hD20Y0QkIKra36ue/+l0e+CTEvXnU8kk8g7RncwLQCc9YrpbufNep+z
bI0cIjwbF/tJBTFSmtORSVPIlp7cYKaLdKNk8fQuSSIhU7HFUDdKIBTziGS42ukZnp6869i2WYHm
xiRym6zcfpx2JYC0BPk2uc+8IQBhGgwS2XBoeShnkIxm/hGxPAqy39BvDkWfPNYcxe1f6nN/ez2z
Ds1uqhFHqfuOwVsGV6op1ynL8h1VW0uZhGKjFBsjdZ7jOP8X5OE7W0C4H5rdro/WKdiGNPRazezL
mJIhDwv5Eu5DQIRe6Z99ITk/sdRZcuOi02yoU8fiNJevY4UX0oA53ZSv7eDaqJThqPpEk1hERweK
2BLW5J1V/svw7pTUQE43oFccHxKY+zlyJRPlUcgcJgXQWkj+rsARJ/Wdk3828TnrNQM6zKwYYHpq
dnJa1zGWHzL1mNt+m521J7I+4gFHBjT3EKHjyFzJ5WCqFbNLFED8/nM5rRm23Bmg+JdZoAX5vKWp
G2hNGzrrMLZXmFitTcyoOPd9UAMshKt4XxBrC5OXUbnb01YytmIHxe4bJipKQnuAFEldaH+RELPS
rAINGmjMTuu6NFc2Wpc8XTk1W6Jqjr47hzFw4e/Gee7vpoxRHjkNekVNcx4SbF8pieVUgLAmI0Jk
EStkonbIb3IAkInFc79rfJ9L293X4lZhkm21h8Uj3laEkmWA7dKeBr1KH5dEdh+h7GjQPKns2OOT
42w70bB0vMfhQ4j8QBefhnd1mI5mS2aqygkmirnn0EkbOEbM37Aw4B2r+l11vUX5Uvpb1yqxi8Lz
DLRJfx2gkvHDdLPkqi7hfi6uXwNwyyQQ6cIDThhgAg3I6ewzPeGaKU7MnnFW1yfl/EOAljvKJRUW
bWTI0ZYQRGK1+OH9lGhq3LzLkY3PAegDMsmpvZlV9yEDjsXU8Z5kZ93KxIeab9IZATeppDRWkcVo
Natidt0ie+1ta+uKYt0V3Utn0MNYE1hAO1iU8ztHgprERliTj+uvq6R0XiVhaLJpow+7xCTq9iAR
WOaKS5sj2xkzPZ9mB6Wwdt0e1ZLdHXMyRMG9wOMh7ZsW0uca1pb4DJNeXy0NaKYd6HHGdy4bo59e
3TkJn///C8rw6V5TyQWeeM2yMXo0vAEbDdL+p1CBs9T5eGJLUt/PJjQmrwiKUzmw65qUTs9sj/27
1guNnRKNQ+wAFI7Zw72skje7aoaL6JS11tbkHUKtSfIcncfYqRRqpKoi4IF3gWFMdqwqtD88KEfc
P9M/35OKt9Yajl7Yl6/LzxNWMViIcd1g8QtH6U8wzcaJbb8+eMR8Wokqb3YbXURr2c9ll2Nx41f/
/9Nz6rokndRqE+ue7VdX1TSeSbTPHQTl/3F3ZtttI2m2fpVceX2QHQgEhujV1RcSZ4rUaA2+wZJl
G/M84+nPB2VWle3K4zzVl32RTNGUCBJDIOL/9/52Q/ngw4JKafKMfEircw+B4AqxnDl5dlRB3lLl
nlVtTBv63cVTOOd3lul6N3S7qg8DPM/3f6ZiQ52/xPWTN251acnQe3mv68ejn++GAoPu6DJBb0YE
8pjCNXzVZT425faadTU8q96QmxJ1031RwBdvLLflzF+HY6g+y7GkWOu13l2kEZnkIxW2tomCa7cF
qD50Vn0h9FBftTNyn5qwuA/RkNiXHk6Me7dFceA05sehUfGZchshBWpyvkhqdO2N0La49ZJaX8dN
fWNLEGls+amOgF0L32uvWvxadTqwUAvq6Tkq57fSDqsbqn/9XZVN15o7rnJpT8/BtoELArlrsq5m
w4M1ZnZ3KflXK8+wn8sKwW+WY42byzrZehZ6HQv1AgshozlCl7mIQFDsJkTl9wZZiS48stAsi30j
25FzB+5RkbTlNnaC+6XBsXNVqE9T2L24VtscK6yt8JjGA5C20A54pZXGuWMkTygunqYkbYm3HA9T
k0pUUREOocz4mM4DzxzuGbDBUM8E6XWt4cvVHVEsHfCE6yQDVN4w/yVZAeD3+0PmIhGak8zbsvY9
OYJTXvhyODpxP2+C2QONzxl0Myr5FgBrex2R/AEJVGcrJriQKipNOte3zhEeq5GrlXpU068dv0w5
T6S6KsoSGYgjNp4gqDCtq5fRJzNAjlDRZxigE/eqsADMW0cjYQBCwi8Z5g0gDHjG5vDJMbcqZ3Z4
MUfuZqbFvRbKabdDz+EcXQ0+Ld6G04AZKmpfVdRx+XvJdAwdGMjwUeLLGaqbuHDKutlbcN7cpdke
UsKag+KsTXTqTLWB4RhQAmp65RtTLYndkqkqNaNdqUNEQl0fuSjZ0LkOwkQgM8t6zbz8rh3y4DQ6
YLG9lClwVk8H7hrOwU0AsIVuO72g8sMvV0aQvxupQYzNr6KV9UNeYkJqWoC/jpdSchTycqBWfTVN
3MeLoa2OFtxIL/NnpoWCpYo0EIgVYCu4n+2rUbLgmsyjC2cNb9S15ufekwjsnATeEslNbeF6ByAS
+RPFMWYBSfvSgaFHoEs9GqinUYd3Uwf7qencYh3St6QlLNrLWJiQy5H5lmNm3ksL4WDA+fAmZH6d
2vHKmJBLK9sYTjG0FdqwiLWbyRgpZ1WIaFjkbHjb+FCpjVU6zhXLe0y4hnTXFYdjn6po33pD8ywt
2BsCk4XNCAFDyE5P3gKocRZrO+yC3GU9HfQt8xM7qnYUVZCZWCLeOlPs7apR0a3tRV2epxB8kgnk
DNxHTWf3/QE3BUSoOUd595F+DcJ+etPXWKC4paYThLE2RbK1PDQtHXVjRlmO8sU7WBNAa0L8TkWK
pDPq+iM9M9aRZVwT7NiLkxLRbVcOahe7XXKC9dlehFVdbN6fKiNJThezgghlcZFczAAnF50mBYuW
6mDuSmILjeYBC2F149nY/kwvxT/G2XrjKvOGqG78S25bH9vlQVQpJCghd1GV2QfPM/09EpT4M6QA
rFx1Ot1JNAfbobE+t8J+S+qsOmrttBhJtCBlJ0+YkzT7kJnsChhR+0DI+7CVZdvS5IPSrQonODko
FS4axzCvtbTgTaWEoXQ6ns7ZKMFceJtmtL0vuY9oNJGTsa41FNSg9Umumq15Ix9RM0UUwd8ky8jB
aJyjI7PiPHSsZ/VoMdcecHEB3LCvWtiYUc1ipzPRySVjTn1KN4QQO+KDHhZpoANFumChfaidqFtH
YYF5x0COmBuIAQ3gfF2tj4UdqMeSPKc+5wzM/Qk6TIxPY/apboUSeFU34IwtamRNQSNuO3/RjBB2
K4xN4WRUmOzYRBtHOlRoJscWJ9QxqfSmy/1hGdYucuE6dKxVcgyMPjmKPuV9M5Y9ErnP42gTszNn
ZrHjdPrUwoI5j5LqqtNkIPYTbnyeKgif190+KbzuXpdmeeM7HgvBkHl8EhxYBIRHJ6XRVGyDshHn
kmXZfVbm/CnhVagWpwtvcOWxlf549AyS5FqIXu8PtBBIVaFa61GOvwqoxZZAMg7QOAFck/JlPsux
9W/bzjzaKu7vF+hRF1odCi/L37XxsWOQPZXUSugP9vm9V5FmkkfDDQPuccY8eTJVJXHbUckhlyvV
jnOcfQOc1PLA90GnEubTinhpi5tQzFKOQUauIovmW1EJ6ypbHtoo/jDhS9p2IvQ7+NL82/ur8ZAB
7Ir9W1Z5+eJwfaDgBrQfGsD5/eH9399/auX8ceqYff/w7+9PLbGEEMmOgG1d+zR+qyom6ZGpfZZM
3rmBQIu7Nd4V0lyP/dDDGmYEKHIWNCTvSiwoEgWFz+XjeeXN7ARY+mc/PI+5gRx9Tsx07aVLgkIj
wrMJd/D8/hM7QB/NpgH/w+ARMwU71pYWB/rCNvX0CFVfTT9q0ysDil3Ynw1BycxulqvnHe60PNBW
njdegEci6vPulFKPrQKmPXVXQ1DNY309J52+zm0U07F2GSNl9aBwse2C/ql2zOFg1MlwoG4uQD6l
9ksvPGaBnfZhesTuyU39Z8dkPw+laMFNhLeoxpgKL0fw/ad2efr+Uy0p5dCtAVXI9ywXO2TRBXsh
yxlUNQ9pkuAbnvHrRegvAjupeJ9WXL8/gAzFY9uo4yTE3gr8codx1AbyH7QHSINlaltX9fIQV3W9
FZLWlm3nX3Wsxn1jlzHIHPlVxWV7/OdDict158UmKc6114uFcYrUDvoAwScMayxjaCN3jX7ToiHH
ghsKNtGvYxTIR5cCGTeBpb+oSavVmF3DEv9G2HgdkhyNR8isjA/RjO0yCgEdZ0N9vyhsOhayo+F3
x34S9un9gfZKtFZzBVVlDrJP8IodwhI6utgSwmFOkC73pRWqkgkz2US1A5lEMTvt15Q1V91gCHI8
P9+4qCYOqGC8K5q3By9j/Svr4rqs+3OMmYBrmtE0GfE9TcNEkca+RmUMj81AXaHS0L+fUHFeypbq
gJUyHxeGnS6Xj/eQ6JxWECmIkDteK+qrd4EDiihTDUiijlsasA2jICRkxtV6pl5CqJewIZ4a1vPc
T96xTlONAp6VGg5L8Ge+Q+qaG5RPsbBKrhvmOTUEwwwJwoa2/aH14NuPWMINFlkrM4f264LwWhER
xFLR8sy9OAtdkNerEvEwJCg8egpN/vSxQg1zia8jOjsgMo5RLe74w6e496a9nCDp+zRyUKSsUzeD
/NRQlqohta59mJnrvLmiN0pod0jRo4RZmUUOIEVX4LgIzTsqJSuzdD/HumJN02vrZkzIbfKTJiV0
I7AJ47OotoSWvo0Loh6ysWZZJawTtU8ygJaTArJPTgc0wETac8h8U76pmILSQA837kd/Z42VPOWp
dx9H99EXf1bGWuftuAHTFD0KPsY6nwXp3OSlrcs21owcNjom/1DYn4X2ltS8xfSWhw9BIp97O6e7
ncqHwoM+FRKNehiX2GBHFoe2w1yUSXHtRqzaVE6OCLO6cBsnLBmyGQPuREtNImFZ900F0MMjIzLW
qj55GkF2E3kCclbHYjjrH4TERS9q8hIBSOZYwCiHhMoxz36WynMlEeXNvr+JlyFJUrTTKMIRtWIM
wkMEe0nmH9PQCnGKaW/VO914QotSMCdFTzqHO9wBYj2ERrkfQQAZkbUEJrTTc2qIjWFU5n3g9wsd
qmChgiP5jLDwFiRmtivMDjJMF0QPQ++ixKii3eB7lLv7tN0Mpht9sMwX4fTyPq+L+AMY4GMFdfii
bEm5RtA5PYSTQooeDF9nC2o/qjV5oBOHxEaD7+fIM8vr/G6ru3BaWSlsM60LahdRaD3MrKYBNtEW
KgchH7IQlWheUaq2C/rrxtehPKlQNtdtauCdS5fBhNnZNopEfOcNBYXLUKTYRKDEoHAfD2HUjVtk
WDHVAB08Sh/2A5DnYNMM7vVIe+MO2sWLbxr9mxTLopb1ur2UC2ZfPummoxzKPHDdGqm96dHggI0n
JlWXRoFrvyfdpR+/ECDa/35vfb+FlgZ2umHAe5t6TnHd5ElDQoJvrN+fZlNaXmdPJkjAdUA0HjM/
k6qlcUO2RA7KwQ6ec9KGvNnHC9o520Zlzb70sHHjvSKggBkICwwYhjLw4rNYHtCETBuzZqmHhRHo
roLOUdN9vIszw74r3FsPmRu17xFHhqrolMhK7nRGQiGESEQoqCERlDXFrajnx3QwhgfGrS9iBAPS
22Gwy4UV3LvGxUzYNFe+yr/o8oNr4esaVGsdktFg4rdMOseFQ6kvZgN+F0Rp48YvAlSSI+5JNzSf
ssKno5u3N24FO6rIhbEzCpQptSXQA2doOM22NLe9P93GU+deed5zGCBdlhPZP26TkHHqjESosCCm
LkiOjzV9quLhFR2iez/32UbDet2YrvI3aRMmTwzpR7IM7U9jTZiIawOmmOiWoGOpEH4hDXwqHDfD
RU1AcTDk011gNHuk4/kqYgm5rckZfAhrlFzBMDQbHM2MznOD1WoYWZ9FF6+eAP6oYDCfKfHSa41c
QjjDCEeS2Ytd69gY6yKiX6GCokPAnudBPjWaAXsxyIZLtxPTM5iiaLLqqzwOGxBzCC6rOEbDEsG0
BYorAZhI/SaaVu29emzWbupVayMAR7IA6086w/+TRR/JGttqBQwBGxBrdNjikYpPCGfJpR7luLKL
xwLJHtwQIhyqpoEg5FnD2jV6vQscVh3zhF9rdJKa6xzakuIHinHq+XMzVNkbAtCSMlFEqV8XN4Jz
YK+9xVZYO3eiRK6APrPZhUYoT2MGdd8JQnWNZkSubFshVGnjDyx9DWBxqjoZBVe7rG0Cj5oivBp0
/JZnNPTHEhwulV8wQg0LUtdL79nBxdlVTbX+9Zf/+O//+o+38T+DL8UNi0RcCM1//xfP39j3dRSE
7Q9P/3v7pTi/Zl+a97/6x2/9/ib/eMof/fGmq9f29bsn65yaxXTbfamnuy9Nl7bvm2Pzy2/+/774
y5f3d3mYyi9/+/WNYIF2ebcgKvJf/3hp//lvv5ru+9f7/dstb//Ha8vn/9uvF69h/Rr9yx98eW3a
v/1qi988aSvlCv6HsdQyf/1l+PLHK5aLcQttrefZrpLy11/ygiCTv/0qnd8smoyu5zi26ZimZf36
S1N07y/Zv6H/dhxt2zwq4chf//69v9vt/zwMv+RddoNvr234NGyj/P3oLN/LtVwLg4WyPOWhHnKF
yYbKt9c7yl/8tvl/BJhZK+ng0JkDUlo7y29S/To5xTnw4Yv2dBOpVZECIkeabVG/GZ8HjNJxbW+r
ICdx/ggsgoYDApE4zV6F4LJUaPocsz81g3dwp/uxr/ayQZqr6KhWVb5LA8BSE7ENSq2yIdoDpDMT
7nOBfZvnzabNmpOU/k0G6MswrG2H18PFaZcTxWEpYALM3KhNILJz468qnUC92ZczwMCuaZ6Y1pdo
qOztN8fzj9323W76s72EzE4Ky1UWI9X3e0lTI/GJFK5WqoG9Rg8K5kVC7Lm6+Pl2rOWNfjwc0uWQ
2MqSSmvOu28PRz9i/PHBVJOi8ALXnjbxTUhEcEWC3XApMTpUZCm59deWOubEIBJVw7mokV1UE85q
K30J/E/4YPZUbNZ+31/WxlPYII6xmEqrT4VuNhgjCjTgCfIi1+xv+/IvvoLJ+fwvX4G2PGe2yY4W
Un//Feqqj7KmsKpVIQuiEzFN6LtuDs6Iz75kWNnoHz4kHtk3TnxVFfHx53tQ/enmXde0uKg8zzV/
OFRD7FK+yxcTJ5MMX8VfXf0pksWbM3X7ygzp2BQuScI13TsrCtelRkPDn6ATn81jkwQePHt5YMJe
g7s24xcaxOsCAUvDguwCUdadT3FJNdFTyTXCtPASOXB/UW9JNEfy0187zDX9eheqGNIC2n8mJ2T8
DOjZKA3sqrq7tgy1n0JMaLUJzfrnX9/xlt37wxmkGVGWYYMEFi7p73d/1xZdxdoMpvHMUbYsWpt9
DtS/G0rimMM7L9Zb08F8BgEkNnKUdTRwVIpbSpJQmtvWdaD8/qKPmtfUrk6VSBYGyj029y3Z03sU
gScdX/tTTT6xiG/r3vGQuy6LNPPDTMRqngQYNMtr1852+TQw504u/VFft9J7jGW6k6XeeCVRr56C
Pme2+1701wKP60XoZBgAVXzDnPyq0+EM7wh6zWTuW7N+tAOKjgaBmoYQ9CoBF0caSGikTqrXt9Gd
npBFpRG978QtMKOSpjQw6zIimo7aX+eG+WRoIGU+d8n2eRzlNXpicrhmdattdSfAyoDi7gg2GvPp
ZujRQkRyXXHC2K2+lhNAiYGFZ2MSDJqHO9vB19VaK2kZ4Imu+uQ21v6JgXPTzN2+Zat1xrrH7j8j
+BMZJvXB1NcdGpvUBSnrXXoPCg/ErH6HFboqP2M/WbnBsFdVdlCmcVHXxkto4+ICfqUVKYJK3mKQ
PkddwaSHilUO0hmfrjDCUzRVO9fMH1hIraZ+/No3HFTfeZEe7oIKHo+1nKHVBv/i2tfluiIGCUEv
2T4uUeyA3w39lKcZFPn2UvXpMczFkfvFphZoF1s+V19um2S6nkiZQHCbfmSqg6UBPlqduATMXRHZ
SrZbaIKx6SgNLST4uUGLFHlMj63bKYxfdGNRx8jWDUxbzpBt6w/r2ofxoNC6ZldZZF+Ngb2LVM/k
HzXaTNreaJCilE3D0zLZXzsiuVZEnsWhTFapxUsJNRXKOTdzER41dkI0iavaSNYWvDoD9aeUxqEc
7G3Oz9DFtpl93+cWljuchcbdKD9V9R2zl2NvicfKYrpIWkDa+GvMCMt7H+rumdAPj05XZCSX0qJF
UeVkMOCWXVvyACqAYoevb1KiFgIjBGMnb7s6/Ti6dFI8eDnxV8NaHIYDgjlZfErS4h5S6Z6RZTVE
It8uyTc2BxcWBgZ8muaPblMjEuHDg6aBiFpM6gZN+A4pwkZX+gatFdFViEg7gpil3khD35gzA02d
NwcJ1pklyVWpGgAWzY2spttG0lZImg8up1vgoKmlr3cuZ1xZi9ffozPPgqveMeu9Yk33kk7uw7Dg
nDCwhWiUJfufG3YsEPMIXR9ZNjy3GhOGHcBC1Bi+L42Kj7LchRFuritSuLUB9aQYiNrBIhBfgCij
eGdgXmlw3V/wwTaZmxfrWqQIdiJED4XrHwRVR2ljWAs8++RN3QnV3irOOX4ZQOy43Kbc/nxD1Ae2
jgsAi6PFfyWmSCYml71H0bcUQCgHe5c0zl507cZFTXFB/RTkceLu4Qyv4wtUtKvCtq/CRS/qQBOa
o0cMeR+aJlhXIwgR4WHfj7IXl2reKmnTq96O1nHpXNO8be3bRE/rpiq2VNbw1U3IvFTevLWLFNHF
4AIlPyq48ZbpOaakNcXVXpvTMTZ7cOj4jahiRQN4WMpcuz7EZc/0xqvrfTtiUtHOPtPdyXcB3VAq
3Ld9sWMJXxKv627SzNtL9zmIGTZHvcpC7K4aWrvRIuwNDdYN2Lrmlj4YDqJgLQIMzexngHHqNsxR
e6FJytW9dCFLT95hiDp6VGrbTuUK8ferkUYPvWcfIrlQztxNEoa3LvO8suyegLCxCk3WbYZ8T93h
e8wa2rmGNUYUlctukxbNmztjdrQCWI0iXlm0CFgicFicfQFyifwEbjdcLQ7rnyb+5IIcjO1zBwI6
hsagTNiajrGeGJ8G5ClGxLjGgrRr7J3mmnS8Ec4aQKOgRL/XDtTxjBsdNTWqSfcK1cWlPTn7Nizu
yye8DKy1OEghy1672JnBPmr5Resxz7j6n0yR78qQ+GBFfIM1XZfxujGoFjrI9mSBECmJ1Aea689U
eHaVX+w0tQPEZy+T2jvdgqJkxuuENpOs9kDFjoDJdpP0pOnWgjOrXZfOs/buIRiu8abShfvUonLC
lHtp4bBMqdVOQ7nFG3sgeoRFPcAXgYNNPuVIss3qk7aLF8vyzrVf3ltj+QISZScG415F+XZrcbmH
floiNuI44S5n+HM3HYdg2cMiBKcsiu1gOhvmHVcWoF1gAet4wOfQP4Ru+mRjNiMWN31xavtM9t1D
gBiDBjzn/TmKcEgwcisXVwxUJIPu5nKEAit7WZ7bc77I7jaJR/huJ6MvaSNvcRLeSBa+CgkWiAVw
PDlKFhCRXKGoae1O7U24j9J2uFlysdrzKW68nChK0JhpWkwXLfklVEHCzyG927iwPgxdcFyGMRn0
h9lCfRE5d5a/JFzSJEOVHJjh62AYn4oOA6mdXVLLWQLkFZ4Z0gXYybCR4PrEKFLQL+VPzLgv5ya/
nxRaxBEVt/k5He1NUVOEm3vuxuM1zlYEJA5acS5BEmcL98RxePW4xqtcfSgm9gZM3YidKVuC+MDS
5e0bWoEdNweG/u4SMZddfE0icZ0EKBliDrM3MjY2a0HYF1jYZnws4nyfdfJ2YrVtN8DWnWMwqHXT
Zk9GeCeJ4bGLcCMB4kSlt7NncMvIwvyBxT8uSXZm4dMLXgDfjGbtJUpxJq8B/XvVZmTgoWKqDEgt
ZQngA5d9SL8syC5owOxakxmWTOrXxou+Js5nISAnxcp9ZKKEugoMiPSQwUoFnSq+6wrudE6HJb4n
/abv5jdgCNiMyKoySKvzA59IdBWJlepx6SbqtEA4w7L3VshRLz0UX6Q/q+eA0nteWZ/aLILRNJrG
3rWy27Ej4FZ88CRRcI77EZ/3DLsjsFeTRfJnHYQHWSYNbtAa3SZi+dDgHhMgjsTxB8S2ZsTtpv5z
oJEfGojnuxkeLfzxv5hJ/ziPVhpNtnA825IuAgz7+3m0TilvBXWDVjJKvmQ5ueeBvVVtcEQPu/n5
ppZF3XdTdjbl4X9zWfJ7wraXJc03a3B/wnyY+KRENfUnbgGXXuiswFfsI6z4AVyFn2/N+3FrWIik
slgieMKxHPnDEjN0R28u2x6CJokVHqhZ2tx4W1C+5DGguK0K/L9YPTt/scXlE33z/RxlERAUEF2V
VvZ5GuUhbrKrCcGfjLO/+HLyX5Z/79+OQgbFE2Hq9+XRN9sKi7CA6c+2CtOE/UJQtucIkBo3VgF1
O3EeCzGtTeDDCYGlQ+6dOhDLfYXQYPzQfygD2FyRIJ4WpHjWbemQgg+y/uJ4qz/bH0wGTM3ndIVe
Xv/mM7q6MZFsMY3U3ZOhAFfgOPr5Mf6XM2rZC45wKRHxn6JG9N0WOjS+SRkW7PFovpEWwk/TuyO7
fpjfovv/waaoWCyLTkLQrB+W+0YA6FxWHSaAdFPk28EHI2M+pnWypuC9+/m2lmvuuwtl+Vr/3Jb6
YW1LBc1sB8Q/Ky+uiU8hX1VMux4awL+/GXo2pmbHacGF+f3em5Tv1i1QHVQgBMwU6aZB4AxH5S82
8yenAZU3eA/UBk2bgeb7zeA8D1MP8Q7hDum6qJj0E/f182/yXr77YY+ZyraE5dna0VQEvt+GCcxH
5h0ngq3c19rvcddGeJJOHs5Iw0h3SRihXiXnvEzXaM9vYr/8iNjp8D/6GI5yFSeJa8sfvqrQeNuw
llYs5kPg1elmnh3CM24NPd0KqwX6Xuy7SRzi9HMh26OemmNHY+Lnn+JPBj5Y45alqKm+Vzu/3xfS
cEBytER569B8gMh0HvDJJDkxNF878N7++eebs/5k2Ptuez/s+yaDY6eX1aJoF58keaRe9pnKy4ap
yIqD8tGM7MeJQJnBzq4K9kAdVdtlUC5caGiQuF13FwbjPX3KlZFmGy8cd2Gv9wM6NkIAd04q1m47
3Nv9tJtq80Nqykc8FyjCyQOM6C2inr3NUv/JnYp9WsB9G6t/f2SHZw3WT1qOSY37h+NaRnXrlgSn
rQpE10wUC0SEE2SH/K/uxn96rXyzoWVffzNkoiA1hsFhQy5B3YPTXERMeH5+vP6lcGZzFdrS4U5M
Mx4c0/eb8PsJbG3qlauQZaI/1mcfg/gUBMT0UGs25+fM+jClwV/VK3nXHy9QB5KyZPdxS/jxAi0c
O+iLEYOzbD+r8WmhKP78a/3Znvt2Az+Mz7ZZC2u0f99A2Vx14Hl+vgH5F1twfthxHl+K2ilbMJU4
9kWK7ixA2m+U2JgkvqSAEBMrOIVQKy98DP6Oe6V8atrGp8q3zypX8UUtpgdoKs9k5NSw78fmubXF
tYnvMXGJTJtuf/6RTU/+yW53pSnY6baDd+yHIV6WNpI+FfKZLbCriO8vSXi6GpIWQiL3kykl55Q2
MNUok2WasD7QM6P/PZAG5jIHNtNdrxYWq3dFBxMDiX32Aethut5Y4V2b9Hd1Q7prBFJ2iWR1huhI
J/1US0Em0Xg/seScdLldruZSDzemLa8byzoHFskeFypCEh4ZSKLmsOBqn3ZlKu7amt9f+H+6oLSR
fxyVfdaNcTUTQtfWFAqry5QJe27BSBqKfe6TpwT3omawtb0WZhmIRN7OJvtBBth3jPHRN90z7MHt
pMWNbRVXvRQPy4g889HaxD6HuT5lykXxFp/qyn60DfVIwMia9j2KrGTaAXdV7pUziusmCU8WGG4T
jE6l403A23RKbioz2yi0ky3Jg05DIqlbXnE+3vmhQtyGiwEgm+2ykinqj3AJHjycKt7kbU07PiG4
Xgter8Vny8LB0yfbYlnrtrc4VIGkNpduYGI3wHjr1q81ZLmO2C3co/tZ6b1Kxl0L3aY16EvbxzzK
P/bpeBujxTYG/3ki8MYPiq969J9d1rdohagfoz8mZzwfXj0E32ODEyWAUVuShmqth9q4kRn1JLvR
lyXSFg4PqVph3F4OafMFB+vGrJgkcCkYl3ZTnJMYVGIgPs9e+dS2OclFxSnF3CEN/7pT0YfBaT+K
ZinE86ZtwWeD41VmyN+SVUu/jEAvlMlGRQzjFL6B7do29sdpQQoC63WFg6uvbD10lckh7ArcYl1g
ARx4dKzqCxrv2yIFKvF+4fxvbdsyqH4zMPxL3/b+Nf/lhJ0rL77t9b7/0e+9W1P+xlTB9PSyQrG4
M3Db+b13yytKKKajAq0rIA/Nne+P3q2yftNaadPzJC08yf//0bvlJWbIQtIJ1jTIaL3+O71b94cJ
Bh8UWhDDl6OYvVnuj83CNrZz6Qxw1HWRH1NzCo9xYu+BRc+2PuBiMiGs4aKOBblESX8VT1+W1Yab
9xFCg1BsspYQ597eBtSzzDwF/9CWm4c6sK5p4e0KPJZZ/cWtxLrT5VOl9VvljjUBYZcFuXkW9Xo0
HXG8gkq5GvPiDbzY4FRvzHmCVZ3cT42HEWsxjDYzwh6YcSx0UNuiJx8oBaB3p76c41HPOoC+MsNU
yIznwsL07GCuGoX71eXCiDCV78wyOhbQU/GuL7lCYG5rd7qss/5jZJg7Dc0qO41B+9WpsOClDYmh
IE2n5qyH7ihJi6Zbs4ZOAqDRLm8dH54qtYv/1ZeGabNmRLHx/5A0nF7T6NuL4v3Xf78o1G+S1Z6j
PfVetODe9PeLwuCq4Ix3BH1r12VK43Dq/13RwAXyh4LBFL+ZNlYj7dho8i3luv/eVaC+n7lRyOAK
ROanaL/Q9VXvE/FvJoe04+KwwFHs97AuW8RfEdfN3uhpEmKAEmXhvyQFGCOug7IMj6kD+p9ID7oL
c/gJQ8epJHloLTO9n3NnYX5S/R4qhlfZO/gpHuqSLFMDJVAfp1THwkFuaFSsS5F9SkFD7XvPf4ln
0W5HIF77YPwQphlZH3F9q2uqu3ir71BtrecZwBVhyCB5zClehYJA2hpquzfG56llDQjUCdBP+GRU
udxWpon71YzeZnzxJ1ZF6abs6QqOYhx3o9Jfx1aBsCd0TmnivGdR3ztc2CGOjtGjgxg7OIcCBVhC
04UVsfDx5aDmKByQjYndQL4sh7XhYsqrOv81ye5dgoSrDidbYLWXAj0jFsVnXQYnQAa0tofAuGxM
sDWQ3pwMXGUK8XMI9n0Eq7OFGdCnMRyZPDsUNck4hXtHqeWjcpebqIv/efS2TmEEG6dr7/ErED6b
HhlA7yZEcswjipVAcN6k9d6QNBtiuKtFwh0/v6+tmv1sE++Rw5DLhvHWrmB69iNgRrN6hdLVXs7z
eABgkq4Tsz5Jp3uCy9ev88I64PxHYIkCPpXNR0/XpLuUe7+Y9rR2vVVXpLsxJIuhLLOXjHzGiwYN
yCX+uKsq6x5GC99lqD5i4Pk0qZHJYQInH7O/r5NNHkBumepyX7JiXoXwMOAb0i/2yVyhkUEdds71
nieMrlEF/9lnNAaDQlBUMZ2aUuQHxwKM1cdfWWng2mpXQd2BcOuBZvQwckWNn0YTnbRYXqkUIGjk
jkAhsqDxlOx0ZKKNN1eu0yjcoW66Igd5oK8JRM5RIHZ98iTnCVt495XceY5DnY0P5ajZ2wbwQBeQ
06zhP5fZh947YRVH6245MYNkW2F/Ts8uUzg63v586ABx7oHTXERMTLciT6narxq0glOkbxOMwgRA
How5Ty4tBb6gRNkvbHgEom/QI/rqi9XTdnAxaYGh24ooQT2dxzcYUz/TQ+3W9tS/MO0MDhOYTQCS
L7n3SlHUXKmSdXOYE1Ychw7Zd0V3xQzvARI9qXr5dB32+6awn+T4WIcQiAYzP9K7j9ZT4sAT83yE
HFNyZEnm0oYkERHN4qMsYVLoNnAvXG3spxiBhz1syy49zgkeXpxv86X0ZXwRy+A67ZJrLzSvCHA+
ZnIiAtGC0EY3D2v73tbpR0K1WJ//X5rOY7ltZYuiX9RVaKQGpgRIMIjKyZ6gZMkXOTby179FV70J
6wZbokQAfcLea9vtXQKbfiLapx89lrDONcuHONQbdAbrr3mr6Quwz1nZ3/V5vOzg7j2M7UJ2nf/V
SBKeZ2DlcF9YS2h2iapjk2cZGLooX3bCkw8am2Vv6nszG5ITlt/DuKYoIzQ89AzHiiaIx60j+rBf
RkPcXMmAIcEI2SjxyeF7tGyJSoiJ8pq63yBBAU8D/5klsEPX837B+gaViV+95uT0h+XV3Lrnaav/
sFNrsEBwrhrps5WkI4s0AnatZVaM72P2qRsetAGRUkYGZWZCOiRWiZXxAHsFWfec1zeaASvA1PUf
uqk5b2n5n5Pqy1Zuz4Z238fRn3FutpqIY/aimAB2zZQ9Jmn6PkxbEjbWHK0x3E7HCXKL+HSwhpdZ
Y7vgyblzaR7KXl9k3Jx8wrW3lKgPG+WKzOPvxVuv3RYfzdnDWKwP0uNOWkAPE69GDsGMR3xedTTO
cLUmES1mfLTr6ZoacBLKDBKWZQLOLF7wexH12OD1Nb0orQgtbQR6/MFMMB+QvtzMCgEcoM119fbm
lnxlrM1NbJuHdJwi+Jnvvt+B+c9Oi4OaAtfJEOv63GIdQ+kF5MYarb0vJOWO3Z5Wxmi7ZquKqPfq
yCOhPUwMPHRz3YPAhOy450H1ZSo9HouKFo76lBu3JEarlaeO0/skQTcNAgtYA22NhsL4TAav2XUL
azGcgsB3YqgEUh0h6mryFHYNivm2s0nVmf1va0WQbAPDBtguqcbw6zRsrOv6GQdcH6A9sbCNuma4
ouITI1aPOnnjUUkM6mYepwySQjudsuypio2/AzvQwBUdEDjvEd+HQMENosXRSUBIYxKOLDal/mXJ
lJMzbKvsPfHas0OyblAYZNOuiXwB2xVuufmlbCpFmp5fTdY5BwAToIoTj9WZx//vicAjKHq6bcFj
CkmStx+MHmQxYsVXnIN4SVfd7ZYZqiN0oQDz72MNmwsDnl0h1Cfq2O4Cx0jIqOu+axnGue/crUP7
bAOVCLJ1jA/WhAK4nMTDLbwqTpILv8z7ZqpAlmRTSZYMjfEAwhV+QJUeM24aC1HozS6LW1ZORJsj
wiiWcgjgzEeC1Z8xTU3oEbu2W52l25nV5yKZ4ZHRVh0g06VgLp2PRcUXAnVmZ3IRMgzvhjddukIE
XQyYKWY8x11GMIrq2cxtUe/MP4PPE3Op+7N2Noucu+zY+95+2iCDCnf9vazGVeRtSXKlsY9FQSyU
wga7tGP/0DGh7eo4YAIexDMOqqGQpJFB/Qx0s36QtHedcrhohlHtZdm8jkuTBEQB/o6XsyWh0bqW
PuoEX+16zoBSBgryH+aE5JebU5/11cyGy0pQjv57cdIlss3xw7X8Klzc7squCGXBtIVZgyAAj9Rd
7VCwTVlawSgGMB37f8hJyZilsFUFNrjp62ZCkXYLy2PJagHria+4VyKP7NVwycF8upIYBfNFMnKI
ANEeXN9+ADp8xe6W4zRrtwNvISwafaYJNN7KCYJGb2E/ERXtCnz7kn3SZ5712dFc3Xu/eAXIt6vF
MhwbR724wrvw33+PuXrWvc35Z91AV8s4hMAJfw9z+cfh+rgQNnIL8IaF54zuByIOeiPsr/sUhbbP
atwEo72TeQ8VX8n+wai1fx7K/LFy8OLghvnBsVJGVlPEr3735KLkE8OASMmOy322zfe0bmTb9wDD
BLs8fyNXG9shFifl3CvwrwccMjnXiOYxpG/Qn/6xXHoPTJIiHaUEBiPnnJxbS0QdbyeT0oiK2f7w
bnfJgr3WndfmoqrOO8YWD6wEtSQYOza++GGyNCenGls86FGNhASJV+h04NELf4JZ45YXkdSgmNds
701Lt/dIk0DFv5c2GfCEqBaO/dfGpQSubn4sIF4J85y2Jk5VK3luc/u6VtbHMjunZQE4Rq33A2dh
vzRFf1eR4KG6vj/kzMJ3eGXe4VeFTkwaiE+SuypWFqrV1a4oiITsHpVYT1ou73OhlqCf/vaiJ1xx
RllmY2HyaBBgVy8HN48F616mUuv6FyegJKzEe1xaSN8tiV5cSMc4IaXMrfjJHRsu1+R9opEw770J
Qgd1Cuw0JKU7P29OtpeEKqeewtZGcIrb7+WMM+Q/RR4KclRMvKrW4BwlqsEexcBCsvH6V3lmHeZl
QewY8ZeGe0yYbYVqbK+rAAnV+i0U4uphqtKLeXOfm34wbqxxyb7pDPed2TIikZRwwF4Celc4tZPi
JyWGYZ/3WK+7VzffiHqXEHlc50/qtM/LYNw5OJ7THB+3fmuueomDVI3vKsWU2gFINuJxDCLftdpd
hcPCH8Vff9oCWhDeZZF86swCoNjebcn07q7yya8VPPZvT0IralyonbUxHpVVvEB6Bn6dkmW5+n+t
Bh0gOAms2A5Iud75mzbDfxNQ9oNZsl3oZELyNr82/8YqmtJzzsZMoXQax5JBrHwdNChTDr9vZ5BX
zysUKRjyvhyHk6rAT9XpGsFnhdmV3sfgYpx2PXNRfixIM01uL63lV8/knxbwBgA1IYNPD6C2CS5r
fjbp7WOnvkktG/SRLUdJerfZGW67m9ykL2HQmA6Rb3kZzxSh9mP+2DsC/K0P+qVaUwYiKwxCC2Xp
IH93pFCRtFbS/Y1pQfJYco/388JSzAHKinG3nnkaucajjWmKGwXgvF+/DKV8dlT8YYwqsOD57eoq
ZS9ZxxfA+4S4V6yyMphcXPjFi7kWK9pj8AbrVz6ZB4cytpwg6njNmzFnz0nqnjtcdoGOOwiwvfvc
pMZ0sHt5auKR5yh34r5lSmI08rRlBjWgbH93NVCknPYQY4sXZrPzYjRuVE+0Pp01ndUtpFTSfiBn
mNHQAaa3xgVO3ZyQRAcXak7YRTsvqucj1gvoQCzsPyuyOO1vGB0F/a1oDQng5DKUNlEUt8ZNopBj
U5+iEtXEc8Y87/DnICkv98ioH4wipenvFTNjQRoHuzPbne/Jll0PnWVRQgqMmpitP4yWuI4eCUsf
XzEyneZBDXsSdILUgxM0uLTDKiNReEX0PcDA7LhikYbTHILYxK3rEgdOsFM41jaPm+9J6j4SG4Vm
2sOd62cA7hkig3isCDxzuJjRy0oflWGlJSRK5B0dWE6Vzz+bCcHQpaSSIjk6BR+lTGp2wEBAyUZx
0b/8mWcQBimnUzOBWPLFDZSX/Df11n/U8KFy2iycFIHg8WKilG2NPTa28alziUQj545IJaBvqTtA
a9uKOWQ70O2tNX/empk4qzqGUpcTNFNtpIN6nCm1lXyj9U0ic5YIfAeVhLRlGL0G/+BK6piWn3Pg
NGhgMpMR0VJLZhhCjX7eW7ckutlz/zrwL3eNA5i/y5CWGm183yKvbZPuWAH36KbyE1s0wC82z+A4
RorMOgHvns5ksrY1GNC32KI89sE8gNvS9Z1f1MR4J++FOfDU7pnd9DoG3uO4iIHIVKEuKEGLgX67
VX41ebmZRy6X1V9sFLk7Y8AruJCGGjgLD12ItulOIG7dwZB+scYtNFo8/JvH0DGdjvXg2xxJVDDt
jV+WlLRypJ6hP02gjajf7i06HhZrnpJ5tZZ1jL20fB+Llm4Rh9reTVgHAIebibRPYFKBwwi0vV6W
XL+WpHW7FkkX7plEX6oBHh0mQD3oBP25VOqTMLkUeiKsLmg0PV79jmj4y0I4eVXZ7l7egsJjxzgk
uOv248hhkxasKhcoZjBtyVXJ4H10dQsL7FV0ZEkx7Hn0dKIBNvZslAkLs7uU7AQ3n9H6ppGq0P1B
POPCUn7DeTOfZtt+iZvY3IOVqsOuBbJFKg7F6CoIt4RgtGulLg59AgvG8clHWexN3UYNR0CFXEgV
+eeJyAGWAceXzfyrrjJzl0iGBVndV8cyr5+nxllu6UI12K/kM/kt+3h9XmubXMqJs3Gxp2+V4vck
OTZg6rfsgUzWQa3Ak+ezAWitNR0+to6itqD3blb/7GdLFSS/V5NzZxOqeOnL6aGnrHAL9EWpMZch
vj+oyrxZr/hIqa2odJ0lrDQW4TSjYrEWu78QXPM0VMK+bGD5pMEj1ZiwnnYIe2ELBOO8zTdYB1ni
PMpRGIO0zmeXWs97XZfhi6ZbH/x4enVVdklLI0pykb9am1OGwM1aMOv1RxtLmDmGAWdy6/YyE8fY
0GXEJf6R5iPRcn1qBM5mfk3wxJQJDkB4bJamKQT2/uXTHN2CHqZORmNtJof15i2p11SfwF32nRtq
lkLF1Mug5X7ukrI94nb50Wog8cUoT//mOkQNK8Ne4AHyAgpuw1nlv2sjJ/TDqo69+2eeaFwrj1PL
cz858mjSshguE1cRcyf7Hv1rdwLa6X2pBqq1Q+AvWON8oT+AAF5007PwPZLU4vTOY1SV+fZhNE1C
Bdq5wcSk0C/SoB9KNAyeWT3zJMBb68NkryXf2Ls9lKjW39P+2ZrNaof78LR1bXXknMTxlDEtJTyy
AbS8W5HQh12iwR9LVqiIc7U7OQFWHI1W2w7TCYplSyZbVc24nJcKlA8btZBAs+noVujC8YhwYINC
oKPlsrZyOPmeiYC8O3eGrp4X3ztNdZkdKtOhw6qAqXCZdxiSuwRK7B4fRCQNbCxNwlrQSe2VG9JK
TrQsJ4+4TmvroezkUPazZt3H7JTpo/lyLsbZxzLZhtDy36XTxa95VRyyedljlX8fXGXBKiEEt6ER
XZLp6vAoeNCb9cZc+WvsMRCTfMcAVoDeRJEONw4MOaYupHyFc0hd83twuz+pSW205R8UqHrfpo+6
Huf95JBklxESAnFAB4mg8UNHtwYVlv8gH18ms44xbpUnIi85LO2qP/Z4L+KULCOIAbt2rd65le+H
ko3ThFjbcxEdg1PvW4KNfGvcu32Cqq31oY95bbFve7nLMbRe+tpJQvLdO4iwqbgkVZSSBh1RgnwW
uAbBVgyPmpvqUG9M3N2cQU6p5IH7mUUo+XG1dzM8UE1wmqKK5Q5Elo+A0TM1E7G/SyWrc2XwOM9b
oCpmzvntl6ngywFFhKppIVavD63jWdeJkjAdayYrE9Mc4CEP8dgeICjhXc/Ae2mNdjwltL2l2O17
8pw6esdWEpSr0MnmY4vVWLdAQLbmmNYL4baNYrkv1GkgaRRcFnW71jSJWfdrWOP/8DyTuHujGc/6
pjOnDsZ4zoegEuZ6an6HqPUn725mtNF68W94W6s3TlzqTTBNx5TEhEMnOEEVuooxFQY7rOxNW0xy
XAJH2GVYGHOqOezX/GPyxQw1GX+MWc73G3iR0K+tP8rPqh2DNu9i5RBuKYlxJ2/Nlz3LT7uKMdZ4
MbiLqW13cNWyPVb0u8ziIoEO5+IjmCPoqsEIF6O0iXsyiTuIadlDP5mHqxgaVjAAM+Dl8BgwSQ7D
HkF7rmDwJJhLm6XDLTdOMuhcsEg8Khlg2ID0eJyOpBldh+685YW7p5DeQhLsnu08Afta4DCTpiNA
I6bR5jXJHrso0cZQgDD7WfyKCGqg5SRdz7J+oVPyDh2AlUk+Dobs3/DFdi/bmvL7hJTdc96AcyJE
Kx3Nw5B4UT466WOpn7ALukosobXpbF8x5NwTGKNxfMqWdAGnRsxPekjhcXlplR2s1cHIzcVRrp77
kKr10dlyvAq2wP6Sbc8480VgIgILpDs9Vx6eiTKtyAfbukvemN2Nf/+MMc6+ooo17uI+/xO3rbXX
FoW3YRPzAV6VjtkKbCYtJ1J8Wka3BISQLDGLSQXmVhnY1oyJgQBF5gD37d4WpENPHbMBqSEY5/N3
w4B+5yrPfyzwjwVx7IygF/jSTkkeoPQS9xEnhz7ndfKzLVV+HDXxALiENP8SQZ0uglRm6RMD7vm+
vFl1lqI+6R6otDF1Mxr15WXqqcPMDdctmn/qsLwz9yAxOfl58rrNVkfZpu8twcC9SOezI+ENIof0
LoQ8/QJkizlPjW+rNK0XMGo7GlqCSSYfyBLs7nQhg3iZnPeNmmcuzQnqnvls4mh9WWNmYAYxLKGN
xmhikvKUJDIQ09o+byWorCkr0eULkBLtwhR3s8QDG5L5jNIkcrtVRnUj2n1i4ScyyuWRhGaSWQZs
tZVBKaNn8sVHkxxK5tJ3krBHQKlNvC8svPGgdC5DfFZkWRbJUD39e+Fh0xH7monD8g3sb6LEy8vT
2ok5Ggy23XaTn8reKK7EnIVTIqd7szah2udJzPlSGkFniKjtPdSP4F0wDcx8+HxW6rYqx+vRRIXU
560b7zebEJ58NCMfQ1QwJlDufQiOT3xvZg6mrk9z2/y4mrEr+N1L4Zv2nTCLu2EGNjreLBU1LM/N
m/OXfy/D9rhJIz00IiMtavQX4OjqdwGLFkJfu/dL+MNrVuL2mZUTEG50mFfvpXX9+ojMqtuPVXqr
DUx1rnEtlTa4lmtqruZdTklK9AX6R1rH/Vy7iqkxzXUJ4yzwzbFkGO6Z9BkDhLDG+yBVML7LEPnf
AfmvFMC1zv9eCx9zVIfzue4wlXg4uEZOCV1lx6Xwt2hJ3/pi2qKhpXwazBEguDGRiBhDRUEQXlM0
2NMDmklaYGiaKfTnQCzjESZMGkyVT/4Z8afHwXF+1QuPcjsZPmrCCgKC7IqQB2B60gveGBMH7EcM
R5f0JQzDvssCdWHP1ArGun1PkK4oAedqmgPcS+HYEqhjOdCybQfAM7G6IDGS6SkX1HNm/d+o0/IB
UjZFKNl/bCIwTaMZGXE9+Sd/gLbfmdhYMOucWis9DCM5wtXYFOf4b65dvEeGQweYLO3FbZM2cuRS
HynvQZfa9VmlkGeTGQJLWX732mdCOCAwu0XK4UDZa8NEJNpUH2RS4mTNpHHqYtRtYrNeckjYwt38
ez5xtnEEEPgOs+LGm/y9L+0rmpfyE5wVLrNyda5Du6w4WWinKth1dsIyiRDVa4O67w4L8XfNTlSz
OGCUDajCtAjjJIKUD5YBUuew14BzsT7Dlc3wLLZgH4FAqRbqR8nxaRaWEVrr+J/anoaGcFA6kNdE
UyroKrJcyEjE6zhWRjrP9EGqDGYqtXqcHMZHRQtFAQpDETq0dWIrXUSkSFLiix2neugh/w4aUtro
HMV/GnhiMBXEnjru32YidqdYl9MmUg1m3f0DTqqh8xl9Umv7KpgGsp8sk41w4TlPsKn6oCNLguAH
0ZK0m/zxzTQOytrDfXaLFwbdg2KObLdNgvFLeAdqixvyM70HhOXeARr8ru4VJqHb22BS3/v7Km+y
PUAr4E8rM+XYZtuy+P81JhHOi5xXthiVvjNaFGalReiD/I8uq3tAdxPGdZ6fGJ2/An9jqNlR9UxC
OUeaO4JA09/wTLF+ogd+iF2YapOXculuRga4vOLAGRqPbg5yqbg1ih0tuxA/tDc9KUziF9ahx7GA
RzBmkomxgkdbFT9r6Qgc4heYrgRyZ/UMg8RkeXAbrgMPzoMChsH6yx0E4DK3/6ogw94JLKQmO4K9
660/KhFP2lFpuJob4JGBFjGuv+k9dy05IcdxThgKWA7ydfZdGUvySyfi37HYFL7WaubXIY+N3iTp
6nfaHEzERw1LEzisLAFkHOSEZdJDE8oBYK7co1TN3q1uukW9WPKzjun+xog5k37wXPLVUQgzcsrf
BGbW19VK7y3HSsNRM8geMLMDlcYIWgjG2Gas6Y4KzI1t2iM0KublTm8PrVLJqSpK/9AvSRNO48r+
MjWrvZe2Tzye0YB2eDyn3DUeZhDlqjLTAM3ljLF8/PDxDpOpWEQVnJhzOYA1biZiN+PCvVScMcSH
cEa1BmKUf7V1RhD5Ubvjqe+Md0eflzR5XKaSySP7fx6UhURBkkzpdYqZqTftvxCWzryUOWxZ4hKP
JVvfS8dINk+T8VR3XAiZB+FC3Kxd9UipW5TtZa4uzkI6SJVby6VvkxVOGkWz8ijDl7WObLm8cUD+
SkRhHbQz/Y4nRjxLF9JrJKyIe4OeQK2Xfy+17fXE2Fbth7kxNimt74It7TlP38zcYl8+EWPCnQAW
TMWHlDEJfTUvSVm8FQhuGO1stPKr8QqxAKmIkf3MNN/7TK7QH6b4AqLZ7VkENu1ttpgFxbacWNa5
x8nZZto8RkTVvH35lE6H3uWRsBQE7tR6ekP4IA6Z8J6SfoNJ2hjJYfERcrQsb+46WA9ROvivRQPV
rpqJwhvm3r7EcMEZV6znAu7t3WjEMrK27mmqKty0avmVsrvFTyK/cdS/LdC3dyJXP27N2WDUhKhW
LPyCf1+pMfHzOvBsdxkD8wtoIIBmuU/K4Fxae7HmzMzJy76gTeyDfGKj5pCDAoAfm4GaLlOO/9oi
MnWvE1bqkPOY0k3mN2GoKP5aV0XQ4h/GidG3w4qZkiV9+Pf1yjET3ALxqaGYjTZjvKq8nYAdWwNj
ssYj3VW1F9U/oIHp6Ia8U3WjkTa3F12R/eeWcE+pfM8sskbq0jNp5pggGQVz4LqMlUufzSwTtLM9
2S1/Cj4ST3aFNGPniOalAxh4u0rlTjGpDB1+8HPO+iWoQYUwvE5pwol0aQgrHr9M7pC+wxXB5jZK
rRp8DFmhVowp0hqFwlhs1fzt/7+MLQUwbsE8IrbcmrWxn1oeXhs01wh9jncLklRRPMTf1dBH/IFw
cN4s6P4RAquyVNmdl5TP5JkY5I4x8Rbxl1sNv9yibR5Lh1GrLbL05BOUyXm/3Zs9p39i+oijMjqK
ld8fsxF/ibh0AXt1W3F2y5uSAIWZYcbd3xTcu1qSH9l5ipwAbYV5wchAwkjzUpoly5v2uVuKnelK
JnN8Czd23wgnHI5yuvS3KxAxyRKyxvd3Yz85Z1TUO2USCRZLuw5ISPNIDWD6pTsXD/cNkuwQqLz9
rlYSnJf6lY9/vSDYI6VqtsC6b8TnGuVRgyFIsq29b1e4AjasPKMZzgAhY65CVGad3VTXjTfIHC3v
z1XJ+6wrBnN+d20tO3nQstqDV1UXCO6ouCr4c7UYjjbkamZrxLJIdFNY7HO2uxmJXDhKiVxRYHPz
SV1x/HIEkB4iaNpRUTWk0mdHWVjgFfgQbxRXtxOv4qbdI1KyZ+RXFiF140pdxUqk9WEeekByvYx3
nnXPOFYWmPX2uufKMq7+XFzq2WyfkKf2weRr9loZVFGSYZs7msNnUmtvW1dU9CagFHJLmYluBqGl
djXQyicWuwKY22zj3/MBwP5Wzm+Yv72YTChp4LqfcSLcZq23ZDz9kuYL8+CctscfgobgjAMs689K
mt25yIa3Qc8Zq/+ScEDJ0VnJk4LrGUkzIHXVCa2WZV2/olviP0M+oBolExfkyhZHlegl6bgsVxRD
r7PbMNBhiISlwEMD2HUILHjXTge7Ox35GJch+VuogbTydYqjXtBp/Pt7Wzyc//1TxsAywh7LxLhb
zwBvg21k7Z+X3vPW3/gbaAvRGLAJH+U5yQTzMBbOewHk32GE2W20t0abqmiGfsOcBkP05nr2sVQ+
dPy4JIuYyeuRPCILg52TvTqrYj+xavzacfquHrhM4qOjNGIQYQuaM1KPHItpp30DtakRKzATMyXy
8/xMRjR5nXX5hZob/i/LUopVTk0bW/eoisdhiuOogVCXrVt9ThP5VnWcTeN8W8yz9VhTCGzoitdz
DJ5x38v0j9UPPH/8cgsH2khAqIzxnTEfg6Ss6wATqhcAEEqCdbOpbIeUJUBg9qTvlEQ/umnuHqX4
90hvz7PnPRnKQLYFsPn87/ONMzTYyXZwUtB6NeRjIrD4f3aXw6lw0bFKyTP13z9tTs8thKwmiCsG
reRMBcNGapCAJmAxfeoG+NQDz7x64wNxaUjClktnBzuiO1Ht7PqM1FpgpkkokjQ5tGb2nhrcrFPG
V7MN82hhaTjPqQTPAkcFM8Nio38oE/0D/Y8vqXF613bCII4KIEMHKjui6avC+HEd9ZbWprUbPLKT
jGah6VJpeiTuihU6KYBZOhyE1WznxdAfQlDakjFSn5epB7YQ+z3MggKFQZ0W9+RkU6GLp5HuGS4f
n9NoF825HY8OKt99uVU/ZQU0uyeJLRwe+1ZVJ5dfhmNnCxqW8VZrgvPl12XsBzZKSUGEZd9wbwCu
BmUhkOwQ18lqTxybriIWhIU7jafuz3a1IDdRzjutIP92e8lGaNcdI82AS6M5//v4qUyIkAObtoeb
tvPAIQQzcbG7/PYj/XsBU1Gf7dbbENjLB+aWwzmB+M7fHkhN6HnzIychmVvyuNpeCN8Df4lJJuPZ
sEzWK8gxDYYdZ2OiMEZG+sscrbA3N5jhqoAc9Ubm+3JlVEkW1rJJakoBLRcrSCRtmNqAKWTtieuS
b2hJByqnzB+7e2ralceF3g5Ty7ynXdtzPH2wgCsgBhrybGfmqe1Uc88z7pCT5nQZxQA8tMz/1CKJ
HPCo90wQ6kghUCKZumPSA/O7vG3zb8roYz0JfZVu+Vu3Tnc0NnIZZJm7kSPWn5pBw2We270uMpRD
qzOGRMAGBaG4SJ+RwWzwWfa3Uc59mqPdrvzq3iNohFXfSChLwi3K+ztssIbhw9jPNkiAO7QB8GVi
RGMmA4UqhwZaGSPZhT7Zbot01p2blctdC4K+9EVxz5ZcoxsabIRSwMWH9bgxW8g89u1EVyDxIbnx
u3C8wHZ7RArCW4/03ozYYanIkVgfH7UeRiVu07l6KcpLO4s73/OoXArJ6slLKiahmNwyLFKriO/y
Xq/hbKImgewOQmlcjraz/AE/8dx5uXEwSK0n2edQVi5pJV73KJz2Z66fvXhCrFvJyzKn6JS9Wl9x
YD7wR74zASgnbg7wzoMqrcLy0WVillA3Mj3YNTyA15kdc0JuhnNT6W3xA+tbB88RDBmvh/oty6BS
/nNhc84abnXWpswjxKbR0iUAF3KQ8q6HKVkR2ep89jHTi1Su+pC3dhU2nouASTwCJBpDPs809OP8
9yhathp8Q5arZkfyA8a+gUtX6BYeBBAhPHKMKTp47JjkGjKIQnBCZCDZ6sFJvzLZcWoh3CLRE124
9N5SXO0BSgZG0dBoh7H6Wxj9gfimr672fg2Z+ccUxql2yV7QBW1qnMXQSBHs2vw+XebsbA8rco6g
kEy3UbLpAthvTWh5/RKd0PhAgVuLb3udK+gHcIOqGrEAzQhHqfyBZPSCkPGHY3PTLUR+9JKZJpxq
26ABoPDfRHux9JAjPweZP+UEG4r0IV7sv43LuKue2UeNJBsiEAKJLx0GFADk/DL/TMowzeV7N3c2
jzDSm+qGBbuiUkZlVwNfSbeB8ZHJJF++ynK8CFGF1uS8OaQgxx0ZjwoFXNwZ5ByLkxWvWchhGYee
lQfK6r+rWJyrDSmlt4RmvWShv6oEIxuIcI9ek7LueTLuEuMMk+HPoIwPr+q+knF4bRGyttKOXKXf
45hLim/MgMP968Y0YvmM3EFDDYQttzcYDmz9cDVcn8DTBZU6UdVji12+nb/Z6QH4QtcVDB0uNKrn
yBTTIzRLyHF19uJPFPDx6hkAnLpXaG3uQXCMR0ilq72quF8az6B8GaVBX6jvYEgZwYryAprJS8qq
Zl9c/S2tg3Yozolj2GHf2tkhW7qXpIgkW7l9lUkRzBZadUfjEZwzVUTLXB+6rHidne3J5K4MVAMp
m4VxfqjjhAgbL32ViujoLV0Vc42aI2lI/hsLB5jK8kxg+xosmfCDfv3T1BYD4vEX2/4UkgQPTnm7
1ct3lrdnpIrgaVYU/YLwlnh5Whl4anc7mabJCKQ32NvHiEzRNShWSzuWrGig+npvydEBGWcgEhNK
n6e4uNpbGx96m3PB1mt3lpqsSDeWQTqvkuz6JcQUk+8kYK6dpUDdWXRBVrlFGRgaw27Rhc81gbHS
CqaSSZK7LUiDGMIi0GCYq8ZPx2SkDhW/R5006J1trF+oUYleE0dnFJ8L3kfbs++I1/3Tts7nEDuE
efDxqYKHD/E/OzSY+9niJ+hmKDWlg9C78lHA4AQNago0dgzPuSw5TypR7W8X+OT0/TVeSG/zxks3
qP2EnWW3mbzUmWwg2hi3nHjdBdnSkiEdz9YJmjabuXo5mdW63m20SWFf3kTl7rAwGPGI/bJpjZOC
FiSTZHxkZn+vewQotdPBqNcqGqzuA+FAc4I3uTnOY7kVFookPn5yvip3+Vli40t0N8UzDjbAeQcW
HzxxEvMyd6U+tAucaOXjfLDuFBXiwc5Eudd+f0Ttd6aQYicTo76v/K80Jc1iyK80GQMfDh/0VLks
wxGTsJAMCHcXB2Jgoo1EJ9SD4PqKb1DN6cGXTYKSzPxcc73XdN5FfrIr7woziO0ORgNjsvf+zFK7
Wt/7fGEcmj7GqOYJJ6M/4hHSzyDWnITfljEr1HWRXNSREIt4t/jOF9GqZ7sfj2tJ/Gz1RvxnESqm
PIf7BSvjbdDQB4qEIPTJQU6YD2uCvAnrGvc7c3LvUvye9IBWqm3PsmJsY1SeA9NuvCLAmqLCTP80
jBwOMhpMPNwGQpBgxXTcufqZyKnPTtxSRJL2kCzFsvedBwZZZJyA9rHYI8O/SCEIlslnWsewqWIP
RZOTbQc+w0Mj1/aOLLeeJcL2NpWzf5EIvcKtcZBWxM9m/j++zqy5UaDLtr+ICIZkepWEZsnz+EK4
ymXmmSSBX98L1Y1bHR1f94vClicZAZnnnL3X9k5YtMgm7acdaWiYpkO3PA+eXbG85WSHz96Z8Gtr
Q6Q87c2MpdLtSppCdODXYFSWgBdMu60WxpvMmPoN9iKkwnKfa0a/ZKJUQanrLTvanMhbkOhIWaIF
fgesIXKcmmDvmng/G6+OYzFxSTFlzDWZJVxn6M+OyjA+WkV+ehw7D1KzxDqaILy5GRKqvMw+dM/i
F5E4P+YzlCXk6E6NkEDBASqX2FTlEziqesr6is8gilQb5IqnbvCGNScfKjqt3OFGljt03yt42sMq
DCvUYiQklkSeE/Fd0I02HggvJMRQNoe874Y9qctfMccVIT6iI2R/W4k2fa+Mb30gwSdafGt14q/5
N7lPQNvV4uZaxxH1HtE/tConbi/JUZejDGYUaaQ3Ml7waawGvJaLNqI2Z6pEi54eLPxz0dzZnuQl
1Zj1VJ+oK6FpRKqVxRDM/m88YDPRSs0u9j2LPrIPtrqsaMT0xp46bDOEDq1Rgl66mqx3MkRP2bAh
pJM4khJlo5PfF7XvX8hpUTGHCt9BQSK5ba/MYrig4d8TtrdYB+DfoW8vd6NoKsbU+vzkRGSk4wr6
MAyV7wjj5PpH1XcKLYfdfTQvd5PkKfVq8EVNRpHZ5/HHUHXkKKR2fgTZnhBG29QHAOUp+UD54BCL
U0b1MZ4xb7ii8t8thsIotBSbJPDd2zq1wmcgcsGUKyDkvpUSbbcSpEyzXKTVB5K+3/k8OYRgav29
tLiJe/FDW9YA2D1TbXzUbkSaxwNybAL/svS3T+H2wSCICFIflGLILtPLY+9k81+zBXNAiOVjeYe/
RZ2yuQMTXD2GlWG9j1PxOI/8hcjqFZUff4Ix/0bYQ4kkUZULPFS/TBVnZMvgcgWEJ79EhUetF3GH
SBtDsecZ3XdobzMQ1492ORQUkWaIMHD2jPLDFJtcJ9wxx1sci0MIIoY3WH0NtTqlxM/tKG2jXTnG
7DO1/mFGBojLPemfoSocUrPYIYNmU50j/4gI5HZzsH4gD53VuPw9f9Zw0U+jOCmDiKPZcJiDIbC7
/XeiTOyDro2wysjjvFMOPbFy3ozkMbpNZ1xa5luX20eIgB4LAxxUBJ2CkG1UQ7E7XKX2SKCI9mmG
fbLJVXMshQScwwIRREjRV67AlUHE2h7DTfbVMXTatB1aoFIxWaGnScHcCrrH2nc1EpE7OsfbaTVw
/z3bLedDRKwMtEx2mhq3bAIT1jN/ZR5qbJBLvDrWDKw9knTaUJSfVs3bKWeolMRVpt4Ia38Jtg8H
/dm3MSai1b8jNuKrQRO+CQkoXel65AfdKJGLq7zbMfHXU/Sfmf67bkLjlEhYbgZS3YE+8Tqu9lna
xYHmEVfsZWw7MyF/kGgNB7jFNNMxYgVZx826qkAAp+kdu2iCXuMiObMG7H3VPUHUvDZxCjTTwGdj
LqmCRWlOu5Db6xhpv03CGdbePEwX5P0lvqoKan3Jgi1zBQLVfyWG+6rlVrTTQjPaxfKamJLcZH7i
5NqfJAJUd+SInFgNtkb63DuSdAC/O3m+iQROFM12hs6xzKrQuyuCbLQRCkl9JkSnfRo9pF+EI5aA
iwPaE829tQiRJTvZDq7Gxkyy7tDpU0JooMd+f5LykxYjzTRFaEFTiZOnANlOndtwJ64vRmPT+pmc
7CGSznNpat6ROvEHFUF81bEmr9u497Zu4XE+6pxcBBXa9Ozc0NFOeJVx5SdXpeNDrCS+H1YpVuVO
n0/Us2y8zbzdMzKjkO+KnzCvvnqf7TciRQAcE0dxUX6vk3nWNlHWkoGzDEhxq1w6Q+8eK6d+78ih
ZiVvhlORlHsMxEhkfeCYxnJw4iwjDMwwXjO99D/RRI9rh0SgS4as7N53H6ia2dq3yvmIOwXUoq8t
CmvrpQePpjsoPafbez82LfMHI0Ac1n5GCLAwGpXsIa14wJaiDUGWjHfOEPSstq7ZpjCcs4GVAyPc
TBK3XkePRnnwVGHTeGCKK1pC+Ggk7nPMFUsntvQi802zUmbUKqwCxeb3TTORBlnuybSk/WJ0EUrK
ZaMP9YycDykuQDJJwdXsI+efek7Nl8bQaGOPXNaWRXOFAfTIBkaPnE09eVgKHJJymnkp8V22Ohph
z51xtHtX7MZSxxKo8mNiEaWWJ79ut9rM4MfhAi2Ny+KAfPyaOiOBPQnbYFv117DPwk9fqJQ0i0Ku
ws6IgpL3x+8Jgypr2gaibwi5KKNDhtQQ3R/z6Z6cq13BPJxVGqi2blHhSEG970X6k4jrDTOrFyen
RcPuyNyQcEV29nIO8N4t7Q/tR6u0rZXFL9ZUkUxSZ5hbdQoWhLEsvC3ruBQ61LmQFaJElVM5SEaN
UgO8Y/pvDggiO5c7zZGv7G6ycw3idOqjR+GMv2JBBonD8jq2bNf7MWGbWoAnrNh3rmfeqnRyH22T
N53pEmhV1AIkVTt7RJEJI1AYt3GfoXI3TYzF9pOJ9XN0mdm2enEK7cpnQ89wKIvKD82vH4yRTZNa
jrGf+2RPA0d9TLPmJQ5504XGvdhMYm/tJPWmsMPnZPbaQF/sfNjPsFP0dxaE616gbmUYfmhJQNw1
i37BC395GSPq3DM94kTnY9vp1rNf+d5pGNjUSQja/rJgjxpSr2ahWPpUOEroBCkP4LHDriKFDPbs
ystNBBMp3btGL5q7EowILPAeREaiy51y0wazl/EaE9I4TVwG+qjoSbclM3sDIlu67uwQmTCcmxO3
f5qMuUGE0lw90sf5PQDn3LMkdatmsJoPH48KLRFQvQZLQpLCJ0JUQsaSqqhsQpyDcX6KWCTU0Ogr
trTZeSZrfUqm7y7nTZo0XNBJO2znsH4g3HI4MZH85XrPcd5ob/NgPzWRzZa0KK5RlYCawW/5gT4a
KAEuq37A4jiU4nnSuWBv3zlxM9KHIJQ0JG4bK9QItOJqrQU9MkXvrXq1iX97Rem5TYHnti0Ht8qg
DdjWl1hWwoG4d/zYHdc3fQLO4GOI2JYBhLUmtsLbiyExTty6if7BruPp+vtkllSekCOJEsvog+Sh
8T7+Xebb9qmIBShVn1thqmKaEf01xlbyIZLuHrVQ+bRw8C+9M0frsBl4QRG3I8mc7KJZGQpBGd7d
vj8xYpMRa+Xs2869lFP1pEeDWEvbZYtfaOfRJvmYPY2OB2ZPwna39YRmfpBU5GCz1hysZFIpWgGo
eh+jaH4qxVh96Bm3xTYyODlMrfooeTd519CgombalnXGgjhK8+DOMM7QnSIrH1jW9aK/S6z4W5fO
eJ+kTv3AGvUu6yl812gxBhNpUKDrIpK5I7Gd6OausyZsd+Yk7gqqMTRKkIFFNSwkFn18z+SEG7V1
6WHNvUV9LrWLTsDQQE4aHIqQytCmkl/g5vxnH0VJTCYjuBeBouesTWCH9TxOPrK2+or88pKXo3em
nyefjFje366oQTcYbI3JzMVe5e+Z9vP36ajWd0LQW60llr+MHXYfZvHOav0PN4kcWvZ+d1W0peAC
w613BAw7Y877S9YN4aPRkMnub9OsTVcIcSYqfiKXppLXx+UjaZCM8VseT2um2PaHGrvvvAWnoEf6
QxIZM6PoVD60Gqpkutg+apL3Sm+YcZFAuAGh0zwlhCfXoX6tAIFO1aM35hPULTa7nSWfeobNO04X
taHM27YlPZBSzREx62z+EVL57/1bVjvtSzQA8Ks5fxMHehcNDLllQMYinABZn1G1Xof5Ea119KBi
5plNNKdXM9c/hqhi4tAygEktpoA+6YNA4Lk3Y/UeWvTBtKVem0wGHlNwfEHE0cHCnWlWTA4SaY/B
g82U5PagOkZW/+m521f/feH2ff+e+/fp//rc7Qvx//9Dt0//03P/ftX/+tduP/Z/f99/+s3/63O3
X/Xvr/379f/3c/9ewe0nbt/8P57DKUTrsB/9HQZeh3CIYuK2nGpHx6ChoQGvX7dzGW/mqFRnek0D
qwJefr33h3NeiwgTyfJhkeJFxvWn1BnzFFabuNiPy4/8t+/5bx/evhTVmDfdkIDO28/Vhutz096N
DLRPuoXleCpIFqgkoS4oS1BNmvGLNEwaMEv3gxFcvnLAP9NYmMrz7TlM9eX59ikI4OjQw9voaD6i
Z9Sj6exJKvtR6WFAS3Q8j079UyrkGGSIhFvlq9/EjRBs6E0jSDS3gtJJwWo5tPYj80+i2mqlwpnO
jEFrNdZyBYBEENsYvhlZhaXMmc/g+cG4uVyg2mFwpxn3E+VaNNksm+l7Nzi/O4St9E/a9EKkgUnY
FcEeZMKtxymtWJrjr9D61dQ6BuolgMe0Y3M1zacesMGmM0hoCDsnGOXY4smQiLKrQHTIP8rlj/N+
OXiFFmEBRRc7EXjkhb/BpJgTsGt35D5Emzk0ZrRCrOvMBPWASvrDTuj5WD4+KpvceB90iNWA3F+t
K1XOASgXsZoaSdYr1O48DF/2pDaQzQiwhx5Ss1NzfxEJ3VhjTL67SnyGdPGL5rccsT/QTxLHpm9Q
JtkRRJr04gsOnOGEi56UksKVBaG0+ju3Q/3sNTq2/Fhj3zd/T+lAbZF0zSZrazbc4VFadbF2Iu8b
6RVw+9Hfs4yeXSFtaHHk7lAgLuG4tCLnvYW6XtYEYSyHUec9ciTWTaaTNNgHQjE9sKUzDFH8IJq9
TnrnHprZCU1aG5RZnyKoQ1c41BGyHzp4I6NvJqkgegateaqgFhEcQYfWTpwLO8AB1aq7GxTGBd2N
dzE59Ks8cp/nnPh0aaENYlhKZ5dCcOlBoPBp2h9cxtd8nKJ97Fh7Qx8fAZmAaZBIqOI8vo6uYa8a
L/nMmymhfk0odpeztu/78ZzoKIaqENSrBNawtUv5xcmFNJvMHLIPpqPeN4qDl0I08ijMyso52DMR
HFE2OmiZkXWGaWttw24BDvEKLya7dqodDrCdoFqwOqMlBKSDYN2wuRw2Gqp9nK/YhIWbxDQr7eic
GENgMXveeDTbqBTwE/LdT3RPUNsw6eGLY8IkIdvNafRFyAAIDuXSL3Bzn4aC/jnq7OSMzj0myxXs
MShd18lCYyE9XaTlSfcjf5MW9JmjmH/99v/HraDYuH2e94umV9HQg9DSQd8NvOgT8xnHXLhd0Jo6
d6Ssf9IINDKF+6dpkJLr2Om70VNrCDFccTNvJdWEvRkbem59g4WbRVUcpxYkxODvs9r4xi3obAYz
Tg6cEIeupucTUiu3Fp05S/QEU8jxbqx8wlVsLDAdwkA/1ztufWV/ppTZWVwZDoOejRML69ySNx3k
gtg/y9Y7BmjLQUfufOalWdsqLn88R/VnrCPw8CEKbBWtFKRUeVCI+TWqmiRo9epk6yUahayxyGgG
NuTBJ2JrXnOXXKZ37hvtvqcK8zmtRd4PbZnjWwOhqWLQmbBmrNwzY0JWWaboveps+oATEieQDm2C
Uwgd3ifi2movdO1MN8SsOwL7wHwB1hzJtAxBNI4kIJdFILxCooxLx7NVOArSA8nctf+kZvSE4czg
xdGTv0vD7bY/GY61AdOcUUG14HYkuLKTwQ0nopDZpJFpo5vP0rNwkvtKzB5lDW5TKTkXLISOkUdm
Wuc1R8/iV1ctTBdyjbNzWoSPfc0EnD3jtDbq6WQASNvT53qH/n/N2W0HjvXLnlJkBTa9BKWjoyPe
uN/GIn2dJsx1SZzsTIcLeyafZU3PAEZqQa1ekdqSW/3bVBsr/EoE2o+LqOgTkTJIg5a7LIiWt7qQ
3dLfyg5C9qfbsnh7yEprUTOFfxdN15kH0AEsjf++4/aRW0+/KyP5EhVXssn08RxOGHE1F0TQ7dOe
gvt8+yj3lH+uxtrZoQp/8QWZBK0Q4ZqM3DsA5R96o8a9Pe5Nl/CvJB3wZFUcOg+YxE62ePW42O0X
TZ9+tQps1eRqv+PYC4pU3IVN9hRp4IFMbpp4C1ZeQ7pC2ydP6MB8Xgh3s5SZRCJYiMmw2Ns5p3Nr
iwdvjF/nLmZSRKj7WS4Pk46RXNNRoo78ogwzRF85xEvpin2q/lzGTbrG4TgHwlQOirUSkK725hag
glNg9YYKmAtHRzLiHZKK17McfpYh1s4OqzfPRgnnEuE0q+lXsVBA2tZygoZgsAa/JqoaNhcZLdup
HGlMFCxjiXVvp+6agF3zaC4LTi0GStMUPkWVtFvDptdooNP26UyFUZ8EkqQcX2PYifEdOTlG3Y4W
23ZAx54l5TMzagztWt0Fog/rc1+NwJ/CbqObuXOelocCSSYhg0UazKZM0fMWZLb5n6o0yg2jaI0S
z3JhU2aBQ3G8NoxoODcSip0T8saFOcPMvslg8M4ZITB1enBy69iM/WWAQ8f4aaDpxvzvzE4eSUgy
NJyZl6ls/zSLe/T2W6SiJ1KDkFx+pUAMth7YUe2Zll7TjuXHbX14Bf5TnQF1gHBOB2sx/hIWeosN
XVzyZ2L7rKPtQHNZjrM5pRNtfWjmZVKv3Rz7mu6EQBSy+tDQPZ3jqA4KQ4Ps93vGPn4afL0+k+js
M7cyNlpC46peritliGejg1Ai/OSUu2g3KRqmgiFbi07snC5/ujC5A5A69UyC9Waq7AhlDzsMfV7e
/TRtAtBD5OVO42M6RyIwrQq2Hi9+aeD2VfI39vT2jOyyfjNpGpZQbHD7ok0ehpzswGj03XXaIQu5
3Z0HpiGNDorOdDNWa/IFubNjet/zKodVtxxX7GPL3Sqajhrv9m3xmpRWnC2yRs4iczt0bjmmorZ+
TrzZ3KGBbA6RG+4dgMZ47v15QyMqyM0pPjapJc8gmeXZLJsTdm8y9Jgv4Y1qWYDYvGCf+W5JUy0Q
39H/QvYxwSLzU/EVS3+v20VNe6uvN+hUFdU+CszoaZhZeP0KpcI4+4cRTf6ZBLJkayBFYCQ/EtSs
sqOMz5mamMpNVG8UaPhdUaAJ+zNOYCpr+h/HFDt0CNSzNnc/ts6QnPXk3A39xRzZp0B2IfwVCFNe
QL5CqSczXApRdSccDZhz0n/HbEesitme50Xrv/t/f4pwGZKnRLu/eCwItCH1hn8kXarKRt/Vs/Za
8AfP/x58WA5nk73nruTOQxgWRIgUZWMVZmwUelkFWpgTa+MK3PT1pU6045RJOsV4fDERAJxJtZdu
1Ni0hQ1xcLYIilk9tkWCHq72znEv7iedy1JL803T7aBkp0fEskzunLsCI/SelVk/y2VTNRSvKRLV
dQ7hhKKBBf92dieuxzYFY/QeQe0ZAA2T+Py71vEUQ/jw7FAw7BNftrLznRnBF/Jld/CTeROhrF0j
dGBDbocH5hTg8yf/+/ZLneWucvvotrL/e+72qWlSSmSu8/d7x+Uau33Hvx/4Hz9PpjRl09aM003p
G/l7qZxq18TVtNX0xHhvSv3NgjP64A158zDXzuvtadELfVsL0BC3Tycvf8CNWCGwyur7os++b0/j
tQfMwV5uB76j3Xs+R69fJqCR06krunaMwhaGRLuw1PX2hX9f7b3TGHXicvtWGBfUPGzy7H1sxJ//
vsvp0uxYC/eaTJVJygqErl5racAvnxLIg/3KcwaC1ELj2hRteTW8v5+AHzGvt6dvDxoWqhTV5Cr2
px0zNTLcWh9tcGldTUlowu2BwCYCzmM0Ntg853bor7dvuD3QmbGuHTDJTZOCESl7rDmx8KAcDK5z
xePw0nrDexop5idfAwawY5KVJ61Gc2Zn5ouv4wDRW3EpbKodHKSv/2r4W/MBPR9b2h7EpkPpRt4y
SucywaCRgD40e7c7YdJnRlsAqOuXX4/5pj1KA13s348siRByzhgoL191mQdB/9mW+WNkI5HU2trf
eJ0+Hm8PikVsbTlAMwnf84+LEoE6Wd/1WJqYibO7mhGfRWVyRkQJYs6KO7pDt8fMRF/bx25zrJM+
yAD67dvls9tTXsm4S6LU1npyE2Lr01r8EKY71EfYYRSyfvvgK/OFDfQ5NhDgFk2BE2356PbQWmC/
RwXycz7UkpZwWbfzRi4iVK9QPmYrepSoTVg+InN0j8CYZgC5wyvJkH+oGmMMxuWf0aBonVU8sD8V
8pjRBg8S03y/PUV7ysNBzptDHHS+yyOzOo6ycDfAh+CuLJ8Shk2VbBUgf3DxwM1fmk/hmOj7qB93
9tRjs0UY3Mm63cT09xDbAVFo2GuwqICVIvALsNnyQ9wc8NvzRrQVgVXZQCzc0mn6T42duXHeCybm
wbjog03ZlDPKEZpgUWVfbK1ligRuJUiTZrmodM4QmRwS44cKEJGTG1MfDFPO310ceFZZ1sfEc3+Z
JiFlRdkwVV+Ox98j4LzUPeDTyJrzLcOvl6GGcnR7cLVw3EH4weGI/6xIEYriq3y5vQG3hylD9ZwV
+mtoxwcbDjAy5Jb6Nm448fbdbF+cMU/3SFqzik/lQ84mEJGo9RaNwyso1A6ANQeGDX91vB1saJ4j
CWC5h1zaCINEsyH3W++hhwl0zLCEcArb1q7qQm7tEkf/ckz+HcBG5g0YEOMtdPyfvKKrKHw02S0Q
iqPHvmO06M6MUfhtZMXz7U8zgRaHTNv9fR3L20EyazevDX+Q+wIZ1v/olXU9DW2654CjDPI49e/e
HOdFTC/BSNjW1tGIK6gSuU3hdxbCOGSLN4ftKHCtOHljEl8db0/1y0eggmvNerZybChhZn9ATEE7
mKVlvJ25K9zuBRJ3C/675R/1U8AfDHCsA5csUA09WvvQRqnsGIwkHqRJFdWCKFqjvE746q+W0eOc
ngs3MNsE6V1jXwCiJEil8Itq371F/z2xUK7aqYn0P633FsTkH2pPPD792W2d6D3V+5cw9t0vzPh/
sqHPaJGwEcfIycqxZMZCRAIWQT5grKEJmsbpSu7lUliVie+d9SY1r9nIBn9aSgquq8B3gZYZYfr/
HoZ++pUzCYeUBAVVdR44sSmCPqDZX9EUPns2jJFwGuNTrHPIRR5+KPoXq0TviRbUPzpfOgf0jLs4
DZN9XUZwx4ZeUeJyez1G7GRWXUglwFgY7bSGsUb+0DhhJBMujYpn3LcO1/cMqGMC7Mw8csVdcgXQ
Zq3YWO8NE3c/PemvSmICdqfFNj+C95ihaIZFjwWkmhrsPW1LmwqnVp4QqqUKdZjC9r7mLdhKHDNr
Vwe040czku3ZP5qZCRwv0U6+7Zd4BQAsVdaAXTnrwX5Au2N/eWyBWhyo/PnZZcFYfLphzS8Jc+IF
c2MnEMZeW9fbOLZmXuPMlVfuGVslDNCfgwQGhzjiqQbJR0ej9lbwKSymDzO2TxTk3k9eoJUZit9d
NEDpSS3q0ZrlqxgSXjugbaSrGS1AW2eE9VkMCDTZ0o4lQ1lRD0dLG1BphN+CkXiAJMjBWNKdNKvz
dmgx4+OYvasCPWYY63D5+pFtf1d/Rd64YyL60OuQgdg8vaEhHHeTAP1Rjv7IPfcCzjpleizvdO8X
Fi0rx+9faAvmhc7ZJoFmvlKFHkh8fRuDJlXDaGmnkk/qGYTcVlMGXC243MDj1eT+lrGlNr1o3wdj
GY7MlYHt0GRuiakln5k1SDdUrKVb1XFljUZ919r6jrruTvOsNYKPpTkycnpO8Y8S7aYemk+AedwR
mXeqOd4KvRcoVuvo7C3cJQejsenGh1LMxzoqfWRBabsiXBAFfEt3I0lPdB25l8byEddlwugfgHqJ
m1hI64i/adrmYNUKjYJN2NMd8GZyOJR1rrsRWVPhv7qtoU4aQaq57KCPDDA/Gh9ZuWOLNFBYWuoR
F2DjWs8Ig95paT9kjWPsIndu1pYFyy8SNqREGuuNNyxyFy4KDQgjkTUDdpbqOGnilSUAsXlOA3Um
+ZHx/gSszWPzIO8tk6REB0l1aBT+qR7KIxGK+Upl3qnt4idJd5W6GYlflGmnLOP2QPkxXQZXQo7R
cHq4kvBdC0zEVib+vjPbh560YkPrMeso4xCjY4CtGx3LdiFw5ZPc6358YjLUHbMMNpMmrjlR0kyu
muGrivwvyxLlfd1CBkoJKU4LefI7i7jt0okuLvKJjYEcFS+lexfW2Cu8pv/TwodZlW7oQYFDeT8U
ebw1uuRzmKWL/tcuz1kW1/u+pgNK7gIq3uJnzmqXBqZJs3p5GclZhfHvJGX9gJpTBLATgNvV0UsD
FQJRownAJEIPUmXahmSGkEk+CFsu85q61QLONaJ6WahHO931i7UKmxpIb2isDPLdcWcwYcxQrvBP
bMnZw8qAhZky6lowptylfukdpwH/bOHmiEjBG58wA4RWeabWjPd2ZXxOBrdIOL3RRu900n8HojyL
jEpyhvNFhbuFIWV7LO7lwDaz9DyKPpJVLdg2TpHouCTKeu0N9t7qnEcl1S87c6BRmoDaCjobZPzs
owE+doaaDZ1s2e3y8tpIoVY+WRiX+K7nsDul9uACeOaiRSqEwINWDEF6HSOPQdFIG+SWL+8FZTWK
6lnHv+d1uzSNj8Sn7ypP/fIqUBTMF/zFFnxs6LGuetwTqHMzfIUFOelhc9HmygTVsiRz++qNqJsL
YaFgFTictjQLQGKOumu5FO9YpTJLkMPp8Oq6MivXFqOEbTbi7vAS7cPWnWk/GfMP7wXuvRa7vsEw
e8Xv5Ia38MAb1HikdKbGVkm210W785mfHWj8Mao3JBwYid858ReWjdprBj00A/fSLiuMjYP3Gtk2
MNp4PCKZQhXgzgygYJfVbJ5czRpWmcoZiNpZAXvIfciT+nFyvFc03O2IJgB4e8XYK4VwjUx8TofV
2KCbxqZIdFF56dOl8r9XDUUUzd9XPyq/kOBkG20hYdIa93GQL/PrX067UL5oFKN6+xR9HW813MUc
W+i9yuK49EkDxbDxd0DGm0uhF/tBt7altBHqlXmD4WXBSFn6xRriZ02/ax3Mr1YG+3mKgA7M6L25
swHwo67gHSSOAT09+Nq+qyEwo5gFJ83Qq0ECdB+C+82UX16HQhHMDLuOgbW+luZrhBmF1Vt+x+it
aWeMzMLxBTYEPSowru7cv2izE1+Fai6Upe9ayPjIsSzctIZ5AgqFeC2Cwutr/R0mf0zfdKUBhbKR
KyyAO3E0rYUmX/Qe8m4IHCXXxDddrHvlm8hHSggJsl6HuZCnEuT+W48mL8r9y9TN6o0Y4ue+eYtR
pK0HfL9Y1aqPAa0TY+x8H5lQ9UKB9Bh1ZgmeBHE1AxgslaVzqUeVkl7bkh1sXeiGjNh3Ud5OlXYx
PUWwtfOtzw4mI9B+KFOGvRyGuwbth+p+ZrM3AqPPthOIiW4RmKiRkqN2tDNQst8II8vDmMgjcMtX
4TRvbjXeNYdJ2c9F5HFZ5InA6G6ilyqw8yTyj+NGxTHyvB9aoZHs3lnCkQC56MOLWKPINB6USu9d
TmqCVOVXCkhxVafDRjrZHWWAi+arRyOrN80WlOdd0+qQkuFtIOzWGFahy68HE3+ZdvG16SjoiQqr
G1eiHfMAM3LmxPdFY92HOeI1rC4ywHvXNsYp4/gnepwFuKmeEMThxhg4Ha0nozGMi9t60CPdhDDB
iBloDfJZTub7IPRibWJqGyh2AGMOu7B27hJVf2Hkew45A2nHjMcx1X4a/7R06k5jZu2gqwZD9upO
1LeYM8/CPY6lv2/Gn1ZldxYl7srtx1+dVu0c9AmTr5EKIMAdEWJl1jWksL7Q8ItjhII3iMwYdLYs
/yQFV6h0FtnEL1pNMpf3GeNZofpvv3WrDe1ZYt3RD/Y+eZyVPQROV3cPtwe9v2+EkQap5+1jMxX7
trQOSUwXasLrvB/72H90dOsRDT350jqxPwPFIb3gK3p5+4w8eUdwQYrzSz/NYTuf2z77k/YzIikm
Hp3HGcCNEyaok/6aSlY13bLbk1NS5WDCJXijsoEeeUzY2ob+qqlkYGHDg1NIv6xqXjnh0lcL/3fi
AZRO6YXNCJfXox1iOQUyFzN/WI0uyjdHaO8l2kPoOGSn6/B2cYvYJmhyvQ4s7LZrI9Q3vfLHwO3z
N6aOihi9+C0GmDeID8dKFCBU17iz3N4Gnkiq79B29Y53j8aAA38T4SoaWQtAYrtx3WHPfD58aYUb
SAcmX6jcb+5nVWAa4E+griExA0C2HdMJWkLtrJNofGpjJqRVL8LNMFrZfdNFHmFTjGIUmRnYtfeR
76fwf3y2RiXoHqumu9cz19zYBs6RPEYm0dvmmVkvuKtlvwMdSw9iYAFECURtuqudKF0XvaCJO28M
4FK0WcgxyXr+/0Ui6WkyPjnmi/Rt4+hHlgXsrL2IGOeCGpIhgP58lmq690NczWw1vbUOeaRk7L0d
ZqALM/bDxpkJAZC0cLM0e4Kwlbb+Y2geps6CExPiIOx81940Dcp0puED2YqklvabPuKSAvioGflB
i5YVz4A5T4jJrimiP4U+TmvPcyUUbySZhsVtrFtwlWX8SxN4y92O/m3CjhSiYbaH7keAxN1MPonq
dTYuTfqdY1A7ek795WCmRnjIKeSeGYEya5TVb7cx8cS7HYBo4RcoPF0kYiCOe4WtzDP+2BZjFkMS
s1HTEFhlte8eSP+hTCmG+0Z+tR1EQM9jIw2cEv7Zu7SNOfh7TYJCRrjhc07TQinvnB4RRVHggPsY
hH0oK/zPI6vJilHLQyGyI4SIN9Tngukg+5RWCf5fcJKR1jw6RMNDkqfvHFUHYzHM8tMg50O0i1RX
rVuCIwHpiOAMijGUtT0GmUCjY102DIjN9jyGXXY3UPuLuth4kq1dzebASQX3Kp0Lp8y7M/Csmrde
/lhgk2AEf6RxSDkzeYy5idHWxghNYqtHu0FPXz2Ak0GUPxA3/03MVcabSP3VMKGu6RNB8cAkOg/m
oQXtLYk6QOmXhFtwj38a4T9JOattGGZsKraY7RlGITjYoGY59yXYsz511j2ylq3bodlte7oFyX8x
dl47kiNZtv2VQj5f9lAbOejqB9c6tHwhQlKTZtTk19/FqLo9XT3AzEUBiYpwj8h0d9LMzjl7r+3C
rR6qfd613XJg1gWEkRc8hU90/We/e/iCrSBh7FU/jPpwyp2QT0a2WEozxcFpPNC8uI0KGGXxJNZ2
y/A+7T5sFd8bxvBkhTXRCtGyt/vvxCq0dfCoUyy1OLeLFt+PZ8MEj8eNkb3DRDsEdHfXE8c0CB7o
9OMRNEaGfputR3/HMvdax3In6ncqIucc4MlOxvRrMthUZR8hBNcPQ9kz7eC4RXbKJjJwzwhk7I6H
iBxDySYPiu+wj+Gyx261DEYWeTonTGEUfz8GpiE1QSH3NHzCyzpGziMS42CEHMMKhlLwXr5wC17C
MLtYRXTCF6WherdAyWpPoKRxB0zhLk8ZcrmEt1IFPuUp8AGFiA67lLeBrXeX5622AqBDFyajb13Q
WTbigzQqpso9o99ZJF1kzda3PSQDKS5ex6x8Ej8dMoSSYk9lbWnpEwUOJKxMO5omv26UT31kUgFm
bFR6OHMbugdVIUhIoves55+Ig+++YaXuE/E49Eir9RT8vosQlJSi7VhF1QW7Vb6EKG1RHlo59rph
lg5CqKJBbVBgEo00m2dV6e287KwG9eBEECByY9jmVb1lwb8ezbLdwHU9cSwXi8HxOQkxGxS980oM
IXVRwqto/BNtlHfHVe56GurdLm6Kq6DCsOqY/iXJQGXKOHqxw36rO90X7qxvGccvsax2kTZoiy67
7qjnrQkDhCMLEEN28Fb60UgCGSqCNOZYntBn43adjFcyar7HcazZHWEYdaMNMc/cyECwQatPS+vp
rRYg2hlJHTzn26bRsHB0zvnzNWCz4eozO270mzWa+A+3K+EOjtZz1uPE7ibkZVnWHeNIEorLYd4u
ImKQY/yjwYQvOc/XrZ0wMwWvWQuW2tZFrALTlkhgH726vXImZAijHp4HqT57KwYbAikly8wterF1
ajd3mSvHFZVO6NkgtMb2jW3pwWlQ7vYczvBWaHOwSDtwtNatT7Q+D1EebIi44qdtj4MFdVPCNBt8
Mu+srhGVulYu7hkPp9RSiOZBz/NPlFxUiU3+OOJ9MOs6WhByc1/7esXxoURrnbCvDwURdVabfM10
KX8abMqQVp6sQC5G+jCVriB9VcwOI7gDoQ++xUu41CARvbMnb8awqfejYzYbXZIeGqNTsXHTh60B
0K3EcQBiAAV9WiFebxCbe2k97TwDK9qQgHWzZnxuV1dQwI5Wa2MgQT+76IwhOrhcrKgQKpaurt+G
VbR324TGIl6VG9s9aJY2fQTJ8Kw56WvU1Nredfv6EZrynM/k1ysjmqsxkDJ608xXqLdMhVbvrD6q
KS1afaPMALyVboUbRyry8p5LIU/EehxQUCMtsDwqnUFDVBOce3rgazR4+7EbqVd87ylRCJdLnKi1
1SDTMr8jJ36YXPuMxIchNCg814wJ/qDabqPxYazazynJHwpOEfNa+y4dLhirU0dtMi6CdCnQZBvP
tWdQWLfySgVV2RKXLJnQwbkVNZAwV56wGOx38t2gkixnSmlIYjPz1g0HI48rHLQOriBHIV4IfdRH
frsxG5rLwTQdHIoc4PgOZzHjJTaJu4xE9N3Is6USbWP0atPmtLLZPxfukG6m1JuN7y0tNROFUGuu
epAzK9eIbmyBp2QY2PfNbt8z/KFL4OOUd0vuQe3OsL7ytE6XrQRSFrE5lynlAgPxCCGQ/oG053aw
4eLrI0ZKqBeul735WVUdSzg6fFrpZ9tHA2rI5GEgEntn+84NdCFvLV2LeIbWwFED7rvYTKXKiNAA
1N4jhaMHoe86oax1hKwuTWj7tcF2ysOTyogOKokX6fX4AlKOi8iDgsiyDPq55Spz1CyUKl6GyiUI
hwCx0ovxHJQiXkFms5bwToJVaMWXqTfoCpDOOJr6J0mrvIjSe1QKEAaVvtoFmfZBPBb0K41PpOrV
R65cXjZC1U7LXmoJ5S4JPxigsSYkBMMEFc4jMCOgur67nL5aMT6CkV2ZGZV3Uhh0X/LiwZh7KcZM
9gRsvztPZflk5QZuhfhFdQKMQKKtacsciORFD2N4r3nGnY027VqvxL3JJNZxPqGm8JejWYOidF3n
XgtUhNXAK7eTS5+c/QypvVnQegRxGFbEzwhR7RobtG8KWZFxap00uGry8RjLet9FJjR6wdFb4/yx
CPLo3hoghhKsdkurkBYUZ5tkEA7xCpVYqPyQ6TQ1tYR+5WjPR5RoYSpXX8hKgmUJgpOTYTgiwIL9
3aZvG/koRHpOzpOrLRGPHZXMLgM20ouLewYu053Zh68VU5dNr3zQ/QV53Uy1YQShznW5QdLuPWVc
vQRqZJKBca3jn9ACUO3wxWisXJU1eoo+gEXre5A8oETVBGJvx1ZBx9QBNxI70Yh2RtoQ5VCW5yam
yVN1WyPH1z9laN5M0rRCygWa1LfVqLaaz6JTFs+BboeHBBVXPOci0Oe6Rtj77hxz3SR4Mx7eQWN9
0RvzR/cdi1a1JuWOpnOnERqQiFvkVoce+eiikuUDHQIAEOLcshEqmANbfDcM3LTx5HfdJrAMfe0+
+GHzhHbhsdZgqFocDEoylQim098dwO8Xq0p3Of50GaxGGIQ9Kv9NVyGmEDjWnUR/bDaNEbTLvkUl
UYM+mPfdRd1ED4Jsg0jX40PECTvVV1XDG9mbV0iW4lVeJEfz4usA1ZSGk7PIL3GHXJlaF82Rmo5o
dNYhPf5tEqEKZZ6Oe/s615J623fmqx5Y6yasSK2T0Dz12P0onIDxtP+pS5Rbwinh65buHUTBgMHQ
LuvK+zp2X8vEizlC4UqNcgoAtITvuTjThDmDeYjfJKK/zkpW8ERQpnbjRmisSh4djplc2lZFCv2x
H/cEuNzRhqSlYadfgkkITQDNWtvRSziRX9TGJkVcHJzocoz0M9PgHCC7a0RzZOQ7+44FDNemfLRK
GrlFwuF3EJxHLIpkO5o+ezqXOQEulhdubAuLLV3BAzgUBxQloAfXK23iejoUuLXNeaEAZlNTZSz8
1sqhyNOnMzF9cfWyroeRTU7myuq9rxTflqN3t6EcSxp9xnefaBfTx5EtS9JOyy9TCcCdjnZq/Nkb
CO5ccxKYH0N0FzqctXp/euqIjans4h7sQL0Kgio/SsOBn2uB12mNEJ4mNm4ve0rD9nbQClDehX/L
2PXKRc6xhHmQrAFtfJU1jeBpKDiKeoTujGJOAsrWvgshHiO/Pgbtuhf0AISOhTNR2H7inp78E8yU
x7oDeoO3+MIm2+HTJ/ao7Yx1WY27XsLwkgRq7kLlX7eG84qpJT7nQf0hhum7Drw7WwxXHurEanpM
zKbjiNXdxDE3BsqWQx3Tz1e1eTS0wyCdEyi+d7vmhO9wG7X+c0u3iVMUde9MS+5aY9HxsTBP3I9M
2jlCcxCMG85X+Zo7buc5zZukAOVGoLiJPDjLE+g8x5drr2muaoKZOnEfkni5bIj5syWNmALh0qp3
m6+sSlI2nPq2GrzrKiRkrpEN/Gx7C9kGeaBR3OWl2AFONw0LbxB7palCehLAAgMXQJtRYggkSAkD
2EUJughDar8SHrosQlHgabXY9s3iZky7cFXrt+RcVJN4IhL2fUq7a/bzc4jHd01ODcS6rtunrTyD
PxIPAZG3Bj1+3xwvQKqfMi1xNqpHrQVl8GQ6R7v5aoeJ3RXUbzZDW219dvQRaVgb1tZvTbBslrrv
kvINODh2hk6elQg4MRjLtjElb9wNUD4Gl8HVALV1Yatpq9WgfiDUTshPQJGkCBCoWR8tvbpx0A8o
UrjkwAqPATBcdqzjUJu7lYWmlUAKug+Gsq+SkYBIZiz1Rjfgi8os7VHQyq0X6BpgLf8sCwJadFAT
cUE+yEBgg2Ro3cTNk+rcjUdOHr1hQko0miZF060SH2dzoH/3pUpwXzIqMse7Muhekja1T3bGpD5j
Sm5pvI0ZC29Qoa5zBWwkE7krZHGfRTdeNsLiyOBwJWu9/BaRQffYXmnER65zJxWrplplSKGQNhnv
ldQ42Um5tMhR1kyUa7V+dPowXzCj8iz5xBC4W9h2z2ZVN1dBTYZhn78aVrpTnrqVALuFz6XVZg7w
aVCVBlZ2pEXc4A5sO01wHRv9IZhIe/JuhOlIqDX9REP2jbOIts05LjkeERehw+3TRsOxd+t7Rll4
JyaLMbHj3nq1cU7QOFDVa9M69K2XYh1BK4XIby6IH976cGtgJ7ikiDbGIe0gaIvuAWJZsi1p4C18
FnfPvbdH8P/dtZ+2rId5igKW3Mge5cDYXAOiMBYoZAJ6r9C+aaNubBo4NF4lKbSav8f6ycYUwh8M
w3qXBBYcLQKcIEQZLDMpuVYaSYbMcP1jV+nXSM+5oIba3ARh7ozwOklsSkazYaYTo+qa/3ANIh9C
UY8bfcw89KQF7K+AWxPKluetkMK2QAtDYPIp4gBa1BqfQb9iV9qEnJSXTlUwuKoJ22v4GLR6XGdO
euScw9TFKkKm4iazKQ+D+hBb6rpRwTdBif6KQkwtR/CMqKQjbA63+LVmcphPLE2MTNbzP/hEPlVT
qx3D7xDsBENdv64Po62GBXodmHc5FQ5Jkbh+aEuCce6PmIqyNSMVB7kkmdRmt4oDTqydRP3a1neO
RVNRm4CuR+k1sVYYQjpEhSqISSZjPJ3Z6tgVUGMjr/7iM4AlmOAVaZ0GSwnrfiuaT9AYGy23rruC
0yRDRHHpm+5ouuBUwy4n8it/6ScKUFLBNOI4W8AzNo0rJ4o/tKIvliH2YrgOt2M7PJueSfQIOc8B
0hScMGuvlh6c+jveuhu7Rs6IeYmnV+mLNXb6MdTinW/eIXXoF00wXBixjYtu09ghZBoLFLfFmVFX
9PCapIccLG85hKhFM7nXJXVBY5MsjEFrowcxgHQFgI66zOGE2h64m6ptM3G7kkruq0cm5f6OEF/a
MZtqqq9dWHJmPu18pyN7DPHVInBn99tYMLAjFzkv7HNAv9k0RuvKycwr+FXLmP1xpWA9IzoqIWYD
9Cq7FzDNvLmU9UWXb0FNfaO6uE9TpvGeB4vPGw0oeQS1Un/jKihD2tk1FkzLtTZs5ASbm9aK1p6F
a1O8MTGvwEUgGCOEEygYwAwHXYmehoDzg+dakiuQJ9V7ORZfpGHIJeF3d86od3iTMcxNdetvzaa8
L3UcfNJz5sEI49aE3G3DH48qDNRKbwlKSaEaOVF3R4xoztJBVS+DMt0kjn/lEvMZaWJdGUyB2rh6
MKvow/HCYaV3hCQXBWyh3nmezMqDuAbRIzKeC9u+ySctgUBl7dLUP2kJRo5BbxMalOXWqaW9FbUK
VtyKXfQY16jsSHz4tllVBpk/d1lAZCSdwOLaic5TnT35EfI1suvYfFEMyO4LZ+yHFslNDLFHElGZ
1PqrgepridaPKDxH3icRAcxDQP3yk5LGrMHQmGWnBsgXtiXJME+xjzBEy9nPQYGJ4LvvKc37iPq7
xWwUB+M7Jw+amIIlofQytGUZF3TDOI73vd6nCSx+l85J0oGBH5gh+5VZXutrXxKYFvblc+ikb7O/
YmXBIG3gKCwFFfSafUusaa1SqiRDRhE8MRqGByWCfGP2dO8Ml+oXLOR9UNKJA2q+T0WvL412L6KP
hMsGCoRaYWBocasTD8kdiKYoVCja8QU3Mni1yJRDJrAWWJWuhpeewKmxrJytx+qE+CKFkRT4aGfJ
SSMKSlzy4gZdCBRgL3kxocugAqqJqYxJ3HRc95DmbXByLZaKnsa0dGsCWMxxA373FjSOLUFI16jr
VrH4EEL3lzrKXW0wy71A8gbztkq3Lot1lfR3ilDTqjautGxk8OLdJMh21pGjkdWo493znPRzXk8x
3AuSVhh45764MlOERb3cW7qs2dE57uMSyqhHoHTGBFIQBEOxzeCLv5kgaKP3t5II1GXogZsSLrSi
Dm+bLc85GbB8Xk9Q5ko095WOHi4cFvimrLWiY7VtlfowdP9MQgjtIp/7tQysh7GJ9tBXHLJBmtu6
bm+IYA5TPEqFMP0tAsNX5rkrFLzx3tFhSxHw3jhdfy1z6hHBbJiJBsEPhcKhoU3fhqRLrlPrr00c
uvnYLHuXOzJJupvKIpmvMeJVQMm98rRx7QiOZpGQu14bXm30f1C/uPT5fCsrdjcRgqdAcKbOZWcd
BPgUNj1IWA1Hpy1AX5BEDMWoEonM9cLpWGfw9KKg97niUU7ICnhpl239UZfMC5lvDWQSLnvqboQp
SlKqqg0pNvEul8LGRcauXdqhybCpWtsBTQDbkvbGt6wcbVtyaZkoLnRfR7pQD+albPUjMPOrADZg
XBEjpQAg0xYM+b8OzNgUkfU0dSx2HVVVHVbPrU2QDUnocDrr5Eok0c6Y81gK/w3QcnVKQ2CdqUNQ
W9hm58jfJxUTVPjv2bGa/HujQYU1UtCkafbdOQHNWhPpit09aGF7lpkwVlUQfaOMTRcJUoGkvopJ
y5qkXyy59p2F1yGWAMAPJzEgPHsIdxi+tHXRDM9Kmd++4bLENsUyGkEeq+iFbrFL0BKJ8PYrByq6
RERXVsiNskEdi6bdaWOzr0xgaJV2l6gmWLlVesmIFkPEtCZPfYtRlfac+dYH4T3856dQhM9BEXwV
9puOKjXV+q/YQs00hmfdcTAsyOiYgzzKTONShvG56wOGiAh+sxYpmxE79kVJ/4qmEcoZIiGaIhvX
SerRWHA1rBoBg4dpMDnq4R5p89JZwH/v5vB2jgptFT1ZMwdsVHcIUJ+wNQquiOYj7ZlO9R4ktTxu
7wlkw36ujS8MQx5kYE0nQgo+9G1n8xYqjkEXfYyedZl88mqRtk+hvmkCLt2K3OmNbTqfJvcHU0be
SQEyM88JUNHHxsM/Vj7lE6Prtj2ljddffv4wQucLnWS/MTUlKaiLXWGJTcbFiMA6Do4acq8aGNKS
tpGzzH2QsNeGSkD7pnq8JtmFxhZw4aWlVTC/wFWf0wwxGDDWO5MM9dq49sb0wAI465qmfSW5JXMF
zlHX9oPKtU2u9M84ct+UZrYXu5WrVHMfOgNvu2vDvUkEaT3ljYcI4Gga2nPloiRtez3fuBbWLyJl
3hlgp+vYpxQb/Zcxl1wqRIZGVtwsh6l/wTsDFC61vyujBCFoZ3QQ+Cd1A3VrlqcQ/PXy4oviwUF6
fXC6vYJFc7ZqZLiapniyfmvRn1vBFAHVi1N3OQjrM9VGoujiENxTw+hQBUA5TQmI6Ndv//GPv//H
x/Cf4Vd5XWb4hYr6H3/n649SEnUW0mz/65f/2H6Vl7f8q/75qX8+649f8s8v+aE/f+nqrXn7yxfc
QnEz3rRf1Xj7VdOC+vn9/PXzM/9/H/zt6+e33I/y6/dfH0g7mvm3YQwsfv350P7z91+O8fPy/nh1
86//87H53//7r2WZlfl7/PbvP/H1Vje//9Jc92+eixdImEJ3dOEZ5q/f+q+fhzzjb8JxfdrFuvnH
Y79+K8qqiX7/ZVh/szzLxnKjwzSzubJ+/caAbn5Is/9mmp7hMUhz4KOQjWD9+n+v/S9v/X99FL/R
Ar4u46Kpf/9l8pvkH5/Qz2tzHILWhCV0j7H9/B8vVn683cZFyLON/+MnRJvnaBjg1TYTvZd6rVe1
/dSWTsB6JsttPMr4pehY6xJ6HppRlwvIw+6+qsAZjPRur2IdSm9Xj9dpo1wYSvnXOCa02uWchF03
Iftw5p2jYxtSZ4W9EOdqGDhVWW2luEUltVgb+et/+RT+fKH/+sIM57+9MJ9X4/LGO7TSdM/96wtz
mZwAniOt2EdansEvu+ki62uMU3eLPgbRSmVUN/mw65OYTRtRlmAvh0pzW9pFcUQxoa8JIjV3/8s/
i8/7r++3MFzXsXTHFr5tWN6/v99jLxOMoOGGgGeDVYMWHHKwD+W6/pEdj/qWiLUD9yh1WlyipIgH
R6foaVeK0c7+f/7XeNa/vU2uxZuDDhXFGp0SzwM28Ne3SfVehMwkJti9rBCXVsHWtMR9gFKXlEPP
JpNd3xVlWpxMkzO4VRNh1yMk2rv9eKsoPkwaxm16SeIYrRLnwypK+/IIhIdelBudfh4ER51e+oz2
qknSnckSDLqRVowRwRitnDo46yMpEUxQXMYZtn/+eQrq8BCBqPjALchYpe2b6yic2B7nH/h5muU0
f/xKe/6Vfzzt54GaedzKCwtIf/MjZq9RlAbpMCPYzfNUNILoXT8/oS9BktJ6M+PZTqwzGZ/agVQR
3BzzU7oQt1TcYZGdH/zjZ8vaXLfBGOA2lqra/nzTjhGqj+Ng0F/45ze1UTFpdeTp54f7pnT2MewL
J7EYOjhhkm6AjNg4Oeav/Y4DF/RlbxkATzmzcSJXJBFEpF1NXhhf/XzfSNI/H2xqeHe2CN7CMHyD
ee+ccdv09Vah4i4yUx1/vleM+P5WU6qPW7MlDkK0yjn/PPLzB/T/i42+c//z/TISpOAmqbH5efDf
nksDRD910XvgmdG0qmXKIWas41VVSvgffNJtQKAIu7bLBNodGYMFjnfG98udj4vibHCEU41qtz/f
B4gN21DV2urnGWlrIQusSBpwxRAQOpSi8kbFp0hXLktYLG2QIGGcnGVjOJLkTa94NCsFOxpE1mLq
iOHSFHn340ScZ54l/gWrEuesbEWP7CsTLm0QFpr10Dv+quD6WfYkPq4q1Db45GYqse67q543b+ll
3j1IxX7LboEeV3OBeOATNv2BuD9b3IBlH05VgsoEkBfEQ0kgQh7DychwZZEAw8i860udqpIUbd7M
i8sqvnSlTE9MGIA50/sg55O5h92EkKCiYNN44zOZHFuG8yfPhfhu+/q0UyF6+jsrEc+UXRGCf2q+
QguqZYkSCZ56vUBcxDytNr7iWRUg4ual0kB9q04+Y7OeKGFfslVq5Bv8yAevbRg4QaZQoba2Rzyu
sKcY05eMqq07BG7hEtA+2GyO+bKhBGg5XgHPdRCtxc1xFsr1oXdX1s7sFw4+SM28I9/31CNLp71B
WHHhcDUhwFbOROqaMo0FkNuEKUlxNMwHAPfrTGfWGA7EQOj1Lm2Zf0TTbHQk4yKNKW2Ay4ui2Fs+
xGe0vQZDV07w5UMYfU1quDOByzPCTNJ1rpXMT5wzxuRvnf4wtY3zEepDtUbQHTUhae++j0KgLuAm
UEETlzTbcnqRPZcG1DDh0k7AJ8mAl1XjNRztD8SWCIczjZTYND7/vL9sHI9ycHkdZbWthX49iG7t
2dGtJYKbqcUnzQyF8fK1a6ENSfKrwlRnCGxE1rnlVUCdsmYe7SxaVMUrNfg+e6y8EgED9EkPbiLG
O1vRw/nU6xoLjPNVwfQCm+SigUA95PPlCqfR3jfEV+f72b4jXUAZvG3pgKhOh7ey9u34rDXInXul
EcgzFCiX0Zk2pRXvhcyvUqu6d5R50xAYvSBbByIchoRSrJUgtWtA5r+Kc3c3Qrbluh2GLYUZJAFv
jVY63adjuMVuRb+6l9Ciy2BXiaZe2jbn7Ea/Q510rUz6KBxySJyUWbHRbscRAlnboWcOwciFGPq3
tavjtWjhANh8TPFMiizN1yhjtG9p2ckIzV2EdHmLyjFFH0BKFpK3gcEGtvaaxNKpfOopGbcZs0a6
HmsiIMtV6ET+JmoA/WaFJ9fIZw7ENUZwiCrjOo1jOs3uoQIhwrKn5/epr1+xppcveXSolA2Fm0zk
jY0cBWc2NjFPu6m8BlN732+NAl/rzx9QFlAOyd5Fk4C3benWWnsEpMMH//O/UWnydW7LDeX+O30T
Hvj5HumVZbEJQ8vZEaW7wU9H/N0//wh98a9f/jxgOqxDapT7VI77UWaPLjT2qghecVJdpaZFyjNi
vcWY5g03vUck+1itChdKOhkB9sgxzJ7Ok2qejQT84VwyGGxhpi4PzI+IBRbGTaAZ7nKa0RUJajzV
WMYKdYpLrjVd5Aoh123QDzYNAdpYhrOOerKB49Kfdfcupz4ZLVHhVGyLbU8W8gzU0FhzC8ECQO/d
aI7jNpLjPC2hx1ruZodlv8zS+EHU4FOTYNhFTsC41UmurG5WnCB70yrv3I3lFcSV+4AdgLAFkme1
gHoO+gv2iQrdDZRYfbz2Ghrehv0kE/e7squLbiR3ThZ8+xkEY+aLIhMblyVnQ1cWSyEy20Ra0HNr
XlOatE+J294USf1UpD1ypELLlwOTyFXSEXQYxO6aGMhNriHnzjOG8/Bnd11XHXWyUqq+xa+JzEto
3n7U/GsLaiQUXWs9Ju21DAXihibFHyOM5TigqisyZshJY97pwd2g5zbKXPxAZfWMdiQEX+uYBzoR
n+hjXdFfg80i5iQikpxa90AQ8fyB+ZpFLaq0fTS7RxJKaYIH8PEsjC7akVKG1I1z1aaLiwsKCOxL
lHbxW+I3x6HBxNDQ411URgtENag+1IR60kgWiLM3VaffIFCP3eLkZ0y7Go2/3fLNteUbYAYCh2QD
tDhaCDLBtNqXNm26ay0hXC5mWlmR2w12yF5TTJzR6pIwSPGYFS9+dzaMJNy2qBdtz7hhvhsuVF0f
FYMD/I5yo6b81KXec2x1d3mRHqDQXDm9t8UprnQKddUXuxSXHNRhzp7EkXizSB1h6prQHkSa41fZ
IUPwiukKge8NUPzrJmSM2eImAlrGtIz90EvKuw4Yss5sn/xdUP5F85xIVO21v+oDDoIG2w9t9XWt
vO+8do2dFuwmV2Ubamq2UW3E7dGMFp0Q4nqJ+SEHhktaCxzy3F0i3puI8cP0YTZDQ0q0f/Hol3sK
pn+cGHuCgz7g2HGzahp5nTRfYVWFV2KImzliFF8DlU6UgvfJdSRASvDeT8n0gNOV7n3EnRip9wmg
+26UbrKYhu46SDK0rRZbdpSPp9QFdWYDvZR4/DGK80GEI1TJ6ltj0MSghjTBr3rCBqhjRF5wAcmt
M1RX2ohHdgpQYiDppellgsvoJIlgU/ecjf0D7osnUpgOXsQ5Ma5mM4lDpnXUXAwTYyF/0WOUdd6y
UfmKPp6LxJSrzPX8VT5lJ6w/M0plzoOLGX10GogrFNuNRrxJeDuanC4SXDBk6e5mvalXRNfl2H4B
qYHXbRe30eCckhalbOMFVx7Kz9C2EA8EbMtM+iSBiqsQlg4401XBDCJmeV2Su4SCGF+nB9WUuDif
FEiaqbD3SsREC7MYjZOu4YqdbOdEcP3M5UdgVJHLYTKnxX1Jy3e0n8rAoHfdVTZaR9zDETkSMD8I
tKMTCZgoOk11mZP11aQ49Ukg6roHHBViq7MIG62oDnpH6lZpOC+g/45NiKDeTXqy6IE8Lf11K9Xz
FDLt1Wn7yCF+xhznLPoOHmxjsEUMS98txWEWjnElrQl8YqnFprwbknwft7xjftw8ZDlhBKm4Bwci
oc4x6LOvPFBJ0PyxeKa6wDbC3av7nxmD1TDxvgxPYBF3IC9zFjqiMbmxzPQ7D0gZHZL6KH1Vr6F/
c28CG5S8c7T4LyoD6hUNyIq6hGh0Q2+olkAHod3lbC8fghbvgz/B8ZgGlvYWI0qaUSmGeb3yM4La
HD4POww5vtsdHHtxrxSCF7xpAlKx1+1iCCqRXIsWJKsFagZYc0BUUZmuBtd/0gABJ4b6hJJUHNBF
oT6cxOzHT1Ix4WDFgu8lfTohx+B/VUZNtzDmJ/w8648f+PlZq8u9af3z3frnWb77mCXdhZ7XwdCY
62FFcArcpQGyjsKGzDcgk67wODiDvW58/xIZA703+xXvNcP5eK46tPqrJVSLUBn08wVz99oxWKgE
3DePMPEGEk8nrNXQ9lTxCO8gevgbF+9dK9Sz1UKN0mrjo8BfVZVk2CfGULPAkn2lYTCela1ec7I6
f+UycF4w4VwDrUHnFtpInnVGmQYtaAIJsX91CpvotxZvrcJ4oIu0yrIW7SiYL1xpoC3EBSFnjAEF
wRxaT08zUA2XE/v0qDp8de5mQPosCuHuZG/BuGP07U9Mb9jz6DwQayDngRBRpEtdIQ9X6i6fJiDm
xbjtJuO+o3Czod0S/Ed/UiPDG19sX7HzehrtZPHY48jCOcogrDLFwirBc2bWqTFDFoep/dBHcobc
vt0AIAFbX6VLH8WDYZrYNiLITj3g8HRssW9JMMdJLq5+UldLcBSH1iPHNer9cp3zCakukasR9PSi
jx3EeSGZDiug1lz6ZvfjokjWgaXfgQAuNzTG1aEe8IYTDdVzeQyb0INNTvNlVTlkHTJEqKjmKoQi
uhmuDAH6xHXVrjMGa2uTnrCMgmmZBdaNFNkdV6+BXLAx5xFpn3CHoA/jNNrs+yKRDN7DY1vMKVr1
I+owshmz/J5rlMSeIr+SihOhPecqcZSx90Z+suvA3rQZvfgI/7meqi+zz2jRzwxerIF//oHx/LbD
Ewhxsr/PanMrqy5fGVn00aXV0bdgS8L8x9QyR5che9Sn7pCWJqRjKy6XRZB3S06vZKzV3fN8CJPM
uTgtuhsiGYCftsaLXZdrUcZqw2Ds2bfqpyBB04iqAQcFvI5DOL+L5jwwMCKoDGDq2v18lciSXLVJ
dyaOQRy74hYRB0EiyC/nYHDZJzegN/otDjVqP36PrImg6C0XbVLJMDWMVhziBMMZpiqdBnqKBSgw
xoN0dObMlAZLeLXmIaegPnT6o6bpKKTJgSq5DGhSzrJLjm6F/tqBZYLU1b7QpoxptXjRJkcz4vXX
vqVOwm12SXZTKVqdXUY0XuAYZ8sYmLGS7jZ4jHLrhC2inj7wGoPvJ5hxkfKejJfq/3J0XsuRKlsQ
/SIiMIV77aa9lWuZF+JIGuGhMIX7+ru4r2dizsg0VO3cmSvT8UUNxwyaG91yDT7w3HxrVLg1RSgP
oRA0UTrhw8lDfwEokmdPsmmfsBDvkiJ8ze+qmXjxumwWQpduSrb+tRq0QM+n/zTb2KmWOgBPOSwt
AWYbvvirc4chnP2gpZGlJZvG/b13n/qed6a7NcsfLDHqUlfuY/bSL4NsPs3XJ5van7XUE9gwETa4
+haTjsM5pn11PmV4nd79RQ7pmdqbWd578iUteBwUBlU8pN9w3x+ECm8jywga3p2vtLNwJPqtiwPU
/+HycrQXCLtjPGSOyZBW9CBVusm3nBqBMxK29epxwwEy8lbRr3rzQm19ubJd6pJRP42VfrXh1K51
YALrSonDmBP06FKNbQOpxVU1iHM6eOi1DWRc4D5OD7etoGUyy9RI5MOO9nn+oJX64IV5DlXxT6S4
oK0EZAyeKvD/rsEgCAYxsCQEOM1nZW7XI1oSyc3Z9o0VJXVRo14kDjRs/bxtLHYkxpBdGr4RPmYB
5j682HSsxTAzDx7lMK47U5HZkYAoLQcHrCMmnC3JKyvqDI2tTVms0u5pme6xoYCwS7a6cgRXBHhC
ok6/2WXZWxveK+F+MECRRfYak2RKBETBAdCqA0OIcZLFdB0FEVSp6TCJ2O1tqTg9W8lzq+8RzrXt
UPbmLtNemkalm3r8z1No9YXy0VbSqN1ghQQKbCJHzBxEALSIchVde7R4GCqacosqth76SJMXXtSg
hO2w82mKbsxxa1pWvRj28fHH9dmeELkY14PK8gKlO5fY4PNHmPwD1kiUqW+z5PJR9JQ1UpjHXVMx
5PgjzHzPnnZpjSeSWFSsJpyT7aAfsKKYO81+9q1iJJtATq5xOsbEeU/PmhsUDkYIudylLG5Im2Yy
wu2izQktIu46FWthx8Y2dfdp0TBMxSwmh37a+zjVYT/H27GJfrmTcU6W9ivWLZYPqWEG6DQ1jqJ1
blHPmkZLWeAojuOc3+i8+YhZlHE+ojW11J+sBoKx8VzgyXDLFQk7PntLV9xctsfWptMoD1MvwI1L
7QrWGezwRB6MSp7ZABebWTPHPU9Ps4uFCtwMe4zWzefhe2S4snN5hMsOhURJun/Ff1bk9/g+t90U
RQdHdPxI+864onH9B2AjxZScp6STtO9mNukGEQdGHfzS+YxFGO4xS/FDhjpEnrD8LgkKj3OvPXnO
DHtloYfyjzdUNuiLEFhmvEF0d8QNBPkNBjYJRU/liJoOHzqfog18DL9LIqM3WOwk1cPMBZMlyER/
9GHWFzBVlNLf6Rn+b2q1C5QMDf++eJO0reDtID0ZJTAU2RvTr1sDVqYND2QrIF1o0S9FE+fHvk5+
K8129iYysTdoK+qOmpU9RZiE+nPnSiDKWUKZlvZDuCmJLWZUA63U9Mbz3E/fnTk9XHeAU7xcfgZP
P6oou8pE/ug+wBiitc+4pnwq9NTSLNAdBKVUN2wVJKdfpd6399SkSEWGr+koG4odh30dR9Tz0aFK
qR/yJJ9YHiEdZEUkIIrJluMkTnGVJi2IWiqBGe/7gA8W+ToIM4Eb14RaOeAy4ECqrX9LIw9GSa+U
I8dLnXGvLqN4XKKPFmoxyCCe1FtIPPxmOXtORj5FlgUWqDT2FnBEwj/9pyx6YlhR8yiNPqV4KB5v
Etfiym5dXI1m/6zpWE7sZl4Na3JaKOI22+wCMIgLQKpAQNjGTo8Kh4jSMKFRGHFz2hlUc80OoPxt
Qd7urLg+dBOKYJZjr5NVfcpzSrDUdK488mEDUR2Tbr6dFttXPrPs0Nl7b3vujDx27UF37Oel1hUe
+gl6NqRhxkqNp20Tot6sgHYYG+XaI9bp0cectmzJobN5HO6Gf3UKhQPUqz47ObRbjAJrk3ZXZlMj
2y1zgiG07FlU066Z2ITlQJSNwv0YS6oYdQ+wi1+blICN5bjPeI3y0N2Ej6uxIDfGl/4do4fxjJu8
YR20hbr7diYDtHSXrT3ByG2wF2S24kRZxOrKTv7pviyedM1f9UlY3lwZlAV0S3oAqWu028dgmgsJ
iBE20dsfZGuOc0sn8wlls2YOQBxlSoq05cnhjh9mXbzrwF32Sr6o8dOUPEYeHS8HR1YcfLZ1mHRe
OqX75aVWjs6f9rs+707RZP2mwxTdWje/cXrqK42uRWrSfL5LqktSSjrWflF0gWexlg0lTXeSpmhL
RnComgLu59Leaqqjb6CaNjgJbNSt2rF35H5hpSYkxCfCVEE6FBczKs4OmyLcNwuZj7uYoCF1pqJ+
p1v5EahQn/ifsLHuXNrdDbFTBuiZi0cyIXLFw7Y2pv48qhCIr9tGi3iCPzPZc0B+ZiFbk1SZ/yL1
xdulQSvFS29E9Y9vl7dUQkTtIeRtWxVt/bi212w2CQ3NlOvSRwGNktiyD/RhgC5DSrMje69t4qgG
FyRafzvLninRJ4uWiYbQBKlvlfkH8jL1PgsZHfLh/v8fnV2Khx/aP3bGqzTWn7tmtFea03Hnk8xL
XYyBvQxJrtWc2e4sPuOcOCHeZeKAHhPMqPCbszIlqRZxNngzyTcdc3lssORpYZNiuFr7jegI4MK1
SLIlYwO5HG+9c6vGeteXOPno7EBaMMFdlDmG+Tg5VTm6SMkhwkadpY5D558dp3tn6ajF5O+THQVb
iwOWYYJqTNiRHE+TQezCwoxF61VXZAfXAIVUNAupgX2WW1BF2TgV9xXF5czQ2bOmVyrUaIdy8puY
tXAD9efN5clYo+G/dFUWrnJimwl96eu2MJj32GcOmkbjgBMCy23aTymb/yJZ0EcamsCR9JPb4MeC
zNOuPb+/u5X4VP1G1rjVPCunRTxJz8OPlUdwXlsO4pwV3SAReBPOmIqqtbZeKG26R7Wnta9Crz/Q
0kf+uSO3yjXS0RbqY30TJrD0pRKgZwGYlAIkQYn6Y4wPSN9fI5VzpIlu5YTxeK5vVY1m6Br0J5XM
5Qj/hhTAyygsS/C5buyyeI+zciOoe183+7Bof8s8f06b/tS45J2KNLAF5uCyInPjZvGXrjfvurZL
KzRTKod0GnW139BpEmoo/X9ZDTiSybvVv5P0MTdNsa29+McyrT9OtVOJlaew6KVsp4MYqCVVr2lJ
2rTx4LADk8wMynYnh4BfbtMjnSXPUy9KKgnzOy+ajcTtmuJenJZ3PtjfdgOZjrBQsQaFeMzYYjJ0
4m0lZIp/c6o/604nVv4+Gao49b11r5UnadvQtJ1WuEe95Wet6d5FDzsKs6oiKNGdYcJxKTRn72SN
XLLCLr5HuD4C3OP73gfH10nYyqOv8lXMXQelq+zvo9cVQRTJR243kKsiG994/RdlnvOdFALgg75O
DJ/dVCkPzF03DTqhAWey0Gtnjdb5cP0JhlpCyKV3CYla3Y+uO8Y7GIUFRSZPtVH92o09n/qcfdHE
F8zOCGFtJICMekn35+xs4Z5dEszzK2FInF8kMQxcAFtY+eYTtC97bU/FP7thO8pCrA/YRjxTHP9r
w/tWXBhFxV9NY17P9Vz/+aTxEeLxCYPpSrM1dLJ5vbTW7QaOwF+iQf95eu98lB8LC6D3xw4T2PzP
TKz2UGbQhT4Zs1GJBiZrLpQvBALxlfgNhm1PQv3Q+51rrZUHU87CHkduS76GMfqgn3tgGEFJycmh
24PQeWzqJOq59romQkiZZDfXwjXq0dNXJRQp+wMvecSiBdi4GqQc9rbfftFlpq1KIsL7pXlg0Kii
ouz5p+KdtvZSjuIp+QFCx5Y4E2QxO7nOF2BlFP61hOEyJ6qv+FJxpg/ZnW38nUDTcEgzC0RDou8c
ekrWYnm9ilK/zwN7LBtp90LSASthm2ADNtfbiYLWZxhG9mq2OKvHTKc7ygEuGHZHzckhYJPAAvpO
9izMt5ZJ8RoW0EdVcix2jDcQpjT4L3LpoBwdTmbx4Pg41d7wNuskkRwt3CZ4apboPueD94U59E1f
hqoMiYA/B4ZqWdqpYvnAu1tA2jHGb9l2DNg+nWJAKniPceDlBWHkzAP2aPdr6s0xGOsEFnMeADLs
VyRy3f2RsDzXlrD+UmouIY7F/i4uZnqsmB6pgOwDJ3ugO/pYlmx7b5jYYZGTatW9Tk6I/pKW4Y2A
whPbJ2dPVAwA4bGJ60vpIBmE9IjQyXxhcUSHa55sOta/p4k4WZ+AnCFkHtC0C12k7k6la7/k3lc+
kZW36C6kpjrcNKzfrl1TU22HsbbGgrppG+M0cOMVo05okvKFM3VjnHa53CVN9NwJMqQjun2ixb+i
GZ5ijI+AAih/yULuJJCGX6oqMs6J4/2EYc8CDAoJEG3m9ejOg4ZPOVraz13EtEawkSOVyhkTp+Tv
sevgz3VPoT78hfV67IabvfQwhkvXBie63qqDBnk3kHGJ83t+cSfwgwZrZKnQoYZLW1mLA4QH1aXB
ROsWrpIrUHJm9ZEOD6a6p4HxxqT5KkupVAkbuBOWd7XS+jNFe4OCgtJvCwiAdfbIa1CFWUY9t0ae
WY7y0yxLfz2bOIc7L7mIGuUwIcIxaF4Ozh5dx4/Mb8886kPm7ykdLYN4HvA2Gc0X/gM2Nh7sssKr
1nY92ST2+rVWkRa2E0ZJz9mmydKCuuzPbZWz57P8i2uS0UtbmwcxcY/pQA56jAmm41IgdzQRTY1U
8jIUZkSXlwl4KK/YGEfqw9XKLzYRq5xLwEVWgIGsPqJnDvCzZWC55W+1c/Wvp/6APbhhrjFbaUzm
zCqNOjlxRNw5In3qFzo3LJoAc7O5uym2a6V3NBtE74pg0ZZ7yLsoav6drHzGxkSilFZRw8BPTzFQ
rePGhzoJ3QUJGmB2jb9nWhcJ03LXwruXfDqNUCNwmLuBTRUTsP5+QJnGIG67E1BhaWGoCv9JNZNR
wVc1pIwAZt0+Damf7ClRQCNjUbTVhf3MufieVx72WB4EblXle2vJf7h+/B2f7ffQAlKCiw5lPmyP
puE74PVa/+Q0Yb4uidxXpnx34FEdO0jugfT816I68donVaen+VEWVR201mQegKVAc/LGp1AoZjr+
jQoGapkRnWlLy17XJjQ/CD6vsHHB7zRtdIdJeVECKNQCibQJ1IHaTXYVy1CUr4TKBQEwr9SiUw/k
YRGtG16iqFXpTSNeKxyGB7tlj4I3Fqm76VltaeYxsut8p7nGgSom/JDruk14i9iM10lxZ4UL4UPK
575lFncZjjKFMUSW077Eqz3mIQABaGWkSMID/aNcRKvsy6StZyV5b9ee/JOu0jfQhPyWzAl4/nLW
npYqc9INCmMLGZIxGd0FNLDr4pwJC5nYEkv8h0w/gnx080FBkBcsCQrXs8tPMpwhIyXphqoPxG1v
MAN/BqmI+cQ8GsM7eIlfcpYHOrte0txDlNC7B5UTDcDd/LUwQyyfYQuCKmebKtlfEltY5Wgsayxa
aY7kSoCHmNOcP4sjyl96DSM+hGFi32dCy2zh66PNt7Emht/Gyl6buFu3lSq+LPazbVqfpas9hQVc
WVjHL41ZsFmpajhLIQn/4aC0BlGuoY028Zp7VrD30w3ayRY+T1XN1npok+/G8j+JSryXHn+JWIa3
st+11LMuQsWXliWHX2dftqPZW0daF7RJebV8rs+axy6tJvYbxu+NC26fFlmKgWgvlEcoQP3OFEO0
Z+p/djChESEorgJL8BpgYUD59dws/E5ydxE9PpRvck/F6RjEk9asMoE24dOywjvZ83nBo1ru68Fl
aKq6XdzbP0mEgVvwkOwhe+xD7gLrbhJoyx00zLzg5j3QtlglNK22Dqmint4ktyPrUSUaAXdFur4l
vH2ORYdfpoZkOnqgwFj8CLeOd45e/PhqUPtkiH9KzfzL4B+u8Ery6xtvhV0A5IyQsg3uCqyStP8k
ky4Y8D3ZwnzTqxSUV8EDpjBMwr4FDsfCnnxCTrSz+THz8RTC5vzCM7XR6XuPuCAH1lQmW7NF2qFs
6OKBkpQtke7UXEFj3DP3caP/IiGLhlUHo4tU60l+O2O9ICNTCBo4NmdGqGo9DeivRsSMkyRpB8Gi
NdfL3Zotx6Vzu/7gkRyU1fKDjjUIaAYqxRSTSOxGFhGsZag/arqvJkrpahBPZQLIWM9uhTHT+EG0
gVvcOZPx2VBOvKUvXeKD4amo57tHs9GRoGP45LBao55V3MajwTwBbW8IlERq9S0kk6zSgWUAx6n5
hvnhk+PsKkUXfIlrKgqvjm8QuJn8d5Zbw9l06y0JIGNFIwPPNsRnX43MDwnIIatyX7u+W/pYxhtp
cpfs5XAnPUUK2fDffOPYaeSNnBIEjiiai2/TGQx669XRiJKK5fMtGBjXmbCOPkEYMYjn1Jm1veM4
P25ifIEnRIcLtR8vH36JexJow440wcqZ9PketTEO2fDPNCjA9YZyOBSaG+jOfI9FxhA4SubRkN4L
Qk0b8LDggugmClwddEj8HyDek3BGyRV/4q9rllpT4wlGdjnCDC6AQ+o8dIqf2LsOrIrl+Eo6vC0G
uoX4IyDBWHvRROZ4vNdGROx+Tl9msiQ7rDN6vozHvVkFQlPXVE95n4fjr7LsGNcJrZ/R6L40FpAl
svFbRwliwP0zrT9+Jy+jDy9bV+oFqjreh+TVCE17kww8ZzaXRNtoTXYqDVYbFoxrh8N7M/EBIuk/
LEP6UdalvemMmp1UgtsTW+JOhPzSMaPwIygBWEN+vful2zHjJSbssTjZN732BRcsIJLBfSfpjGPt
sEzQqxuBxV0LSRl3GvWotlLrtmtQf5qZe6T4snV+1hBvyRql9kvbtmt6g8Y9Pev7pBPoezKlc/yR
jXG8wUO2cRqm6rB1/hw3JyxOj/tKdIS6Msx+Gt94GLJAnJ/MKXnizfMspL1y8Q+IjneHtFwXseED
i1LO8A5WN+874pPDJo3ySzQ2xYG94RGYWH6InOJtjtWrjWGpWiJTYojR1eh0ystmozGBwBKlFLY2
sJJZU0KIEmWOSONDm3RQfQ13Kj31dqIq3AMQ2wUK4t3HCCyfQTcEgi4nbWSogEtKFIC/bjaegbad
ZzjoUzkU1ypEriDHBnesiR6tnQYmAfMtDq4vW6ZmYLF9eItbjTZGxI1BGO2z4M3MhZvNtk60qmLD
viQIN1mJhUO4GMIwJQnaI0ACNda8Sb6yStg337N/rB7To8ogxHNdD2dKixNbe8eGQet4XJyjxcif
1Im9xn/2aIg97DytetVdPji5C5gGjvxPknjc/gb7bBtVFRhKvI4j6BVLIR01rOkP/HZxWoIqDsyi
s48hN4FmsNTKmPTiaaBTOABaclHD4O9HP9qSruC+1WHMmZ3kaobR1e9USFxs/LGHLOY2Ol+7lubA
Yfj0MGFtKp6hS1Iw1Uv/yc1R+Mcpu1Y+ghT1bzlkgOgp1+jZZecETJHfp2pmHuZZZFuaHE85i/Yr
BuibKS3AVNQwsc+w7Ce/4+oPX42TU0wwPVkA8FVe0oRCpIhb+o4xvsTYOB7CoVlJiNan1mKadgjl
26gHCU1ZRdxC6DX8P/uZpTNd7CPuvdKd3jOd2FM5sHGrcnPTFd774ie3moXvlBIHTXsKTEZkSEt7
eHDT8SY2W1CuWzPD+9gX5UszzQNbCdfjzj/uk7E5x5i+VVd9QSZlAzbf+xb7BO3v8TocdJbk9rcW
GuwtYgDcmipeZY4/zXUKLAkdrg3ReXwbhnz4TQy8sPubPss2f6C4PmO2r/ixOkyk6KOhWf31HiVL
Da61UMpbnvgnQ0HFTAeqCipIaF6N4gxvjc0GLTah/AonuW/mqFvRffmXOYqqAVKJHqUN6wjvOe76
0VkL1DkIVJw46PrtPL66rLDzia/SrEy2Lx2fK+pcIaKQuCwqtSE9Cn4UDts6Lu09dKNuN5u4wUN9
/FGxdhqoa2YfFOFCpw5lNJugiAz010ko7s1YPcqp3kwxFSMsbreRhQWdn0ucdcVeu1KmQkvbbF4T
nBxPNqifciiePVBdm6KTX0kD3aJbXgtlSVA6arJkWzj2wTMp8CJt/pmWOgvNRm4jWquCDaiIsuY2
swyb6YuDk42qFi+DZoh70SE96uGf2bRuSV8kN/HYpxRzlD61aL6kIFDsOyfDQB29Gbl+GYAScyEj
cMdS8hyaXx0WHipdUdkN1CPNbnN+V8ZH4YZ3CiM8QJzIA+6DI84ICIVsSRD73NE5R9rKv7qFO+5H
zeBVEXOKaD4N37H7NEq4BLn1lqWsE2q2hnAF43fsXszk+WpmlRz4qZSrpsIJm4CZyFhJZVX8o3WD
2IB3H9eYwI0gdZ/y4R9+egz91MayR7IhPNQTPR/Kx0ZVvjhFh9d/rg6YLuizazgdnGx8TdqEQVCP
N66lI+6xTVVp+lwAp2UrQedGl4M0KVumMbi5ZuOaBGDR57raXvLNpnOmR53vCcMsCDjbDqOgUAVf
ahjuO2vAi6ljACvSL8HiDWZEzUUDulUjo1NqH/scviIS/0fd4xeZp5/emIgjy4LlhD8fwp5LWJjQ
sj11NtNCHhRY1OyJeb2MsNJLb2vZ3l3xrK48d4TYLZOd0r2fwYw+dffNLgZxHUvemRIbFBkVzt7R
qe5WQSQ3kt4OEhcoVUktisHHNV7stCIRPC8GfuVuHBB1uZkJqbYUxoCEmD14ZrD7V4WF85oCJfQz
yl7ItPIm9Cld4zaygbCJ61TypM+1wvFZb9vEYIiM51dV4VW02bgSwaNRTDfOFiiRMuatX71hpupI
WzCNSVZ4mK9PIvYOsU673azqHbntzCSrjy0UmeeGrQAMv9u/1ol8TRLntY7+02ISteBpgqHTueWZ
JKC0bRr3WNGyc8koxfeavZugSBzvnx1D94m1eecUZHulztQJgj+5jpZ7meLpxzToMwN+c0SEgVqF
2Q27qfEUe9qHW8i72Sc7U6esrxieNWV/VFr+0o7uzcNjxs6fXs0yNrB7cC9vUr7Z1O4/6hxDoWy/
pzm6KAgHR21+q3GTp/hqTnkIga1KqQShPOwZRBC/Sndnpn0X5Bbr6mS60otD4WZ9EHX86w3CY42o
fk0HANK7R9UCvrh1LMOMbQkn8lAZJy2CatlUulhb0IAunV4e4bg9GseoXmZnOFLa4ASWPY6H1CCB
Ytqgvbz4n2Phx7KWugh28sdOdfghM6RMx8o7iFdVzeMzKxDUZx/31muXEp7h17FS4bzkm1NrT/kq
Uc4ITYmggJEslfIUINuqxssdJ1dwZ13APEqYCYSWISlv9uA0Dbk8p2Yt1jmUWldq3S5R4RVRpMWo
7HdrNwrfUzPcRF58w6l9jtz+LpjMQdbHiCz6fp79nYjEM4dpzb2kWFzodFOUJdpceYoSnMxjkr+G
WvPEzn+nMtjHk2HdXbIAsRQHyrzoFcyS9ylu34E8YkUgo2NCNAVKg3uC9fFMtKEZXTpMgWDFYXTu
CoIdwHzWdVK8QGr4zdW8GTTiI5FtvOoxznFF8VQXhU9NZ76xlH2fek1bQbxAdYVlvZFz1e+GDDQS
n60Q5IHGlbKMe2tdMdLjxJz0Ez1iYTTsi1zvN5Mu/hnIaDaPRI1tFE8IlJWm5hpu/vA2IeRFR8yq
4qJjpa+8030qVqdbXMXfbl584j1GJ2gRmEqktsFEjhET4ElpjPyvoKMYFlwA0GVvfURLozYtyz0n
3KRW0e7xgVlReUL7uGXe1O/m+Q8BMdnRRIrhTVFN1vQsaqLhO7PdfG+0AyuB/OYmfbYx6uSAsvdX
D996LPDQ1tNbSnuW4Yz/yrpptvG4vEf99liE/PBNGYlgLC0CbJJ5ImS7O7P3MyHWYTPPH0W+c8Du
ogbuQXUNQWJ17/w8rnD693lpv1sp77zaMV5HN71NLuDLxSQojK1G6QkFaJGN7bmlostnyKk/Bnb0
+PjpTbJGl+nF3zme8WbyGiLwQa0R74go/uwcBNeyf3DSH4wQ8cTs/Z+MlpA1bd2rpFyqo9kPxRwj
in1tkfQs5HxGUov8Az0nV6HhkIGO4QTx2a/nCeQranKoe48qqk+uxGmnxEyBIvq6T33YUY7lztAK
InKc5BTdP/ueOEx+3G20DISMgQSMM12o7ZxY09Ypxe/oZUeYlc/0wZK6S47cdeKNmOcPw1MDLu5T
n6XvoK2GO760lSq6+cTEvO1gCDjUoiPrh7s09J6bIv1AGEdRx7JhR9rZIoRPZ92jTFkfk0jhwGO+
jHSmpNHkj+JOxwWjviYx+NsoRFPjTUV7XjbCgU3WczGQjNBdRh4I3/0EDyP0e0yjSJb4VPHsDzGM
Gu3OawKDAUz6qEHpjdqoXFfLsi+jlTqJ5Msg620MXo2pdGGltcye2fg9I+Bh6uU9BAr0ZvjVdxRP
+4h+CJh0qcMljFVr3siEJs+xfmqb6IPU1ROW7mJPDXh1xPmTuxy42fA0xB7yaSweNL8l5HtJ/XGR
ZNE0gLrxK8C/lm9BB6zWqNLj1U4gpjCQkVaz3H3Z6c0J/lLFqs89GmZ3LHJtsRqVjF6oXo7tAyHE
0oErctKnv1G9JaALf+pRv9UdaGWjMPezG50JRVJEkvrujr5ZNBZYPrhSKWAHB32GxW6xJdfKAI4r
SFxaEoIqD7Mb2CDrJFO1V6KJzyX+OGVFIGrMxrkqfEgsTQDjcfF6d7h+HhpetNdci90Lv7mUuveb
WbkcHwJxn8DyV3YKG9Bp0t4zIHbXmuDgYijz9roBgY70hsmdVJwcttKXbiTtKYBqTm5+IL5F++jo
fbBzJWM67M2GlUbb3NKSjrsh/R5rfoUjqHA+g+Ene2OOPrPb4+a7JPgfIz09O369yYj9VD9t4oEL
Y0+WRZ1Otjh9s1o+za6pHlY64Kdrjln+CROaF1+ivqQDjZngIn0HoGY6azr63e+ocoSNov8dC/eV
JAvtHSHe+c72dl7en6U80QMcB6jsA83cGmBnSJ8UFwQ1YyENFuarQpTyalqOtHoih8eD4VjpW1pE
VKohcU7C+o8t5mc+86WR18n8IX5xKElLzFMfuijAbbGpcv1e9ZmkvSP5a4T3zD1436VAseYZgL7z
j4SKebJYzQyRqCh1j/aO3vMKyhEoQLZ3FHQ5B7KwB6vADUI+dU0DDGOPybZEd5y/qPUvkc4lt5yf
vbG917VxB6G2eBqRA4NhbohReDY2rvFlCPUPhPEDtxbowJNLVAjtjAyAVhHKLLtoA0Lp1BIukKL6
dg35z+tp84q4x8KoAljE2tGoHDYeCkN+a+RU+HnFcsrh2G/g3hn1TRvsf05e7rj0NuvaUneWoAln
m7eBw1ucShj2aZHz3mva90LU7SluwaOSWeJ3ld7mXDSH2NGhEUFAMzFXJab/WhaOtp07GNkxYYOg
9Z+zhoY/fyUkZVFDzyWwoy1wO44ooUPHvaSXHO1hZB86HErFVJRnVWZXF5PoZLNZMEfj07agW6a2
dWEleKlz+yxSHdK/W71R//VscmS1Fsj1vMURYvkT9uPmOjZw6KwqBAgHFHQV9um3aQ1iZf16YtbR
khOO/qLmQYgMzDhc0SoFN2Bwo6Mtx1MWZhgEkQxok6/GN57dYPQPeH2SpxbQ3ipzo27v+98x7NRd
Fc2vg8kbM5OSVXjlORdj9C5amvynNIqIu6y8gNsFYc33G45Of+AyRbjIUe/KKj5gUxvrKKQ3IaaQ
w8r/8NGkqyZFjMvwQbNVpWfD7bbeyOkLNDagwNC9dLPUaADTJ4zWyY48uXWc4uhdt3A0qDgoNJJR
blPB3JftVThLD0XIYT/YH4q5zktpNUhCy7rEGBTjXMCg0d01iKxl3ijn04gxOZyi94jez8ytxQ47
X5Cxuz6IvmDe9GfJwM2sAUnRKhTuPN/4MxWeJoAJOyyhzQY/2VHP0+TcdxjjKZy+uW5pLkni7eCZ
7dk1rJNK7XJtmPpjEO2VZFBFRUl00Jv5OLUt7IYEy6jchTkyV2woBOdVUfGiG3vcbwqkLn4qPSg8
CXgzYti3dEBhmGX8VZXfzZkjpioIQ0De2utxrAITqXQzofJwLaCViuLbUo1il99hmho7LftybSjx
aVy3u7G03+iGWqzPNeANX3y0UUY2sBTvY2Dh5WCrRqUz5EzWoyZpQj4iPaDPznSGk5V9mhppPGnT
jOdGrFAc/LkHYYrAJFKwD5t/sFAUMyvNGK56gjr9Zvn2C+m8lspJDyG5RFvTQwzOIjnPEt+RboQz
Ly9i4m45vEnLvzY5ro2IFXkwcCfY5KQ0SCP7fB2x8gOeQbKv8a43YxhWo/OPvcqOCjO5nxJGYx/8
ct6TjzgVvpMeCzGcne47nmknXVyIeeJtsRTxy2nnw1CRj8XU9WU1uRHEXKLJlLpYsoyRi1/K/bRp
X/GRAdKKvAf4a7XJOvs/VybWsRgnFglDuSvngqu0glc7duNNp5edhsD/SG+dTAW+0sysbNMoYqT1
bCNL5a9OyJfpksZFRsHj5ifD2s8VJN0k3vJfgQb79g7S4Ttuoz+8eCXWSh85iH6xRiO3BOXu1+pI
dXHXx+4TE0giLMMinJzAzjYQ0zRevQMa6o5InxnMc/eiRdNGl2Td9cnC/NlC02g0VDJk6aAyAEf4
OoRUZsQXYxqPcVP+R3q03Xi5fWeX/Vy4VA5gME03Bq+DiC4hmIYEt8JWbeaQHWbHtmrhIZS4mtCI
RorbAPGB3K314VMN/9Gv1KjJvrUTZ1ietqjI0fg/ts5rN3Jl2bZfRCBpkua1vFXJuxeiJfWid5n0
X38GtffBOri4L0KVpFZLVWRmZMScYyab0mzZjaWZ7Ryo4LtF9RvYnxF6Nkyo04s5Jy+uYcyboOH7
PBcBfTE+2lF+GwUDTJmF5R1yq/UU2dfZQPglZPRuspRv5wm5hIB2GeBl0BGrftk/5NDJrKQdnlsT
m7BnwA02optdREQTlzi1WlM7W8cMV20b7mszaHZI14CIIFjHqwloJevVZTCfY36ZydIEDEXwqaKY
l9XpBfcrEVNMbotNX7eC0h/EZ5Jjzi5sYbPUMf2xStwVI9+VzjOzKWu+D1T6llnDPZO3dFcU5tYf
XW5LiAfbjvj5LcdiGmB4AJeq8GI3pfsQ51a4w8dU79CQkvRakEIYBaz0nuvb9I6nj8ol3Mv3owCG
3YCKi5u5J8WBdeGBo+7A4I/VKZ6fDJM9oI9F8QjOnn1JE6OBlK8t3ccumLoTfwfxa71Ljo9fJKfW
zPWunREemDNlXecPr/D0Su6gBdWS+UcyxfQbCO9jWRTQzPL0HkWks/Nn3uBJf0fIx18Sz9cPk6vv
LEmkW0roeJlzVkqqf9LB/MrLyjz6TvKEtFHfm9SnSXpXmM8BrIBmnA0CuGEaS9O8uFlU3gCdWJdW
e2wGTUBTpTJ3vRcP4NJdkIJ+4qxHLBO4HbGZjz4XiNsweDBxilHIkW03/BhSotc1+uRhtlxyYqwM
94k7HGIID7eZ9GVL9t09uxiaF6qqNKkueeEP58pK5lvd5tF6LJbRfTA/leI8YkAQETZCRjjNrq99
AzX1YN3DuShWE7o6gnBKujgwTn8wtIrNXPH+2NZIxokUy7DqrjJ1tG1lhHKhvu9he+1au7oQ+Eiz
vKjPhFwWL5GrpxMQANQBMkTlShIKhbqRMaWt8heyU+S211F7SafePxdeSudGq4uRZM7dzNnt7vdR
rulUuwnSeXc2jX3uISnySxVfZWcmK1iNBBi1cXztG9DtGtK21r6+TvjaTxx7zX2BMOQ+QPfHBH8O
3yGKtkFziYlifSfFFvlm7vnb36eK4OwVJjbzZiZB9rR8m4s5AHCssB5zP3GZVjZOfxisJ8OTRLqV
aXCbsy64/T5qJ+MxQvd++v0UCd3GOhrtDucuZ68KjNPnfx4VtX83+l6w4CaMQ5/2z8B2jevvB0G2
OGhF09rx16Xn38+lGWgKN03E1ihLeWTijagaSNzDNBpvkY9Cc+aAsZulO1zpcI1XBjhJORgNU64I
5RV8bdqm9j3ZQ+8659eQylh8NYW6hLNrP/fzRIi3qD+8lESwVrFnhdBgzpm2xd4q261JXNlLZBT9
o8MzX0T9oSCXFTZT/pSaifMSFh5eFv1t5kXxaBtkoTaJMk6c2cSpcipzXWUIKDqkp/Gmjqr5kBr9
uold5G4yHwFzN165k6glsm1s02rLRKCpo4VknBFIihT2ukiyYZhuSJMVCdSdmTUVSkvuEEKBblz3
XIyDJDpxAJfeNFX7SE761RGSFEqnEsecbId7o5oYLnb19Ik91sWRKjF9UjnsGVaqHlXEBH5/Lvpn
cnIJ70F9cXaXp2Fax1sV+86uZYDyXLix2iLleQHBBcly+Y60V5BcpHH9ffb7XUlPFWRZ6nESjEI8
X7nbkXyJc6SbK6RW+BazbFGm5eyrrMExapucqVHoc69aLWzl1vbav0P4B0OS+T2LCXkROsNHVyh3
3+ixPaaWZ9+QK8l1nZjyQOdmCQuDlco088/yIPjfB75lGy+Nox6Nwt+R8G3DbZv80xzk5IcsT90g
kIhg9Z1p+OO+9c3qGoTFSOBwZz8zSuQYVRbhd+LEGAcIIJJVVl9cVLqbIAqDMxad+snz6mc/UPZx
iptiSzSRuzFc1mlX1fmHhDmTNB9O7whgQiUv9iK0YPB5zZwg4uLnUQ5DcikIEwTa9nDtjOZrqqW7
19HUYvwZnOw6h5QZGaISxdC/EQcm7UdzDiV6D1PiZwztE5B+oz2Cn9OXUcbDJisJPJNFW92ZhG+s
26Epvm191q0XXKnYqmxrtaXcZHOkb40vvA1AI0rt5WkvjPm0DJRaG3po7CX1zqnr6X1qou+gByHl
JbRmHb/9bJOs+M588dEtmqcxDsrqxoGd6IveACpQo5LK1asCQ/Goe6TUdSmp+VTb35yhdVZzBYhB
4JQCMyPTADWTy5VVKXqpqOrJ8Pbi/okqsDjLEfJ16Mfjo2M/MZAWl4o3eSOI0vzqA9a40Ek/ZiuY
d0XUTtCjcSv7piRYiHzmg5P3vHLj0MV7RBIpANgEtPxIPvEHIw84vk0slvgUcTc4xBxlHCb+8wgv
tU0AE2uNFLz9iVPpj6a2jghn3J/WqR8phyOzzp66EDp5i84W7HrFUjO0L50ESVEmjnFHFFa0Fl4o
XhGuGDjNeGQY8X8/9/tVvzXHo68DZ1M28aefRO6PQdymrjv5QanNIMbu9l1gVizLeUvEqLKsAwi/
9F0QSAjSdfr0Sya/aIjPbjNFT3HT9Cie+TUj53WyreBU+abDn+a/971MvpYHGGL6m0XvtFwMWZ3Z
Z+AxFHl2dJSHsSEpoCrvrZx+JerXS+bwY2VayRvNDvBKlJNrh6/upejVA4eRELY3unpFh2qHpoPu
2ljoh9QBBvf7BVjazqWVnFKXxcqLjUeVGNbl9xlyn/5qG/Hd8unCGWGSYyTNjQYaYWpRGSSJc5gd
omwmx0gfJ7hTAE216e7Tstv9Lo0Ns7W7/7tIvqs0zq9uT+lbW1Z9cxpkSOWox6uFh51Si15AMRAy
F5m4I86GKun4UIIRifMzujG+izCznvo6wCLnsgylVvcPAgukrWWXgcGz7DdgbScjBIqoM9c6BBMy
ca+Kb3qImcoEpIeMptp57gDnyzJaJFG+osaNgNkNA8p2WxfR4fdzTM7nTSN86yXW2X+/pWJQdOnJ
WUczM6mHLArVRfsDnXZs2lbGHoYpKEVkzGb4Aba8fVyAjmsnB8EL0k2DMKVw0P3UIEhuGZwJp9h0
VY+sMGs+6sRBypJ0ARfz0sn+4xcWt4MjOL83CEjnVgd7E43cY5jkSI4Z4n8lwfcYu8ven58cDcJx
4zRmu0dJcyJ+/Tsde/dHYjBREMS/kprcIpl1LhJgHR6EDFmmG50//Puowuj7/37u36/++2hhflCy
WesuD8Vnh5DB12Hyw8ZDY6Nv+0d3HKdDLErKGo+BgZsXCxE5ffzd3x3l43enc3CYl7W4sMGieNnw
mGTyBSgbr1ikpndyXNLN3HrjKWg4MZB2zImidNSDnVfyHIv+CTCeepjNVD9wJp04iqas9EScioSc
plXHtOnWYq8m4D20140T0Dp1MLzFgWOdfEaQTmJZX7Nl/eeB+b8Pli/1qv0wa33haJk+1ow+r70Z
MSSn0cicP+IAXUhJPEJYXdQs5Tk0iS2czX6vi+XHhMzl8qH84by312Fvv+R16z4sz/rGrZlBzFJj
VSbPPBz86IrGLAJGhFEPbzfZwctThyURz4uNPrmswBduKcfhXC8VRTSw/rSW6Z5+b9UhzadbUKM1
cyN+rJqIlrOHbHhrJckXyfTO+QTxakI71d9g4k6vw1KddWmRnc3Zpxay0Ht02P1iEoNaR1ya2EwP
c+4+jqy+lzDRJEv7QLrioqQ7YiEe8VLjqUvipccC9IzD0tbxOveszWsFBoix2gGyog072QmXJ4NS
A4DFUZI3n8TX0nOi6+xnJFoKdkdO0g1TyReit9unYvyompcqCZbGMNq7/+8jh3m2iczkDklOvq8F
lguPqcOHJ/rjKGVPzyAwYQjThqmb+kLOULtql3emkdH/fZojIV6mQAgEBcmEFPvun+QBGUb85UQ+
yTSAz045I64mGedNG0zelYa4d4bIuFEdM6eyZE5n6hcMqtFGVMNMSgGpqqV1cJP6kzYXopnBPKAP
Q0SvySlqYOgNAaLtOaal2jf98Ip0mFWw9+E4cAB3FNMLvBHcOJguxz56kYgPHXv4aSf3iq771mbF
PnThirew6kdopyVHvsI8SA+ftow+p8zF7ar3qtFfhuGDAU+QKpVl9ZeGpB8Yf7AYdgfHwC2WcgFv
0xkfJyUJbZjwZMUCyF86V/Tmko22ksdKYIiTyT8Vw3xBkMFpxq2dQQ3ZO35CW9fcUNLWO6NB46Wi
IzyadisUhpG5pv4OUJsVGZZjM3UhJm36RQo2Mz5w8cZiMMLY7NIDRRtKvpyCLErdgvQIW9xeV+Md
UJUPQtYR7Pp+csiBT6zcEG/e0BcfrVz+b6CZK8MDcKEcslQgd/YI9exqa6I1NKogOXujeVJZADHV
QGqNd3tXR/6z1YHYEBZtU4sOAKge9UcWZrc3QfKhFw4Z8gzhlWCQ9yH/SBtEkfFUoo3hTNMnJDGr
hNaEH+p3wCrurlr+xMIk+Yw19igCdBh2We6y3uSXSyxIWDHTOyuhry5s5zXJYJ2FUDAo/fOG3AAQ
J8yuq0ZUG6PdNXbYQsVOOKoY7lc9D9hP684kJ8lbD0WZ74xk/uIWOFT+l0Qzve4SXZ1xkz3kavm/
bCIeEpnhw3mlqBU7i6LYnP8MYiRapC/uoMbUUBRtyOCD+1CpyjhUgNVXM2xWRPcMNDLTfaj7/jOL
A2PTTPSRjERxOWeAgmT/6XBeADhPYOcSK2eDScqFIF6wtfOdGhjitG7yU5LQsvEUpBqNxymBB76y
rO4Qe8G4Hxd1Pg0IgiB5PztiaWJNK9KWpKOUzDjwacXEFNaRRKHJn5SSKlPN7bs9P0QKtyE7Y7yv
pxet7WDLRBcQcKveNWlgbShpwczIyya33qP73JJGoA+iKeJ1HTWPVeHofRfiKxTEaXr135m7cU2y
aHZ0y4Jjdzndefbi4LOH+1RgJpG5BwNG7zioDly+dnrmqrkKt0fJVFZblXBGlKFoAe+ou7x0iUEn
2SezTes0vagh8B5Jt+TidrU6ttQhXjR4D7UPLKjO0kMS+slNuf58KCI8z2W35AcV2FuKuOkOBEgY
I7g53CvXpEfkNiFhKYrwn26pVjyl9krYiACjMvtUWTMSQj4g0imiaxR3mB9YoYuJiufJy6q/Bd3g
ex/pRqCy9OLJuySw7R0BHua2RK547/oeC7WG8zt2NL/L7g+WiXTv5fJPiWj+2LdgmgwwDhBByeG1
+6dgZAk0SFs5eoy9VOWCwJtTdRQ1B2OXw9pUhzC+mDEacyRPkAnFwxga+yzhohywp+jOvNJDsR9S
17IfUN9hn+IaKVR5LZHWP3QOoXiYHHY0CN40sT4sq/mxQzLxkBXeuaR1hEwdXSlcQJ+ZCXKVImqq
Y0kthO0vENTlU/skhE6If+uTTyB1D2jmAMcgFemWcTI+swe/UuWnCe4QPfwPIJT28fdDgf7btYzx
9vts6HIoNiAJyMCgvk56YZ9m3X2FHUy7KBNwfRW1KJW1vLNcyaIjJMt5m8Yv9pz+Q0CI+xM7YluV
qfspi+SjrYwz9Dn7heUZMLOxmOOWTVN4w8mRFaHLOogvjGmrawcJe6OYIb+waxAknxbfou8Ir5gU
v7d/kbJI33KlvztMP8+FgwAyT+07GFn6ViRhfqNvn8biE2xd8Z3H+iPlpPL831OYmF6HUvZI7NLS
OeSEm3FSi/GPeWGZraTldUfSj6t1mEf9/vcIIdJp2tI6Ik19afbkXQofsUefaLhUfW6fvsxUmYuT
448wevuQIs3YCHvQazjx8vzbUcEVWKqVFvwkLE8GY1dzhQ6fbHO7bZFXhOK7ivAXtfNYvA2tD2XL
B7DvsGPvEl3XFzRw29oG5wGtQl0m0ejL76PfD27J7x/jnAJt4x5tpxtfuEdhONnk0rkFQY9pNjLR
GkI6MVHLgFFOLPzeTA4RC1pDllBp74jvc9d69pwnx6SRjOcIQ3843w3oknclacrL4dwvPVpHsw5a
sFtLZwk2NsPxtxE2wq01lXMfl2iYcjwXK5/19PD7lFGZc09dOW6N2YEj9FsRJuqEhsYdNuZgPTta
tAdFHDV2A3Iy4rq6skFwCvp9mBJKfrVc80/oOMQ/MTXfpRyPVnEUm5d0+SDCKOUFWkw3oBWOdBim
8++HJBgRif77/PdRaNHRxsQG+yBqrjJrwrvfD74l/vtI1v3VEJN5+v289gP2yN/ferStR8+xW4CA
QUv/DZMXW/nIaHL5gIKiAMi+VLC0QaA2RNn7OLrB08LyPLquRyxsN6efC66Q3iJOKiX1fVHIVzOq
05cUqhO0nlEdBmLPnj2z/bZGWkaMDaxNic6ICsARB2zj1svv07EApc7t9TSxp2F1EIr62ZVPyOya
YzrG6ZrjA/lzGotqbMri3ovn6tC2uHsTKyvvofUN60JNwalv7L3VVON71RboMW3ZnwLfN+6d1LDg
p9WaNjUm/3BCECcd56s2SpCWkaofJY25PTZx74g3BtivezYGRo+/j0piug/TFLlntCr2waAZve49
BSFq6T9l5PRefx/xjxeE47oZyCUabKvC6jAzpUM+25wzu4Xyg7SzQf/gIXlaupB+EmZHNdvPLtej
tmR6ZuZZo0wqYveE52NfWHm+0ZQjb8pwfhhRmH+V915WtULjWBp3hja8VyMbaN5UjA8suuS/r+u/
T38PxDIr2HGimbes6w7wIcwP3764upjfJ9pfRwk8dOsZs8Cipl4zOpGPCr32qnJVc5gC/29ujTby
vdzeN3lmb10g1m8RZXEi0k2HJGv3b/PUrIo9grHgTrpUSU1qNudoDP/x3aK7j7PRvIeN8/f3oOzA
h9hod2CYZjsmQlXRQ3cLmJuQnnPxE4+DYxIY26AHnoc4xI4af2mtF89pgUCyNuRI884unj1QcRtC
F1diiIybPTDJs6Kp+G445TJvlh9FE2iYhA4EgApLfMbxAa8Qb15aBwHw9br4T0NxWR/7ASYM7lO2
+8Nk1epAE6I44OdJnsgfZEFYjs3ekOyCuQo/iGx2Nn7ATazmh3B05nWQFc37lCV/xoJMaq/Bbxx3
7FqeEyzcI/Uy+tFJDSGqOSykW/w6/XPijOY5Yx9cWctTwzB4A4h7srQxMVVsPyq6vBdqXGbDlRd+
zouxfekbmmbXrusuSW//fgdIqfBz5DtsUoA3/7nhTSvu15BA3gIwl7ecFtorcBGv7/rXeXAswmbC
Bw4s2Ba8Ho1DToOrHI5TjgUlWc6jhS95gyS00v8sTzML0ge4SXNjgQFi/L5oyF2yiyj19I1uuKS2
Wo62euK8jZKXtZ3MG4KcJyK102JCsFBD4Z6HioaZZ4zxniU92rR1GV7MsedNp+J7Sok7WmtgIJ9T
KS+hdLjsowm1J7wtVo8sgMS7XP1Ylq0Xz+jR4BLs9vs19gVkvmkbnrJoYQY0lXV23axEUVQ808Et
wQ+p4hs47hqsDGZLGNirhWrw2Aa43Evbus04MTcW6Uy7EZAGJlLAXFrFEiH00O9Da8RQX3WS8SLK
1xGT0Hb0uk8LPtZhiHE9aBH9IztN148fEUyTcwBYIlXERKKUyYq8V8p23ZxCY/Hb5f332NtP01R7
hxwXfZ/fZV5mPMieINZcFBgGise4RS2XDTTKnLk/YhR3juYEDsblOlj1zlMssp6EctYwl07vtllc
DaPWeN00aKimQdo6kVgxGNBVQtrBMqs3mJpBBVvJbSw4NcS598ZQWuP2R8mOnr9cec9jYOCp1sUl
VUO6BXOZO44FyMnJsPzhdOW+2DokMO6FEHhoAE+uiik8Ruxx62H2OItiRRniJFmpgl5XNCR75PcN
Li/zlVxGhZeJ7O3ZEteIYjefhb+lsf6pnQWPy6uwEv4CJmMcJKPYX1OhzwfLe1Az/lyUnIcxg7o0
Z/1dAED4biAtXnHFHZ3OkeAFPS42z3wXAyZ9VE7EpwrExUHNgXUwLHIpC3EVhsWw363nHce1Gpnk
vGH6tQ1N7zFiP/tBXJT7W6xLVYTKRj5WruXu8VR126bs9MYHhhOnKFyJEAHV49nwniP81Ev0AoA1
JlJNuoUSDna9MUaOLOqW9RXie7+0jzacedxBEB8mhzOnwqe2QWFGk4dgOZIvzLNph88A0q7I9Ntj
0b0WDUInBfAryS80C6uLKcrrWMkJSmZzUqHdbeMi+nHRVdHvENkBP/yXIZtzmCCMAzYMJnb829sc
GoRH8OXIDDRnUJXX5ndkRztSDW4Ea4p9Cck/4xoggNuH2h47hyJDXWL2DwHnRPxT2J+cxQsrhUn2
as51nt5HDVd3yrcjg78GzG0WbMDraMe0QA2BH9msw62x1GJ0XzU6hus0dgcJIiaJsajUPhkVYfnp
dJVHo0IcoEFthTM2GMsnm15ntbes2dtaI0Dv/GoHqA4MA4tM1PqLyJXPhkbY7psxPEBVeh6aie61
7MoNFWe9qgA8cZQMT0AsViw85b7oAC5BHtN0cmKWCvNvWSZvY9S0CMoAD8TykCRgsgBK9GsvPhWT
AeXNcpsdIl/AW030FZjFOic9+6LdCq14m98NvdusQGtQhHfNw5Jujbx8knuccD230pzuusCzD3GV
7mVRWzs/Z6g/zD71CLD4Hcm05W180Q25EMoGPzqKdtrFzsrjddyOM7ChchZw0hE657i4BeDLnPkq
UW/62ctexthE/2QNAtS+oGUvYnJqFq52JIe7JqlwgJPU4VnG0RTz5xK74Nauz4vLOYSknHAjJlKX
jV64V6qrJ2kmw8FTOr16ZoOwH8yk5fS0U3rOGxVRLBhLYogKbQleVny3DvGd94y2gRcreiEtc93Q
Pnqed49NILzmSKWviGbfUT9Ve4EiYXDZakCR400Y0iNWShKsw6s/TlCiHP9KrPw7NLvP1o/PfjgB
QMg3fi2/Ow8tCnqkiztDAMDlMu4pCiNQcIFhvVNFTXsbFQ/3yVNkh48DYM9DrcDfWRFZBZX3CN7w
s41xe5Nj/qZKf+9JaNt+hmLFrUn1kP9kMxFljKn3DapWmkjVw1BOLoIxMGK13pV4eQ5lrO2LNfhw
mV6Zo9tEsPR/UQ9kaOt9hM2zJuAwea6c4AskAdDcZNvRulm1IvO3DBFoNpHoS9eWmRBbmuXlb3aW
/I1QzcZOwF+esEJXqKAa33E3Zm/CL/TfCwrPpLnky7Up2+KLbRSqE/SE3uqqXVYGiGOozlbFua7G
Z2WH2U407jtDiV3c43U0ubmTKtUbSa3DXDFyVvkc3Q9Js+EIe6NJeWo67xqaPnbTEnBJUvJG+OfM
2VGKvORI+3dKdmSR/BLJuozZfn0m0hDumSLw2iFQ1nL/+j6+8U40dMqF/dQ130MKaXvQnDmQSx5L
5atHskTwCthpSi1lpXfRV4HH+VBp9xFO/GoWVbam1GFT4u22HHp1FlqQtfbFRaPkyRkjQgqHkMU/
Ap1TrbmXPQ/AVDc7MFVIGegBHq8H1O7VnBNDiJJvNcG/I6dQMaeL4t0cdB1H5f4ecSyTbYsZTheI
o4VFdAPB+U6NC2zXVyNMwho5QQ+kpYWbRa8k4f+osgwB0iVKqSB5ofuNEZg/QG9s+j9IHM3vjqgt
HEQK5nysAY16iFAXG6RowYkIwlKYwMYYPNZIRTWNDmDhevCGdVSINzse0X4veDRlHvvMPKWLZya3
yz2XOvdfjV2eZJR4Xyb2U1GHiO8D3AsmcmL6t8Ct4L+0jGwH4h32JIehNq8JQU7snySIn2XbKIaa
7WbkbFB42D4QUGJ3LEHDKoqiWTmnwsq+Rh2Ed2EXHq0g0yRNNC8tIUK3Ke+IUBfHxKSPOht0AzqT
BTfWXr1morufHfBhfaJggHXTtnS9J0dBdAsjAgi6idDTFEikZQXRPXv/sseUQMxBP3Jc6enEa6Sc
kkx64iGBgcmtOzgeUeQLtqmnN9vYzZth1vOjOTXARQGersbZ4XvT6T6Ns3SfZlZ8F0s/XzHjBmmj
278p/lxEiXP10uTv+WC4FxoUTnFsUgip44ydWSmFUcyZTqLzwReSyrqh2UNeZcSFK7sJg3hLXkMa
XyqLMzgmDIN9bl1oSiacJrlFIHszIRnLMn00O+fsUwduCai9tuS+IklFI4/l/4ikrNkYWmKXcNPd
sunRc0dAjC9hY87jz2DTjgplSGSX5a+racL7nL2nGjxc6ZsfUS++/PiDSxMTuAtDyGqWiAF/LvYl
nhgrkPd25L7MwI2RNnbxQQniY6fYPdtN9owtj0pktumRqxZoNtqcIXOpy4PveAb+OSnkVll5x9r2
iUoSsVfwE8FNDIuSni+N8ZUjvXBVcyjEBmnAZvLgyVX9dm7NV6em2Jq1D+2OZYWs5q3tQ+BPUlpB
GPzX4OCtgj64GFv3HqXBi8bgFvcpzKgEznafZo/JgJ2XgWLJWMb38QOlky43El14jpTIMJ7TyixQ
/aC38VvjZUIbt/bjId+SYpUQQhz5XruyXOrQUa6Z/2POHNtqFXblbgDsRCcZddhIQh7vY70OSLra
mJ4x4NfU1do2lXUXx+OrFzEckQqMCrJ4PCsRajDTw0XsZg+DNrKTCKZii0VyXuXR+AFNVTDlTDdV
Q9sZkZjYdU3ybDv6K8xJ/vQMfRM6+pNPd1IhcZr7P60H4M1kpLMOWagopiDtlAinSVwy6fEhS5Yr
+Gwg1D3jucb3PLQugrjoGirkj91sY7Km2sNa0n77PX6eRvkEtJnD2lPPWZE/5GH1zgGCswf2Ebdw
r3KKOQPjgDIsPIANvCPFbpZFkpuRN24TZP2TgUgkmyqXqztI9j04KxY5CeoxdZ/UaDxn2uN9HTAw
k6pbbAYT3zCSoEyhtfKEwbLj+C6Bz0B9yVoxDYTJGBwhUhbr19SfQWpVUXHUy6pvZ7uk9AxQEZhX
BtRIDC1XxLlgbegJgD6OqnmKw4IIbSluI5ebH+RXwubWwO44QFOTpIx98+LQThorWUPNaVzwI+xH
z7yWmf29ZOAeooRmcGmFL5Zzy8O+xJ5cRRsljCc7GE++sFiUHfs6yvQFX9MBycNxMILnlGn4SpX5
J/EkuLd7HG0mTYXY3hko4Vfe0YO2TPZPu6gY+7sqc5FJV87ZM/11StseX7Mibwm9eR0d4dAF4Pma
IyzVOxx5GiBE/tQhslwHvntuHIsrDEUe5Um7i6rmODofLq9qUCyUkzj/DFEckqgLHCrwR17jFo1h
ooGJEndur2aU/Z1r4JYFcQSFKOj/6qn7JuDp9xpr3Zrx54s0bySD8E0WtKW2tYnKoAgtDN449sYV
XW+QpWLa+qbxbNMf3owV4oUEl5c7TGcXyKAfJsxomH3Yw3LFJgezBeyfdxY39cWKAU/2fTMdozk8
OH79LambeidYLPTY91uveWoKEjBk8MCeOO4H7Hj+4H37pvlEYiyHBKGfOj+NERVMDxh4LtK2/8RR
tQ8bzq2uoT8RLm+Fr36caQCxQ377vnL+sXASWUknj8QLv9rC/2AVRl8YbAgfWmtGp1HT3FtN2n1x
PI4xiUBXQV0ZZwQ5hPRhOQEeFOTKKONE63f3vcHMHrJgyZ/p3FsJ7mCznW5KMKdJ2um+ioMNFSOX
u1P+nQBYbcOGwJxQoIlJBTvoTCeRw96Y5Z9TO7xqDj8rRnVyTZedywI5muhQyHSMJac3J2PUKVTw
JifvD5CKfzwPsAc/T4350VDJD6wQd9WjViZF7g2TK7lw4uYKOa7BIZo5HtWSrEYPFD6ewecmDf6E
gQy2uXrL0NVvyAX4kyagKcmmOBKX/Y16FpBEcAmmtliT/DcjA2HoxylkHOr3lj4THQr/2e9fHa8n
56nXl5YxgRHSHAsMBuCpTSVh1xUeARexhgpAafWcUbE9MJKEHNElBzZlk4M5w5tAEINW4d3q9ZN0
8Teiza0WSdJujnDwsTBsoEhSeQbIhT1zj0CmvPO095bUp8ExH6pR2HgUNGnG/j14OCz1ZKmz6JGN
GMB79Cl0/YjKkAA6htMOPh5NzVL9CXzj6I7MuUwoZ3uZ4BuUcOR2nRvt4mj60TQwZoebqWIJQj13
KfGy1jUu8yh4yoXxUOjxvvNac2tHxGB0GmWL1PbfqE0vKurvM3iIhszOaRH+dZoTcYcNPezyp4up
0oFTVTQqOOH96IgEyWqAQ0Nc8pAOaoPFdAOyHCO6kBlkftrbVMD7wBtRXhj5tcBWt+ypblceXFzs
80yd0ENtCK3kvBh3s4FdcTIY8WLH/CRu93Vyylvsymum8q8Ma0G8qLuYUUYsYmLUmCwXY+3ABAjk
AgYRqgQVhORnDewDTgz1HLMGouBp7VtmvradnykZHc7MJMbrdlVoprAuqSyVwfZOYXB18+ZDPRiT
w+SWnRWdabOHDPtYW7R3Jqts6M3cMWAmA6jVwxbw8tPggdQp4n/IHi2wEcK4scyVP1LRRbgE5pkB
KOoWjKxFg6IReEj6CggTSziTjFUXpR8CtHlXIKklXgtCZXqr6buterv8al8Ga+vFVBxzR8KACLOD
M4zsIyH3eK1ozqr4ifDKcYX45jUP1MXPuhdR/A9n59UcN5ae4b8yNdfGGukA57i8e9G5m2yymcMN
iiIp5Jzx6/1As7YlSkXZW1uzMxIDGumE73vf51U52hT3RVjxIyQQtm+h8ZoUAK3M3DllAwN8R1yh
Ez4iBkdcGWFKGY3uhhf/Ksnqu4pIEwy27Erm5LyxxYzgdGQPOMlsMtcQlhVPg6ZBlI1ysEfk55gs
qhENwQ6LyDzBufTStjRnvfbk1Dl+IODWrJI3GYwq6qqo6B3SbnOoiRLM1lYfyvvIDecUPMzrmNX3
VZYCR8mazSiNK7tjKTj02Z5CKuAaO5OLSe7hWz2DttemlJaTVpNWkcRfCmmu8sb1ViKm/S/M84nl
Jpsl0CFuBsopw48VlEj7ZcRANoTpOvEf2qY7x4ty41izysATz3OlUFLaXqA9RoGqmm5hb9D3Rtmr
bmjXXqfBqPF7BcNlFRPfA4S/x6iPdKDuioNKkucUKggGWczOI13EDEj2QcvP+6ox0O+Pp7HMHnVI
r+tan9azxpZ4mhX1tjPfEa9pUq5ay7uSNdNU3Q4dtS94GBOsyW4k0gm1LVq+4muJAKfv4H2Eygg2
jhbDqSgeRWqh0rDYgqdEkzZuvqu1aB+b8sGmBySo2EZtfBk37X00+texoR8nDC7zZNlV1WOLupOQ
sNNQMrK6UboNqGKVnnMy8NycKVcroVwd9Zh9DfPWxredbjmQrFFNX6k+UAP2BpqpMAHKhlTbtBXt
GrflXTrLBUujomef5XdZZV81Oi/XyKTL6JxuQtywdFP33oRKObcv68aJqJ3jxpewV0b2LDA+H0bF
qqGsCGXztaBbU0c/IIo3cYaML63xhZpQydsMVCk0ve0UJo8kF6RUSOUxJw+jRoh0XrTRc8HSz0mc
o0tu3drsIxbHmgUOvOoZ1aPu4DsgzHNv5cjGOhhxtoOrUC8jTOnkGcJNgsWUORrYp/AR3dZjXzhb
Oer7ynRfI8fbR115xfU4Rzd3mRbutAxBrmFwfTDDbNbFs4KK8D95o1qNWnNOWYgshXY8C22hIKRY
hPTJ934k+qJw4HE0Z0PHtM6S765NzdfCRmtReKj4fRuVLZ1FX7vVLV6Uihc0N/gqUWW3VJ7lqGx0
N0KyAvLh1+sQA3wUuHgPGO9B8YxVd+PBrIH9frRYKKmw1S80h8ce0RumA7rh4KCyVVZx/CCcbuKg
Q/YuDjwLb+jdsR/gK4UFQVmQ+S8zxp6R/LqP0TiHA0310VPwdyuAZ/1cn56ce/RNdKbMlvERbUpn
aCe0L5T8PPdiPo9hIFwWeGObQokoJmZZTD4W8BqsWKT8xcDS8J0ihJ/fC58yXOA++174VRsje20x
A2VJAU6rSxsePbKrClYEfR7i7mJwstmtaA6QXEH6AOlKfpixbMWFjSvjfOkS7gR9xIcvHZe3SUzM
Omuo13Bqjm1Ow5t91QIyOtRYvAKTP8KaZ3Xh2YqqCU8GbXE0vPEuqL7aQd8xBs1QJTVV61wOXLgV
xlywzRZGolGxEoGaAwIDi3Qj08vJaAgKsLGoGfgzMI6XFuEBFdq8Ib1kkTv7gYlcsq56RkMKSupQ
26CClc6yq8jaV9YpE4FzFsHhaEmqbRGJR60Yz2Rab3Kf+B+dbiml8YjQ9MT2YRGnIa0qVZ2m4rws
ulfiOTblLPeQWdltFfmS0RTvCmzCEOIQvDCviEB/pCxxLoryRtliD0OPSiZRUiisZ4vv2ikMQBZ9
CTfQt5/KcCTqSj+pyOKeGWxHgcu0TXbnxR6vGkXbhZMflBNclqb20pR4xKF2maV7l7wlJazx1EJX
A5R8hxEpX8kkw3FZ9g8yu+9k+ziahruVg3nVBiLdYIKJsS3eaRG4A2ld1RGRtUgbydLDXt4bD/4c
yJrY7ZmeF7D00SBbyeDTRCqv00YSxRZe2/ljpvKXsBHhJtKScxKBwVohgF1abcbOnzI3BRr5il9w
aUZauag0/Z3gBC7sqN8PaO886JHLTKvvqPk/91FwTTgOeXL5yR+JTSWrl6Qy5is9JLQ1NZ6/nXOq
3+Zdd2SbjuNooLykXbgT1WdnZv5YTvI28SwfFDncKKrEVYJ9fPQoqKQqFdT1m2eVB9kaTkZK6NwJ
hfM9zh/8nUjz6647K4H2Yw3OdvjsAUmo8tpR7RIHD7FcTI9mDZ6GpVFAggHop/Axq3AR9zxzTIMt
vzMWDtvwEodp1Z1XKniAmfCYNdC5wtL9OsJkomGqhHGsSSDrtJhoeWmed3B2KXshfcx2qRZ/0Sea
31a6MzXKf7GIEcfhRV5gxr0r2+CS9iTRbQwIxnuR5s9VWr35Okg3l61jSukT8sMReXu1aGvnvc+Q
sOQVK5+pATzvjJco9wjATlBcozTTU4BcQ99dU6XBVgPrcIzbDRCL6xgaXYzznQX+Fd7MfiPAIZk4
QgxUFvZJj/DDwCzMdpSW8RDpNALH5H5MrhxHezTNgRKObRxBuwzUrenG06OganJBZsqSONl25SfB
tSrlOZtysJSecSQq+caW+oaAgRUEBm03S0hjbCOrqKHG5sv4hHFasjac5hbJpveGpSuHRYkWYKWb
3WPN30uv+UIt6qzHh7D3XO0ulfp+fnFTcZcb6LRJymI7xzrHISBY8a4viIVHh95p9x05xgvp0rpy
6/yKmPc3mADr3IaHZedgxdnwzJnQRZJfonl5FVl7yHQ4NlVB8TmO/I3jxyvZaZCHe6SBnX8PFefW
Tfy3wgAw6E/zwjtnsa+6m7Gc2JpE19mA2BId0sLXhz3TnLvIubiKccjozEfMT+dZeu5mJHLoSbB0
UsVrI+UWlZu5HXGq1oLFVD4eZ37eQljsL5UVXnkF9AmWll6Z3XhUN1mmehvgKcfEF1sT0lctmxPE
qnsjCd90bIaTOb1mxCQtLVHf0R+712zjnh7VWSfIu2/YGig8vqw+Vi6rPBbF8sa0s7fBwiMtad4M
c5hHFLY3GgvC0Xbvq4QhyewrcLudHW8nmsbUxXYdsrMtCSX6xidMgkrfUuun7hkK7QKv9CqrDXut
0OQSmziealF8aeQ9vKsngaoMmBIFOi2pDwGDIXncV924VXo8KxaZlCyEC0i+CTGZ6n3YeRhNw4NB
2WMVOOD6iVNYFw1/PYrHJM8vyVzlL52rtAjugpEddu/U+zmAWKE8dUi4V2S24/2LO2utUSZg8mey
GCbqYWlKmgG0eWfFOH0Zu9paNwgxkD5lS3KvzwaQQUX+SkpVFYl7NGYbqwkq0OPBmWjaGw8Po4yH
izoCl9iq6TwrtEt7a0lC+tJk1KgVkdNad6gUk/JFas090UH6JTyDs7hwxYXrdZR8Uus+eaNtyDmX
FwxFhJMb5n3tl5fRBIrUPWHqQqLr5vuyC0CBEwyFTwZIldavCGFFxUcwoFOkeytv9g5CUW88WYp4
FV9wp7MOApKgXStb2jew3Ys5fnoah3gFhIICPUj3nrUuT0w4ocbBUtZF+V2oegd7db7TWvjFBaO4
js0H2y4iua5OHgwAevEA6GiImU8TMZKMhde5K4cNuItZfdHdNOw0to0xJruYAZUpAnp2pK5MFryb
OCWcqH0oWWtWE53gtHU2VqxpyzFtjqg2CYumu8O0fZO6cGpcgQxravdzqjMokF02sKqKQ+faNajb
5c6tEzOmlYxpWETmNL7k0Q/nsEaJl5dV8Ar1LXJp85xNzbnlFtV+7g9oEBJXuUWVD48FC4CErUaR
eMspIsOq88mZKEyqVSl9HtyY3cirD8kYcuFwHLTokd63u+vy+KYucmPVyYpd/NpzpgAp9zPOHgp0
A0KiluAWYPpkYib1VoMVo9vFwU+3SOKQtutfq+5YTtlz2afFJupzwDmWQWRYzAbKlIA0+nLAidMf
4aLA/MTLT6OUzAdaMpXBd6c4J7o+PlruVF/YXJaqQuKvOhJxCoqPrVVs0mLOVtHfWx+GBl6Jx11l
lbx4Dm+2G1xEnf/WI/M5tnp96F79BthrbKxx6JLEIqZXf/CbLaX5R5+SXeCnT12CY8vN0WPWpXlG
ZGC5AR19o6epCcwhe096Vc560XBVsSUaKwJ0Efm3+Zy/XLy6ZsCulE9ETW+X9/QEgRHBB6JxyuY8
jMo3vRLJPqwfjJbFawAoacXK/9CZwMpY4ijPh9GgHUBU3Y1lVG9j8eRoLJIoZSKGMBvgydr7qDB/
sNqOlhSChQhW2TRdKiiobLthMnbNTRNm+O8JiV8zgaxa4Gr0c94U+S4LFoToZ3Epjrk4yGxW5Jr3
Ao0UDxTVrjp/besWRIvDanxO2ZaFdQ51EnK/mG6Q/t8TK/9uWta2T9x71PL3zHvzPRME1yK1oEWj
sEL2LDA6H+5vtoftFlx4BSMmjA0jMlizQ/qpcvmi30Eueu6JlkKuR8/Ai1HHJoSR4lBaKJRGi/hK
tBONWzf9irKsXWALZKT33nKvNFZeTChR4L9FIfViqA1E+SXgt+akqr6pmKKT9GAFX824Q/CowdK0
6Z/5hWksU5jNOQrHyirKpZ7lOORQ6ksXcQ4K+qiRaudblEfbDBkjcMQeWmXypfUtLNMBL1dqRzdW
Vb/FmrFz0TzDsm5poDpXVowaDuSHMYictvue5javI6/PIqmjOzRPY0ulVRH0xQQdXSDapTuVshEx
Ys9C29GuvFo9pEN9MzQVk6FN0VdFzXVmYUumvlOv4qJBhKXKW+pdF2Zaci5kWvj9+1wSyGYAZ8R+
U+L8FSErk5TkomVSQ3gsSV3rM7JjKP8vezHdsiewF1+pd15PGC4WzTBQzHKQtDvVOq4B/IzAJPLJ
RABDfnnU9Cd00UDQWYw0HrjB0v9axuqM1uFZzVnCNkhOsV9eUZ6c1ymTzya9Sqbb4AwoP8y8SVx1
skx3U04OndpUTY5KZKSyF2EW42UCwiGOmWfCEMMr0rQbMtY0zBLVexg9+CO+G4hDKxQO98Sr469H
tCCnmwlTJGKuW6dkECXREDzXDBJ/HOvoHuYhVKBopIqSV3urYy1ICzGkOBe+EaCyqTTqOxJsA8hF
lCzNygZ0jhg9C6lGGSw4lwUWJRZjqOqyuiT9M73KSMwMJS08o4C5P6WDvlaQ682sfuQl2sWhMbIG
JafN0u/bGedWZ1+dnvp46UwX9nQ0u4lyREkIRhDNVXXsWQcj+6JnGDZCuv3N0L3PcvQlvvQ1ease
g3VO1OiEmLB1Kctq2vBIeTJZ1FD+VlpT0HmE8M0C0wFgXxO56FP06TvWxNS82f4X4Ds1Yk5spxBr
zSTrZ6Q+TI2YAKUUvEQwvVWG+tbqXwRgzS1KaGZJr680+EVKY8tubH3VqmVmFYegvi5qPaUx4VwV
JK0ERE6RsknPnpmZSPGmxlyEXoRPBcMpfRgkJezWfSSEG1VVXKxZ0qAnS8rTgFqMU3LpxVn1phus
y6HAvQYs5Uo2VKgBBT/pYaztkk7cyjB9htcE2Gw6FaKDzBeiWDGH1x5GcoBgctkqWtcF6Up0Sbp9
WAgQdIS1wP+G5qSbI00+WoLSefn2F16RAVMGed6xk3N9eETQnJkr9eAqnisfk3GuArzgIH1o89dk
B2eO2KV4EiDQsXDjpGL15I2igkWzVBn3tp/sgwUh15umKwcO7Bqew53lbMykI0rVEyVNC0W7PaO6
JfdhMzxT6xjplibP5jCeDdTWu9B65AFTFK0E2AV/jtPAOw8+706mDrHXKromAhysUCmPCFMHdr+I
sXy6CbUT7ehoPDqttrRjasMigUKb9JeMm6vWmK4IAFqYdooeGTwWy4OoJN/VUit3vBrwo6cmwq+C
Mm5delelTp0ONMDTwNqnDACTmNZwMQ2lBVYzi/Hio/c1HLT+Nm25rI+Ke9A3zpISsHZmKLg+QMHP
StNVT45yDmlE2YBmCmQvbeofZcL+1gqfg6Zp5gSYaKsT0/PcgkkOm+zkDAYuptIqmDm0YW2xArln
6Nt47bTXApnfSQIHD4FH77YYgvzZMJPb0SJzWLNFcTbipzj3YzhVusmanV7to0oLdsdpZ25BcZrH
qWD3a2YwD9h3C6ytSXWRBUW9p27FgmvwXgQLnOeeZLoVAlzrTOvS8pa+EmZaJ3lOVHHQXbdcdswe
+8TpCKq4hZeqHxyjb1ZViLJXdR7uia/d7LtOW3Cz2GLPa3Q6y5o4vrrANR7i5Y3b4mCFQqzssQku
zYlpOk7o80rTva4yNz0WVQkbMEw1eoQIfdih55fMFGs5skxDdYW4ZL6QVMb4zVXWno9Zrt/MF5EE
P/+UW4Jg4Uav4I3g7Dfb8K4S5ex7w2Uw5mSfhqht6aYQokrZ3OmRWYY97niaB8rw7tKpotKhbnvf
CQ5JY31RFvs3ZCvXOMbYbU2IXaHEuFgwW1DXOsyZvnnuPCbVDH0DucaAaZ3gqwjhL6FkIN0Ps1tq
YEZWt37pbuOCzn+U7bUsLc/nPmUve+DaMn428FStIe16C2iB2Cod0PJ1NJsD4i388TfgF826oS5p
lpvJ04ONW3KB8jpcIZtjbdyFa2iu896S0oyljpFM7ZWbonuXFOWCwLvXXP0JggZwoizp1qAOhdwX
dOZWoSC1IpzyL9aEZh0hBWWb2dBjibfQacCoWuYp1aynUrd4IvqjQyL2zgrbfBGNMElpiQyjc0v4
p3HqWWD22Xlh++FVpzkOMZmbgPjyRe4iXUQ8YpJpSvGbTvK4y2BqOzlKXW0g/Sc7JEV+VxkglZMD
G1e5LDRr2oyRgbkxboJNjxBYCtDJCmKpPprk09vVEn4ePe8+LnF3pMAMiEhKL/EiWVtEEhV5g9NZ
YAlj44W0IBXGBKKJig2a8IxCL3X5UEzQ2AON6kJSri1L37FN60IijMNuAIojEEtrLtFFT8aAPbZX
NQLk7mvTZh0vCxtcckYQB1KUDsDq7hxZsebX6LZoUfKokY1+8AGgN1PnY2Dxl1k6JitRoyt2Cbtc
G9FbDoNqb3jRXemqcPnnH//+j//899fhP/z3/ETakZ9n9T/+kz+/5sUIkQmd+Y9//Mf2Pb94Sd/r
bz/1P9/11y/5nz/yQ//8pauX5uWHP6wzTHrjVftejdfvdZs0334/h5+/8//6xT/ev/2W27F4//uf
r3mbNfNv88M8+/OfX9q//f1PwzS/nd9fpzf//n9+cT6Bv/95eClefv7+95e64UeF9TdowJYr/vyj
f//2N6b5N0yXjssMCAaWL/75R5ZXTfD3P23xN2FSTFI6jjvrrx+q83b+kmn/TbcFq0XLsSkPOK75
53+f7w+X+38v/x9Zm55I5mlqftr484/ir7syn4/r8lsM1zVouAnbdFx9/vrry3VIy5fP/G9JDLky
QGd4OwEKC0eCxNBxAynEtIL90l0Igj7Ks8J+4v9DANbNHf/RNc850lCkTENwb7o4AhAixPHmu2v3
z8/6/Wdzf/5olqOEK/EJGiYK3x8/ml+VVYIixLrF17SDg0l6aXJdZDzC9EftYvH50Szu5McrweEU
9WzpCMOw1Y+HKy0d5WhQQR6ykWoWkwjPshy5bZx06oDSMToWbR3tZZ6yUrRM312ijquOcRNPbN8N
0zkf+wxdVtlpD7JztUuS5oovnFZIUAmNbyaTFsiMbPZoNRoSIXt7a5aZWts59l6VGMNm1CjlxAMd
H0Qzor+mqqxu48FzkDXnHvqF1jp8ftbmLy6ybeG3dXRpCMdwrR/PGusb2+xitG6nxmxhh+guAlRD
ajsAXkxFDJksjoGwZKhzIJUqYphOfi7dLWZMc60Pgbku2rg5s5oIFKNPtTm1Nf1rJmAmAhZmdC/9
vN+imQRDGjOdVhnm8xyzA91hE/C2n8eH3E8aNKaF15u7z8/P+fmmIm7hTbI5R+GID89QrJt1F3ZK
3o7NM94hD9gpbpFd2ujp6vMj/eJCCjBpluIg1BIUr/n3L5LMiBrxfY5UDk/KJkrR0t2dEaXr1LoM
7UT8NXD+MG5+/3LIn05MSMNlUFHOfEDnw3vLvSoF7Uo6eXQ/F7yT45zRnEHLPRfDkbb0by4kY9H3
b4ecxyd3HnZs3ZSO/fE5aYWSxdjX2Qn04AFu2L43AN18fgnnS/TdWPTtGFIKZQrd4X/ywxsoEruz
h5TBDBfB2ifauAmiS9kWx88P8+FOfTsMHTtDt5WpXP758U6lKRqCvsP9OfgvAxGWA8ycQH/xyEry
i/Xnx/rVZVOGI20pTWHYxnwbvxtex6zWMzVw2Qb0V9ibY7xyw/bzY/zyfL47xofzofBlucibMroc
tHHrCM/7pUXTnT7M4HuXnx/swwv118X734N9m0++OyEWD4BCRZWdmOkPqDVP8GhuutSgFOe5vxmc
fnnxLGgEpmvqtvz4zCXQnOxcqfREv/ARCTdUzOY3hzA+zH9/nY/17aFWtmXaH94jUjLoITQazuBQ
7i0SUYYYfcjUHuiIbcea3XXRo0dJgexivDFl9a88IHizdJ2JWKmPkxyESDPljUtPlWHuVYxqEYbB
v/BeKRSoFrxhurIfxwrcz7T6GZ9PYW1eUu/Zs4jc06m9//zR+NXr+/1h5gn2u0fD7KI0wt2aneqR
Vt14OUTHhI3x5wf55TPx3bnMH+K7g5RgTZLR41wsr1hN5QZl879yBAF+WgomDl1+mBHtnvJtp/nZ
Kalp72WbmizOz8/BMn5xFvMoZ7Bv5LE2Pq66/NIsHZUEjKYkHhydxrfuo6wwl/T7IzKfY9QoZLLD
WCuJM8CIQfh7uU7k9MiM+m6Cxz25qGQ2mWB/4DTgu7sR9QnNuPMshyS+s9UTeZQ9ssbLvL+fTMCO
TpbBR60XtZ/sKDru4tY4GwJZ4xyEJkUyVAo5oEyQAdU0NPxqriNYG6cvRireJa83GPRVais0XqMW
LIV5QSMuvUOs1yK7jl/g3Vz4o6POWDEWHSoSxyStz6Amt6cf428D1qfHtjPDNcCkRZPr5q2HCJzI
Fj3Zqp0AlM6Dn9g62iv1Zl6mMHwKQO+TTgireMw8fMJIpEimsMZ6GQOq2BCkZC5KsInbEbfAdOXS
KtWw51PCW3UgZliRooipNmSjYJGK8RHJoqVuqujrSZCEHbKXMTzrZeoxUtLa6cZj0PqsamJaqy+2
doxITOyUkaxQJtCedVrnQQM/RuVwnnRFHRzgKwyrIqWFPtKN3Zqc4NYMcnddIBhH6GXlD6HZK5rm
FKWQuCfL0cRAJXQ0IDlDygo6aLChNYTXvQFOU0WwRZqEdAbXFNTXMubzGMejPoFip5pKc2fSw1tV
VcZBs+xuW460s3GpGxelPoL8IRN+BVsSZIci0CSEiLHmDNJbPZUNjDuwwuDZk+tJBNZaH4NkI8sI
EZ/bT6AZ9B7PDwjRMqCTooXYieK8aS4Je0vgOePJMBNcybM5cFP3GSHteJxuGqjZGyBfSI2aRFsU
FutG3x8wW/SxWFpTEB76NLJPso6IqGWpv3EgURGEhjcqcXyTNA8XyWxdQlrKaztZDVPqvczrmtUQ
of1u5Fgdgpiyljli6jZKREd2AAgYpki2T4FeUT1QdFZzasBN4UYbg6oIGUSY2zpkEZQa59bzoJcb
RihqIzAtpoey6UecBpq3pqw0PikLdpbC/QmGGi6GqkIyvtoG0Xk8UKpivU8cJwq1HB/dipwJhMpa
g74HLy5etMpfRs6cYtp4LmQwvC0RrstVK9JgM/p+uW9tRYdes+jdaDMxCzlzK0rs3KFJSmCi+dse
TtehDo0vqFftOwP+M2lmlPPCaUYMh7jXKkI2F6zgSY1tySPSCoGLC+zPyqFYgecF811u0pjKhCv2
ckT6llj1CH3Rp+E8VOGy7RAs5GQjYoClCd8aM5Y7C+CWa/ir3bxJtnDQ0O4akmQ+a0KkLvPiDgud
sYwA66+NtoErJ3R7OxUSQWZbx8fW03sosAONPWWg2KYOClqNh6Hz7XBBzKgiJrPz14EEpF4ONCaT
3mkW/UgWAe3gZkeUXUpQTZ+v2WAM2zTEKuwbAOBlKeOtzGEne71HXGZk2lBcE//amewaEFr4HtTs
nIBDUh2uQgKOGm5GXpUXhuqKpT7Ba3CmuFyDsXXXdmPZK6xy7Ldcp1kD6OTBsAhjxF0Ep4dMhVUU
q2TW5bs7q2mK2SaALyqNyOasqQgFcWBd/hsLhs7DDchkisq9+Zrpt59PDuy+mcJ+WAbbOktTl5W9
Oy8L5IclSYx1xUtkkJwKYJuk6RYweEsGemG1+lYb7Gc3ldwabv86FTatcqgtq3Qav2CZnJVNxHiY
HbCMPOgoR+n+mWzyuW8SKZgajL2W1oKNinOSUWSLkcAyVxhxasreQD870BpLxAR35KnSijXDZR2j
9DMSetTf3LF2mRMrBzTBD0W2GYo2gKZPySnEWnOAYA/KO8BxRKbiXUR3FGmrxOGflv65Sf4MjbYM
lryDbTouYHP4nCiuJc1eurQrlqIiIZXlOaUvHLgYkKMU9ZyGfhUr30IfcFQkiVUu6xADML2zpQq6
NzjKZ6g+vQUV44H8BHCBydyX7Zz0RSa9vtDwFtJ+4b8CRx7AGxWrtETMjxdaA46qriOnP2FdfOzL
6LoIG2cJo5WAmG46CIwwoxcne7dgoQF48s3p8udkRE8w9c1bkhlPQW5AyGeXz8CplqFdPUqyUFdk
uHPLGhETDayTYYaw1ZWCdCvnTDp4RooafVXE8m8OBL+U0NARiQzOQpM9ZCqnglwu9Bv6RcmC9mqw
qSyqwjDXKWiqORjN82nq6dltWk8OJi/kW/RxqZp6JJ8PCVcLB6m7KBxuAc/FBbbEl6gPrlrqeGmi
xJGlD52OSNC99aJby5J3OQitZdKT/x5m1UxpjTaoHcu9Vc0ufh58qJRDvS+H7DkM9Tu/daZbZiUF
fD+8scV4rtXNRTRM4bUYGxaYw3hUhXZLf+usz9OjHwWsPmoLEXA9OnfMHE9GCqKW8K90a+ik/qaV
n1wbgcIN3MtTF5GoMEigeiG5WUmQvg61e/B67SqsQCKE/Ygiquck3Ai5jRdY2UqpBmheXhm/2WH9
vF7jlRQ6a0HTdSzF2/njqtNwcgnAoUhOo5vtbDb1vV9wOyErPLIh4nGj7NFdJO0LK9JAMO1ip2fj
8P/dKwgqga4rdGpi1DM+DgwpOY9djqBifrXJI2YfS2qcOn0+/vy0NOUg7FUdXbFbpfT4YflbtrqA
c0kzkBLJ+5jn1yOA5c8PMV+tHwa4+RAUYywmEta/9oc1fGSHk4WhvTg1FVS4OuBRpTjeUteOsGFJ
TKxfBMutzw9q6D8f1TZsygs65iVdNz8c1bex7VShWZxYH3eIIfgX+c4yPJFOFavrSQF3ltFvlvrf
zuXDufK8cFgqtQ5okw9HzQxyo3qG6pOF9Il4UwQFeMH91bzNrCgJjOSGUnc8VZQ2AVq791harutW
boivYFbcEaCN89hc2gC9YTmMYbtM6PGyyGaHxdOWmAgGL4z63dPPR5bpeviUIF8TNBfx3aDamU3R
PklgWnHhICdgTTxfaXmbRLQySMRgMv/Nhf5pSy3gTNrcWUphOg3FD0+QaXVupCKdDVSp92sKf/ZC
jDVdmpIEDsPOJjSLMf6vsiDaz6uB4RKruwRvXv7mlgvz51tOmVFSRbcptOv6h0/CiIOI3OrAaCMT
acxkMz9sEe0zqoAAFs9r1C34RButQc90L6AKzp3cBHuRxUNh+sgFQOymD4ZP0jW8SHaDelCsuPiO
jIgaephvUDbfA+6EjIiEERrq3Cu+QbMukxq1jBktJTkJIIleUDfmzp3u52uFmB8197dhIguyHb8p
BiIbWwceA/7Ao+kmr5/fFvNDxVBaggIUpV5l2A4NMPHhYjgIg4ECdenJYLWKcnrNx4bWvsg6fcuL
MD9oIx7BChAlGvV2fjnqdhfN/ef5X2jd5IvZ3LP3XjEXbF1eVt0w1ziGGOrExqu7pVWqFSyL3wx7
5s9DEp/cdoRiEU75wvnwDhllh1esH9JTyE5XskfVbZA+3IimJZioGw4AOuZGNw4j3oz2URvMyyav
8fyxSeNb+4LbR/9sQGeZMVQ7mLA4wdn9lPITTv27T2zNn+jHt/7HTzxX0b6rUgyIVNMx09NT4F5T
kVs6NaoPLhzPHZtLlKaX3niV8lGC5sFCbR48Ti0yADYEdhtjoiNxlc/e6BdEgbEinZ+wgFsVt1c1
jtSWABnalQviwXxYj/wrjb+I6a5qxnWES43X7PNnx5ifjQ/nA2HaYMpRtmObH+sVvRGO0yTH9ITO
dkVUPLbiBIHuuIvyx5QyiUSqGl4ZxGTm2DRGG0qKuPr8M/zikiJhw3yrO8xPuFN/vKT4WTG+OVN+
CjznDBic2MDSytkUxeny8yP94nGj8UZD1LFMw+KfH4/UeY3eRSqvTiYBrHsdxM8uMWP3N0f5xfnY
ymbJRwePc/q4pPBE4Bu5iqqTkJ2AnewbqY8Z3BVbEbnxxeen9IuDCZ1ugZibW7TT5i3Hd88jVNGa
MDmvOFXzciWvRkzQWjseq6YJ1p8f6hdXT7CDUvQllFTWx+p6rIH4kLHRnLRW1LtWVzlRnnVy9vlR
fnVC3x3Fmif7707I19mpZ17fUKSLmOJ4oVPRnjTLTX43gfOLPjz5QghTSDSXlmV/fBgIVE/7BiLc
CYOKhycJWVOoN+Lh89P5qarOMYTj8LDphnTkx86HTbJg5UdZdbIKH31vRCdtuPSa4Qbw7m/Wd79Y
BwnpWAynDKSU64wPz0JrGWJqYlM/pUnEkl6GPnu3YqBqBVGEYbhbFJ1R7QKbROBCBwBTY9b6zUPy
i9tH/dMyLMYTLNMf23Ia8sXJq+R0AuEmWAaWzdk0NB2TKf2Yzy+t8fMiQDBvuIZFu0eYxseBw6tS
O5cq109TR41ttLaR/uoSozh4zWVZ34wMvMlw3ZBeMM8XkNJ/swr5efMgBF0zXUItN3WIBR/GE4JB
ej8odP0UmfG5XrxT5lvHiNBHzIJM+x4R7JZEAG1214GRbxsTadm8tzF+2+z4xTBO3AGtbVYAFpuI
+bZ899bgwiyrUq/1U8zUo+U5Aq67IIXxhYM0ITN6cEYsh+bSD18dtScYiIC++Dfj3s8dl/lymPM8
7hjGfEd+/BARXqGhc7gf9eDj5j6UrMlwiqzLpD6vEfO0kjJg2+MceXZU/i88eLg7Gd8RYrjS+vDw
B17ioJHiXlQYONexCuUZtcn4wo4q/TeH+sWDN2+iLIf6vmsxdc5347ur3SeycsOy5PmeMtLfyqcy
y1/okF91WHMgSizplO/GGDxkaeBTr/eC9+7///A5xjxjKt3gPWMt/OOHIDbB7SLI8ifN7ImE2bhY
cgcqzrqncPrylP0Xae+xJDfOhGtfESNoQLct29WW1TKt0YYhS+89r/5/OOeP+LpYPMXoORvNQopB
AQQSiczX9IA1MRWSpvJtKG/T4W7kr+qkX/vu15uP763ZApwBaYRpzZZep9gV+41hONAlsHZrHwMb
R07sQsGW1TVQg+xe0j/3MgbvUfDU2D/y4aONXwAOQujsPWKP0Ocf36RYYeaoLTsGBf84pDwfPkk2
CnTNty5oHm/HnWk6lxcHH346ZCqHVyEEXS58ppbemCVl52DXWjwGsDkfErNSn+0SumWXyOO5VIPs
dHvQ63uEO0SjfY5EOGCW+QyhfzWZ3MW9A+QfpHgVPsoybSCanF/UtluBBCwNZpAggX0UQsCJuZyh
iTYrWBildTCSosdTH1OSw7K3j5Wc/T8ONSUd745SD/qTWrjcOnSL/pGt4di27lkpxRGFsnjlyFzf
TZR4DFmQ78p0ZOfH1u1B0dlyPjpJKn6GLgh1M7Id5H5/3/5W02+ebxAAIyaK1UBT5Pk9HKilGoZB
OCIxPRkIj8aDTO/o9hgLcxHKtPtQWgfgM7/7chNKmI9QqUPj6ZMwkGxUcXbws5Vs7LqgAyKE6gYg
EdNG72gWZALEdYIalK1TCoqseTwYD3FaICsRWV860UgHo1XPxSB7O3C70doFv3DSgFcItjtpNJ30
2ehJJJrK84PGQe/2GYrdAbHxrVCyfQM0dSPRMgRsD3FDbJoseDS98DHMaQV05VFvW0xHIG4FdrML
3fDt9upfv7gNYU2YP1BsXATz3n4edqZJFQ3x6loONpasvNKw3JqauSuEeDELunBuaK9s36VvYSsT
cJAPAVBwthpm6wagvCNWI5i8l6EnFDUCstzqSj6csM/9YXWIwuBgdHuyC9FAgLSakBpArZjy5REN
abKAZ4/ZA0b4HVY1D6fydwnJDJHV19tDLXxw0mUggQoS7AIMz+VQU2M96oaicexgwKY2aGAxwY3F
CVKMBy2pv8q4xq+lzVNaMjuuU6aqEc6ntTVn0a6wKruSscV1ohSwsA/n0/hSyj2mSz9qGeqMdJ/L
aGtpKFhBz7w94YVvahGPKJXyx/QovZywouWRbnX9QKZcqT9cV4qeoKhlTx5MbKfKFGMn56K+71wJ
/WkfVvvt4RfWm3qRmNJ10JFU0i6HJ/xHDf7to2PHFj4qTYVhkTm0/mNaZfqzBnBwF2vhxx/IhsUz
H6i2qQKUnj+Qo0FEqh5FsqOi+t7n4c8AxZoyHdbCx8KH5bLkbcdnpURozzauUFBDD/uaOOwWw7GK
Gv+b4fvWE10j4IIFfZshFvVnWFnDTlgtfcGy0j8FBi2gjy8zFVN+xaSlos4vb1PLce0evdEZMOne
9AKqYJjI9aaR2jNqHE8NFKWVyS9EKMugAG+q6gS4m4fOJg5UbwyV0Rnh9+1Cv74bFYKEZfyxWxXK
Y/tL6tqVaSoLkYLnmA1GEqAtkXG2nWgbug3na3SaumAR40aGz4Y57x2pS/nLAMgI+8u1TxXp+aag
yrSPMru4i2lXwyKwqHG1Rg93MS1PpR3QjXf9ciV5W7ib+WG6+PeBet0EGfUabXhJVxw4L8NdE2DV
lOta9fFzxX3JxUWnl8M9vx9M2P61hQiFYwTqfR0LyCU+ChrKWxm5r3iyhP9hPIKXLJskBJRSp2zh
XRbletpA4Qy6FvwEaGaa2mc/hRxruwZTTOSVqnLf6n24ghhUFpIQLkGuI/o9gPnm4QNZmEJS0V11
mq57TrTqVa+6PxkktLBCMqEy1J9dR+22ih0bflNXeC+VqdzZ+fCiyvZPKMprONOFDWhP/SfBZTU9
zWcbMMljlOyUhsgSmn8RTO0fi3DEH2pUFLiBubKyAIvzp+Ki2MB1eYHMHrxFjZHeQCPe6ZrB32mN
XxwMwLs72ELG/sMhBAS7Zcp4DgFinydiugJqXBKV4vAmvE8T0Ohh+MWL5b1R5fvC8L7eHm7x03Lp
y9z4POyunrjtaBWKpKeyU4du9VCwozA6FPYvV/GKN/qloAFqzdd3XY3ntanhyd0FofcsgQTf9+po
3IeyGT5CS5A/N14tPt/+eUvf2eZ0cYBpvOnzPqMiI3ZTjDHfOW5+Inb/mlvhT9foj3gr/bk91MIV
aTMQEY1kG6fs2ZYamhJOY2zITl/2B7foz3ZeISWX+Hj/jfZrG3XZymG+nhyrArCdiq5gatrs2ioi
zAgnBI9TmANixtRavdTbRlh3lbq62km7Sn5MMlnyScsiUl2/nCGQScpYlme46wh3BLtA/ptBBb69
iNdpzuUo0231Lj7ZwK2aFOe084BkSRCcwDZtYmT+jNrp3U8hgkTKysPl+v67HHG2iGHYdH6iMmKe
Im1QIpoQoWqDRkA3OpUWb/3i9fYUteubxSR1pfwEvpS3wbyXpZttabhCS8/0ipFszfAGQt4GQFQY
DrBWdZQtx7K1Di6CarsIp4mj7wLLMdK4P/KM7556XtrPkDXSL1pvV6hK9GX3JcNCkbp+1QSPVFQl
p8iit04m73cTsDhh6OqfG1iiPxPP1vd2pGR3ON1ghVJlwx90JoqtEtTjTy9Du4gna36nWVL2JsUd
Ss2357+wa3WQC1w/wOF5Ms5i4YikTxNHVY6jmu/tS6TsueFDB7usH7zwV/bT0lqbMHmodpK1Y9Zx
uZ+KwchqScEpUZS62Jcm3jAd6lq721P696F++TKAGAGgAR4X1V15ns9EZgzYKTTTc2DV4B0rA4tI
uS7uSiN2wYV0vfmsmPhSYrcdH0TXIaoSNgjSWEgs4ugMdHCsYKhnCIAI1O9BR4mfQFPFytLPCU40
gLn3yTemboaGwexs7Yu2y7sUb8CzP8DUNFT8YOrBDXYY6/2x48Y4mm1i7KIE+62QcuJRh8X5otZF
fbR8A1N6ZHVQ1fDs09gUkWMMHvrKZq3+KFwgcjD01S1yMuZLGpjWKR6EeOityn/GPh4RMA2d7LSB
klp6k4wA+uCffWFh7VlhhsKDVD3qXWKudL2M66hsGqoK+0KdbgGIdpcbIM3RpsRetzg3IkJepzL+
8cGWYmDR1A+lb6A+nMNpGiZjsXAw4mwT295wF3dU4DsMRV49WF4Hqeqih1rpyxNtaAqlae9vq5iW
XZg32WvHrfjDyLrmW6HI4RNkjPY1UTpAUSLBctUH4zBaMHNtT5G3boh+Q1TLADq9WDtMPriHQoKS
y+rhmztkLWsLmNYA1rOpGyDKdVf81vAh3/lyHX214yD9g26Jdt8Wsvsit21wjAy0cQIpQnsOiO8+
S3Rzn6SmhSphnx3QHtawJFCQZkkL8ezppX7KfEX9hoIoFqvoPlF6iuv8XEhQa0XoiXu/9ChVgrL+
lDa5Rl8AnKFKfXQ3NmCub5+d64hPzmDx8KAcK+iEzj6Q7Qo8elQtPme6fmil9o1t8zsz5CdXal/z
sT7wwH2ICvuf28Neh306MbAd6YBpdPbm7ScEh92oa+rkLA/xtuzDQ1ElB7X/Vmb5Wzb2h97GgeX2
kAuvHsY0mKTKLUqVajbVSurlXnKT5CwVn+WBtporEANpk/KX2hj+Xh/fdNCPm1Y+j9QPdB36ePYU
GMj/RD/apvieoHG8ki1eB2NyRUgv06uep868E4MrIWohtlcRjEWF+BEM94OEzpZuD79uz/76IPKY
wgmXKp0mq6oyu2d9ioF+0jTtWU9hF8j2ly6W9mBmJrSXVagru+o67k/3y5QEw201rlrrue0aQKFG
yylhvm7sqPs7RO6H7xbGQERyynyV6+qtElVqYg0ISv87hoQQvWcO32+v2nUHifoHWDXD1BXZMow5
7KLW5UJO3Fh3et6eSKQcwL2iaYr7FSIkjQSaJXwo/LdMhwAi3kY1Xdm0VxuE8QkfFn1ikzRznkCP
WMpCtqFDG7l1totSVbvTtK4G+4OJA5z3rv50e8ZXX24aUJ3q1RMtxp7XxAvZGuVSRIZT5KW6s/PR
RGiolFb2x+K0aAnTgxKUWeaNi6ZQ05rWne6Q5Tz5qfiKU+upwIRNaZUvtyd03W1nRqZCUsDzT52a
X5dXUK4O9RCMOeyHuEAJiBaxhWJHiGd1iFPc1wZnWUdqx+YHzh79z3Lwy7uGJu3b7Z+hM8pFijL9
Ci5+XihTFW/OAJtYvM1AdHLQl/vKnXQKMvmzNLorbLqrY84wYEYpHpPd0fTULifb6HaMS1oseH62
IXcU1xPWLv5+dGtvZ3UjDBYZMsLH5wZmgi1Dl0MQZS4HNaSmD73E1JysIXEfa/GV0g2WF21+vD3Q
4ux44NFcA0FBC/FyoEKkbScloe74uZShjoCAYGRmv9qxKPCsVqIdV8dKBFj6bsyLbhQBTUDPvhwy
1ynUJCLVHTXXngf9Gdzsg6astEWXBmHppmuJ3gPJ+eUgquWOjW23U586+eNL6YskZc96bH2+vXwL
p86YWI4gQqnZX9UmcO5L2iHuBW0aW5z8AcNbwwvaf3Kkqu6NItA+WsObOMTgabDL+BcwNjt57jCK
OM404Uxd2Duhwi5qMpS5b89qYfEMsAQIdNDKow06GyUr0AtLBLMyK1pfpaz/cdHaT4P+dHsccQVf
nqYjCMY8wCcg3mz36W0vteDfhIMYivEcoAeNgJmCs0ExKAMsjkDBFCssm2OIIPGkkoxkPQQoQ3tp
RAD1Bh0tNOSMCHnBLPdAQ8Z4B+ypsKfPWtr1qDzg+0kNcNh3ldnhsOfKiG2QMlduVn2H7CE/Svww
9I14hX6yZCk45moE+UMv8X7wavVr24HcD7UoR3Ju+DRA//krh0F7BpmVfC8kvLECiECOq2Tix+3F
WTiZoEnoRQs6X7TcZzu4q0tRhYOsT36+v7ysfagFqGc//9dDq/pTduXKkbkGsfA1TIXbYwLSElZn
B7OXQ17kLhL/CkWv71FQiPtRVputZWIBgl8SfXDcLJU2f6Bw5jlG5JtH26V48vGJmyod3qmqSxV5
9jPaOG1GF4txx2q7xyjFBWe0/acyCO+ksn0QbXK+Pd60kLN7BK2SicdOdYIH9Wy83oqx1HQTw8lS
/aFCQ37DOPDPkI1M+/tesV8mpefcsldu7IW8wABJYfO8BsZ91fFz+wD0dqmZzij1yZ3n5tWDUUfV
3e3ZLV3W9NemDhdQFSY5HfZ3BaieZ25gyJnlqEMeYjNU/Q2V4RHI1JvSq6+Jnf8q3eHoesU+dSFf
3B796lHClqLLNzWL6Xld4bP1KkzGIJdMp8bYnjbHRnYxOv8DcnxnowwkhdH+9oD/5vfzr2nR+mG+
JHjWvGWL/G+Qi0BH8rUgMG4ExmwviOFpjhgtVM9JZ6Q9TB6wYpks+w9mbwIPT5t45+nJiKkGNhNG
jFqgXRUy3NQs/hRkvUn7CD1lZfKGMY1+PGlYf+MGFnr1yma8BtZNK0aPkEtL6Bz+WeztFTFUbasY
TtfXEspHSf0zti0oc5B19qFc+egplb6/s7JMOUVF0z4qRRmeVbOqTqVpp5gvBtJWi9Cpv72yyxuJ
wjg/i7h0nThLUVu17DLHRjEYd+yXcqS6YLThSU7TO1+2j7GsPeK312ybQny5PfrSRYs0Pbo5iiBx
mCdEiTSWepngJOEHWfGKirZ3ztC4OPcVVTAdecSVjbsUFCaJBnIwykrA6i5PjZQosWz3Kp/B5UMD
nP4tl/JjEiCTZ2MbjC/CXW8aeDJJa2i+xTBMS92EkUUEBE14OXRk6wZ6zpnpTI5TadWh3oCeru9C
TeiKb0XVZnuKLHd9gKVkUX9TNXftIli6lgn/+lQWZwXmmXUoiwxr2dB00DmmuyP1MTERnYVzBaSQ
u9LyvvfwvJEow1o152/vaqzHVgLXNM35QZ6w5FONk3fGvKgcosNhRoVsOqVaxedOyQXGOYF3qjsT
DbQP7y5qqiQgik5iRRp8ueQF8kTIwxoIrjUYl2RN0x2r3EbaPpbqTR9TVb493tI3plusgzKgA0Et
d3bKTdfFaQfDAceKku+Gyz0njefIDf+6pvdHy9VdVCTYMFowe8zoICnmx+8e+oSgZrkamPUcbRK6
yFrKkac5mhprDz68+SeltNSVjbTwCSl00f5HzQfU0BxeksRBpVeepDmKhZtQpPzI8IHX8uDPymqq
11uFcWxScEpIvClmq1naUuWnqaY5RM9qq+oV5uT1yQ4yvDb0zzRff8lj9bMseocS54Oldp+qMNVW
vuniZOmFWlNoJI+a5bKiAwIcKky2Lvs/Xpn1dHvkg6Xmv2/PdiEygR2h8C1IkJjvbLI13j1yZJfC
afLumLuTeOckPJUkmLjQNtn6eYzIGcLpqnm6PfLSDFGuofgskx9eYTmqCvsVf3p8qJ6dnrVGw+6B
y/+bwHBhf3uoKbzODj/wYgIwTwMZkN9sMWE+I+OQ8f6t9PSXSMXvimv9AXw94lpdoexxbF0r2y7O
bnqITNuI7u/09+/ypCHWIsX3WNcoCu/dMTvkro9Iuv/xsGaicQeskG4ZvZXZxUJ9r8/b1NacUa0O
tVbeV4P9eUzVlYfpQnJ5McyUmL2bTW9kOIKVhuY0VUo3JKzcoyHXzcoBX/pM7ycz7dV3o2AE43r0
TITj9dRjN2YeQYzJ83qPGZWxNcuy2rW6kvyHk0aqzv0Im2lC+lyOmsPFyTAdJ3i6Wv5dqfvwDY1a
ehKSVay8Rf6tf8w3Ith66oT/RylsthH7Bh3cKpYVR6OtdPZQFv0bYEq7F0XVULmsxj3WjpiO+WX0
uQFuhqBpKg6FN1jPnW7jmDb6/dZTc+mbCYHuC8Cl7j4wIxyG/B4nFnyG1YchtaW30ezbg9ohrFZm
eno/ZGq/rckDUcEehv5NDlLoiFxhaBxBWQuHvN61mLt/i0Tdv4Sdh0pIrxTnHFm1gznEwzHH8G/n
x5l9wJoSpmqbSc3Z6hRso9sRPZFqVIJj2Q3RMdDb9KVo5QGHT99+yCnIfOljPHuxgPw6jMj9D2gU
b5VQUlYiytL+QZaQPia1oAmLd/kljTjx2zzMVcfuyrvCiE8ypzztUNdJvCdS+ePtqLKQRNKoJnpx
8VHnnt96HbKkGjrUioO86d7KvC9h4qHqIPJiG9XK/y8D+n9Vs7vujlBmpqhm06GkxMEraDY71Gtz
VQW4Mgh8EwWaaYcA2PQzYhPJQQ/V+NXC9WKnxEb6WaaFmdCVeiiV4Ce+aN1dBTkSfVg/+ZqMmfpo
G+paAXUpRiDHYU6QIRZkDkbkwhJqbXWq42YtLpDjKJ+6xFtD1C/dV8RwKCMkOhMxarYKtlZAuOk1
MLSImMSgo/wYhGlGgz6g3gBVV/qniPx4Y5nj7vb3XgrpZFi0ynloU8uaBQrY4jhzeq3m2FL3Ywzb
303jHnXUcG8Ps7SL6WYAJTEmtOW8gJAOkumKquOJif+NXGr4lxoGzUlh/gg6PIbV0Vsp0C1tZBrz
BoQ3VAvpZFyuadRY2CGDl3Aopv5Ac4cSiV+9VQJqOgoezUq8XRyN4vDUFpooRrN93NGRAr6RqU7Q
UU1LvFM+YstEKdrH9v72Ui5VBLnyJ14uKq4qfMvLmSmGyqWh+Lpjl7qJG6Hc35lFPzzqRib2vZLj
rKihg28BNt/qSVdA+On6eO/2QKc3Hn5WR2nAh2fqDp+yVquPJO8k0PRqgb3G8QntJRtL2z44SfSo
DhmdSCTZ22ib6dr4yxboUqtFUR11iBgvpeeru1AebGPL/QLTWavdnVbLCBMjQptvDNr7exGbuDYr
A1bdyJF9wTUSwRET018vC9uV775UHbhYntm1rnbQPMzcY3mq7KX2zHutN18rYEVGFrzRjfY2SW7t
OlPeUypGGz+CNI4WjDL4ewmc73/YGHQntKkcTd477wNRdY+rvrN0R1Yqb4M+1T9GZd9Jufwtpjz7
8cEsymTU8mlwTUIelzsjCetKoTpJ3otQPz5TsRFwvIr01LvTFRvg1n17L/6rYzm7+6EbUEeCcTCJ
587CR2wiMYT7DcV92QieCmznzphkJIdcraptJ5veo0C27L5Bf/wxH4eUG1jSN1VXZg99lB/KKN1i
1yxvE7R2jiOPhu9oM3m7JMJMYGVxpu9+9VOn+t5URySxnC1O2siIHlOVdQwZCBKyVlhFjPZ4GgPF
3hlKaRzVSrNRgPA+TI02Jvb6/0aeLpl3KWDUQS1vKklAPmy3efma6F9vf4Zpla+mRlka8Q2FTuL8
0q50/FXwRtedwKiRcorgFtp6DLorwmbo9lALgW6icLK3bKDLgIou52LaeZZ2fiOcZNRftLC6Y9Nh
zouFUxhma8j4pbPMJ5EB8UyEeaSxL0eTQFA3U/8DZdiifS6aIfipZgOubUlGwyMrBYCaNHgaG0V3
KhX/eh+ftGONGSoqduAMkH8n83PdNfz8Qlpg0Z/jjEEUowM520uBETau2regACIv41RnT62yRq5a
WmmGADpCYcdS5xeYpEmJK6YxUqoU8PnsnOYCcXsYJQSW6v6Dstt81QmZyB+o5HGpzFEhFSDiCgaR
BXFR/9sH+ZGPn2zdvPlLmfdXDW925Zm3NEESAgxXp66/Nr8z1Q7lbTSjLSfRxmepV37EaotIB00F
o4q/3N62Sx+MTUT6TOWKsuHsg40D9smd7dlOmVdvdp+8tgYonNtjLGRxVEL/N4Z6uVnxm+3RfQ5t
J6n8o1HiVJSaDwUTQ1Ys/+r3eAJItfts00a4PfDCQlIGnVoIJATKVarTZkkq5/3oOm7jlncQ/3qM
ooHWuWWPIRqvisPt8RYi6ZStE2roVlB9nS1mV+RRONqB6yAy/7Vq0k/qSBO8G94KVW8x6JzUQMyV
Z/RCiCMOsDXV6R3E++RycTvIRlQCctcZDVx5JeOBNty5Mo01bsZSCf9ioGmx3wXrOLU7rjkGangA
KVlKGh7/So2h2Uz9n3jEWjGp8cvQzGPT2CvJy9LKUrICocZTz7wqsCip4YkagWy2qal91vTI+IdC
V3nQ6zh6EHLb39kVjQ3fGMo1ntu0O2d3CApB2r/cCB3FxlmoBSDs1rzLXafP4uALRjnFAxbOvxVU
D7c0j2MIlWH8mHF/p0iRVrWjjR711zDu7ssBgb/bW2zpc9NsNMmluWlQDLv8Ck2NiaOJUoQj9Mlt
DfdyX1Femsz6fXucxc8NGwTQkW7RDJvfZ5kgHg4C2bnQuJuA4PwHtnxWvvpGtk0iGSPsaJuqa8Is
C7GC2+N/w852WWJ2XWb5jeVocvwbqYpXwxvvQyTQk0EuEF6qn6bOA625YOUcLcUKlR4ulWAiBtjl
y4W1K+qSZRRaDlv7GNjF0dIyB0gA9tuFuRKX/qWdzPcUxW2VSgKKIxSjLgdTrJozM6bMsojKZz8s
cmf00ZKKssr/NdRCeTaypj9lRqjvKyQ+MZksSu0R3yWsjM2+3sm16d8XbjLsSzUrt71EoMlrS7rv
DMwGYwRGN0ld+lhH6eFTAEFyJ6VqchxL19tkiLJuebwbj3k+YImSBAMmoBiu3N5BS0eWjuikqSLz
0Jx33UJEnOOa4r6TGQCEY9f7lYn+GabJP7nuHVzdPCLO+nF4EKCyCU2KuAjRYnY6ZJkUT6P347QB
0ogtFumtZ497GnL5yuyWtgvaSxBceFhMiMDLL8gOhbcDbcxxxXCfy8pbhRAwTmS4o8fNynZZHIs+
DzsTvxUEYC7HClOpxqvRMh2/RbyyTuVXdzTu/CIXoA1gPNz+btP/bb43tX+lxQDX8IyeHYSxzcIM
/2TSHQyTtwIrtH3rFVRklbFfieoLyQdKNHQiqJoT0+dbJFYLezTpVwIakU4lwM221H7dns3i2vGZ
yKemC3J+rDNank062uyIKn2NUu9rpPpIvXiYoLWiXBOWv6Y+AJPkFY1FDY0xEojZp+oSXc3sOCZq
+mocHxU8u892hHUMoF7lZwyf4Gcu2d2fXJOrBz9pq4fAV82nHjHujRcW8TEv3fE50Ot+17eahPFi
LO77sB5WmABL71OIfmLCUIGmJZZf7ilMoYLAzkvbqXvNQNGoHl4ygUVXN+TDL53ix10r6cOzr2KR
N4aJ/VftcBi0S1RJSxmplmhIxTmQpOAroCeJF6KcnGRPUnBm0uL6P8RmtsiEkyYJuALkdZ1Bm84b
bCcdRvshRqb+UekM+09u6f73ZqjsFaTctcAenxG+Ee0JkxrnFTQv9iylSiUyVquBu+EGYYLP/Qg0
PtfFs6tV1Q50GabAIkm+yPIgn1p4dTsaRIjH+rH/GOUl3ghV1KKrm/l3epMZpxZ8Dh7YJk9stTd2
0oA/fc9jPtKUeNt1AzaQrbUq1Dp9x/lphiquTkBGE4jvVUQMRNhqHTPBlL0JihDx3Px+0NpnHK2e
Czv65CcKxqKqhTG2/aNAhPH2AVwKJ+9/wBQD3qWNkArgm7Sy7bQD92jQo6EEJsw9+kWz5i2ydNYn
PD0Yd5XJzg/foKton7u2Tf0PGYQUW/Yd38F8S6Wxp9WirynDLhXpueD+N+D0g97NbUL3DjDLXCdO
hcfFqjTSnaT41mvb+X9FLfxNltn9U2mU8b2Ov9GL5sfdJ8rYYufKHQY/sNvuDa1Ouk3iB+5DVkXJ
t9vLv1BfBmSNbos5QQH/j7b2u59oh16FG7nnOmWA6k6LUsKdYrpGRjmnRGMsLCpl0/WV+Pkfhp0g
KNPrC6rzLA5molMiKvq2o+Kwe2iyJHxWMjfeWU0ZP0Za+cPt0Ha8PebSbYLKJF0CFU7FFfJEp/SB
N7lNXaBALB30YbQFSVsebo+ytKBTDwjELrEBQO3lNx9N1SVaqozSF9um/mUoSNL3B1SY42SNl72Y
hL8fbHZ4JOh6dCGE5TSZ43rJQ8v1YeL33dwnytek+1wPtICS4aP8bKIfIDJqLEAEZALv5RR9o6Wp
WUmWEw3jzzz0Xrpe/hop0RpyZmkpaXMhBUYBizxqNg6BPq/KKco2In8MGve5sRCfshuRbjFSTjYV
tsG3P94Sdoap/W/I2YntNAnhdhqVTuz5GmSy5MEK9a2Enr8e1qdRss+Knf+ws/RzO9hnLSnWsqul
rJiq1VTwBjZK9ftybRMz1NOy8yU0LfK3MXNPtV4/Z/lBttUBc2X7B5Ij+9uTXgqLQEomqz16vFf1
3Rh2dl6Ho+TY46HARRaPv62Zhqexs47/YSR1csWaqmVX6bc/cC6bQcIDCZoWnW1deqrsF7le8wia
Nsb8UqOcRH2d+h87dJa8dDwA1M70vDPS9OYW+bRubyJDv/GlUV857stDgaBG8xI88TxPMgKqEV0Z
SY4RpsEZFJh1b5ZJfOpSIf+XoQiX6E3CY79qGYxhDSG1sF3HMH3/tUFB5qhpUXBWgk5d+VBLr2y6
2bSYpwfMVUmz9JFitqREciKAR/0mw3p1X8chOIAsyU6RiFtUnmP9DYDhiPpxNK6Mv7SqHAGIMfAN
J9nSy1OALdxQkcp5Zyo3w6HM8d7lCavfGa681t1Y2v3vhjInvOK7C7AVmBf3jeud+7A9y+Q9WqL/
lpR2U4GD/Pj2Z6PwoNdUepBX8cyrKyMvFe8cy+k+r8wnpZOOcmTcS76xMtTSXUePEeIyneApllzO
qvFcVSpzyQOU4eL7rHvfc2ONx720cpTZaZlN7EyyqssxLFNq/VHTvbMae9KpH6vyEOlq+Rpb1a8q
lbOVPbEYmykTI4FP6XTiYF6OB4yyKNzMZFMIXzlmRf27sihwABsj8a/S8iBr2WQ/5P6KGrm5G4Oo
xSlHR8r99mdcCtF8Q24/pg3dcDbvqIkbtdJD/9wquBVb2Rv2SD+LvP6el+O+LI2vyNT/h7qFTUce
hWDq/vL8PPQdsj2J8L1zooVoV6EK8KoaRguGVF/bpIuzI5rZuD+a1xpsrdb3qmsRoxU/PUcmVK2h
67/YPPiyMvmjat3Xihzqw0uK8Ab996n1KtO3mS9pa3RmjTXumfP9zfKtcaO31X1kjp/xHdyO6XAw
GnPliFzHmMsxp4V4d/CznE5wqtVgveM+peUaqHd1Mvpbl+bd/vaOuT6NDAWAA9wB9VIcmy6HitII
4bGMcNb0BUSfoExfwhoFvf8wiuAmJ2ugTDnv03Yd+g0FWvVnZWyTg1JL8l4LxZqnxvXVwFxsELwU
twSBc1rWd8s2dfCMXErpYVC82/TWcKoDD6/Wbp+o3i8vlv4WnnuEI36+Pbulz0VGDdqHsUFuz8aV
6syiWeO7jl/Z0qZuSu3OzS0kY+TU+vBFOwlZ0hWeClxIks6CJ940dRoXmesMlpHg4VJ8qwvLeuCp
X54+PimAL1xxJmRvXkOXi5kodklq0boOgJFgY+QdNkUVSiSFv1Z5WtqCvPOoolH5RN5hNlLtS9Dn
s1xygDZgPiap0t2Yrq7cdE4vEy9YrBR0iRuT6M18PsoYRy31f94jFnLzvnrM4/xkgoDf+L12VMNy
TaNjaVfwjZDI5WiBAZudLNP09T7TKeg2CmS9aUTFxfYHxPbvD38p1OBp88JPmVxYZgNpSRVRra9t
R25GBDgKV9lIcgrgOys+rElrAJ1XgPbBrJqoVbPkh2xMTxO9DM4+Agc7M0+e0Riuk9I8VMqXD8+K
S0XhZqFfBBlxNqugx8vLCIrgrCHM2KKfDSfhtRLVx7c5w1BF5OZmsDndEJZrN7ReE5wzf8TMoRf4
vw/+q2EmKwXj68sLxTDK7WQJoDrYE5fnKaBiWgss1M6S1ThFMP6TSskuwB8S3zhdhuI0fB4bfLtv
r+JCSGRUpBN4sU2U8dntZQWy7wMgSc/8A/yS/ZNqQWZU8qTbqlYQIdDtb23DuxtW254L542ReU3R
d0R4d14gb7gV2wq5tLMr1fou7ppy21pmc3QTROpKPZN3og3WIHsLKgusMhRKMSVB1yTKGJvxUBcl
qxxr28gryg2ZrQPyaB/Q+1NdrFAS/VkB12Qb4THOsh9x7K6s+UI2OP0ISvYosxmWLGafOpFMNGp6
MzmnUWM+anRVNkKk8SnLY/kY5ln+iDPicKJ/Ie97VzY3PVjgbYlk09ovmUaaBT0dGNfEHIPTdeWT
ZBW9qQVxDY+oJi2twoemKVGikj8NalhhHhcdIkndl6C2wEY/Q4LbG5F7r0nSSkKztBl4MVHaJIsC
yTdbkdIQdeCKPDor2fANF59kk1e2tymt+KWIPEjL8fH2vr9+AICZeDeguDxtslx6CQjr6Bxnnr9J
KvWpktEAyupDlWgrSglLJ3uySJpuFhZ6fv1PyjpRVWXRebDLUzd231UZh8O6eBG99klNynNUlR9X
82B+78ac5v8u1enAFssWdutnX7EeY238iqbYpsNGp5Gln7eXcimEkE3x6SZU95V2K1Q4tSshbZ3r
zrgfM3mbpek/0TjcF6a/C4T8T9Ao3SbV1hRtVsbVZ69fN/cQyk3d8FxlyUsSSeRTpfiVt9JvXBUf
q0Z+Arr9Yq7Cmhe3DrYq072t8j2n3/VuafVCdBSzQpa2659kz/uqp+3DkCsP/ij5K4+LxbFgWk6K
A9zd8xZf4YXonzZ8RskssaRq/Jda6t1Nb1bH2NVOtz/ktOevgsGEO+PVjYPAvHPfIxU21FkTnVMR
aZ+RMSwfsTWQv94eZemzUXqlwIUgEwKWs2zOULtO7jOmVFRIoYt0+JaX2aM7atu0zCngRQ+JMh5F
mfwHlA9p0LuRZ2ciVj0F4ZeU+WUDSrKl+tBWOMYaow5WlUZh9/9xdl49ciNLFv5FBOjNK1m2Xamk
lhm9EHJDJr13v34/ah+2m0UUMXuxewe7GiiLZGZkxIkT5wRH5Kl+4byKiZmSH/4fz81L5ZFJy28Q
Ydgfviw3anzN+8AIXXqBzU6bsK4UWNKenVLF6VZpx6/EQeObHRX1Rlt07euSBerISHL1kaO937ag
mnra2lJ8FUxHn7sOIvjo6PXGjbK2YWlSoBw937E3mn9lrWmjsIP0GtbZY1posDZLtOaMx2Z7Bmll
u85GEqjP0D69UVwX8JbCRFTpVSQyDcpEx0s4nOXVio3MbPWZAKMYueOOpD59/+YwAG2FMKL02td5
+9FWc3Fw0HP9Cogr7cIh2zr0fxGu5UGEWo0uNLtlhZal+mYc4wJ81SOae0b2MrSllzH2YmM7HONQ
bVZj7lIfP/+9oafkYbKaZ6FF+/tbdm3L0EH/KyEIO3QJEBcmBIa0mJKrXI9fGiV8Tqdg4+Jfe7cm
JQnoOZj6TT9mrNu21JQhuRYqIifIUTqeBGcniqrPOJluNH+2Fpv//E3k7pypqoTfJteoEJ+zHAtl
eH6u0ThHOay/3X93a5c+hTH1HTJJTPkswpyFm64sqji5xsghn/vanvYqkhoPqSzlPy1dFF6km9bP
SOnjjTA+/82L3UNZSRgnzFhUR4vCKOtT3w6Fnl/NvnnKexqTwnjKouHL/QdcoVnQjCaNRlSOi5/2
wPu3SVXsBJiDZ9c+ga2j9iUSAIOdPRt5XnhSrQUvgxDIS5qMbMe1rB4mHK8PrdQg9I3A3U4EY7Tr
ElnFj2Z25vNFfDb0cHSruJo2UrCVnQxBAUh/nunGxWTxNapIMpq2n7Krofaxa8fFRdhiA+hcyWHx
a2XSAKIdTJllQSpbvZY4YZhfW6vEg2H86GvKx9Y04FfI0Qf04w4bH2B9QeiLNBvmRsMiaS7SrjLo
Z+RX+kjyoxbh6KP7ZrNz4mg80ukcTn7Vf2UMS9nXkjFh7z7gk5GMstvW9eRy2VheXIxQu/RxdDWH
kUtcgrZcUdd+JZw1rgKI2HQHF9Gz0QY1doY2v0ZJk3mMIWZeVzYBfuBZsRuVMvs4kI1shOy1M/Bm
UWeRG45Vjtx9VPItsmLCynnCm1qNT0E17O9/hNWnm7325rYIk2CLQ5BrkeQj4Z9fp6QiTk9QhWIt
p6pMOv1QFE39XdZFuqXCsfp4nOy5GTiPmCy2c1OVY4ScI19+DOXPGAm2H3u9Lx4lO0w3+ElrJ4e6
joDCALhz086q1BQnjIKlnL7/o4f9vq62QuXKO6QSpnAAm4KMs5yExAcOAf7STq++Wu9B6M+R/q+I
7D8Y19Kov/+9VmgHcxMGDQ/ksiANLeF6HQfv2hj87IoK2sc4bo8CwarMUY6a88/Yao/AFTsEch4i
Ld04r2uPCdwBgQea4+3YlBNYWYPtbIktt1U9SHHgHElIdQ8VG9/Vmtg5WYrv//f7FWIgyCZ5C/Md
Szw4CWUr6yqpvCZ4z+5rpwm/lUU+OzDX2qEyrXrjil19SEISzLvZHOamsRYOAXPDUXW1u89mVT37
4R9jnLwBy9yx/HP/W66cAixiIatgSoXb2RI0kKxakwKL+rlH+RMo5ejXIXyHrTb5yk1Os4y/HwEN
9unSQQANRz3Gg7u42vq3hAESQ5o8/HLVQDzk5kmXNg7cnIQsrm8Sv5kSCxwH7Lg425FRRnLlt8U1
6BPPsZhCF2DevscI8vH++1t7MPogM1cD8u3NfK40NoxMRkPI3qg+qxN8m6DLvvZy9dGPRw+51gd0
XIuNinZ1UcrZuZEM7rQksumoinVlooZXep/GZXIy15nyF4Ay/AeDpHiRaz0+TF2ZbbzWlc0Cuknt
hawLhfsyAyjjMlQ0pJHok1eFR7REj1eXZidMYysBWwmZaGWw++l4AmYto/M4WIg0zE1WH7P6g8DA
/gPc7S2G3to+0QFQ+Q+GTpRB79Mvm4GjMXGy8Bo10ODxouZtV+4w2g+plXy9v1NWn2jGk2ZlX3zV
F7ecYsrlRIc6vFZhJw4RRmxXRMuH1/urrMXmmVSvzGnrnMAuUgVnUnwRDuyNyBiCwS18ySncHFCF
gfV9ivgYo0nFDnm94sXBEPbJEdWWk9/aW0XbCWELupDUsYucquqGMGuUce4qiI9odv0ThdNLYJpP
ZqRuhOa1l8rrZHB31jW7qa4GtFpgbDl0Flok1XzRI5JRJOrGeVt9ILLDuefJe10GZObC7LL1O3Et
Wlv2Rt/w5CDMXd2IvhWK2Hik1cXmcg5hgXmeab4d3hRYRdO2ss+bu3ZMpbm+5mSPA+rmqdrU5xhH
VO/+htlabo41b5Yb8Cyoihwz6rINPldm84CC6jlMnK+BbX67v9Tqx0IjhL1Bq9NxFqetNCo/j1Rd
AMSZF5k8oUTAb+NTrYUo/upZyA3e2k0vJmAyoVfyDtG6RL0A+z82jA/LSri1zuo5g9o767NSnN4k
BbTfq6Js4XwVdvzkD+Ex0oeDVrUfhGSdfTt4KSvpYmO75mJM9O/9F7nW/ICwO6vlUe7raBS//2hI
MXYdWiTB1Yj74NEv0E2QYL0dy6L0n0O1aPfkJrY78qcuE6/ZUZW65jGx5S1O7RxNlhftnAciNwZ4
dKOIaMjCSJ1GhNchqE95k++bKfmCIFDqWtogXFEElynpXwtJ/8+FIr3EmaPyV02cLv37N9DpTSe1
BQCyhhKXbxaKayr+J7Xt94MUvFaSs4V8zufg/ZO+X3De3G/OSTIkU9+1YXxtp95/7RB19RrmNSBK
q6W0K+RQdauyUj9WrTNt5Nu352ZeGkcGuHjzpPEipNuS6fvMG8TXIRlOQdHvAzn4z8eGWWi202yQ
Mxdhi6MZqirYUUYrhyZZua99YXijKlkuO63f3d+8twFnthJAA57hRDT4ltBKWVa91Be0HPReci4z
SuelGdP3xaj6+8Tw/ev99VbalSxITwx3ehqlN6lEYsVBDVUrvtYUDi5Fxb+MZMReKQUPIz0AqSjO
il7iiIiuPtZ5p2AQnyOMSe7/jNvARDYD/WLWcmbsbXmHmCVCklICdD058YNtJC91Er3K9n9XGmMZ
CHlcikAFNzJEzVTTfx2s+KpKCerp9dyLK76DZnzZeBx15TyQZ8gEP3KZGyXdtA1b1c6r5GpVvn1h
VCvz1CrmYw4Ev198/ciLY/Qies0Q555e9Bcku4o9oL7p2kjxe50cmt/MOtf2ftBhspz2tX+oVByg
3SiJ5bOslc0u76Zml+RWi+2NLMq9jgnowcRF5U/Y9drjUFSpN1BbP1q9zkjzNMX5r7ruRePmiZMe
u0CmO92WKaVTbwhP4u520bNoP5l+WXt6Eg9u1w8M6Y7oM3i4IJQPcWZ2LuLv3RHocQBnsYQXwAR3
FYSkjqURmGfc7tBqSWvrSIemeWiEucWUXonwc28HsPzv8BsEoffhRjUbvJYygPkqVKYD6GPruBNx
PgBj6kt0s7vca60UV4O+G/YDDsLP2tA3h5D5sC3C40r8QblirvMB5QAXFvHHSNN0UlOwe7irv0ta
vAl90I3tdLub3i6xxJo6MoJuUuL0qiH7qihl7E5ov4Za9en/sw7oJaL7nMZlG0IkY58oI6YippBf
WtnyhvHC5tpI9VdCHPkHVBAOB/IlS1e5INH1pqxEQYJfPBvGkxz+TKAAJP7Wa7u9fqmnWWOuX1Cv
WVbvvopqcGjk2XWM61n+OLUq5M1Tr8fH1yomTxmkfVpsWbOsXIVU8cxJUMVYNDYWl4USmlIWWFF2
VdV/1La4IAZZZs1lALIzmcB2MV/d3/9s5kq0mUlrcz0PgwgY7f1xGCW/z1UpAHEicZZdR2amCuWQ
F+blonw3JE1pPKsiln5Xwmi+OblUfp/CrnmdJDNqXCHGHNOkiO59QlZi2UQsZ5j6XZI12V5HwNMt
Urs75n1Ekz1qp0tSI6OKGm8YyO5EW7FyVbM8SZJ/HBQ7RhGzbLLDOApEreVcQWGllqfqEIpO8t3a
9/Vd0cGJjtLiW4LQCYacoZ7upqRUTlKZZwFkFBiGu96gM+Qi4xVEniWn6BOEOp4lk8zOCSPt6heD
hUHtFPa7VGmNE6YwgDRZID2aIJUfNUmPPgi6xBeRhvguoSR0iMa832n+6EAEGs0rA5fdvwFmtLt+
DLbs51autLlvwbU2MyVv2EdMjCVTAGR7RatQfZRG0T0mrdM+ZyjKbyQNKyGIeUs+PBqoeIwve/h1
T6laD35+1aWmODLXqZ6Cuhy3LrXbKASTB4Y1yjGgG8vSS/KFAx+uj0AXoTzL1cWW1A9y+t/F2VUD
uRGYW4xP89+LzexrCBuVDPOCOhBI61jTMJvaqutW3hjNz5n8PwsBYyLx/sRMI42KQSLf6LTw36BG
n0tsdk9Wwg9rAAVThBCElmVIOdW1HUpyfE2L/DethG/Eqv1kh8dcG3Z5ZX/TuuIfI6Axcj8crGw8
+OkwCbmNgIGXfcESjbWogRl+LZAQOGYoAGJjotqHXmGj319qJZSTssE1YGCb+mapp2EXNiO9igl5
RJhfE189maVDLtEdwbg3bo3Vt4lhJJ0mZgdvMNLcKtuxYOL2qgskNWudrMTCQrnC32zKx39Gyzj7
uv00lOkG3rzyOoE2APZmRQRmORbIlCrlvlPZpHJC9kd6476/azVCHZV0vRHIV8pmkvA3a82B/k0Z
pRWWHag1e78L51aP85gb+UNpy5lby8pPSfG/KE5yTh3xFE1bwlD68kzQHoH/A1RLNgOUs1TG7k2R
SSRO1XOa9k9ZXOAw2P1bG/U+y6NTYnd71IBf9b4pvCToAjcoVMXD7BpVTfZ4GFejp/l+vhv14GhF
/jc91MIfUWF/aaX4Ey3C36jVPiuOf0xLeZ9EqeYGFYBUoxbKzpK4ggZbK3d+V16dShYHzPZ+xIa1
G4TxXYjBowQLXGzP9nnhe5XAfoWm2OT6Sfg5iqzOqwvlR5RYW4q36nKL81YsrIaZHIABAptoESlS
Y9AyrbTbZy340li+m41camr/Qo7JOxjDZ3uE3RdPHh/Wk+v8jOtZ2NMiLbpHx2kOuj08gJ+ehcU8
MyYn0Us32jvFKHYqZolVrZ3wSfis2OHh/tH8S/F8W5L/7w83wRhpSJMuL/ZtgmmJY4ZcOLo/nAvl
TxChpt9LXmX+0PLvlBsu5oteHozHOS4YenBoB8T9sgPdovkhWqe6Mr/jZpZ0qDr09h2DVCL0eIjY
puDwsw8g+15GZaDFkkcx5fX90WyV+R9yVp2EJA5Glv2yKxsNDM3tjR/yNHnZeG0gvWoGyQSUrPtP
/RfZWDw181y0gokUs4T/4qnxRtREZYbN82CTltiT5vq67sZGjzuXvBtbiywCG828qn9MqvRoBwzT
OPKjJG2aNtwcJ1jjSAZAgwKBmrVo35/lbMqdLrBDHw8M7YwShWuDoI+t8Broz/kUH+P4AHNhZ9o/
Zuakkp6i5hLjUXv/jajLfHRmr5ODIJWjcq5vru2uwSGHXMi5JJrp+vFL3F4tBoWzSJ/XrIpsn44n
Nbb31tA/tXWI0WhBVneQ0ENOv/Jv8ztb/xc7AqK9iA/O3///1GWf+YMib09C+bjxk+fe+buPOP9k
KoN5jA30epm4CxFMQSvJzmWkXh3O/Myxmzw9hzgcH+qof7FTy0sSxeNntlV54B99Yh/nf7RfrORX
V+J+iRWHvkFw0+bdc/PD+KhcA6T3/L7337SDRzC2eeVfahqqWSwftSjYUcKwYMSXG3CqyUbFG6Go
do1MMup8x8raJXRMoNU1tUdSBfPhinr/IMpXX37KnNoLOxRUheXyf8bsAcz/YOvm5u9CkvZdHmxc
2vPGu3kInSF8IhvMq2VeohdD0zSZ4l8UM3gUk6N4FQLsZ1IiXGRTobmKvzE4vry7/27BNyvOR+XN
tYZ0v1aWZu9fTN/CSi2YDmpYMXkguX5WX5IE3bNp+BEH2fn+RlpdF9rwPE9Norc8ggxe9kVYd/5l
aMJHU5qe4pKo0zYoO2Xlq9GNJ6keL5kZJRuH7ubSYAPPXDOQNUBokr/3D6x0SRjkRQbEbcCrswWT
B2ZgorRY2MlRN8JxI3FQ107MTA1CMZUWzA1TKhltizKuly6p4seIb2Xjjif/46MQWOjOAFlkan7R
xPcfGj9rTwjSgudQ2RcNCjXmFGiHWs/NT3qT9D9rq+32VdB2BxEq5kuS4rxiZHZ1uv9xblQ42RWk
qIgbQ67kNS37tJmeKNgVhtJF98vvajv97IbyaRj987wpOs4zrePfSa7uOo54OFn7FgfqtO52URhu
HOyVWD0XNibUZBkK0RJ+HEy7ruUeD1y9j/5JbelJCrWN+3jtE4E6AjtSduB1ssQFon4Ye6ZU/Esc
mv0+F6qya0a73ymwZY81hLEdE3R4H9Cg8Uw0FQ44cYHJZYrzy8b4/dQ6geHihWW4wupksMAO4ZtW
jU7q4LduXnTOXg2mreHMlZ389/Lgp8PPZArv/U6umy7LJ8322cmS21eKq8MB41II9WSDQLcSlqAZ
gcuqfzfxUpS1FaQiTj3xDQztiNLaAZ+nf2s1OTm2hI/slizYDYb4d/vN/EXoCVQVS9BkSCo/HUa+
h1xUuyG1dmbg/wDj+5o1+WHyGchzov2UdZ+M3H4omX+9v/1XYhOwAL37ecMxpLN4sYOWK2Eut9KF
5O2a+dJzqdiuQMoXE5z8u9Kan8E/dpG5ZRyxtu5fGSiYCsY8G/X+gxZAtEWKS8lFVJbzQbdTY2/4
enRU4bo8FVRfuxJtPWanRZ+QXaOCd/+55+da3D4kZ8QqgL/ZBHZxhcpxlcG0cUiLGP+J9f77IAE6
AfdvnLe17cSHnf8HbuwN7TdKW1UJ4jb40BnNWW3srwgHPVdS8yq15p+mlzci8OpygMDkLbCgbiph
zW4qOaIswsrO+VRkHRWO+cFO7XMnOX80tdgoSv9COsvXyAXDFCm8GvoMi8/YlpOqVOqI/6FJEzfP
jUOeNUF6Fj2Wi1ZfyadQUUbX8pNolwxDcqpxAZrL5uAx7DLzAbi+pdCDQgjnMPkRlEHvRYzBXkq9
yE5FZmZf4mYSH+p+Us8pJhuwq3rdJXQleyxo+51vT+BwklD2cmIbnhEMJsT4wd4lWla4Q6VVj2Nt
om0W29GxASV8YFZIPY5pnD7mrZV4YR+Qk0Y4ejj61P6iuoeiO+i6v5dTuKOyktiXSSCokbFbvwdK
GD8VRmt5MqZ2DxSfyQHJDXUnzWYbrV07Lhqn47GqTd81yWr2NCI1z9daRNmbST32hV6+Mrs8fs2t
aHxsJexAUgXcWasxvNSyErm42Mg9w4mLczrovtvkBFwxFNIuS9R2X+gdlKUkpUDCsergJFr9+z8f
DYb8iX+0M+dp/0XXVsO0NLZBVC68D/u3CmXxY1MJDXY1I8L3l7pBGoh+KFPM+PRshEhT830YiLAH
VBnMNC4qbtpn2sWla41QpepetT3c4KtdYcnRLiRnOGd+OQYUCzBs7/+KlWuX0zlrmNN4ZC568SOs
PKRHPTXk+byNn5Loq0MW6sb5/iorEQ+iOr0Z2OoMjiwBnL7v62QwhH1RU8E9ictgIY6k2iTtFDi2
OJFw319x7W55t6T6/u2KWs/kwGYDW3GEj10VeaWtHlKpPqAe8TInnzKwwDAYz7FS7oZM37hLV18s
NNC/lR/OEYudpNAS7+xCti96mcunXI4tD9A72nixKzFvtreEZMDYIbtpcYWlrTENk6BbUMhO5JpB
pXlCSRKoixD90mDwj76ebLlqrtwfCFJSWYOto6K7TEjo4OaOkrT2JZSafWkV36nIjpOYNkqWlbzn
3TLzn78pWdpEiSsn7Hk2wy+PeefI+74TjVeGEiFIYqZ+Y8vMn2QR0Flwxu/JD/nfxcu0tKRV7HG0
L20nzQ0UJP6cxu1aeQ+K7OGhvBfp9KlvjDNeI5fGjigmsk/DpqXb2kdFBQ4ROGZKFErE9w/eBWE1
6FFpXoQqfxhUK3bVrn+17fSrFHh6R3vp/oOvfU8IKpCyISbd3tN60OdVaHfmpa+CxA0n/5vct09V
+1/1Pwh46HGQv6DbBG1suW/GFN6N2mvWpSqq0s2AFcxyS038hkzxdxEYoOQ2JDc31O/CIWfVMsO6
gLo/psar7qQ08ZuDpbUXXSeKd5il97nybJaBFwXGa5BpG/nV2tE33/yEGQ56s3HNOOqyiILrkk4W
sGJ7liN9g+i6Gt7AQ2lu2LO6kbNIPuosSAd6bBAbZGmnRtJBZOLQ++0hbsrX1i8fM6o0SuSPzMIc
TGN6vb9lbgSg59cMFq/w37PcynK6vZqavqeWsy6E8LYhdzaDqHg0wIzcCI1V5HB6QSjySQIqvfAa
vTJemjyTr4keyycntdovpt86P+lQjt9K3en2fYhrObyGavgalCoer1ixP4B+Wi8ZZmH7BoGJ1C3N
EAQvk6yXTuvkc17AjaGbp+/woQ6+bDzj2jmEwjx70c5yAkuKg4QcJlO5qXVB79QB3orCQ6pqbeYO
Td94fp1UZ99XcTcZrNELEFn9KNlj8hJEabjXnLE61E2WuYVT5m4hNH9X0I70LGtA+imzzSNIaHSU
0lTaq6LIDn4jCldLneRLVdvOuY/MH0jcIvWLMP0WP3st96AAoBVNpQejZRliNDQRNAtwmvQOk7XA
qB6dNvEKJ3k2sYnPcazUw/QhQC7CTJqtXulaYH+7+OJ8RE6Mu3gHxTIxpoNSaf+merK3h+hgjPnH
+99wLfFANwRJD/oqGG4sQimln6qKPLIIbeVJH/sPVhcbbt8wmlRO4xWuyFck5v4RJuDw/ZXXgiov
FiCcMwL6u0is5CYeMUEk2DE4F+7qVh2PtdLZENbs/nh/qVvEncNoAy0rCFOBJy6TOCWJ/NZm/15q
xwr3qF9Hx1hopcfl/VutdPHg9Fb6JUcHEAM9BrKSUgVZkoE1i7hRn6XS1D7f/0lrRwccBLYeYvQz
q+19CCy7ZOy6qHUuegMjKOnHR7lo6GyEHvTaVy3eUt3/Cw8t7+43C/7d8G9ibpLrEbrFiDVqTYgF
UK64ueE/YCjrOZN9qhTr2XF6F5u71ksMV1WmyW2c8FI63K7CYxbdyDZlSOZPvPxNDiL5s6+8PIvs
vn8JbR8EQgta/xLKym7UVOoyE+7JxwxlLSd+6YfSheSF/ul2+rt2xGYdb/IHGJA3/FvIPMXoJIN/
yULzK3EAlU6Tmdv02ZFwYrn/rdd2+tu15uvwzauHI5ZaRcFanW0ayIgI5UljMhUvC6qX+0utxS1w
f92xmfPk4ZY0iyHHBdXWZj4fvRMYEorLwPt+BvAhvD9BbXzVjDByh6l8qYD676++EkxYHKoCiD33
3jI/dNoglI2WkjmnTKaDACedtoI6fcVSfW4laXRW7684R8LFDsJ7AEgUegSM1GWJiBpRa8dwhS+h
Xn6Y2iyFZV+frEr6llb6RydGEDnYlDFUVxZVmJ+ZJw8JKEtUbmomQ/dHmhMUa9Mno7J2WvdPaerR
JS/K/liB1e/qRFFrt3Kcl5J95haS3Hg1df/G917ZWjANUC2FhIKV0JJ1N8TgJE3RSDMLVz5aLVi4
5jf2MUqULVfBtaUohJH6wGwHAsCiXsPVzELLR7MvQ90+hH74ddD6TwxW1xubaCUyMvH1f+ssTks8
RbKN+IN9abpC3ft69apLAdPRjn+aCBFhpW9Myepr35MRIojTFBMw8RZPpvvGWNr1ZF9s30iu5igS
z7BzyUu7KDvEbeV79jgFR7tCCDoA+HeDUupwgoCiVzkyNjld0brU9NK+6kz/WbehXQ9kEDvfyZUD
rOj2nCEm6xUk96d8DHVsb2lrW0YEV5XpWNcuA/1xBgJPRhYaB0mv1GulD/ZPv8yKvaQ6uGn45rhz
or6FbIBTqFNW5Q5gwt+VY27tqynPD3mt914Z57bnJF2+Ua2v5dN8lv97SYvPUhkNNxVz/hfSsL2m
V18qNGPbOjh0bXVJC/XASPPRFs0nQw7OcbflLv2/lMvlUac1AdLPCLVxo/0OOzgVagNeUIFGny2g
ngcgsJyBr0x+ylOj+RxG8UhW7HQvpllGO4Ye7GPZtdacOSP/PGaTF1VNu8sCxfIIVuYjrBzlWbVH
8m8nAtSriuao+UOHylTU/Ytgu3pShJEdJqR6P3dKjGR1bvnRZ2b0UtfU4m7vlPPeNCrnGMXOsatC
TFIhNOt65WqR4OIU+kFNxnhnJXJwahKtwKLShsMQMow9QtLwSPxzN4mmztUr0p+xqUe6xJP95I9S
fFTtXpyzuEufikBkXqm30zmvfVR+YgOacEOfiFVb7UE0enJVKVCfRC2hRNC3EnAjY4wHM+21fZk6
Pfr/8bSnKpG/BA3HKbKM0GuTvHvoxkHspd7PHkdpbB/TJk4/FKFZPfitnrpVHUSPUFvEh0LkyS6T
ssnN+1py1aGvoW7o1V43Q5ogk3gtHZjbsixphyS1UKLHW20ftlN20HGcdCcSG09rxbRDBbZ8CpqC
HnkgozqTTNRFiZzscn/y3bgZIZqj53tQAjU7CBv9Bhij2q6OIYsodiCdWkULIY4r3XHiUx4IyPWx
bB3L6yXJPseNOe3kMrZ3om3gh+SG47ZRIT0FaDgextQsD3FvW26ax5Ir0sj3MPO0zpo/TcfUMTAx
0+rJdDU56ryxQCRNaIXpRtDWts7VSlcUxiv+vERUEKolQBXGcloktWFcfKNzqRWL4mPUY/HV7kqk
QLKEyWgVuizFx/2bc+2ufrvuosaoI6OBAmAalzIDd7b2dlEepyLzSLZkM/HGLn2cAnvjuvrbIFse
Ysb84GgiC6PftASKTEHTb0iMSwq5wAmHx6QvTrrzT4zGL9SIgeZd2TYPEKGHqHTlrnsZwy84VLKl
mv0YPZvSs4U/31AJt+h+QQJQJ+VJbJlKQkheueIduhZgh0AHtyZcMa4s3dQbkIwVZpAn9qQJHuPp
den2ui65iWLkr2EbW66UdskXIXUjEwtlo+IebYwA87CJvL5LjLMdyM0h8utmFweT4sky6vewKJzf
cmMkUMKamHJjzHeB3EWPYTA0jxRlISyS9GPe2uNO7Wo08Sy8x6owrY5NUilHvRAOAiH8RaIt6m/m
mLU70w+qDwqTrz/anGvMdsL0WqSMyTSaPSFq2NRuKGLrqHRl8Wwx93HIx0rd6SFDGpngpFghnnnS
qCofiyTtDv1UtLoLzFHs4CrppxEfcM+ohfYMaSj2ehlWXRRI6UNh1t0T9ij+96YPmx2tGuEh6/O9
bnBMqbv4d5yU9TP+LlLjZqmQcXPDmSpQ6uiTmKz+yqvMUGYpIyTTUn0Xq9F4buO+P+P4Sed4Kr8o
rS/2adBET7wkH98aHNJrpoWug2UUnycofQ85dbwntyM39KT2LiNk4RmfgfynFEHnmKS6eSn6FjIb
PdUj2HPvRkDx10oNeBQh0S9GSWYfIPlIsW8PxxFNzcchU/jeph/Gn5g/NA8IEyYed7B0Gpie8YST
IeBBYn+EQjF+CgChW5cZZHji/GWfYTXJG9FiLQdjLJ6JOWpZHnBRMKUdwnJWHZqXQVN/hENn7uWw
DbwOpunhfnhYy8LQiIFtyWrIoC1WMiWtdezENy/5KPJjlVuq50tcF7IVlnubcAQtZoo3OoYrdTpY
GfcfMlNUg4wKcCzfVEq9FVpaPFbmpRqrPSLcLtaYDREptftHjYo09idPGIOLHxEUKnwXH3uorvef
/O+k3PsYNf8Ia+7KIqhwY49VZqKPs3YwL3ZzEOlv0WpzLYOpKke0Os/RGKRtzx9CHHkwmX+F0X6u
UnQa06+Q0OjatJbYNYihlAcCOv8izkZHpQ0+VfJWS3fOupa/lVJkbrGCx9+IPwR+pBQWnlOXBN+V
fRQp6s6q5C055dtoyIwA3P2ZJkhffrntQIj7MKoy+QIlsH4SU1A8JiIrPWmKaL9NQt9oNNw+1f/O
JMyQOxTxJTjSMKTtp6E5QbMYdJisY8Hs+/Dr/ne+LR3nRaCF01mk73YDtgeN1iEsO10Uoz7ExQQi
FJxSkltzqp6TqL1E6pYI/Op7fLPk/Odvtnepl6mURaFML9GkY1n8Yyq1y5j9oYvE7/tPd3t+YfUz
oUCg4NFuxnptm65L3KH8SEjFJUfP/J2Q69GdnAbxGg31Kd1uyuP9RW/Rh3mkmaRBQ5AH8HtJGMl9
OW5srSou2BB/YLKZfM3etTLTbtlBMR56FOpCAi7Chxtw/82OmRdGnGcWT8eTeDlgm1dOG+V1Vlwq
re69tghyHjfe0tpcWQU1Pwp+IgMciqWMjJKXeA8Cl1Jtp8Gr7Of9186BfLSRmt3WWvOYHpxohMXm
FsYyJ+zRq4FIGiUXNaDPP/pYHVmukzIzrDE8qefSBeuA16IX+9JoTkhQbwBWN5tnXn+utMCHmBJb
wqVlHEV4hlnxRaoGe18XuFtDk0hPoR6cC9Mod+j+VR/v752bqw22zSydipYhxIIb+SO7lWW/VRpx
yX27YMqruaBb67gIdIYbT3f7FVmJ/wDqA3pj0Pn+FOYO6p5D4ocXZxRf6JdeK1v9r1w9QGY4AwDr
nILb7VgHhugmsxRw9bAhzl98nGvvv67bT8QKIHx8HmCLG/pxTKeS9koSXZpShR9SxMPRCZLyTxxP
CPpVU/pglNIWCLDy5mj8Qslg+BlS5JJa3MeprRIZkw9Br45PRqDFB/7NrYGd2w7lDNHTGkD+BHaq
s8w97IF5Iaupkw+xGdmurYgnBmOfNC35GncDA4rJMXaiQ+GYniJpH/K6PvaxtJH/rGxH5pJA1diR
YKnL36CjUzqbrCcfRD/uOuWHXNeHqj3d/4g3V9DMbX6zyKIGy0VT923OIoRHXRLwq/8oSvyzGWpP
tZlVtLaI9ltPtcivGNK1RZ2pyYfW/Fq3J6s5+OP/kHZevXFbYRr+RQTYyy05fTQSbctNN4QdO+y9
89fvQwO7kShiiGQRIEYQJGfO4SlfecvP+3Na25iv5qTP+e6rNw6vT/T4BI3rX3sIwYsjaoGp7ynx
Uqeztggk75LYPwtIpZlYDSrFsocUUlf3ookNiaLsA35nQNTToLAFOJhtKnwIAvmmKtEjnPL9/Vnq
a0cBlT5iIXJZsvbFJVL1YYfwKtMsE7/dTWkaO7EiJ09KXYhOMBjdtcY/1vbjCplUK9Gfiq5DjCHT
/sZJwrKNvmztolKGT14pDccuUYA4Gnr+kDal9TFDP4wEsEXPNZWTryFqnQ9VHmoHaezUK2YqMnWR
WR5ELRHrAOoVHIS60nfjOOm7OSezPYRtvxtBSpiRjsFTj6OwYzUGLoSq+Uskt3WDDFZ8jTnTORCB
5YohgOpYaKxZPhZhHHUsTopclHbQWdmNtoIu2XLrjXbZBwBnesvb02BvjjnXoJ2aTbFDB/PzNIbt
Ed1WdacKXXE0jVzfGZFaOlRC/VNfVP5u6hXhmFt59/X+F1ndd7TZ6RlqVLCWDdtKSfs+1tLYxWsx
tskkr2mmXlFzOlpq8UyMt3EBv4vl2HrkKfjs0APgKl5sAE1Mo3BIzdA1SlDpdlII2mOlt+OZnTqd
Y5STN6KCtR2HRNIcgWOUAabp7cEKVLHF8MaPXFPHKCmRn41q+n1/DaWV+4HSO9cdLg/Iei/bKZjU
en3XN5HLB/putKXm1lYgnX0lKa+D1VVAKMGFd/oYPeRmLP2ehjwlJ/QM46GUlPYQtrF6nhD2gwHT
yhtwp5UFgNtIi4qGHX3jJfSwqsdKaX0tcpskEXZ1UVIHyr184+leWwISKp6YmdzLUrxd5pDExlDR
33ZRZiN3m77Vev0yClsEl5XtQ2o98ygRHsKnd9H9zlNU1yQzSV2sOgGwFhBDEdnQyHTCIthqta9c
k1TOEWOF8IFG6rIvZwptpJvzZZU31ScTJWNSA65KvX6Ow/4L3RVE/YpPQlLuN/bTu+Im2ABU2ShW
8IICzF8eklznhPQeAYMao11WFd9UHbc0PbLQt6Vdh77RMByw2SazFI+BhOv9xi9YuRa4EviUAKqA
0C9DlihFGlEGQ+Iqo3mz6tL1DWOfCMYpqcxnMNIvutJeRuzK6doctLLc+5CfOrM/mJp3M4DvtelM
fxjO93/X2ucnRIOTTHTPX4vDXBAbKqacJq4X1dJeCEZaDh56vHkzdPuIcsyH++OtpBQwmFC0QFcG
zYx3CiAFkgOFURmx28npF2jS5zqV9lYaAayPnrwq/phL+ZNiDleg1sdxM5xa+wx8ABBnCq8mJNW3
pyoXhLoEl57gSaYHH/ooG6/FCEI5QGp3B/S7dPwOePT9Sa9dGPChSRPoGXGSF4OalpWhMl/F7uQJ
tROnU7xL5SnYuJbe14rZ5DREYVFytQPinef+KuIxo2SKszKKXbkpy6s3Vqajd15CQ0zIz0YjBz9E
THltaQqaH0FmyefQxGc9q7rxnKd9ZY9j0fwwrdJCeDJqvkti22+dgrVzSEGLWgq6CCZ027c/MfPl
UcVWKXFVuTylo3iaDctTxd8Nnr9XKW/bXm+dTbn8j1udPIhbjqsb5dDFhdrqODeI8wnMC2Pai/ro
7fRJNneo/gV24bfTRuS+utVNdrpMJxfaylIhBsfuAkaBl7oyBKUhpFSHnGATZKdhUo9y1Wf21E3f
2z8imLTe8uG/JGcUTQGOzehDMsDFlOsmUKXM8lPXr/sHNSk/Cp1K0TL3/xKt7ieOWv+6bvpHcZva
B1UQHZTq4vtGUW1h924F7lQlcBrIF90cbvFtnFT5U14o5ZGfNO4aVS8flckXLq2Y6ntEVMSfsVrT
t2UeGzfOyokH0wMkQMZgchZCervlhsbvPF0OQpf6ZxKXMIu/4t/8SRG+aAOaK/dP+rygb8qgzB+o
Hpc8lwhaFosF16emNbNQCNyuLo55Ft8GuLjJkD/fH2blQmE6vGM4g3CtLGMDmOlT1ghJ5CpathdE
L9gZcbJlN7C2cISVfxBRJMD6/HS8uk4yKe/jISXMkeXxUMTJDoKUnXntGQDNZga6OqNXgy0yUJzj
ozLolcgFCNbakSzl9ibTYOWtQ2QGrBugDvi8y+pxVfhN7ilj6FZArFpL3k1R/DSA+oW4tVEGXDv7
pACoRs6y4DOR8e3imY3pGUFThq7HG2OPE63fliSFmy4OtIf5nc9C42TiPKQiWKd0xsblsxJpvRl/
Xu9XH09sGySMhjp082G6xZm5h5By5l3eFQ3nEln0JGxlWxW3iInr49IQ4olFd3QJYRmNuDJ7uQ0x
PAyv1QC9CmRqlnSXOm92g45ekVVqV73v9vdPxEoFA9lk3nQJmSwANIs4pm5T30uSNHTnFrJR+se6
NS916B2aGA5LYzzpk7Hx3q5O9Z8hlfmte7XEkRpUXZvnoZsFWIAY6M7hWXYsOuMLTSqMJfQrYJtr
aAjf/l9T/cO7fzWurOcJwipMNYi4U8P6wxTWV0lt7RLQJLW3U2hstcvXpqpRP8T1CBA74Ju3U8Wl
05gIqgJ3MHO859JzW0eP8y4y8H3UCVazClODKP1xf6ZrB3Z2ZKS/ChzqXdSuJCMcCLMIXKkACRCU
BKdRX4rHPtNT2RbKATWR+yOu3d868TBhAnrH7zgJcKzTJG25v0tdf5xG+YW+5CXlwdwYZ6VBgd/Z
7IzLXzRIliuK+0XFlcqr1A/tDw8ISoAwsE1L/ZOSZxdKil/yqnxqDcktvXT3Xyb5z9iLu8Gq2lz3
c1A0XuefNSX9u8/knz0B2H8YhhK6TG1jZl0uMsuyAC459KxlUWQ3dco/orpIUWjLSGnt5NMQpO4D
gFlRlh2XJKgs/lUYukldXSplckOME2yvyL6Oo4bPGfJR05as/urGpCmC1I1IyWV52/RE1f5Q8vWk
Tj4MTXZpffkYG90uzsWtl0TmbC1DCuKJ/x1redzrShz9WOFriVVDK0va4cVwUOJ811TBoRQkp23H
j2Zc/wAsefHAbVdVuXHjrL5mr3/D/BtfXTl9NqghWjGhC7/jJufSNU2b3WQYwPz0gI4QekfVFDoF
dFqzlr4WrbxVOVirxXMH/LMMi007KMGkG0CW3XQyD3Tik+AbUiz83ZdBRij5LHySVPpD4cVOMW4R
r9bP62zuTiv4j2XX2xWQuhaW76CymeeUYUoCeC4GYJwy7TVbCetix6AZek5tee7KEQfHEJOFf3+g
yO9oBHAh8lsWByqz0KuoMfFxI613UCqnCzervPQU7O8PtLa9ofrrSATTF2DObycrQ0dsCinhSAnZ
pcaKMkUpuEEJdoiUjaFWt9brsRZbK8niMbDijEClMneVZtwyy7vOAVqW14+VX//do60hwslus+HK
C7dRZVurNCKkzzNCmoYu8vIoG0Yc64LKXP0yceJM++m32s7Kkj2yiU+FZB0ba9q1Qvd5MLtkvqCx
fm0ucesdEYZ+nppNOuxKioxyG9URMPO8QMtCERjrsKTzGLvAIEQ70YyHKGxuZXBJjF1H4ggU4ZOM
NFVct4Vz/7vPZ2h51Vizd9Rcuqb3ufjudclLJypl7JpBc5Hk9nNt0p+/P8bKC0uKRFeX4JDMZVmk
QCw1kQ0fsnzQtCdLCXZinJ+VNNoAKK1MhXaZZM0SL/Aalq8CUKxewO8up8xkEuirReVUAvCs+5NZ
OSgwZmBLk1aSUyzL1GGrC3qvB4Wri4PqjFmvfTbVXqSZ1csn1D+1z/fHW1m8ORMjJ4OsRGI2//tX
9zAdkCKsqOi7AybCt4lS469eTb1neiPdBhh9JfvjMACkB+VF33H5nSAj9cZYB74bS9FFIvwqM8xW
0lHfN3HxTK6+UTpYG4+LFVEIxB/Z/osQs+ggCihIWblTYH4rCKAtQksPPgzak/sm8DbO/cr+INuk
tQsAkH7ccqtLKJ4hIJAHbtu08UOvBNVl8CtjY7OvxM3I2aOBziejwLrMArsmygIRuISrpuEJ9/ej
1oZfvBQFvjYzf4QWJqmIOR1COf14f6OsrebrgRcbxQrFzFLmgcF9dT1cZFj8enGJVKDPW8/SH/3P
xbXxZpbzKXm1K3FCHIq+ln1X0Qvc5o18CnfqJGPfSRwLNlsenEwKxb2QVKg6ZVG0twoeL7o1wl5J
AtWJZaneWblZfyvgMztN3Leky6lyalMju2LOg+5VGJV7K58KW6ua3skGIX5IDGiotVFr9lj2it2K
2pZS/8r5fjOzOfZ8NbMoaoKki9mUCUJl5AvXqi2Iv5I9riSn+19sJYwFe00Ai+oCj/yyclQGpVcI
gHVxptO9h6YCu6oECOuEEJl2fmLmDhVr6ZYahvDX/ZHXjgL70ySuAehDYfztJANNyYQ+SX1XLGTl
NJVm8+Dp2MLdH2VtKSl9g1oihOKuXIxCFyOqfFHzXap8+eg5CTFSVA7PeSptHLq1+aB5gKsQPa2Z
ofF2Ph7oYTWLTaSywgqocZKHO7HYFAVZO2GvR5l/xautQblBbxvBEp7mM5UYw87zsr1m7QlDc33j
2l+JPucyEvaV+ENR9FtWknMJRjWiGIFb1wGqI4BtaO6nZb8zBeQI8899Gn2g9nooi/Tr/c+2NfTS
1hlHTr/GBCpwPRgjkakeEwgo4yUz5ZfB1E8kBU+tXl61sDrcH/n9WwfpHU0FXaeSTDVp8RkrPCSC
zK+Zs+5fqqrBhTTQj21nvPz7cWD+gh8nqqYzsQh6/CTsMKmoAjfU8kci1QfZykJHr7RqY1+uhJr4
CvGgUl+YZZasxW2Sq2FgVBozyvRfYVruJ5gFFKUnq9iJYf9hqK6UPMv2NNdyUmAqY/vF0zx0foKt
Fv77w/j6l3DdvN28U9xnRik2/BKz+ohV70M1y7kJ3ZNCW+b+8r4/J1CeaXpRl4OUh4XT26EGNMoD
r45Ct5liZxI1F2DjY5Z317ipDxpiQxurvDY1vEAkjglqygBi3o5nJIJkCijluUViaUdCnAT+v2TY
UW2Oxz6qxY0DsrJNQTzrgGlBDb43ycIxbZB5I3zXp9FiK1bj7aEzNejsStaWe8L7cIKIlrL/DHvj
ZCxvNgU0XdGo3NTYXAhUUodC3RdpTeeMu8FusOw915SLDrJvTDZ2F+1GuPv+Zp0jakJPnDVIhZe5
UikEah8bivBU54Z0C0szPicgGM//escgAz6DPmbI4jsATW70IHjyDiqpWv5tGMW+b4cTXfnQU8Bh
bxRxVz6fjJX7bMpIiPZOQF2R0U3vgoIpNYaPpFs4nhuAqOBZpS0/lZWdCYaf+SBxTm9omSxETeEF
IcY4cztQPIDaIXU3Z/Jk8dhX+of7i7gyGIZ3UCboxZHJLT+V3Psd7DZKp4PIGLmaK47ZRWRbQusM
nVBtvO4r5ZkZz2FwwGe0MIv59tiNEeo3gqcE7qzPkKfdYxBNO7UO9kD7iEGz9ptm/kilcJdUopNs
whhWPiNCkfPCzu11mjtvh6f4FItqxwMpFOJFbsWHMq5RIlO+3F/VlcsM5S2GAGhF4W/ZSyxajIUK
IYjcLs+uFUUBoHF7LZW/NaztfhzFn/fHW5sW+wWGzYwSfldC9ZK6sZRYDl05Hz9OXXBO4/FTKKkb
J259GDDPIGT4hstkuZcGP6kTIGSJhj2yrwSBLVjBLZM3pVdXbjAkASSCGZI8IrR5gV9FTVIjV4iL
hZE71lJmZzKGM0ERw6eBbGXPLhBORKv2YA4yxNGo9HaeoWY7zIHqLz3KpxCZ62lfRlnnKsi1XqqU
n2qGvnqLqfvtvZI0a9Zf2zVZYTpqoOk2omKopctS/5j1Qf5IeZLHvSEIFUJRP2SghjcS2ffcIeRL
ANRQjYa4NyPE3s7Rr6ielIMVunrSf8KAw0GmfT8F5XcpiS2704zHQMpOYakDoFdtU46OXdk8maO8
kcGvrzUkAQj5ZBbLFNfSxqTHeyR0MRw8UEFzkwa8ZHfpS38nJcbfhpoiuaZuPVIrjwTT/2dY+e30
KZd5cSAKVCmj1DuLRZI9hFXa7++fjJXJgTunQoaxN8/R8n5TQz/uUJcgnSByy5Ux26lWpOG3mZxx
azoMWnPsIjoqRZYc74+8Mj8QTHzYWTAO+v98mF5tYYEmRFBqZeAisw3D2IpvKijj3f1BpLX5AVbA
EAsKGMdysYl0Lc4sMyaM8cPBpdteYzA0/0EXdfwhJuKDot+U9GRAl+7bfTiL5QkvCS1l/pCaL8Xw
8l+eSib+fz/JWASNbV+aZaaPgRu1OMrHwXgMEwyJUn/cCOFWasJc4q9GWsSMUZznfmq1TN5Qd35f
7tva+20q9VWWmt/zp/VnW640Lh0jEH9VarZRHFoBVRM8EqJTPPwjGLr4xhM2XL3KTeRqpQEUekRb
OB1i5Px7sztpCsLB3ZgldlvK/o04bTiXWATt1bQ0zl3dTRgEK9xLeWrYtWwmztBCqcWoWDYOslyl
shMn6Cfkqa8fS9PKHmM9aY9J0oc3KOMtyMsaHalCKopDV1jjQy2Voi2XqTrzvjEQCIVir7fi8Iin
fHXUfWn8JGehCMoAAyMLsx6epgLONk9/5GR1Tu7Lbax8q7W8/Mtr0HO10bcCQytC2ZSHOj1W1eTt
TDPDTm2ydZn7VIaLekJ5pDkKbSzfWr1VPlfy+NhIaNwDpDz+Afj0WvEw9eNeq3IMfAO1SfdG19f8
ptT4eP9ErB07LlMQ/YSeEm/i22OnFFimxRW7Lwk14GIIVzhT2Eobh3vlgZ+zBuJBXHVmN7q3owhJ
UCiop4ZuF8mPSZLcggmqvuXfAjOYbGl2gPov0/pnwMVtGTalJHYzYKhqymuQdx+I1LaaV2t3CfLq
c4EHls67do5V6SYFCjqIRppHH+JCmp0rxJCqOFIM3KPDzpDHwfHKAUZe7Rcbd9lKKIrzHNpawKKI
R5cZoOpFfiq2A3jxfHzq++wsz7BsagaVav2HTQIEBMybhm0hmfbbz6dKea3VMbDxUUobW+tx5NC7
bCNlWL2ecF2aBb75G0Wgt6OkQpt7tSlFrqD6BTVxNOrtuC3MYyNVw62uMNatvMAxmth0gqqPd7MP
4E5HznAj6l7brbNIK1UFoql3SjiS3qOxo1eR67e5I0rP41Df4lwD+3Lywy0t0bUDqM0kk/npg+O4
mDXSpRm3SgTqXRdMu62ziB2Tf7p/HNaCJ1CD/4wy/4pXr2sWjIaHmhGgM4NaiCcwkeFUDfVuQtVE
Sr6iNoPYgi9eh+7ZiuqLpW0pOc175G01myolepRw8mggvRPhEfQYgMtQRK7eW62OCkRQfLKkLnJr
NHA2ak8rkN25ZAA9lo8IEERbPPOWH1m+3qF7iz6i76T6eJrk8KOQVrsyqE5UN2+Yah9G3zz6nX4p
CVsbz+jsURUe8SH9KERD5tRtvHFiVy4M8g0Mv+j/gBpY3oJ97ldil5YDBf0yv8INHi6j3KY/k7gJ
d1Yg4mjjJ7p3NYwIV86gizbe35XohzwZyvVMKgRutOQJFFEe0IbUJrfz0LFpq0M8kDB/6soOj7O/
awOLXvl7nIJlrn5qyoF8cBeXz8ZoOLF+IsK3Q1MFBfDvoRj8rFlAjaoyqfyyhi0gKeZBNxdd9kjz
scZT75zEqbCz9Oe+2+EIlTkYnjy2bfN3FI7BJZ7k8smy0Ie+f0refx9Yj8osA41aCwHiYtfIiGlA
wul7t+7G79WEzERQDqe8HB0p6o7IFlinMRQeJu7kjRvn/eGYE3wg1DOEH7+ZxQVb+WrXtl01uCou
kfMHKMZTpGzp8b1/McAq43eBTRpZPX+8vQRogWaJ1YW9q/jKb13yD7WZNE7rV0iM59qWvd3qaCwF
aC9agnSL3442UnGL68rv3dDIP+CBeoFCBUew0i5Bs3XgV9aPGhNYNmzFyQyXY6W5kfZjrHduHYj9
VQZVQlSvK/aExd7GJplvyrf3GFaetHNAQ4Jno7H0dloZBJfRT5TWTQ1vok1mvkgw/DbCl5WdyD2p
QqeAo/Qe75xLpTLGo9i6hGbmC/32/Dy74jxnfRk/pQOWuqiwmvbQZf33dMqCjYLkyqebr2kmh34l
qnOLOfLsyVj9Mkcttp6FHDGmOP4YK8Jfor+Fw1r5ciYkZ65o2rlcS4tdIiap3hO4dNRIwDs2eOVc
IintL2L071W7kVyFkwWBAwA581oEoWrmZ+aglo2bd4HkpHEnnDyWAO0lzD3v3yQrmwR0Mjk05Vaq
88sFNKIWdaRMrl0V3OigIoK1Cfh4H6Qwm1dDzD/h1Ysey+akJwVDFGk3A5bsxjedDHiE2u463Hbu
T2glOPuzI2ZSpDH3WRZ3YyoUviokYeOWVvRTEuNzbISpLRfiQxArpFaTcSsF89LH1S+p0mFYKVsF
kPedXI43iCIeLtb03evpN9gsN2FUu0YOn19OVfUxGgvTVpo4s2V0knfJpCAbleTF8f7kV47DrJMD
sNSkKEKZ8u1Sl0mRtYHol26m9I5S1sQH6aOUKl+6dAs/sdLM4rZEmAECAjHCOwBrmeiFKEV17Xrp
J+BTNi478HCd3vwm1wgomW4Xi04bjw++ikjQiOzSUyseOvCK9+f8fgfTXSJSY7l5ms0lyrTXvVGv
6xovDo02WakhuWb0W1na+4WdO4MU9LjjaCm9Sz4BdLdmnntoeEM/FiXo5OFQH2Mp+dK1xZYv3/ur
htFMFhWW5PxaLM6/RBoNoxmZ1rAVH61KuFR+fhqUcOPy3BpmkXoaElWGJGUYfO5SP5od6saq/Hr/
86z0j5kMWGMAbeZ8IBbnEZt0CZAsFjaodT4GcvpdCIWvxNM7eYz3U6ucC1W4kql91fX++f7YqxPk
ZZpJn7R3l1e20ZoACwPZe0qx6rbHpN23svhTRFX+/jhrW5CWI/VsWEY0XRbfKxpwTizzEBnWTHXn
LtX2tyLJ4uy+fc5pMM680dmDiV22eOpGFQgK9HsGgUAB/rftjxjNp/bUWoEt5fjV6AO13VG8+v74
KwyK5FKLTWSnQvMbOf8fRdQgWdFm36LCe9Zhplu11h27vv8a+9qtol2CG46HnNzMlq8+4L58qFX1
1Ax4PcmWg6XYI7oonyW+GqLNTlWT+ZZTgxZhA1czFqnF1dHHGm+CqA1OSaJ8CqKutpERPXdKdKiH
YGdF4l+dBLuy4h8Gr3/qmvCL4utffQ9lHtT6HKNH2FIctd94uD+kefnUSdq3SqivjSV/nbocEKiA
u2r9EZDcceCDCr1R2K1Z4MVS6+SIxYOYT6MNust06nE8dHJ/1urkM7SyvRFatEfjj500fRgS4QFg
2QlT68do6j7O7XbLD39WiBTYWA+iwJp9mQB3j1Ljov9IDhpn6i4pLOTtrFki+vM8vDn6h0JVPtV0
fSdNGO3ATx5KKt7Q7G6dmSqOohWzinfS2bE/a2xa+rU3tGOixfvIMl7ysUUAQb6Mob5TSzgVU/WS
TcY5raTTNFZPCpZSaQiGy0+uLCeu6FGFMiHOrn0Y7MUp0W1R0P42tfTS5NWPVtD2CWh3E1xl3mmf
DAkolhK0t0SPL2ajHonScCONUMzyoBfLcnFuZGw/5UxzjLj8OM9N9puzFTV7y8oPDXByMW/2Wd8F
sFsQxa5UfOGzoeXLIvG3T7BUEymD2F0bn3XB/9oCZEib9idyNpI9yh02SmUxRnahjsIeqmS2m6TG
39UVqZyCdfW+rzITN9tIPWQVaa+XYDDUivosoMGNR2wr20ktfCvCpN4j+YN3qid439N+LlZWCWZ7
+Si7qteJv5NxEnLbSBUF7cgy3EWeYCGzN2HJbiYC4qUjslPII6okkWbcYvRch+KDbJgB7aK+QEmU
/2eJEpcTmMaEo3D1MuHi/RiOXpDaiuarh1ibxQvBkOwEK5Uf/LDDVXksk/qWE199FOspBeUmDDbE
YxGB60g5oOL9LaOZJqvTtQ76L3psnBNd3HWjePRG7+gH0xdNL05eljw1Unbr5QDYWwB2TnDGSroO
oXGIuJrDqn/yUJzMo+GCFjz+l5b/TR4EJ5mk3bwZglp3q1J+MJT6d+kPt6Axn0Kl+Yxb21PI/euP
/c0HRROP5SWvo7/mb9u00s4n8uvk+kuWdT+CPEZHRD6WVp6TMky/Yl660RQx7U2t3InK+Q7x0bot
SywQauTr96bVHfGxf4pG/Wr2A0qwqvwhRE+gVSkTGQOGASpyCbauN05qBT98bHB70fqNup6ErCk6
TlqHtk2DxJ5pPUyFdDHRL44k6SUTpy+j13KodOugoecRhvIV8Osl8qXdfNXOAiCNIT4HinRsADlq
o/I0qvHnJpcerTZmW6vRXqyNzG7q8buERIld+cWtlVHyTMzH3scqWhHTB9WQb4jv/G1aE42j+ETp
qcM5Qr6oRvTNC6YH1Wv+GpsxRvIn2EuW5nq4hXMU8/2A8l4iNK7caVcP3WHJCGfSdfAA9zex5x/o
lxL1f+kF8uupTzDU8KuXPtLw4c73SqoOB8GIkMYcRf2ZjgfBk3Toy+5ngFrnoU51B4z4tS31F61s
EcZMS5S3+s/BGO3i0TzPG0KhPIKgyV8xm6QN62eszD6Icfs1yKRz1IClj3UqJv1j4llffNl/bFmL
1BtufpZ+LNIhdOTMy51G7FO7pZimJuZtQEzTw73M0b3pbHjdFcHjP/9NW/TnQNGflSQ5IaP/kQoZ
nZHaePIU4yzzFZ2qQ6Czxh+tC4TYUVvP2LPx0GlODlMnXBMVLT0hOPoFUqJp+6GlZiHq3inrEp+L
yv9qEhnMy1b1RslFPJ3hRiU2wNJTIwXfOgGbDj3imHdZG/GEBR/aWi3tsNFERyCtcjw6vXYGzdtR
spnchJnT/cd+LRSEJgAvAgwHqO9FHqiWySgIMvasSRk8yGX9YOo4QFcFHpNbzOWV+AUII2K8EDEg
OC2jzqbJKWNFlYnpanNV4uzFENo9wN6NPvHKjJDmE0kayORhHSwiNJzLaNxQHHmCy+7kQvEQ6OJZ
zcyTCD7t/uKtBDEgGJnT7GA2o5jeJiiKUA+eF2r6E26OdseOw1zh/ggr+R9mYjLv6KzwMGeeb4dI
8earZc03nkTRl/Z6iWloGMeQJNuw3Xm5MR5bpelvEUDCQ5LEn5VR5yIfaH3c/yHv7Y8ZHDMa2i1k
gYDaFsuax5UXdXnL2eCU/yqpHxwyIdKuU6HqTjdgLFurdXjqgjw4yGLWwciNh7MWa/H3OIfkKOE2
60htRQxS5SJuT60//ZIVL/+UeHX8K6VadR0jPTuJOkj5AG7zrcEl+NiOQX5FHxsBpbILT9Iox67v
1ZpTSTGStToOYEVWlP8+mVBmQD3QXsrZRMFvlx2IgwQ0BmgYua9yIlT1j0FBs7Sj1blxAleOBdKO
Mx0UUCyVp8UmkiKxoGllCE+GkdDJ0pOXuhTOlrolrLSS4kJ2NWerFjYrR2Mxp1xN+WAYVbohDJyn
0Q+biwZo4iDik/RCd6gCXaAXjoVv/LHP9fpoyELuyKMw/DR1VDR0M28PVSzV18AQmw2Yyeoq/PPj
lt14IzTKeEDzixopXhPtB3n6Kqf/Grv5ZgGMRWKTSpgOkyP6bmHqbmji4I0YuQOO1Z1xT0Mof7l/
ZtYOLx5ZgPEAISEnuEwWFb/WvKDQZjReOVxaa5zsdpI6pzAF9RsK08LJMLPu0KRJ82BOargrKlSA
i07eEiWf99Ai26LLhewS/WZoSstbZPQDUyyLAFBwGUBKEK9S1DxEhboLVLxus37jXlydOEA9EFEi
2usUVN8en2pIaTI3jBeNKLFOMpwIErHQD09osSW2SLBQSW2Lx+xI+UoGUyT3PzYWfx7j3Zz/+Q1L
pDcKoIMfCCnI2ToYbSiujmJEX9PK+4UHenSke1U4VVRadtx1/L4ILkZGsGf7eRDtCh2v5SDqtZ1S
642NClrmhJ1sXAHwlIe8Eje2/3tDbHoDVLVB4MC+QglycQvoVjiISuP5rqH002NnDNo1L+o0dzJL
PRSAAfeZ5xnYeanxRzAxqtbrZ83KLTstDO9iTQrhlJlln+8v4p+G3XIRkdGiSQLB7b3GBK+zVFXI
ej8peWzuy67znDBokotptNJZ8L3G6XoMNPQsQLk6NieZtg3uTjyLkAvLnkQpNcFHp70KyKU0HTn/
XvfPGNU5ajOp16ZQu4PRap2jjwpIuDiuJhgxlgLaJAtJOWu8XsxIPpeUdXcZAgSkfC3UNGo9x14O
1ZMgRp8sMABAwTBaN/s6ejA6VNE10/srMLO/ck+osFYuxQeka6x9OZWElWnnqMIXwfQnx2wHQjZB
ozsrjv0hVDqkm8bScgrFoI5kYIecIBrrYJhcfQ/8EpiMr3q6gzJfvouLptndX/GVk0qINBPAeRTQ
d1ncUQgKis3k6cITOuGHXJYuekdCG1ciayx8kMa02Xh+3ru0cELnPuCsxwkmc1lW6tvY89BZ0p6G
Rkl3SarUeMI0HlKF7XRTBAjnIaLspJKYhDyKcWH96MR6uAaJl50NvSJ2rTG9wo8sJna3pJe5nh1i
29J7J0mkdBmztakxNr8jNYtuUzVE+5J+9G4qS3A/3jg91tYEijczk6M8BgVOI2F6CpHUdwI4Dg9t
IlLoMJvoFlaRgE9NPR300Bj3vq9Pf8d5EgHADaNHVBXDZ6mwwkOF+Mr5X38WStFwFGl2cfSXHdys
lTDuFFLpKfBK69AmfXYbMfTAyeHgm+GxLft8q5e+ElwiuoMMIt649NKXkMAS96V0qkbpaWC7Fkj5
q1Q7SJPjF1EJvlLL/hXG2smYjIOGLbtYxGdKEQ9i6+3mXOz+9N/fpegCAlWaO5izhuziPo+MPIx6
scDVy8fkSjCOmn6zJqpUYfEClL3MDpuP9fvpU52mPkhlAXQGmmJvn5BU4IyUZY9NdKG0pyHz+sMw
5O79eb2POihvkvf8OW2ysVzjsPcTtZgqsPm9+inK/SMdqg/UeLeieBTCV+YD1QD06iwXNosTvp0P
9UXqt/iuP9U0Z3FjSUWnKTMsacTGPxax6u2qCGujaRKUW5/KtROo0f+QdGbdkepIEP5FnMO+vAK1
u7yUd79w7HY3IFaxw6+fT3dextO32zYlpMxUZGREe8DkqH/LGMuNe80qTxWwU9jqk31Yxu6trWcL
PEu7R7rhQY7IKKTeu+duAD72XeN2EzYnbh16vf939rrYRP89Fvbwr4PfdHa2vt7NVjHsGRbNjkMy
9adubZ9ruCE7LXNluM38T88pAxhF95UODc5NxoD+xCSZ81wDrJqqo2AM8Lam7TfsfydMsZsIO70u
IjpGuIW32+vSpd/q4cbZuaVGAo198K9GMTyDTRRhYvRThJHN0Wrys52an41wr8O0jqdpwFdIS8YJ
n5zGCx28f8Mxw5a7nErmJMVQ3FGVnhpt+Cm7/mjVrR52mUKPcY6M8ZW1Q89Pn4fEvknU4hBhCqBf
uwd3Gt8XN/vupcdtZdq3VXfLR2ZYmcx/2urxYa7B5oZgDXbpUDzk63hONZ5iMcWrU7hfCSVU3zt7
p1fGmvYJPfiYDkdkFNO9jUQ7FiKHUq9kPBnB6zo7XmQMDlj9PHdho9s/YxU8EGMiS0ue7Q3JrjGX
L0suPkbdGEN7aN5b4NTQbpaci5R7oSWH3m1d7Ux73mJrGfydLsV3LgrvNzPwWmwHvKPEZ29ZX5m+
nfCjO3gTBlvI4e2XdQE+qJdoSgir4TY0OkNhfXGDmzPuRGGc16471bqRREOLp8laLq944F0yqO2R
Wy2h7banZVw/vHRtQn50JPLmjUD5jdfs70wjDKd1bJXsCxZNz20NvaZDpTUoD3VWTFGD/2Pk4psc
kma7sJiD52EqjnVWRZWZUANCK9W8u8YAg57sk2xxWRrsSARdVM7ZvmkrLHuLl26SSLU3p8l8Z/iL
YWNrpzVYSk4iHr1qb2geAoTZO2ZP9/NW7AKjvehtfsEC6JIq5lpAOtfKkwTtRCkmtADXRPPTOUsM
t9joxE79MizIw26oI32ydlY9n2Rm4AJzahxvp5fpBZ23R9n5u2J0T6lgNnLW7r2ijdfc2tm1dXVl
+0c4zWdaDLuuyY5ZVtkMmYMKVp2HYbP5b8udXbBYh6Gw420xdl3b3MEtD2fPvRldbcMFKtHQc7uL
USU7r3K/Glt7xU4lQj+SjOrWHX5W8xGU6uaYAL5Z08hw0vqbnPOPPK2wzuLNRAksrJ2PZjPz/Kcg
25bQWbvfLOAGYo+fq1Z+uEWHlnPytpTNc8e2GReLdodFZfOQAVBLy4/pNGAFn84hRiBhIES0LR5x
YKLEGvcp2g1D1mYA0+svmiUz2OsmjZvfj2+UyvzCbvnJBeOqawKxBvj95GapBtYn//alFzWucxJe
/zwP21m1z7n6xSiiRLQPdgETgrZ0nlJNPg2+G2el/jCC8K9EMMT1YiEtfKy6/qxjEz1IfFyHegoT
5KC3pkaMcjiaAbKrxqUR4s5IpPLSsSMmIg/B1O89S546vXhYO11ESJOkhIUtsgoEpsWy98G/liV7
F+zBxDPfoV1G7NcSheY3vcgSOM9A5w0yiHGAA5FD6egwOhZO4rokf+YUSHm+zKCc+BXuht4/dfZw
mQrGr/iAwfDbonma2CC/AUCuGCLND1jkjn0udybxr05x5+r9D3deWG/jOYcjjDeLKENvde7E6B/x
AAobw7mZJhutCddsvisW4o//pxPj2SvzXdtTrC7LBicB9eSVVpdnDLSTMDrLEmjOlLfjx4aZg8jB
HrU39WOcHvAxIAJK91j47AVWyZvzl9IYogVOg769JyjY8THt/ElFBYtK0U1lSF984d2PsMUHXRzb
tH51Rmvnj2WsN/rOGt9Wvr00yv2Uj+epXqNGOHeW0H+Sdj1MW07nZvbDttH9UPeCR3rVdJb0fG/Q
OsA/6uzyZO7wy6E41oDEozvENr+7Zj0HWSrKyufSjWDs3WXIph+LpGSW9nNSOb+1i1SSBto6uNU1
kfldBlvYZwA/F8FBThXKdVukTquQXuRDV2yxkqx0/aqU1fO0DQNnuiAf8tQy4rVxKaucDYCvfavT
51akU7iVyUUbNLxUq3mfzrfKbNnvf6QtjwmJcRPLFaqhD9tL4LOlyvjEQSHBEY0VItl5cwI47eXw
seZtFZtGepf0XrQCR4QO/avR9d7MyrjA4MJ4ei4jm3leKu2PYsA3Z2sPldef9Mp/byyfIqLel4F5
8CBSbrLbjcNwrPzpQR2JLJ8Odu88mCUbeJmrh6nJbyZNO5tGnJVbT5aplWHVFzFZd+ECAMEpr7r9
kt3rxvfKOVHbsuuBG2W508nZJh/eyZ/S5l00xdlNrO8in07bYB4sxMnzbb0I2OVTYHxMItin2M1R
iKyPnUGDchXkseKJpPZazpjFjf0O7befSsPIFL2KzFhiudJBL8tDp7e7lR4hwx9bnmH7BzCedIfG
1cAR9fNUWIe6riJndSO1aXP2swomMxF/kvQxYMGFdj8MOFf1Z6uSj2hZ3lfQdLg84sSbyVB49WHU
tJtoEgQanrxN4OiK8VDD7Zudrp5+sYu7oB4vVktCF/7BtbBtGjVAKndZ/vRG+xAM2hX7BgZWBkRq
MWLJsosmm+PMO1PPLHRGKaCKB9X0Oa4eDSX8A/N2r/nGcWUL0XU7APGetABrnEX/6aZk2E3swapL
D7W0KWO6IvLqaQ2rPDtJFt8cvms9ufjUZPuShgwt1ffEbZaLN+ZoVfjTeWvlVVCWa047/3e8DZ6k
WqvQy/prjyC1ZmZcshMjDpI1TvQ82vrAC0HojUO7cB3r6w0PdATqDHpgzWJ+tbg0nobJxyONnOWo
oX2LfKTV+8Fq+2NWLuckn5e7crLaO9CCADv2OmSiYt6ZtJYHLEZdPkczPqkvtNmePK2MuiG9Tyot
0sl4uvY3M3CxEUP52sjgA4zqfcmKl9qRnwSqjcHgPCvw2AX8tafsUzrtPkCnRqUrbRueC2kfMnf8
WJzqtub+m5W5+81OrribRjOLbo3NHsPeB5lMj56O0KjpEEs3cAr74OrpLvHKOPOmO1VrzXqzt2uX
GqjVTS0u3PbBMsYXgyRRmcVrlmDX6pWtEXY8hAg44M7sDaHQ1t9+RAUlTb5LyvfCLN5nSdOxWiAa
sHrR4JriJc/Ss23x6LO/sllN7CkDPO8eKEuPiztmRujBfrBC/EZwwzHuzCH7E8zWA16Xa5jim1WY
LX1qknGSf6M2+7vo+jtERdaF4Nx3Gk6iCdIK2ZIfZrS80KfJo6Qa7SecVe7zPr83aNyXyXo2y/yO
m1ZksL1HsMc1sZhmZ4huyAhsC+kTa4Uq9uqqyUiyUrxiJYZ2IQrAtg9HN88OS86AUKM/TKjOhJlJ
jTWtsKc6r4/8dTiYuTHAr3dFG5k+hSChi44W/YmgSF5IhoycQasEfvvOK/1Npu6pa8Y7PZif7cTa
DeOy75d+5wtP2w+l4+5LU97h14bqbx0HMGjZGVWJ16QnSNX/NIgbGXGkgdm9Ilc5BPUptyf21xpb
40dAFsukEY4Gks3OU2KqKRjuKahMR9Vg3XXGu4tdeDLY8choEjHB6Y24qcuj5mdXuEu4Bllnb5Nv
KtlLA1ftRZ4K/Q+Cj1+ZlV5M03zP7e0lS6a9ptnFQauoTjaORAIXQcMHIORGylQoo3xb8Gu75tnX
66OVpGGf2eGEJpHpjt9+ijGFp0XpUO3RLz94HJeemz2dgn2+ZOdNd89kY7V8VeHAlViok8a4GtKT
eotqo5mVNTFz6uwahDRSOfyZBHxqVGJV2hEZWBLj084k7zeB2Z7WHOYq2S9Mk+rbcqhdEaVYO+gZ
c9YFCieIhuHoR0/bo7+ac35L89mjlA4WN3Z1j7YAcSrx+9jvGU8lZ6gVVT9d/TbHqF+xcz17jnQi
qcRSxie1lpbxvhZd1Aa/lsGFBzyhHYKTyjg92nO4D8aFj2sv72wkHMrgt5BTvGJPwzRvZLjtBZ2c
JkSjp4iMab1mOi1ol9VKNn2fy4XlFOPz3Az7IfgqivR1JWt0vfOUdXgVEn1eWHo+e22f3GCOmeE/
IqF0n+rJrSLjObWbxlNi1SFSvj+LdGM/X490A1/dHIYIEwNLKAqHN1Btx8ZP7smHiiuo1rNncqzw
1/tiy9NoSZMzuKPgU0wXodtkxfG2MhE8JFsszS5mNG8XUPhQOe6Kxgajno9m2YUZbYqq7vfV5EYw
FM7qq9dzZyZwDYVFcz89emI41Na2t2zxnmeqo4acIKupdvXKKc1X/wEjuZtKpKmd3WMOEM3OU5k6
J5VWcHzgvryEk9cdVqv9qfNpT0edFaMY85lCnYNDMnu3rnPidl5inx23kox98YL+GEqJNfymIfZA
n2Zjecya6n02yC4uEwx8/jYx9o0GK6osb2a7sVn7h4X1ybCr9dP6YcxcQPfiYDT4t1Dzu8WryNZb
NlDyAE9Mxspvari2viWGueMKsPc58kn9btjNE82bMINYxOhFrNLLVN50fz0xXXSHF2LcJ+6JfxI7
mvUutPpWLz2xRvAtXjgmw7c9et+B3kcSDG+jqqkna5/SeenaFWfh8STG+a6FLpb75lM3XNmlhp/f
F4sZ1a48b5m5Tyf7p2D8ERnD4+QPUelAM3K3z0RTE+eJPkZwIWDHrufU7Lk980rK0d1rdXI2xgWx
2fzQG+nJyoubDuLMcUiS6W6DSSNk/1hvFUJXZgPLtBqy81BJ6nkuo72W3UsgwZTJAbWOapGGAMJP
65intOfgrAEHM88eZ288+fnyr0yEF+m5ecyCAcNNJBMgwibYZlt4p0KQ3grhR8uy3lRAQ8DmfXGS
nJEUqnaxymPntwcjra1IJO2e7HS0/TJuK+O1EIW7ZwbgrK4EC0vOMgV1dZ+6YjdpMzBUf1rLIm7a
7shpibs26Xfqh5Rsrxg+zBl95X3nyLfJXr9EoMF1HX+yPjgGHSQJOvm70khe/VpS/Y1U8rLMzn6X
f2XL8tVJ1+HsF4/jlj6VROW8b/dm3RCr7N8AeS71njn4a1v86PDJZk+8KkZvxWsmnEYE58iT0DZM
C3+ALHQpW7d5ORpwYhw+D9sR4479ilU5IoJRUo57JMgOTk9v1sAD2ehO9uxz/e+vglMvi5/WqLl0
BpG5jPt2kyjFi/OUyJu3Nj8BAx+dhT3shrBmf12rdNdCuZ/G9SdA+5TMSLLuU45melTvsFKMZ/fN
ENpuIoDNzrc60EY/w2+ximPgTbvNx1SYo8uCiFC9Es4zzfPxtNGu8LfitPyH+a27gtI+n4EbqQ5D
q+vvhszHWDp9csbs1BY+7Mr11aFyzzobNcgJSlCABWUezhoYC/N3hd2d/JmT5RVcJyC+qduTVnPb
CaazvhhnlapYAJhxt3wD2eeEz/yVATteTzmB0/RJcJTVdkjycj/iLTO7xQ4VWLgx2UcCR9Gzl1f1
QbFLelAfqqjm+xmPwxqGDt/qc2FO++4w4hRvm26cW8sT9gcRtohjaBSKkCf9T3tp8SkfaecS3bRN
i/qcC8sYxPPAjbIUfBD5aCRmh0m5/7RBFOtbwPSG0UaPCU4jnlwkKaxlR8s7gtiGnnix74HGOrP5
KPAnLfOPNK0O1prtitQ9594hW2U0asl5GBYmh5cjZu6PdIJLVBz8f86az6j1JOd84jpmpy9bX7yt
bfeML+499mTvq1V9MQXxbafOGrqr/Ic18Kkucxe2YPXPGCqGwgT1JUfGkObewj8czJU4Wg7GXda6
z9M4PXhjfTEgxw9aecVF7lDZ29HVcDLvevs62eJrHE1q9fGmsqdKUOyTD7cO7h1//rFq/a0KtCwW
yMBFILuPnJF7e5u/19o7YSLz1pfWYdyWT7FWx3W27iG/3ebUv0g0IaJVZE7IXr1LLfMGjnXMtvaY
L+NVm9evZqtiFaAkDL168N42sf4aGaTFsgBpNPP2ajHP0KzLIzVBFdYeN8xpAxRsH7aqOdmOfMAJ
j7WwkJxnURkBkKfeWM6Q8PbqiE6udl9z+y1kfnPb1gwL5gdDx1O+zvxUeyJR2TqFiCUpcX2Md8kk
4lQhXCi66dhpFvsQa+GCxlIUNOXdCndTY/9I/sbwOq4Pbfe0THn/WFE+IFdEjWNQRfZdw+z8JuHH
EWRAss5u6b0Nzrpr5uHL1NrHfKo/+nyNOXu/YrM+zQEp4bm4jIF4LBfjurn60/9LJO27bSm1p4wq
r+pP2wi3e4FTEI5aCxF5PDjVetI6bg+zrONM1q9lYj44wXQ/G8NzkI6ftZMc6QTfZJVcy6H8M7Jj
EcfZc+U7ZFlJi1imb4Ot3Zlkx0bHlSNz8jIUjUmZP6XXSvb3vp19AdvHjasfq3y+uvoKWbcaQxMo
Csc1A0cR83cMpiXUCvN7XId3NvLHlLRumGX8tEnMf9GN4rEdVAyTpP9xOi8B3fFuqnis0AFjoPt5
mwHQNjt7qrbyPmfcKix6++gnyUHFaGF0/9ClfakJuJIaVmpUO7Wu7900eB9ytKkTeiDWcJPbstvK
4VGVfW5bHa1OUik0FgC9+Rk49b3WBg7lu37d1uXcb/Y5ZVwFfFHDGsWnZ4n//HdmYbdNfoQqq7sV
uYJByy6rD12R/KtsGXt9+uwI+8NZmjuDTMFARaSzwCEjOLB9/Ww3G4JYUf4zClS5TJJINrtWPCTu
QS9gpi7WQxZwYxs10JDGQN25ixpveoLOV5FfkpcyQMtgHMwT2iJnW3bnMu+eU6fpIyvVX/Q0eVlL
+ToBWoXeYNeRVrgXz8n/5J6/Z9b210SnyyVJjS5mnuqfS3AnepHXbg2eTblM/OrsWYj8kEiziG1j
2qf4d/vllAIGbHvBJTRknui5ycZLC3extLm4zdZuaco9webQ93xQrd+pk9Y39o5r8xG9goC5o/6q
htPUi+kVKLB0z0hfWuHKRTL1PXL1aB7WtWd8k7LY6V+ZbLlgIZPtg60EbhoYMjcY6jSFd9yW4LBV
lGatrM+d1Nxw9FYjdGT5DsfPC726w3twMU+cMjDHuvhS9Y9mDC+NBX22oXT2Su4f5uz/dfvU5t66
7RFmYm17O91pY8mnlOu6C+qsjgK71EO8nd8lWcusYJiVDqT1TQ+5jR8EN9rE8CIPot2MppWdrzen
Ll/xk3xYkE/23XGXTtPR00l5g//o+uaHXXifkHbvm6Dbt0VzAQG/LivXGat2X1vDjnN3fA3a9rGx
B24C9Is6fW65pnh1PI/GXtUZNFifdR3odnPAYxCUGtkPUMp5ASL3CQ3+Faun50nY12Gsr9w7KFkU
V9Tr86sU1XVcrVPfW0x6stAmKhehaVDg5wR8E05y2JK1gCyhGFvBOaks6oqd59RWqBEgp6ZE/1x+
1oNxaOTgYC/fhvaYngo3OwiNu8PWrzKmRQ/C3SRRUszHSUf0NGuDIKw35yfxRRBube/TYQRLzang
1UuSQbvziU0A8ncidaO+I7sm5VF6loi03OPsFdPnZE9zlJo1FAHjyy3G8+ZXpwwQ1IfmUeAka/Yg
V9Dpp0UjcgR3i6lcRtTytXJv6Oa+Gv2PJa2/RCuOHKC7Omgepr7/GgfUQKryuRbDG6EQQigCL0DN
fiQ03hacvqdO3ROW8iGbzDPi9Eejan/VjqQ3d6yC9JMLNvCB+70lzhWZuhf44xejTD/TSX/Tun7X
M+eA59YrtsFzyIm+G1wd4rd4MrbtXk+5Fwh7O9t+de9qQ0ciL7kJ9t1LTzzLK+06dvWj11MqNWO6
27gHzKK568cFezTXDBnFQIjebE7Dav1bTe2oye4CyZ5EVP/1zW5npdzSRA8sBxTs0JBYsr1fyH+a
THp0McD+66I6IpEWy7I45EWFUMt0kbipb5p51E15a/Tgu8E+++jbzmuflDM9JXu31OYzKf6Sqpwq
2+0Hgbtj8t8bE+MPBSjo80jnUV+VzAoVj3TqveXRnl4S2hTpaym9v4tZILESnFJ7Ps31THao6t+i
r9pwwzwlQmMtHJbxKcnXB89p/qrCcfC4p5WzcWk96ENIXA7xxOxfRIX7Jyi2WPjTafKMJwR1Y7Z5
xvhHf+5z5Xnneg9tPwBIJfuMTJIH46OxzWhp5RdnnR81rdq5moYVaHmFRXq/UVGj6I1NHvgXQEdV
W0djJMOlVQKghNFmWKVl7OjuTV2ORg9Rm6X9ZQ8+tsK4yqX81076RUipo325tlG/EercTsHP9btY
s4taCrMtzhVCXiCF2NYbK1MuFPObH61tRkuqjk1zFLHWV5Batp+iY1IhdbvnwaP114rzstT7hZl8
QNHHgj+nun+pDcRuoIXp3nTVmbQx0a/xRXUxS9XMqF9RVjsa+NSou3IH0yaVzdvYD3+qKXuBbHFc
ZPfai/Qi2u0x8wIzQrHhe05bSDiWftG14F+bG3dzu3QhcWCJ1zR5cDRDCzWzeW4nKqiu/VdJQek5
/ww6bxMxfaYhtng1yYwaaLq55lgEOZaC+tznLHf+dYH7Jxuq77ZqgRxabS/tlImjPnBif6gv1Wa/
+JrOVPCQ7n2PXv4ozEgbEj5Z/1sE7ccg+itKGk+ofXahHLyDt8zPeq4fRmG8Jr77s/XVjIKSTZPJ
ND88rNL/Q5wLvbipc7rRb4gm4cRD0L7YoOgMTi104eXvkqh21pj/UQ8iC/+SmpvC+EU0okQVqeKL
m+dvnppwFoxnBqePWTPHgnmgyJkHYNgVHVD3LZNQLvjXv1Wih1bVPg80vNqmf04K+ZFyJR3k/DTa
AOoTGEmjdWfIcuc1m86VZj9xRr7apGnvVNK18wVahNfuqVhiozWauC+KKvKt5neeup9tse8R/Ln4
wxKlYi2jtGnDbibViPFPoHPtLxMl1pLgOEtuj7MhPaeEZFU1Z44+M52WVbEUDhtkTKixxuSn0Eom
ONa/jCf96VOBqFJNwbNuKH133bmChOc4+Q39paeJVKORTRrHeMmH6kX4ypfIAuzr/xozSp5CpO9b
gvWu2Ym3GR4A4+VPbmu89Pq2fRf1dDX8jsZ3/6ueu5DUhPQDHztIqU5enG3RnAfhPGRlu1MQOIUM
6L0zUTkioGWZ9qFupxV/PVXoT9Wj68ovK+iYvjCPll8dah32ue50UZ25U5im3Un4M8Lv1R/1tHrj
XjR7iey1uJs086xCbje1V32Y/+VOxeBOW5ZvQ83PDZJ3ynGeXu55np3fWr9+rdNArGjkM1QzWNQT
aUBfXui0OvP+3qBcnkVmnaoexmYudknqh2p0GKAUklyp35isOufGdGkYURRDfaimqWZeRrt3++nL
lPMB0vBXYZY3z9/ABwyAdH8ILRKuRimkE5ZDFSYZmo7TevVjc6EHBmntbt2YFgR6aPR8V2uMJ4GA
9vR+/F/pBI9oZwJ5Fs8zyENebFHOPb+vm4g0AgBrEbFpR0/Nd9puAJGeeC5L/bEoafVsiJ6j3L1X
kaSzOG528FumbhX7KUVaLu1PH7n+cCa0UYvsNjOh2dkduprXn2n7UofAw81CW8cPH4zaAlGJavx4
o9TP/tQTi9cjHKbN5t24cQTZV3XWPWqV/1BkLWrpFnRwIUI/rUSMG+KD1OQOnbj9MEBcMGauTpjF
cDE45h0Abq5/lnOjKlkqGlg/gCiF5x9mQiZj1yTeX3Nk+s7YlbCeUaCreDxIxLG6j4zlTa2z2pMK
ftXpaAESgVkCIFSH3AXqhi21yBcFmqkQDgTv03covfRYMH9KkcROGF+94NNImFw01kOGiXoJ88H0
v+nGTQsDPkx18YuaeQoDGqDYNsfNODAUKO71LPiUuHL4VGQrc9Jb8zDk3aVWUxbpeKAdZhE7MrQ9
IKpcFbqigLfSPGr4Z1iMkxokAFoveZIfsX0CRUmkDJ1hb7hajGb0qSyJZpAWgja469obY59n9alS
e3xLlx7wMIvSZD4n7X0ltcuyWle11ZA8ZBeMUzT19BLdK1udIXlsN8LZBKTW5N60ELU0FJwSL3Sl
+I0+uTYZuCW7raINsByxvZhxZdzGzjshNkAL4gPb1MjBQ5KfqQqHIvMfbPpylW0eO2O7N7fpzsjB
F4pbUBcvtCZvaTM14eLZu62+Yz4sUU2GYR+0djjOSPPTvHStMYIAsmGRFgw021uPxgX8EJ5l1ru4
pIHKPccyr0PdxYi51mNNztSeXJGdNmujwuSeIJJjlw4t7bwqjwY4QRW8Zv/Ryu2v2pKxTnFdW7DC
x6PCqkjbngeF7FtWZ0ZSBq5QIwmCaI0eWcvYWA26kQN2te2Jv7EXZMMyeavzV8UY0MYgqry9lxmx
PexTl/s4f5qrQ89GgStNCLuphfJye0WeRt+1uXOo/Pq4siVYOdOpjnyHzoZTz8WT1s5fRVzhV6mN
5XE5XyvveS6He6h4kQAtGPv54OvlYe5McaqtIvaQ9FRFpdr6w1w+ea0FVdoLS/0P0haVXlw5Rx6q
8DZgxEAzpq/nuJM/qemh1/TfKjT9P+YNp8wP1ekINHWs3lZ6AwqDH8D5LXc88kw8MjuWcp2lcofh
sW6XX08vd/wVrfdXvmT2g6kZBQSEiqvLxtYjDVj+mY+mWs5F+652pWDjcgr47SM4YUJAN+sHdfz5
L4E9//87tS9aBwXbSb9HrUHV04F4rpX7BznWld2eEL9nEjJSFwy1AEb134dBqz0q1bo4Yi9neINg
Qul2rjXtReX2pmbytk4uBcyRWlRxAPTMr1U5cShvEyQVnqUJ/qTCRvnc3RE2WEYFIbOzaFhy/rt6
n9ciFNuz6tYofoPX/20rJ+xBVDjDKr6rP7r9ijvVSZP1ybL+sQlXRqg1/8XqxX6Gejb56YFrMajZ
e7b9qLK27N0ncG+ex+cDpssHv51VVSuprnp5ALWUzclq2vmfWvtGBTtyhRln/EVAKTGoOTY6UKo9
tBFjEligJi6EGwrS7HBeXqHJGPOme7dNQj5K3Z7kOj+l+R8Z6Dvfbf9N/SUf3mGH7uC6X6Hdxnx8
zoiENqn+qzo19XLrOJT0vk4cYRLL46yElYkXLJD0OhATeqRa+tZM464iKtoei8Mi1+/8A/5Po+Jp
vWdHHhXCLTZAdrnvJdxQdiSfdtW+aPnyB36+CpzWakcqT/DJ8XrdoV69Yw/yoB6btaa35nivyGXE
wZxfOFH9mv6Hr3d8/f+m5WSr5zMW9+CT1olgriguuK78lNshH19r1XK3H+zxQwu2UKKJqb7+F5S5
X9vTp6oaHXe5jrxjv37m0XjTk/+X1KDazrpx6Exjv/YyNLKMBvs3PZC402aSjX3MFiblWRc4Jczb
r9G2vpXMrRM0VroE/Aj1wJXXvAdtelRheALBdfpOxR77TeH6BXaVmksPh/VAazU45fl64A8VJQmr
aTlPNSCwmY8QMNfI8940eCFG9v8j3BODVPvMIZquo7cvvL2sx5201HFmuSZ3DXnFansUe0aIQTv3
SBuEbvDJmTDyp2J8VXtQfZMKVJxKlXt1hnWrARhtFnzNAR0+FMlLBaK5hwlK2JTiV32DCgdqi2tf
GeUTa6diuvqcRAGlxlLe6H+GWpke6+CPJa6clXR6Jc0RMP7//nhW/Jp2hoXqG0d13ebQ5BMlvf4f
ANJSqK9G7DBf0iS8UNa7bN8bfzyof+Vzhug98yrgr/KT0tl+mRJO78i2NGnfQ5Di8WST7KwJEDC7
z7YtUk1t1lrwsxC8K8A7NMiepOn/h64EB2F1g9NEAD9wC3U1GEOdBIqeyhenTM/uAjGjvPELtQAS
OC/BhM7I22ahnXGI/0fTeSw3jjbN+ooQAW+2JEFv5dUbhNTqgfceV/8/pe+czXRMt0QCrymbmSXL
qQt5mECdmQQgYlTSK0wKC4TV41ZwB8YENnYuZHM/pzQ3Y1BrzTzOoXqIYoYKuCvoMLoCi5TzhEPO
6GKlHAFuLccjwU51KhUHDnNrGxeu0xTWfyTfH+nysbbdfJPz97+bZj1ScEZJ/6URipvKLom+MZ/9
pGxThkTUFYyego4xEPEIAB68gZL+v/LG+yTkb+mkHpOhAJl9jdPWl76orG4yUxTgJ/pjigAlqxHg
83NExjrduLQTyXv1KVZfTizKkljRpzHIr+2swqqO/bZzD3n45YXbECvXkpbJTeLJ58UDucNJDd1N
PSxQSXvfUt5Ee47gYMqnndV8WQY9rerf/1bjf2/ZVd3VI/TDBsjXpeMJfgp3H5jDWWF+amt5O7E5
EuZJ0pXaqURHfAR5ImlSIyEvOh3z3gmulC0jBDus7ofV/r2gwTVJlleMg3yGjva3irlP7SeAE239
aVmPPjhXhbn+/Qp0qCRsijnOSzJsUF2VCKjA/ISht5E7m9o/ic4sQewTxo/76UmxbkZW+YlYT/KK
Jcd0deYplINauke9pnatuM/d4vlspQtaQ66aHC7OZ4prlNa/XGAOp6omJ4inO8V+Vaprxcray5Zw
7dID5Qg6F7B+vHJoc3qDc1mKhzx1r8MDZPVK7r58Ke5A73Q/MD0CQcyGOSyfbsjSRCdDhlEG+wxT
YCKgx/HT+pSusPobrmiLDYo7+ND0D4ScfQvAqHymYRTPRlsjD6PeDfavyo9I4J9y4Cha6Z0yChyF
Ep6V2v6miQUQc5owlEPu4tiVNxTVn1PlxRnhjkHvbkb7lYOaT7jm+E2lWat70XamisiZFD/JFDC2
aVmJe+ion5uS/JM5csIk0qjVqwRFYlkIQ8S28RI2UjJTW0Oigd7SK5AX+n0X9aus1N5pTT2N+mVi
IuNA3MYUjK1R3Nj3gIJRm2t/ORotWCFk3ORudvsEj24uAT1nku28v2Jefp9FJeI4hUP4SbWBEnr6
7tloeFA1q5zC72tQ/+p21t+NAc4eleLWu/3eIO5wPb/HhQGS0dy3Tn4U09fWE+ZbLA93gzuNOBZn
oyY+jkJzl48zUFIUap03p1ucdcVayPUNLO+/wYlvOv1VchNQmhUTtFAL29YJ5ZAK2hhhcKSPD4mB
HUrVoWHtVRH9fuos81qngGDrZCfOxOUwEVZqfX2Wz+rmP1b/ISZADa1dMqA/8ywOxcKZNqi38LB6
R0ZPGM1vSeQhriPrvzy6kFWxx3B+6+NFbYorsLa3gvoJaY3v1cGhFziDFj1m1fhijTh/PBE+qxbA
INFh19CiSgD7iQsPzXYXVC8AhiTq5ltxpexw4j216tYBMmMQ8PyWv/u9mMxhnB5LeZzcj6qPbvj5
uHy3emRI+HA+MaPgH9c607n2qlPuAiu88AjtgL6HBvWH8GcirrZQjUUh2K+m6DzmAy0i06FuLF9P
lfeCBNBKEvu5dM8p41R4HonysTAI3RzERPPx/N+vCeFw/BpEttVb1jVslhhxHDEdXf9jT+oKz9a7
DYmwpmLE2lUQYs3nMyRAnJZC3UKXCNeIu7+yIomE5TPxSUDnc6JdxPfQrqNKGtLT6zZyxuAKPNNE
lwVT0KjhDxx2RlaV2PUXh1b2Ttj/X4HNKUVP5f8tg5jbqS33UVh81Mjnsu6ChMGmYqnzstzKi3D8
QeITXIfmTbKv1Ol2qDUFFBkSsbQJnl/RiRDpUlTZNu0eQfQXdyl5CmdbJRvFzJEMEBaV6TcHPWQ9
iKp7BEKqQt6VbS+mP7T17mNe7XnfBIzzyp3LN4KhIv1mx4KKwlyTf8S8QUvcmO8VU3/tzHxdAU9k
suI6qKx9CUGDl034IXkuzhgAwp+2ml9zt7xYReFroI2nngPuXeVVoeNu4vYPsqg+8MFiavzJwzhh
YBZK9L2anmfyclYDOXepJewr0hUsEcWSv2KRWdzfYC7jwFHL/n1QEw1efevh4dlN+c7WVvaTSmRP
/irBUp6ouF13I/F1TKVQzBr9jogWsUqOBFKWEVAbCTx+11+9FqLxUDyb/aO3qf7o9qHSh3+AxUOq
urWfLgzF8xinBAi5v7t68q3m4Piz/LhQYLFmAKsdvJiILK+qNZk1cfTgicPQWBvWArxKnc0V+i9g
OQUrAJigjimzqZRwhW91TToHF66b4b61GzoNav+sK851mKwXkwFx5ILWPTHhSiwVSPQKUFMEtGpG
eYth0muUAnpWkBAFAKKVq99FUb82BQ14tXTpy1hUhAhkYKK12IUKUE5sRj7A4j2IwsfsVptuLs9G
x72LnAQ2azFPmyXOq8NcN4cljf6Zfan4AMfME+PI6MMzZgLig/cdjfl9iScQgx1UHidyH3FFP45R
8ChndcgNDgGV0yhQ/zCeBmYe9W6/A3nyDD/lX+GWgmPzHB9d2eGuUyBcg/xBhTlu/yH23q5KXuy5
yiivW5Rx0P9iDNlEUxD5vmAVusF8cuk4rdNhoXAEaAGBLJ3wJh8Y1zBZ+34JGM/uMqNgvNVwIEDG
5J9Wu0zHBQD3wNStoIhj31mM/wqmvm7zIoQ0Xc60/KF/WRPRsGrPCWAz5aHLcGdK3EcAdxpFYP3U
z8XRiwM4VX3wx5pzwMJmP60TZBvWdqNavjkvf8pAI7XOmnVfh+D7VRgyylxUfJLNu4/JfB71+Tl2
pje1nkhokugYWShlUlqHXVc2n2VAlX4yrCOjDCAXIC85zHV/yoOwgglDZ28fK51zT6PiyCiWZDcB
3gcVt8Ci0OwYC5hAlFInl4yAUUQU7OPVrFfVWlWC95zB1auwCv+zM4yXMULYlVZYbdLNS2OLnqo3
7vomvcaxgtrDkl7dUX3reG+r8u66ib5YVZfuDcmhR0Fl5KqYxQsl5EM/N4cR7ObW6sejmRtXk5bI
xrXMg1ZPVxXO2pVyqu53vMoaRv7W7LAllBWcDXXCe93ZEs2P4TMMweW4zNp8bixKelqJXFjT9whx
cTVhdUIdaONmNU+lQSLagUefQ9v3Imc89/rA9EoYkhuaHiFFlro+qa1Hl6wdEfV2NG2bh4O3jvv6
S4mrv/QguLy68xqbAyWUFMNteOWPtuD7V+i4hEifD8G/GS4IA+OctFtpSOF8pWZWfvCo1XYwBsLS
scnb3dAU4WnOaSBBhTSjLZqy+U6PXDq7jm1cvTJRDzH7cQhsx9hyUU2pcif7iSkUz0qHFRFZqhmd
gDoAndfbZ8aq2ChDLQYDstp93ZnHwPH2KlXdMs+uc0FgBQzoqOpgF2nTbI2+75hVoX6j5v1eAxq0
0fVSE5yNNSUth44iMK2T9KFbYGpds7Eoy7rbyZj7DWAUSFTOwD22MBtJ4Z1Tgz50QtuhS1VCN+AZ
PhKCyYsOnHZba/lLlg5AkIti76pwx7LwT1m3yHSm6XOe4p+DHnuf6rOxa7l1jZV/DlUrIl4p8My2
WJsBiX8F7TZ35zviQFR6AF9HNXDexSJEtnqGCiR3ZkVbq4SaZloGFJpJ/YNoOGeR/V8MudKkKWAS
lc+T87zYiu929QU9ArCnAESAZFoUAsv+SgklEYn3woBu2EAhBPMFlo/i0Ybe/FMd229J2N2teNhY
LeZKH8+UUgk1qFW25sHNEz+trG1SulzTVL3Yswa+ep4u+TSBLkAkhIbZfJAnaWiIOENwNYHWc1jW
zRi/laYKmDWZHkK6DXV6ZqO1Z7E+ED0HA4T1VKdSWTte/dVDA9AR8NDK/KbHiwKlRwWNHIZMAWjv
acocEM9M/bCkqGfELky2oEp9UxD3hXdolmg/lPqJkusNFoTvLtk9sc3/rMETxhhDTpYiu+soH2zK
NLEBmiUodqDso6gIieilDlAf0VBH2/b0sSpSRIopIRRb6xNo/FUfS8jNefQeJ+5zU0eQfanD7Il/
L6nr1BsGbO+CKdsinelrrJ9ZNE+zmz9KLT62ifPMEAmFH/Do3+vlt6IyuazVkffpOElqYZDo0tLR
tGCLs9paDKIL8eEGcIIBqJU+2o881j6ZluBsnMzBp0eWt+0M0B4QsSa/8dJ85Rr5f57nPXS13sXN
oML4synKK/Y6VKrPuNA+B9X+zhhEgK7k8q+lwVCNLcJvy2fNULou1d6Nhqqmy7xZACVAY3tSqtK5
ZmNHCQqEpkdpLOtC+L96Dxcy36JAAfZB+x7SDpcUgCPI7XNidz5Tzd71ZPJtI3tflIImnhI+B8N8
cuohlISepoA9kY/UNKiNzrjOwXSmrfqG4/iuHQTa1DmF6GQNf4Fob4Mx4jQpr2OWADMjihgio4Zi
W0eErMBt48V+0abxrBnQse2ge9Ii7Utd6othppcAcazVUJX9eqHGMLTuk1O474Mytasp5FRbWTvs
p8XLNohd+ZoV75ht9JlMxkJTDgqQnarNqp/MP0bZ7q24W4Nm1FZmnr6kFT30rinUfTsJdjDxIr8n
Tejj4ssOtJx0cdoYeXsfmBRC8cbsAbBP+2wOnqc5pnhQtvYqV5C2N/UR9h49+hacqOKJ5mD4pLvB
3dHnN5z1S506p6IjuTWt5WapJXlrk7zSwWKqDoqh8I1YgJwrT5hTTDlFFo9JOoxw15BuYSal30Dn
zNTkScatWxIgpqEHmbcrKVS09rNeeOjGLF/g2tN1NSHt4lSkIUOkHt0oe6gYmCbKtmBhL1OynGvX
/TuhekdWPu1DTTmAiWnPzRgdumpKfU0JX/tufJuZJusnDDkA/jVyMFVzVQ/JkR4sY8uVPSCDmEap
sXFmMOXOVAENqQnhU180UjP4RSvIo+fJch51XoBZWMZxvRCFMWlXWakzaYneb4nbDw3AcWWoPvuR
EY4diUoPt7sZFhpcWrtdbOenHolANRV+kdbFT3ldnWPVoHBZKJfSgJLOpAVXo6vSJWBsnDlZ1pZe
b6zEecupXA5dfagR4kN9IIbISCQ38E1KoT2ltIrMXmMaQlStcyojcBwDUHZYucZ40vkiH44re+0E
/mwB6YsG5xVq9o5hnqI+CisB/hVk4PwJdMq5sps37MYeyogPqvNuUj520CmMmIyeTzpDH9KG1K08
BkgzIBVBa0KtNiW8oihtr4XlfRfO9O3VFWB6LingsuuSuq9NlFAooRaQ2buqcgD9FTBQ3Fel1NdL
Vz8x3MMESxFSndT9QgNcpRh7ZL+esgHCuJUQs1aI1ZraSbHKXQcEG97+UzRT3hF7XsC/aSUglTvq
cLLnjNDPntV3N51/UI98iqoRaWntbunVriZBDRvrTSuiQ+oOT2U2noNlemld/j/1zqY3cLzHsdwE
S3OJpwZlYBTXzMKhvxhPJ1FB5GD+zRG2LZLx2jj6UcmG5xpskYleaj3qhF+EwNtkdqJVGBR0ZPJt
pLrHooi/qVese4ezO6ghrW0sC5F7nxKlxooAhgDIAPGT2TagUTcgyg40P//KhuhAF1091lfQnWEW
TxmA8fGPa7Q3yxi23Pizp2cBIA73tCgqnYTOt7QaiEZ4ohtLDE9PJjYcAEXuzYAxSShNw0I7GVGK
Qqi7i5LgOlDdVrXqr9NPl4IAfCpQRI1T5bPTnKNH7gNdPvGXITi2Y3TSRocSkXeQfxx6B8VUJ9pV
FC1gm20XK9w6AOmbMAEmBLEBEfiOsEkOnZY49zqat/MSXXJX/6NBpZjb+UUWCw1ByszcwDqywUsV
08EYUS41Jz9LKWtQeNC74JDbPyZeLC2HzyT1PtBFpns7kUz0q8RiWjSlajdN73Yc7CjqJIt21Ik5
nNo6UiF4pa5/UazkZtlvI6wVtar8VCmOImgw1+j80s0WD5gApIW9A/GOrvAg1X7KhW4BxCp3D0aW
bwdMXGdnW+GiF1jbASAEtdom7bdRa9M6hFlLKqO5FahR8OeEKSjB+Hr35lTmLtbzx5yV9zz6QM5w
tWiieuW+igWaBPQXFH8GOMpoNyI+k+6pNiA8DXFv3otHctWWSdxgj1S0qYiQe747zavrRKhTgNFp
FQvjjDUhdGA8/bqJ7WfIEQO5+vQTO95xcOx2Ow3LvofGOTURAXJ6zNT2KQOl5Q2lEPupRWj5Fa0K
GHoK1uzLWl5Da1w3MxCaBguSPSl6QG7NIa7b/hQLeXb+JmPeyPNomuTk0SkI26fZ8SAtThuNLapJ
2yzrnNrx2uiNXW3XtJ+4/xCIT5EX7/U+eu7qMIDPRtfWCA44iqMTuIcsZLfS8JyS9a5MbMqqSAbQ
QN526NDZ1NAotIsLCNxLgoBD5v1U1JdbwdlGOSmui4q3CYdmKsKtxYYIeX7mADhQWhyaJ0ZBjEy/
g3ZXD66yuww9NBFwJrKxYs1qLntv0FimvDQWj2mxdg5zOnWoTAyFXReTtbaoJS69wrfGBAqQ2CKo
QBRQDfI7px2vEAnBHbxZC3ujjsVVtjhQh13Dz8tBmeLGbxl6LoVjB0FZkxpCVgBh4PzKnR4HYkK9
3zk9iNvOW5kIMyezSkuHjrPuQt32GJPTheO5rVx4XQXJgENBR+f7W5C9KYH1qg4oQ7o2bH6IvV33
hlKHZUJGFsvcGcvVxujLAzmNdG+zAyo+56WM3mK+0EuyV5eAfcmW1Ujmw8ynNSdazj09Fb2P3+oa
d+ki+Zx0lgE1Bh0MCu0EnyRpawChZI7phAQEp6RrgmU96da2SpgU4VYNTbdxxpVxBodO+2m5Sosx
/EyN5gK9Sa9m3Dfiz1/pavmybgUAfdmOLFpupEjHyCxsOHjlDzhWeVwD14dtejMoLEQmwsi8VlhS
UwfILqfDmQHqknpFvfpeAZiK6SCojnS2DSBySbgnRX/PFpYUvzOWA6m19Q+9r5XaN6fMClSMdLKT
CyxD7ZpQCdczG2AjyouABia9oeLkoQTh0JSYb8usrAGR7mF1D8jVlNsIudQedYwFsgWbrPoQndZi
/xbsswPfPhmaS10iCJl5tzG5GGlwlhmZIURhTwfxpKHJgZKFBe3JZq8t7RxyHzRpf/JjtWVTu+B1
TEW/D3VKnoUCj9dT1M8uaktMyY32oscAO3TMyrNF9w2FzZZcOEB4xk1Qp27WIQi+7oddhqyhu40P
CzBa0fZBPNHYoR18pEE/GJLoAb3ADncTu21b2zbSDq7R/5nc+JTANhYBDXd52OBvOvNfYM9HZ8y+
jY4m7jzbx8ns3rtsOYJqLMH92a/iJMqpg3ajgcyZznqKyC2KhxYxj1tbp4QAUI3rjTjRqfose+0D
gcGVPcZQtwCpNr3jGxz+KHpWJ/1okRu62EIgN/eOHK6XMmi3NcPm2KEI3QMXN5v4ebTzewrm3c6B
GQH7EItFtIdcOBWF+1TBXC37i82Hjfa7h02uehp4hO+yl6I43XlIaUx0nOZjkwSYYsKooTpKEbUl
z5Q/yfmeHT3ex5l+Zwgn3Zar0f2Upb6JK2+LVp0fAUxfkvRWxDy4UR40/VOCKLj8ErXDX69eJ2Td
0bRak07QVPmKodUwLXWYbx0oWvasZVmccfBla8pkpP3db/q++RDzjyDBJmz/iPGXf077YNciGjbi
niWMSftHrIYfxtz8F3bv+FDyhnVKXVETxi3hLfV8mmk64wmYIHrqMb2WNT13WfzF5QPv5j4bUfIc
5/leVjpF+K+h2FzD0YYPA4xp8HmJhMBSpjJMQGPlUkbYIBHWnjAZYG93U5KAFEIKn17QoiwP7BQN
/RTwTGe/R0h+a/FVnPmk5ge4YFvG1b5WjfFpuNBKkA1S69lHjWOTt+DnwnAzj6ivuJpvKsCWLt2U
ncze2AdTtTfpr4cA4II+fwxNe1+43ck8bNEqO82EMg25ZRiXz57D/+fOhqbgdkrMo728jtoXtc01
f3hmB1Y/97Nq3tPoadkWTH2GLyn04M1zB5he3rT2Agibeu6JFsHJxn4H2bKne32c1YEEj/q6Q2Q8
MVdNc4OzW+bFbziiNd7R9PqBdux7jNmMWg24irQlUoxp+J7WEAPKZrdgZVuEMmVQtNz8IjYuBqRL
2f3KQbdpvmVL6Ksu+QYEaQXoZVoEW+LMAyMyZXLRxsYhymab2kyZ56elPawLNso6ZRR/Mv7FIPqK
kNEIqfxNi9ywv8mcXLUYUUgArob56BiyNCKFmYNlDImGRJXeih6sCz6JsCDYTUh2SA8MbWzxlCCZ
9uKZW55xFkkB2iGcvdhFOWloXzTsYcyh5SxK6BcgiR70vDHgjwHZLoMLhXmMvWknjxoFow8zUs7J
sIAN66G0MUjTz9Dl5Gx7nUcqWVMydNZi2A1+xYgf9dLc2kTZid31+PCMiHeJogsjSah8wxqinMnr
rXLvR/ZNfHrhzE+a5oIYtLbyyl7OayNDx8ZLDOhRmosIPxHrgKBATNJ/8S+yffyRuul+DB6/tpqX
VtF66M1/BB2wFLOXgT20F0amEU1MMvpOhxJtxn5MAJYnkK71vWzMmDW8yqXlZhHNIXbjEAIchiTY
SPFVfECPMa89hJztf1Uzr/E2x3ruVm5tUuV9nT3nt0kF/QtjVy3xemZGqkv+mXQ3CWGZ8yIJSkV/
Jxv/ZoAOw/+6gVQ5f++wbhWJj1xxgDyT9iXZaDvEh4Wbl2MyGoMxHLybXZk3kG2RSScmCsE2Vxud
Zk2A5IVck4gy6ESw5XnR1Zx1EEvAFAVRxfHgAEr0GY0m+c+3OQEV4QMVD3YbK1QuxlpOClOgIzqZ
Ejq1gBsLavqBxURSYkxZdxyUw5yPQUhPy7vtfpXUdSnUQvI3Nzg2Xt1dhOMttIvPoKRewZ4rVMso
amrzfShQYOS+u6m5Ny0mnXg/PcVWQsXe/duW5W+MZuI8B/cvHg69YIx24JuUgn9Vo8r5oaXJJkeA
TSfKG4m75+abCtzWSBgIoJnb0aC7RQCsZOgatCHzEqScymBj4lBZboPGAl/X9qSFg7cb5iPn2DDd
nZGBOLCYX8xFyWdtJ+kM7ZWV5g2HFmOaOAPWP5b7xXwI1KsiMlhOKGgPXM5SDf8y9DHkgBY1wPJ6
Lye8n2bAGQGYMnU9JVJi/ckG5bbIvVRsCp1IRFIPG4lW1U6BptDt+M0IH89iemm8a4I5oWWNeE41
PytK8iWBbOPCVS6LY0wg5ig0o0LjmBIdgQLYNIhfSeal4j44liE0FSQ51pjqAq3DsGDeo6GfxDIh
As5uF5QdSLP9amEkCIdegvhlsQjcurduVP2SQoLsauHs6fh22Yw4+Ws1IY+VqzCdxnUX069oILEr
u7oJHy7s1DBODtociBAadirPhw/T7naW+yUZF4O6SXhUXLaCHDdNc3pWkuFUdt6sOxygpIbmYl9K
Ul4HKnGEHs/I5CLoEr/WwwDrMOrQ0ZxqD8H1OWvGgzx1R0zgOoT49bKvCSUsph/Eobcnr/YROnxX
jJtuN+dWAYRQG35UVCf5NdkxGxEQNfqGFXBjqAf8acoDrIttLiK9GqKzJEY2I2RqAErKb0h6WYQE
iAVjATCl1tkd27Uejb5FPC7+gqT/Sq+5x6hKIjlDjv612O50w9vJrQzAOXrEzUlt/2toWIsjsJiA
1gdbOViYgcL+gWW6Zp4LbUOSY2t+xC7qDUQOhpffZM97s1xXBP0FCoua+YjRUJNkuRQuLDTHe+Q1
/VqhqysnEqmhVTumf1Fq2qVc56LKD8z73kU6IhuEuhLsc1VykgExkWpIL5ozJt/TTAecU2o7fp8f
sfEtC7FUjIOBC1LarwbhbFylBDSAiLofKclwfycCfTHVyDmWWnKwSRbFinDyQjaVnr4WvuHCVhb7
MNjfEeUnHu33+4hRKuIusZzM7QaMOa177YuwSSJ2GikrjpNuQXpDcqkg9TvLomTR77ezDlA+fQkx
iwD8eG/ePaTHxF3I13Phy/6vBNg5xHCaIr/Hx0y1jbzwRPvRZniKR4nP7K9SwQjLN0i6BLbXivKE
+D4lhLwhq49Fl10lrB8CZdOl5Q7jgk/iLzhQOhU5IkpgkgM+5f+7P7HEpLluhggCL16hpxbDEbL1
cbsAsMUK6uO/hhOcak8B6YqEdHyeZM0DcWUJTgtPxUOVgLJnahziCsTPymPLbcGv4sPlSJWIB+Nq
CggpaaruKq6Urr0PmEVstzhWOZ5cDGOBboXVkSxdHKMKwEcupot4o1jNmb+fcsCP3I6gRdOlQkMG
2B+1b48gK0+/xcVgb6QQ0YKYkJsVlXTstKe88F4XcAvi0zjT4mwlKJJImDqUb0af8k1yNtjdhWjC
IdTk8ZBvWWN5HPIiiZGJYTh2EqNwong9zWZmlXvnXaUyoZOeyJeE7PFIRiU1HtbMNeetrZoXKP3v
gwMxf+iZ6aUcJoQ2NOeDtNJZcYTIS2LID4vmT+lyLQblJRghiwMuAsq4UijToloJnu07rDOANYtf
AltodaLxFHou5wnnMor39NR1w3K1OpjesPuh4uqtvVp9daz+5LFujErxY5y3hY4ifDnUAqBxLAX7
7iFXWqB+H/3mEaThYBBG32H9PcJuFBYMgOOqPw0AnY1vw+FLyHc0Gr8zUbtrM+WAnqkzDDcBLWte
uisG1ZfLknHkEz17l8EPEqxNgkhLH+jF3nu1BHibKyeJCo3wbRniS9iGuPxpbzXOMTGgvbOxcgMl
nHECHAKACI9pFQoxBwk2wD77oOPKzeJGRE2TmvCmey4r+yQXhCta1P1v9iDJjcbAC4t5qBgjo093
MlPKIUTiWBgxU+B4UouIVuohQWAyU5cpdTWgawCytfUDOFMSIDEJcf5T6HAUdGc3seulAGLzmWoU
HaN3udVtnOwco9y4i/XMIZI7y5GChLNDY+MiiYbZ7VTr0TTAiOj5qRFMpDhcIMohOGep9WkoqzXN
S+J+5sOBSmq422ij0rMhHi4K/RaBkB2dBkF+44x60q1JSeIAfNrmk1og2V83e3jbnetQ66BV09j+
RHUNJM5uVhCopmAet2jutMa0Vp2eRNz8Ragurxmux7XspxYfEQbOjdKRYPZ4nM69SIivB0Lrzu51
G98k7JNAfqQ20KAFmkOVGDX7WiH5O3rV56Q3T82sUIOObyRInxFXx221k10rrzbPJbmyLJhjdNw4
sCiziQiPVfyV44cGw0qrUVeQWkhhKEeV0q04ChrI3C/bPHYT1Scz/1Fa6ykGna5Ex5y+q8Q+RmQ+
tw7TKSiKWrMOzPStBUrrcq7qyT14rfofyvjACIZt2vSnpLCvEqDWfc9IO+u9YJwNqOjXdkZhIfC+
waQ+UqXdWtDTG0LjebG3DtVbTQDV4kQkuJBSTI1zKOr87IT1cWiHl1Eh4mVxXbpuZp1turHcB3W4
I/86RJ2+UclLtaJ8ld2R4VWZBhE0tsxznDs76r370kTHBF/yW1dTobX1XEQbs1TN0W6huVpldH96
ruOI4oF0zdXEui6ZckiAOhUa7QSmDG5aG4bj8pBCFE1zwCvdmRtyShhIjtypP3vanuA/WMy7qXsn
Cks3uTHdAtXPQZRA9XYd49cy8ksjgH5TWN/9rCOrAXlpxWC04zDhdpzuI6d8+lsB6C6oxUC7BDjF
YShy+3OZ64MSeR+mmPu83fS0UUw92o31+CbV0CavPwAZoadT3c04fU+px3l5hopQQGcBDRcXG5cA
VhO/yTJ3ZnDKaLJ4BXP6CAZkDQbPplKiXRKLRgv1CYn3QvIScVClafpyXYqxPWP6jgQOKePoNFN9
JDSX5KldPGMDPd5J4yNRVd7T0ebCyZOKPZGmvkfvSIyfjrhVHKabEOy6Se04S+L3tK8pJihnROeE
4I5uBeXGmLHLDM2QkpAkU3Gs7SSbkAwSWyypgMRbI7G6lJ8s8ctc3iiOhWW6KQBvJgVxaMyQWpdq
phLe+tl7KRtkI2glo8j4xmidjZSJZAJZX3p/24wQypzREw4SfWUPFhLHLhoMQaHKsJPgIKU2OUri
vsUaQWXb5IFzNEhd9CLeqFQp5KJJLVx+Rhuso4SkYtMUSasUGrlk3S1lZgX7ZZEhSdwnKRD+EX9k
Y7czylG/RdelBggFIRXfS7sVoi123PpWUHuSt+yi+T8t01/CSP1MhvokN8iWgq7kxdHiSwrdad4R
uRHzNy+S1UX5BOv60Lx4x63booWxn4J2U9cWEfm8dWRyJGa+AHQgIXcPwMSlemtOLS1c4iHYnUif
8Q2EQ2A9waey3bIPcBWQjduMBCmQEG6eXjA4Fz31YN1TYZsMFwYHkqyQgwgZ+EOXYJbxIsUgzb0X
ZX7Ipktk1Wrec0n/DycEvlbqGchdCZPHje8cvZLKDt8pyytRP88hlWyJIxEr2QFT5QFpw0s+r0Up
52Q/Srml0o4EsHwKKDzKbJRjwAbLh/AQjkLTXQU00D9GWG8U7Uk/MNxD+tRSVOMriuRHQc2UwXR0
U9oNHyqhiqQDfGJpQ/ziNKQkzWwhSdsvQUwejt1UnHDTl6xYCr8ey1zQ0pIgj3fw6uJMCVbKar8J
IO4chtNFXxgpwPENWE/B0w7ATCI4v/RArQ6kt/LGK0pzECTyH6CLa2pII8YtwORXYYDQYbvu6uBv
ULooDQHi2o1Atfm5Mn4tu0PDgUvGs+yWtBsISr3lQ6JuIqKgbd5Zdz5fXki2mhy6Sn5gZMgqA+DN
5GQQ2JXTKP5EcMFxcOqWlIB0epFAR7ZCfpjfls3jiKgheATEUkQ3jpJKpYFL+sm8K7K2APvmDVWn
jSw8PxBT5xkBi/RC7yKJ0rQXVohIQ6poXfng5DR8u0TifD7RpfwXSzJQzZYiVd5/8Sn8JQOWTKc/
SiGVk8AuSXotNZORIFLiQ5NnI9JDSwMmBmBjlhWIHRqokhZGRGDiRi0qoxqJo4TMOqg7/qmOX39b
kBhYMaCNtJXSbUrDhMbAXUubI6Bim9iYvx3QvYYZMNu+uCvTCP/o9iWmQEDJ56AF/Qki4CeRfkak
P84WMSsLglcx1RNxroCrJMRrsIil3BPqDiYC9igAbXA2666wrrKYvbvAHQtkfVtkcjRL90crf1Ec
RpBwWXgOm9pM0tQ7sVGsGbQ7oMQIzZSvAv2IAyoq+ISm4rjHTLt0byChH2JH5D4mnPYYsxAX1XOC
ZhDLKSmfxHUwhDj7VnhguOShmRiigCifJkU+3txkiqPCEMepePymRZj98WTby6FN6RaS+GYZ8ymZ
IrRCLuedZYVWesz61/8ZVZpltveRDd4hdzW4kNKA4SjRl9cY/0Q1DRNFFHbn4VI3EwYx54TMnf/m
9nCB6dREjtD4+FWek4cWewi7j58U/JdemEeTmBQ5INgrNmzkFq6vS6F+a1OUmkb3WcKNHMBMnGXv
bUJFxvo/ns5jOY5kadZPVGalxRboBtDQggAJbsoIitJa19P/n/ece1ecAYnuEpmREe4eHuSgLG6x
qP4aPily8xSUxrZpfa9nVSCrq/f2hRLyGDBEjLefOf3RTSo1TvlkfN7S3WcuzomkLyCOS3adBWiE
PP+SHOFSV8B6sFlyesYGzW85Ij1rkpzmHQm93SevPl3c5oSld/jku49t8coH1ZzRmHBdLfHvCb4c
d9yjT4BLfPuxQayRzkxCRhmPxSQijuggbYAeiR9f5cH42SyQGgSzKmtvseX6oe9lAOdRimzjAdL5
QJcDvgX0W0Pj80IF8kYDMCj8GHuCXapy13fttzXQSM++xZFnY7hJAU/KJuiWE9jwRetSW+zfbQjs
0ncPvHPDIpywuTpq3N4iugavI87J2CG8EXZFtXt9xHgkvLARQs2kU1n7xZUzZ8tu3oWWBxOzsbhV
ykzevWNjkWRkRDUsxqk9ecPW/n2E98TAS+AGFlOXAgVJqIkVGe18KTm6OuKEVA0AREL4WTfYLdyI
FFIsHxBj6RN5nepNY3MbcYd/9AhlRKV6x0zsgjocTxMdC2idrmfrpF8YxAXCMvGLChbzAiznvlCf
g6G62kla1YutEqKkb3M0gnNyE8buYxYrXD5kwXsybLcq71cKLD8y/s1xcqdSM3Lmc9oc2L8h7vMs
ujUr5wunrwOpCzSSQQ9odpjox+LjJfLtAb7dFYMCPDIl21Dus4GVZ2l8kq6LmVS3be7fOnRPz6Da
DHnAms+/YkIudhLdhUp0UYyiDhWYBMp3K82b+J+teQRX9OJMcAr2LzrpDkDn54HbkXMGIBKma2h5
L7I8tx9zPOt369vuvsy48StA+Ln3r6I1YB37Q0hYAuAACcb1z3tzc6ae0SHTFBlV53vC1qBTALM2
xMSUD9Y3GhJo9XhCyH7QViL+YydILS4AhcxKkcoxAG20noicU6xWsWByDzrnF+udKYHE5OUMrIgz
5d8rKxZ8F2b0pj8o785iWuZ5ZPzlf+GGUKe7EeUtrI4Fq4qFU0p4lQBk7fn/0h2uiBU3stL5L2IM
/1aLt17uhVPMfUeei06LvIRFofNFsIieMZlHCo1SNF/AHRyMbY/FCFpodiu5Bk2aZ4xSsBiBgMvi
4qinF+uEJdK1QDa+D7kJcXVI/omMb4LkZAE98a+G9dTNGP/nryatPb0ZK2ymzYf2UfYCCDTRTAdX
CE2uK2ej56wSQFlq2wvtTc5l/k4qOb45RojTI99OKobt0LyPe1vxJQoGbI1DJ52xTkUHw9sQ6kRt
SZMVlUPb34XmD3By4oTELD29VCsJO9edLNWhbUg9LLAWnGTitybBXZPHrYIg2TlX9FSFHgnRyecQ
l4f8jt9ULlwmrZ6Gi7M1f6n9JuKHf/+/PziiLPpcN4sBazEDQVhUPHseKug3T0zomzbLXN7So+x4
0AnNEaxE4YEPATgfLOe4b3/+Wwum9X0BLOY4Ej+vnaYuMu/lHE1YRoqYJluJT2XPazv7rHFmTl8S
ZLnicbe1j448fmfRD7rlq2UaN5ISpwUm4q/5oda5lJo+UPVMbzhwItfCX5AXLaF/0zXDozYdP+Hn
UfbMqxya5wjowAZIwhj/sinOrzUoCkqSLy6edu2o+bIAi5QaS/gATkNKSYKWgqHzTHiKGIBQGYGa
GRi3vHUQW8PO+gZUI6s+0+PwittL5fzbIfIArbD0t76vsV4R11Ctuc5ClYrK9LHltVmCBSUdiuAr
aSEntgCfTOKCNBPUPkHNzTLh10nMVozDBZlnXnrUElN62U3FYbG/caGCOHtkBtpFu6WnMYFvcNSp
VmSjKS9kqypZ5NP5gzSWVLhfvmLszgjvlvUQku7uYIFeRpti9uIgtZPWS1eWLfGVkkZUCovqH15k
4tlU0v5rDgicgKgqmIKk6UZp8E4+iFGl8TVTv6VWds0F6ejUlkfRwzJvw+AhZHyNWII1ZMAOv64E
OWm/9KMKLlv1Xw6XbEEIjelwO/lnVpWPkhyOp5LTTqCE3bxP0bXpNaPj4cZomaIyJ83lYeh6qOM3
Qgl662stGmWaPBVe6oCxKHJdwlsFH6Slxs5k0bCCV2adIHi8VBSurL/VDN1PEkfo24cXn74f4bn0
XFxxwXS/XbZTcjlBV/HBPFdWFZcpnYLkTkq/SKR3xub4f8rCO1jrk+Rw7CmQWb5MwVw7UpGcGnju
M5RHvU4PtuIi3Ixnh1dCkdOUBctXssqi7wg8BE9McPgBuYx4e7Yo9uG0yPBf9yMB0Sv6k5AGorDS
4z7oziiu682IT7fLgoRYZJBSuwqBiCaYo5vUreZr8Y//EuDNOVGVOJxOH1ANivujh+akKhg1x2lM
/U7YtS2Xzgqqg/rDsoUsT+e6jTXvYpdjY9NE8uaBnKLf0NLVahIyyCvYJ2BJQEZmFN2U9E968BkV
goQ053OaL+mgCtCufYW5R6vQ+790/nWPvHrCSFz9igJHeDvBBm9xAFT/RgCEDpIdvFJLX4nHxOEp
6khh3BylX2R6xXhlkwzxy+fjCnHTeV2wPzrolzrIXpMZOxvqF9YMf6gshc0/rrwTAr871Z9KEoAz
dXvUZ5J9II2p/B1HRFKkHdtgsAr2mfIQsv0LHwFo3JjXukue25Z+GO2CHypmQHC3Ova8MoWxK09r
+qFNxUKSDpqZqYcayJMtlIJRahfAP0t9Wozw2sDSDQNz8pYqfjgo0zHBN3hKoug7qg0d6RykTCti
jN8ZlTLz6pHauM3YEnuAKK9/PvOvtIiKLVEh1izTnQAsNpUwKXaHgUyThnd8AS8Smj3D8rdwMOX9
PERxJ8QAPSgeA7ysMitVyuxCqKS9PtcOPWeGvkg1Oj1/ojH0v7xL1j5Hre6HsK39Seqoo+T/57f/
qTS0d5aVrLYS8kJCK+Ghyuqg/B3ARWnvuzvNJRnsMOGphnTPMX0Lmr/wPXyP9iaajJDxuPCSBGSV
Y/qt1YSZQBcjdI1/RxREj0FCEFLykAsAxG/kf2RlJeNOpulN54y+gXUkHYr2LyZMYN8dAV3+3+MB
c+KbtHtUoaTT83/Z0Tn1JLPrEFWQJbBqzgoq1gTbyxfISegm6p+lGEX3yhUrVyK0KjCVBJZ6SM6y
FB428WulchZllJXMwcUoCaSAl1Vm3TVBxIe30CoUFs4k6Jtg+tEzPQW6WSufd+Nsts5KlSac7sqK
SFn01Ubg3XBgMN2GlgRJ9fa2RflYAYKipkrwHZn96GS4xslf86sMy8w4rpFuDRhg9t5VkD1IdMQ3
cOrSzUNf7PSLbSoNJn+YYXTFXLXYpGNwut6X+hnp0pNdNM92YFG/GQ8BUu+C+boXplW+Joy61Xrf
S+YxWyj9aIJowdnTZv6dYgubzzYsrTd8uhuFfLQnTJQxnku3f2KyLL0z8XWMV/05RRrQdOaAWO3U
vgLUMjiDAEHzyQMtFG+Skejxp5Vzl4UxTeTZVTEkvyFz8CymsWbouysQpApAPnvy0+C27runbe5v
GFby0LX+Qz/0VxL1lUNMZQ26Den+kaTDqyQdY73eLROd7Hz/EjgfYs/GEhe5ePiGxvOXKhBG6N0V
1XgXRtt9IgcPnI76nigQe+opmBxarKfx1IzVY97b9yx2ZpTajJCbYTckULYj41eOWd9FPpkvc5yK
nb4O+vHmzORk2JkWHGWemZI7p8AP4ZTA2trFrerCcY5+cfpTvVdHgS4u0GwNdiZ2Kyx3+OnSOiK3
Y3gV7nHMTBILItVO3HXvBWlD6mY0OVAEZ0Z3HVkJVSObJPKZ47t3zQvTOm4cmALORanXHd8gNwFZ
gmCxyCta7zJildruflejU4um7wwxe2OkwtFY6D/lOesYTjP7bprde/rfnsW+FB2c2+7a/xT7UidE
awalhepyGL2TWTQnj0EHfRkxGrQ9LUt+twbTvY9U6aJDCQwEclvuw/tkeRfd8Eei4Jni8UwEItcZ
0K1M8n0Tambl7rMDzTz735Xj4jXBtBcmexK2mL+NzfPX5jKXKHEYflq/IMn4wC33qU3wGC45v4bB
fsoWH7FyeWtALVTpyuSU0LpN0dwrs2EG+TFFjeWDO+T7LvKYxjX8RjjHBfdKDWDJHDXw/9BInF+n
e0PneHM6a+kXch7XwxSOUVWEH5+nYNF4vYc9FQiAXb6PvwbDpAgyh2/1WKUHEMoPUfhuwdwG8siW
FuqhW88x2kOpG3n7l0fepMqy2Ner87FNFhfkwREkQzWG2HeSk9eRAlQNMbP7F+bmrdzbkRFiq0Y2
fo9i90i3+GndS2Qs88ec4VwPFmuuxqWwRg5DKwqP1fpaoMDZ7G/B8NwTRFklio1STWV+c805ohhM
kFNSNJXjvVj7kD4kQSpqlEldDs2WXBFSniJMuKzQei4tg4R1SA04WW2KdOZsoVcPoCR6pCdoEZkH
RNZMrJX+T/ghJZmTz69ntdxIEvClg1Flm+d/xFl7PaB9U6y0muS5yYofpA9hVaiwHofl0oXmybmY
pIbWYBE6yxsZFQc4AZHrF32DXoL8T1oGLo/f5mgJiu5e8AqBXcnBBq/AXtym7B+fo6wz7YeTQjUq
v3RIvxHC+6S5IbJykCBxwhhFh7SQ4wZoyrTHL6V+EYO1aFnGLIuuv8BluCwOC3R1X8IfP/aYHAVg
Ylv0onuFteBMAVBRAcERS41B8cBPuVbe+Fb/6s17zWsDR+Bpyf3Gn+Hhje2qhxQONRCDZ6rzTvIt
XEGnk2oV7j5jw61kBToPY+XXPFCyo/NLal/LjDSz+kDB3DNO3bfxRonjW3OKHoUkeRE+IQwYhq3g
G7rlG74cBhZVgtjZebw+RSnp5M7TsppPq1hOLtKSqqClYHqZ5ZgLvwebVqOQ4C0UnP0CxTgr+VSb
xIiTjhQNO1VlJKSF5WmO1t90BV+Y/O2YNa+sRyDUTat3qhlKWt57IeZL8GcejL9DL2UNqCaFhXHN
Gw2wYFZdrQsEsV9wVFM3Hpej+hJBCE4jPdFR2sESkzXaAJ/XqrqdzC+rCy8SrMwF0XdADbQ7f4yI
NFgZQpGUBsZpig4K24H4UQmiK2c++jJ4Z6yEov4hIElSCnErFlADsQQ9VBJ+o2gqeZvcNSuRbiot
KKSorL+2fUUvZ/qx1HMqRbRi9HTAEc/Zy4ArGR74Vgyi8kspLahMj2yU7Mht07t+/SlOhWLgRoJq
nab8tvgrroqP1KkSsr43Os7JNvqwOPH4+VaBT4JQtRV3tEweGDSvlqRMLBmXCXYwBeRLBHjtdZv7
YfVRq7TZ+39bKiTT0dGNLr/PcGMElp6A8xdSWypjeC9U6Cj5wbkn5zkLJqyW//ERzEDLa5MxVl/I
bI5+0R5F4MjVjL8caVvd8ZY2EWMi0qqfbICyCGdZChHVEuBMA1lcS7+/yntwbUU1CjeuqrTP4UQV
LB5yOi1YOpK+lOgHlNVTRJjMZE+Cd1D9kFOPcpx3FBPOaO0E+xSLwntiLw5j+wAmI+WJsHAmKdzZ
Nv19GVpChBj8iH4ZCm+Vuki8dS2U6Fr6wK3OhsMokD//GtebS1HcghgYa3IRYOMHVKsYNFLA5qxB
8QoupABvi3em9y8xmS5fgZ5FzRXRzssGv3XMbx2oBRsAcZKyKG1o1rpe5FkqiFtYd96lIg35wBr8
MuiRE7ev2qXErM5dXkn7uWCeBnpt6jrhHTgUCV+TLCxww1uaz1LcoKTo1yIy6YJB6utv+1nMn700
GA3W6306Y6+LZmbgUO+RyZIx26t1sxDszLCAr0CQs+E1mFf/uzuxGYtHa4r/nctekLK33t99sK54
g9xmzkbmDy6TNzOwpvpyAS1l244H08cNx1geRCtZCImmar5Upual1U+zbA+DY52E84z4MDDxKjwL
7mIET/QiJd88PGB7JsngsI2McX2tIqyMqgClGB1+S1CcJjjbve/f9NF6sks0PY4dsOCUjnedZX72
QfiU2LQijVi4TXihieqIgF+XEs5pCsw/vYeyeQBHEUc2YIq3bn/MomN2b19nV9Xu/d7cYjssTfOQ
oSwd++U1CU0qBRcP2KCD7rUT5jT0A7ObsprPKxLGHw9wyDaWzj0z6OqnqN1+1BXkuBvoRCHddusQ
E7b5JBCnaeY7AcNJ6LxMQ4IvIA6IDDum1eHBDqYPQb5tHAFzJF18naDvt2wA1nhxPvfCBX5EzYz/
7/aJ1dHLFOx/XKP51uw+Xr6mcaMIPDPyRIgPCrQrJ6bzt7byBHgyxcrRQfnhN/d2y9CGLn6a/fKP
5do0HqLF2/bD4gy/cevB7WgvkAwSmNj77vWcBU/DhNURM+U/W7cg8cw9uobQrFS9dUTnqApSeIkZ
MIVifHHm7RoTMEYDq9JtkV6kwavdfXneqSIa4X7bNL+J2jMMNX8I0z5r3oQBmtNTWN8R4HQagltc
JZA5PXmFlHLj+K5ISMwS2SHpqYKiAkiMnpzwbIprFPA7LO2pRlqREez5O4x8GPARcAx/xWgKKMc3
Fo4+gKily1ANLTgRppvlrW2tHElIbUuz/25E/081L2yKSfB444p+FPDMDFyKGKIQCmI9D8ViLoSL
XKjwmsy+PWdIxU9ldRKws7N5Xtz4OfYGV3prXAbxUVqvDZdLwectsilBcEWDq5vT3zW0zWgHsSvX
tPtU5GpPkUJagkA7R0s/v+Y0MnH0LaARro2T236DElO5BDNeyHw+V4MdCIaCvrOvPpCcvHEtHR0b
hDUuZuP3xHGotDYQOWaM5IlEw5Be6JHsxnRLVkHnNEwW7pZ/dJ5PPyD7Y3wO9Rr99lbn7rAWt8Lp
9GHRQIPWeuCAMdpHADnuVEwFT4jwtqErdjPUQMxoRBHLD53BRS77g7sUTKH+jNROaXJGvD9nd7Qd
PEg0RRXP84u7lZnprfXu2jSLE5noFwYy65+Zw/JIAU9SoUYWLnTl3C7RaikM87VMBDuOIVkk8K7f
4i7QQUra+CbNAbODORBsmji3oL4hOWX1LKgG9a0eWNVmtfSKDVe4NN72ZNrxUHyMBO4VQ0KG2R7t
/k/poc4ek/FfMvG1WgqcFEqLlfv4oBI4h+ElNue27FUYAeVe6pMIsHmaHEtq8h67LTiwO/lFcAm8
HZCrrM3bI48/j/CdqtCBUi0ldB+4DI4kDYjVyZcjX/KAHkLqFyNhDkAcZLh++yUzZaKbiiodHQ++
JoVBD/G73FyI0fA1YnXqcLyRhINK5TAArlLaZMySbW3nz0j5oTZo3Yi6tudkvAlC/yRdQd7BPxjG
m2oElxpVrOfatgelL6R0ol0EAlLlcz3XEmYoMmFKdqkvM7P405vqP81e0hlRYzkw/fRG+jRByxwT
k4iGKV7geiQWHTVDXIYn6RM6/xcnGaeQrkSEUkDqzaTQS8AaHpEx4uRFmxWTb5GfD8vy3d2wFBrK
m1SVKeGOwYbX2cgj5EYjBzAnNApMvMERkMFXG14Bvfu4rx8Lrk/K7hA486iJHOOHyWBQJp5fgAEf
RSExhuBClUTpb0ex5CpRhMARR+DFGoREbDKa+zCKuzf6TnuNRJEbE+2b3RQoxnlAyihU8+CdaFwL
5IPJZImLhvJK7zdkjr6HRS0e3yqxC6WoiUjNfKQfE4oZEG6PlJQ/+D/FGOJhQ/zI5+nkp/TTQNdQ
sggXlE2PhFB9wdlIypMG9Ru98jRE0O0fcFIt0X4XzRM+mgbpp/9sBsMP/tSnRt6IygmYKAgPXvHT
jl2aXb6ojy/y4M/A+ogiIkWe5rcxAyeYSE5ZllcUl5v9LFYfY9qVWnCkytiYdt0jJF2zO16WYgWS
XsrVZwtftgL1LkHmnIJJa83u3vIXLvKywHLBSEN6PmhKQ8yNHINwegbRtycebtN8d9f1h5jGAqyY
ZTuVZ2pnprU8YFoASPBDHhvHwaMrFiCOu1pAcBbGBnvApOFOnIBIkEBXO1txAVsqGnpz4bA5Hk4U
IEn9Zq9/xGMC5wQurOyKFJ68z2b4Fru+9FRigep52GwWzBCiQZKc524LmocF/t2f8YekPPvf5qN1
5Ip/nFlML/CW24XuSgsftfGPCPZyfOLvbNK3emB6a5choUKPS8TmhbKE2v7ZC/ES1XOQJi2DJJ3n
+UPfLp/k9tYHAjHSLuPxg4j9T7OnXiYvDLGO9W9qFnNOLUp0rtJWhFnLjhSMyrfgQYFr3Lv8IWum
YBDvM8wzOgaASXckcDXZvzjpQYB0pAZTcj0yaxURgk3ZVETcOVACCgE9i8GRQfNVv66/JMIXR1Ww
c/B+zrK/+YjbXXIWuYiaypvyWsVCXaVPEk6Ra8I8wCMALPdAnsTWjsGYF1v8M9ivlrT8IOGvNWaE
/gr6m14t2Ay1vylIlW7yYJSnDL5CkkTm+iCnhQfxqM/Wg1AcFgJ32zP1LsV9S2WmwDOdhroHji+S
C55p3dAaxUYlusEBeYzNTOI7fj7JIcDHymC4Oke9qgbew5z/w+JB6wSO6SvLg/ceTSc2si0KGPHD
M9shgMRl0jvv17zid1SstRSCYEAOn2K0zjWv2SuKe7/nGF4RS9HrgkewTlIddKTx+XRaa+uDuYT4
T1BjC46ggzh41XkwwxXr5LFMdI8ah9o8ISiC6P6l4wnsxSlPMrqSKtWjzaKafqOlWTgBBwuL/Ykk
3vNu8WC4Rxj1vA6MyyloOSrL19z172L7q9h+ypJUrQk6JGxMDoegNo+L5RDtXvrEex/8hkIDkJ81
ZvcFvDIRTPDKNgK/jDKxpynHQ2O0tZvAUHxIAwKhfoXNzJtlVaK4f1SisdbOE9zYuGIV6r9L2Vtv
KSUBCAFBn0cyrttRm0TqOFm9dF4K1CaPJDY8qV1cD7e8/iv8dF5z0jy+QQFAck7ej56rgfVtyJiZ
gE75oOnueN3SGepCF3piq318CunBdjmliGQnezA++nn+yrLwTp/iU3h0OBtoGfmbc1ORfmhZ6CbH
xT4ZIxPl8BfWCVYPK3aJOBITs/UIkcy/DOP+uFPEeDZebaZ9j+rmUZ8zrsNBP1dgUPwX0KWDD1As
XeanePVeObLBE4yz2WpIKjlAWyF5Um+Ssl94ihXtNMPKeA57PT62wJAdnhnZco/7PVgOyYiNqy8n
jfzYJ0T6OvWTHolIvoCd/2g4rVjxWU8GYlFNzAjJrDz+NWXm3c5wPtKVsjJugZHp5rPOWsE1gkBD
6xiw9BOreu/2iVl76vEtSJ4V3/VeE1yMXHaUgfliVqR3KjHzfPnnD81hhvKXwfzOqvW/a0lQY1Ac
qfdaQBhp123AU7fRdWeQIx4eXum0MLosZbIXWlciWo9j+tR63zxmAKXAp7OH99SQBGdOUP2BrMxL
HckSAdjG/GTT0DO5q7JdJY8URhA/Ia07Axo+h6EKE9PqBuxK3IvW+l3ZHaASwCa2AqedihE2b7qU
ghu8Y2QyOTnIF7ntqFLY8O4kFYVPmxAhhMb22HG3spEIZ2hE77qLSiYG48UBf+Cy3Wa6kTorPEmv
BAYjjtb18TKUAKspGVHEsltN8x5f08/Z2J8sYodkC/OcJ6fISf6SHAj0EyTUGe5N0aYMHh2T4QZq
97caEiV75L0aSLXpbEf7E7y7DXVTVhYGNj8urShoS+AfD+LdQItElXnRZ2IQJYgQklgJfkQ7+t2p
08+0qp+nTdNT6ehiF9aVc8D1HbyBI5KbZmLJRTW7L4IMyHbcJf7aOH+ZjLbcTWzHaYKgDn+nLfGK
3n9Od+1rpQre1j2E835WM2hxijmsqLWIXGEDY8/JpbWOoKCg37+04zf6uE5CFg3LximVeXq4v9lN
BZpFs+1k0PfQnImSAshCXQUzcVInn3LjlXFRDq7ONoVKisnG6saPWT/Quwd6vNwrTIVZf9WU22kM
RsRpzcPAjPqwMf9Ui0WvOhyFNLv6zBbzkiJHSo1yhPxBvLILfaJ/Itjep949X713b6bM40MMQy3t
EsQpEM5ddeAg3O3JDBZpgPBg/PADoD8+mhaOg40wTlUv4rjyTO6TOrJ49cTPoYgiuzWj7ytHYMsJ
HtrzfUIVKbpXlaxvEns5CTCeFeDV0R7GEUWnWTqd+tC6CzhFtEwdz3tW6GPm0WPpNWqZN7CntPFj
11fJgJfTK8TR389Q2JZwbuKgW1QGHJ0K0kLrAiA+wBVmZdPqRjFRxIyXROGfj3BefALFJwsuyM3j
XNZYQNjwRzQyDtOtpoK5cXQAUNcBPRXRgzBo3X3KXl/rDpHf+xTj9NqkN0u5fbPLAUClvLcW5+Hc
84B9Qx+bL7jmAdy01rFq00fPtp6HqH/zm/BlbKzHfNoIOEbu4HCRfNghfVWC6m3ak4p9OJVBReJP
6Fzz9hp0Kcci01iujT57rxkTd8U0HmZRxN6LE1cPbWN/5WXvHamtgaD7hITILaO7wqurnzlJbmU7
xymukIxu67WZdj82n+ESF1lYIxFPww/2NEZKUf978devZCPTwygE0aeJ3fJUt85pK9rpiC3eobKZ
hJtwY0ZafHNH9zMo7G8eneYMVp1Y1W5w46dRjl/+Hh3WfluundgNwaANxlebzCywqvNAsxqDHJNh
oYxt6Dty4sDobahWXmLdY27WQfgWPHZ8MIft0jEMk9YOFk/bkAIzwRjAuCK5RzP7AFGbo3bz791w
phBJFhKrFY9FLL+fOpuze1ptMGDAg6xoXkfctPGKNG9ya7ozWjv9qt1JGfIEgwNASoExvO01oqC2
j5l2PLTf+6jEnqvMacmhNAVsnJYHY6w/S9JZq87qg7XPj61TPfTL+GNqylO+br+p5P9scc6cVvQD
tIA1DxEd82Hlg2WV3cuKW96FZ/gdq7FAoYEXYL541mNY2OsvE+tBRq94LxZJom9W36Dl5JpBbsqS
um2CrTo6QYWYw+yPS71++SRshTNbl35a4p7dxr/Wnex3NCkF3KXBas+LmXmNeyIx4HNymHKurmeD
tIv+37Qk/fDeG29kky7GCbPwf2Wcw3l0wfQOAZKSq1l/zRiFV4LtCU2m74wqfxorM7/3/OqFCenl
k+fSzzSkvJ7BSW2cqz3q4mB6MJWsejg6eqnpyN3vY6etrYtQbw/Joeo93HuZrkG8GzjK2t+DudIK
gfI8Kx1Ksqq/MUZU2GyxMPSRxBTVd4e3CqtW/u269ude7/e2FX+hd6d3d8DzblpeMJr+xKD7OI8N
qoL9Na8SgEYMPIequjY257vH5Ora9X/SGffNaVnv7eLE917XPo6gI51f3De0zniz26PU88pjFTpX
mPtnl5U1fSYlBaIl3F6e0G7Tfc3dCjMQrW9WXaAKZg7fEq7fMf1ymXbifngN844xO2JwWHrtouHG
Fh4PqmFHWDChzS/Ll7Ro/FPszO57MUenvYnvCwiOiYO9WRjC4pSZfYqEKCXB7BybYaxQdY/oHPqD
OUTNqetxSZrs5dQzahZ7MqxVo+FniGbMyMmEqiahQhZe60/VabXozktcZgMvKur20Tl0Jg4Bhp8x
LcjIP3Q6ZZk4/+LX4kUPhem/9lHw7LGYUMB+s5iA1SPYNmLETtZc3OTj+lVYUmrCPjLN+TKf6rs6
Dphc0z/7vPRkRbETOECcpJQp2vQLm962yjXfEsoGPCfjJ3KD1xXdgBHTY6t/tg2gVi4Nx3lEaeD5
wBO1EV6s3ZYc15AWzGVFpGFVnAplkSDIssijnHhGBUFmidSCXQMMBIGL7Hn3O7TPzLyhMWBmxCrm
1/d1Mqd3+9iAh+tXUQ7ArbmufVmjbx+YUyrUJRjRtTDfrJrS7xZjKPsOLhdk6JqZfJceV1c1IXoR
x/905zL6DBYXn8o9xZxo896zJrnOHQdnjD3dDpuTFD8ZGHrHyQ/elZs7Ax83YHm/Zj37BcNf2xgf
PoiBBhvWjfiNK6H13HvoHtPuOd6ImoV9G+b7o1dRRfQO06YzP8wfx317MFsPH/4cXVRorfZlE9kb
Yr7qyR/2py0zu0vbHQJKyvTdQiXppNOGzMYANkY9G2Up0o6Z3VilXFJtUae0db2g0sLXbFh2AwmA
mzzmy/i6BDY9B+V955fHaQdywEL5rlIRPCXUQNitH8wYOSqOTxTih65lJHW8+NMtlAftBxUDBAPL
bw5Bk3MdLYB6t3nMRzBwSfUD7MUT1FkmnZgWr3cEkLGNmDFDKWS2VZ7MimyrD/5ZnPJAwQwZg+Vw
h5QOguYRZETeaxlHyGCVtDAHdx18mWVGN3qnKAbdCe4ABIpcmXRhAqVsYUtCogdgSMLYqB2euPSH
lygq7nKIMCFxlGEXwnvMGSE5wBnnLA2d03W77A91joRlNTGEYzrasqbeRUpW0QEdaj1lrX2VxOP3
onJ/rmSXgllHEWB56x4ozG4Mk6w4bZ/bcsIcqadHcANxZ2nFqB92vs+Kz745NktP8IuF37Ll4J9W
P5lWctP085O1FhqccjaLNe2U3sD8XCSCld0USYbz0e9OA+KND1EeCc3QBuZSPCqVd1PlfUowNlIv
ryTG1NR6skEMpdLbN1NtYLhdXjnsVvGTim02zSsgGq6doflkxSSe+74CAg4UsJXFsG3eX4mRWGkU
zHdZyA5DCJeJQRzpUwEBMzOHtR1xqSz8b54H5NFUE8NGumfpAgoSfTGrFDAfjbUiBm8+Og8QCThF
Jfya0DkKUBuQoulBF3xRx7CsLqhOUzye5do2/SGkb42ZMmV7esic7Y1EUzDn2uFk7vGridPdWlj4
VkC2etI+4CSYYkFyYsd0o7MWB0mpOGkC6Ajuwqj6ww4TM+3RUcstA6sPd/oz1+yYZOuNX7fXZbo+
l0QdL5mwSW5PDC6Qr04Il+SVwaG2uu/F1iFpHVHD72NyHFyE4yGnOC1sZnd/7gsYm2NGsbq2nNB1
em2Dyl0ofJ5hHHLnpEpP8CPTiGmF0d5PZY4RNrVlGlwxU/yPlzccXojIBmz5BsriBTHYQAsjCdPZ
vYRrKmnTsvienpQgpaAlxxai28z7nbrJTLJzrYdxPUWzcyeWoP5lLXhWS/vRAjxLq1q5PqQ8S2fJ
QEEIwkvDMi6Aoe2jvRaX2MczXTt6U++Wi9NdOe1Yao2PVZOfCiCdPkxnMdjCHOwgOKBjAiJ+SEl4
pyp/GRj8XRYQl4TydjVf4grJRbH/shx1hy1Hsay6b29yjpnFiACs13OMj+2yxD0/udfvZy1prVs/
8g4q0vthpuGdLQDNee35P3KaSGKEl0Y/XZXwGxNVsA9713TJD0ZZXJXBeldn0x8x9jyhaIu8i4C0
eDNT1CyorRBT32QTcxrRZBf4EPl78xdmD/aSaqP0gSsodScXL1FsFzpIiYUkRy2FDa8xYE6xYG2N
2xVwrTWGe11ywMkIoYCd34NCFM5w6pVY08Rs/HRBbDxuBdlWGYTPYwcmarXmBhFDutYHzZ+8HL+E
fqO6fYtK40HxDQjl5DTFD/KyR8dOr0j2To1t0LKErN8wCmxgeYwpQhesbqn5uRbGgCo/eCE1/wHP
MbrpU0OBPRcuLsnBmfvcg0yejoyiAO2428zo77CmTAcrejyq0+dhaX7KtytO9x//KRxopNyzq47F
kzbWz95EotTVz/qT9VUDylMuX9iddy92BieWl4SyIFttScV1GyjB4DqoHm+zrb5WjKmbiPXmigFs
OvkWsZkEj0sVg+vzKzT5zYyrjuQR0uSMjkkA4x8puYi7XAsbA0z8DrInCWUW7txyCWguuA4GBQfP
A1wItuuYAWB+xVBy43vT9TcJIasF8UiDFVqA+ZUJIDRv0mIRm77zDoOHqmO43LziptqLwzo6NtjR
Mp17WFL3T2Fl72k43yJCv/WyF6vP/kTLZlwEIXa0QfCJLN4nRgkrUNAqAu8jA0GqOXulghVfEAj8
B01COtW15qXD6XCWjsy/z+HERWvgrtcjDu9wT19dWNO9mz3bxvQR4UKFnf5Fx4HDmprGEaTvRdQV
QShbcqaJ+Xd+nr1THysE8vjZ/YoSDf236hVRG145h4c9QoUbd0S6rwIsspO+a3ySxBu+KUJ+YVX7
nY8WyzTftVU8qip76m8jwzyYjvk0duVjnFWnLYjPesd4IBtl+jWcucGYOOaONeGmOwwMwqD9mZbu
v20wnpyBkYLlb5mf6OrnVNaw1TU4vihofB4emCfHQMfi4Ew24ftqngcmW9PUxNDl3YH9qI0LzddM
u2+YXv4Kl7k4iGjz++pBISVLkre1GB97wGuFxpjg1u/O1xjjmm9m9966fkIrnFVkXB2NSQxhABiv
3xQeTG+9csrkISNBCDca+6z2LPqhcRVYXJJBjl4p+njeVHqXoxXAgjfGd39kzEtLjoDFD1Ck8LqO
R15n8ZOXj9ehabw0PnguCEQb+QhLhwp3BoYox/imSxu4OX8XRJ9qOEnN+MowGbiLT6Sfdoegqjbk
7OWlm2EQRh21N2c+lhfGZexVdkTH/VEoL1iXh2I2jnm6nuS9GIXeQYI7hXysEmjsKtirNFhC3JjD
9CHP5Hyynmgl3ngTtFwtVnLP7Cs9bXZYZsy//PRTwcA08mtrKGnkjwIS67B787Lp+v84O7OlyJUt
Tb/KsXPdsnbNUlt3XRAjRADBTHIjg0xS8zzr6ftbVF3sZGNsqzpm+5AQg0suH5av9Q/AcCA6uZdm
Z94OVpidlQMC3XZ/izTLLxnjfYnmDPoiNtVE30GFu8mu6zJC7Vz/4ZDS5egCnHq6nuzqYkkh49sJ
p7Egfuq78rbSvL0UVCWlVE5kwswCrEptQ5ZrzlXsszbTkxP5EWM6mI2+M6dwvYwXssU0LFaSXCN0
JFUKvBFRB2/5wawxgL/KmJcudhGIDpKExf3JRVCODv6QrAzUKXJ/eG53ZbcQzDEbctD6MqvwhqGM
1/tlC3lUdiNZHqcGS9oiuuhdm+KrW7yn+YDUOGOWoq00PQUfEzsqhr1s3nMaXbNySKLD1IpdiOnf
AAmjFddQUJvdeA+o6Tnx85MxXrYhEkvaGxCSfVpbbIaPRWr9XhQRPL2oOigpGQxXuVs7ypBnMNG9
xKSTqPsoMeykea9YMd+1lvPcMhcBAlDt5/GL15iMO6l/Ok5CaV7O3ClsEwXTlbsNbfMwmjgEdeNE
nC5aiTksiKV6iHRj53rRsYnbTZyUt2HXbEIsygE2IzrufUhlmHnEQajUz6kKm5636RX8HXNnYIXS
hjHQ3PSg/BvT0Q+jAu+TGMgcJW/WLKq4AcZd2bOabLG9JO9ZVscWQzNtJNupSvrBD9n/IFBBrN7O
iknkeOkda0UMol3kwlWlA6vmSGBlB33qV2kI+Wfk6GSrXxYLUEjWqHWwAokDDI0n3UNivvnBw19y
4ArOeKLGPNlQo5y0vplbxA1Z/TSd6EJ5V4yAMCi38thkt8uxMR0husPWS37hKYNoccn1LLtW4RhP
Wihu0ZyPNfzcm3spivOknDE8RnOibnPT3WCJAxTRROZvdA9egr5C6lTdjZsAueomA0W2rGdwJcul
Gfb32QwAvsrzt06DF1Kh12Elt0OT/qiL8bC45ApTFSQucqrZb2sYnvRZv0068wic6Qktt4eip3QX
aQ6eAwOj0w4QOJb4NCTlSvkGVhxF+eaeZZ78PmO3dVBFTDgWF4531w9Ilix4gGZ+G2ydtG93ONoe
jbheDp0TvAKfvm1T45IjrHw6gMbaZCc1Mu4zTBv8JjwNVf2sdz5OeGHyLq3OncjU+MGuqJYHp/du
p86DnJQ9+bNbb9PKf20X9AM8/6mK+usi8gG1TAaIAhNBLq0p30zSWgkB0ISCl3xh3pWPdlNzBE7s
J6ct3vOoYfdWLbrNVX0zzONPJ0flaNFLkhgaFPsUTMJYx8+5W6Hbt0hWC7yfRCpTY9+O6fBoKkhW
Je4fcLvnH63b7WHE4TBSOD4gE4dx6ocWOKfsLrTc80b1u0AjGg7Slwyla1lDFry/i7jZqWa8HCti
gGmAzpy+D4WBvIF/i4PCeVRP1G6y6VB13t1Yxq+Jhj3Y2AYIbnk3bjPsh5BDetaG+6ajVCqhPrwc
7jpDrkvzXlxdO+mmw4Yc3xVTnJCPN9hMi/JUYr4RsHCOvv3q4k+1ls/GlfPUt8kbLlw3GAjcqGxk
M+MFzQNxJEifMt5hOASgEmuRYQYCsswoIjUVVkSgwuLSOWjghD8UHubOPVdN9YQSJnJ/1XiM2t9x
8mLWCa4SP9iq3EY49cZJB6qc9fY+tagMAYwmPJYuV6xHIlxSSoZGmAgtSVZMW6m8ybuaHjBLSCjB
W0J32o5ssGZtnYttrIuqg0TnfSKnf7WOitcPehwojsogFa9mSoiLeRkZOFNQ+ZTtjMmut5xjmgH/
XHAD1NY4bbeqW7V2dz4hNSA3r7nmqhD4PyRoibJivgHYrUTLBrdh+MBIZGtlb4oQJYlYEwiorAQT
mAj2GZ/k9PKxE+ULm7J3JlviCP/SgxyqzHeKNyZOdxLTUhwtyVi2oBniJbyQIsuiuWuTrUyFlF1B
+SZckcXvsX+yOZN9HO0OMyeEtkXiDr7AQKgtOFKbjIzfUExhGsr6JIhBAwSZnIijyt/AYKU0kx5H
lOcMwqyMsu/I0ZKoEeQoNbblgOXibTaEd3K28u1oLRteUhMjN9MxraE39YSnHcfp2YXZwZpbFt6P
wedBJuNwwojg1iZ/49S4M+kuGMZ6uCtTZICku6RvfHRCAMHLVCAaC3r3FFt1TbiQEzeh2GCOD1Lv
4kg6e9lVSAkscZz3DzifNx/tIfopwRjBrZw0WoLaURVbUTQB5frKNnZtdfpLDr0JARWk+AsO8anW
kGVGAzbRN3aEgxFSBzB0BME+BXBDyNsksXXbE9LE7CkCs51jbW0bmGeQYQST42TvmOmsOk6vCWsj
1dW9DT1GDPmQC5Po4eMCiQsDd/iNeselXJHBYub5E6EyMrp8LO2XnccBUl6bmwCcHLxsfremX7L/
uklyC8RqI6dyeXgai8LS/eBp19CWZOZ0w7BrbXdjOZftQLKMux9QKg0hR4QQwIgtrLQ/AqAafGpe
CL3EbwGYLfmYwFhMrV6NFiyL5DIwbKpN+PE4r2ULi5B6ewbwkMPLsSWz5gY9NqI721UPzTLdNjQE
RWFHA5oJR69FPdztsAXEBIrgfYEwxK9tre9Lk0gwoB40uyd0BNLuNAQTfIEBngXAHROFFdcBgmuT
bKDm66vbEDNzKl6CW5G+WNL0WtNJdC7hrTNRt4jfcE5aZwbQmR5sT6wbVNGBmzbjWUUiB62anhXK
XHG20PX5fXIn6F6xchHqk3HCIOn8bDOqVJ2PpYu0o0qv5biwcPGO2W4bbrdr/csgTLCGNY9TIeoU
BFvaPSRCyKdEJtmHRJeFsRrl825W922QwVfpDuxleJd0xi6StAlH4YiTH/FIV1ub0WWF6syCI18D
+a7Jg+3SGUfCbeKS0rxIWlRopFeUU10lfG7M4u3A5MKzDwjTz56bxC4DJPZG8DrWkKzmrjo4WXWz
hP5L0V0PwqGI7Ecb7M+ZH3v2JmGVEexE0mB4xbxsY/c3lmXH3J/RqDDuBr17qQz7MS8XMRRvzO7C
Mqdj6Ghwku1LVmQVezdaZx1lFbY04Mv+8BD59TX4r32MRZ5gUa1kuNBmnOEr+9C56BhauBoOhdLh
B6X3nMc2URTtvXI5RGyyue5f16zrGK8ZH0fqFxA1FbMGN01QPwbcvclD2J8Rw1IowZbQfyti3oE0
JuszNfyc1FBdPsXOQG6wOhph/eSR61mm+Knw2YWrpbvzEpMcOkeckZBcTvteNT9CvabkQhlde+x1
hxIV/h3t9N46E0JSN1joIq8AzW3JH/tp2plmCT/9ksQPif7RHveplpZbB8W0cUSJ1A7WdYf3Votx
ieFskjTcRq2xMY1uvxQW4BNuJc9s6vsWLlpltK3a+L2xh3fJ2Zh2i3KSfs8JfgIUwaMevIBsQ7cz
GsnAFqRkSOaz+WJ4qpizmnse2EZxr3nQ0HPMZsmqgmAx1H0FsgwJK4SHMFSK1XmlrHOnt380mUfg
SMKgGN7sdBhwXNKooXpHWf7tYbjTWtRzGiu/Aci/TiR/1GEeFerXrR3eWKwOjZVc1Eu4Sg374Onj
eWh0hxzQ3ES9YCr7pzCY9rKKuXh46GjNLDkWLVZ+j3HhJQ4SDHVgK1XovQRa91oS6gBHRw6SBNcZ
Fnp3hUYSehqs845Va+j1uwJWYBSpK1mORIDCE6yvPhxrkfGphlOdmBdzHU87IwmjdR1mza4Pgnab
wAZA2vWQJXUCFi3bZMkHX+GKRYxjst89WiG0gg5bB1gHlAkhBSW/AayAHO11csn6UWXOyTXgKrqA
XGf/NnTUUzRj2ha3+Nz06YLcA5VSIo2O0FhWmDz195w7L63S784iYociK3mnSvYRGZeahJ881qRR
NjzgcJuT43ZnB9hqDSBoiBXQnvayLMLT2JFIxYTl0Lio07YEOHpVXsATX0e1djB0oNJ8EEhv9BN7
mWOWUayZsn1nzpd5Oxy6yDhRJH4zxmgXptQJwwnhA3pWFp+A7TVH/djwjQ3+wHCep3iPLe46MQsy
AwXQ8wEh4aQz9k6q7yZSMYYZXMJNFrqod2xENpSFSAfgXi/aISwRxmrnfRd6aALqxwyj1L6sLwdj
QOk7xti2bc8NQhlYMOhmBRqK717KgT27z50avHDe7c0lOJk6/J1hcdEAibJstQx5S3mCGlOIOO06
zDgrwXvy95DGH6EgkGAfht841eD4Vmi3Th0fa1Q4uqIBtFtXcGJHD3HcabhD3JIzboyVtLKqQ23C
cg/7/GdSzs8oahPoLemwL0vU92AJI/ieB826Mxkuro5Aq+/X+MP4L42fP8RxwH/ZGceXmQKy/w6+
b+ZUgZDXBPVLQ8LtrAmnWyyZnU3oDefUpCNEqMzrsclg6vX3y1KFm6IA4ZRMNl6ybfObldBb9XbL
ubE2cMuDI0nZXDSOixwd76xHzJmT6s6Ix19WaOLeHaHn1M8IVS4DGdAovqq0YS+Jq3A5yJkdUXVS
GCXnD8r25GnWPuVkXpdMHuaOL4PV3vRu9BrztCZtvJKfQ2C/ai1c3ug5qrJctqioOMxt/zzYy1F0
8fs6gsECSYruzDmFdAxrQuuLcKhAE7enqge4T7KbhoTzko3tVd2NmyxkZe8mbevgGxfifQpdzGST
BaVDJmFwyIm7+RZH2BWxg2SsCZWgJNbJL4m4NXbMBd90xA7SZSfLPukUwDqEy2T5HcIB4VkIgHqs
wwvJbpBhM8H+SXFqyJ2VeI6T2CF7QpaHMURoQq4emyip/WEQKokY2RKAtq8L0NgTEp7a2yQZL6rL
uFOeIQgjB3PKe3nR7pEGPsOXCkWWblV7mIGQd+Ze+h5i3q1Ae/ll0fLzMk/3H7sUGXCbXmmo8VZC
liB14AFywoUJuUbOncklOzn/z560aonrZv7Yg/SSL4bsSD9whfALnRjwtbofKEQObDWS1CUQ5Vze
0KM1o3u2wh07qGmfu9GPCitYPalJfb7yDdmILRL2feRo4Dwh2Cf+k659UwK6kDchMcY5VMPBaho4
lyOIx18UzIwXBdWJv1Mr0zlhyTQHqiT6Q5bWfYROPDSKIRULheQHZKnTEPQ+4zMwb3cy6MCAstKy
SuzaAbDflIp8VO7c9gTWYVu81jzmmCBaNclGjl9SDahh0RutCGRx5x9osyI8iukOXyjHuE6Nz1YD
II0Z71KBbzpg3ykdel2m9XlkUY/cAoCSJwPNGt6GrghIlmo9xRwbX6GsQZdBvRytLsGCwU9ssSWF
oyHHLRmA3EJPHEweSo5odFCe/daCaI325Cqo0HYOCjDPD2R3suZFlvywQ/A/uuCKcQix1aEDc01c
LkdXqQTlBC4qYoeARjr8tONq2w339LIcx2TMkQIAqC2kYsZtDRxJGKWSJiRsYwro2gsSomcuNr4g
DyR+k++nGanXxjdyLkHHVapJxg8pLySc2iIy31r5oqiGEu/DqpDIm0Ccq+K+o6UHVpYRFTzTp5IO
zNEKKGmZTVvzyGLPLsGQdakK4yBVCZ8N2Oz1n3MbbOiPMQXxY+XrVlSCEFRnGMlVpPFlimCOjjmn
zHSGhhfvP87sCJdgWFLF7SqzUASDUDa+GeoBpkPem2j+Whus1uA10XucOsSHqUbUEHTqhhyn3ByY
JUJ1ZViAUahpU3qTAz6pdxFZ5R541glDrsXCly4RoCWdIauETBdithJAPdDQEMW+DLPGYhGBJcjp
Z3n9OFToHrkwUk4ZQ44sWM7hEJSVfFzuI3f6TVgvt2NkXlQcUfreY1lhWstkslEQZ7yMKHJJobfk
KCYxqhzBOM3S8kdcydwbdej70DepRY5MY8kcZpAgnXA8zz9GOovQleOPK+7GUR+nNTIKzDAmzGDd
2WF+Jn/u9BAZXu82xiKAdxJjYLCDVVUMrXRrlg8MHWBHUFavUGPYyLTkkeZgnBsKI3nxDNX+YsSH
BWiVaAXfEjy6LSwMpKbi6lzvCIfyJwYyZxwKPnwnw4WB3ibTBekFBu1QeQdyUOgQEz7lIZoGXo/6
A/yLoGgmAOologj4P2oBjlwGVm6c7axrYDtngO/YoZ9C44MRL0cbGa16YyMzWbYsH1sJo2gi0OM1
itkxufn0V8liJsNvcuJ3QwYaxx8zNtYgrQDwocTAAxMAqxJrWPJvPJdc89Yy78zeJ/pDjBZOqV74
l10ebuSKdZZvGbNZX+xrciuKQpNJQAQZVXMjCAzROfPEpXBn4ATAOW0lZwTJFlHvvZS52CUfsNfC
/A21gqwHDDHK97DOfH/Hii6NM2vpw7lHysuLL5xIzEDudVKeDnC8rrGRmUJaK5vOR1LN4kMpNwmb
UMYv3a6B1Qhx17T06ENZUPZH/ybRSIQJ6qK27pNhvCljBbQ9vpnt9jry9Uc9ti8GD3yMaxFOeTgY
q0Zdl44Li7K4yMYQ8lnUvtljl61czYrXc4opzdyd8L5cXlEUf4ocdxd6Lgu5zRkYa50mh0dcojHn
Q2Wsl6dkrkj0kiXidNpStG7CjAz+6Dj3cxQiVV0t1nA9pg0S2HY0NDsinOA4WLjBRQMmpInhLwLS
x6Pw3//63//xf39O/yd8lzzkDMr3X0WfIwVSdO3/+7f7738BDJW/nv/iN88CZ+Tajq7bZNfJX/q8
/vP1Ni5C3qz/r67JsyIEInYKqBFSIFqXnX5KeguZhOTHuPBwvm/P/qo9X1murUzPNXTzz/bCMQjt
cnbi05zq6kpPqayFrQlgZ3G89++bsr5oyjM9GySqa1jUPv5sSk/7YoiKLDpZOvwUfXHYtTJ3930j
X9yPqWzdUb7ijihr/9kIpX/dirIyPsW2D9RzZm00HRPC4fj8fUPO3+/G83RqwTqu4a5vfXpQg1tG
ThoMxgljbJN8eI9fVj0A3Bcz9cC5+7417++t+dyU6yrbNHTL+9R3gzsh8pNH6tQU8/OClIXXur8S
juS5Mu7M0bnwo3L1fZNfPC4fBSbdNA1b6bYuPf2XkVhGhW+wAqhT3lWvllshWalPT9+38ffbogdt
nzXBUrruf25DxxmcYrpaTgqxNDaazH7sAR1Sa486F1DB5vvm/n5LNOeYDD2T8W74nwZ7Fwx9knTz
ciqrcN1ET27++n0Df5+9fzYgF/CXPrPTrCj1ggaGEbRz5Ra/w5BKguuytxSm8dBMafIPA/7Le3KV
YfKcDFfpnwZ838dGkGk0yQKGWYvTtYfKrpvD9zcmo/nPZUlnPrlMXMN1dNf81IpNKbIJwMie6gY7
qxwF2qFnAy9vyEauqXedsHhGubZ//L7Zr27O1l3fU9BfHc/+9MCqvqlaOHvLKSrIEQ5XpdH9wyj/
agT+tYVPT6zxfa1HeXo59bVOGQ1P0FxHshEd7Zok0lK+xdP2+3v6+wpFVzKHdfoReof6tHCMdg0G
0LSXk4PcWZASGIN0w2n0+1b+vjzRCout7yhLuerz8tQ1qkEnblpOcyN13hxtimjtKrT+G339fVNf
PSTSCJ5JO47p/W0EWo5VVT1NuTmZuaB/i2YYct+38dVjcm1bOQYRjMVg/3NiDbM9JFkaTCdMTfdW
Y26XsN+lYHAjaBnLfN2Wl983qH91VzBbXA8UMQuT/2nEB0aeGyW2oCcPTkJW4K9q+WW+bjIfzTms
ZQ6+ZXTXyYjE7+iDWQrwDCQaJyYtCR53XQUlconS5fj9dX01ET3TQhbR9RU2PZ82gsiCKtE28Xzq
c/1F+R0Tz1zrFmfPPAL/FIUQoPQwIBenkrfvm/7qGdCmAUjS0nkInzaEXLPG2bBNegRszb5LB5xI
g03osHqrzCIiSx7mqHj/vtGvZotvuxIYWZ7Lv/588MibZ0UBAu2kD+NTFJGlgAFzllSq/4cRpqsv
lri/tiS3/5e120EdL8niaSYRtLhrH1rezRQA0+sMuzr4taF2cJCNdcLpjgrfyqjQ7Pkf3CvjzXQc
x3ZYI/68gnZQczFW83yalvoc4uHl7FCWMdvq+vt2vniQulJs7pZlO6blfmrHJ7U4oES5nACaIYxu
2g9Vla0XFfyYW+oEUDgh4nN6/L7VL56kzjalHM8kPvOtT63mS66PlsZeHzfGfDRtr74JXT+6oLJu
/cPi98Uk0ZWnW67PePUN9Wmkzp4a9AHP0ZM/AwFiXJ1627oz7finlZKj88obzUluoORsvr/FL9aM
P9qVRfkvQ6hREYdYSvmnpRh+Na2OmjmD9b/dholLL4UqH8YBM/HPNoaiaoa6c91TUhcrjUTSmd85
1T88qy9GiOkqn/95dB/Hgj8bCckREPsq51TB+knc29REmTPSrgvPXaXTNoncf2jwi577o0HjzwYR
Du3tKF+c0+yi6BL0DS500fv3PffFlmhxU57jGUgLeJ833g7FblWkpX3KlXYPVrnK3PvOPqAU8X07
hlzsp2Dprw19rDR/GQbhYHuRWxf2qXBSVLDNswwj3/Q9rxqoEeE2sAA9gbLOhl50qs7qyn9I7ceB
o/xE/Ve7CeEiLbh6zMlG1SDnoF9r3un7i9S/vEiCe8VCzihyPoUhVZaWS+DSGy1aC2TVemOEWo+r
LfWWdinOuRSUFXD/wLDKuBas8PcXIAv3p06yfU5phsk8ZVv/NEcDJMj6KSim04yTXe8CjM/Q03Gd
62ic4nVNVuH79r4YYTb7uOfbCoEoMKh/jjB/ig2tBet36q1UvyyDPkVdGpmN71v5Yow5HNDYoJXy
lPk5anCCMoR4542nuteoebiADYe+IXuJwPc6GZx/iAakkz51ImYyMBR8Q/rxc1ikG32YRfE0nvrY
AtbRNrsgVC9eD9H0v31fxBqeZxmsPTy2T9tw0CcBgLJqOpVdeFGa7VGr82ujKZHM0/9hF/xqI3YV
h07P4Yhu2O6nWK8PnSazamM8QQ+EEzeDO0aQXk0blFy792nETyjVen0/NK53Z1iOwCeg93x/wybb
7t871+e845OrVY71t0UQGHmYWsHHYW7szn2lYmiIE+lj0aBCwcdV8VVfs3O6moOMdFt1v/wqQGwY
YtKlKvtqtfguSiCuM5yNVAjv09kxDnVMntJYNOPKquOfaDU/lYE+4FERAejFWuLSVMXAhCd7MXQO
yP10qndpUtJgh6RYV6FArLfIrnBEbqbnANTroQenu2lK20A0I1T2WRla78h08pHcpxhhtfGm1kr9
GWPcpAaSrdsPSRSnR3tZzH1JpY98MRnULPLnTTQZ6mLgjWcm5Vl0JNyaEloSb7Tai7fVrGVXrhl3
Dyqds+NMsWUXGDoF4SwtoOdO7S4pUcUu6jjYFK6GxqMTASAoaiKNGug5nGvMDCPDNa7CKjFvp7bz
4DINM7J1jhdvqtZ+nbumPnczszomicp3md0k12FFpq4ss2C9YJa+STUDS+Q6R2c67CGMxrbOWhkj
RzaQFQ0TpS5msxuvkdSAc69vGscyj7NFrGxGM6Irc76cm37cnHdQ6Yqxx9xyDJLbfPbztdlSasyL
IdkaoUEWPiQd5gL7uV60yb5oRkos5gxVb1iCaudUBUmfKcZKrPEcgOeJfYmgdX5MgloHwIXpXxCm
MeeVdr71LcwfOazNXHA9YT1BDtkNQm8TjrO/9k10NIp6xDbAWbDg8MgmF1NR3jsJ2oK9Xdgbcw5T
QPRw5v31YmF7gGUc7CoK0NVI+nltz8cKTYImJX8OMdu6I93B3pP1z7oRUUkoO9QhBurOfoQlb7u0
3jZJ8mFaJcsQgXRxSd6W8fzca07QrFDkQTu+gAIRKDt7q0sbynrTiZxE4ZrUSjh49Vk1bwOjAVQ8
WOOWAAiBqcUa/fsl6r0X1WvWg12YMCeQrqaQrZAg2vepbvEgmVwb055AEsx9YN5mlYnSjD2C/klC
rDh0qoWBH+ImH1psRklEbye5s68GxmWbWSLxnKb6E6ndCnnw1iCfrKEc0hdJ8pz7qbXv6xCog1WA
HknGJd5NiaGtgtZvd4iCzyXUzLm8L3LO0Eglt/k6V36K1gD8cxOK5kXZMHNJKbccnEO8CROMMtjR
MU6FMxrDbusRksdwSKHhiuxlV5awS5DAaqq1F7dbC4aXDX/IAzeF4kd3g7oZkYCOwEmBUoQdI0LG
C5N+jsYP5JnzIUCB+A2nWX5HpNMC3hgiThyI+kShbyJ0AoYAHbD5lW9CtJHY7Yy3Co5ggFcJm2aF
5lSCQ5VpFSteKYYr9GApqYXaT5hXdlB8yPDCsHY/PCTF+TrJNwR6K7VYqGeU6Dk95M6DPVV7ffhh
1YAfcdusqmLjQErh/TBZ0XPBUydHVsX7OYXIemKyTrtck2+Kcv/Kjx8MS6QpF1yhbNjPS/QWEAaF
MyUTtBn9VxFr9EN4ehA0qNsAVUAcjMSL/B3nQXNowUPuOwsvAeSySrsV6gCCU2NNUaoheZcB1A2g
7wQVTvaJtlt8TP7CED7ADZrEfowQLI7xWKUYbUbJdzrEJUq3UqehUBmU89rWdUCN+mapM/7b2ggj
ppzuhsDEfhWxLySaR6NdQQnZOaF670FSeiZAXBSgwPEkOwbB3h5rAROld7reqVOICkcVFiDd7LkH
Du8ZMPhgrvs2+IygHxl9IXEU09HQLOAd8O7nojkCbbyqTf2ydbxdFvi/lItMRpAla3Qe4Y372pVB
tvLMy6p9bPSX7Er7khvWteZhLMGgjfpTNmXH2JDa3+jfpjpGjDghVL6JpS+rdY3b96Dbd4YBlZus
1pU2mCB+3JWPC5Iy+yOQqLWDc2tntQdQ6T+1IN/qdo8Iq7oqefLShaar3btQfA0z/Gkij6qS+TxE
TwbBMmS+OupyXYgLB9wEWNW2Hp8KLoF5+xKkzl3qQPm0UZ7UEQmzjO1cb32u1jbf0qI6BEP6MKHR
bsM1RRNIalCISTOgVFQeUb6B+DFuBu2Gv/BMS3R9CwZwUyPdpGtnvfPU+td5fcvHFLiUxOy3hLAi
BIhKea//oh4NWePMrkuWUNT80DpDZHi+nu1pU4PhdJt5D4MDISPc8mYmgUrOUbG2p/GqZGI36CdF
aYd4K9pulLd0xDzhSndNg/lfTuQxnC2evkUZdewBTudw18MduFCeZb5bkm4doX8dDg9ojjMVGw8S
Uzdi+2hegHCBDJJTlf9Qz5bBWsx7GaNJ+uamjBmG/oQWhwtBuq/QIu+V/SwLD/l+8ViCEv3RtpVU
D7q2s8waazzU2LAS99VANs5dRShux/ptjwUO4vErb85fNMFdoXPKMlOYk/hypBwkWSlM4wfb8Jpp
nBQd9nwFVXtsAt9TBOQjhJ+4P2uw1uhRI8PEukYn0Rmdhz7yAjLSwkmEogQgFNbqDMW8PPBqphwy
6iMKIku57jEeykbkktEJlzVDODdtclDoH4KBpVBvrtvG/GHX6jAhRCVvGxASQBWTEh36eBFDBgom
RrdesGcoKFCFTpHgLm4EjyysHgsK5lS90gecIEoMXtk0UD2oRhlNrQtxssBCBQR6FRnIzY2+SJqX
2PsW8PZbwg1+RWvrF8HlRcuTsqp3nhmb5pbicH2mYUCUcDSTb8F/ZKOxLs9JCQbd04ELBOA9mC1K
m7H4LrYV32vO7Q3rrobUEECgG6Va9AaDnTOAOwQgMOsIGfn2ToaejAZtfpObjtnY5t6+XRb3CGph
x3TJPSAK3GIwqT3c7L0P3IqngyIkC+Nb37Wih93D60d5YdXCeTTcCzs3KWEDVO6fSSSsiihEmHf8
mDGFUaztAGE4ZkMGEIMPF40GggP53jCnG94C5L7Yyzinnud2GMu0wf/444fj3gVwWrgaVDZl4e+0
8KEpnZ05IFqcP0E7FZaAUAGonuOCHMmYikGETXq+5ojJ7nRVKQJP56H1nirwUFmA+8f8C8n0CUUm
dpkIomu9gCcEmBEcXa1YLSDJeTyjaNXifBNBIwIOxd2yeCNYzy8JjBXXu2+YkVGC2R14qPgRbx9M
ZJ30BTEf5MKjfDhoCUGPp12MVbJuiT0ryNkGHDPZewbGHWOMvYc3TyGHN+8nI81HIVAZKIiz29E5
5XifMWdqZ4JY1V/LbrMwzqVXuA66imuiS/n3zB3zgY8uKYrnCO0f1j5bHWU3ZQbauKoAdsomDHzQ
WJw/3CpZnJbwGUdUDIAv+wDjj1+2ifc0RWusQ0kY8N1a8YwYOhfpWxmmNdbaMy5iRPZkX6T1glU2
0x/R0to3WIPxvkUL9jMl6wpBL1k/S9QEvPRd4hPExVymjoeucB0+haD5zWu5sJ7KgSSZZDzmIXph
9KyGEQ3IbVk2yhxuFQ5c+iML0Tl8ka2D65Rpj+ea4Ypav8ukZiL4GlKM8YdLZV48ypLIHzOEl5rh
vSK9oMgrDSlfawZ7GY/FowxDQFR++i6YqgD9Zg3qobwu6wRZHJIq4vgW2vNqJsToJud5WQ6WMi6N
xLkhBkABkjGnoSnjpvYt1xKm6pLD3BX3m+Krqin7vscwY46qdY4Uuh3vXZuzpnz/LJo0hXlZEqPx
yTK5wTkWynm6qgk86Pul1wiVbkxvH6g7SNqrKb6X+M+EZGeX0UU5n0fatsDuM4dtRrzu6sI3inj7
MccLYG6vhQbLIJNbMcXdj+WCNYCxEdBZTu0fu7Lalb352jMgmScy/VBizJ/4hywRbe1B3GIk8FQj
EEXA29FffJZ5XEJoyRVLXSrDcOCZyXYYGwbWEcvGmM0bP/PWfqmKM16HiHBiC42s7j8XAgflivRX
kL47SEMsYojBipoTRjpvk5lire1ukF/bykbHMkMfM4gl1uWrJvVu1aYImS+BjTw7IJV5L3ECN/oR
2doYJhFY3Mi19Hl6zxjSCSUIAwbAsZY/f5jKguDqun5b2sn51Lz1ENNkWkCrKaydvjxKn8ps5asA
UZylTXol05FFDE0Xxi9lQhIFiJITiJMC/1gQJbIslHOMyWImwF5CRHFofPzPmEKmvPlWIebLdwYs
T1hMBBp+enyKTM62ztoHLbz7iKmIriE/8dmpf5wypGBAuMxvi2NtF4R1ZfbLTCJ1ZvJA+E2VHBb5
6QTZpfQlT0N+q0Q+CoNSbfktYd9/9RM/Oo4vc22cyR3K8QLZMAmEQ2IDXvW0j7AWfBl7RWu/VVa5
g6iD/wBYuhpTZM29k0/y4EwrXUPBvHfcnn5C9b4Tjt6WAJF9PPi4UCaGPIWoA7mgD91p9NKL2ZsO
+tA++e5DEL0D0ZaHJ7FOXaqjtvRXvDCg0cAjf3GmYMtJfTdBTWFTZvDy//IUaxg/UETKl8ytd9mU
XMii7YtTOdEoS/NZi2ofbzfcdidrMmOPHzKEmZ0yp+nV0FAbyLDyz8CBlk+oumTWO53m+d6F0+MO
Gh+zsL9KnPQWEqLADoWkw2JN78/NG+OXucL76bdw6DYsCiSuA0CZzJ1zZUuMNxDg1x20uPhJRiAL
ppkrDPLiNxenuGzKD3N1O2bLBd9Rav5Pfrix8WZMOWoo9o6+aOzintXniVdilSMR3t/xTwBCmy5E
2BTl8f/aUeJsfl0mpGO4nzl/qLr/z9l5LMeNbN36iRABkwkkpixfJKtoJUoThCy893j6/0vqDlpF
BRnnDs7plposFNJsv9aqH+o5X2n7w1/xTVkB7T+wkB30ERx03IY+gRa8J3671ve+vOOHbFhLm6/8
GL7ApRSU+j8tqOk1FK6R19qnCe8Ti8vr4aGN3NFiA0ls3CTWQxFYe9/8MSMOs4iWiEfxklvbvPY1
E0T/iavO9QzK7675goPFoHDt9UkiBLxOLRwNC9D1O+0YXPUkoPvhBxLsD/9By5Xoq/xK8s9fzxEz
59YzT8dW6rCJvxuw6rxJMIuXmcC2pI1G9hv6463byo3pW2s/+sVnpf1Ru8yANEceMGrQKG08RFHs
L1pzEFLlNe/K3vKRhA1/MmvtyoP5O3eTD9DHKpo3mCii1phRBf4BjfraS7/yemXzsGAaWjQWx1H/
eDl+KRdHx1D8hmq+KkjUMGfa4QnNEEhMzqO0keFddLzuuUwDBzqi4Ld5JKZ1heNiTxw2giE5+Ax1
AMTbdVAkQU08oA2koy9iHN7xVZ6AUgJSvsJSenf1s/SqEethBsyTS4hO2WskJddBnO92K2099Dll
j7px/NZP1YqEG6iYbhu8XhZ5ze9ru9HrZcKKCkiYWaqI4XDY3EivXNCX8FUh0MSs9lYfF+2/G6wn
+bGXa2PDe2AZNSiV9ajBM0jmWIlBOBHagM54uoLEGZjEBundKx3z6tPHoup34Ntzi2f7ieXR+Rny
sEw6l9pm6tAPGgTt8GoV6v3TxxOrRNRWsDRu8powLdg/vbfUc7SD4tKMtUEF6gZLy3ra0Lr15a2J
1KJDkeHPkdCb3xND8PTQZ0gcN97JeGenT133jGYKrFKg3OUNCw1JxrYmLdcHGQfD90pZQWiaDzGC
wjnwwJxpSb4Ab693nF/ha5ileeT3gROvuEh9HN+AYCB3sFbMK7WwB+Hu/2xcQnjBh7ZpeMfKszOo
f+m3Z011OMtvU1vVvK/AsLTjmcSuFxEj/dCPGbfp0uiTzhbzEzpJzqQDfPz7JMtrWCy8YTjAO/Mj
HU5JUr168F4SzdWWdcP+FEv33AYLGE9ISEMoeK31WGul9TlAqHrsj2rItT0QlJ5CmXwltuEC6KBn
IJfVq8J7J8iQ6lxSxoBMJshIZ8ODtYTSEG9t1qTz0xbY2MaN3ROvx3s5KMsboQ3H9WdiNgJ2qZ5G
O2Mw/EYHiTxwkhTnoscFEi0szh/Ha2L+WQ0WCSglHAb+bewahNpwY2Og+CXLyDec5yixdfzgoQGj
DZiOSFkJwyWIIf3h1/lgA9yGloTkk7mTYvgxTe5JnzeiJuxhIIMj6eMOnzbyTTCt2iAZ+tJOW33D
9X0JaILpXBeCf3AYepmoy19ZmdwnjvotyKYCq7/VyYcOElhi5pG0dXf5Kf0ZEceGS+BOxc9hcLeA
Hw+e7T0kMeREjBI03/lEmBqWlVsln/SBxfDaqLh4+HibOfcKLADLT7TT6W/DM3IohzswaI14NAPw
HMlG39SB6ZewqW9Dcntd2WCJ/t8Ro1i46mwqmBh2XdpQ3rPOURu6JH13g+FjdOSK9amop1HhezAo
nrEAOnEqYncjhIm9fT14zlmQj2LsFEvMDWAnUSU86Iqk/mUPCm99N2Ar1o+fjOC7DtLg20qxLnoL
8Sac+YbqTdI96n+MqT0gseo+O825JqpCc71yQx1HDfa9i/rnQNgGJEbbvaBcdHVhHuudFJW+PPpE
sM36dScnfyALoRD0yGFjGyZ7etaesJpRSUtBJlFlrSFuowRhFh5bC98GMUM39PwBo5BRvkMNwoNw
+Fw2CEqBUxmcva7j67PVY8R4YrY0O7xsK7Kfvodsh7aDHnimAI0j0hzLI9oj15rjXFtvlxKVDADo
pcNTHMawb4LolYb8wc67OFedtXHqvEJilgG+YHeJuquJwkszwAOA5pePuqT1sy2N6yBgCDklWXef
DSB87IIXLNu6rLbFBDtd1dyUUCgORGVtMz8V7rPdoX+Xl58sThE3YChvyexMpIChV96o0vhlCMRr
VEF9pzt6RfRNR+VFjrIDN2DozVuEI+Er+663NgiHO9LcfeGn9+NrpHfXYbbwhtpeBcVLhQkpw996
AXTbWOeS2GZeDpvkJ69VN2jRDlgBvZKJgdyTgw03SkgjcHygZLHBZCT6XhQmTt5UB9fs13rt/6QU
sQ8Iz90zDL6uUwfgwpSsLMmIdhfo+EgZYgUmHNr4cRMt0X0bfO/izzS+oC9BkGME+hNM3oM5ve6M
H403Oj6c0QqeqLaRmwAzme5y+KauIFcCBqENDmU5Q2xg8N6E0Y8wQQgqYxzdQvKifgkrex2ky0Gg
gykIyQZMiEFFQPHRfk79dAlvqXppY94TkHjiVDTLxrKL24Egp5thrMZMLATmmW5fSbnRHhwD0C0B
JMJiDQB2pxM9tnIBxKG4Py0Vu7oDZkSC7FXoWQSU7czMO1MPCMnzi/mQZlx1fdcKAG05NdcrnKHX
fI0sfzdST8U2R76n1zSkGFZiEL0pOjicUiUc0m7kr3UVQlBa0MdTmzI8WInfJ1JatTY013a3AQG5
swb7++v3k8umn2Gy9zwdYiPjeuXN6VHfHJ8qz+DHOmBkOuxW54JZuq6L9qRNo7YV2pi2QaJbF4Nv
I9HYMQIxt9/Gbrwa0XzVDku/rZ+YMIooloFUODeM9STDTVflDCf84l5qg4B8LBImP/Rx1YZ7HO9m
aEnr8DeFU4xy4tjHcoDeI512Rm1BqT/t9KtwdixuCgZQ32iqxtJO9xmdO9bUpkbZWc/CqfRzEmX+
0gaNRF91d+wWAQcwwuMiINeJHiNdaHktU5gK7VI0YmhirkQWIfEioe9vSTHLxFupqsPRdGu8QlfU
hyppEQJg/igg15i2+lMEwQwdvWuODuuCqtpa9E/wFt57nCt2rqCPp+x5wyAhqOnGenbL7BqikzUV
PWhuBHyUY39nGULbQjeUexLNjcrtG/44ZYm+a2ERE0L/4ELlwPoXnwlykmN71wXi7BF1R1xWvyxp
alTXOoR1daUhkeUxJRzCPPcdI6pZ3RyCCLxtJUFUQ5xOd9CYLUB2WDTwCrpkZPZUSjhAzm/9U5kr
j2l8HLhhugJuIXkUSPemo5w+uiVYmPQXxoTWFrXdbh/k/nZK1W+IjisH/0Im5ETWavaKu8Kx8aEI
nTBFkXYDpKx+u1zB4c3LTEpXHbRT9MJvuQP+xy72cLi+lmm1T2BY9QUk97q05J1uF2UEbAOBsFTT
rucGtvEnOlX6Qos00mkYBNWrwtPkOucUdj3tTVOPaXTNC014BL3QrQUMx6xhIE9/aaOjcnE9kdfo
XQ9sdz0C+oZZRKPlUPP1fvPttrbz3Ua9qAnCDXaxcAAWMvjWZc3awqbYGRaCG2BX0Y3EvmiPNRMc
sT6Y1cL85GYLSLTuhDG8pY+QYTUh0T3b03A3ueHRG7+Cd+jK/nbujZ3P12spt4kYUW11mMwIyQvn
qN0+d4BChkPZZMYKBnGNB+90T443TLPuyN4HIn+sIuehjNTZgenGTtTNMnirpqpWsgSQzBv3Qlwl
ma+JTzADsDEWoHA8a+WzmSl9LtRyz6bf3DVDdx/2yElb3NO8ADOmfg/FV26D8v0rg/MW18SaJq0m
Dx8ZZjhueiM6MkGhhwCe/BirHbr0AQY2H/15c36qKMwXdA4qKOdxdsncfi2jF32jXSyOWsydLoGJ
rnsKlOHTREFvCa6GlMJlX947HX4/hO0q6NcmzN9p2e507FMYwVqZ87MV18+eOTJXTP8qIRosoNbt
nJyOePaFUgDiKN6WluZdHc3fi9plTuCT/n29D4KFLSgROkUeAoGFEd0OdzrkAr9/SjyxtyFOchci
idTpT60WIk2zljkwi1YlFeAgqvajQ+NPEdRozzSrkwP0NmnjtW3ACxuBkqxTTZo3boLY3iux0CPN
nrvZgmCv6u8Wt/5c4bijmmBLWdHnxB/Am07J997y1mloHoQ/rKfcOY2EWa5EBZlIF7Lc32MCSSCG
rEc3L05/qjrdmFUOTY481Wx9BoSdtjaVJjhAM/oKsb9Nx/Qc0AXuOboWnY3CQrfCb8ND5wzrmpu2
VtQhHXLfIhOIOBR0p6dI4BRoBVQSqROW17fnQ7Bk4ESxE2m0gaPjJmzsQ8asnNUZp2ha9kUvAaiX
NZJh/pcC/6Tm5VFJOsEL09YQpz5XbvMznX3i6QJXSFMgEaRxiDcYKJ/2OfC5qfxWO423bqMGxHrt
PS1tx3BI+uwltF3n/JgD22HPNovf8HDsT5YvD75jHnSQAxgKF9TT7HXQ5cmq+meYSMhKfEXJcUTr
fnS5eHI4uulItbe+YrwJVl0aQDjXJYN/TBg/00R8004Q0jQD7Sj/JlHzZ7vp76RT3kIzAcKR7hux
TidtWptQxhfu69FVZrdrPX5pZAB7ExEd5bE6FXbynAftndnCPmfBOJC0Ph9O625SfnidT91XB5r2
KYcjpoJ3egSbciXhnJmqnONOB1W3owH9QdZUPiRe+Zz3w9lv4Wj2vhWafF1XHUODy4mXGOGeh4Js
+TllCE8T3HqYPQtvudgmCG6Jyza39oIVB3arN1PfDZfeVkkoVLkQPAZF+HNy+ifHDY6WA6dDjTR8
Bc4UO7yTSg8Kdd/b/PMA7aA3kepghSEUZ5YpXCmkQ6jaFgfI3ZnNsJLvXTTu9JnuTPVZ2vFGkEi1
OUxiyvwSufFjNMUnreZgZvILgPyXSnU3uTYBxKSphVhL6ZpP+uDBArPVP4hVyqw0WBewpmOjdWSY
FJ88Y1lpP+FR4s4tKuuYuJ5wOBVkIlY1Qsn0KckGiv0ELMVQYiT1upBI9cRNLt06X3XXZrOc9L8L
KXZLAdeYKBa65lz7vu5POu/UnsGfnSulFprR8zNGvxjVk7b0Lrk6b/srMaZPjCJxvActL/kaEhlT
RApNXC48LI2x7MbGhiijg0J4bg+xTV+KuoQbGsOmKJlei8y0/JqLoT3GRibXIi2c1eKE/p0wWriW
YPGIym86jbOq6nc4+C8pytMhV1AnepliAmEOr0cmnOwFLg5CPyOsN7Np7EYSCL8gSBtJwjHUMw4x
COSxzYvHxpyeUABB57HcpcRLBbacyRWmkkoYp+R1wnefTLrzQiLzmCgI3cKffNuD/lC2wiRw9trp
i2vktyCnN9qySkgZ5ip8HJbIwqfZ57lkihUf4EN4affOtQ6aUjHdFLTNTbu4Drr0KEKPLraRw5FB
h5dAs3tgyIzbCwW213eEnyhYcFsfmFewgfg6aF7BHOUX2ac4Fzf4zSNx0QY2i03tiINa0H6X/VGb
aqsMtmFCF8Hl8gcpFB6htWFUnIo6PAhXi+MPq9YsEVGdrpH8aDbGiCVNLZC7Q9Vnu1p0HCy7txi8
hyMH8UXq3Q1xQT8BmOaacwwLtFDnKTBWnphqiCeS6mhB2fSjzw3n2vJIyxYfbILl1s5X5AnmaZWi
S/DSVwXCIIYNTKaVMBz4pVh7YkR5N+ndXe9p+gkL2qg0ZczYjAZxxSbTgHazEZ6RDtWnYmlYDZBX
xuD59FZ1SB0X3+EfHFe969S3OVOF4CHEsx8WQLKn4Fdi+t+Wse2/mE2T3WZy6q9VHiF+wWjMXhR5
c5wYZLzpbGLGrqMS5bpwSxhJMq2t3qRn2zgFHOxDwNyFg4QYLM83I3T+V2MXIxBO6rNJSuFuhhgs
tDki0sUEVJyvprYvT2ncQpk/zdzGHjXjlePFxPm2bR9qZX6uzIyZwHHKKsj2KthcuqGADsVC1nhT
OhM8IREXGtaj/uyEiXcEKw3znWm7yFe0zbqY0DNNLKGuRRcQOc9zLvd+N7jf4IHpryIX/TBEAsXn
Zqobem4SuhVVzMODyQTmvXJDWMFLuF7iMvLYEdgM7VxON1YwJQeVQVmdxXP0zCmoNnOADE9s5QYa
tVlHXd811m5QJZulIV8e7S64j2Rd36hpCDaMy8NbGxjm9NCrUgbb1mCKiDElVT245tRThXOiZ9Q+
5pKkKI7oV4Q54irzWB5csVCXcLrkjr2ooNLu2qvWQmLGbJj3T8RcHJ3IQIw1IzG24ph5EFVB2FG0
PoSDRrjxXCmpCTIXEeQe+nde368Q32H0Y5LOKh1L+wCxV/IAq/2wDshrXxIO1Io5KBpqRp3ezaVl
30Dj5W8MwGOrZY4lKJt5/FRJDy4/KwsL5sN8mJbgN0YkIGzBu/d2as+U6/zxLq1DDKqdQfebw2HY
McG87vtsQashiu6pp7V3gcdwjy36ZVvV+XQT9ko9zwOYUzjN4/LgL1UOiwhgw19jFWf3ADmrO4vS
2HUWiQKlEuslblHHQQVDbqplhP68Yx7Ri4yNVdnhJrQWxYwFNageEiSI0Yeao1PR3vEg18qLLs9W
EETMX1A6GUhJCQyATNJR9UvqO7XbbBMPehNzAhyA45dPiIxFp6zApmVcEDiibOuoCf/WTDxnj/DD
0dTINR1SLNCJl97EMF1gHh0mwqmkU1GO+5gR2blsbsLOnG8WHxg9nezu1nchXeuU5b8wozzBakKS
0S3TtVsRxFd9lSLM49EAGaCAHBR5QWvW07W54AOQuYObL2Iqkza8HcPiVo75bTz7mkimElcOwKLb
qa2znUy5VNgfxiKNAc7oJXSObUR7rSrCgtEAlb2oIKRc3bT9NlwkfecIspLMM6EHDzvI0L1K7hpL
elt8u/EwOYZ/jk2IBQarjnSsD01NaNSbBDFGWHIGMrA6+1YJpz/EWiIh8oZlja6TRz7cDoidqmTX
lUu9KZndX6t+/tXDe74uQ8e+DUTWP/RpyHlxmM4cptb6EeDOf9G9CKFPaqqjmUIVpwKF5PMQP5sR
kI2aW+zmxb5IGFD3oqy/reaq2g5uSQNG1Nw7AbnOEEQDs69LTVZG7aQuQhjd2oJ2jizs21ewQ9Ca
zTaF22w1hKzBYhOhdSEnfMR6XEEJoG4s2WebeoG0wslQkkAuTuB0Bj2RLhKKLKM/wqcZ+/vQRNHF
FZxlCE2njexK+OSTmcIwJ5xWrgO7Q4GlkFnZrVVAVTtse25651J/GAxjs8SkRUCCTKhKfT3CFKAi
Vdflb9ekGJNnLSpOBsPdZpErJmQjZgVzOIoyXCDttTnhVufpei5bdU1dGE3BQsakY0t93dkTzSzF
9LNL+rjJa4xBqmB7GxMrhLV0CqEegJ6tU368zTKG4MPR6rRIafQgzWLZTE6Gcg/VPMib7eqQzRPz
37kq6TLLXt7C+zU/BTPDMH7BbQ1RjxsT9Ql5oe4FVHPyjDFirAyNMQRRIns11lyaMudgmv7Q7rPW
JtGZ4BlVBV0L3DIiF4rxtogy2lUXu90mZbaM0qDtlOfeJQ4PkDRlLsWbj71sELSpYO6IvG7Ye5lq
z3mHfLxRLcu+goxZz2N9SxJ7uOfeM1udNf5TkGUmEXpoPjpx02zxu9NunqthnSz4oFgt82cYgKov
CzEYY6ACWgo90Dz6A1MuddTchbFh3kcJit7ELVm9Sp2KAKMpfw01/KgKVtxlUT5EctQrgk4yt5I2
/pXZlfHGKpkag3Rj2GS9GjaymYzVnOUwoCeT03wuvYQJeWGnm4Y2/spwITX0e78/FGWIukKUjgzo
VMib8TPOOo87auIzw+iBrC0UYIf2KZmoVaW1495XeVtB1xZ6q6HK4KBDKmnF8CSQeOLI4xC5GeNC
/dExND8RktS+YZcnz4O0u4QB5FCGgyYZJ+LuR6fZ9nbb70Ymom6CZWFmZCr6h04rydkIwF11mV3e
mOE4PUKhTd1aIygLw0ZoOybMCG0/elZJnR5rc2D2epTdl6iHYNBsO0ZxosKku165B6NfslWRW+Ku
c31n20EFfXSWhYbqEqFuigwRk0UTXOSZiOczA+QU8vsZ8QxvyPZmb9Gsg86KHqmT3Rc+2I2wkiR4
I+OMU2UuUAvX8tavsuFWLkP6+D505S0GCXCg5WtUkEYuOxfgPYIqmdNPDe6asWbkE+1cqj2lpuJK
T+8/6S2miid5PMgDmg1M5gIVNFdN6VWT79/Nmb9vwIhAifT+E94iOXmCsmwFwYayLXmBElMDs9o+
OM+7ilnVgGGahSADqaoDPVnfoTi4DThM7z/zn+v3CvlmBUE8XLwVZzmWblcEQOdBxxZfGbQzYtqF
1D/ff5D+oL/RW7YLON4BgusJ23P08v4HJ0hSVTVFTqPBkq23r2fa5SludS9m2JHDgHJKVETu9v2H
Wm+xnbYLpa0S4Ec1VO0C51yNoi/qaAjv0z/jm9mfQRMabnr6yK/9rR5L00PV8sbngmVEtAoZvDT8
JDyofBP/TAf4/S/1ilq9XApOkg1hAThQDtPfS7HIeDEbOYUaI0GVhykSWo5/mkW6E4ySRXrS8zGU
MfmDriLTzjTp5/Smf8MG6do+k3n1VsV3es6n+UrJnmq0Ll5FtEUX0iFdOvL5DF21tUgq9edR+tcV
voGKRUuXkg94RVvm2QegtrdAPZw9qFOyDA2gu0QfmiDBwsgbkacti4cyDA7DQIyT5cP+/YX813OY
H3U9Dw/Noy7ObpXkTeqmxXJ2klms02mERRlsfsIoyfsPentJXJglXE9SwhI2dAR/b5iZGWFUBGTe
qUwIyuxIvdY1DQ+VcFNkN26qlk/vP/KtLXAVPBMm+EOIMzjDfz+ytBpbJZBenKsoC648J1MU53ME
38gD+oMrCTHATVgMZg4RyVNof2Dt3l4cbL1LeI09Anl9SZUEE3ioepiAzkMWGqvSNK2zUaHkxH2i
fQnT5arrFboZYhjkB5biH5cWSKTlua6CBAX8/MW7L3QN66RvrHMCKGmvkqo99LY3nKt+aDRGj0Yu
gt7ewwKVJgApER86Mw134YAu5GQXzcbp7Wa34PMSZni7chdSkIVh2VPXkR9Z39/fqbeHA7Npw4yk
TLDWUPv8vVNW17qdS/p/Jl+gNxBkxBx94D3lrR3vkV2wNu8/7+3J8KDKopwJFNYxoeH9+3loERo1
Q0LjGeYf+5rxwtBZCRiarkhds81QkOVncVydRQuT4xjaUJy+/wXeXjtPWHgLCJq4D9blCwuzd5oM
rN05pFK4n4caVD5fdJ/XVvMB5PftKcThYkwokXmQaF1evIjILjUGEx320mdwaYwrmDiNXIwIbCnn
ZVBxmlLoU8uhKyF4fv89X8/433baE64pPVDHpuVi0P5eaeT3zLidOXi5CZbTtob8umnzftuMAj0G
0ovoHvwGjRAKYFfy6+TW1Ysdh8GuGtocSEsm3A/Q9uItb4fnOhamwbegQzDFxVdSpVu1sxXZZ+Wn
9qbzw2ZX9SG96QE2jeR6kGMD8ahBt0BE8wF1n46SY96uoqWzmOkxxZislqhGoDuW0fKjQQ0PkGcm
0OCzjALUh1Sb0Y6fRV3m9yFt6g267HI7WW28Szu3f5hHRh3rDsLUDo6L65SxfQI+2TYuU/aKvkpQ
M7IAOhd5jIErPE0F/ANB3h1DP1+2C0PcTFNDX4migZkoXeaP/2dr7WG6hGSRYBYRl6YTEYRaSjjE
z6ISxsmo1PLVxQI8tVle3I69035AwPGP+wCVislZcXyJxbowV366uBVb4p3RW6Jh1Fqr2FloOZrF
B7GafHv1lWUpTSRATgq3w4UfSu2ubVToiXMzz/RmqiLKvgNjrR6jukbuOEjGfa1a+uL5IUdw9Uve
INbtOE74uzGMaON5Y38tScZOudlUtzKCI3vpIvcQhVArB2BYf9ZpkWzG0lrW3ImUoZGkmXbE79Ty
CVs/BzJz9ki3O+a69uLoHEq/X4eDC/kmdThoDqm9ZVWfPwauk558BIjXYTj2T/Msym9ebY1AKbOA
IVN6S+sCwpltUkMeBpp3VF/Q3APiOU1olc0DLWhbdV9Hz/9uUh0AfD0m1FDn2T5Q4Ui/jDK7pXpG
2gy55A4PLSkJJ4P62VqCZuWoug9IAd6aIs0hYwuFIhj/f0mokdWm77ZURc9xYVXHuCjLzw3a1jTx
rPS282FNHCN9CarU/8gOvfEwvgnfmWYFkzo/uCQGQyDW7jqjLs4t9LnmVem7wCknqkWMBC1iE0FT
8EIB0gcGucij36Se2g2pn+3ZOGTCMhOoNsVupg+r5mD1szwEkxXdv28t7cv8SMKraFvEfZYSmk1F
Mwz8J8Cv+rSzYn8wTwbA8rtCpu3dLAsGHmuy8F7MTAWXlK/lXV0aP2TRoy7SUm9Lq25A+5h5jqfa
DcvHzgN3Hk5wZIQGJeHWDJGEMMQ034KLWVbziGjaHOqpCMeMNpZkCuH9F7lcbf0euCsLwjI4CAm9
/n6PRCYO2gaLeaqK8fNYLxtzcbyt4y0nOAnrzfsPu7Qdrw9j1VwIzPifc/Gwklm/xBtT8yRyG7JY
kT438XQXhOH/mn69PsiRhLE+cCZpXhgp6m3NvOCtTlqKJO6/ZEH4Y2B2b4nVU+yF2/df69Xm/dd1
/nkcVJsmdIe2uqS1MBEOL1vUtk8OjJsIeVYRUlTmj76bni0fJlzVMrqNtnspnwSLgA4SZboBVoIt
VGInKwcpDrFzYXrwt8LJMPgqv1pcWlzCuLJnM36dT+xoH13BuHBW1vzVy5KjtZQ/TUfACO7OE+xs
3rhZ0vl7tUiGIK3ipUnAbiY1JStok4sg3r3/1pcmQr+06wjp6FSB176IzMKcWxUZxnJqJXzusfRY
6TK+TpbpltIp41WMxNFDlh/t7T9unj5ARMqEhNiKi72ds8Iac5PetzH3ztc6a1Ay4+58ev/tLP31
/95TMjroczSlFfSVlylBBqfyOMwGgnekzQnCpq2evEjc4LvKqxvmxwjFxuS5qPD/CGesnD6qPjCF
b68LXwEaHc+3ofGxLmPfiJKi0fZWBMmxtTey+bH3GmRkLf8DT3vpaMnJbUi5YITyoLZhL/+2AYvK
jIh+QXRuQmbTJs9JbzkuFEvrMdgHE6z1TmUyo2FYTffUznCAvL/Wr8ytl2stoO/RxQv40S69zdJW
c5/BDURMMS8vWdgwnRyTaeGJl1s/oiU4e1WGelQX7tSUqZ/cxP56bKzu2kUly+mb9Zw38Q22wFwz
KNVRLzUFM10jbNFpMzJ2kO8ZIjPoLjvVdqwn54ergFpBM0IdLa6ctRd21Q3DFN7GWrC0c9ozQwlZ
8mrwl/zWH41H5MKcm4o29y6NUMIewiLcA0qbjunkBzh+qrc9rHlA4A1nlVQ5crhB4FMuD+p9NMiZ
fkjibf05NQ5zNbqHtimNddvkR6/qGJRc6Il/D8LJXS8eGl5kv5CoGUaxT3xZfxk6AQraC01oamy5
tgzgWVddSlmp02IPVZ6HazjH55eZQ75pVVl9MgGNXhkwEhzsCppy4Vv+togMius9zBOxU1XPrViC
D87SW3/C+YEuEvobnyLFpVWQpRnOvh3F5yRw75aqRb/M95/qDnFXQ37ghC37H3cU+6MJUjk29qUT
HhHpMJA8j86dKIvjWM4K5qDG3/V0c1aR5yTa/ls5tA3Murn8GWHlrLnp+UonZyz7D86x84+XxyDi
boQjqVxepvIyqbzYTOPgJHpyN92FKHwYMnxQ41EGODebiwJ5uIiWLf1RsqfIfSgmoGqzKyi/VUzc
qTIaUPDsARvHkc9Ulgk4ui/9g08L9N42GrrlBXOPoLQKH6BzlJ8pINiPXjMUSEClUMSiBWB36XJn
ArfZO1YefnbCmIpjQ4f5E/G0+NzJhUMDgwD63T3lahfuycf37/SbsgZGBfcrmb93kdF2LvfGcsbc
JV1yTzOkdkwZzCqwwFX7LUX7LJctsFmGTG0xFXsPOp9Zg0/DazUilJJYabdi7G5c16Kt6PIwJ0Pu
VtPzN4uvi5+VX/w6YCDig6/8D5PvsW8O5p4Su31ZqbSToh+CYHFOtCCrPS1ppmca33yyiFIPOHJ5
3eRkekJkAQP9NvJbUTDvKjOwfr//Td6eI9JeKZRNJVczQ1+4OBotcoS8pz85WVY9zwjEwdtG4ZQ1
1UM5aRF98Or/eiAVRc+yqYIR8V/4cgW7E3NYRX1SMTCcIt4XJucjSteuRDLgf385xTwUDGAOKJnL
+D6a+nkeVFWfBqDkWkK3f54SxqoBcHzwpLeRApy1/3mS/u//idFd14gt0+OtZpRUQe/NoMsc+4OH
vA2DeIhrkw1bpk7DL50nUwxGZNv1qVIjskB2/QC1LENK9qHXQLvQ1Zisdvv+Gv7jdvFUnzIcVSIq
ppfscA6Du4w6Ngxu9Pb4s1ex8wPESLm17FTeJktngyIOxDeJrWHOVSYlQE/JxKOs+60xFcWXjn77
S7IsIDOsJWA+RVHDMTDe1VWLfG3zwSq9DWVYINMUjtCku/B0/70VcPCaubJFfepK1M5CB6nxcf42
LFL8fz0IvntckC3NyzsMyV29FI2qTwvThiA9kcMahhvhT/8zqSylePaczhiVa+qgl08Kos4VzEQ0
p753800fAbULGrqyDjDosHXpIvbOMyUsIF3KoOuShB8E4P+4tK/GisIYX+FNudA1mjmZ0rk9WfRS
H6LQFStVl/N1ZaTJyUSz7wPe5H9cJ+E71p82BzXriz2E9njpVFO3py5DWMNOavhIjA+P9j9OCtEo
zPG2i0d+03i0+xHYehi2J6R/GAHCWGxEArUMwB/3g6q/NqN/h50u5H+Ud2mpcoMvibRNb8T9TPl8
WkS8cpE5yvaEceBa263lfnQD/pFQ/PU0qYud/7FGlZ8ggOUW8ylzY+teClpXKr71AhMggiXBxcV+
bH2qoGI7y9xv9jODDWgqDhQq3zceH7z2pQFOYH1TXcsX0WPq5gTLH3MVqRfsMKWfBzV8UNV+Q/rI
RXElpQmLSp6ixXJhIae5bTvRGNNpSuJni/oNMxrO/RRNED+H28QFKGNWFfU66zqejYf3X/Yfx0l3
s6TAr2F0L1+2yv3Qipp0PiGIV1LAJg0ncpNbfGzyv98Pxp5xONoec6gu7ofrNUkHNGw6hUl408/m
l8Ux9u+/zT+uoNYDoCWixQ6obPx9hloHOxbN1nSC3Xll9PmVdD7yLP96BAGbj1sx9aMuYo+cIBaa
I6c9AZLJ7urBaYAolUgg+eW0qosaDjg3QWabr7Gr6wr17wxxVEZekKP3J7CcNqNKTaSKzfuv/g8/
SxWY9phusQqIHf9+dTDRtQEva3tKCnXwBQ3CPERLr6d8ixxivOmcBh63qfjg9P7j/HgOJg9D4dLc
uMzBpy4KaIv33Snz5vxqMtprJl4ZVA/lBwv/D2vOg3xJK4+ID6/+9/tJXzQxeiPdCd/xf6Sd127k
yBZlv4gAPYOv6Y0yU16qeiHKKehN0PPrZ7HmpSslSLgzwAUu0N1VTLrgiXP2Xpts5r7qiHiq/0xz
LBZi4C/WgA9Py/IF8ya2Tcwz/z1aiYrQLCrZnBup7lrZXGrt3s66L16+j54lIPVYemikzEvtv0dh
6fIGs62bM5F3xlOq6T7ZukH+7fMn46Oj2BTsczPKoIlwdS7KGT2zzqbmHGlthVPUhjSKOu1/P8i8
sxV0fed5/9XLbfoUc/2g2nNqxTvdK9SKnOlo9flBProrXC5WEVJMeAOvrhcu/FqzmSCcQ2Rac+3i
6eUz/cYvVpH5r7n67nnM+fjCUnK9Jxn3jHCRd6n6PBLA+iRqlT56kQb8sHJ51jpMLV5rZl883x/d
Jcjc7C/oDZCRPJ/7fz5/DGjKpvTq+ixLoJZTKLAdds5XrdiP3iJGYQyMPTbi9vVbVCYDgRUjNUrd
GO2q7p3vqZSX2iS2TkTCXH5+vz46mgtunwbqHNtwPaHCG5SRe00F1lUO0yPD24pqWvnKWlfhV+1W
48ODoZPiSRcUnuLqMSe4hVzJvqvPAvQs6AMc/oGP721q4p7daQ/M0P9TGRUXtxHOKgQ7dUrKSeGb
zaKNVg9yGSrdwsxFczaM2vj184vxwQ1mjMBqIlCNcKevfl/ghmEF/LA7I9gh83mRyC/e8w/eDg7g
Q6dHJsKrePV2OEOopqY1u7NNI1bvfo5YIUfq7M9P44PLLFCiMHkEMsUw/Oo0srIAAhb67blDNr72
3V8plcKy16pbCA6fH+rDE+JFZN+Iu4XH9t9XQjFGFYjaIR11PnkxXuTcGmlQk3vp/fr8SO87vLzq
f09rHvGL65MaosgA4Fj3Z9NLXrBay46pARErBD4/cFoqRoFbfXF2H13I/x7T/PfsGIc0DTvU/qxR
GMEBPKD2knr6F6T3+dl90Ad0BQ0TlztGqsE7CY0h0K57WTictTAedkPTDOsw9sR8NcMn1WcmfLwC
iNa0TcmmvqtcNPRtKsddTwP4i4LhgzpFML/kGhOHYfD1+/e09Vyb6Epa/Vnp9TatfRhyCuR+5PoI
J8r7ZABRYVqj8f/w2NIFpXLT/6+08d/DVrJnCjWI/tw4RXAIfTz2zCGjRj+oqnS/SBj46NbOJRjz
Hyag7LP/PRhiWlfLjaY/I2+Xh6ZBBs8pJTul9N9ti/Xh8/v70XvCWG1WvJIURZF0dbjCdMK0wf5f
kYZallu87F8uLkx0+FuuvopER1D1Wgbj53eNHPwyUif+uTkjDnlIa20fxUCYpxZXkjbSnxS6fvbN
chHr7oI+CtJjG7tZHLxGLUVhzfRkokwz83YzusbFaDvw4satg/M9rnelYf5ATcN7UJo3RV5H+FHC
rYFJL2zIvoHo5iTbuvC+TbVxP8TqZGf+UrjdOZqC+3F8rkN0TsV4Mfv2KQzVL9sb125HkKSA05/g
uJuSRWuV96OTPeSiuKn1YG2VzkzLqt2elMEoX4054bD6jTMjPfHDVGxCx3gTy+TOUPLYwdqAQN0F
AGJJ5Io498SFUi4rBH/OXczUIRv4PcYA7O03mQtbowhHcrJbqJ7hdoyCX62OdRBQL0MWZo4Qp8IG
EoaPpBtzyESPT+T4vbXf7nTXBZIczXCvAhs0NxTXNsDl+mz2Eek4BuhL44XN+aseRzc45haRMFhB
nLsOt1kQaTs+MSh4oKGrIyiW2XmfOuMvnp6MnFH6MI61dd3ZJwM1o17XYU1e7LPRg4PVYkzzGOrc
IHrJhdy60bjhoqLddvlol8ukY2iiw1gJynt/ag5kMW06NPWx7ewqjdD58QU14nNpprugMJch/YKG
S6Z32m7uYhp2uVaT/5DjKB3VpbesXWOg/Pem7zbmTGI5jZem+VNq+T4nIrtJ841j/S47iwFQcKMN
gNXU+JIHcIpqXMuZtsjD+lExFJ5cIuBibO3clIjHENfEUjOSNYyFRc2u1ge6vfAD9xjZ2V6GE1jY
4HsbwlKKE4KDJ0SxptoEVrjTFR77yjTukX3cZW15kFlwkqmxnOAm59mFC79sg3plFt99LPFToz+Z
RVoDvvDeknGC+ZF/q8oZDOks7JLtPAK+MwCWW2OK2f+59u9wcDd6Hj8IPI4Lt3QWmMAO0Eg2KGMW
puiWaEu2NBsXTj1cGtE9TiLeW0NP0ijx0anzFKbuGWbcrS+me61hj9l1a+GNgALaJ0fZl74KMLCq
V9vOV7pOmD3fs8T1QMEQLAwcom6w62LwNfzmIKLqwQg8tJKM9dRlxhygG1t1TnnWo2wT0yt1i/JY
kGKvqfxM9+fNLv/+iZi5vQRRheJs46TaHhHaqhVcCR3izkKZ3vdWSSjgub/rmnYVeAEkYc3CIh6y
e3bPQZjmM//gm2tArAzjXdLfTD2mdCNBCD44C68aN8whfttgHJUJtGMkXX5GyA6NsUoDG8uOnm3m
QWU2wSFDXybkrrOqyyTyx8DwbmItPJfGiE8JToYewkQfeSqksVS1WM67xjHl76j1JTX/Hb6OtWXX
YBaABHIx6ii+FPxBNLELZpv7VhHeXpF1KaqlCxApaIy/5Csu6kqWYBe9vSi9G8xUuHAcfCL4rVEX
MJI6RF69rlJ3l9sYakOd1OnhbLahs0QT9Tq/9TqtEI8+AfolAMjfndnd5576ONo6heVu7U4XcNKG
BxXEu1xzoSK7z00Hubqqnlr2ZSiPM9xiAqyXKvWVrsxvLganuBzXRRgsywi3nD+vbZrAHehgha9K
nH8kac80NBxvSYvdyHWZ3bJHdHznZ5Eb0K2I2nWtQxuDS4ABkJnJymvlcuJjDXHzRqYKFGNqEfIy
xEQfq+W8/LlN1K6SdI46Jqxs0QXGbdBMSyfHcF+bzo8JrJOOpZpcgIKw5zoAIuaXvxl9If13Cgxn
Y/UaenhF5nUqq+OdU8QE0VdHSgrQZeARhL4vU9DIEYHcDTKmusFmY2U5vnnEB5nq9pPVQs+zookF
tvqR5sTdwBX7IxP/R6Sq13og3nAqblWrP/H9vzQmHjC/gLPmaIC7NButbG/jNgun8VHCUwB9NNJx
aAx9NfZOcvT1SVv6cLEPg9czQK/zrEBw6bhbWCa8cYOb1diJAxe0IS9v49jWox5bzkov0NTRXgBJ
ME5Nuak8xp2a355qWzzIAk5yqInpNTYURRiNJho5op70lEgUkb0VRZUeI7OJHu0IpHyLBWahI6DE
VETKMd9eB1IUDwZNKb+Ln/iuteumd0qiSQJxTPTaveEQ3Qq9g7pxFChLDxKVwgGgD3ILy796tlM6
fx7CldUEKfnQt2nz5CZ1/xvdDtSdyEmSQz2nhAtzjtmecigIHZHOIX5LCeJhan/Q5xx2mm0NG6tr
x2MYAByEqArdfhiAHTZh8jh1JLjiJRqIoR6Lp15BEEpq8oxVpL3pg2eeVGpo5FFKnS1Mqbnj/YC0
9zhGFpqDWvd2cSehA3VIIBZRW5XHcGDR7MuiekEXUt4X67gK9G3cYaYTasp+0X6NQCsYW5+HsY9w
3A/JETvzGTQ8krNqfKB+hDRfRNT+fr8Z6/I8mP5tn5NL7ZiHsjKPnQHGDwvCajTtbePQBPTrP5rX
44zTkaex/XsrRftMVUucCQ3XtW6EB+XaPydmAxiLUQkO4i2Pe2gc8LTzmDQBQtwNekxz5AFOwmVV
uctZkBTk9g8aVNvI9x80CS4ugEuhmebAQ9/B3oA9yZh2byr8nk16n5aFWGte9JM+X4pTvf1mD3TQ
o8wFAIb5op3N+FXr30cREvApUd8Ni9wYvbgUngGP1OohAdBbXbRzMF7RikvDFn2aJqDAbfyc+O4h
5Vs5dj31OlTOUDf27CiOyINXytSXXhjK27wrbznbXU9rRjPrWzkFT4Y3ucda84mfmaKdIQuNZI/g
UbUCt2qTpqBHdW1llII6rVrabr4e83KjtSWbylrXbnyCdJrBuKki8w5n/yJhceGbsB6kzYSeAnT+
zg8Z8jD4kU2l1uiuNlnJPKsqvK2R2Vu6zju6o+t01LZ1X2wma0xxEwKXHAmmSjmXBNZSYJFiUm3j
tniypuww8q2Xktd1bMnG9l98ifqHHWHU82Nrb53SR1nMf+OUqVcFYRnH/pbAsXUxZlQ6ztbzg838
z9msz6VLNnb7TjZYib6VVbskKn5tBP4Pm6jVxBZzhTaxXc/aehV5RUSMcvc9grQ6395CIBKp6l0n
8C50fyTwxNGJ9mX0OBdjNV8jrWUA3gzbTgfP1shTpxKmNNGimHDJ2n1+q3RQJDFIFE1s9YJapxfq
ZfKcRWKSzRbu0LEfGOKOC+X3r2mr3oLe3xpp/MfLCUWxult+31zX96a2cohDls2Lxn+R+dHSlCSD
8JkrDHuO4gGBeNdVwW6uRvL2jw7cJfGxCJKDgWeSUtMHsRGqha5XP9kgHErPvwNxtLG0Z0oCwpOK
tenYz+bI984o3sgtJ/dUkm7eLSNtOgYYHQBpmP331tYS5pfICdk9O6yPNftJHAobiz+aDuihoWmR
aNtApYk2oYRSJ7LgWNkV9Hn3LSdSyENLik1jUbJtijOQUGH9HA/2Zh67tG508IsZzDltkrp5hEhx
FKL+WY3qWy3zXY2DuS8eU0T3C2AAW1zvx9QRR5/mltBv5jK/1OKfic44F5esB6MN1qRim8AX2oZp
FYBhw59Yw7D2rLXfO7uhbB+czpnBH4Gf7R2D3BRnejAdddF8OARWsZ8v+uA7KwuYjgzIk6jvypDS
ogeCROno6AUprSQ4jT4egEk8zP34aeQL1so/wE2gA02mtcBesenb5IJDYWuyfEc47Yc+pJjAYNs0
swDKXzhlgUe5NNe9yLbYt1aR5qCkdM9yapZ1T4gPPI65JGJ0vR2TH0bgbj2NR5OQjDJYhcLaaIF3
r6tqp8FJCDMWGbd7s7sJdmyw1izoOmKg7mvyu1R+E0UMxWRcMXY56gxw5q2fpIqKqFwtapVFzFOE
qW9H1d5NBJTwKZp3mQ29eX1UBwQZmxSYTVo1h3kXGmnddqgqhGfDxS+AfbK0lrwSNutwweYjN+dU
nejc5Oku7czHwhjuQqJGFv00XEZX+/35Fv2j5p9n0WNyfKHTE7jqmnWmOTl5PsGJ9CMomI0TFH+M
DoD+54d53wnwqM3II2aXjujGu+opWaAd8yqAudPJztlnniwPqHLJTzLlV6O2930cDkUDh2Q8k/nF
XwXGf/rVAfFxAGLT6dybEtiGEPaz1xj5JSeWb09oVnAC+9FxP3Xni7G08b5b98+hr/sdLQ1DI4uS
CUsB7ZvyEeuiW7+lgdoZvPs0QGwNXhCvgwKxxvLkTtHcFqmavQCmngKSiAFHqN754up/cEmwtJJF
OOsdkL9f9WEIk8nIk/LHs2xSbM8//+8vGQuxnX2XSk+/aKW9bzPRf0Uxgg4AmdA7hUU52WGN7p3Z
7UxL23vdd66E03/hMvrgmfrnKPOv+M+NdrFWNR5283POd8jsT3NbeV5w/ucnF4UiMeuzvZCo3KsX
pA8yM0/sfjhD77X3U9osw1RLtiUV9/7zI/1VGf7byEIxZulzvCEdbJqR/55QYiQUYq4czj2yJ2VT
xhsPocx2hJat5j6ApSAS++d5NbENc+Oy4Smyixfe2V6F8Z5Pq+pWn/+m98uDT1y5sCjsuJXGtQSg
8PMCAVBFiEcXhQsrn57qWJT/nwe5upHtEMcRyXrmaVA+Ob2wpjZsouJfn5/K+5cASR5dZvKVsXcb
13OsME5o3ACMon7347t6VOEpdKzoGYxwd9NNypkbVsWhlVP+/PmR34/t+DgwsmXZo0v5rutqVtEA
3kzrTt4Y/vBIgJB68wf+LIjWPkWUM9ZfvO8fHXC2/wvUBhjLrwcuXlrJAYdXf2q9gkis+i5v6wc7
aG9SS2xdKqnPz++Dh4QPh4XkkTYsdrbr51bEsPxc0Z3KHknbaD46o/5VUvUHYhSmdTyDZI7Pzpfr
kZ0N3yavhqQ/pa1ZbgzpZPuxBUEEsiQ4ZoYX05TNybc00hnnpcJXUdXF5vMTfb/i8Btmpwj7GxcJ
39VaoJm+5hDH0Z8mGSYX30nK7wgyppP0h+GLxeCDa8oDwzgO0zgSnGuJUyMBJ7tZM5zs9meQ3U+8
fZ+fywevg0AagRRu/iwTX//vYhPV+RSlZtDDTh2/Qwu7saNGW1aWly6Bz/+pQyyrUSq+f37U919I
3oP/HHW+wv9Zsx1f6pH0CJfonY1gkrNo9BuvcJdjTB9Bq0Fx+t8AdPzv78M/R72a1xVu7nmN0PqT
hsYgbcOj7aX32nRCDo/HMP/x+Tm61+5XfBDofyl0cD8j+bn+ZJDK2/YeyZonM0v8+5H4wqMxNhHZ
AakGwEJZS6OX7n40A2pI3xzaLfw6ee6FsA7graIV459xG/ia3S5S0wn2fSkb8gCUqXa1a43RMutK
C49r+1MJ0Tx4ucamdBBGcpyA0T1qeTmsrKYbfolsDF6tvMl/pjFwmCDnQIifCQ4kBH264AJvz5WB
XD1xFLQnjKibCMoR5LWQRBevg1M0tR37IdBi0u5Tdp90W70hQRuZaUIthtyY+PYy+zA7v7sMVlg9
Oc1UH/id9sXSgFOMAc3asM1J5GgaJu6+6Had0ZBlByQH51PqyqXdV9Xj53eBco9n6d/PqS94TRGu
ufjk3pmQ9YFdfKjF3SmzPDixJqU6mrWFUvUPCUgtodzi+7bsrWJdt95eEw17xeGl9Ai6DRKy3Dv4
/PS6dFnSLoK4HGoWTQc4IBi8NXKIyp2NP1VN+pvtTg9da9S0XmD2B8NOUFMv+sJaF63xOiCzY0Pb
bYRT/K6b5EcOFUB18X0Yu3tvDiNp0w2tmWOBJ2kaSEtsRL+M0umoefpvQGvbrILY51ar0mHiEdnt
yxRZ3/txDirHb7NIQ/zmGENeoAEdgFMyb5AQSe363jdobbdxxB7TM3+lQ7FrI3E3g86zKXxoB8AX
NsZWQYIlHMXzFIab+VvR+OVpQttPgwBGmifr72bvVrRE7XvOkP++dDasTodxdEvcRfqrruIXq68j
UhTd+7Cv4YxlciON4HG0p5Xu9i5Mq+ghy9pL6YQvk8ob3nfruU7I3YSwQPMyiIiXhBe5GqL498T2
2mn0WxdqgKL9mtrp2ivSvRTlr7pKXrvEe9HyFDbs1Gxxua7H1D5OerzD7HUo0aESf6Tte5tM3hiZ
78KLfXc5p2UJO/mGmr5cgCdbR9MAitLySC4oAoiWWnR0lX6ccFzSAyWpwyZcsajtbYH4feF3wIuE
VS492tNkHiRrK3fmTFf2nUmU3RROhOtV6++bGiy8Ha4GPhWLQGBKbmJ7PbSo3nI6s4tI6hesDLAb
X81LZwBMa7KICC2+sNvIIrcwNJtg5URNe8mduLqvanineKqKHjdFHq6jmMQhSxXdhmmi2GqFrnaT
mfsrjY1zQl/FNf+IKB0untYgNZQqBpDLFTz0Q34IKoQmMKmAZatQBz+RVqekSFZpEr+lUUcimwoW
vojb+yK1v2JmfPBVQwECgpdJLVbA6494BdwxtbWyO6naEA+xFpH9mMT/u7rHZ/NINjqqAsxF1660
wtSMQjZGd6p1q7so6F8bEG/ZbxIwzYOPnvfP50vNh2eFq9JGzA3f4Vr91ZmhVWQ0P09TRH9b8g1d
V539v4u/fIRf6KNmqwt2v6tNnF/IcGzysTn1Bo16JaEYjKoNnwZoYq99nNAOqhr5xam9L7vYvWFX
mIWN6Nr066o5N1Sq20nmnjpshp0MbtMIDBc5Nwy8Co+A7KF6zEcmJZ0p5jUIKuHnF/f9rmj+Bf5f
O5ILauZawFdj/NKNqXROnsXix/CRQDdHo7mb5+WvpIyHeOVkqdh5E63tgJ4MtGOmuORnDw4+vSBI
b6E4ebfKisFgjoRslXZUflECv1ey8DRTlELBAb01b9/+LWwivyCOB0jVqdNCpvtSvvWsTB38abMw
Nr3pFoTSDMzRsn6f+Jm2ajTyEcp++ErvaHjvyo/5p8yqIdTMiLav92wD8sQCtT8wMxqUDFAMQB/Z
n6wxltLnO638O6MlDnsozK0V1U9JV/x2VQ/Gkz5FF9Vr4sBXXiQ0gqdcf+l23WtM3basNNWuMq87
6N6osG/S+lKdRkhFHBzdQboLGh+ntNQvhT3c62PWrOVQ+4vUrr+TqU5sMqPClZkX2y6cKHHAJSz8
lFAYYixh2DvlsRwGUg1kwvqXViujT97ylBQ9sxq/+91kbFRCRJYMkn4Zot/b2pYG2FCZ9aJsPLmu
Bp3PhFuudfrOgUuomdaRpAQBJQytYOFUNZBy2XgrKzZoDbUn1VtssJ1D6jk/SeAw9vZIiFnt2+GG
/l+5sDT56HXJby3Vf/qdfW+J6TAGEM8iZ+146kn6xLM3dQdFeEyISO5bnkkKo34qLgAYvueRYp6d
Jo/0f/n66YzYmViRVdXE3grW+JZEgD0g4LMozX1gtkvhIFQu+dXKJHkriqetPtUErmr+frDTo+5q
P2JhkwCT//JoZEeVfcq17gf0WEoNS5zgywRAgQsGquKC/+wWLv4ZAvUrUKpo0WfJgxcMt1XjbYfR
2+E8OhL2tuqi6hGu5tkR6X3hTEs/z29Ilgf9nB6lkPPkw9gKPV47udiAQnrsLGtv9dGDI8dffuDs
sebvWRlJ1fSfYm3q1q7hR1shE5zy2G2TotzFQXAW7oCchADKzn0sU5dPoa7ClR6D2A3Km0aDleEx
aeIBYyAfi3ZbdY0L+rSZFkU0DluH+UZioNQofT9ZZXZxanPyWqNAbb9acN5tUsB00fXwWWcNjDPX
inW3YtImM6I6Sinxr3TOvRod/dk2alq7MUlWQdLGu35G19i13qwMFRQ/nNQ1XjXZjevIse3dhA/7
PFAGLF29QOpTO2QMu65JmiXM/hGH5yWTLtXxqEnk+WMPiDFKyWOn5HgJAh2NTNZGmykb46d0DLtv
ss1h53aDH16SDmQJkolkUDs5aaSrtNXwEICMXpYO722j992txBh46shDosnA4pmjVFmFKH82LKDy
WKtA3xiqCPcutmTmboLZfdhHbrgw20mszSIoSdQGGMsNnHpYKyxnpJ1YclxYuv3biqNiTYsqvynq
NtwjykT6bk2MTRwjh+VDSxMOkQWLVp+g40bTFuR/iRehj29TBVoggUK5rdJBbdhq50cjDsq7REDH
jbu6f6b05N2u0OO0wHcP2lSmq5i5QrOoIIdvGc7+mYNkQyQghj5cCFlaNvhxGOBZC1PG0+3kTwK0
rJ1vrdq09+40clksqn0WaoCvRGAcK4hDd0XXVw9p1ouXQrjTq1UKIt4IQ7jLIqs+SYNbkLqt9wag
Kr5v0lZDI4UoV1bEwvAJjg/JpBFiPTRDftt3iiDyGrSbC8GEKRVTaIDcIUlZTczUFr7qqFiFK6eO
jqKQf0fhw941jY4EvLRnvWyGi5yIBS3mBCB4oylyk9jcMLspdrY5hg06pWm808JUvw8NY6DJ0UTH
MS0ksw1P7JssrzYyFIQU4buFr8nINJfGcHCEHR6J6ejRwXgJ8dWJdpA4epa5UzaLqapIxCCsjz8G
AqPKO53coc48uDZ1vRsmw083sJJL3mdwUFWSHUVl6WvfU9E2otpiQ9Qxb1FutrJxv25KIne2lT2Y
K7Kz+N61wtnrLb+KxAKmvgXbzBzp07oJpnE5+Nm47dOGsbFWRFvNnQwGMs4Xysf37zSVIICuuXTi
/buuCfuoN60a3DZTZXZmkWh+ulbFLR0mlCJhobAF6Gm6sSsGnS0cv9UXi8rcw/xnM4ru2bTwT7K5
oEq8Pn7nO0NK80NecDW2t5Xs4t0wXyBJu2uH3ha5CN0ERsy9s4UUn69CEhsWrsiKZTTUEVkpMfEf
QWxj29EhCoxkGH3xE991t+ZmhSksdstAOjBC/VvCOC5ktDAxicqSOSzqkPAYkm99eRgTFntiJCWr
NzlraSMPtYcmbg4Crl0jXNkGhNUm+eIHXd0yhn04ZZGqOjgCcKC5VyUVm2bLL6o+eQSYvU0YfXbN
eNvph7Zu72x92GbmWye+qOPeH9M2QYb8/Z/PJuXqGmgyN0YtbcQDSJelrn6JgptQoIVzYJkPm7Li
pvTaFyQw4+rKz9S4f456NR1LSjfXG2Q0DxXFT4Mvqi0vWUH83bPlxwsvOFeo6MK3DmSMzc7bqe+N
yHys+uGLK35d7b/7IVed3MxTfZgEhBMmPZJViV7iYBHOYtr3DgEVTX7Q/Jgn89vnT5559XL41Ko0
aRDT+Wyf4ORe3WlPA480lbn1MDaljiSviH76Ro1OKjDBRBAu0lWvg47STVajCacDuPzkZLvAsQdw
jxZhRL5ZD0eUVfWNcvpkm9G3mCPuZbNXZETdpFhrT50bqUssK8qYqAl3Fu16lKdtRIfBLoy7JKu1
L0qJd/cVzzTuEgFd08FofN0InCJZxQ6YD0blfGUJzWuCQycS+Sexjf7x84v4/hqatidMZhsMm2np
zk/2fzqrBAaFul77+oMpLSJOTMNeDH7sbnKXdVeUlNyfHw8wxvwy/GdN47bxilIo4UUCr2hdbzR0
B7hJ77jWg1LVfvKMs9+QsJ1iVuDWZZoibA4p0kI3yhe3TV8s2jNBUh38mupFc+LNDLud/0EZ8Asl
nWiA033hIT8KfjsEW7El3SeQY3SJuLGcCLEvvS00pRutdI9+VhyMIVppBJflXn9IQ+y4OUDwYQi/
Scu/zP/CGGwSx+ePmbMOcBigLjv7TvSGLPyvQjJ0w00JCS8MCFYeRXTDuG/fEPwip9lnMauqCTlH
npBrP922fIzoTZFRPKwhO0QbV00nuyQquLAeMyrYRTPGd1ZCfL3xTc9+jQm6hL670eNyH0W6vsDb
tQq932g/3wgquSk0axNxtTwae85MJcKIPg3+vUsGiF8mu6CMqBa5iCJbh7a1qj1Fj+h7nU6n0GrW
8aQf0uzHPMEN6DiUwzeDvZBLrLBeEU5ckmhQ0OYT7l433hxJYOfo74xm2ufAG3rdfihY2/CXgG5W
z3C613X5I6N73Br2runG5Si8TZnUj6mVHwHWMDjOskvR06zid3jTk0y0J1PIk0GyXJJmmzq0cFc+
TzT1c3jCyyQ+RGahr5q2Q8ENp6x5mJIanohcNdKRW42SkRVFheqkTFJlarO60XPuF7/eaNk6KW0x
IPXg1/vEiVCWieDoKJjfGvowl9Ah9sHgXR9lLhaOQbobam/hT9PSSm1/OV9sHDKdjwrHH5G9zf8g
H+3jEGJZDsj6KjemmyN29zX4+Jipo+4SR2RhEIElqjm6TGuWqIAO0KSOfqVO09AcfZRltTCh+Lrf
Pd0/WAawMPrxPe15A9CdyjYRBZBO3EBF9Llt1msgqOeSEm3ZxDpNfbbOCYVV3Tw1g3qiA5mSE4o8
Ns5psPbCJNgOwVbFK9E7+ioHZBQQ04mUeEM8B4Zzk6gj8uRuzfF+vkoeEY1t7r8MJEHwY1KaguSd
/bIJN18kdffaEFqSC3vD9NpcimA/Kspk8pbf2MiEK0zq0W6sSu/Wa6v6LpN2i4zYE+rkZdZLP9XV
ppgvLYLqdZ/4u2LKD2afPAmrt2+7VFU3dez7TOPIdemd6uecn0C8XZ4c2hY3i1M73UvYkPmj6Gsu
Aafpzx2ATcLuA52qwtIrdSwmEdxrmi1WPZC0F7sr2V/HLckQ9WitWzcAL+/HGBUQzpOgp2uvSRoR
7ZOa3bqILGsd9mq8BRUJxsvGqnqfDu2w6kI6DZorEU7ilvVO+kiTa8uUksizmIcnXDmD1z26NdF1
WYyWYWXrsfead17dLFQ+kJtEJs6T208IZSOda1Bak09I/VCtIqJwboRXcNOLNNBpZjie9xCw5XhS
ron8Pyrr5DgmUYOG3t5VqBsBnwYPlqwXU9nBBqJFpHRiwTNF/8NhFELyI3EdraEOyo8fTIouGcpz
BS9zXXrxL88six08/d+0CF5sLdvmZXIwy2ldgVfVWgSR0mwwCTh28VcBPijvvjWSbwW8pMnKnGXU
mC9icNmuFQkPoE6IxFQUK68wAXSnM8I7GbqNG+g7J6D+s1DT64seLkrdPrqET6lu3DgEWGhwP+Y/
YKQMr437eHB/eEa65M/nkt38bOcA30WlpNMExzfm8C/TNrutuvrGVgfZ3+ea/0Li12s5xUCbHQwL
f5LW2vIvdTu/NEmDarNZ5VJD4yBRg29ytLcVUyZbPqvOWWikasyp9E7Ubqrhm6UONPcuWqzWs02t
tA/6YMzx1uHY/mqL4Y9ZWBERPa4Dw0i7rVKUPyEDJ1whIWowKc3lnGcdiifcdYUz/O64bI7b8HQ/
pmnFywEFRN22+fCri0vyFsw5QcdYNeVlPkVagltOKtOQvnmMJka1pEIF8nurVb+SyrvlvLgarX7o
2dYRJqsH936Wb+djT4bamnLwV8qFH8WZBmrustTs/k5TZd+rPDo4fcD2xMmI/x5DyLhZhbIsP/Cr
KM2isXySgFQ9DDZ5bcab2pZiyxXJSrM7lNJjmT8Yxi84DjCsmmpOYqSAJHK5S1fkvW2sdNo5PHP8
EUFC5IL/3Eko7Pn/2W3xf0g6j+VIkS0MPxEReLMtoLxMyUsboqVuQQIJJB6e/n7MXUx0tEYtVVGQ
efK3209iBG3Pq6y2ZqxPT5Yn/poZlXjiexJPL8JULnsO+Ziagq22Dhl36fHFAawIxKBl+Sy9I/+o
KkpaNl0AHnLYjE/Tbp/RTBaaGsACzxydD/xh9tN+MoadsTxt30um9/ZawBrf+J+pak78bejkl2kh
pOs7mocuXOChyl5yP4u234wdK6xoUacdJeSbkSJtrzQT+gN/pBzjI16LPuefavouOFfwh9UlONM4
jRJ4tRt0+oVN/BSz8ablTsw5Pda6llY1/8NHfdg2OPSQECpLiz1Hbb8j6+orf2hj+w1gebLXXH9s
8Igqepma5HFsWx+LSXWiUO8gOa4LZwUInc1Lk4xvqTT+OINNWbQjr0Ndf4J3U25IZ7XBEGUMVLvM
q0lafEPd2JT+KVXQR1q1WpCGCUJfrTjrOQFMOWlkzEi1vhNJ/4OkNg8zvQs1oYdusX6O7MQEurGC
Gg6KVH99ZhZP7lzl0DW6LGt3mKV6UDBTO2vshnDLi95a2ErJ00wWQLxyKN4p9nHYwOw82IUJertw
HZTDwKaVxWE0W9fCwFNol9R1q7OtLSNgUU86VVj6nHX5tPo6gsbCfu8nkHpisclZkm0SjnNynwd6
+zQLzX5x6acJA47DO8HXwnzobsKHf83t8t52um8pBBQqW45Jlk04Q6hKc/nUW9LxpmZh3ZKJvstT
87WstlKueXoAJK++RFC8+4s2H/oGP0U9+xTapuBuTWHWFG3SZuCOehMS/kHPp+YOp8UTxqEKLATy
I6u64VTJvhCLjDJJpR47LAXYsMjPRuY4xZ6U/5watGl9Ue386Qv7BRM/ZWGDoV0CZqb0GY97H9qZ
+gKh+KvZ1fdkiG/GjeTLD5rehz235EKMoe/TS9JqZrVDdgNYCOkXWf81O5Xae+EVflS5qxaVdUvC
qBzbj7oLPruu9D+GhNhqV0+ZKF3cQxTX9He+m5909Nan2sFMEpZrZz0ms9lfDKHnZ7vN3nBJomnV
mldILDOi+8u8Tl0Q4GHa/AA6Ry47X73Pdkq9y1jRB3RoSFJ8QAg2XUA7KBw3dGD2VLdOi6UNb4be
XDEFTB9g6cEf5QxAdW7uuCcfYPWIx5aMZ5OeJRP1fGcmLBOWQzAeZcN84+hQHxvmBAkhLKAbMTRw
BH/YkOu7IGuRqNoeEM7OdoaMol/q/MLZcxAwpwbwDUZ2sOF+FPtqlAVo7WCMI1JcEQxUkXnZIytz
ygJrJvNXSepJe0rZpQ+Vnup7u5vnuzQtXSB+k4j4fNVePHSkGJSKMXsLEA/gvxEYTXoUYqnXNu+N
34538L9O1Cpd/RskGaqxLKmDYtQaqoLNFAUEdAYTX0F7eXUnrHx4h2yGETCDVvxk+VIetVHlF2rT
/0xT9mso/29tYpXCIaHek1X6EMYdd4CJ8PmvKDsGRstVCVsPUlZyd6ipytbmS5+S+VDKzvvm9dAm
OgKymsWmzjApNFJ0de1sSaHOWhW6OJSrhyJfZj5np16/iayr4Kbyfth5nSd3SeaxD+VOuBqCvYls
i58xFThNOFnaJuakpo+dJMWHobwed0iwbOy4vUuC3qLUSD15OJwu/uaQMJa9T4xWZCp7gXSnOjHw
W1K1Cg0aot1LE/8olhMMgYdaHw9trVeAvBp8lR1Cbx+mvkadwnBE8PDiLIwDsPBZm8VWPR7hf0PL
6vbJPNzPqr6QjnGhND2U7brPoENDgkEpIiOXo7eyfwHFug3N0xY6d9BIdn3tljkU4xpuf5xLB2uV
ST2prIZdgy6fc6i8TFZ7KxMj4JuML7fOvxNrI3LcKWoWzoTphNF0vJ9UcOzrcuuiPHh+RbjsADzl
3ZsCEQEz6aHSEFf42beiImrXq/x5DmDc2j747nR3T0/F1wAdx88n2InqP+pwx4bFRmsIKxwt+5r5
xgfpnZiiGFzxMGFHi3PHOGnr+kI6MaXCySnl7ySChzSehaO1vlVeGSMZvWxlk2Wp3aYJELn0T9UW
YDXmgNjOazHgsWrrRgfpQ3oRJKyhVTuGZjkhS/eQxI/dd9Na/s7ol6hXdOXZeDi298k0fxBd8SPG
4To06WlI8zK05kUcPKsbr3wceGIchCz9FNy7VpaQgNqfthcX0GhK7JqNPYNu76M3NMtH7Y+/bqBw
ZxVksEv2zJ3X6gsFeNa+oXZ+hzapZSLlJljYLKm/1P8r8mOwSWtoS3i+DrdEoZfwKlR8ulZIv+aI
aMezFi80s+axrSjItibHftYW8e6449OK63CXWn0N54bR65s3PcUy8Q/1Kl9Gg573cr76rR8HOVH1
tBxlCBRDvdNeU8lpcVQjsaDJiAOXZKp1ZxW0xeX/lj54J/2zI+uib0Yn1kaqdnt9PSQ907Brmz3i
GIwG7XivJh6fXDX70p+Nn3whHzIYgMmL7u9mBrPY/ehvO+p0BZPDdU7K9F4bKLGtspAQyld9nQ41
nldrbW9kE72IAENfpl7GrouzhL22836TkQh9LKt2ssRN0CDpaf/zH9PLsT7ajmKgS48FvcP4/a5F
VjMoUppXYixpmvtKl6/Cav+uTo+DoVlxki/XIplO2SpPdk0pA2xKkNETtuq4ffBOxKr3MRCNdEDT
SeTVUZL5+8QUXygD5mjhUQs1AhlDQHIa7hSL27w0qPStP1baZ5GoV/1hXWWyL1WbncychOpqxVii
crUvVpL3DWpCo1THVZpQ2xuuE+5HoxfvQyp/h36aDnAKHhlslRkbA1oBKhZZhaq0j63M1065LPZF
XmyO4+mIEfDBlvZy1yVBztKg7y3lJFE5US3lmpzdicqPJa+o2AIA6EPiGFfY+64dPrDjvNC2R0hj
P3fntMmaqKnsfdPCefjTUyJRIbhTj+ZG6yJ7bt5FaRs0jA7mK70W3i5fEwNWDVOR2eBT6sf2SmIB
qENbNUdXL5GcCVZHv+OIybBrU426chcUthOPTO6AtHuPNuLeZNtZcbfLfI8lqiTJGK/joDiEqV5h
lSvuJ4kLNLco28B0a8RNugVbGMfMNW+g2impkcU13bx3qaFOeulFsKMweNiP1JBHbiDvrcw9sHtB
iaulj8bKq/ekcy4bs9nv57VXceuMj50xnvNqOy7jjNzcKmGCK3dc1I9o9c8AJXLWb7unb1+FNz8P
qLlakXQ7mXVXTwp7xwIS+hk5N111KIV7thv3XmTLX3LmPjw6rwtruqxFc9902UfdDmA/5rRX2zMz
wUuG6+A82z0lIF35piXNxe9Nf5cM/o/ZCuYFwdXrqvw+GK147JOHupLvfZ6+TlnzO+QyeU0qZSBf
YwFcBhZpVkHqVJUG8yJfGx90mSaiHcqw2Ovn/dSwI1nJ0fKKrwUfVGHYcZX7QHH9dFZFy7CSW4eA
oBhS1/w723XODJ3XwBUqpFxUTiiVR+bKosC+NtyLNvluu+yKnPFjadH3z2Q5jalzCHj9dBxdAsAk
6pB3dd9dGAHuVLYRAxQpNwYFnaa4aWu9RwH4sl1zX8y73HP3CeZux4NHGJ23egzIaaBsMKlO1lDF
kod5yTR2T+ytIn9epToAsX+vFZ1+oIIR7ip+CEWQOj3htvNv4rdv/yBFlBC6/bMS1tvqJsfVG0En
570czHBYKOPlBw+8ctNBBrNw5RnlLpyW53T6Mifi7qv+WuhvaCIJm3svGuOd2GwKmkSko6ib8G0R
soExPBNXVd+laLfmFEiRaDuUFeadMfaXzGiGnZ1hM14s7zwE9stgVU/zop2Aqe9xZhyFp+98u70Q
dvSCjvK+Sxk+tltQbRMQ+yt5FPeza9Mk75y2zCMzGUJkq/vts5V0lPmsWv6CmM5Zc5INZPVutENs
soYmpBXIcj2IrH5Ia+tR6eNx0HScGD3Gff3Wz168WMB92yexfSq8vmOw+Jc8Fd+DmJ+rrntY4B4O
I/d70mQfs/3d9RlP5ZrX8bRSFrBM4ugu2FVN7csetPNa03pH0NfOMlW4pMZt1SYk05IyQ8VzTskV
wIiRvXuDd5B+8SczTfxpnF2qlbF6ptgcJsCLtQyz+aDKfTsXj4LPbKjM59xUP6QwYpDW2j96y3Rp
aEXsVg2dCE0ZDrP/iF8Xg3x9p9L/31sUe9c735hijSripEnixFtPmKJJHe6mF6fC50vjzzEljn60
mfXqIsfgR1DtwZdWHhk1h1JjKeN1GvCUF9SMYmRh3Md+C9GGwoNCamvkewbz7I3G3SD0m6YB4Y4O
pSyd3hDn7P2IvtIwM9AAG9zaGWEaKeoH18mvvZyO5ljES19szXG00eohw/tLTfQF5TMHrfC/B5rp
mikwIzPlXloqn4p0DqGccJNQWrCvBn3TPFaVUAdlFreae8IIAKPn3z4lICZQh7U1geOMH0sbcZsa
ldtSGZ/f0Jq/9WmyT3x1cFm1J7ReqFqvCdfK80vWFEKOOn6No8yY7pDX3nDundX4bOH9Oq2+IPaI
xfZaVh1mahWhBQiY+PNno90cbk9RDTL0ey8jKP0voqNLKdlBR+psD/DY8lQgwotAVp2zMkaayV2t
i1uT8BFSMD65Qz9wDq8hj2Brq2jlJhKGdqNeOSz6ABgq6Xgfrv4SNLyhyW9ebG58udBXzvY4gbRs
xsykcu4TH2h1rtBZAVSa3qFpp2PL/CyJ19stoxtpSN7Jqf91iNVXLhXC/Zfa5msi3tkm4lzycYj2
nhPZbjHl1ciLi/D9c0mErEHjyqDJB6MMrtk4H4DMvkVggKdzsiz1PwVEzI7u2+s6z9euFHtH4a/j
CaQnmj3EPnQD9xJ1pfjq3T70wJn3bvE3C4hq0WuX3aCg+5XhTyeTmxujoQLAo59cVqeCyI8NhjKV
9ylpdgulU36v2XB0nfGYtpIBRCPTlvR24LqdKmtmFsil4h/an+dkKL4sXmPg1qdEsLyk/kmWxdkK
hufAnS6JwVPjLHMXsW2G9ZzuE5snbnvFFMZGTh5ENmFi9FJcIFz3WutFErtOZQ33tCNfes7pLp7+
FrP45GRHAKSwo/Fvl/kAEoGY/L1no7Hy5qYFHG0ojx/RzGCvIgJgTmNhBtuKe9y00SzLDwD9h6kd
zI1nmcNFd+CL9DeD/aa2bUgvCI4Bx3ynO3uQn7ftRsRFxMqTQJRNd0WSn5opuRtaGRu5+MUz/lIm
ywnNTjSArO/cto66xn2iEf0QuMa+btSRBpBrk9Kk22UE3Xg7uzAOg7meELZEATVfucVy3EnrThRw
TeuyZU2sz0X1VkPHZD1gpE4qgu40bzZDFyZgjWgQea7JKBmVfEoD2nsz57NJMKsXSsZjKZg3XFxf
0NldcVe3pc/F1v5abh75o3n0J+vOWm9L1z/nhXsO+mAPb/xL7OyHsyQXlm+T/CN9Tx/3hSHzOgMT
bLdZVWh/6sn42d4Iki9I5elHMoatXXs12Z317F34M2w564AHVZd3pzmvjrOmzpxxotxobsweYB91
E2cKmCA3sj1I7VFqWLALOum51MgCPleHlkCvpiwNxD5jMXOUtl/H/o08IMJxCFhKWb7dpv5CoHYY
VDGcirb6bdr5t1XgQtqnJ5AwlMq6n8dmn7kB22z6iF41JANhn1lsNGnxQhtgTQpU9+B32vM8VUc2
m6O+VE9666VIv/Stt7L/2nTvS2+QAqWzaHLu/DeSRELFHse07UjrldPO57XMk/VqjMBUatMzJP2l
Z6na1pAEVndoJhA6LY8V4dqIdXF1Ix6VgXzrmonNnlyqZOID5OI9Dyo/SmitqVM1SPUE0Coe4WS3
ggr7LdFatmTzPDg9T5rzMrGpGrr4aX3MEags6c3uk/dVhxZ0m5RKL67X5thuR//cb4eXPq/CbbUn
SP9P2hqnaaWX2U8Bk3q7OI4ACFGR188qtTYRjvEe8ASze1SQaIimRmWG1tCc6zIlzGjV38gWD1dP
3NKxACr1cU8EVEgNvHe52DdVo3rtOdkgs7SvelbcusQjQDlngZ923pSBsRb+raJ2ZGf3+WNTZsVu
bucW70JCFtaa5XGd18VRdGX6kEiYNLOzT/NYWbuyBZ7WRuDdnE/YKUn78cTAWZNSrj0XnuHGLqHH
xwnNbsAZv3b7s/Sa10yvRbhsE0XBlGTii476IhCR6JWKnK772Fa9NCMgpRvTeER8CDzicKrhfiHE
F3AQV7EGhsGoQYSTTEihIdkF+NjpmQ1dfzmkVeuE9sD7pIy0ZnYqr15bXGSNXDYYP/OkS+O2Jt1q
UNZx07yQpn2g8uQi7eyfMwpK00bfiM22ZILDmMZW9dVVxGHiXrh0Jmv9Ys3WqRZs905j3TSvftX7
QI+J2j/RifqAyBIuyxQXz2WRNJQAtkn2te/zX+++mVbVnJUzRfPEiFNuzvuA430eOk11GecMM01r
tWzdyAE0TSsjhHafE4LGtlG3QBJWNA1gDbo/uUzfW+HN+lQ4NbSX/JW181z47YVjMzRg0f0IEyaW
I/zJxkSYaf5d1mgs92TjLcm9lib3QLEXd0LTYK8VeyzHypUkJ0vWj9uGUDVyig1VcdFNe5WcmaRB
dV2TqhflWYRzEMaxNGeTLaeTztldoAqmMgo0+2SO8/uMnH8vmPhQwU0Z6V5ul1BuVX1azfLE3jyF
ymDKJDCIYaBcgzst1yuYxWnmExIvQTs7ZI2Jx6RWJ/oRzgVV34ZYyoNfwOLhhbjPCnTNGL9mHsXc
ps+lHJ/MwD3a9nAAoCOSCnq2sj+JP41RmBxzjtS92a2M0M2MKSy5kNt1N5rDT0GhD0lNH0YuP5AQ
3SUN0BwCnjEyvNmOx0yYOy/NX2z8X4eZogROgm6d7eqgbEIAcJ/GgrT7tvTeeRpGgoJwyLPlz/1n
6VbPlrVOEYTAH+UK7vOBUqCsfkWINJyzYj1X2J7xyAz1ngiZN81MWC43EB52+aa7/90tKBFYltoY
2uSexDvMeZWMy4QwpaFEq1UmCU+eUeRHzRq9iDp4RL5Uy4ASkIcxQE3Vbu2/NwJ7lr6W4mFLqy13
yDR5SxYqN8Dx5LQdRO/glsv7ZjSqc2YPhHaYYPPAqRbkwtWuGjYP6p6on+0e54QcPcuAN6JXbO3i
ce3k5kJy8b8RayUObdnP0Qop9BGkzvAwmoW8ceJy9ygy7cM8+DBcLqaSf71YR3fnekQNVyJjbjYs
ntBNQRgJx833mm00n1z5+lIY7nIG2YQPa4nNynczx+2LiWYotoKifFIgiCRopep59WAl6NVB8+h3
7edAc2mkbYWKSdsmr66ltYc81ThVJJI8UD2o93U26aR/lvMt0CvrC2BnEyWOPPEYgiORDd2uGpLv
MUWu0mrIn/KlP42zRquTbGuyD3Fs7YJ5MoguHsVLzs1QQWmBTbNS4fjarWYJQaxsDoamWB+YkaZL
5wk0rqP16DfSjnTTW59qs2uulZH/tRyuQpWJ8ob1V487GxB9YfAF5xzf2kkDgC7dCATmN6+1gkV+
zcFwFu+0ushK007PX5Im1XiAgu0YK0XJcjdYSHFrMWGZs0tic8zlb5337tFqysbekZ8tfHTl03zz
wdrPuW6l8zNm1r6/B6C1kn1FvBVZtwZjdQ4eNbDBRi5uRvbj+hc+Qt7VqbE++1C3JNxRf2nUc/fU
rZn3W5ZtTzqi131P65DZxNStDcayNXgQkh0ZXUM3DeSX6ZjVzZBw6r6MZ32Wl2UmsmX0M0xzejtF
dTLPf6kS1419uWZaFhVBap2UOwf41ILlfbAw4JyFT9frapoSOCflEGWhJt5n3KQpwxh2k3H0Phar
cneJZg53szWB0m0ZTQRkKHgJL61e51JPTo49qWYHy6Ld+n6lRJzxEMCjd8eTU+WEd3FfLy+JhwgM
oqJ/lSq1Yxue58lJ4S5zjJFTWFU0Y/pF91yyuLph3q7zWaCiukmtHqgcaxziXujHC/GCOs+V7M3v
1W+qEx5ZMqp5Z88WFQwZsCAZH+VFTc5yGYfx06nRLvnM0UOo4aphIl1qVTwLMFyMhxYKHm+LogOU
1HbIrfolLmbN/K5Xo/sucoTEZDDDbChPr14LZ/xneJmNCFw4zCOFGw19QMxFJnpUyy0+3491bn9W
G/OoLRtIsKR3CZYDpte1CTJVrrsmT4NQ1owkIxJftHkAGNNEt1phlvWDZm828DGl9NCE+NjNCL4v
irSldVfq0j32SeLUIZfSe6x1GOBxYBlt+l5EgJvZsezBqPdG4oy3vChsLRJUMWXAUxbxxY/caNqx
W2zcR3bbPCXZai+XCVAiiCg/w0VQWEn9q03V+MhZDQCDIcNgHsTvEPqV3YSdGK2PFPFLwajM68Dg
DydC+1aMtQT3aFMU+ckBoohzq55/dEVYPeGrb86ImDXuZ9F2kEcaxwsf9yiJgAGmJ2cYVYyYa9zL
HnU1gQHraVCa3NeKVI1MV6SB2kHP59LrJ7sp5HdF2pV7MHVhxZ7RzoCPXRHXXtKcIL8ZzWxdjyi3
8m4d1T2fSzdZ35h6goWBP8ccVRg9PDcbRGcfFlf6SbiQbYlFGMuaDYaNOLR+0fyue0stc3iX/Vpe
3EGqm604wErblW8azC+ChCzJnnUz6V6U7Y7xYgAhTomJCCNnu3ziNE2iuV3hvkn94pOnk+O8XMlW
ctTm7OfAMfWBtoNm/FMRocgiaCD1LeynLi2HePZb0jS7oAmNxvqmxIwJtZqVDhgydAwZGsOs69vy
Z07MBu7EZ+Ofm7zEIYsMTuXLVbgkqpZN78IYEWxa5ivKwSTPgQSmv8gNPosg+MU5CAFaEBznplV9
VxSrfaWw4kf3+4WEws2vauc3UP5/0hbpYaU8I2xnjncaSzFRnGtyZHFPHtA7bHIPYUVaoxcXXVuD
C6FXSGayGScYwgb4ThBOz8Q4JPxWRqLNEGElXfBlww8+0QWEEwlta8RWkOynHJt65RstXuBKv8DK
A6uzUKFkZMKu7XVELeTD6PYLkroJ2nPS4CtT0ecxyn0HLQHdwpiAqbrItxOoZWOSX4n/wASDyNFO
yb2cV3T1ec87zRv1O5TJ68xd5DfZ3ujN51kgdXO1WDPRaKH0cvLizgWCaW0DcrS7YMN/czp/2dm2
vEHoNjAV7ZE71LvkVBXvDB07iigiEKN3kLBIYVNjFhLf85A/GAmCWWc+LeP6jK5q4zP8e0+fFVON
DjPr5tdCgk1hq7tikXryiPdy+uEN5v8lNy3K2zMO4JV70fv8w+UADQWjR5jdH6cmj7cvEA55X+vm
TzZZ16zyY2d0Lt6EkE9uSW6Aehm29j4v763Wept8HiHVfwz9fOSphCO3T+MI5Wnj6DaUevFadwBJ
M/sz0TPdzmN+2exM/72EYUAMsIrp3GvNvoXoVhNlvEbzlHcCUeriEg+cjZCOqELJE/9PV68662GW
2lW6r8wV333NDkyd8a82dIy8QuZxwaM+GSgnbOc5rchyXlRuMkmIKkY9BD0HW7ZpcdK+fnIX5wfF
524mp9BaAgKbxdFhmJBInUBrH7lpvvIEENI0MUpsGk8NUK5fSGTQ31a8z7223sjkfC3VdBOqgpQ2
YkOMfwa7/TsI7T3tZpLPgzL2V0oJW3VmwKkwaOl/WWSOYpZPstGOKl/RGHoYE8iM3eT6mUNtAFFm
E1ScmOfL9muw33QE0iZRA1s0W6T3bS+oWEGFh/SDKecfZTGUG032cZi9r+27/JVOTkuU0Uh2186n
Rp7YXWhZ8IqiGmMyt8Ox0m4kM8dBB/Qqg/vCqahcBZhSyd4uxxcKkdFfG10oG0iQQZ3ZPjQ2t+y1
V/11Dtp7d6k5aXbJO41c54pkPIxoR5Kldgbwfk2KAXjku6z6O3zRh0qyv/rBFyWuDB7eN2Z/AKSW
UcSfYCaa+mz6y7mp5rcNzRMTR7KG85VauupYtfqeBSHsujrWak54MA62k2A2nawbxuOL0fbvhCHd
iYyBsbAROVuZFxnlelqL/qFtcdKxrZkHr50f1w37ICzqgd6X2JzVZxvILZ7frjOOwk3zljtTA9FQ
fHRCPxZufe8MKY+38ZBa1VltrwlnZxDAjCDyVYG7DwpI/k3K3VEHscH0tbsfaa8xpCSYoE7edd14
RgHwERiDFs6pBcSWsdI3iVvuwQ2Cu95GrzGWw9NUJGU8Vv57SgggoR79m7eQIBzYGkm6tvaAd0Lt
Vm39zizx7ZmYCKelPff9eCpFG9FgRJ60/zB1I0t0mY8npLxf2TARB5yZ19x00Xq6pdgNPOlO6/2m
DQN1L5MPkuRThNk1jkEvUgkdxqbemDvct39L5FBHI5uOkL3HWiRvKbq63Twu0Jss5Hf2mMnDbDfl
sbD7iuQ+96Hu3fvaCa4I/4JJtKFqzWFTJPqZdqmUYOVpDjpchpu8l9KKViD3lAXKcPw93xk76AoD
pKJV1UZUTyAbIgZ3ezi8bo5MYr0JYWO19Im4RONoE5Y4seimufVdD9tGbkIDiBP7eYxI/DDnpDIX
z2T48bis+0VHNptZ5+321iBzhXSuc6U4HAOOTj0ltF3U4f6tPCfOjU+iLaK8NohfxMJqW5eV5Zks
xS1EeQHfzOVEfObKSZGoYNSZPvpU2tpD8mGegWODMmPDeqrRoCB93zL0QRYXPjHNd8LtSpgqveuw
pla69RJAeqBPLU448C6GFlyrkQxI5JST8zAX6XtLWqQTlBED5WEVwYHg8qfZAltELMKBDaB+fnfy
ZK9Z/WF2HmrTevAm53vgzdh9Da1i4mVP3icfsbouGOxbE9NhH6aA9HhHdg48bT91pyro91tcpFcC
wrLW8NZkp9ih3lIGjNSvcD6/bWJiAmMifWwOTv82+x+tIF/WGI699Pe4fnbJ4hBMQb1umUwcstR+
Ad6y0CFvP5B3VaDd94cWhg6B1JJVj7ppnQ2Brbn2s3PmyxOntTjAhT942jMRjxE41wV7867w19Oc
Vc+OmV+l/sBeEqLAFahIO/uT19bXd9uLt0eNlPw2Nqh22q7dItbT2DyY5LzWWX1Ro4FLHh34Jshq
tU9tzqCu872ygy+Mp6+9bP4snXOPcpODLZ8cNwaXld+03WGbXJqtxFqVwaDQaHsfYfqxFNweeC3I
e9MTnB7Z0wrPvQVbAv+XuCenT71Ofj1d33ewmSXoYbhdklIOJbxm10a+NIl1nZ+Vtn4O0rpZizxM
HOVRMgADt8MDFaWnWnfXyMY3FXajdrdMiA3cV21wozpfDoXvX1utie2VZ3Yd9GPGDlWa+cFDKUAm
b3IyVvdJZ99LFm9B0TGBHKMr5jGZNHnUoIj9zolVgLjV0ndoMFKipPMoKLpPfMsnhZlnEEXcj8Fd
0jF5cMUJmqhja6n2GyYwOjJcZnb7qq3/6AEd1rDeJ8nDM8/+XgdBYku+cdZ9GhzXgBYXYGqNdTE3
6IpXMorxOI/BLdd9rGsrvct8jcjghX/pZOBxWWTAQ6nqTXI8Maz1PE3VuYKQMfhoNbfYJ0ruDfuW
BOSzOo26lkGAINkDrSW0cx51KhkSX5zoDeKV8hSn2Fcm4nPyQdtzuDtwA5UKCac5e5fND9VRANxw
KmYYvHAyuR+ZXobOxAPg73vLOpZteTfxcwpFgDu/e3td29fm1PiqCYgFzIZgtlBsDg9WlZ8Srq+V
YfRdVtDIPOLLThLE0PLgyXq0XXaTixmIFNqFGNm5eUp179Gt1Brr+Dd222dQ2MVDyXqHAOIuN/MT
Pb0IVrW9ppdPqQ8xVbCS5/wkLqtE5L02xh5v9iWz1g9Xk3dkOuD7kOGa/W2ootmuw3alA608G/YT
qHS3K9bpAVUZ5igIXNS9LHcLaL14ci110ABhXV6pYdrnZchiNHPY/4p/QzAcKkQIReG8eVxgTm8Q
0IzwGcnagThtFoRt8tp+9/ZzPdgqXZEpjMMIIrENcaSGjGtXiStBSnRwJjgAgAfjbiH/WnP9pxQz
4u71yChP9j8KruyXOPUtETkpq3PRT2TIssf79X0x77Up+1NM2QmbCsKID+X58fbNWxJjz3el+NbR
9zOBpg8lS5JLwzi7iiCWYuLj5UAfJzxZBoeyPutjmqYfA2OF/kLEh7ELMxAaDJu1V/yPs/Naclu5
1vAToQo53JJDcqjhaIbkBEk3KIUt5Jzx9Odr+ZQ9BFhEadsu2/I5ey92o8Pqtf6wMsBye3FOnZz6
2+ciBtSvcrYnVhKt8jIBfM4n0TsfIXT/gafiJyuqE9wxOLb14JPkkvG7lY8oQ/6SB0gK55n0UI7q
OyL7G4uDXa6He0CJlArlQ5wGLdOHqwCDYZvHB0Aa+optjf5vATRnbDqoH6iJN6P/GmnxcxuA05Wo
1XSG8iwxhG6Ifjes9jD0PsELHngtRcM+RJ84o3CxCamWrIdEO2S9caYRhFwB99UQpp8bI3stELZf
lX33FfUNN+cctI8FALQEoQszL49F6wKqpIvoMcUWo0M6H1XlVt+HjUzTPtd3WozDNGpPR22EXVYG
Gw1uWFi2OzJGVO5pqLVp8sW1Ch3xru4UtenR6LzPBrNPZSzCgyKt3h2rWTW41PuO2m1caDtr2Qho
qJHL3bdZ9YaWwJcEKkhTYZuSaOpj22VfC6TFcx6GuTq+B16Kcp5N88assuGrEVbn3AKpCDuUqmNd
PrRWjtYa9va9+srjeaO5wwO5C72W8pdve0hXB9DZaJQ8JUb3oJKlgI765XjRvakXX/RA/0ye/1zW
PKoLH0pH5L16Y3QXStqTk9b7MKx3JJwbHQcKFE/uzTSiwdRDbLfdAvNOe+1hyY1JeYhLORVsCze3
LZW68qmEr0Hv/Vc7xG9uGj/WavCEStJWMb2XWGr2XQD0JnGxCsGP/lEYSAgFdT3nhug4te0Grn+j
FFvLKSkX6mwB1CGVA87uv2np7EURUeJvlwzNczg0w76uuxQuXZzf1Wa3E74uXcRpHWL1gWo/OhQl
dZ5VJFXFKoy9GLwnEBy8FL4YKVe5Thmyhv3YAUNqTZDXqfeCtctZTYUfeoSrTqPU6Y73ULEeEwVj
Bd0+BDmVn7SQzzHcP7tr2OlmRrklbgSuxF1nTrT3DesdduWDVye/5X445j2PTeTH8lVD959ir2ID
tQFr09XlkzX2hzpABUyqAbg6oAnU2uScc8sCpZIanTYUoLNBddb01TZBmT7msnxfGRZvMuWR9882
lhEBE3Oi6Zja0LE+NIn6nEvtc454tzw6VDO1+yQ07lTLwUuwRdhGyba6L++lXlh7UNCK7Q3d9J3U
ZoJ11aoW+vaiEB0mxxo4tWKmjwNm9CuH01MstcCK71PE8zlNG9wY+NFRvskV/7c1yqvCfMXe/T2q
FLKv9lNSR296VL5meBHQTtr2UfToB/1DjrNEJiG0yW2U8slBwoLnyp07HjhvNHEPQwN/oiQNVHR1
3/GFUod+nKh/WjzNM/xkEqfaNWYOhjnhnGIZgLRfyU567kLzF1KAd5LcBWsK9XsfzLiZR7s0NO4d
U8q2voqLhg5dRfXAFFfqIQiBhd8mNc/o/+T7KpU6zZKpfVnqhP+ueJ1ZtL4znEMfGuG2Ln56aG6w
Gs5iVL4LCrDM/0VMU7YgwP9HGGJC3C7osvjwXLpzD3BtSFj0Htz+8GsTmA+Jz9kA+WdsFtjbU70q
uNtow9pgyW1Ey0BJCer6B7p437UCez025yT85CinwvjCeClpA93Sf/elv+WP+Gnmd41LLfnt9jTP
ueoiOF05HSUMY2a1ZhudE3uJ1px7wzvrME3C6KlLjZcmHDa3I+kM45Kiji6bjFQrppJChHfyQRGf
sn3DqZszKUj9zAthfKjqakG/Yb5q0BaRkZozdFM2bG0yl1XUGZ5B+fIMLU9JyaohDAo6X8XeHXNU
/AtQwt3CyCbqluIDaijtmKaKeaqtGJOgrh/RzUdy5pxKgXSnZaDjSVS8LtkhSXMCtmuQ0mgLorGK
mK/JfBq4SwkfVQvldH2ij1FLfpNYlvtnqIbZQE1sXgf3Xkfr1Nwz5lrC7ErWOX/2eauvynxYWLhi
WLd+gFhaH9ZtCD68rfyADQmvCApafo7M6NzV/OH2yrnyUS9GOtGk0EBG9FCzSrFBADDuxhDrLkWC
3gPotnmUUXTMyEhvB50LcNgGC0hW0G1WMbLUJus1KVVUnmpJmDuSljUGsE5oFJKfbCpLPgzFpxSC
ds3/HEEhvh376oB1RPcVhOJRgpkM2JLxojFsBuw7O/BqFDK65zqPDkl2ACnyueePBtD7fxHUkNmZ
4iiy9cl4nSaANZL9J2iInprbxN9SUItqCwhGA20WfFPSakE4fn78cNQqisz0Oga7aDLSlGKulcfF
+ILtuP9j0BS4mXLX7dsMe0SU4qxsYWqvBNRUHSkxpI8V05oetqYzxqGvtsZLQaPBq/s3TEOQ8OAx
7r7dns/5eYf6x4dIk+0h1OOrwuyMF7/NivuwSD5LobLklHllOJw54uChu69i6Xe5B306D6i75rCR
qq7YI6743TZw4DPNhlZDq6nwxW+P6sptxYWs6bJJTVVHcG5yR1LQHGUgJcMLHDrS15OcGg+JHGwL
ww5BWcnrgMmMhnVuVvSP3OgdwYD17d8wP3iE/bGqclHjYAFa8XLQnmYnHU62VK7lLaslQ8HsqRjJ
UW+Hmc+t7WC5hY46k2swzZdh7B6+pVkU+QsK50hT0MuEMe5qQ7eu9GZhSPMrxGZIuuaYpoUs1VST
yh0U8g6KKy9wc22I925T3EOrpJzwTQtjyjZLfqDzI0YERMZdhVniGNZk4xXgApDL8csXoC+2nYOJ
/AaCetWBQrS9zzp89yy7vz2f8w1BSIcEgPRKtxx9ck2iE9i4yFiUL6r/ywuzd1DqS8bD8xAOSSOa
YBQXLTSMJiGKPjFBzqAOk1vxL1fGFUwdTn87CowLuBTAJ9kWV/5kW+vamFalnhcvSg+omgqMt6uB
w94OMl/hl0HEcvlwtdZDq8sFImAveZ8eRjPUt60ew1NTrfPtQNcmDBwIzRRZk1FHmiwDy0ADPo0I
1IV+zIUaxACOul+3g8zWGmK5qC8ZGpJv0DysyUYymywH4BXEr0Z35hrj1UoPn45ZyT3u2+8UiflP
L3q5HXU2hw4MQEzgZR0/e+xWpmuhrgBl2mn56hTVThpxgQnHdwrbt6PMDgmHK9NBkYnjV9P0qY2v
qYyx0jadAuxWOkv6JzpQ28w0V6Ox5Ggz+1STSJM1kSMH0avtoLwUZk6/c6/2AJ9HndcwIKTmPq2l
TwFwNyUDqV2sXO+UQEDvquD37QGLMBdZn2MwVBX2qqbwKvsjefthaaa65WqNnmPHZ7+jp39uyzUy
X1sVaD9wXDozt8Ndmd+LcOrlTgg10xvbHMO1DKqnD/V+g46stlHHmD6UbIcLZ/58qTI6YLW4w4tj
8Y883IfRub3pgXr089cc5d0AV3oP/k5baxs0RPLxtUWaPMIl6vYY53cqc0opQmMJmSbVnskGSSus
7Ky6TF91oTVkvQfubw/VZEuJX9GfWUmYBkh5jzTW79Z69+iW3o5vzbeKgZeGqePVxLB1S7uc5AyL
3UEprfS1iCsIx2hJwDqnkl/TG9M2iuClKZK/duPglMsuRYhftRRka91qEZrRbbpwcFdyL+94bOD5
iEPdVnVQxPAreo54Kypm/0uCrIXjb7KqOnPcB0mHfkmtwxf2KBynEFbMPKaX31q/IvmX1L2V0FQE
DbSXh0OndjsVXRcwSRR2fewNW/OLAljAAtO2VjyPRlMGNT99gD0rCiI83WvV+12pw5m9+RPCVKSb
94LkJJScBMZcNCjDmHI1FUoprj65tva1deHkxnABPaSXXZrp9LGQr6hd5WtUNFBqKi3egSH9BmWM
gnX+s8jd44AISBq5C7v9ymYnH1bwHeEBoJFFXn6RUnVDyVMp9fqRVx8cK8VOEv+JBXOoa1FQ9Odf
hAHnM1l3QQbCzqjt8DVvw/TRHSQ4/lG6cGCIK+TywDAVXSeHUv9ICtqTK2Z0DTBcWV28Bpb2XtId
0EqcYZGsTPRPRpl9vb2W1fn5ZP5xhTFVWxbu6pOZ65SidGTUV17FF04NzBTQigx/5D2lPIGYcqy7
PAJhlXFsQe+j/edT05efWjRpDNBsiMjQhnBc6zP64CtyQLotb4A1V2CzaQNwvHOL8by//bPnO5Bf
rdHs0S12IUfP5fcutN6Br1xlr4MV6ftyMERXNox28YCm1+1Q8xMVHxQyW1sFP8CLa/LRU3WEhVya
zlnOPZiK9Te5s4Cm0+yIwWb8fSzb0UzyMdVWuCMvhwXMS0oDZ0A72DVWeeI/VeF40GBy9UaxcFHM
vzvapGSzSIWaiihtX4ZSdaWEDK475w6tDyh7CKwhPVUKKSzE/yRE/P56aNReSC4QducdOd2heCB7
tN1q9xw07efaN1ag5zaj0dyZevTjdihVXHKXW4hAIolBDFuoSk7GlkWjb/BiN85Z8Zo4uiA/rPli
QkQOOq+FPmMLRoY/4e3WKscq/NrVr+K/q3ukIdaiZYgyOUS3FsPx7YDi4u0feOUCsykcUK21xRvU
MScXiINsmDUUqnaOnPaQaPZajvbIEkCGAuRjbHILz9juwfTeHVU+QzVZqhApYgamM2Qplq7rPC9Y
1ZMZUtSolKLc0M6sj08JyH2+fV5KdxD1HzzEgBypQkCl/gVeEULXUq1ovnv/v4LKy4aS3GxLea2W
pqlmn00Y2Rh70zWSShh8IBXHpbt6MlCNijjLjr6xWHizgeJUllKtck121LBD2kSs8ZoWBplQpOsL
icl0XH+C8dihvkhGxE10uafiajCRyyXYOEY/WUyxXB3aztvdXj3XopD1CLMGy9Tg319GqUrLSvLU
R7ZPcunFS09uZq9LRQsWVunVOHwgXDuQgJ3VhnsdtcdkjKyzWcXQ3UquALC7WA0LbtTtIU3vPDFx
lPI5y3Ve2cZ0QSC8hXyUxZCKATOaNANu6b5UVfg7Ma3D4IMxvh1veqb/iWcjp22x+zRzmsBJZdwU
yiCGVm8BuvyMuzetR6i1T37eDjSrihKJyg9XlIW83twYEXP4Nirb2jyXUKgoN1vpIxoGW9hjpovR
crEtW/1JCY63w87nU6EJxAIkU6G+Pu0dQGPznMqvaFwj9u71w6NuHOjJbpDakXRp4ePNTjOKvprB
E58vZ9KtmCpPQ7FIMnAf6jlA8jWo832v7ot02/ov/LvWHtkJkfTDaL87w8I4pwnZfyJT1CLvk7FM
naQBqSvKQ1mvntOa7lqmQD+VA/nx9mQqsygK5ofoV2g0m4QV6WRbo0Uam5h5l6dCxwQskF+zXru3
Xe+OvflPo6nfayX85uTqc+zCqwxt7fOIyE/Wu7shc8+3f4w6sUjhomacKhkPdSgN7tlkyHpfIbYy
uPnJhzmbNaAh8rsBPxak38joZZzggXD9RHsiRQXOVFdpUa4MlpsMH082DAx64fw2SK3VW0dfcrwR
wT9eK/w4lrmCFShXLxXWybVieVlW26qSndK0/kIzcgUS5rUz34FkgIsK7rXOPfUgk2/Pyeygor5K
FYuiOAmsNdvNOa0ON9SU5IQoBARRLNW1Jj4qcbew2rRpXoH3EyVHKma44Zo8QSdzb+Smr/OGSU6q
5LTvqFWXuzwctJ8a9PPdMMood4yquXZbgIJjHpTnHng8vgLIDo5Ni47GGKJhTH1p25F1v3KSuxtI
vLiiO055amMrveuHsN8FZh4+9k4a7Q0p9x8yFxB6TZEQ/U3dhCqGMDI2z9q6qezoARVX3IukNKF6
kXnDXzYIGTKNQaq6FHQNR512OaxSRtYz1ePTqPd3dZl8z5wnXpl1536u4UCAxmOP//XnpEzO7Jqa
wUd1Jg+g3DZUX/Hd+NTKW7NpoCtD+sDoYqksPusIspdtrKMNOji8tUxjEqiB5MXrHrSXP0TrUkaj
IX2p/PdU/UcHtdu57V2AXQHvcQsFRylCUQhRgNtjnWbhmmLQJBamCmQhqBNNVlQmMQlaGsRnTW4h
N5Vd+0it3oG+QXm+tSRlV49Ab7vMX7rd56c2FwMtJINTjfYA5ZTLNMIxh6ZXAxsyqbknD1sNAfBQ
cwO+vxjEUwDjJdvZj0qxMzRvYdjzE5U3h8xjQFfo1jnT+6nNncotLck7A4d/tjzMGEt7wTVjfiiI
ELitmug4zo2js7qXshH+3Dl0dvpYvUXFPrCsBU/Q+fWuEAXiILvEEHCAyRIa6WDrmR66J6yMYhP0
t4+zkZ4CLUReHifknoMPXxaMfyhL1y+hnJ3+dgHREOQtI9PSEn2CyQIq4fTXvHT885D8g9IE3xL1
jbty2AcRluv2QgHEmZ+ASEVhaEaJGKYrxIXLRVND/Cw7YEmnKA+UA7ovOpBNqA6IQaLbJXvZk1F5
8q5QYv2355dSsA/QmxcoSzP7KgGq2Hrwjz6PjRX87EYLKz+9BzW0jWKr20qp8Iwy5cHZOb0Z8ES0
9BIsNvQJBzVMuPdjfJdCUl4b9gBbeUQMRtESRH91lBD0JugQ6zOQf0+K7F1DPCZ6oI4SWZu6DtFW
7bXS3OV52VIjM40nIwbF2WZqslPMELEPD4YmyDo9+p4Vkv6rcDAaa9xi+MI4eJZ4mbON1VdrwDyI
xyNgrnE9hnELQ9bX0F9NvWSNFqV5xise1pFfce36fn1WYezfGcmAPIPcVJtBHdQj+LbqlxWF/icJ
nd33OGq6bew7/Vr3lPLM94ScqqB6JnkNjJMUPHVg2cEGXRL0JArVPEhpZ4Wwpxr1rsWS4DUf6uyc
OAiTowkoSdvBcuq9maLul3eC3aaEmvNSup5xHMFt7UcJ4mdphO1WsR24U34SLWyM+blmGXxNLksd
NV42+uU60WN/kKusrE58hbWRHa32i1v+UCId7GP5KqXvt3eBWHaXeQcvIc3icUWiZph/CrYfytCJ
UgZNVvrdCSHdH4qGlkfnPLkS5MsYdLmlLSQCs+MLVwxK+aJGZ2l45U4SwsAAxpFAND/WivwVz6JH
z16ytJm9UAhhg/sxscKjWjLtxlgt5Bi36OQj6fahkqDaGyD16OQmKFSbP25Pn/gaF9OnysLkgyel
RnFzBt0QDoBAw0v5KJWFBxGi3mRq/T3zlbcMNLPulYchRA0o0ZPV7cCzQ5rAvMH4B80D7mLxf//w
3TrT6pRRMoejHaF2X2fGoaGTstJy49ftQLMFopIdAlrlqtMtsE6Tc6svG+TBFI8RIl8XSP90OTry
XkMBPkTbsUel8a/jWRSgcKYlns4783JgfV5xNmps9ajwv3Sd+U+hqgcbvKbmG09qsPTMvDI8m5IX
vEaWpA4w7TLcYOQl1cJSOYKhhU1Df7rG5a0MPmnNd9N+uT22+dJU2WH4LNHlp/M+zYIVLZODHLOA
owJ95K4K3kkWZI4vikcLmeB8XYpIrH86rTxip8mn11XVUA9Gdcw4vmXkDXk9F8294SDw5IJgRbl6
WChTzh97KjHJ74V9OanvtARbFpYjJYFdHW2tMt6Q7h0epDG2UdlwKQVGannHXzc+Fa0GwhRS/kYL
0Pxz9AJMaWOqT8You0gU5t3SK/TqtH/4YeJQ+rBXbDvmuuyYdgml6pMQdm86863Xuo0sJZshR88h
87k95Ax33uhQjDCnDX6fbeI/7MK0Ucv2gB3FQkowT4H+TBifSbZU3qbTjm4mjR6eknl9xElN4e1Z
7kt55GUgNwdBu221PsVBEf+IuHmV+i+31+J84Yuv9b/gYtI+TIoTd43a+3F9NGUeCr77oEsgjtV7
F0cDr3cXHkNiii/Pyctok109RnKNS0lSH4XOj4oeNEJ5t8fzB3A5DcGThMI8dQZxA1wOSM8j2Rn0
tD7qdfSOoI7sRJ/Tdjy1XfHLSZMDry3bTLZ1L9DKOA3yb/sGanAVJc6d8HDoyx+uFN/jSWWsNNIi
RCq+I6j0VPfZOWxTRHa/14F70CCWBS4TZUCFRMQwjfVnubI/D572lKrWNkCNZm3Fdb5wMP7Be0wG
aImuA5VvmbLNFMFmRoWdGmZfHeVPYZu8ub5CaSDAtQ8C2de8CL7SbcHLoPRrlAKNLTIfP5LRSdat
6z4jVYyhi299o8L/Wx8lRJzUEq0ozYT8LO+0BJpAEyK8gmxPURifQX5/tgb0f29/pHkNBiyVjimW
AaoKUMt0ydP7rIsKAeCjV3lfrLr4x0jvW/+38WrAtZZQsXXwN9/0dUk13xeMeyp/KkZK8V0M2Cug
baZYrrk2GjDLsRv7v5Qq1xaKIlfWquiy/Ac7BOZ18rxDDHaookGrjkPpoXoY2Mm6NPUFh+N5EFA9
TIFKfZiy1PQ5EOemFxZIuB9xwzX2+B+mp9Iox83t+Z5vcqI4AttOORMQ1iTdSrVYUwqKKsd6GHCw
5wN3mfvghOhM9slhcQ/Ok5LLcJMzZawAdZnNWB7N2vxWF/anqgcZvLTTr00dEDVbpAkU8RWRQX84
uZBdzzq2QXkceU5BipCQXZUXzuZrI/kQ40+f7EOMUlerEAYAMZQMM41qNL7U5SB/7RNIjbe/0fyq
1iij/Hc4U/qBqmC0kiPZfoyj9DuEsn9S/Baf8TpEwDNp1hn8hLWu+btWWsjFr48RdBn6xWRb0/sa
zgsT3CrlsZGHYF2ZcbH2lIJHYAAk49+M8X+h1MtPZjWJVJmtzBidSnoIu3qPDcjODeF6mv3w3bet
g4INionM+wLs99oOwKDbInelqKpNn1NeAP7GbqzyqOWqfYfVY0tjHoXHPo3bg9qYyco3NW9h283e
cKr4pP8NaohK9IfVk6kKorW5XR6FlmQf6NusbVA3liukZwGl3CmBgK22zvd/MctUbWCy4Qc4xySG
qtp6WVQd28G7H2RTZHzY66641X1F4mX3w3eMhWv3yvwCq6aeIfgzopBzOVTceqkWoaWK1sRIPotY
zU8PEmGHk0TZPmAMVSzM7ZXtooq+L9UUGoWzso2U6JKslnJ+bMx3dJrxEwASVv3D7c4ja88fgthZ
OKuvbBSuLYLikUojavqiLHINMn+oZkecEmpUnCAwhkNw75nFEmb82myCkeRk430ga9PqXt3Qc+tt
Xv3pWHyl7hqvRjvEKxySnKpLP0ezX0ja56mxphmkoYah8lRWpxXjyOi6SEEdA1GZ+i6yBDlXu2sp
eqwsJfUWLtYrn07j0SorPLUgsU3vPCeyLBI0fJYlPZTvRrl/VMLin0pFSKhj7dTtvR2iXWf5Cw+A
K4Pk+jNEvVimpjl7UlYICDSx1h3huz35UNj6KLuXWxP5T2fhML8aimIilUUStFl51sH+moO2Q9lF
CSGxYrE+9t3ea+tvaK0tZPBXptME8sJ65A6EFiQW04dTpoBwXgC2645Rr6698Rh0Z9JTs0ahCacZ
xdq3zRL64VpI7iqaRfQryeImuz1L9BCXZkLycE2cX7QZ8E1BG387xoiapV8A9S3cHFd2BDX+/0UU
ycCHQaKE4EZ+RERdqU9OCGQuNrVPaGcdABU9jkas/puACvB4hdSC5qw4DD4ElJKsSmN0OI9OJj+o
uAKs6ogWgmRJO0OvC/QUgoV6+5XbggqEQOSzZng9TyKSbnLsoM99dFCZa+Lit+IUmO6ldrbKq+BQ
2c3OM/4WXI4vNY8l2r8y0AGRj18OMwkpK/lopBzrFp1Tvf/hBShb376Prpyb4sAUpxloGw6ZyxiI
XKsoJyntMQMqE4TevvSzX1GZ/L4d5soScTTQ/hTBqPpR4r0Mw0Daxk9V7ZhFKAVFKI9Emq+vKqdC
J86vBmRxsgXQ5JWRoQAt/qGZcLamPLyiM8Ow0F3taNvtuc8KBAkGXn2yEp5uj+3K2hC8Oy5WGxH8
GbQcT4kEuR2LwjcKs7i83evVY+J9H3tURFQ4/UtMlGvxQLch+kJnz+a/Xc5lZ2lu544OEhgJf+8i
e3b8nz2OJ58cqSiem9qz1l1KRnx7lPNjRScgeSgwAWAl015excWkI1ypHztD6naOGr9lSZRtYryF
PKX6HErSfZ8iYZj2xkLk+XkNGJo+JvUq+uA02KfjzSWeaJ1ybHv9sVRhc6em9yzOUDlL/zrfpiMq
GrMa/4RmOFmnDd0eV69G7dinx4i8iKNtw5tiYdNdG5GAkgAJ4nE0y488yVcrp8kxh8wa9J0SNOTt
A06+aB7rf33Z0YQUdtCUawGjTcuZthlUqOb1+lEpUCtukpccphvOSXdy3CyckfMNJ9YFjA5hUW9w
7V1+J6OrQt/uQqrCOlrbUtIfisKW1s2Q/7q9FOcbgEBAckAQkyuQg10GqsA/axq2uUfkzu9RT/+u
5c1bYnrr2ko+5aP/iHfE7nbIGaQQ8h4xSYgUblReDZNFCGsvHZwgVo950ij3vaok6O5hdhbbrbV3
W/COoO4k526wW5ThZD08yMg2rqIgUBe+6NVpFuQcyv0iI5z8kjS0/BLM8/8fN3ZnfLX89JuittLC
Kr06zbSBqE875pyhpZtSqYOgV1HC8ze67iE40ZXftAG9TxYPdJNS/oY94JfbMz2/KZhoARbgaKOr
8QfW8OFub3F/LBMq0cfQ9+r3GrmkbVm4+IwNqRcih6tnq97TrYUz5mpUR9yAlkj+pkmTFhqDnTWB
eoxj2r1F/2nQvZ3aOTUqpv2dHJYLtdYrH5HmkNiaoHpohk3O8FoyzdYMkYCiryHdmX6Dy05il3ch
WoYLQ7sSCvIwhyfIJV5I0wnVhqjMxzo1j4ZTYozjPkaI768GBGxufziR5V2WPulzIdPAOUN3gcPt
clfaTZWU+CiYx7Cof6NE8f3voTMQaAH+0cQD+OzMEveyLkOlGC2DA6Z/BTp0r+bKz6IxN7cHcm3C
yBfoa0HDEZyxy4EERmY2CGSZx8hIFAw3vHiPM6K5aWS33v91KNIGMLxkD+yy6TJwdU+v6C1ZR9TP
0LgrNnqAuvvY0CK/HejK+r4IJG6kD7sqtZ1mlCTLOvo5TsNoimlOtqcNu8oc3G/QjLsd7kqfic44
b3HyV64efZq6SlGBNFjEg8eBFwyTYh2p9156jjwUlP0vNa7uAYIp9dCvxe1KmsRiAStw+1dcqWSL
21VFqEqndTPr/Ea8M5XIH4YjoS3kukv8Xcr4FIIPECFzjHlVfGOGahdJaMiEj6oe7Qq7FHkbPyhU
0zvTQ9tEtjf8/ts/7g9heLJfWMccNuCiaBJP677YUmlKF43Dse4cTEfeRMaBgLkEUbq13J1wKuG3
mh6aethiKPRjxK/Ch1K3vxvmW4FXkxqhx4sKWG2idscIwMGOloQxwdZHfZ3MEBgkf5GUf+5wDM8p
Kbfhoxt95n8Tf3t//MH/KyPjryspQ0XbwnlKrRIJT9TGBmUd4xsymN5Gqd/EX2zmeAcvPR6vdNjQ
ygB1SMcVogaAqculiRa+jRI710wG9cvkrdhFvzSwHXK9HsZfYljiG/DDb8//lduN3pqAyMHl5nk+
Oa7y3sBloRjko9aXq4Qs1maBGGGHJrK/zq0ICbqFA/LKuQJel7xdCNhwo07OlTrr5BLUqHzsPWkv
PpkUIOeDHNG/GBgXqLha0G6YUpJdxLXzsCMMHjL3hvnIx9ZAx6r2d6uF4lQu3S9Xzn0YL/+LN/l+
JYIE9MJa+RjFo/tY+16/1cDuL5yUS1Emnwu+X5galSwfzVjf8d7bO5Ly9fbEXQ/BgS+eMjw0xPf7
cEZ26GwXes/EmQ1Ux1F/7op+ATh0JfEXKhP/DTE5hm1qFVIlRgEa61NjWLi5o1pSRfIP0F9LZ7BI
BKcHDLh87ktR65rdY5ZZB4nfFcoRHdhnC+qa7yc9tRHzGWOyraeney9WnjBJ2auGu/OSTF24SK8l
zbBSINCKl6pAoV7OqNkokAipLhwt/t5xGB7D5vtYOGuWJEeKXKEtxi9qhydFUxd2wZXNBj7SgntJ
XQaM72RV1k3jFF1dsdn8ZK2iIEv37s3t0Tz/60WDnxKPEFEeojo7WTSh6ebRWPXyMfbTzzSGXypL
WVj680XDIBxR6uIBDDR+MhQyrrgztcA46Vnxbnb1vT9+y/1uazvy++3BzFGzKvAhC7DlfygdyiRU
7iVWh3Jfe/Jb5VBUzkGutM2oO/94vrWvoxFXvnTblToGg92q7XtvVdjBQt1mvg0vf4M4uD9sw7Rv
UH+unRbzmsZZgUjH6gSn94WRivbO5eYQUUBlQWXixTqtc7dRG5HAuO2psuMvLSDWzNF+omN4rxVY
2ThmefDibl8EdL2H8Xw7+JUPSmyqwgrpEVSnySlQVYHT9q3Snry2/BZiwbVxxnyfgHlJMy/4+9WD
HAHqKJbFG272ngolP5Wh6fNJudzuMJI3d2iMORtEcxFil0H33B6c2NPTiTVQdWAl8bqR5cnzNIFL
ix9K0iFRr31q4wGXg9jbDkPwiWrN1lLx/WqKUxY2C/nUUlyxrD4smzKiNlXoaXeqMBCLeudAO+yh
ktxzrWlPQarvySkedH+JrnZttTK/lKfIMCnwT/Y/KzUclRxEhhkW7k4ZAfo2OL9sb0/qlZMUmhrN
EZWasAy0fDI6cxzlprf79pRVSXWWsIY6FCo6sU1kgY5xCn0zxnny0iQtOS2SBes2wmClHupud/uX
zM9Vfgj/4kSHOAxL+XKaM7jUQyBrzYlWsXB3HJx9An5/6+a5tbkdShw2k5UkMiUq7pR4UDWaTK3a
h1qelEp5Km3zh5xRW8F71yj0r12PvHcYj0tthStjowrOKwyWD+BedTLJlFFGOkBlc4pdEuumxMip
zNRCmNo7C+fPUqjJ2LAmt+U4zJtThAooqGYPddckMFdtudgsuRYKYB2nDTodIP8mX2x0lLZwgqQ5
5Wi5+yv6bMaDYbk6apMhva/b3+x6MEr8tGItcelfLg+SeaNS/L451R4nzQqsan6oCjP9jlmHtrAU
5xk8ijvUo6lK80znDL+MlUZR3uho55/K1C3XkJaQI86R4zTAamxqR8b4qZGi45C3xu9/MUpRfeT9
aAks5WVkKbdwVO9odoVV81kJzfvcdJ4rxVooEl25J0ySJ/E65LOx8y/DjCx/V6/7+hTg4o7HAami
nybPDgq6w5j/vD2mq8GYRdFtAuw0LSsqetCj/cCXs+MyxK2kVe9KnA0zx0PmXpcWXl/X1gkvLwIJ
dBB9ocuhBa7SxWD4qpPRVHj0mbhngNB+48a3/8VO+7OnEWcCzDZFs5vRYNLXU6uT5rYN1BGMKWSn
6je9bi+hhK5MoUg3CSTqRjNagFG44ZC1bn1KkDn5KkHNPuGqCHlihMCY+eH69heb33ji1UxVTzAm
FQpWl3PoGRZKI3WPtdCIuVy0MYKv6XBf+O+N84TGiVdZf/3RLgOK8X+4YvOo0IzRH/wTcmsaXuSS
dxfJYXJnxRjW3B7bfH0I0g/dJnES2yAfJ6Eq5GMoyEpHu4gRzw+oVKWYRax16IELoeZEOYroCCkI
yU7uVkoQl7GaEqTPkFjhye8fItS8DUxUV+Zwn8nxo12eYvnNiiNgt7moQtzbNXrX7tJ9IGJc3nVg
/wRmhnqQEOCabHVMwBXYFl52ynz3e9UH91gH/mghSa66BjcqTy4XFs+VVJ9bzqFEQE/bUWeoEnJi
Eu1AC8nTStSbK+XRxMPQSeJd0UrS6jm18GOxcpcnR9gLshLC7dgxLw38So3OgSZILdyA+yDqupez
X1RmZbhRFZASCq/RsZfu1BBJCElNvLu+eXMVTCjLCMvuDHmwOttrfQ910cvUdUpd6SmQeu9L1UvB
QTJzvCB4uD+MnmytaA7pG9dL6s3fLk2hj8a65EFLo2C2XHq8H2NKqCcjryG4pi4mBo3znLjNEqbp
D0ryclWIfpNCGJ5+vFEmKxN/z7731To91U3XgsK38jvFcVHUD0KeYb0iob8vexjRhmP/OxskxNGj
2E1bwJAhwOow71/AT6Q7U5fMp9hrw4dUccpjmujjY12k6dJjeL5rHTpvNDQonlNbm57qldF3SdJT
tZRwo3hWXc+6R6as/+RFVra//RXmlz+hANXQVxdyl9NnRo1b7YDNcizUoKvsWZX+j7Lz3G2jS7r1
FTXQOfxlsxlEUYm2JPtPw7Fzzn315yl+A5yxZFiYAea1ZUncqXalXbVWR6/dGf0HJM8Yxh+c+fvr
yWiSRvZ4QwFY5E1Qo9ZDOkVqkT85WvNT3FCtaJ4jJSJzuvyKB3f+SCf9ZScFmUIH7IkqxXetQ003
KD114cNThZxZcLcdEs/1O+8eOskg1Q8gP7PW3oEzGcab8LYDXpiG03/v8btV4+Dj5dMByl9IJL4R
vynMatvRs+yp6qtgtpxHLczKjWqku7bVeQ1s1g9ekN+HOQxEuhD/EUWARnyjBisK6ODTLrInCmMa
y/f0GJjyOYW0oPKU275wkqDqa5h0xnFdP8FnW0AU0HZ30mWZfXQG71IEnDeJHd6ZeHHS6BH/UzM5
8IkDqIpd6Ly5/kx9mEFqPTaapwi+BmVj8KwG8nBXdvu+hWwSQpHFfq6hS/2gtPGdqEvxAzPgFUVi
wLcach2hV42UNn1qqrx/GAaYuQmy1VdcbXfv2JNzMdyy2Oem3X4EPfzeSpAwoDqIiBMnjXzaGxFo
bAc6pdTWLpmWQCym7aOJSkBvPdYQNczOdA5VM4jM/lyl1svQ2eeoGj/wgt+5OUyB8nvwqejM1XiE
//MYeCFTMo/g/QKNF3R3vld4N51p7WXECeyNbFdr6gf3/b1PIDYJZ47skO6w+DeCCKlpPlVWM12W
KTG35BEbvzJh6bTdYgxyqsD9yAAPv6rzcl8pS/TQpknzAmhffvCccNpGDoREHwmk/tZJkEwVnQK8
ipMHePfCuupImVO09aWnAwlwDBSDov/UieQK7QKZJbwakK3Rf0GJeJAYywfjv9NJfw5vvInt3H4G
ALpr6ourj6fGMu5Nriit0R9Ug/9tGJsHaywfWfh3YX9mquFCHqu+wIXoq3Z87+jJIVzrD27VO2ed
1ZAYp4VEOjve4f/EI3grc2jUF9ikTq6XfOp06IzrdpeP7QdB8V+HItkHKpeBn/P2Avf6UhVG2dVw
1ecvcDCeVlfbuW0fwQqnf/q3zhan/w+XQZZFubCgkVGk9dY7Mae0twro3S6FPfZnKJ3gU6vH8unf
o/ztflwdcypayZ9i8v+8lHgmHqUfNsPEyzHqzUDLlWNuxgGoLgfdaXd0tGxlN5tBBVG7O0yhGbRt
+f3f8/j7aumZ+c805Mb8V0SyxuGkzY1bX1J1ASDEG+7cpvlAHt9bQdnR/z/GG1UwDrZiZbFXX+qo
e4qUMmigxKFb4WHM1m+hrn2gev46HEIilSg8KrwVFgzAVCuZibA0yrhVlBX31yr1A91qEOcki3Be
5vH+3/v49/P8/6O+xXFNOrsp3EqvL3aWnGikOymDek8HTxKUsAcFBGr3alq+1E4Pv6u7m8JwX6Tr
5BfW8Pzvqfz1SP9rJm8kS8va2M0V1j8448U2yIl76gep4vdPzlxGAC5JqvCf99IbVjateINTXQCv
6bfLHN+p4YOYl2b6lLrLS+d4N9RYCTzevxf3vi6CkeWtFG+eFkH37YvYmODGUURaX8ai9oFTMsOf
dnhHYewGlKy4OGp5oG+cNrCLuxGJXpqPYGH+ol2pG2MScBjw/PC2SK/Q3N7O0xDxSvOvVtXfWLCM
RQtIrP9e6fu4jo+nQI26OUIXmyTPn1ezgKWgmJ24uUBaA2FVssa3Xpgbp8EinwRoe7d1ojndhuPc
+rZia/uudupjBPLlzVJ0/Wl2IN5ShKkrnMts47gaZWeDVW+gwQt3nQlxPU3D0QeX/S/SB2CNFGXJ
cx7uxp+zzmdr4VnR6C+hHdm+oVT7MgLz9997894e8BiKCROgER6b3/Y7JTpFZp0VdWgUfQdR0Xe9
CmOA3tPHps4+WNB755EIX4qgAUyj5uCtI6M2gx51c9pzDAYwtkpDjVlG1fpgZ3NAVqCF+MyOz6Ye
f4RN+BedQmEboLXgtPEeRF3on3upgRTSjknZX9RE37DiDUJNjQ0FwlstejY4Xg0eJPwYpfruas8j
5FH/3ufrCH8aQymtoxqAPAcxzNvi9rbMQKCYq/5SDfrTMEePcPsC31YGS2HtqYz1Iw9HqVSCrKm+
het6UmD76vvMTzPzkHf5oYI/zNLa/9n1YFpcP+hviK3AQP9zY9pySJ3KZVrJ6ribRIfByK7aoHeV
U16pH6ic9xINQBBQUPSCcJzvQleAst20ISq5lOXgPNCKbH3y8rx5+fdW/0XMNMAN2WZIfd4Hbk4b
m6MDfMBFp2UbEi97WeErg5fSXpL0EIdLdRxVTdtFMPN9cMp/G5reKGiLuFAUEb3ZTScM9QoWz+6S
Th3lTvU87Oy8y86R54ZfEqjI7uLUWTZ6A2fpBxf5vTIlOKaZHScVNHvi1j8P0swrdxgbNb9owO34
jRalh9zts4NT6B/J8nudwVBoU9wtkrA8vv05VDFp2TBQxXXRtf3axTdhCnPygg0Zkqd/H6V80p+X
RkYQ7FYPCIx3jvFSd3UUdUt+KesVCnlyDfbXtVNB6fLQwvr/mscxZDQATAXZ5n36b80LK1GB4LxE
DnSdjv1UzT2d8O2W5vPNGI3bMFM+qg15v8IrQQqdPK4837x9ElgrJ+5gdQ2fltx7NGet3rTq3ZD3
YAX17mlo3Q8k9C9pjT8HlDv6X24qAKCpoeix8kTUM+zGaly26aoMWP/srMSVTwAO02fyggonqk7h
qQUl9H/uBJBWA5KJAOjzvEMm689JmPXcwxUIdzylf75jxN9weIaeclOn+5+bimQoA21D4kBeHN8I
q7nO+WjFoCGmUQGZNQDauvUrU8MPrt9f/DjGAZcMMEaKTdEffy4JjT15wEaFT4rRBp35iRseuN56
G83JzohXnKpm9eFH33zYe/4+KSEj2wCFgeRHidObm2/nWj3XIkK2UW6p2XAL03fc+Agd96bxvo1x
ehsryQeZkPfqhkEF4UcHrlvwcP5c7kICwlF7xMgbw8FPh+Hg6dmjk4wf6bV3q6NejKPDZeBVhKes
NwPVRWPb8bLaTw3sA94EaFJTplCJL0HVrmCfuDeO2uV0vo3tB0f6bonSlUmXMs0+ZHreQbtOdUfO
O8/tJ6PpnuLBMy9aBNwkNTIfxf/vhQeQKyr+eYPkucV+JzxOPY0WHADGkzTR0nwjx2g6D5G6nFAH
tWb9Wkp3o9fNB9rgnb0iL05FHP2gdMkQCrzZXNpk1FZxSuMJts3Phltt9TZ70If8tSnNz0tZvNTT
+v3fKv3aEPnfOp0XTotCCl5YpCMUp+NPyYmAWlRV+s4freyr3Zsb2Og3itvue1M70RlqQNZq1onf
Z8OuyL6rdu6TW5ra7/WHrU9v3RGZCQWJ5I1pajT44s+ZjEbshlVNf7FupNu4WPdha10+WK1c+7er
JdVCAwnpeqrP36gF220Srcjd8jEaP4fLI6AMiZRy5E9oPJhv9uSsgDJ9lEzZByPrfx2ZxRmwAqFs
34yc5dQwOzX73FgnBhM0p+E14znRK+mDhVi8jw4W+TqdOuNk/Kjz9y97i2bHrPE/wKve6gfPzgtb
76P2cQyz/ZCYj13dPP97hbzlmG/z4hyheAZgGEhRAgCNfx4hhB15unRGRcljtFVZ1Uh7asUDtOdE
t6UXHzPKS4vKe3Cc/tRCTQtk7taqp5/tat5b1fI9aYvbUssOufez4o/BaLd22m5XA1et6H5ber2v
k3BX9OmzmcTHTi/v9ardanVYbtK5vdWK5KFrDHPjefODqdS/oAJ/ynpv08X5LmunY1gmpNaqW6pe
AojLg+uESAxpwDyE7vCyJrDolTGvvJ4N+fbyKaIZ2yuJvTmfJaUnoM/c3i/4lVLJv0Rt/bNq6gfD
mi8UCT1nqz5vHKPatu6UnVWQbfd22/I8OTWXJSr2s7lcOtUDItp9TbPws7lC8pusuzTutkVnHsul
D1x9EKLaIKvDQ1ervtJUMCDl3/N6CkBWzH1FL8/VOH0d9fYl1+KjzqWs8/o+dpZ9V2jBRMINK3GX
4FGsZVNv47y6d7Lii5kkD6A0b8fChNfbrO+SvAQJLose8N5PnjpfwPj9VIIx0+pDtOHH743KeUrI
eYyrCR7esrWn9sWwY4VvWiM7aflK5t7z0rKzau8uV3K43sw5sOy+Dcxi/dLr2W0/VRfHUOQ71i3f
meFHc+6WdrrAoXNrlSNYDMaxtqfPk1bfJk7Xb0qz3RdJD/f0+DWlNnqzkrfYd6nm66mK3V7u4CgI
epieM3CINwknHAHopM7FbkraYB1qxMF7yTRr2nbr+Nh5th978aMeWq9qrN3oNmiWGrApbnVWxnA3
qdHequaXta9OiWBbhrW5tZxur/bZruyGk5stP7ta2em898fjcGzT4YwNOZlF9zCX0U6Y7dqyDdJu
8eEX2FloF62uAzk0xYZJN3ROYzycEGyz1yGkn2OOZSEXm4f+MDkntzH92er3VaVvozouN7M7wEbe
fwHM8ux4+Y3j1AEGq90AIxVuitjYTW5yPy3Dj8Wsf5I0+GoDo9yE+uvcFL+1MjvEk/NzhT94Ibe0
oWDgmNItvml78G5181zzPGrFzrZLw0+eNT9k9DFpxvx5aPtPlev4+TptDCtGFJrbvIr2wJ8eQbne
OZ372rCdVU9BxDi1n7MhDOaEOquhHPyBNIW7wkW0KPr9WOVHZWKHW/vBy+0IXlyHrszpy9ClTr5h
3js7hQ3QdFH6phuM0B5Wjf2JR2jgxtPHxYqoHjT2qZ2PW4A/ofpumh6SDiXSLlWa1T6UYAej8r6i
ziNYnfuReprcW1J6esrxLK07+hI/KIs6HtTEoxFzKm6qYd5BJf1F1auzLLIt7CCqdT/je9LoQzWB
wJzRAjMp83Emlb1RFji1Ix1C4+auabjhORMGwzrPrMBqvG0Vu9uUrqUp78nPwTqMY0kr9rEBBWum
+hFVH0eLTwfbybAeO2dikj9BmNnq9a9ldf1+DB9bp2OI8Nzk37ps2NOLYyjFRi/cO/4qutTgmuvj
GkBs78MeFsy66ddhd5LJRs4IGpizke6fFkZbbzz2SKtIRG9HJ8v70mnm1nbSH6ywCs2r/GTDI/mh
PVNR0XpK0/nqom9pbpFWnlqpf1Cif9u7yTazMlAi0k9qSRmBA+oPj8MPlZacGzsLYCp4ygBKLsJ6
l3fmLg5flUF7bePyoBWHpUkPWbU8ZkC9DPR/dMMBrHg/rbJzX887vf1ZWtp5XSCSTm5cq95ORnOQ
5iKNY+ABT3ZVtx6V/HjtPlLTjROufr6EUM+n23ycKVUk365o20r5HVsZjUGuzxoz4HCTrglsbfAN
7ks0VATEB7uDYJ1eF3tyQRy35JDllo50nQlO/EA2wDGiz33Znws7PHUxgLdDTJL7O5Wz+JoWLxXx
bmaMNvqtjRHxA2uV1it2Uf6oOJAlR+fpMBdFC/9HA9lZCwIFFbpluk8wQlbiiDMl05VOh7h/gU1p
Z9nT0cl/aPxLOJMSC4tdqUd+q2eXlG5+adjid/qXTu0DMMP8igydknq8OYd+T9ur3j/TZ+1HzhMY
Owc2TU519DRZt6IUW2+xA3YGz9Pv6XZTI+XREiINdHgzor08avitRyxxEMXKDswKgIgA21VibV/3
2l72qFNsEWAtznyj+yV91TTL03wG7TeGrMufej7MiqptmP/IuXwKZt824F1HZhR3eaLZjpzkRpaj
ztkGtN5hU5btGdu+dZr2OQITL1q/K0mNdsjMH1NXzvTAzNuumx7SuDmaaSbNglyDDc6pTtsBJyhN
e+1inOrZOVXZk3QSroWz6RTBH2jYl/oHl3JLOmG4Yqv0rbYxJv3WbqhgQgPK7XQGOM0z96blbmZ5
cXQ7fpHGOmmaw2rlyviYK8oNCAEbC9mpgDKI1mobz9Qdp9PuejdFcSjPTOiq4VmymKUBD2hY+q2o
FVUMgg49WLwZtM96RoMhO2ni9bGYCvCVbBg/wY6zNWrXL4F/WdLHiMvKuctN7gzzMFbOzpnjk0gr
nck+duBUAwna4Cjk9Aguc/FJafoTreh7LaYoKOx9Q9bR7IASOqZV+piN+VVZlhEsZx46lFk5ayoz
U50Y1JLsCdiIaXEAwGmlIUdut+YMfrzG22uzX7/rrGJblLHftPqe7RGd10cg5rrKTuNgNSX6wUx2
9O94E6/iwzeXKyBzkR5GaViULTEy4wfv5zeiPYGjKbRqn7n5Mbd/Ojaou3y8PTcHjwahkZ8uuPOa
FuGmpzc6swHU+VZunJPXPzTheLCtrUikHU6BlrTfpHcoera5VPJT5WLfGtMvcAj2tjKk7Jd90nL3
kcn3TXusvcofo2+LSRnD8GiKBFNXv7HTzLcySjkG048oIetH5763Pdy1dWO7Jbb0rCIgKlQ3bTFt
WT5BKRQTDLpi/7gqE1iI0i/JxVt7uBhTcL3TkkbeMj4uhXE0kuz/XFxZats5r6P2uSntrR43txo3
rVH3Whvdz2v0XWc1zCfXnkRADfvcTXWQ9i8JLoeMDpXpQ2F6oGU7G2OsIXsEL7zvTrI5XHS/0ZVD
wVHKdthaem5N3Tdnd6MMg9/l5lW25dJ2FTYUTKKitD+xPUoTHdc43S066D2Ui9/H1XAAxOxT6tk7
s4qDSFVIkwG/m6TVL3V9QbGw5cU2txO/4KWKplS5HgkW4D/ttRpBpY0WNldrI2rHsXBv6OTse45R
AT2e2i1S7LSfGsX0WdZjAenRGuVv+cnaXX5bWnwaKoPK4OJ1GBrQQZtDYzJAlu/npYBwQtZcBNHg
nelcJeq7l77XtYhPlhE+WM4Q0TMwPOix+VKuo7bNu/C8eMO8DSvrLuq93/UIW1YzRq91Nb2IHVf6
6YV3bSSjMi9yj5KwOawGGTKDY6/ZVJzVnZpmkZ+m092CTIxZf1dE2onqmb1GUAu1YUBR88Foh3SL
gSswzkuQwqPbKsX9oHj+lJAtHiu4pyQLEA7fgKgON02XGWSp4zvPm+57L32e8vGBrqRgLJobGd0t
0mDVy8NUJ3dWt4JiXeDDxDgkRrIt5hHSxbCIIf6COiWdo5+hrdw56vLUxPH1ONUVt0JrMcfTQbZM
bI89DN/j2foSVcvNVPOL0EZ8Kr3lvgf5y3IImVY1QQcNh4FqGKzR+EgTq7Oh3u4T5UiPiOBT2dIb
pq6fu6kZg9GeH2h9PYiic9EKwBfuQiMjvZmfono+t2P4MtHeHHnrzz4095U2OVBJEhitxbqZ1OVL
PIYBZuLQeeDDj/VyWpryXo36oznE+7IrDnIjqtDZ9WV+caf6+wTqx8B9Ler4LgybvdYZjyngZbYR
v3boqwmoAwApVznCnWI4x0z3foCxeR8RbAKk+MTr5TFKjH1nhl8zCCU3npadGionbLUGdheRwg0C
aafJ7/VpvMTW/CuPisfK0PbANlVMvfW1OL+MaSN+Ku5APz5rtVtvKF68K6bsJOqyUMwvVWpe6Oim
YyG7u+7OkpxsiC6NTHlWrPGkr4biq6FxZ/TprjSrV7p4ApuURe+Ye6tLJn8o7FvPkLfUZr8a9q5a
1zu1tW403B9PbS5iq+j2/91EzYn01taDt9KM6VQwsfKtttwTbUd+mEZfRJTyRQ1iRGWOqhu7SEFc
fIRQajOoy9ZM6t2Ktu1IATWd7nvYSrdyA7kDZva1oVlbXNyRA6nt5UKrP6q1rp9gN9nSrF0MP5oG
/BP9MMwo+8S312RrL/ZWnaxAFI6BP2ss+2E1+f18VyvxBsAyID/y3Nq1tB9WBNE5CL9KuNEoMMF4
Tjwk5+iacomu0xFFiS+lkuS1yxMfKnpYTG9/FlUitgRMo71l5UG2uN8g0dk5nKw62uewUE68p9x5
g7NPp5l2ERrOYycQuvLQHredo1xdL/kZSBdPCRCNPZYZL0KMI2k0D4EKVbxcasp9EKwg3QtZjXZU
63jvKcNBpdEVHbORI5RdspxnUcpKn97Jn1mfHEA/lgnKh2ecBCsIkweb8CmMf2gzMf6UbuoRNwqk
6VD/PjXuJxz3ZU1fRdeKV4m/iEOmRs8iD0qVXlg+4cEVBSCazwrJFlYkLf7kGsQlWnUlaHJ9L1eO
f16IoZ0a3EnvntFlQ2eCI63eij5uI30rjptljv4AdWI7w9iD094/87733R2TjY7VYbejmqr5ufNt
rm2RfGZSUVOexJ4WM8RVGUJRwxIBUqL+hUGvLhebHTV3NASDB6Ehfji2ijEGavuzpgij6Hzep4je
XV6HG7/mxDGCpvdFLG/DV7IB4suwyaE5Xc2dESU3Svs1Nn+LjNbh166rpRnu1MIODJS6kX2lYngz
Ld+urn0vu1PS6A9CXkkedO7qPZPz1mTDlg6IEk/KvoXql5iwoBxAR3+I86Hi5RFsiYdn5yBbEprN
xISsgBmtWrhjh/pwvW3mEhF+kmsCrPyG1ztf9m/NtJ0kAdXc20umynEIx+tjmQ+MwJ52v9oaxhU1
SOEaQezbxb7JlXZDc7pg+g1pv42s5Kj045bKy3sc/yVdDqZbQoCmwrTxmvRXNhGU9D7NiWtjeEXk
HNg2cZvlqpnDq6jI3KW6KKXinpW1anOeQmp9RG7Dk/wkByn3lEKa3cwzlUx+ZF8WGtUKKmDla4Zj
ichOu2Y+ScOtukw3OAMmDpXopLG8BX6CNfHfjljQQAoU3T26dnpf4Y/lme4rw2eEiL2zcVDlzoca
2A/htG4UNdziXyH0dTXvdViQRe9IbJdBCGwqz03oBkuW4pWYG8W450KJcEjM1Q15YETuQT5L8A/G
9nszxnu5NDorlAiy42t27xoqps5B9kiUvXztzc1Wlp6ul8gczothHMaEEYkKcLDlQ+ROirJFZGS4
uuSJuavFBWya0E9tQho38pP+RbwUfM1ARI3T7GP1MFnWCR0pH2FNqm+QXMig5+6TZ12Pdy0IVjl+
scTCxHkklD/b1rSXc2cj5FaJfLesjxB+l6zVMRzmG2NKH8LymfjnjDfOYzSpLTFaY+Jj4AXlI6kV
upu97VWWrBOs8tuliM8GcWpMx6goG6V/bPt4O9fp7urH208WrwUp/mKNMi+U74NLsvVOIDM6LJI4
pUCYB7L7APv5bj5sZdaTHd/I92jF9dtk+ibKhqmHmednnrZPw9uVtLAcv0FYtXj540jfl5AeuDhm
3GEeYHCtidW4kgyeJ8sO+ZE7wR8pZyR6ZYDNU8f/EA0pPyWnLH/KFW1gn3a8oz6R7qpLOSSxY7k6
b8SpUWk3AwBH5mTbNZSZZ5xRhJ3VDTxBtxFEe+1P0WoV8VkJ9+RkvyDUEuZ4g+ejLcdKu+NTDXXe
VZgv/oWaTD9EZMY1204x2kJ0nv2M3FHPtw+Hz2hp2ThWwGhE3ZDf6Bt6OgLbKQKMZzQ9cQfS9HPs
5HJpBOEO3WniURENcw3IlPlzhN7EqogeVMpnV31Vle5uMIejpBGYtdxBW+2OPD9IekSnxEY+Pzas
Q+3SxiTBU01Vy0wK8woNg/ppK5Q7c0L1d78yQg92UQ6+nkrRjiLuYrJEgQy1EaTVt5rTbmp8bfLy
2ETmbfDQwa+xpQo4U4LuExMRiVFBCvUm8kX/yyclfcwGOq+iZwij+QWdbEGmOf7g5afrWBloWM4r
czGKZW+z4THuKU8qhjOexUrrGLNifuJXGZghZCQunjn2+6jJ9guOo8xX5BY9TU5jI2ckiZomIXIh
WuGfOvSdQVSM+qpVPZCgP1e+Uw0lqRo11S81+l2M/VxajzzsAMJvH7zcOYXueEi634PdE3WEl1GJ
71KMeTupuN39xnWgXKk/x+DhawROrdYf5UyU2PEbZyVvb/hl3x1AgpUrIxqOhMyitwdUqaicyZz2
ien5Bh6LiysEOV1VBSFP2IqqbFIekxQ49RKiQ4HmEftgDLcGCkYusviNdW+RMehvBVvDGYa7Shmp
miuUO91eblR32Zu8v6QspjLrhz4ewFOLi02tWtebJRvHsUCl8UXum3yfyqntQvmdZbOc/qxp673k
5RQb2TR28EYEnATH06hJwFqYUge/uhhSCYqj7qvgLlndL26YbL7dk4PsUHfLfV3mt7p9VYRsOlQb
/tjFt+LyFWG0NxY4u8tl6yjxXqCR6Pc46nH/IAi2JbRbMDycvbq/WkKOn51q6EpYxK/VD5P7qpPQ
9pKHVRJZ9XjqgFazC5aT/6iwYIah3pTzE7suPjIZZzi2XiXdJppCTJsSuycRTbVdDwIOVA/9Rhbl
4CWJZlOsddNg9VJ09fXya/1pQo/p4auYj9zMjnL7SNDdZHitsZptG7J6zFSkSg6/WC5UcG9gQzoq
iEiOjwEuxNFw442F/6W33k1k4gIyMI4h11OEtJ+MwE0e1ARs5K7cUlq17dhfXMa6dnb1iHwYv125
NNlyIzufmNkjuoVcnq3flOydlxHjY0db+9v/aXKcuPxJliBWVdx2sVkdHl9O5MqJiodTgo6+JuUe
FdNUla8xR3SU0j9w8UXnC4RSDnJ7uywb9t4iq5SZrp+Ft63lbBmqGBhRASAV8ElZQ0VQIVdzTtoj
n0S96Jm8wmwOj6o6iL+GeY+QH1HrrSYkYdZGTsrSc8FmciQzg6DYa/3J6KpbyFQDtaiPav/c4bdW
6LkssnlcxCiQyPFSTzzVmvSBN5WHkC0AAZSYjodw2XoFXpESluzsYbbinah1hY1lCuD8nvDHFHLZ
iIqRdX43T3v5HLxR/gVcJTmnkJyTl/+QCAmlX5NCErdvqZNdaRdbcSk03jSwuXtxx3JnDlxiB1Hx
rEUy9ySlAUF4QhsBNxPIInuThvbpUGYQVpH4lKTlSNo8FtovLnh3loyzbD2z5PzS+LXESRLntCTy
wbNmvbg629ScRdFit0vkjttJredZPD4VaRJRJOhCenD8+S9R/h4zuIKYY2k8n9nf+QUqAYrptwra
Zu9yixFx5Fr8EQmx8jC8XN3wCOCyzt0QA2ZFsTdTdycxkjg5NcV5ePRq2l8joquKwYiH1hQMBO9M
TgRO0ODI/R3EW5B7tkQ0etXKsuv0b+I6sN+SgBanwO3jJ4crmWneziT1bNrPIF2tPNuJxIjPjl8X
N2hcq/IrlthEPBoMsxR6kfaUy7Waj/hbRcrBaN85RDZBfEGuo3hX4tPiwersa+U+8G2ij65KxPlj
d0z93ODcSYabVlDB9W4HYujvsvw15lmFcurUW3Yjq5JJicelgr0geVElw2k2ecgevtE/5rcpDifb
xIBy/Vtc5M6grIhNFnMqOVew4bh0qLQEPw5cjz2mTwIvFnKN9nFP+qQ8iZytuROYveITU8kq1Nq5
kSsmOeJlsPYZ/g/mEu3RN+YhDZlGSHRFOC/jcftEXLrodzu4Jy01bwWUSmwX8UzLwwDyZBDdd1d3
KZJ3DXxRiZSRXwkk7Tp5jOIevLZmMyTPZmHclcALyiS9ZRVfQLxQPpPLPcZjICoDkcMBSSeyZBw/
FkJXTF+dzPOs1IeBHRejN5iThAdaqElKF830dTQonEWEJP9rD9to/GQDnIGK8zo34JA5sW6wb23Y
Ravks4jr1RkAyI99V5bHFHOSjVQHVPGnzrAeJl6+XSCyZFoaEUwj3jUeYoTStkJlXyq/JRqUVRp9
vu8y507cCXFfBUxrNafdODsB5X2+iLKEgxZ1NdYjbwXMSlnbLQx+O6WpbyAC50XBEmezFkcHQdKc
VN5VAFE/V/WXwqhuLGvcpKG3rxsV5Cpc5jq+2hx+SgoBZK+qUSfZTpRVGOjV9i4WfJvrFouRLSMr
GAztiAOZw8FY/bYXz69Q3CvpH1FHXDqoGQLTyE8rYpKNEY98S3CNCvAr1KLZysXh0sk/O2tzlNNe
ycSQiagJEhQTAeApUe4HSeh1UIJ2MhBysIzVorynG+ggbsJMMcFsW7eyX7XyQ7SKUpIeycnHqt1P
jmfhjVOyYGgaieX5wxVxUZ4xz0gEJpzbp7XWQYLPbCLw5AE0Aqmvc3R/5uSG2t0JvtfIgksl2g+k
ra4EuyrTjc3fIt0yc6I5lZjUsGcRFdVO/bIjX4gp04CylojgP6JrkG5EtIqexAxhab+T74sbhA0O
+wfmxV9cjJEkuflUhLNcLoIdy9+4Jon23Kf33Uyq8Qq+x79i4nCl+cswOv7SRcjsTPQRB8A0ikLk
OxMSZJGrq3Eq5B6Fk7ETx+6aRdKeqIHcMhVxdsmj6AkRqlNdUSzVIQsyC4c4vRcJ5aP4uSW1jkyF
LxreDcROiBnnYsiX8rFikLjZ/Isjvj5RlATs/Ip46kwcwyR5LT6q6i6MOILu3aYTgk1iX16Hhg3U
4PuBdu++IpgYn/jdnvoXWEZl2JTqCvxamQ6Lr7PyZOm973AllYjFkQHFSSl46ZraA0YjJwfTT9gP
W6Ew4xOnzgRQddg1/itJEz6I68TJislEhQ9ZVon5lEMQoWF/NFw+cW0zAHXFcSDskkNE0yvjk1na
O5U9EKdHthxjds3JsJ6Be8+FxHGRj+d7hcNruHcU90y1JT4WbwdNLHClGAVxv4WlYq3umTpxN9iY
aBYLzYd3gS/MBkmQIS/SzMEFYTWZTg1+BJIdUZPSoOid5lPGHnmw16X1i6Rkhm+D6d0bZuiP5Suv
6HBRy0by/IPW5Gt5orjGUIRXuF549jfiOJhcMwTSHL8U1AVIHmON7pgEm1LTnhxVLz12LHsqoNIZ
qh/SizGhpWSDHBaPXJIMkj/GNZTjEjdaHE8juo0i03e1cSuiwZoQC5FK3ZkPaNnruPqnLEoOMLEe
+IDE8A4D7qzo/HnQKcq1D1TJ71dytEU7BOLARXyPve718Jb0iLxrijUT7PwmVQ6sQwwfmkxUvbfk
Z+YuPgV5FjWnHY2kwQB57PLYeM529WhkmgKUmdgogvAZSUY5iWnmN5hRCC1TlJQ3nJSi7EUeRX45
5dJ9wLGI1q8uil3cE0loxsOjRMn6dJYLI5pB0h3ok8ZTN04EQqgqL1YIndjxZZINUdd5z6ZNtoPu
U67hA54EPyIGRe5cNTZ+Of2m72s7TvQu0TsvxgFbIVijgm4qKY2KY1OGR7RrS4IuCU/iRXMT+YM9
4Qpwu5A8jQ+UDeIrORdkmO/y7/8ROJF2eTjlS6TS4cKZWifuHz9v/j+WzmM5biWGol/EKuawncBJ
GuX0vGHZss2c2Uxf/w5G3ngsaUg2OyBcXAA3516cUrGQCs++E/nMOjJWCjXthvTX941kONxYAnk8
19Fy2RRiyGFcy+BkC9BZIXQpEGSRJJAQbEGrud77BItM5c8tzkIGYYCdS7rNUQ6NTjS/AaJgF3NW
eI5Kki2QCF2E7r6POKMIMP304KlPIAzqR92uaI2MRoV8vBJG/WfDW521cXPsleGdbJC97GKB3GTT
MkxRIvk9lEHO02KsNDpftw07hXmVA8lkiSUgU8ekCNCFMBe7TLQMJjNICMdSnKoVrcT9MC2RcC30
BAP9Z1aVhNDFuAJulF2OmpBVvAkbcLfRfGUnck+RqbxlAr9tXM7ZnJ5yj1gzpVWM5g8KjLs4DT49
26gtDdL/bjKMEM796H5Q3T7ELwYiYSv+yUesh5jwPyWJ1U8GKjYX1NdDVyMuOT9rGe1J79mLdGbB
xDWMgA6yeDmL/z5kF+ycA0gU56EleiYnkLcfXXAhtAlnLTWVOPEx+ruByoIZxgTeaseOtOQS3Snn
8qZXxO6Xu3ZEE7TAImTo9v8x6+JcSDcI+uq2OKx0J98IIMChE2zTZe55IymtKouc+PpBQgrim4sI
CgbWFN0GHQsN676JVJNVETWIIVDP3m6EWOQvCciACnlcTJyqWAGc8ODWurxbSZpIsI/1UNbJi171
5lrjnqDeUI8bcQ/RNQhxG+nBq2J48i9ySDd+6REgGXRd8C2x53FWTbgZIt2kmwXeD89jveKAtUz8
vRkMj7apneAr8VsEhNyL3Sc0Ga18EXXN3dgD4jCKccGAsnLaTgOlYgZ1LM2UDh1PsgP8UmpNswAR
ZjbjEfkY0WxQJhkgTqLdmNvYyxxfph/agkw7X+QqViQwm1DQAblVTfttlL9cEhDB4ugJmiRQJ3ZI
MVc4auU/tS6G3Q0X12QbzsWjHJKbEVqlRzGBIHNtBOLAsKMEHsuTPnYQ2UARPGTa9+7lFdmNN3HE
JHCeIuthpZS2EFbECeXlXZezx6SKyhrmE6mU0FqTDUOTbYcR2LQncpnJT7w5PiIr5e8CPXeDe+GF
WU6RQKvaNEa2NagJ7RSuuNEi+JAjvMVF5HlkVFs3rylJEJ0k9IydwJuJLMCgFDDSQ71ITCeqMWL0
e+SvIiDAhCP8aSdyGyZaBtBNUC62Sf3PCuc1vQXEgRPffgeLOEe4SgwL0VDBG+QpVNiU3qWys/mQ
V56QLMIfmt2Bdk+3rcnHVN2xuVnuyXgTL0T95AUxRQVqlM36T8V/v7h4j2Kf2Jg6bj4dBXnmvZA7
XCQzzB5arewg3/veDo6FSinM8Ob/T/lONA27RAaMOQ8QJzMsGgK2BKeqgb+R6l/i0wm4ID6auIMz
mC7vJBAYukfq57LgOGkEh9sUNpASg0Tu4NzJmVfuIiAlVJUqXfc96kHehgExzcKNya5JoOSGvJWY
AVVi73hxsUI5N+IVADKwlIzy39xJLEWwo8bVL1X2KR5LQK65wYkXMSvWo5gcXM0QuIx/eZxgNrwi
C74VWYURyAchMOVWO9EgCU8S61eYj+/U8LkdHMaEDnK09oZMcmQR3txL5PvivWadueUX7H7kBBfK
uqBsG2draMFTnMGwdN99Isi1BMOXzeBcdVghAVJKznylrYeMri7cUJAxUJCFgzBn3weCieF5sVlt
8ZV9yuRbdC1RgSGSWcxG9gJfASbODTEF//kIork9jhVvIosp5+4WlkOws+u+Ry9nUp7PiAU/sHrM
VXG92dWjLf2TieCPzRGezA2pE62I6YceM0nyqX8j0GQ63Svvyn/k9JBfeUYCRW60dbufxJ87h17f
xm2zcwI4CODuR7tDK2J0CMkH7IrL5eAnTFMv+nKk2B9AHMrZF2gKEywTohKHaqKUJ23LQvI5Lsq0
kLwHq28fhHGlp+vjLZzhDQ/VoG8qOHqxNX6IChtoQsLO+xaQMkw5f3KgcOSIOwrJaKGLHJpfxI2A
UUyCDagsUTA2pCBICwoZ+/gmVYcJyqpDvvl04JpB6ZsGn50wBDejrEYIJwap+Ee859xrNmnzIYYr
Z1q8dTVb75jYQZGdeQpTj4DiXx1fGjw2HuZXTo2LJEEMyLGRTQIcug0y7Dms6vxeLQ9MtywFB5rD
Iza/DBhLGNgYiSWGLQeFL7HO/AVxLBGt1jyJLcfDRlN/sJEB/FcCAAHvx39jfT6J+W75M2bseC9+
Em8vkJrYuoxHxLyIPcQaNqJYa+wG/mc5/c7CfGQKgiy5UxH0Q/MoXAmerjvFgR6919qMz1LRXqSe
AAw88RZbcy7fOoviXaJCW8CuMQDdQ9EJsN/R6BbUdR2HU4ViEhwyKbHiUAoBtNL1sEb1YxH3h3UN
NiS7nMS2kOMv+LGYUyY2EmbNXs4TSwFGK6ssiKzzBOcEr4sJR0pn6iS7oO6skB1ptwUSyAllCPyR
wBoOkVYTrUpGgt0Pgg042MJrB2REdIj9VY0NSQl0t3rKjQFxAevqnwNpqens/GNisG7IRCZT1L/4
93LkmS2xHP8d31F5zy1xBvabnFm+6yOsIkwSvPGWvkwS1BOFDe1YFlZVxSXws6tXlMe4jjcrgMXg
DZsOUYN3d9t8KanA6m2yuktckT6uvtYskhbhPEN2mXgwAAycNXF8xW37Z9b6kD5USiwPY5iu3w9r
k9+pyvnT2ctna8JYmYtz71oH8RCYQdmSgbf8kM5KeWeEAhc5MA6k5J4EU2zg/sT7Lc6BCCq2hxkZ
yIX+XvhEcrW/aH+iTL/Imcd19dcUos1bT2yg1pOb0dEvhwnwIToKPHqzoENxdOQ1eSEWU6SJmNXu
GlpZewtBsDwmcQEJ0Q6U0E6JQyTTA2fFI67bOH9E4jggg6LTDOBn28IEMNNN4L/ie8ryECARYCPX
fvETsYwe6a65g1h2LGmiJ/e1STJN9yvTx42tw4yG2MbgxSjgGHpQLvDsWUsuEOEsE4qMQ8NR+X4r
ELtAcLebEUHmWIvmjsmeYSjSVYTjIpfcwEzjJJYOX+bGqDI8GBHqraV+yyGQC1FdCaa6mDuidPhq
nf2u4MVxkBkuAvQlwJgVzhXDIRDB9TcHic9vuS77EbXMl/Mhg2smzudPbV1PzLiFr2OZ+xxWiAdi
cXs4ggzcK8OaEH0DbztqwJpvEyzC5dvT5T1kSO30KhFw7Gz2pEgnXruztgqbOU6/+J3AmWY7nYXJ
IRgmEkJUMwwkDGTkA/uEgaU8THgR4iBIoF9ccXawgKast4E1f5Mzur1TfbANXOqnF1+za78PC2Q0
68uCpSEbUsvNEHU1RS+ob2JfiPEbm03mAmUgnpDImp6u20TdBN6TLSLoQusVxx4kS06JSxjVgMLe
BPh7X2rpBNTDpJ6NN0huOseNu2vBzaOKDRxdexVYTUQ982M72Z0QhRj4TZ6z1PyWO5A/QFbODfdD
8ItOoZDRdiILghmUMOSsTdsBli53F6ROdoX4EkD53D3Xb3GBitp8dQx57osXkNAH9+aL6VCd8DJ5
ihgy8mji0+IVSkySOTcH744zMpsfpg/GMn2KxSZAuyAoy/Aoy0nFM/E0SZo0poPmYDuNJJyR6dac
xUbnLrp30ruFsVrtzSLn2Q1UJWsYhdKUsMUFdxX5GBAVk3WWyZMd+W0/sjRtef4XwJL9Lx4HVwo8
RZUJ8Udvk0iulERyJYZKc5OdnPc1cEXGfJ86Bj3ccDIB07qoI2dG26JauFU+/xKSBTs/pgmkTVBN
sDeZSvaylz5iYKGmuVpOc+eqMAruxSoY4PpI2BITU7RmpQF1c/o4yZN9CIbqwDlgf4/0GhVMQ1/d
nUhbhC5XcDtxW5UZ/RCOVm8BB2OH03kVm9irBGdsV4N2z+/akuxE99KGgMASf8belktybzhkKACZ
CXllTj3Bcqacr9QAYHP9EBF8ZhobgBb2jCgkgf3kAuZFnFF5I1GNrX4vQpbJFG5hRyFumhrdqC63
9AakM3cPCm07WvYdyy2Rt2z+UaYHP/k9a8FBEHM1r0SnX3g89ynJ9hMbT9QkJiU38wBW+SBjdEOV
gZ3v/qqL6tHBUqQjnp1Xdyg0xIvJ/pVbsCf/DUlu830LidlmnrOXk+fjviK7ambdFOituhlMpnOy
TV6c+agKsHzE3xRr90wZ9wSqRbz0YAEBSTAIWsSIPEPO+U3Q6Pc1ZBYxeWVb4QyS0EGYJtuKqUAi
hPHgN8bTMg8vFmkCG1Pn5AueYLrrp1cOd10X3Ed29KvKY2KH8BV9VTwS+X9cPYO3WjQwPZLgxsH9
kfecXKvJXsw0+iA/mdD0HM72dBXFWVvByV7WT8hOoYi8LDaIkJCHSe3LqxNMhzVLT3WRcV9K0UXT
i50vD227TJsGjEvYAS3NRvDXTQxJ52XApfVLYytTZtv9aVq9HOPb3dXcvwzUoen9X4WXf7R58UkB
+IM2lufYmP+LjOjV1LpiUxaoQ0vvH6xqPeqjfj/mS7CZqS25UdBcYQWQYNDVKcyPtd1PNdIx95M9
bKMTNqsAVRIzYwn6oXziMBnd71kf7+xlKMiyci59mx5wCuYFsTYsKizmUscAt/YNDLVxfI9SkVzZ
LzYzV0eZ+SDqUJzhYn4e6JJEgQcECU4bABKnlhSyw0wlgrWpd+LkaHml4zwkR74uclJW3dfJQ9Vj
7zTp9uNYJvubssYFFjRR8J8swmED+lk/EB46wn0t4XgNzqk2/7YaFahwD/2JrDnpsJpq/jNhsMmZ
nvxm+S+wMT10aGuzufOq7jMla6MzxxfiprJu0oMSB2ci78wt058A+/7k/JdTrjirSJkAvRkV1IWF
TEikD/PWObV3EL2ElJHQbltgG/CyGgqVI7u2QRhnyWuckEPJ2R6X7izvKVHBdDL+kxPSTxq2419x
4Eswpjj/2ZPTVvbCxEa/I3lZrjOWgkOPkdEkbNpfBMOFkP9qpQFmF9mheIUxacC19Vau44XzJzQx
CFLshfWpJb1ZLHaxJQSbEsnVzs6xlvROzpo+jQJzJPkaSnxz7NLnkrhojVky0elAKiqshndnmtlf
t+pPntH8FGLyOjq0kNHzfUY2bYvl5ZfwoDz3KxZmYcPiw6+NVKG9IplyFnlMkjctdeG1aVeRchIG
GjLvDAVeXHMRlG5hbaxSa8IS1qDwNFQDI4vBlc1yZajVMp7yilQLkDh+FFKbYGYC0gvrghenpK5u
++C0zT7RsoRExHLj6+NWWvkG4EmiLbF7ZM1y4iaSsiZEGXFHUc2MVGLucgAlPUR280REZJqXS5EW
90MzYcU4DMt+ydv5UQdbFQhPzDrxYVfioqJLNFJCEExoyNyk0i+cgHYK9oLLIGzlIHgwWojK6VNz
Izyw5yQiK8KOcPwAHBqs45kX9JDtsjSJcxkKWB3oZFe6rPXth06lUkGYvLX8bRoz1OSi+uXTFUfo
N/A6zjFa+V8opbaDvYQD0UIYw9Q/3sl6ET7xvO69mEgJV0QIwpFK7dn43EDuQdWGXQztY/0gFDFC
QktomeCu007itdHg7iLXoDtghPG+VG7KeWAzUDIBuwBOcguRSGCrdI0ExrTTbTQ2O2FWySZcJDeW
HH2miBENY/MlEJZMnHzKolKD4kH08GSnbFMQuaH+CSfz2HfJBUePHXvs8ltIBc9OeAr+oLsbr0oH
OWaqj99czz8rch2ZjMinN2NfvzKRep4/+oP6q5m/VMrCze0YQvkSDF5FnHIVPDPra5CGkDOrAh8i
Oq6I0x2fiTeciB/LHPAMB6aGgFl9eRYUW57hG9GHUVd3fhf9sVtK65dNSU3z/CQGi2xKymWQbhAd
J7ZY4h6FbMCdhL/Lh/wkT9HXEx/yk8x0Thnp1ZrFWmJvynSIEsYC4QpZfT70ztB3leEcbo8pzf0y
vcZ0bZQMEjzNIuhIOmnU2c7srTIaanmFOrQDerKJYS75oFY/nfqoJPMoINK4XPrMDmvnTKkAwa2l
A1kaqVNkwavhyEb+cpErNJ1c9ckdSc38jfS3B/cgWzVar7HX3/It5SqwoIPkImQl7Ll0kVcUfyhv
dBhU9buQj2RqxinpzlbcyyIlkXu0QEIQsWbU7L5NJ3k5B/xa/q4P5KqWADlMha0LdT255hPpoHgX
EGvIVXZjZKfMNFOkUqySRH2xE/7NuGtoAgDJnFoouOYeO0JMD2FnyJq6+a+lKwG+oF0P1GFwknhH
G9YXJHsogp4lgFO6k1x5IapkTf/ct02y8ZzpcYKqI84jPB0GLlj8RKSmrNfrzaXnTDBqY/SenL6h
07hxleil7KBibvZ23ofalB5QMCbOlKv2jeN+aD4gfzOe4sgEl+7ySzRWewmw0K587fvTgEx3YMeI
PiKIJKeQmlTi/kjwSfSZ/8lwRPHoRKrEdETfloGDbh8/HHc+QGLcWzNP64N97KgHcVaiBvgeuNmf
NVht1U65SSiLwPDZQYPjnFxygbk75E/Zk7iTLLN4kgwLUSqsFwH6+GlUuexpLkM6MytCR8TwJSy4
VezzGzMbO2ikzbsILDtSux6cyjeyF7HSJ1zQm5DQ76v+L6Y7ctVvvR9ign0vI96MpWmCJ0LnWhFy
4HDQ3hi9BGjNMt0PPIf1Zrh6nT0wGH6I8pbaQc/fsQRDt+mbqU4B6++toZ3DOR5JrFcT4YN4n/du
tNGzqwRY2GK52+/7hqDKd3dU+a2sIYY+s9G79S3vdWpbT1xihiKvnrs3XyPN1n1AMDytm5BJ093o
C7XFiNJueZaMSaMPTmlTztu572H1VeQLQiwGEnUMsdcnZqme6oNia3doirUjQJ35J3yFfzLFceL/
Zv2D92I2bLop4DmwCpIOAYzeNl8jl0aNxcQaT30bQQKfDzjTVZPtOwV+iHjiYtZQTqaEsVkz3LBv
ywUwOMKBA/bL3PKnzZGRSKrMr4j2SjKFQevyQVFkthQxBVG2idNdmn9CxGfjTU0NfLf259Yg91uQ
uYb0FKIUff4yYzDJIVgbPCUTDmBWeE9wlXMveaddVn8OKnVBbbggHLyVpGyKOynEWaGDp1R8x/Nl
1gPSZpsmhl0e0Ohksp6buHlEAdPs8pN65CQrNLiGY/VqNCbUook+DDEEqjT93VCcAo7XhEeopXtS
KBms04mzRNEWr27QiVPc4OtoBdYgWq+2HTILFu9ZJ9kTvITSGI1lh+K92wgErdW0YzFoyTairoec
0zEH8Ctt2cxwsJ6Swjux7u8u0k2OhE6Fk4FFFqjWmII7iRjYJaBLN9an2O7PyguIw9XWOTZJ20iN
r7jk3daI4irWYz94wSYdHIC6OCAUk/nGuZqcqw+8viRL/VpZLfy3dPolh7lzZqhjcTZeZchSasfB
xSSpjoxqNma10MzDjPEqy2jBljLbdDfQf4IiOaQhUYObfHjrra0rLAFrAmqB7D7o6slI0729GOo6
xcmfjBqzP4EjnaMdQQWurWFHGAluROSeOyJFTm/8cNES4jibZqodvFkNW2MGulnb+Up90gcBtaYi
x7lN0aCxG0zboIv2Ol5P0mKbzGv0so7ZX6W8MG2LEEG8N0g/mGfttwpqb+MhquUKDzW5xhRmWU1i
YqVO4aLKeXfM/nnRS3c7kMS0NYL5ohfew1T6EJz14tXS/BOuGEQfIKosyc8DoOsu0mMyqabgb2Y2
dzecnFPlz3mYVyas9BHWe3ucSF+laTkV5zU/wHNKzvpaHbQ0oqJDlW0JiT/FjWq2TTK+BPRM31SO
GeLMH4phhOttxjlw+XJNcvq2F0b+RuXuw+KUoQ3jLhttziKG8pXc0hP9ta1tmnok0hNzBbZHJpMh
L8BE34K6SP9YpF/JuW3zMQAfh/hOFJjqFBiuELdbqvRgD+gkMYFs39A0MewXlDUgtBhz7kiBvCnw
7tqBgHRuS7JAym0a1/xAfgl/Sq7oGlq8jEvojea9RPcIGaooDlcoKCIldNLuhT4uvDMPw1xAfXs1
H5CFAowpNw7d4EQN5J3UEFF2+0Hn8LPQYjTsdR6Z9QaFb13k+UiyG7InJ+uXzCCRpvawXsTdMa35
kaBCF9V3qzA26ImFShP28eqGiiwOkDCjCzb9aoRJPd4Mv8pxDhLY1GfvLivVbgWSE95/T4tnEW2C
j0s83UmoiGuQHMgSQL7GOq7uFH4qNhBeDBNxg/pcSqpjm3HG5APDxG7+6+Br5vMCPATVHmcSyHNr
N/ER0GmGnS9BK94hijAlKJoI35259fsH3jlak0M2msambJynPrvU/EnYskH1bvfGHopcQ0JPjyHA
EJC5lQPdpe+JJDo77m4H833Hogku1ae/UtwaQUaxDjN4tGkT/0hjTHRy/fyfDXqMOUPki18toJR4
QSsJlta3MUZBpBCcNYxBesFuedoNzYaJo7J93VrXTMqdZLCAvrlHwhQmyBgJzSd5wjqJcHUKltrA
WxIer+wh3Ad83r9C4RGdKruW1NT0C2woKaoLJmYABuHyrgKjeO74O4HQYdg673X1vPEP5tNFnEZR
9hWRLBcF4EbzQVYOhSGgdYXNtual1DKmzQLehTipnBb8Wy0uH3OtPicL/ZREiuTqK7LZJmSvMBYR
lXwR0hI/MMONQUmIRMOvJxkDOU/Ut62nlxH+b/9XrEtxgcXFlVMm+B4jKLLphgHgt0k8d1nX6+pC
eFiWfZPYD/wqD6pjUiiqLbktqC6Wi1q0SxDHko374eAR5o65Czrrh1Z0TegrdVlK872z1cFBZ5Yu
5Qb0+DXT41+I5XfBIYZe7ZZJddvJ7GLAECsOHbL4dxbybdTbj9RcfjicmR7mYuDonH79L/oM0rx7
2zu9gLeTYb4MCOo1nd6iYTirOL3WJSnlMm6tL97SfHoyPBJ1jaq6jxVNGIfeu8AAe+fsUI+oL//z
ipFKqVboqfS32HljSqXYqCTTKDIPtK0NtQhA34wfY6f/m8w1xdtGalemCIzeS/XN5LQnxxrDyfL9
RyGA9SVlPVyT3dRQBsKsqQfog4qY5ItjuV5nP/osFqPcpO1M1Xsr1EzKtDSGGc6WAYfbq4YBror+
gDz333I5kHhbS92zB3w3P4wAJs+xZb5nGrXNqnTSN4kdeftBQgj++oy7ST0faLx+bvzxeop+1bED
q5XxLlpmb6qpvfMqr9xVOdtg8HNwAw31Qxsa3YeTtJr3IneXbNw1vnMeFGlOXftC5YqPGyToRKG1
uiRllBDTl+XVo+L1hs6F7U6tJgJf6rxliDDrbmrrA+1hQwqX2JvEWWaKwtjzOZpK/Uz/sRhAFXor
EXDbzE4jKWtby/HCuokZaQ3bW4843T6pSVVM5oVf732widoisj2omKJKwcHttbOZm3d+UF/rvvg0
cY9bzyXx2Uk3o+GcgLm2az49drkPiFzOMF77a6Lsk3xW9QA8iafrR3d+PV+soQq25kSjXhEb4wzZ
1YzOcwB3P7VOOce4q6ht4eLpYrGOVFlpsHLdglgjWmMF9VCFS9MP/+gtLTFyNb4twwJc4x8dACfy
tq++H3+4o07hnK4t91bWHiIv+U2M9b4zolNfDXcL7dXpLUDQK9ivQ3dOBsU8xScL400DdsZAeaCj
zbFPzBG+iAYbrUPoeskmt5ZL6VKnyDFeYt+8eBR/S2hcse8TitbYo9rOPv2ERCrLQiYBvHI9XnfI
nQUUQftVE7myO2idyp5PSb+GMxi9xrEyCFbQDOgaUW9uwIUoSY8mXkaaCjB0raqzZRBCJc2+tymG
PkZvTXEHj7MvwQ083EWrewZRvra2Ig4wntKiJhZF+ZdNNKizYzrPuNtGTOMSmzaKVnutCTgbOnt1
nNpLLKHdJVE/+qSlvjEJvZhVNmVFqabVUCAyOhnZwygOSRsdu3jervHwCeOwphwpdXoW+Jpj0W0A
mc5Boh21qbh33Owvip2oKimxEpgxCv1Qkuam18tdZNDNuxqqP90UU0eUmfLKTKCB6E3ZZrszbbJa
raTfRi29s6pR/cnL8VG2ZjPnT0Hjxj+EBS2BqpkY6zZP2xejSRE6sC4H84v6Wecsyg6U8SOV08VQ
xf2STVTMqXEsXfK3+li3UfDGH1Xqby3K31LF60qAc6j91x7BmUZU1BjIUCVlK28acBmzzC+aPr/G
WgY4T40oTD7Dgo0D3VRMs4zqXgUaLVpSytRbu0oNxMwNzDRD7SutgcqGxVNoVr9rYuNTgH9VkgcR
Je64Na3i96RbRSjPLkcj3laWK2+WJ3uTV4tSyPUTtILaK8xtr+Lxo+nImrWGkvISZX8cPefOcGv4
iZ7dhW49X6lKE8YtKFaA8QWk3BHNt9QhyZt+r1znIuI1p6e8xJpui0t8hkpf22LqYJ7gVDlRcZ7z
btl3aZSEAZhDZHdnReW6vYWrv5lNKvksw3G1Pecyj5Qd8ZboS3wJfy6MfdSbKqzN8S22izcNpsRm
6jQAw4kFqScbvQNkkCzWdp7i04hnaq+UfJmnr1T5j3UN57bLK3DbtdK3olJq3b/Ksne6Q9J99JHm
6y/piroZx+WY+jkcIOVO23Q0yAZrzQGCSbT+jjqLApSgocos3+TUT171iO9E5YfRf6DhRrAPLPWX
/p8thUPMySOor8X7lLKJf8SWc01/PpUWpP9Jzy5O2ob+MJ5GWvQM48AC5jvJJpl7jtoEsnkDPkyP
QF/61ug11go44N4sBiCpvgtmfRtoFLs++t5oUFGys1sJRFLomBZQbfzgrdRQKVBIeueeiKKDcTC7
Yaf1Ic0vIKL6xgyqOZi7PCvfhs4vdzhYshXCVOMmq6/SX45paf+BQ+rdvrQplumPPsk7iK/W8KFW
gMN1bUSJmJVcDnskU4Jnsu0OFcJJ55UnSJrekvgbe0HxUlgKNkqbvs5JAOBOxbckte6LbnwyRm2/
ds0jOT9vGs0U59ja+O343ioL2qq1T5xK22gU4trSwPBPnAGRSzi8JBHvs+7/wh2nBng4wEAinr0Q
pUUIbAzSldM+/+l6FBDCes0nHwoq2QBanko0id1ZSe5J72WUFoB6ZnLos976azRoaUyyuqR8hEpe
oMTIyxTpW5EBCqiK5iUzWMgkXpKtQuUQhqpoE9Kbp7Rsr1rc7NLEOhPdenAj6mZRlonUxKSGfWRE
D1bwMU31vaMNENIhxjjWcfXrc9bBldfcbcTRriNgByz7mg1KXPbJCTTOPaULGYaFOdx0+lnp0nkr
ulSqTR4Gzbbeqt6Ck53OYVtYJOJS0jPoap08/JCG1iEf60RcRuY6J/DYVfW2pEwyteh9muIWRryn
futrVxL/7AP49D1oR+8TJdWahboPEw2eMivZu9o16gr8F6ykzj71VP0srJfcypGiBA1bXP+CEmHz
9MI32pVdyWehVY+z8emu6otx1PRO4xBt7VQ9uEwlWTzlg0Fz0U7PKXNibf0g2jeN2rUu9PAWpz22
vjzrsU6M7dI0j2UfHGh92LGelZnjbyIaR7O4czQ8H3wTs38smuVQBvig1efIk5z1o18oe8W7txSo
yHrvulJV1O1GDCB6VdjGsZpMoBpNdsCBXiF0WKCSlUbBwYwyjWu5bbrntcyOnvgfy7UNsKQ9aoyF
U/MlL8/H7NwHmf4wjJhN2kqWGjVXgKYGfM7SeQ/06Zg59BnTKnIPSjo5OTpY+WL/WVpsyJqSUcjE
Zaov1jjvVe1tO+NtRlL1Tne3BAvCLQljd9xr5LPGmkGdGwrtmuuFztBhkwzbal7o8zW41GKmDCzV
Ba1jnp7msTvntHKQAfZBau91rd4TznwMeveAcL5NDSPsoDtJndDWQFIXcHi1twal7qSPUTm90N96
qK9OZ+8HTEEj145pLNlSy0YBoCcT5hG4DVoQRpa7CxqDHZCeJt9ecAe9N33UCG9kvxWcPVoZPjVG
GypK9G0K63mJZg0EzPtN3xNoPthzOiXdMPG9rnlwEm0f8b46OVho200bxdulpRqdubeR6CbhaNkn
w7ocWJRmzEieI7QQUBxAcQAH9ZFCvm3MjNKyx1hX+O/uFhQQm38lsSWn2Ct0ZD2PqTXbGV/mKI7N
j9LHaAlKIJzEPjRj94bR/QOvh6y8lT4x92kQvVaZR13D6mc8xkCuUiyy27IntWAM16jgzBNUySiz
DOKt1dSLoLbe7CFrX3xAzKpFTZE7RGCDaW3z5DAM4Diu9VA0c8VG6ptjlBHBH4wnIhI/5mUq9nSp
/BzETPMq55JoJNatEZnQ8dOcJyR5e2Dj6CyzPtmJ/VRm+X+15+1zCvo51nQuVb3vK/txnapDoyqa
KC9Uew3ONPh8NSt3v3TpNqeXiM6MdrQU9Wr9JRn0Q9z0p8IQWuR4cJS65nr8nPfYnTlEjE03pnGY
+xabXIpStHiiMBRnVEwPytZTbUnTDWJCC/18sxzOHHwNrzutun8pfYNSZyS5EdZj25Igjh+/nZPq
VLTLnRXZJd7vSqrw9OEnftiynZwcdpJU1aHvvHbswH993NhOT4Bx2v4Sk6Uy0FH00BjuR7NQ6GbA
GwhG/ToQttvHU/tFU4M6NCofpmV+P8UmfnZ+6NMYVqmqCZQCR5ol9LtsXIONBw6uWCVSvnaW233O
AGZU3f650D+pc/UdFTo/4rZ86mNj2jr0Sq9txje0x8x1vijs/NPmrQjN7zOjPQeK3pnsC603flIh
+wcNJfZTEoc6Z2ez+Nq1dOivyiIERNvtXDvYeXnfZx4VGcGhAjpOanlMRCjdrrS3V4P55PsDBUcr
cotZ+nTO30rN+NM57jmVsuitazwCHXOookMXZfdaj3hziuUzbs1sG7kUcS2tYlMXvWSl/+28n4mh
k6LjLeaphRFrV9Od6cd3a4RSnIeElIm+S7sdRTrbRwgkNdgWYJQHjzGqsMXMYEagFWP8pjSD3H3H
1w7mTIUFw4biircFYSTbmbP/avcwTga9v3QQETxbwBJW0DZLCK2jSwYUzXQ+jDyf8IWpD/yfr1aH
hvR9dh4cvYW6EDwNbXVvJZ1/KCzz3rTWn2u8UEc52bFJ0twmvH9ED63BALBKgnT/UGraJ1XP4U2+
r6NGqvYXcbiQb8tLJPkvk4CGbzwbSBn5zTq71DQafuUs3FxgfuS/OKaGJvX42NadgdULmRkGVfOV
ec+DB16PpsisZ74mF8c4NBq8OIROIelt3n7VgexCwhxQXQlJUJ1myX/KhkadBnMuSlqj1pDVG4eB
ehmkZZ9GCgZyP/TOpIpwsPNjiTbhsnJuhSpJSdGrTlwrasgErFGiDMFVRNoo3mM9j60Jjnsq9fe4
g0aM8ZbNIeIHfa2olxn44Fnem6YIbNLUh+bCInIbIG7yQZhFbLwUAiJhC8rpEAt27hno92hGtK2L
D8kUk9O+NW4A05mp4M8TtsoEUznKCPT5J31meDylnNn8sM+ju5bAnku0kO4+Yxs9pnOFhiJ0tFr7
hYnjFkXvbdc2A+yKszcvsn9X+ASBpp9mtzgMfvOfUvp5ibonG91gpMZL51QPnWmdAI7f3VLn/tHy
wyBEOLscF0Imd/IUN9af1ma91nn/FNjlm6egB6CmDBzqTdabD93IPPYYIFqbfRGwTbd+q/1P0nls
xY1EYfiJdI5y2Harc4CGJm50ABuplHOop5+vPBszHoNoSVW3bvgDDUB9KA+J5BnFo4Qlkfev2Fnp
q6BJ9kkJIMzQgFegmtlrlbbyjPleRsKBQzbXYWOlMB01kiW/nMNF8HKiCYoQz17taG7gHEXdZyML
7jYSO9kiSaCNjImLSVENsl/NKPxTXVs1M6Xot0BYDdYYOyOr9LtjIZ5s5OIBGgEhq22eZinItOZ1
mmjHIBIfxqzO+ljcvSl/7Cz3i+n0llKU96cDEVISQloFrMC5pRW1elB1yMdbTIO6IbmqEIdB3Zfo
yvMIdtSlRrPk8DdPEZKIUgbMoJZp9st+ZqolARnW2yGJTlZthurcVz8vhI1KGrrak4w2+AiH+cTI
QgAuSProBWWUW7vUm8Cxj6be7ukqbCrpIUIPSdItdkULmiYIALbOSygaY98G2q+KvhFth952rx5T
HGQzd42cjzzDEH3JTzkVyPV0QF8aphAL/XQ7PkeauylTpaXr3Ys4CpHsPMQFzTK38RC8HD78erhV
dXIamchSrNC1LMynpo0e1ZJBq/SIVR1SZ/2BNkaotqGI/F3tOaSELORZhHGsrW3ytrwA5WSmr/8/
y7Lcm6ID77aQwoK0jvVzLNtdPlZ/VLjyAFlJPVkvFBE6uQRtu7s/TPgg2lm6TSeoGFZ3M3LHXyXa
8B5J8eUmw4dXAcbqXQb207kfohXrAzWGhsLC3Kb5hEhbDL42NrYdH5YyKmeq1tzS2r3hYY5gxbzs
SykYBlsF0bimMCF7kgIZCatHKdgFc+lE1s5N64/MrpGmqiJ0IOaj1xgvfqVvLJ2AHABUW8yTVpOU
6NptKjDm4LE/9Wl389jNbodKalT9gnkKo7q4eEIcl6Cn3z2cIzZARWKiXnQLYtGS2rruuIA10F3l
RYF16hgfAfESEbJI4yYqq2eyLVAOlBqLfXKIP2YGqtjSzmPWPclJ24gxOmQ1TNXR/BPr0ZMOYwQm
a3FlAH8BugTEaXlfsm6nte5Ri61HQcchSWrV81MtAQjTTnE2OKTrmg1qRqgtAZszlxgJJf+Scxi0
tnaLeu2vZja3wcrviWF9qqsMnGAEhauFjMGC6usKDL9SHFD6Tl2CbN+4pxu8T5eACsF/AXEPnIB5
90qtjqVkXCq99yRHUMNtbvVCsFHHnFb3x3wZDqBWAanD4yvnauOQjVcGUxLR38ehfQ1SCK8WjTRd
u6gXVC++QxOs37VJ9bVUXr2S6Xibo+kSlMZnlPRUXPI4Rs5qMrDACHD88JO1RieKDG2vzXBSZwkd
03+LSFS70mcFN/sBh4w0KzklxZRssnx50il4c284FuXw5LSttzbS5pbpdMIJtkuEFqrJhLJv0QoA
j+56+7jQ/jrxRELj/QgGtWvD1FltlTz+e1g29YNa1J5j06U1X0wMO4zJeekL+jIVdiFNo1SEmILC
evA/R0wmAlKkapl3Q6srxwu5U8+60LUXK8+nMCibDxdsZi3Ajc+C9BZUFweyo13ID1ImEwOQP1xj
YiLLQvnV2lQKPuQs1pZuvE9UZZQaDoh8qrhQnVgOn6CVc8gpl+uv8/IQGE9yqY4xmRxJW7zhwlwQ
fV5V/eg5qBVxUMkKvzZjnJNAEVhhOkVcVQq2e3DlF6wWQJREGxlTSj80FN6UrJIFSEYQsPKr8QnD
8a2I0mMgY6QBsQsd0D/Tf9UuGoIHPirjABAsPiiaO4d8R72L5UdOlmBr4lsHkDLPbLgWuQMOIPxf
xv6Zg1btoR4viqm3rtxokUcrjvnRIkKQDrliDilCV5o01mo/qB/XX/lTUP9k36RQ/Az35Qb01NBp
LKmBe+rBJnO3nPNcvyfwcJN8W12VD3zhL/SB1pzMmkJdoVxF0iC78jIjBz4Mr3z2hjymo/xQia5H
NUSfwnqivN9X2e9oP3TOxywfuY5fuA9yLkI+wNAbWJoUB+Zkf3jcDj0+9RTVjyJvR1fVIZy34C1I
fgLbCHtsERbj4FLo2tQf6qOI0Q3TGoFuKrzMOmWk4gs5LZfgAyZNv7GQjPCX7wSAQm+8pAMKjj54
tNHYjOZwoDu3JrkrkPVuezAt8zYyvnLjYcjpHsg/lPFqUdQ/ZYZRh9U8N4KDUP+dC3BKfH4I+uKN
e2dVqVuvs98GaDL/AuMyFLW56ngoqjsxxBnzxme+gYc5MkXli0sKyRsZKaIGon2tWR+UGWscttZJ
jy5hARPijlYAYQx5Ce2zsADoDmwIJvLtLpr5tbzwglbFOLzy0ljUI8Fssv/a41tWvjKtWg+8SJdG
UNZ4m7K/kfvyjbyEmSPNVQYud2TmQr9HTsrdL9EzkV6lkETWf6+/XHftBxkpEyIMAjoQLZAq4p+O
5jFppx6dAfceRNp8aoGpElEunjd4sFYAAO1ncAtrtQb/3bJ+kRBhNQBoJJ0GwJBmULDcfudlCCAZ
LwwRjrFXIVF8SRf3lDTTkzYDrOdz1LZzpzHCCHD60MafjDRfPcIJtaD26f/FyTtwBjaoaxw77bfw
d+TCvQl71T/xhuwkQQsnwApJ7PnO2f7hz8yC6qz2LGeVqh46oJq1G4Utstep2mTiX0ss8OfXNmeU
TaUtOG0DKvK6dPZdFZ0DhUdhpXbz2odHMqjDNnlnuWQ2vcpOvrEq+XwqUbIhxTkTKFtqgcYcTioW
Bei5oAYP+tEOTWmGQ6MERTH35eu/N8lOqt0/vDfcMaoAMVLPOkVDAOQDkkmm0yzr1nJqD02vq3in
sn4VUOnMqB/nLgZOlyA4LNWFd9WN3jWfKcG7ICyK+saLTvTyxBdbz5GFvPAC/61ZbJK0oPlpsuDm
Rwye9OhrpMzV5uXsa9PGjbK9ukHTMkNtKG4TH1NtXUotPgRjRVBPJJKWLGiTUBHYQXcqY/0F8WO7
+5IRkqKPLOIZlbAAWWIb5Hpg0v6gblERgyXklzvVOQKuyf5Q/9UuQHqHV/5tJudiIbEqKiJbC/NS
BUj+j8ruuKr6MCrmqUj6r6EJBHLeQgQO/wWu5BdcFFPmf/WmRluvp6LlU6u9yNVVrQTJ0YGdo75d
LfcAqmJXvEnEy9mVbl0duKzaUvyNR+dlzEtciEEGwJ340vTZZSgz6A0tib0nvYExoT1YOs3HiXkr
sx7PhU/b1DQss5NEvF2LAshSJilxXH7kU7I8ZFVxx2gXIp53DUiuQRL/1nH2KJB92iEjf1Y3WBcl
q6doCQ/OdNHctGV8hPJU1gT9btbm5pC4PNzONqEwIb5Ahvk4WcFtjBEhpImwKlv0tU0gBX4yb01D
4/viXJxlC7smd7m4qYsfd5mUr2sFBXNUDUQE9QML07Qi/Wj7/oFRSogQjGLewddH5TWd9RuJyD4b
yx2q3DvNXrZpv2xis1fuI/KyQMkuwGc1VRNGJcDjJmJSP51aiwxxjmlrJkfMzTjDHlkpTKeO9ay9
RrlJFXoeiHcLKLQqmcErAZGJznXe7ZpO++otWvtYDO+cXIQDy4K3ji/3vnU5V4zoqEEqnFiMlo4T
mgy2qvRtaQPYiU/T7zxDELWY9iNZ0lxl79Maac91BoeHBl9GX4KTz6GFPel/dWCvFZs3fp4H5nsE
954gD8IirIeaSb2DyO5PaYDwtxkH2r9GFYRaFF+MbtwZ3quRqN+UyC+fea49+gf+llvppgQu1Kfu
rmfLOhRHVNs7usobm/VYBulZg3zT1tbVcIHtN1TK9IGWGBcBFibgt03Bb+zx2mF1drQ2OAdLOqsg
+8M80KnPSCajMx8/H6/J4u7UPrHl20DqSU1E6AEL8+8xOCK7eFCISBfIZtgakgw/xzcU/QqIZMOR
1j0z+LO3CPLpiRVm3voK1BEtgIS8oPUCAIIw8xtVxgEKiA5OKtZV8DaTVHGz/GxXPaqP2yFZbXnm
eZD5Vvqqg4zyQAAjpHq0KBDK7DfhCCU2H1kNDpwPkdeUDd5u0YZvGm5oE5hgYAIqTgFMDOxDUOzH
AEBZ4dOgzdXBQ42/1xgklNrR4dVUxbyboYkUnCE5KTnHJBoMEA4YwpM2TITNYPnuBMreyY/Oo65y
5pTBW4yJFk5XDVHFY+gw/zt6WH7qTfFbbN5t0CNLvly4PfUwebb+dBYVh3seD9Nu6IMOCHFsozIS
Ieo6GMsjrmP1OrHsbFfSo90LM8FduM526Xy1Sz3M6vIJANWmXS4zmWbe1aGXfZJqGIu/HjPQtjRB
lz1tosayQH+O30Gz/CZusGEBcs8qW8JY+zgMyYVM9sYWBT9A00xjhKdN0wEnM7LwBKhltXiAdlkv
Xtz94X7UmjXsO54XK9du0NsyJmuV1BOaxflFXU8dNV1rMS0M9qS66sSv6ZW76bzRZutoSSe00QvT
7XqnNhXrjqt6HodHHKPhYT4FnfcM+PKocJttgcyUv/HK7GwqaU2v35CHdNDx2csTPLOGJVd2M+PR
LGOG4p0rx37n7Jfg8nSlcJh9xBQF9pAdO7aAGY1HCCYkev465zwC0+LdVezoKZcKSw+X6oXXxAUG
CbzBlzvMvtbCYZbBUDZp23NOtg2C9SgXeHkz+H9u17To7vJa1JsVelgQoC0YW+qa7YRqnoW8MA4+
at0JTMQtQLm2p6JWC1yngPciev9cBPa9i6W/Kab6nQXF2+TR6WwxagGPgzK1xJ3TPqC5pwUnyVJV
uWZfxSfPAyFB8ckRBLsMgF1laUD1o6+ZdIGxzX6oX8YaiTWei/HOWT6Sx6u8weFz0g40F2YwZBwW
wj0gLg+j1V/NBTcc3VLBBz13B63skt9rIY43/SatSoA8fAz03yFqd/1S7xNxZKx8lr045+ygHgKf
wSOhuEUo3n6t+gYd0FHlhupQ8QhRgES3LR5vAE4/TPiaafOUU3IY9rEzVEbQuipJSigC6nF8E/l0
MIsf23rnn2aYyyqOqmiiIrqX9gf1Fnkv6l1gHsh/IrxCUk2awG2zxAjTfhYdGX0tgq1aeIcRemCu
FxsdbHXdTg98N4/aHweEQfFjqbx71dM0cfCWMfBK6vDMspYQBuE/LQv+6d+FnX8tDRUMdA4HkhDk
/OYzkfOoCigz9xFZdA929aY+WTKf2JQ9wmz/lDi167hwmnUBRp+0C3zFu64uaTVchXABioyfuUs9
1DQTBDQnejcL73sgS8+xLsr0Y0LocdvpmxGlMPvTUKf1ugjQnaE/AvQN2FrZq6wqYVxQddHZ7vsd
q27yKUAZqto2TFCeWsI2DJhcztAkA8M6Ylu8kYm8BtNCOxcUtK7v6ObfYHqG/HjSuDt1Lz3oA9u/
Z9BJbAboOoHB69/wPrNBS7XA0pvqsDTgjCyfJlBW+G/L2Ny7wb+lTRpa/HI/kltfejviJjioCKPm
pri4woJG9mOZ8JE7NIH0Z410nKb6bmog2NVgGRkI2gz4VBYT45AUp8MZH66VCitwA9Y9rVkdsnU0
Zxwp7mM8ZrSWnw2woaL78SXITeZkVEIDqRkzi4PjZVv1IEjzUjO5ZuO1dv15TbkKpMp4pELWGam6
sR1vIPqFXtzu/PZTbW920dwaaxWXTBYfJ2ycISDgXPsEm4LM+63q8bOlgM7KFDSUnE8lWzOg8mEg
yaLMl/bJpocU988N8Plx/gvkA3T8iLEGo7n2U5UhfJ9FYk1II7KSmFB1CYm7YN3tVNTTffOYKoRj
Ej2TVNhkqKpgAXlD3eHOH9lwdEsXUG0EYjLDixHXS5Amz3YEYILSRR1UkgZuyw9ltAvy8lVQ5UxE
rLoFO6HpOi/GvdkwYlQEtyfvt2vdbdu0f9iRMAlVuZdEwUZPgssgwOC3+pkjJZ+73cTkkX81zDhM
SlwvkmfcRdeqFTFF476sUkm2XG7U610wNlDVf5GMFwobj31YLoexQzF4moudpQB2vDSVHgTVK5UQ
mvnmfpJiZzCAEd7/eWANwxTIEXjKcvB+NAaqqhoYHfOF43QvSRE5GNUuJTU3lvTuan8n40+Q22/C
evIYMROh1Hxp4T2oTFtt6ljv4XERxTF5gy5FymFCG8vzgn41JhrNk67tHMalxIPW0o5uTz7+ZHnO
g5YHsDRakDoVaOzsUFa/stbWnhnv6OIy22f9UcVzt5rdnbwMN1YsQig1eAE1mB6+BMx9EAKcCPUR
wp1G8aOOGCeZNpb1Tq5I0qYhmTyWaMdy06r61cb+g7tQSVVSvDMm3VReHHbutwr+8CUH9ITdWrUK
0evipjk9eFvubOxJcOBUMWZvnzois2ajF1YMGzZPoVESshDxtlrpnG1qQ8T+uxFk60JL4bc6d5dc
LoII4VDms8+4mx1IvA1vlV1i6mAKQdhD2X3o9PlhkWdYDM8B/RkVhthORudc1aFLRybQ4m3cmXT/
5W5AwM6N3yLNxsRY7GKaOjOd1Iwhv9qArAASNbWEVV8HmxZNX7bqjMZj9tLBJZowA8Q/gVyRNJdA
r83uTq3ipvDijV3/FZr2MSKFk+fmn9GwXixZHntTPjdW8dJQxPMouLIE+1b0NWAiOsSA3pkEDqiB
aPGzVJoZEZ1ZkSmCG+wkE2dM5sPF+NTHrlyZE24U9PoKS34I+QmsdjNw/cEYr4O4W2qrj/ILTGm9
mgi2Ft0rv0C3Jia6iVZHcZLJorUcUogiKtmOHHOFsOl9Sqc3fXb+RuAuCWDPfEqv+Oqr4TmOBfID
VfumEl7piAeVkCzZcFerf8qNHcDPZ8AI3UYL5g2LQqWwY4080IDrAEL5KrnSK/OuwvAQP3DKI3a5
zhs4DhyfdA0czb5OEx0mzsOOU73EASDgoaq0ynTMR6+qbrQkB8xHmY3RZW6ngdFi3ROk67+jwCdR
PlaiPETYc/scPd7wLofqE5QQSv3Y73jQrLoRKewKOLgfWEc/KOkvgf+JmdHJcl35NowR6CCTORNP
CvekL+JKXlDsZK8Dz5sPTTEc9UqpZDnfgQ2VNhkPHt0E0hHgXpTXFQIPoQTP3bM9m7I6JzHYoyZm
Wwt504PpjUwB1zK8jq3FGzZ+WVAHFMQ4TGZXKqFS0blP0jn00Ow+VhxfzOjrHKNWBm4bw2CTtYLx
G+QN8huA+TQaFyY+PAxHUEcbhXE1dfmu6YJfvIA/n2hGT+302WaosUwOg9a0b9aqPLUzcE99x2IQ
AZQrSmhEyqMt8xBUpvFhCNpxFwl6N9Gko8NdKJo9HFc/a8jh3GWjVznVZhuDguuL32nBhJycxZyh
ZEzz1pCDESZ1cY/I/o10/p7c+kUVUjXeQmMAfN+KBkildOhJFacd4wyUpRBmcIDBNal9Mmv5Unkm
GHAw2zlSITGG4lgzViF4suSiCTmvVJav5g/t6OxV+jj1NlDX8eY54Chmm8PP7j6Ncv7GHPGnMqvH
uI1CUfEQswwxjTEG224ds2ikDeog7ZgPVIY2dHNVE3Z0+Jkqod1gVWCxlkUcpyZVIs05ohYE074N
MLlz2EZzo3002vTcti2tgKAkD3W6K2bSCNlqMtrZrc/+BqSCpjpkJ/8fmQcKNfNbRImyTQUcerLK
arUIEGFJ3j56wbztvfppyAJ/1c5yOFmaCJtuRrKhfJa2noLUS4LHqFGaHBLib2l09nopkEzQ+ual
Y1xLk87cCCu56HF6YoldrBbdLZmcFzH+tvryGYjlpJYreJztMEWAvhIOkEn4UJDm4MGYo98kgkIY
m563ym0rdOcRiA6W9szC0NfAKVwHS92nOKwMKQrbAOe2jqjkCgVWhkCuCYhiKT/a0WWCt/gb9BjA
JUn9s3HJ8CdNfll6DpDCBlKUT44fuj4j7KZMHjw/+qpzfNJ17cnhIDHJaaoAc4TaCy5LwXHr4T4f
LPgVe+AS4QruJg6GMeJyvW9DemUWXerWCROd0Gcr6vp0HgTsoZhesGHLYGNozNNjv6r3lQPQIiHz
YRL/rsKPJ9vniiZJrI28VxPRS4Caq9wB1lUZPFL3IUaqGqg7mmwTO82dehwFgVrF7qPqLvhtezC7
7Gyk2tnlNFR7Kqs8QEvUsLGfvjj68uAUKLNY8SxOWeV2J2Da3iNC1qilUdnK1IxvgetAYQdBHk8L
tOimA0+QKuxmrhIxMIU07BiUApIdURdwhsWgFwkorY3HdT3STRqZkA0SW07pR09UBmfILaGUA6br
xlOs0Iu9v6Uv8657eNDV4h4v4s2y89+KSLvK667+I7UyQJvde5wj29jUHresnkopCHUkUNYR7OgZ
JjcQoDwMbKZeJBZgju62OlHz9D2Y2DN4VKOF1t+1scsATHcMfonBWu8iY9L9YRh3NFL5nWnT64xa
wH6JdaSyMiQDqgo0CpiwPG6OnjLMcBl29dR/XToo5Eoe6hNJulL713khnM/Srk85y1jDFLCq+7dg
dl9zl4LbFYzZkzzfMM26dSUYTj9DYL73XlML/XH1QIusYVdrxzKKMFXIjbM+DG/4d7lXfSnBzBvQ
/bX6fdbGTyd13iK/eYomvG+C6isgrbFJotqxZOPp6M9NrXFtuvE3sU0frs9Y/ou6aTa+c+As5GyE
XteJ8K1o53rr0K1ce8Hyo2VdvlPNHx/QsYHhpOXXEALabefiBFNY3T4J6rPrS+zXm51FiVKV0wME
lB1CQg9LoJ8HOguzQZKoZj+5c8AE6mOmVRCk8RF2wRmUStgyfNRzMBm1ZXLk9LSVC/3kmgg7+cOl
Csyj1+Mt19cfjodVkG9ORxUtSt/BTAzId0OT3vPB+g/Ni4Y8wmrgEoHsv7tUeusCkws0DYoVUxXs
5iYSmmlAIxZun+qqA14pADvKWGw637+7GD5vSmQcwPXN6LFVcJhs4qDA47oxRipy1Im6IlAzCVCQ
6K7rQIWdnl6PwB1IihbFxSVDl1SNVoIR1V8dIpjfchzFIn3LM7wHJGmSThW5kg2nZttBZWmtjTlo
awNMHkOiZ9eH5wU1lZ7HbUZqK4+jfRyXj2VmedeITvO3O6enyTZu4+S3ULzL8QBCNVmboIwwvn5P
SYWzJr0v45Lu4RWaJzyru2PuQVjqZu9B5QqLDg0pH8HTL9YCbnys713KVMIvAdDVVnVaLP2k9fFx
AJ5/GtL5wrm57RkmxbNkDhGdYDozb8w3eVdsbFkSicbtkhs9nAM6lNSiuR2dwXySZOdrU2dDAnWm
xYyGbjyZZ2NuGQ2YxscEWxhtfwAIJJ7x2XKW5xK+4spN0HRsgkTs+s5RxXYbTQ/NaINLMWEWlBOE
1CZRI6g582+DaoTJeb6aBenrnIzdW2d17S4Z/F+nyj/KwqJV4KOdgPxh8uIbHcgZQwcKM7AxQweO
DeBmyMW/Sx1jFj6M826x3Orijnb3AvyZNj4H79LPLVcI4i0wkxRDTF3+1cCw7BIvLq5iicRDa/gt
WaY9G/3Gyxd5jQSUBnhrhGcfslRpShTPam0JjWZa9mPkIwjfY8wQmOl99kS6XnobrHwSI80WWfFm
mJJhX+e+dyp4o0ePhhhIpqy+BRV8KbsGNm4X4o+wUvOHaFtt3RR+/tx26L43lvZoxaW51frSD2Os
zMGr5vkxLq+isduVAC4eJiNzagMyj2MONPlimNklRKd1Ncdg8wNEDm1ADXnCXLXKLDzWGmc1Nubz
EEwVsWt5wczxZYKJB/DB+CwydqHnN4epSw+MN9yVW5XvQ9W/ke7uPYQ/GL53W8BR76WTor0ABgiH
cds9aQGrp4BoewTE8pTaAZltGtYBNj4tqXTU1qdkdG8e3e85qTcA++69ALphQPlE5mrf5g3gCnr8
Lt0wPXuuBy/8VxYm0L9V4FG9S21MseNhI+dLdytKiRJnral2UX+fHeuTVXxyINIguuWb5r012+F7
muZDNWP80SZW2AxpVTKLnXc++CW905B2rIG2d152DywG9IbqDWTptXLHCdFgfFEq74o6H7qIXlr2
e6+wt92cn4xCG4O11sJ5GZElHTh00E/vjq43JNAaA8pvqMtGU4VB5J09ftlCgBg8fQCuimA2SYCI
O+CIsGK2oIC1RyeQBGIX76wUOO7OC4as3EwFIDcjpWDyUgP0bJJF26mOE6atEypARRf/ZeFBcBh9
eSzMyrsYBZxpPaIrOCd2Ctu5Lnrvp0g8hgV1mutoYNV1BuXGE85l8ucEtBWmX66eJkC32oW9mimI
hzU52inrRsHDn4OI1djr+1mgxipH4vTgb+20AwsP/82nsjZ8hGfadDN6AmR8/m0TpfyEFDBFKixz
IIq3M1RD1MM7xi4kDID5uYb6y1hDWp4nJywDpsoDIlfpmHC0tOHCaOyH1sHEVF4rJhof866vlJW5
ds7m/DMFW26hiZFU4ubp1s1BjCCa2pNotO7B0hqxT6BFV1LbzA72wAHsSiulyjKL4louhr5Svg9x
Fh/HQD9Ndf/hQWzu6TqT1NB2LqoIUf3GDW0LrLbuVTc/80gReup2rxCvGSy4gEO38YNLE6V/pd0+
R7oNvI1cQnfc1ZQ38L+bNNnLPvkeY+M+EYbQXXMwAXO7Q0F31UZ+T/MQ34fCZo0O8MOi2w16/4h6
wcPUB6+ijp7iCiOZSe5GZI2WsX1beumR5TcBrebiCv/oPZ1hkNRjvxb5AswXolGU/ukna81NhDm6
KVpTvuqIywCEBUobWAWigkB8JhF9TVP8aGgANiu4N+nU/jS98zA489W3CwR6iotj2W80XAg4hTEe
UzN/sXxUL4f5q0LbrE6VFnD27NKp0+lEJtou6gukX/ilPA1y8F0eGRv1tRixuSoX/cU1gUj5OJIt
VnABUorvozWRVJpZxDyQyrbXR3jX6DFKe6U3kMv6uFzZSfVcxPYOfZhNMtS7YDJ+Oistdy5m4Sco
tntNEpsqAf/W9fdaFsHXzg72lFpIci4gV/KANknBZJnBJuamzJR4r7OAHYMLZ4ZMNZpvq4riEeWp
lGHF7Mu1pCQ0nSFMWG1SyPXY1vvW7EIg5eDMEMfsdDL7cRV1SGBwRBld+pWnGOQEfbTy4dTGLkXt
4NxaymUxxRtA7DsTHwphmwfby56MZtkk+q+BNkGZg/pZZkhZlCK8beSY8etZOhrpUOw9/bGVLk+W
D2NMZwaZT0WZvxc5ZdQCLwh9wj6GS4QO1pI2m0JgBBYwo2jzi2bO37kDXjm3RhgvuSQzmeUmrwAi
Tpq+mRsJV9rZ0kW/m3hFV4DoGO3ThmmvfsPhAvBZ+UKuiXjbKLUZoNnD56gZ12kWT228HGgGnfKx
27vFQmoQjTC0I2a46qJFQHtQ7ca0OqV6ZkA7E+9LyShqjqOVydDJj1OYCTnNisZ4dvQUTe2GilTT
L4x+77Wo32s/AfzhH2PWt9MhuZw4O6qHrXoDdmk8troDhN++2Lr5ZHGyZTL7SBK5l7P/0KICrPnz
fgjcTZ6nB6wfcchEHMCkR1cZPxIfRxCeC8OvzOLwFi2Ec+QTckFTapkf/Q4fJW/s1mBdt/nIEhl7
uZ3G5GpHyZ/JikgFGeyEujV/5G0aemJCDEU/JbEbinjaMyNB26WaXmnbn2ZdFhspETVuETRcE35o
BhbNZqTpeHOxAzkkjna2DAjeg3ONZP4oq+GM0RmaSh2JlRjznW2aKKPYtDUa3NJrh1leGfaAz/V6
2tuE4EVU6IwYAn+RDnxuN0CChsX54HTo+RgBccEtrRct4ejQ7T7fDDqk837Iv+xlvhmW8xb7Tqjr
8UvjeT+Lo+8C5PSO9D6e4tp60srM38bisDhKledgUSkiH6gBAS9JhqK30mdqg0ivchXQKWqMVye1
QhOwMLDInS3wcBXLxmmtMLPk325J5NqxH3CUN9ZVU6/N1D7M1XDIkuBQDMiYmc5XHDw5XYKUi57f
2t5mHAY6ufxAR+FP1WsnPoUcsTZvXLR/WL78vQA6PhvoyzBGkvMQasaEyDB2nrW+N2ewyhRzWUr/
JslwE/n3CdUm82MIx/50r6tHn9S8adq1U9gbDe1qyymxNf4Tp5TTKF78U25bCk4287HXCritY4FI
wLAhayJR9VFs8TvgJnH9Kz2MyDW1P5utqWmnZu4PdmY+ZyjxLf7r0mO4nr71Ka1xs/xTS+NUgc1B
OKXJ8dsxd7oG4m9cypD7EtXEdMEFIduefNTQY3RfaYoaKTzVYWw33MvgpLg/pJ1yQt3FOP0iwLYt
FhtEPIqqWAMGxrQ2+78Dq7iuy01TUNw7zKOzxUIFTk8gqEG3VQ9TWICZ0gapnvaNL3pKbRT1uzxL
4b0XV2Oi5zdFPUs+btZxSkdXiAUmvuKusvXQpWvV1ZjiytYFtlfBBEEv3Emwh7ewMflTat9txCBu
ilDt160DmkMV4VR0B+HGOz+t+9BKmuZi97D7hPwrZH+KEfhUb7mX1nPVe09J0dinJF0uKWM1r4rS
dcEy8kX14rT09fqyecxyn47NnDJIylJa105tY6o4PovK+rbBIZadi6F7gTdiPc3ezcZomaExIAaz
sRF2kyEKTOGI7qDZdDsms+Fkx386DSSoBfKFPHGs6RM3mNxFEkK7F9qpf46NlGPSWLB0HosgFKgC
OAzz7TGgidTrQPTzo18aT1qdMNFkRNj03a2enbCdkpdctK9xav9ptJEs1DCxJwErrc/RY+foD2MU
5Lxv+zyOqqM7fEkfoAGdCAhyUBc8jmAKhLlwGHz8R9N5NTWudGv4F6lKOdzibGOMwYSZGxUMoCy1
cvj137PY59xsajPYlqXu1Su8YZiod/1zSuc+Dr1DF4KXah1t30XwlLWK5oX9nHsePHmLtMAOhulu
GiEpOnbFbkLRK7FoT7gaRL/Ahqxnvfi1eqiLcs1xXXCvq41b8KICsCGFITmZq0GZquHDOR4JUKol
UOw7a9PEwHcHPMQWkJOqp5zIGXglmn1vZuXVxIW3bnTg6XhkazbqJ36+mVsk/ooy2zpIiHb4WcP9
N4032srxLcqa6jUM6p9e626VkQOedLmMlJDRus45jlp/i2rhuWkHg+nSyJHclccR9WAQLO9wdU5+
tPwB7IY+cDJ+UXAcqmW+5m00rvQ+fbPT5bvyuM9B7D82fSWq9EZ6y4pEB2tr1O0fzfbDV2RBbs6E
z67Kny0tf/TNBGBYs8sQpLlPqb1M5WwqnQFw7O+A9FzcfqEGWVqE4hnmBQiFMOjxlv7aeG0PyLel
/TS5bAfVLgAJ/V0PrIoxOBQmZ+l+EiAsNfIpqBHldgxpvMVzogo2bVr/hE1v7RxyiDxE+FNrtLVV
O6uMrISHvct1D3LH6MNJWexTkaVH3YmuHUX6Yrv//K5YWyGATh253TFcRx7YOX+amCk0+RbEBzRo
RutpzX2eU2sDYfXFoHJD0XnGnMVc20ZzGoLimlnF1gGBLlmfA2cz9bNdkOlnwdVYwbT6PTwtMElD
/GZoiPpYsGOXBaWqMb2US/1mmkDaZqsjPwuRkMfMas5ZHkzfmCcDi30r+/boxOGjjUJPG1SISmfd
T+33e39qHysHXLRPz2LF+VqzKvN97Jt/xOyD4o8DbyTnqdMDgI3ae6bdS1ReiVpSXF8xPa9N6skp
WwvUg7G0+QXohcjnOPf8daF9+sbrgm4Xkc50q01sipYX+iRZRJRlDDY4G87pC6+Q9/dHKpoMk6mv
YobaVxyKAgAaUhixa1F9Ifw/H8bZX+scDrp7P/EboIUz8SVevE1iaIixIJ72UOsPcvc6x+MmfSoH
w3AMTq3fd62zqwRDUABje5Z/4ktEziP/LfqDbBvfEOXlH7mI7GTXglRpK8YUg/jwcU281WhcC8ht
JYCPL9P1T2H1aRRoZyJQbb3x68xE49FBzdS5d8doPcFcG3mCmJ/0DrRadUm4u5mv8PnEo4g5NW/L
BTBuou5Fc6w+VO6LFX5hqkV19wzWi19xYzUOqszGuG0+uAxqOHCy+AcpfR6FDDHpL4jjw7Rx+ncu
PIyyTae9u+FD4lbHbsK4pNxWEwo82bYzQTh2NHKRD8cKmR5GKvg32Xf80X+fNucgWbnbil/KY+ns
MyJv9XL+/ZTzMGIuOqpXGeRy/UBlgC3vKrIOaQRwSRwPTHjllsmj40p5WzkT+IGQ1V3OP5ft8OJk
NBur/yB7fLEpR7req78xj3uUAzsY5s/OD7H8nbDafeHF8kJ+iP2hrB9ZklmyKsJLFSwMuL40OkId
8I8BdfIJXD9PgebRqS4DqNz6UZYjGUdNYi372nUippXbOIFcC6JnlgfBu9vwtlgcfNWxJfkyj7yx
yDqndPIkR0pq6jsSoDSitYikNS+J+d/a+89TUt6nfJc7IC/SBtAw0/fAoe0s5JdIiMd4HKW8D4tO
BfVRNgaftVCd8fkSheSHk1xBISu0+goqD1a8YV9HBpqskTryWcMQ2bOtzV+nFTGAnEbujTbTMgBt
wq975irxIsDNryGfAWv1KyN8lHvIJUcpmyv05YbwG1Gble/Ig+b/AEjIWhBrds1+9Py/RY+4c4e8
jBWKaFdANphty/4g3IWcc46EjFvGs4aZzClV/L7fyGnQzM2KjPfBIvjwkoKtkWH+EZJb8eS4T3b/
nqevg2YB6KdxamAuEji02JK1F9Azl/ETIV6WQsblp01KG8Q5Kme88eKid078gHF8rWIdvilmIVx6
L+EEDqZsCK6lxeiwCz+qwnxqtff/HnCMDZ2KSbl5ecRXEvyULA9e3tvvujmfmnlgVPQ6GRk26cRz
pTroTjwMFlQzwxBrMDBRDTAloB5RfPNKHynvZkR+kW04S6BgJmWhoWacxx44P1/f4rR2g486eRzC
a+YzvZnNf7pNumPo1WNHdIjGpwkwksqttxTqql4BYHe1+TCrHk8RHu8AKqtE/RLNwALhzpVl3CcB
KpLmwEB3GP90oQFSiWBhfslTrocvGBifPsKEhRmT5I7exTB7/y7rgH7nbgX2BeY+nXcTPeaSYrqZ
Kkb68XddVc90uOh/FvOlVkxUy/plbBmHT7FZ7eoqf1OT9bcjAWzj/uK56WnACYvhAbI7qjk4s7kq
VIHPYXSY/eYg33A2Zgg5gfFe1/SgXXM4maQcrgaIsyibx8xF3iJBREiG4ZnfntFUWPvjuKsK70W2
XW+FZ9POEO1V6MJG035K9UMy2v/60Pnb0e+Uef06Hep7UQbviBlJrI+rVo2vURE96VP6t27ygw/j
jcQywdcszyWmOiu9tOhuTKDOM2s8xYHxkOjmkWT7OTDdW7ZoF3ncBo2I3m/wG9HCI93og1QwZThc
JMlV4bCmzbuWiBal+rGrfTSM2hPDiOdeS59shSgEf4fY0RNKZ+corPftqA5enN4i4T8VJkqDphNf
RdFl0ccXV+m3dmSulZfjGQmHoyTFfki0K4tX5SYXau2OUXS7L4LorQTfDzzGbVdJHz/RuDTBj1Gg
+Vbz2dnxlx3TK6Oip4nLBuow6qj8cxbML3WEAn8x3EL6UkaOHh0j0Y9xMshnuZiuGu611t6MjFvK
qMbzx7o4tvZmmMtnmuRAKiAEOBx0aJwFokF3gZmD2k/DUzOfZpU9xgTJzk/OOZMwJI6g5Nf6h+Es
P4FTP4yuD+5wbK8zx1/W2nuTPTLP2TticSsHGbagie4dT218rzku3rLykcSrSkrS2TqXrf0q0TWc
ADwpujDNACEiS2gBMz069un4HCv70CBkBMcJSHVif1rGeHSj+R4ozLfR5696aADZx6a5r/Gls++j
mnJoimlixot+Men96GV537vq6GLCAb/b3quIna+HSDyS5iXdASDWexnr17DUUQprkLiYjpQZ5HjW
LlfZW7iof73qL2GrQZ0eiaJmDQ4IVeAB7DB3qbNRdnRo/fmjABeeRmwkUPo/1Tn+l6nayD3Ra6zV
l/zsjNbbaGL7Vmv7agqPwUAmxlk+RMvbogU7KwivuV1ftLQ7tTM+YshaFR0pYd6gfWLs/HA4TZzP
zazhycdNXKwANkgQUc3EIWOGeLfwUbbq34OkhvmbLNinR3QM+408B/ysaD6siIvryZsws24RbuWn
XlsAEcT9bdm7bot+SxbRmWJHyS0yHO2DuU6PBSHAXqdL/qplPEyqf+v0AClTr/xgCHY/6/NBUk5V
GEcXFFXC1sQ0Y4eM3cYmO8ZLg1rVWzZj6Ry6gLZ3C8YhGtQbMvw3w463iVN9BrO2ldygifNt5dJL
HLgttvE2Ey2igOmEBFI9qaCbZWchLI79fHIR5kTVT1szXj76WXsr7OnZd5ynxjZf1RQc4XOhd4Zl
paoxgtOqc2vb2F9xaxJ3oHbvs/2kwZfUPfs4Rd5KVRZ+U4sFbpZlHdTdAZlapJW08sVBA2VK44Or
Z4/emLwAkdoTon+YocL6QXPOWyjpy2QbD+WJfsAuiFvtzopn/pUy3nWmnZ7FF2DCyAvImQ91Z62Z
FmpWhXuILB4TcQ9pFnROwJH+RBkKAVmDozxNdGvst7KgPCM5ij130foPuWuj9MCkhjsY8nnwedh5
DgIjITzUICRypEBKbXU/9s0l6O0foNU7e8jPtj+drKjbBgGPX8UbRcNXnl7V0E+bgujqVgwpHEcE
cXDA4UZ3cUA1Gk27TOTTc03/tJlBIrWnndzJwpFemQ96kOxqOyGcxyC1TcCRTTMeqd7eJW2RlDTj
qF05ffunXZYLkpSg91Vz9VWwzZvy0qLHbnn9zu/1fTNNeE/nySSL5iH1bBiMbEan7DZuBowmRAFw
JPggd3uo6SSnTnFM6/a58pctNC/vznfyVyQS9jAoPn09hGvWGKig9Tokdq4k9WLa5GXxXmre5xTT
j1eWQVip/yJgdTAN/2iM6SY1weKTbpOPbVzLQy8qQXhOgIIztcE8pR8VkDGu4+Lp6H0Z9H05OMNG
l5nbtgtw9CBvTCrme3GGzoecHkY1MfRWAHMmtIQM4xCgQgaZHABsipI6rwWGDhJU7z67NPmrsS3a
KdyFQ7E1/O4LcN3BUrTPSZzhfwP/j19sf4CpggVbHL6PIVqNHtTyHFiG5/XfJdlPbQ/oFo7dJyxu
6kschuQg8GyT0Wm6k79sqvw15CgoFUsf0MNj2GMIbIEdqxs6HJRf0Jvs8IM2C3gm/ZahBC8rRoLL
wrkqHnixjXYHPUcaWDvgNo9t022WoXtSJtGjybJjHyEQkoLjLqLLMMb34IIe5pECKlN3AaeG74Pq
tVHEymiMGQneOFH4t2wmjMfTQ5dle4nRmt2fSq3fRjQEYjJ71ZNWF1366jvpVZnFo6e1H7Vviaoo
ckXWujLGDy/qfozBQjPe+RxirPFgacZ+t04LMt+gLdCXWbx9muU7/KyweR++yyw8DT4hSCSZCAVA
oTABCzeap3/mwbJNehibCdahFaTEtGw3CxGwrbWjRvc6Lrw/QxC/AyrE27bEJnt+aniIkW0/zp7h
kqMmz+ipHVSo3plFvvBUN9M4b6ZWHRcCPmy/ZT1jlEXT8BrPcG6ngYxVBW/e4ieMLskIElLRcUKA
NNHOZABbxhQBLN5h47OGNAMVgtI7tOhhKgocd04PHtFsWlhtyWL8Uy7AfbJ1iKjN5+IhjOg2uzqK
D1hWbse0O3oCHqud6smWQKHRCmNTILP5LCuS5bJtFH1B3bt0mjq42XxfCactQyMLOeSGNwo49/vR
PoRVhxOLTp8DM5e7MhhpMRd7OSR+n1Cq/iwTiCw3WXZRWlOVD/TWlEFaXfCUUzIalScHP3E/tB7Z
u7z7xj6ARteCLJbxqvpeuwv7AuQbHbx22dCS/1dqRoW03YAxNQKMVhtSFTreUxlLPQrjN52RyjDi
9hUt4pPuFyAGDaxUSuPZqKfTkvo4lS1YIyEo70/jq2vTlfYNrMAbL6Kl3YJQYhYVe/W/XHMeTbwr
uDlvfooElBozFEXQrMh9ezub+raXnlLhVmxXZhFyZzWLgi0rtXdgNkc3LJ8dsfXRYCyGY3bCBHYf
EEU0nQzfnQscDPWSNgLo/sl5g03ypI/5j2kOX5qlYbndfdqpSGgUskQxCODl9WCcbMv+m03ZpkVh
rHEQOE7FWIgdqagPMHiqI9TWvW+6Na+VSk+6p+2Sqlv1LSn12BZPskuW0X9a2vwnCabXcGxvVKkA
++ZrWZtHfUYhkf6aSwPLCp2LXKTsKgOWqUX7ty3VloY1zSkSZioC4Pdrg0DhR1yfnv7T6+BjwOaT
5AEbbnsd2c5mpKCcyUgkY+b4YPE2sLFGCL1s9QAH2RlnBVai7ZfqLi/KhyrEWXExnuamxtTFpY0N
Yz4r97Oe0XMLLyXdKdkBs5kfXa1HhdfldImfas/eeECAnRLUsmaBf2sgSaents3eBn1iktTefiM3
bpASFKa858gvLoGd/RnrGVw8moMhTXZdkO5e18DipH7MoYAb0QPFPyVhvjPZlFacPKUMcnukwT2y
m4paw6/LZwWQEKXJnWNMB81V58kYLhnrEwkGb1fU41pKsywvv4rIXRElaKu3J/n+2YjgDdWOSW1e
W865Cyy2cbT32g5vkiXGJRK31cK/n5bhT2FbfwYbBQ8I1mEynAev/lIpvOpcb9/1BuUiK+jLvW1q
rzZZbNjWF0YiX8ASX6gyd23E4Axl9AcGJss6DuINi+iGFt8X8kk3eTIxisKll77UPT0U4gTBGY7j
vLM99dpwJOh9/dZiJga7GvItaQ7ds+usjV/IPZ9JqrdBZpxqlkeVWOeh1XEdcd8qi6+jkUxXOUxz
JNX98Vi27Smc4rPLCs7MdK/39m6Ox4cRTd0ogy3XgAXl9iBxxngYGHRsal8ozVek7N0F6vQuaOqd
XY1bZ1xOsVUewBFfi954byZOvJpk0+sctIOK6ZQzpgNwDSCItYoqw6aLoOaF2r3hlbvMyDZBMN9T
RB7KsjnKB6PNshm4G6IRrfADTekqdbJuDfveBoQPg4+ULtIPsv4qRNmkVJaqUr6RnJhT6D8kRuLc
RbnCkM25da25zRd/y9F87onxk2WcrQm9OxdKda7FQsx1/mU4qaUI7MgaSBHuBZfuXawob7C3DD+W
2ftZxvhQMvBNIvdnEAaHCvBUwiOFtOcm1dCSWY8qRuNpMJGVSsIzjcuevpGc57M9r8XidOjQIM/H
5GcYk2ojEVVp0yYwmy9IlTfpgcs5HLNpUV65q7XnGbBfIQ02zsnBZaG6SmouTgET0r/qpl0biqJb
BB87YRDPDKCDbz8fxGxkIAs3gd63FucRziTdgg+DSZv306GfFJfjtUq0t9SbLhJOljZGedzb210I
77u97xYYeqwLqell2/ijcB2brcHp0Dngr4pvC8lvutwLF4nP3N7Jqi9FluabQHlrwPi0tKXdOhOw
5IG6VnXM8gx3jP5PhuCp6ozzbHdX4O94DcJBpVvMDdxphf4315cLtEVKpQaKKaz2mT5pGf/WXaqG
J2NqlMPZhinmqmkDkvV0y6QGcryBFKOH7O3tt8rx4NtxJbpKQXLh3IxLTLFkd2b02gNwkbAqkCha
xPDHHhMhbkjMGWiDaff1gI64UBfMg3ycokFndq9ylYtHEcVykVMgi5OHYkp37jiionvF1MvPOsxt
6rWNylaVLauJs6vmWfej/iLNWtnWUwWWkgkaSc8RBS5iCn0apKCwSUQwmu5oPtH3j1d6op/pFE6j
urMy9hEx26LBUvXfhf/lwl9BpRo0cHqnJmMVhd+aumbTDbTdGuVFwLsL49ce4hw0Xyd84K7IiSA3
zKF9OlgmBjf/5JvYyCEQDVaAvM7SDjBJjOkdisfDbxjMY6Sv6BWB6RszIJrctLkx+SrYWLEwoljb
Fs10s8iJ5O+a+k/f1SeXgnhWaPlH85GJ5J2cIGYU4lpNywXsPI+Av2xNDGk4yEmFVi1cjw4v2TxH
0yQ7SPNzLABi2+UaC8xVuzS/iZkTBXiOIZaD5VVu/5Fdo/vzuqKz3oTlqUe6W1YJ5uBh1J7KtDnY
AfIlpCZ0J2VvaTmvZVi0PCNI+potH8NgXYrUWnl9d0D6B7wu4oMBzOUhOXVjtELPjj71t6wUVfxR
ql3LAmrSeVPRGZM5P5itO7l17D4Rq84Mg++Kmh3XJtLIXTvv5a4aLEl0od0IvhpmL0wkWFRyz2Rb
E7HuUCH5lqNXkhyZgQTIvtgzQk8VuhBMlkhwuxbLkfBLPk2V6h/fSXI2eqJmNOxrbrJ8eKQ+JWwg
jrUx2d9BOR6UbRKcQ3QIkOBX3pkXFnOzMfDFrcitpvQcml9lY+AUF6+ZWYyRsR96DXXakRxx6h4k
U82D4tBRqJohIG/aIEF361i5Sd79JrJhd5Ot0HNY9vkEnAGX6DI89AsZIMuRb8C6JxbEKHc0O5NO
N+Buy2Di3jcw8xpM96hena68Rd1z31QQr0YcrJ7lqVXcDmCOW5mz0ARF+BWwPoA+WRbEo54dXqTD
Ntda/t/XZPSzksckTUNZI5ypC8WQhxdz0tH+RNqWzS3R0GLORj0oK8AaPmK7O/uNcWmBRTtYu4TF
hgUT2ygLAxioJT33GA62wPKK4ikGwd39acKJfMTaZDpSqJ22Bu77ICHH77wVT0bWU2ZYB9k9EkIY
WSmepIKCgxXuSgJT7w0AJj7kGTYUwCNgV+jGZyIKRIhbW3zL8x5JyLySkyr8YOTIf32fqTwaEP47
6yii1yh7FP6MfJ0IA6iaezNXH2JWU7uMGNJz0ACXXBCBSCAhkePI4tUJIXLQ6HQNmN2E5Kc8Bdmg
DEjmpGOGzRybDcpMwaMCsZMWwvIXlLO71JkAQFJXEn7ySLszgluqRYBhXUACTDiZkcg9yJKjbyNS
KoYPVLFSKMmm50CqMX7KrQ+02U7ygdQIa4tlgRuNLPmKOlmC1jJaEgnlEJFd4Ubozum6dyRu0426
4cQFG4j+Dl/bocEg26xTl5GzR+nLfpyDAxEClgIncMtu40vGUbSTKGGBl9Dz8aGu7HtmRb/hu2I+
RuEnqzFPZ9Ke9szKTSpWgJ6AGwAYF9JhJlRli/8opQLrTx532naQsiBKc/jKsS+3wDDeCR1RCRif
L1GgTTrGYBrRcbU+Em5+XeCcIPGLrcSuq6hw5JCK+5ndT7PRQ75wYJwrkZ+W/VYs4drah6W7Zb9O
kOIkdsjwjyfX3STayB6LByjdrFN+K/FgkbIXn77uWaKNyXvFMBR4j5pcluUDwO4YcHQV0+cg6us4
hTtwFYgNA2tWFkrOAZyDYYlKyGNaxdgww2LxHWbSJSO5toerXfDXPMPOsg8+kzjBkfzfqpH4xz5w
6aXL8zMchBzDBwkmITjmJo4vzgCbEuSRT6tBWgqu39xB6b3XCccAEY5ua/3JQgAUy0fTy7Yw8vaV
mFXM3j3XH1oAYRd4Z+UlLPwHf6y+fk8UQ8GBe9dcdxU4aGQ6kN8gsvuxef4NCc49GM+9/V9wtbpY
JBemdYYPHZLCK7o8tJbYbv70kGUXSeY4e43oNQCyhc7USbZ6PI9vXZiejO6V4M+FIXiycVHWzuN+
h0fl7wfL7pZjnH+WOyT7caiyPatqsdTOA2mLoMFvHCDvRCrWQMMdqW8NuCF/I4uRHxm0NkkNAj0G
FQ8uina0l6aPDG8JZLx1HEAlxDJhbvNLg928y73EIvAo2yylqaauskVlUG/G9wQbXsIGgjWCcC/e
iUQkGHdYH1t0g74H/ANc4M+Sb85XXithRUIyu4Slmifl1S4BN7CSSwInbP2NViB/GKl9ENBC4vMd
nmE4uAep1uQCnKVasR3oakAI59HRcRqGasev5KbwDU3jPeS7KmKimDBLQPPsnwDYCil6u7iPcgZM
BA/isqwwJ3i3YcrxXr+runsVs9657U4S1aOpeeg5vCuOa4eQQsSjfgw2EoQbNoEWfGvDk563NxtP
FiiYDz5LRD4h1LUVp6PEITlP5ZPkK2rseZ2+W554u1qbt2HwNjtI8jQGIKpbCqLIoTRlmYuvTeJj
8UUEdubx1ygtwQJqBvIfzdHDPCOC6CDqOTF2FEEwdiNBcxnIr3De9oLtrA9SQhQas9NZix5S2cJs
fALE7DRHMReST0eKjzXnm/E/9OWYVGXI0vNeqf6P98lsbpREGElC5BV2Z9y3dnwBOonNSlCiIoMR
LL0pSm9hl25AnW4mlrQPQaeZRhCPBCoWnQH7QnXt2prtl5YkoOO05YHJOnQY5vdt8SBhVCtRr6y+
5LD3HMqgeNlV1PKy7pPIuxQhOr6sf1Bc5J39BGawbMmLI4bk+sHKsnsvRYiT/SChNOmdI6eG7Fo7
j4BTkMn4QSewjDuJkYGD2TSWZbyphDoQUnK6wRr8TWbGxr7IAaMX1bYjnMfkwxJRUiMmfRFq2FmW
isRBRTohZ6uEC2KSfKDEHJ7Pb/JqZ4yUgbNKFktUZGi5l2lUTNcw7+nVlOm2RmDDcpu1bCSFiclE
j1NWg0TjdABz3qw7G2505hxkpWkM4/zEPC09pNqo+E2M0EVeRezegAMj0281dBCfvAPkDfmmZK8S
WwsARxX/Io+FPS8BTD4WHQ245mgQcOUSclkR0liZwMFzg/RmueVOtQ10e1vXKPqy6KS3SugfFPsm
0I9eqrBAC8D51GQpCFuV9kr1TM6q5lIkGvjlCnUAkpt0+tuGAIhChDfZJlm4vFHhcfYtAaj64ltO
bDl/FlVsFdm44eF1wqkpuQUh43ctht8T/QVBNpX0UzFmdbJ3z3uSqwWIcl95/mNKdsak7yhpik9z
Lsa6wrO8de1dZbHaJJj1ghVjoUGM6K61hgYPqyM2ihfeT+CbknprGLFIYhMR4mRBgRPbym1iY7dU
JxIVJGW0ONxlDbKmJS31GIB0c3WVJVATwjyr2EmeI6ceE8o1RlQSGigWr/89s+F5UfAvSNM4vmsf
5DCUY697kVjMDpYvqUevvxczTsxoYY0SXaL4s+utw++nmP1ZUpc+cg6kOHmV/SnIB92BsTsr9f9j
k+ScTmzvjM7bSzCaqNg7FlyPh5c87lDDIX4K13BzccKwRBIfdTvnBe11KrahO+kad1BuVY3kZuz8
3rbKm7eTrgAih2SAHI5yDgTlspZPaMhG+dBGSKrF928gpPHMWSAJ3VLbL2FUIRKJwx6qLjgZTOGL
5ChBkByzJdhHJjG7cchCotfG0g4S0M0uxQd7PlGKAmd4gnJykMxZFnY00U3hvEXrll2km5swHa9Z
24kg5pXhi2ATH73s3bTajcTVQvdPkl3m9VvoaT++ryP2qw37lo+aRUnVj06SfkkraGo6dgvqWUCP
oSsyFhTNq+ekIY40Ok49eYJ4jV9pt0VzmCoW/aUPoldUrS7QQIrVAlRkhSAhlI0IkmfjRAqoRHcf
tt0/lMaIITPnex+Ozl2PURBciIw3h4uvl/d1ki/I7s0IcYeZ9hYYPKdRzYiyBp370DcLEPpSkVd7
4JZzF4XtqETNbbGMgsLa/6T9pFOp+sSwGWJXGRUZiaR6G43mWsTRfe5YNPVD5HHF+KfAVQEZsbjA
+DP9ULjsoRy5NA9JU7T3sQMlKvXVKfEnGAwlQlzzzoGLx3ixTPhMXePp4VQYBOZeVYtzyGXDlBOK
mK0XUD547XKdBQe2tE6z0lMTjfyRKG2ipU99JYa94iqj/haFlgOgr7a2/8NpvmckXlingvgzmlDD
h+jYhf8gi3Ur0gwdfF39p9LK00TAqUBaaegZrFS6PCkNJe2xArhe/zSYSwPQIoVXdAIRSOhQlHUp
gGa3+rRsiDmeNgPmtGPX3TltvgNUjdlSrfFeaTY/5Q3PFlz6YxAC/O0d8Ht5fa0jYDmSsfYe9pzo
9r1i4A000nRfGwO0ez1yTlSu+eOMUFBUg5deXQTuzjWmcRss2keqUGnWxrZDUBYNVRtKCKDk+8Vn
y8Xz59jRVpqSCbsMNwXbllQ71wcGwWQqQqMBPRCfQXidAzdb9GXaazoyO6NGSG+7W6Galz4oXxbc
NNaILt6PIQ/ZaXQK8S54ioSalNFRRxfOeYfOczMy96Ooqj/lGBZrpyk9VFfplVbzruriNySJ8KDN
JoNuWWrtfOhn0Llekr44ZFb6d7b8j0SEX/OA7oibpMMxQSaOWhKpb/wIb1GPslZkaI+9iQpqlhTd
duYQg5FK99AEsW8jHLM2lPpTL9kryjd/GVk84PBHR0VXH5pfvOpTZML3ma5ZnT9WGcOLov0IZuQI
DZ2mphMkL2OORkesJ1TRphlfY61gDF3yJLPB7u46EO8RYFVUMKdzVujXfODUSAzF0Tgiv46ajD0F
OetsQhWsQUGr1Z+GhTRBVflzqIJ7jLCQldGLJ73DyS5ulDqapnFt7DQiRwTLM/RVc+wcvA2Lur3k
g/FcJZB8MzOjIEJke+mt1eLbGamefw4N87HQivi0WGDW0g4BWNRplw4pc5dGfRN3eBqCuX9DZ8J4
DSc6tGNGb4/G0WfpuyczavH0mlAh0JT9g/wG1ZY59PBoOmaZoWMck5J5WFY7IFF8hLZSf43ZGnPL
xbIIpugTxDw/L9bDu3IBBTWgLU9T/KnR6GR72nSbLH8ky1uuVb+8zYVG6xj+351TUgO0HZaYdaS2
QzB/FYF3SuYSSkoAwjsGguH7y33QOwYEKp224ICCWxB/Rll3NUf3WvcLaFDxOKusGvBcAuh+MTCG
nuIU5F6ZRzQOCv1YKpdZWd8HxWW0cWbzKkg8hc05jW8PbbQRCWZVB9gTwVx+nuJKJ5L73rGfi4sG
dAe12JmyBLjWI8bkzWpCrwGkiOGsIZ3gn60SZxcvEALKIsy3OVAwAN2s2yzQ4ak53pdqcFfQTJxM
gnkG/Qmyct3XYbLVlTeJxoV7snrkg7itiK8hbkYm953VzGwbdP66yHkwNP0dP8QMqSsNPPz4ZZbR
C3z1Y2zF6PMyeK9jnRpdx7O9tYID8jIB2uXlsa5azEg869xGU0krnaIesQXkc3rzb+OiA5JC9r6D
/4InTQ60QYtpyy75Qi8drzcd4bx1U7eI2gdGBgh/SY+zcmxpIywQaIyeWThaS7A1gjvLmPt9kWqP
3oTmG/DE3KhYzJOOe6fOOcppolV3qKxATo+dk8BJCxv3x6kKOexhy7semXqhj/QmrcXjKB0Ky4J5
HHTvjYeNkZkMOKB3tNeCFMmTuLfna8GUHWqq1X1q0JDXbZ9RGlaVZmwjbxhfmyXoybh0FOiS8WbW
VrLzbAIeJQUy3SMSAbu5dcuSgNGTUWKVpd/P8CyY9EKnGfxJuHdVfNC0KWOY5Fnzak6s7FK0FfYT
duiGiLHAxQY5b3G0Yj033RZcf5B0HdBUM5DdsZe6h5QBIAEwv88N11IADG2De3JiJUenTKe96zgB
INUEoAwqfHgDrAI/YjRtz21Bx65O0/sAyW40CeB+rJVt/M0aE1HmNnB2DVq8NPX6haafph/tPpkY
z5nxrdOr7pDourUz4mpB9SZ11nmJ/2pCa/SwKEnVUy24N3tzDFdOW7IXgoJMio5Wc++NqVIgIcb4
FIcZ5uh1Ue0ZRDJcy80SbVe3Cm+xZ6Sca7kJsQE/hmOTWTVwkFr/LDzlPimnjd4H210+A0t310uO
nFVpOlSF2ZDszXkAW6RKV/9M3Cz6UEjS7F2ojzgMaKX5idA2EkPpjFC0m0MPmjCrQYXJ0nEqAttr
tWaHrKKNB1O4gLba1rCryZWiIHssnBlZjHEQcp6TqxHPwNkCAloWVRTieuozYY8K86cyER0r0qJ+
tJ2RpzaFuOXULOkzTKf6aehsyB52kE7XATwoCKXEfZ16rX2f6RZfKjOh499r1kc3cLTWFsR0fwIz
YkRIjo8uKC0yoWEbmG1x9f/H0nlst61kUfSLsBYKqYCpmElRJCVRkjXBsmQZOaOQvr53+fWk3c9W
IIBChXvP2WdWy3fVRyCwwi702JW60YHoPnaWalYsAQ4tQW4YMj3YH/HeFnCFvKn800yCFsdsQzvK
UQQ7sw1/vR3SZ9Hh6Tcg4KySGN34MC5PJM50f0m8yoBtu0akVv1o4DHrPfzWbuyP1mZKLEnyaDaz
43MFg528K5C3Y2Xuy0KoDb1itC7ewLnfQ/8Mv7yZ0WA3inkrawxi0sIQo3k/qOwyT9aPRWDlilDA
5HmoPewhU2n/EB460XdTlKSnIl9bviU31ph8OjBsNCcMlEumWSjoJdhVm0Qk+HkvqScNiv1BjbKR
Bm44kBFN/k0e75QkcpKbVj/ILLXWk1MZkESD+Wnsfo2t9y76vzwUvILPakQ6042aI+nikGNZPjXd
z5wDRxzjZ6na6GJx7iLPlgMlgeHUYKeJ8HKtKcITSF4h2VyI+c9p6t6Aaa2ntugfLINGNnu8WmTv
wlNAT6eA6toHvxd7+HsnqKAFzrVkYd8Ixzz09ExgZKdgrxiCfwr3pcFfv59jb81JfRqY5PmcDJcH
nyU/teaDkRtbB+mYAJ3CT6VKAL31HrUlrL756NCbbt36YPbEqw3ysZ5/bGQUHdWKAFDiwMtOifJD
tstbpOaN75DzAMS2KN8G9o10LwaNSyGipuHuuS6RvR0ZJgACItgHlHcfhgT/WUXAzpJpbfkDqQ//
OF2gVisOh+mbBYLbD5EHOeCI5cpwKMNWNI0kJsBfCa5KIKlTQjANh24FjzezbSCW1I69ZjPDemQP
H22LVKPdK3lPs4uI5jcekoQ1hIjS35rWsLEc8zhJ0owZaqR27fQnE3byEhOZ4ER3DYHhM/gGuWJO
Jm8VPEDXIBKlAjVg93+tkvZULX9rgw+H0rdSzBtC0B8XL+GwHa74ESgQ6D8MmyHyPjyvfSaiCJ6o
/Yg0bqVZlSLvEa8nsKzGP3y6iXIhf7QWOUsuMxcpKBCzHpY43nReutF3UP/3P/k1XgTopy3/aVMs
MuMv/TNDSBIlPioXBHRLF9sY3ju1bFVIgROcikJKxmGX5dbeFJH9UcKwTLlzQ3+fbEySNhSIYN4a
GFCcBK4FW/SRjxRDAhIFxqHFxDoQ3IysWZMxvHYieh0FdjnzLc+jUxBDNHYd4o5Ras5HIK90ZIE5
clCxXx0WyHyciaVhP1o3+3lMXq3KPRSu/1qYw6tEK1rmwcccUQ4F4U2Ws98CBu4aANTRS2oB9XCC
mrqkw+vbjs0xiuFvNdO3VS13NgH5NmnTYAVxZidFuA2gT+TpER4NMQKA19SA0A4DhboYMD2GwX/E
dXIGX0L1l0op1DtHvZXEwVc9bzQwQ9b+N7y6e7CaX06snvplJqBhaEgGgRmhwnBd8Hj0VyfZZWRO
ZJY+Ecy7cQjXydCGT3G06cbmj+mn0K0mtNALln8LNUvPnbuzi1nF7IQHz//uvVeihq9S5bfUVa8W
8Tvcaks5G+Fmr01V/OHAu+rEcmOrDStawDmDL6wfiVXtgkQ3QJqvKqlRc8yIHuEOYrwr0mPp1M8E
f+5cD8OP6aNrKneTT7vIO0yt/a0fUcrLZFGWDFGlj6bcKxtt6MIZqL9RUWD97z4QO67Yc5wdElys
7KOtwT9mNckcFk0kdohjRYAoabjcF02O1SRIRuoo+ysjoyb6hdG5UCkbdMk0se9cXwU1TsAHj5qv
woV2wD6M08qDW4MyMXrafoAr+cztYO9dRk7A7dD/rRNea8KNRnAFBOfiVoEcw2saKPiZTcbj6FEC
oHLuv0y7/oU3rrfnJ3D7H0Y2w+nB8RceItF9sETwpmXEJEx0mvstuNwT90vPAF4F/BvLwb/3qSof
s/iZAvq2F/Ym6rMdH95DzswfjE0qhEdOo92TM4izvhD+eu7bDX/IVhIKuDBSoTLWaIt7MsSNFzdp
Kat3EYyMERVXa9+BIsOWbS9gi0CuwMgCNLmRCmBL4OTvdvhLX7RtcwyQKtGBOcRETCOBkfwSg03h
jT/H3tC/swtdWKpUfmVKsZu/cJB8vJeh+VHaDeZ9i+aTKMCXnhBw1xcPC8BPEbXfKakgMv/rLNOO
kdmmXY7f7J4BZeVbZlm85earNpgi/HgO0uU4ZsY+lfVv/hXf0oF/1eaqHJCr3SMasoYb79qZQjJQ
cnamZvHIl2irrUOSX9lCa3Ovue2uO5ZG/Zok3XT0sIaZDH0I3HxP6ZJ8lwWrzJ0/45ifSdl1Ecn8
OEzdppuBWBBShCSbPwZO2qtqoEubltMjUFU/m1YSPJNOC9Y/q09/uRxTGUDLpi/6g8Xai02bXmx4
9uqvGC+vI8+MldYs0DJ2VwmOdh1W4xVX0FMyKHKQmu0YBXfXqSECk+/Yt9aEQKzV4QlmqKduzqVH
axrv8ZwdW9oQ1L7f0ccEIV+YGURvazuwfqtndA5t+msofnQkGxDZlc/ftjMkpu4+ZsybxXg324+E
+80N0ZFmkzBBv8A0AkKp2bKMXa95TRrMjWgS2K+nrrlpbSId+GKeessIMQuOg+rHxzfSs0bwImYz
brvQ3APVdloCYAeW4vwvE6J+KINZ62edWtbKz/+ysOiPmVP6w+C8IViJdUBssoi5Pj3quSVUSO8p
lS0sG1ZQ44L9sfOvAKJbyOLgpt1Kf55uptwJoZXPpKJ0OyAfKftfypPatWp1ch1zkU5TEIrxWAlA
QhRijeLmdT8A2VggAbs4hAI6/pOcxs8AnhzzC73TKzdw4gONfnbIIOKGdrfWT1yJnkhY7ANcMTcM
AM5DID/igVtIog6yjGakKdghJmb6ZJS6LTgX98eL7mPjEbWBWorGhvjL/5qolXQ8SZQZADOP+isD
a4E5Bs6W7cJUiA3Ybfyk1vIugW7TTNGP698T5nHpd5ZbNYmbXuat/IsPIIMfJyU1qPkeM52Anm34
Cja//BD9qunHS44SR/x/wR8uT6UzeVdvrC8DC3jh3f3I3Pvi2bJoM5dbnytugQC5dn9ePOIRuF9s
9zAwQOT+0Fcc1lfs98ecoouEi5YB5rX0UEs6AwQVGoR52SMzf7BMTG2OoC1N3Be2aII6t3qyV+mw
0uNQfzTu0xCTYJBFWz5CQh4Vd4kLKCCa5KBJ9RXrWzswqj3AoktMxxs0Z+KySQjFXiQ//8YUt4M1
no4zVWGGLh/TXha6TIj2FRmAUb9mhycIRefV4s5wC5YQ1Wew44/Su/eusWbU84sDvdPH8qS/xQso
cA+oeIKm2whGUcxOFmkEH5GH8t+Dyqn0s3pN8F5xgm1USts41mJYAIgyfCrsd0TtMXmjFT5Tu/eP
vPQuGcWhGR2WBiGpj+ySVd98LZhhVf5aCZd3Ej6FpdPX8Yk7VryLhf/oZMMGxdsbk5O+ZNtg5uxv
BbvzLkteXcS3uEtPCPNhOydXEwb/aNuoT+nasnfQ01NoFcTMUZ1tvHOygNlgRuEGsqwJ+oyBU/2b
DOrRxBzHU2fS09PA2C8UpjswTLrsShzJkl2jhujIucLfzoqq8OinyzllujXT0NjObAWwHyqamDiY
iEUkaSVeN3Z76oz2bA9Q1whT08CLjuHdJ7Sw0vCq8ezcVYaambmYbF84OV30k+A85PIqIFGDe8y5
wu/1COeFjiWi0Ew+hlT29Yzs9/ZtqEeWqm3dFPgmQxQJJt+0HREcL3N6jT09Jr7oWZ3AYayo2u14
9QNm9oEbG4iwWgUF6BrbAVc8fjKdDN6yD0LP1jNlF0bv7Txzv1yCcOv5UqskWJulsRqEPJYxbj3g
cm/hQNhkPcbVW183yZOap+r3AnmMmHDZ0VODGEExPXwfKR5hmd5FS3wK7OQ5dIY/ekIYMIdwZrtT
ikc+Nm/xXP0KIkm5sbUo3Bc9yVRjT85vfPSymGnEoZUSD4/E2bNyTADnOqc+W1n34wR2u/HNiiRL
mlfU3SzKO66/8aseTYIEJ1cMPHTDmIHMNOgnHbYRfZSdBHLx3EvBdXaSjoIkuwLh5oPlDwf61m/g
M39T7uGQhISN6mRKaUIHqxbvEkWzMSfAhaFlrByyy/+wh6M5Ljks+RQ8cxBBRvlIKfZdb/hQVbzb
hn0oaR7r759SrPIVtj4g7RSx9i0F+MNks5MXkfqyRHAUnn02Y+taBT2J9XC9ALQK9kZZG19IhAtX
eRqQiGziuDdt8TB1hQ/qwz4QuE4AMBMsEk6fBph7scI/KsCA5snnedZVORpa6N4A/q5LXRrAxmb7
UJIEtKnCI2MWIAixH375KqpknVfxjZ9g8quTQPGQ0rW+T4JI3QHwVT+eRt98U2Q08FwQS+Vbn10g
dgbAHrDHrQk3X7Qe2hkna6KNGJy+E0pbz00Bnis3jDtcne+mEOgOuvJELQd7aZHQ05/21LB2uSIF
Iq+bV+XF716TQiEITrTtP/OyARykDnE9KND+xT3I+T/UGX6VkgKSGNpzKMFmdd2VDK97Yy/XFDNK
PYhLqSAzgJqXHOGB2GDjJvjDVxeKPVePclZQOfHCgMqKdWPZFznl61Y5xNa4NhjOxeOcRkT7YUbF
/6AneGKESGRyCD4C0CEzCng9OqIKVW9SuesafVE+kKM0ebR5GfWgEtSfSfY1M37xa1DBzexjhDEA
FrXSFiyxGt1niJcxpsY0c8DdRXX4F5NV+Agu/24DMBl7jz5LQBZfeMP4d8zM/jz29cbFPufbM+AC
dQggpPnSDU+m5b7qLk4dMr1X0b4OU0TjtfNccbdSNVTYbrpL0DKgUL9T8oyJM6xsSq3ydynDD98r
fs9mcaXUt9W406TGhobojMnODN8nNT/3nZbBZOoprNgKVU1ALrRn9cjXCa6x8OU3wrsNJrWYaOmR
pjgdZ/7uYkz4ajNhRKyPMTs5IFR9eRBlffM4KYqugXFT8oqW+UnF43QKjeQ5b+RfLxt2RaBhA+FE
pRUav5mE98VVhySXu5SQKVpiwdHKzXtkT+SAy885KN7Bzz/KvgD3gcTfiPdjh0N2cEzOvXHBZzN8
8nPQErWGgOaMm0sVRxpdG6/1nwIimlie8vFBLM7Zx5290OpXFagxOgmcWt5CRGo0kLZum+z1v4vB
P0UV8TKGFAjo0TTlQ5kCo54PwlSnLra+MPH/+Lbb3jgjHgoLhWnQqnencM6e4BZXJg6hCWlHA+PY
hDjMQ1ZS7LA1XRLPPSa8wkkNH26GxlBk9iXpOw4M5Ng8TVQ8ntxW1uxC/AF/MbIn2xR3B/b/w2SP
BsI1tplm5313GbEj0re+A7+4qkiSVTMIavateotRY8GZ7HbSdZ6kDbba7RLzhkJlPKERkFSXxA2g
zO9urq8hWX2GzxB1CVbJJT2mKjhT5Drbcn7zq2juqZhT+opt/2/hONm0oUhpfE52JIkCDzP/PYZn
ZFjLKvS8UwN/KqFukrJpIpCFahGvWDYwtqjHeYlk9kSHM8W7kbFMOMBFOjpPhhfZrd7mPtg4w7Ie
VWMh/iTeRzMBS2eN030XcDcLE7hxGROTI9Dg1eqQ+gtyVTbbvQW1sXEtPl0fvFB+vQvHJlhEBR+2
p1mMPGQNZIia6rpY1pkS+rbC1+Q4RLzlFiw/n23HCRYWAQidViNPA1nYfdNhHuqie0kDCDqHepqa
sCdCNshykF7xn8wuOVrMyA/oN5l+sp3m3gKoHgKEhPWeIORsCQ6M4gAp7MymligSYaMh4kRXmtQn
ncZH1c8Zy+Z+0BoaHnAJuj6y5w4DC+vaV2+b1FgmneFglgIFNXKxVWDYRPTWdEeIN4BXASsRaUI0
9odyljgPw3re+dUQeqtmiczV4BdZtstbuvqvUdfMyGnrX62hQGK7KP+UMU9sCtJhIVy8MGoaRVLi
3ug837uFeW6eMVgt05lIeTjIxoLKtRk4FLgoQmLMqCZbRSNxm2YT1KkpOOvDvCgwVtfb2lFTsQ2z
tEdQ23b7UZX2TkKveUdBXv8WumWzTpyFXVM/iw0FjE3AKojUQAB3ALp/94SPBaezHRTVZBzwtuFO
RMOg6vmb4p18jK1w3HbIXw8w05aHqI+9sxV3P13ufimHhlo344wZDOgxkOJ0K4pN5lgh8PTE9GYX
rXeuA4RA9A+G9QhfD2aoXzFo44yIww2Op3ZtgrY8hH40ohlYEusrUIHowHt6wRb1jH+Rvo2A1RSk
JvlDiJFPJsO6aMnf4Y0mlm1o2aOhi4bJxuwY+xkmxQxrWRj4IdA1L35MObhtnLEq1h7Az7WJOvQ2
DymAgCyicUIG89s8K96wKrWuJa1SFvz4B7Q+Gabj3MCAjQrUN3G5aUFWw0NgP0YJFnrtiOh6oktv
RKG7XpqApOJ4LQo8Yb1rxdRsiC2SPpkwc5L0a9ewUZmOkXNpJJzvJKSAIPyIil+a+L/myUMzYBvp
I4oZdOGBClnUBp22izY7TAiq5WzCpt5PDMZeE1lrIK7Nw1DHP0RT03VxfKyWI3CcdizFH2so6pdK
i2smarQnIzJwnKBbsrEvkh+cez1zpSTAz0t4NfrAC1a1G9s/zpIHiHtYAyGi05U3g/YQNT7yO+AW
q7KEec+apUgWyYXzxsdfWF+Y8aslLa51SHwRqRz+Kxlo/npsbAt01YjDzOiTp8qRKWWcMm7QuFiw
maUVfDZZM7wworG5Lmm3V34uGUyVJMxNLh2lTbv4YwdQoFrSjx+ofCLypMsk4+2C0EE3m4YGcb3T
A2mMh/bDQq91zZ3WUmDW++XFnsW0KYenxbzRv6OMI50MREJP/tA8+p8GsDMLjCQAG5uk9pzr29lm
gZ24qKxrWnv0QSpQOdQBvHc/jHh33KkL6TG0DW2DIWFFEggDHrLoD3Iezn4NEhDC47AuIa1t1pK7
+jA7efriLvP0aUFQ/w7ymPc1JlDPDVWPj88g3NPKJoxFk0gO3VDlhzRJpn3jOuVGJCOacCPsfmcN
BcrWRnKUjRzrkzZJLlFHR7BliYMf4/aPyxxnaESrdHZehBf1EFAnmNKjLrqYTZq8mIboTxUDGwrE
spzrJPfYLENbavzu24LhI6eiJlNtiKsRS5unfUPUUdkTWs+tS099cmUwPAVJHA+7PPXqchXVHazn
qTVphnDNf41KJOE6lD7pRxPIyS080eDZEK3/U3VpcTfnfh9aC+XzJaZCb/WbsMhhw8dGWq3NZjBB
XzSpAn5jUnjgWH/uJiRb7Jk0cJC8Ety0qg3uCu+HhaqxsyhHj0oRbMEi/W0M4/ypehWCrhYWaLuM
0EI6LJuqGGrEhFg43Ui4O6at6UIql/0kOkk7hGQmThWKUo6zQGfw2s82Dsf9bC8Cz1pNSzJxo1Mu
hEkdSUxk/mDwWuXdNDzGcYn2YA70sjDMTrgpG2TKAO3lngY49O7a59kWGd37OcWm7kXS5CyYIqMY
JWf32EML34K+cZdgOsV0nC7TqPD9tGW/7oEd7FxJc85RTY1DAAOsUpN7KSE/bIdywnvkCnJbXeKv
qky132R60G6ucpTIBck/CRlXFF007X4Iyt3YW9RsOJmtx9Fz2B17f9DK9hjVWwebR+NgYCn+bQH9
W25k9HoySg7CdEY6JZHX4D+t69O/30E8PArtGgqwZwTlqUqLhGNCblP57mBeoLHbGjG/g6CK5GY7
c/on5bnAzS6H+qNxi2FvtslwlIGeP8nifTLH5HfvyIo+oYeXfomri8FMQu3MSjhvyng+0CNInup+
kedEdPNz2lrUfxaOtpuF6gVUgboTb0jnaDAWJRwd5Y53ENPpCRbrfATXGAOXngyapwjYPXtYLlbg
xtRdCvZXgU3zVJBVSufOEWe5gPExetvbZensX4PKSM9W1YmdRZt/bfF+rYhGwsy7oJKMEjY7nhmh
KfWJGQ8UwtDIsTqSflHqsUEK6Z8WuXHIchufd4PvdDCQFk0LtLl/5CDisyvqVVq2a6LuYXxDkXFY
kbOm7slxyenP/uMH6a2StDn/D07ubUXiFFuvqAFHJ7Es4L7SpA8AfNDQoJ8mPBc1SQZJMBZRQi4b
aXmBGfn7ljBD+nvzcuoUETVVhwCLYoFa9yPFAoR7EIg6+PEpR7x97LpwiR1W1sVxiLMgRwGBkAsx
Y7JjCO2i3XemIG0n9H4Tik61r4aI4KdQbX0Lchw7INDP+VCQqoaqoQmyYdvYVMVbHv5pbOR07rJI
UBH052c2vsVW+kO0JUAdfbv+h1BLphbPrD5QO7p7d2hxEvEirUZ3sT54Zb21aQXJwWgm86kak24b
k+a8Hi3HJ8ESyZldVXQqJClySDEGpDxzmrdfcdZlr5k1RL/CjpQ2N8Lu7KexzZQhglPcJs2b5yJv
NFILwhslO8AxlrHPcP6uAlq/GIRnkusNXdJieE4v5iCHUy9bH5sRk9VeiBmeFxVA2v8qSzZKOgZ0
ab8qXxBYoRIqK3asdT7sEuX90jhgpCe7iCZpQiKxXftPnuw/ZraxDwsMmMpp8dI74Jem6haUcu9p
LZ9t/B5aj5pZwkJTTU7yFKQq3sSp88sMs8+qATMjVPnhCyB6CNZejQX6UtZT7E9zKCrmI/X859zN
3vtGfsIxP3ZOee5FciEF/a3knNzy5+ixfrtZvxbW+MJT5ZsqUmBIElJJcZI2IsFwyK6l5e251CPn
d5qyMW2rpNstg0kkQVDvJie6Fikrt+80WNfVvQtSTmwzuKE4Du/ZTGRFCyE+jaY3p4q/vNx/FUv/
pTHSYol3/WAjxpS4ytQBCc3FG8vnkjYwgCZojtl9MaNHXSgJI3joqM1QM9zCJfjIu/EMlftxaUIG
8/TgqeZJm8Urp9Qid7VFjEQW7hC9Z1F71EkBLewLzLpEIEBh89r2pUybpyisHv3Of5zDECNsh7uf
HJeggl2F7vjBkmwuXJKC+/gwW4ja+TFosta9oNFB1mY4xPskwlWHDmOVmlSFjfmlceufzK1e2Uxg
UAqmR6O0b1Zb09cPz/ouTVFxFcwXeJUV5In+5JE6MXfNmTbkPlTtn84n8WzI6mMSWjCrcd/A0SxI
L1YUvKfURftZqzOv5QXh0u+JiSiuTdaU+JlJK6LdG3+lQ3VStc875bCABMtew+/z1HrOO+Mgeufg
WguKPFIDnPQFys9uGglOVd6IyEe9mGAIegcbugZbkv4KOhKG9gzmoUONaKjgUtTySBDKLZwpxsBt
wufOix1T2BIW5mvSyEEFTTczjb5dS9skm4++jg5B2u9FD6K78rHnlcD+Wt7fpOZ06nrxtScx0e3D
S+d6K6NJUcP427aJj1MlTGi/MCwS9x5XNljt4R22DpnWwznQ8kDlXSrbekE1DQORGjkzTkbhPr/5
ZLLolBK3ZPeJOlQ3gW1MGABHzZUklIre89WO07e+HD9THRBWRbepiD/Hvr/YnvyFVejYthgMK3Hv
M7U1LPcIypLNYv2aEnBbEzjOqkdopNroi2FS2SniDxAAfqGR30RtuvMj/Nimce5R5Y/ReFsqe2NX
7c5HjTjZah/24qltXc4OA9XFApTfara8X1OTPzP03jM2SvD7eDXJ1LC83cJxKWrd85jkO3+eD/EQ
XMyQ1nE0XkNvvo4VkCm+3rEK0mlQX8B3N1CKOBNXSVgdBGIW8c758a30dQ7INR5j+5oji2YlRSZQ
8iFS0uucGVKTTlEzG2fflAaNeZTm+iYwveTrpopfBBpT0JT2RifkChPYXlz8MfE3SVxEXvXZDDH7
ffWrrcRfZBp/nabnLs8X8oYQq1XUlAoAy5As7Re/5lhZ6hDD1KQlZeyVRXgcSbJly7Btmncad5c+
qVl7nI1Vjl94a7YsJd0Dt3N8SXnHD01Rfi3c0Cozd0kr/32qQRQEw5Ni5jHk8XMh/sokvn/qwbIy
PpWB5Y400YFwHbr129ib973kICxKknaEdW+lwJoBortcvhK0hg+4bzezb+IGlj2LhHiis4r+L/th
BI7IpTUIwyahROYvpo6j7Jqd543EG/Iw+FxOOYHF93aF1RLhgQ2kUuRL2I704SbACu5NfC4ouOrD
0ELf8hDKEHTh041hcKyXbn4L00TcRDv6+BmpP2jsdV5ffFvu5noa7mFevSeWeLNKE1cVdoQWuaKo
eZWAQXhzcsu0gMFvUKn7uf/YlzTowo7C7FioDx/dXiet0t7bVVH9cbxZ3hYfBQIHQotAYtHc4s7s
Xi2DgtPGCUNvQnSRjD8FIVxbfmWBfgbtRmwHWK89zjplG42vFd0XuMcp5M+2sbzHopfVZqxseBON
uWyIj6wJE5rFXvqzdZAkMVEGoaMYtOg8E8dv9k1iN7vKqa2d10ZQezpXHqilRHuyoqP9jAJhF4XS
Qzfo0u81s/RAOFaxTT1Pr/ZjhtawogmEDvst8rtx1yds9yfVFBBhJrLQO8vbSFrAL3EbdKsgyDLd
lSq2VtKHuzlzkNykTauTvb99jzaBk7n4oYC17HRF8MUJjGGTqj5lLk7+sA/FThcP6atwyTJ4aHAH
AAGz0Vy37NA+zZZiluE2ai2lze7bo2OcSCLhONsORHo4fmGvaRhEaNbLyHrvvBwyFOvEzpL6xs08
rWbANZeJwYAbYcyrWKvdupz0wqge5REjOgmIkcVBZiqM9tQXcAVWWRsCrg+DOHf3ieE7+znH09xb
fnecMtwMY7hYW+VbmrZs9MfZyfJXeEktKvwWhZMcW/FmQ6kicByjHb06Sbm1zu4pl2diP4rD6cFU
78QVW6ynndPodGtlZ/gm93XtrMp5n9L35H1p5nMSKsqAAZRyytT1N0qMhRwruqU4BsrFx/Rg7IM+
/Cd6A2PVpb/UiHgjpc/UHEIvOyI7RPhPeJ4HcrV9buP31FiesFExRD5nf9q5xK+y0VzV8xmh/4Mu
FRaSUjJt+ujFK6e1gemnVSRpoxSJAbcZ1ooPzH9JGz3ttOmr69TjuSfmHo5O4b4JUrYnquJ98e4k
xFqeyC1MQw50DpmCxBanI/g0opmL725+WZzvkWv3SHkjuGEF12Fj4tMcMUwaZKfya1JvXxDr0PAR
+IxEGinopT3xg9wl5X0F8a0RhP2cOa7jNmfdJ4abVF+j+eMliGT+/YW7vLfcnobbay0pWqJ37nJu
vlG0JpTpGDQfdhNTWPrW1z0vyL+o/XO7ZgFJ7l9KesO3l8WLrg87yZXOtv55XFhrid3UOw/6Isok
f2qofPtWsG2jDKSEu+Um8mMRQOgrpLPq9VfRBQd80AfC1pHnvBXmX25aUNdA4p9R3T1UGCar7pHv
BFC3SkZvyzX6xA1ywXosmJD5UT14xpmLKAzUh0O0FkpfErecZ9Ny8GmqQQ+KJDnwdZ594a5wL/nH
QGsTcRFAfp+RY3DZWEYjCq0mgUfzi37SDC9unQsOzBAUZ9VuaiiCiA/GnBa2MDK1ViHOvjhjrPmy
go0+f5hkEOluiFO3K4YQAwKUHs8Gwv6Kx9ZNP3OMoQHtu/4R3Nok+0rZgqicvTK7Ggo2zCnkYqXI
ES/GwmdUvDp8nbfXH4Ztm1h+LQSJmj7pLACPxB0lhUNYJBnNJgGmBA1aI3olM9jziPUjY4Le6SdY
YBnzELMGzBELHFS+IY145UL47wvYbs49MXsNzsxtHWCu4YeQDPXfHfXi+UM/ZmeGMyxBKph/uc9l
PKMMdNmOPIU+07OxTIxM6Ik4jhJecYYIn5urZLLSxef1f4PXkt8hkxf/xNNkhDGE9N3l2ehfysUy
uvhK3i2GRiY8HgNWUm8CpQIQhO/CxTGot8VCBrFll4mQEJGZejOm4pG37f8/DivDQ2sFVJFvmC+O
etzzqoj2bxpmNxscbldd+qygnsJejtrSnG70vKKUc9S3owXF6tasMc2u9oeznpV8Nj8EI/I36ZTd
oVPvBofj3fzFJ48GSj18W9f6e294pwHI8ezZDe3df6NO31r9fnDRXH5pffJFZuhv9IVHQiA4xDZE
hCBZqWJoNnr8L+YpM6RmIm+d0voTtfu5bJubQS107zAvzgOBqoYRrmcRosXmcEh6nvpSy4Jbxu3/
0tE8lF2wy43qoGcOs8b5pBMUEewIGoJQQ9qj7g/pLzTT/jcn5S2m2A3/uJFJgH5jgSCrHvMEb3TT
XFUe8y7TZVUVPfTyse7Vexixs2ZCC3qDjB+kJD4BjmnU7Zra+JRJf5vr4C2Q3akN+43TB/fFaU5l
aDwZROemy/h3YgwsZYF3rQqe/Y4Bbtr9vuV2L0qtO/JOkCpTr+qGp66fiGtWvxXiHtr95PK29e+w
tD5cg47sUL1h7/nugoCIVrtf62EulpGC50xATrYnQHHTdpz1uWLh9ljQisfIs66DXT8ZGCGIMjvb
HNbGerm2TnDNGmvTDQ4kb/MydfUt5Hz6QP7jicjODQplvGA0k/+NAJIBHHs86vtnETBcERPUtOpe
OTQrwQjsoHBIXXjFFBNW6yTxvIdoWApa/XTxSLmhBQ5qwyCJriH3jlrFbz+xL1EsvxK/+8S8tqmZ
P/DLnaMI/bEDWuWhK/D7UaN7jp2Yimx9tOm8iTxFD1M8WnlOJEi3NXF88HbSd1hC20EzzZMagRa7
nbcjYXXnpvHOjG2NckEq18lX2UekNzFYRFU/0t+6DKl/7Fp3Q+4xnTScUXbVnVRTUQYJ6DPz9Isx
2GKVxPwMYrf2d3aBvRVwVkbCAIXst6CzD4VP+6cPIrKXYceE1msYIKRqMg4jqLRYPOJrndl0HOv2
NWyBQDo5xFHp5RXhri43cn4JOuMnxay0JmKb+brRRcuYZGj2kEk6neqp3c0peuXS8X+HOamt41h8
G/iG9JfNJG2wB9skRkORudh2nP960CPRaD1B1tn3PoK/OTdvKXsNSgvGup2NRyD1xD3Z7yUEk8Zw
XtMO3fRIQ402pInPDW3SQQwofdz5QxKu/O/KvWGd1uYVofb/ODqv5UiVbYt+ERF486ryVqqS7xei
JbXwicmEBL5+D/bbjXvOUatKkLnMnGPu1PJ+tsk5IW0UC+6wXv752AJMDv6qLfPXIEMSOskXK80h
/fJ0ZD7L3jx/jBEH963xQ5gV+QtoW3vnwxnibd3LA9gzDG/ElJqdj00I10fLBQeQV0J0dLzqZQqN
97iqNmm4/BrRccK2BbQo3XlxuxslBUHM67Z8oMI2Hl2VX60g2SF8uwZsOb0Ixmcgnua83mOUujhh
cJ298eBBeAz78Ez/9NSE9QKk+SNT42jC8w1IBE1pvZvE25isc+a02feN2Je+89ctjVdUBj+t6a1Z
zC297JEt3d4v+ovrv83w7hIsAsJn2wZtwxv87Vhm22YsK+xo/cp2QHfX86EJul/K3U1DsdgpxKkS
cHazBErwrMeKOi0Ul2Uzs/r/D55qMA9Zu69ZhIMH8750JI72QDpSw+jZU9mntpEbwyxk4miuDers
MuQOHyT+aMb4X77BcYGC0Mrh+0XYF6E0u+bA5kzbO880r6BiGNbF5mmsfDZIEL7ToTnZEe1ksCSb
IQ9cfveQujDWxqoXIX0IEWxADc/gPpmTDAijrMcaxcCDKee16043L0JNlrQaYUiQw1Vom5fKYPJW
uWQjE/bI0HAy+ifhpvumi6520XC4MDpr0bVDOhmwM2IoSCNmjd4YPTLC2o8MJiNyQgjxaT5qH4Ao
Lrxd4SrkChBRU4a5Q5VsAsN5qg3EOzw5Xob4Tsods1PwfePVm/LPRpQvmcW4UhaPXlkTAuGUpK+G
zv++827Vm/W+zGa28HxPPRFHE3rjpkQ/eymFQuPf/hlz9iGzh47Qiz6xhTGFxEw2VPekv3WRxUQK
Jnk+AfWv3EPoykOJc1IM7apr7jKHqsk/7/QflWGvS9kcwvCFFGCcXA+S07OenqYOEyiaO99sr02a
o4ltdstT0pkea478BEJuopKQ0Z/ljxFDF2tNeV4eF4NoGsXrY4BpDXEC5bX/Plf8JRzs8X66MUN8
ZEF/JlQbWx+JArxug2L3oCNEyb8yNx7LWj/LiZAv/zWIm+3yNdaEW/QzXYOr8EIXWDo9j3DNZFPi
Pa/nkk07QUTozQfffMy5qRsrObr+par7a0OwQ8tIyFHMShbOT8RCoOxIQ+BXNPPuHXXepq9NKAZg
cywU73FaroXP9GdQF6bh56DRp7i54h49xSw/nU6fl7Q36tkJcQxj85B+yjPkxkzZr6kLL9w1BK1Z
BtnGGEEecFhlM8wukqEeTJslFpdFEqlryBHXtPA0EnTXDZMr5Atdea/SEGBM9acRiHsXqmY8Py8Q
zIwz1pb12bKqI8vwT3uYn8JZ3xN0NGOz0Hqsr4oiKZ68I1utE/faqsh79DI9vIyIhJwCvdxlycae
zPJCxO45kfY1tfHNskLJGoNLiltoWWAQAuaSmNa0z7kaP8Byvg/K/GAIhIoBbYjxNiUko09oayDO
eRyoBjgvja7KidTToKprvLwO7IA2dVncxHj3ClaBsn1wGlKQcg/uQ/hAzAhTbEwuVbrBy45i5F/e
09NimZr78DaNWGna5XEeqvBVDgyeMFqmqF5RwDIOirBYtexXc7LOvDjeJMhb3anOkMND00C2uHzx
HfUJA2qIPzazFp62Is7ZuP9VKUBqJwX26l6jQWx8krIHDUbGMJ9J0N3JZgnHnqm88ZTG+til7lsN
X3QaXOjA98C2Qc7V2768O3AAI4gpNpP6ChYu6Ysv0HafMpxlkW1s60hsUX4wCSepNAsgYCxdCW55
/jwx3gk4ns+DYzN1y2ij//LUHYTq0ofltUlBHIz5dC0aGFlcmrF4G+13GGS0HYdZkSM2zTvSpF56
ZWzNEf1gZZGeiKKQz71UGgZ1V8/t2REEMP6/lg3+IkB6iEdnJ1niupwCVcSirrpwp65V9xWSvgEp
DpAWvnp+xXT+aiocM7xGgtKgtKP98klML37Q01tSeLsW2Q+yQOoU+H9+vbcdRi2xs+ce+Z/cR1b6
3RvnYz5U6Lyt4wCImppcXxYx1vI9a2oZSxWbgccuQlD0wPaakKkKTQ4epizYlnx8LG7MOvmJtc2Q
kn1Fi7ACB+lIdcrzKPjMPL2gkw//f7lDumtAndRI7D3aDUyK5jqZv6o2+gNmIkQVxiIeh2rtvmSB
tc2r+qNBCdAj9bE57dCHEFtGskYDv3VGLhv+nYqWOjGV6MbUO0+05B5mJn1c7mOb/Aw7tdbLYVNy
5haLNXeiqLehyYSMV60aD5ZvFhSZEI5RZlkclumY3ByUHZQQ+pXN4eLwfVj+Og5Jqba+JLn74AMV
r9FoZW345McYOUjNLv1xibYj0KDAFIvMH/FzxdYf1wtUFBMFeTmb34Hwt9gWQqBOrP+E4RNToRfz
Y7lEY4gdnQ2ptw5baSOmkiVA6NVmycBodp8axhs08B85it/cFRn5H77cAT/fTHPJq8WwPY94dSPI
duFBg88qnfJfr0BbhmUFu1s/Oa7/jzw9WkozREPRbgwBepU+LQuHL/5K9ySFFDRUNLeJi7NtLJmQ
WZZkCuXUB2SFF/zImxCrH5wVAzkcUKbURoClR8lQESdHlPwkAslExrcE1uFQGtWX68OqCL14H0i2
3vTr0w6kEIL1+DEi3GhtR/VXO+NRdwmrgHphMk5W9zLSjzGk+E27rJxa707S+D4o9anISRn3jCwm
MhwVUZnQ4Mhgj6v53Uvyc4E/CBQhg0pvanZM3z9h/71ps3M5tsyWy2T6KQZ9M3SA3Ee+kM4OIgcU
NYuvYI/bcV1L87WNETF2Q3nSRkH4RXbxXfNlOU7ZLHyKPtlYrbtFa8mXMZycInnH1HVsSAoOkuqi
NEAYxabZysiPrrtPp5OfbOp3WV7spdX7q5LVYuMrgiookKk14tPCSQtog9yOkrYWt6aNV3ZrQ6xk
A15LmqhBOVcckVCGZgtyUXSaMw5//FjIlyH6xfumaA9MutlpWNQV2da3CsLMw/0QJldb+J/D4vKp
kcI+tHCh16ZnDVgyYIuUNoEAi0ovcjZDWMCwo8G04z5EytXNcB48AKuJuPpYL4Z4gOcVan/V0Rml
LXCqnr+H60FEpJ40Kvszy0wk5X7Eulz6zzOU68JSHBsWSfOR15/bNISpEwFJdFblFLzYuKstHf4K
AlxV1JPN6H03/XwwJvvqoULKreTDs8t7UUYCDInzXaaQczqzvThxuvHo6VwdroG5v6WtpEQZhQud
rfyBZSDPVjF/hTFtdtFFaAHzllzdQJyogVd2VL15oUHQKqS7siD2EekwTTaDr8z8NU1ckehD+BDJ
P5McJB317QqsxL1hfyUzmOlgAiKfR5DUmXeSXj9nzxn3qSCjLtPel2OO2zRhrsmcfFi3DQD6lsKY
vYBcW10RPmjp3kMEI+t5DNjrJSeeURBs9o1tDpDlrDmZquUUYTZ+FiZQoKFR35ndhruUBncOGMMr
NnEB3C9G5u1obEHDbKKxHU6zb6yXEQL7/pVemC+28q6RkEddzZe+m55dTnYvah/DBt3DQIOERHGV
dmhwI4gW2qyfdRIu16L0MHEVRKh72Z8+6v/An927AE0MLldYQfBph+Lau/bJg83FhJH8vEz+8Qos
jj35D4RA9USmhlL92IoQNlqskrs+soKdivJ9gsEzyyrATeCiVeKEa8cCRzDDUwqNV4VHASVEWu/U
IiYfiX14kKIDnhDKs6B67jEjR7V/NZmrorI9FnF2yjnv6pDI0yjW7zEJq2WvTl1X/dYeJtycMTsl
svWoa5aXVNNN3rxWHW+Vxu3esFOb6nofM2nekPeYk6c5AmHh5ZqyiVinrHsSpYdZHHOwn/4tmvKW
8Udl4E0LZuFA8rRir2WO724AyjfhJeWCpeQi8tx3E6g/xLDNXXrW7CDOtc1Kz0l/DArYvCwu9ohb
n2bULLnfkBMdWWWSK9z0lKquBFxsSfIUfOWgORmf/bG8xZgV3UIie7DhOLszWnQCFZdvdxDlj3KT
f6njv2WUTFQMLbeUUXHqN0Ya0MGwlBPq0RrUC/ZkoHI9hrjpxS7Kx6z2L4mPU5LCtxUeMU7uy8JA
HfPgbfkEHqNsC4yY0+JMh7i3YGDRcjEid3ckdpx8yF80+ms8BtR78Snzur9LCZP45bEBnlmhHnAq
Hx1csV+KS/5pnM47vB2bqo83aWOvluZ4eS/iZbqDLjCt/T1xHxsXoLKV9asRcyC/T3kiz+w0pOHF
RWS96H4x7xmgzYehAkSC/EKOhBibZKcWbKBClVqrwuYMnXjNfQE3loMg7emX6BlmHA24pe5GasN2
Z18s04+lRHYMF9u0z1U3oUQvkS5geoJ+vPwetgYApzy0emRoNuQGRizflhpf5lfHeKsT4vbwD+4r
kFaLoyIU1aWFnnTStX8321LQHLfAK8dHqpdQa2ZHqNht5yentsBi9AIc6kzd6CX1JtbOFrr7ygY9
7VXuXjDOsWli56LVPxFduIaWNWnul7DN9n1K8d+ojdn9pH0L/atnrxzt4yw6WK7eAqcoQ+Rz2sFo
7NNuNNKk/3RXrdUcpxAkuXpfKlyKd9hcS1WVws8rbpZOPv3Y2Tr8/wX8SydWq5kGTZv0rKxJfAPe
lMgTTjJ8H0s/mJThxs2Hg7DNjdDtZ2RjNKNTUdH0WPewPfjpnSco29FIzwPqHGdlRc2Pm0G1W/qo
LqQuW+YQGcVqicuAxz35GcPspqI/S41pU561GAyYu4OjeMdoxH+DT0JvNdKhsom9B/hnkg5db92e
ybL/5T8jKsDmYRvaBmiyAwTF5OQofYhNMTgWXmCQU9Retso2Te2tK/6h5SdyyBwnTvSBkUBusumz
6FoqTp2hqa7SjHiuhkdEONUqk6hLFnJGbMcss0cR4PZw3yKSzh6MhaEazsBCa8q70MD52xCvhVyv
cdytmK29MuR5SvS6SDDJ053Rq2T7eWzYGi9G4zA9jCq7MOd8wUME71D+35UvLRsm8OtEu5Q03OVN
zv96dq6eOZyJFVnDgrgy7v/j5/gC6BU7632GexEEoFatYrs819V4t3m0uzpEf2Me5DQy3/FuVhE/
9VBGmGuZVrP2U2uX22PxAA/pKrFPBMNw9QbQCCkq2JQ5kUbZvTxR7OQfTECXQCwojE0OcoqTnrgp
CwxBFbEHYI9QUcD04svLnXMTem/emO0wmh1KO7gxF6Uozvx7rooL6L1X4EAbr63eFGDCKpUHCUBs
OUeGuNzDwfupankzC/HMu8SlHhMDpo1tbrbf8L2+fJv3go8F32XFRbvmP1shttgIBOYAbhE6/tOZ
s5HSO+ZoHeh7A4WJRvGBCFSRFBc9+T2EQh95JRjuKwRCictAGm/4cqoMCHS3vfd/Tml/n0PerI4n
KzedR6yjDON4AZeJzGw3O8XJkPjGuU7dR+YqVAJy71b6U6nhU2f9mUv1Y5nQGHyD0pWbkuLW9aOj
E+gT+oPftOTJt4ziJDyYICBpt7PMfYI+i1U3Y5vns/ch/tQq8P5lY4POsau+U5sduJeSeB7PPWBS
18427Idxx7W3ODRo6MGItln20/dM0CKTI4rAFzROZAtwKtZULCV/yZnD1yzJjITCRxjrRgoeHaBZ
XwF1EeZi/J8E2vfuurPqf1jUeCeB7w4yO4dOdUaelFMOsoKj26Evi0ewH4H8l7uUM+6irwQ5h40p
6Yd17/kMn0DUivfEbPDmsvpgbDzwVwokGTZBGK2EXEw1g496iJoiDYatRccbctF5ebaLq+jQ8aks
TgVfdKfAAvTjhoCZYwBZPD1aQk0UTncps/w79THmB4P9g4lkl3A02j3zR518oRvY68K5UJSv+BOw
ZCFKgqPbaJsPKXvEjtg4qLzLcWDAHW99V20ZyB+Wry1CZfwgYmtrWu6/QUQUBJ5L9BLeSHd4Yrn2
uIy5lmuvoPkUnLyZjDdxiTrAZzGV4egx+e2X78HUmOmUR86Ni5C18RfGSrmN2ukepfWpbDxM3cxK
E7XziujJWjykYQY91unPqSMBDU8+ZaO4aLOHp2fsUmdAVeOuKquO1whRaT7zedUItkl6IJwByi+A
xtj03g23+7tM6YssoNe1VnY1XsK0LLlF8u+uzbDkQSDioKzj7suvqhfi4YOHWYGet/VmssKPgoGg
EyN5C9DpsmKAr8XvPhjDSrX593LLGr33yXO/RmbxMAt8kbyny/rAGdxd3wcIUgZAQwoZXNSaK2e5
YMb5ZA7GR040WJAWZ+pHoJ7gfq3UZ/gMNVC3gLsIONwtORyiQURJ9Wgytitpa0YrProjigCuV2vp
A5iu47UJ8A/Ad/uCoM10maGlVPY+mHxGBAOwOmVrDOcU3JnwAGGzKmjDYuP07W+AQIZb8o6rZ7P8
em48IZcy0HYBhl61tTj0U/Zj1Oi2uCZlW/wdHKZh1si3YnfmhyH9axLOp7JrmP0hIy3Ca8vbzxSC
ha9ju7sGC8Qy4fCYbpQEGDxIbX2adPw5gyCEPCcy3lj5ituYIlrBebFOR3C6TQpQTAKntsnO3dYh
biwrbwkMGrcy18+Yxj6XYaLT2MZyByjXPJqG+ZSIYFt3LWUGuh25TOt0sdZltIscfbfw1udq+huq
/Duqh7/Lvg2ixs2f9DEMhmewaoccL3cdlTucXyOAj2aP9nqRpgPCiDBahJt6hoqWcp1G/cnJi5PU
5RanTwbzEN9teOjM7h3x2J6AO4yaNsk/TmfchFBPeefdl8Mn4lrhjTgNTrQpVQip3CTmqKRPLNzx
l470JahsqHEsEjkxl3fS53AJEvPR1Q22fwFao7T9bG3M07FVf2cHsN5414Ti8uVSX/v2qw45nfK/
eQLYIdXsI402wnSJXIMT0PKXWkODKzahoUIqnpqbFSxRJjpFbuGMaBbxxuADO7WGfVu+AVupg5bj
8/IUtIv4rsHaQrnvvRbRPQiSQ85xkte/cvBfSLjcgIZjCR7Fm5lywY/zg+yqJzcq31tTBGsVRvdp
Ho5KNY8TCZC0VJpp6nQZs+4wDrZFFxKtnZjalRyk6YEM6Gsn6w/L+g7lfEl1+Tkz0xBgpQo24nYI
8tz6aGZsEH5yFDWdURx84ioGJS0owXzHRf1hkcraw8ZcNtDUKjF2Yb8c9xhI2A2LC/D/16EY9lOP
bo91QNxON92E57gZbqgEZoIL5KwP/RB5a/BiD11P+RRUaI2s+ppPxSVNgMB2XzaXRdvd48RHTjeY
l5qIjTjMNmVrnfw+fp46bzf6MQ2T3Ayxt9OmfqKTOPBlYhLpnxx7fG+7Yjc07Tqxy32D+d7z9Gfo
zRtcqU+2Of46k3lzMVE3M/WL6yS/RMEJ5BAkMbrRddRs27qYnM1oneTBid9GE5qN2mHiYUcaEWbM
zhHNSOXuBuw/CSdhJMa/ptUK9Oz1Z8taUZn6XZrGv2LkcBvK9KyQ7zSYFx4m5lnI6a/C5rRhKvZq
5tU5V/LRA4uAMQROHMiK0LGOJl+aaBCMDdm1DNpLPNfbrgzvU+q8ILZDRjH9THV5SxIIiXF76PKI
qs79h8cezoJL6+QKa0OsI+Wt51wiVR/Rld4Sb3rNHbxn1ItRD9XKad4mF7YczT5aJFfmI/ECWbpZ
BFcd2iOimxj+8kdwEOQUhnEU9nD2qohpgEzuU18sWR2yepSFbx/LnpwEiUKto7D06u5FoqWuYlLH
g+D/6I9LGxM+iAqkd4u3MDcglM3TOjDSalWH4ymYyIGbK/S7yw/gZD3VfrWQBtozI92J/1W7byaE
waGHcO6YmXrfdhnJDWW8yY0e6ieyATk+hrGCFKOQx4HhbG24jNiWNVb7MVvXnbN41KNXzx7/Fkn/
Mk/9Neiyt76XT5UTPgGLjh4adzoL3V3Hxc2Rwh1Py51OWxiJzItFAa1Rp3/w2trMV2JOl+w9zMZ7
o8J/TdOvU7mMjwtc1XbiMhXlr7quC+T3I2kDjRKs9HJumDIP/4hx2qYlClkg1rLKTm45M4XEz9bM
j3lMdNcS+R4Gf1w4Uo7bbKnWdvUMYtw2jSUqQeyJ6diNrGxXZjVfebiIG0G8hTho5HHLaZfEMjD2
XfSFyd4Yxcky5qNVMkEwerkdktzZlFNUE07b72g+tsHobXh49ENtOmep7eTM6fYRWAJr+0ivZujH
BKixkXQnzM9rqzWPHdqy3Fga8rigHKmSqzXzRi1fHJb41fJ24RZYgGJvMnTOVYqfkx+uXdTVg3zu
/OglFPLJke4xyYJXerHkya3yGTBhs/Vi/9nCUYhL/TT0yffUqe9Zez5Ci/BZWFjsbOfLHcmt8I0f
dqOnHMAsX092mdP4VGkPPCkQluVIVSgcrm0MLTaz8IZ7pLJhNG8/1Twfnano17OShJ2F8goZZmub
1gF8Q7Obhb+3uJj6GdX4ADypBLjTcMz3zjlENzPXWbZtu+m9HPNX7RZkbk7z0Y2NVQw6/KVi6rea
FdN+gJ8WLGZ3lzgyYvEB7Aiq8M9IhcxdR12FCDB15j+TCP7lJSTl1DV/OpAXXhM8Rob7qDjZogLq
Ypx/ouy+1xWalAbBGSgCrAgDub3swtC2xG9ylpfIzo556RC1qZunqiVEuTXUW571xw5t0vKi9p53
ygrvVzUw6BMvBWWZ95gJvKOcEPpjeMcdDIG84iFzh6VrJ44ryii4FtFV0i9iRhfOVNgZex9Zj+i8
0+RHO1siTOnMfmXVzl4A8bE0pw4Ag32uZsptrNkrPG/HnvGTSMq3QJBn6FqshxCdKV+d1RAs2V39
S5PXb6VTQ+udnnNnuOVReYbgolBZFhEmPMs8TMCese7ipjbQ+pXlRxn4217KlzhHwOL3z4maqv0i
+Bjt8ix5LB963/+nk/k7VtVTHVp7z1IvmoPAj+FcSnODcfQt7PXJj4wXWQXko+mz9DzCZpy/YV6g
lcB03AEQSIKd9BUxCv6rictzIY+dCYsmo4jNjEIBnzRvoxm8GVYALLn6SVKxH/BxusO44XBZSV6d
CcIjk2D/d+SxaVV6tAqyCIG+rKtmmNDY+lAYXRjkyLq8Vd1m6JHQPFUpq10blBKqmGRRoAv6Es1x
Pabmb+8na2F4JEHb8DxqA/RKZkBNaJsvp+89qKzWE/tdOCelu3K15VJJuC8ioN2IGqLbsPNVbmZB
1XVehR9tioLJCxYZNEA2NB5xy2qXBRAnVEpunD+Buk8t+TSZobuKbGeHr/AwTYs5NzZpJIHlkAF6
Fmnwzu6BfJUcx5Gj3lrl79uEwWyc1qhRwyfZaRtdqbedZAc7WDesKPznYYqYqcsBQGQPkVuc8Y/O
G4dRTNePyHGs7WiZaCfH92koX2Y7ih4G1ODSJn5keRis1jgYdn6jaPynovI4NvmfwALAbEZY2azH
ssrOg2AyFk6PMmZzNbe3ygg2YafPo+19gnc+dE17c3y6l94DbFD81bHRM/V3nlEz8DD4w5dd+79J
GF0Rl5I5X+Sn0CrXDm7pHbPlWxOJa0/gKFeIeOoWGX1pM7TBU8F7AsOhzC7ZiEmU6om6fNoGGg1z
IxP0ys0AjiwMtynWYQYK3xWeiNBx7lIPwRq6+JaH49614y4o0DwQU5cU1h+oGifgvhIkqjgEUXUr
Qv1uofvzh/zgFMjhMGYBqJmOVtRuG6+FrN6m96wZ+VgZijmbRU1jU8Y3R23jP1qUHLV6MQrEsRM9
yuCzxcwjeuxAyitIhHMalTevqo95Xx6yTByXz7N89TV6HmSdP7jErlaRPMedeiWSnYEbuYj8dqjh
9qkOf9DWWMgB6gv+gN+AUiszxCMBwF/LD2Bqc7Sa6jj28gcPIHEGDLuAalFNO6W4FZG9myrxuMhV
WbG/ooN9acm0YClM1iwfu1UtbT2heezmqyaE6CKW799mmCMhJ0ym4uvm31m+z7YJyK8Z2Zr1fhlB
G+IqGqe9ixSzLcrzQMQE0ImnIq+OGM9OmeW/zLRJduUfwqh58sriIxkZvVlOaK1REoAyGHsX4m23
SKaOxsxyjBE870A8xzsCO/YVVhj0vyNDuCzAUQCTTzBDq+SfGT4Qw9Uv3odNj+2ZHFzKnrHYpfl8
bjzntPzfXJv/Jr8ndrXZFKVcYQ77QbH2GCEKHaLuWuTOb1IS4uKYQfbaikHuONbu0OumtUqs9wbi
4KcVNh6hb96wTorhY46yxdHxSLYJbtggliRQI2oE2hbGxrFCtlDw5y20vGjKKWzx7k9JjM8y/Miy
Zh8URDDjuXWMajc2VMtxtytSfoHJvBQD/bKEpWUWJzuD0G0PF1dUT7ZTYp2vd/zgbaRmLOHpLhza
J8O09uYCW8PfuFYBTlbA/UBQR9TpWXEaBGt4L7E/KGp+CXyADgHptfUfwTuQUjBiMUCbyrRi+nIk
RTyn0V9bMCcjl8VBClA8Glb4ieLx1224dBM2OJUxrmyeVGSu51GHuypN/8yGsbcYK8Z5cgyL8jLm
9SnBhsnOaLv8qzmydcvzNr1E5B6KQ55M13AMLrkevxRcA9iw+Wb5AVVQPDWWZttRfts8/k6bQRKt
CBkW9o2t7GIMZXtrVviCxOvY867FokPNgDTpYSA95gEr+oPXRduxz26TDE8l90Hm9gvZl2Fa2P8W
2pOfwuqfjN4+KCapWKFBxdkIImF0sPQow2+rEHg0p6NRtjx6Kcg318/vhZ6j7fLHq7Cj9OSgDUXB
lZ/azw6DhSqFXd2ORyAo2U774l+TA1UBDttb5U1Ns7n3x/xr5DVjcLzi/d/Ohbvtsz67GL70CChr
/lLCEkqmABp0AcsnuwYgmP8ZE1A8Qa4OaEcOJuZlbps6v0+oOPgLVmtc/Os88ABRcRUgyrtHmfd3
Tuj3rcD6qbt5n6DRY8fCcHBu3AoPLBAuwWIhxAEIXALUBCJFLSCKKWYADwKRnplEe7uEiNAnxjFh
zY6gXp9rp36hA7R2ZZ2Tv7x8/uXnNPjSVywNnxgE8m8k8iVKg/PIQpwo56jb6BbqjmzINO/mq48Z
mdDzf9C84p2RshNiRpxvXWiqq7IiXcY26+9ydOA4d92ly8jiK7yVmhnjFoBWmOshX+uyIEbuM7TE
R8Aiiw3MwvOyLa4i/F3U8qh+oXZgnkSk2VSTPNaCuLGS2okLtUu3COxgVRXMobNuYJ9tDnlHtmEC
hL+rKGdalZOfPdlfcUDeA0Sg/rmPXRLZa5/engJRvmdFu+Dfc3aUHervdWjaI2FEXK3I6mRT3dD1
lhsrcj6w8tJIBrPzKT2TmYltgqIzp+5JMsXahU6h8YPn0YZIJ66zOB8hYrTZM2kl3UnMglvMi6Kt
m8AeC1SPFH1ISCOjU9kNJnbG3jSTE+2+PovZiJFP1cx+POyftWbqDFcl3w9aOKcUhCDFUW1v49Rl
bSWoz5hIF657r3RQVYTa6vZF2YFaxRbs6cJK/tTKsDddzeQlaotriBnh7lcpg2zh+QVOfmRW2huf
gtHod6buwMVbQbmlmwMaMSUILzRAxpndErFOkyQl3fQ2fjEAg+DLRf4Q5mseCCK+WXo+donNS0dB
h/QXmRxJFcACRFhc/NaPV2IJlWb056yzBC7zPBf9PiMaaV2mEVh3E6tBlDpsVhkX3KQQ5CRaFk1A
rvO7X6YB7MGxPoJty6ASVHo/uwpDqxW7z51ia11UWXsnac+BtIJKwpxxzKqYhb4z6+FJFSJcMVZo
VpMJ5IFrh2W3bTfbfFTxU+D03Ta3pupZWUN094zqF/TLv9jma6hExPebyIY0aoQGCWyibV/bFX5E
BTzCzmK2gwRYQcXFQqAqzSphUMPerjL3ZDd9sp+jwj/Jwc7PujIjXE5+vkp6Ya0rQiW3atTZOQsx
FdaTSN8Udt59JwLsAn6P0rrBb+ZOFLnjkPffzHync+569oESlirS0WDlLJftkDvmG7AJMGzDTO8D
1I0P5TR1l0oOH17M3AMNoDiwlqJPbwROQ0GOiMndsnbMFoEwJtkDYTn5rtWJAvYr8d825JMopzVh
dSQljjlpnrw+tp8jby7e6NqwbrDlA1BhDmxEBLJ+S2JfqWtE1BEWYriQHVjhPvUQ1s9gBhSb5tEw
jFOdSOpAMeaPCo/pQ1KTOW4Cq37L49Z5LWuzzVFJRjmEPo5Tzg1xhI5FS9Jjjr21mjSelYPA8UOa
qVzRBT1Ib0Zzj5iavqIl7GwUUu6HcTriJHxM6xqNP4lPhQuQUbVbF0FkWeXoFWxu0sKFlMw85t22
xqeyavFm54yOrXk3EQprNKxmBtO7JtDLoGMG334V7IwEsRfJrAUFz+B2hCMKCmlikF3iiXWW77km
bqqNPmZVfrYDVIe5Zo6gAtQ3KC2ABnbiO1LNb+bPSB0JQC7CEQsE+i3GV+w4uHaNkESq1vx0ypiP
4hHuOzMAkM1wIdJo5zIzplu75/30GWBC9TlNo6S7h1a9sb3yOLTY/j2+yD6ItwoNVJhiBiVqMmz6
X5Wlt7wrzqYuXgF0fag4+ADwh3MliHfgerEtuTdLEkms3YqExGkDoutsN9MNdtSr6zHNKottF7XH
0fRfplHt/Sp5T1H8B3a7rq3+rR3BfmsmgYEw7+l/zJ1ZbxxJsqX/SqGeb9SNzcMjBrcbmGRuZJLM
TK6SXgIkRcW+7zGY/z6fU9UXYqpA3eqnaTTEInPx8M3c3OzYOSS7GOZQWxWGSvpAy9kL85g3kpv7
yJGYE0lcUHyKTl5FDV4UV5+jCV9HB9noddoqExUACxhOXuHWA8yfUtlruAaiSgmVY0EXAtSAx9ls
QB0JEhd+pd20lXPrlcWDm3q7KqdeUtf7L1NFLc0QfOkNUpM2+faRqm7EOpESzcVuDnzSiikQwxre
oMU4CHzwtjozixpSboW39x6jqr9xA+2+iY37qehRRIyvrLY+OC2Eal1JqBN+LIoP0RidDMokKA9F
X8IjkQMepB5g+0MCBplOfeXOT1Yynzv1zMlm3qahuYbIBPwOx00WEuVKsivUtZD8BGYoPOuejr7g
sN3PKhkXatTGueXBYcTIIxl3OYmjFaxMKdy6/sWsUYZQqwAOdcmoMaXIBfNAXFkjc0Wwm4Chc58S
6XUkGhl6w0XYeub2Y26L1rjzO9Fgd+K7PIHhe6QYeWmP43LK83hJvAVqjdLal2Ruo2Iizkdwiawc
dbq9eZNTAgNzl18jfwJr7kiURoPxCKmxb/WUrV2f67WRmYDnaDwtIn3RVFACqyu4mbjEEohvNbgV
1TheKhYFxeix6RwwyRmQ1TKkijK8LxLsjlJj5Lw6qyTy52ZOlUtxH0bFAVrPZGFK47NjcxbBbEHl
fB1YS8V2Xpak+5KR1ZZX5aF1s/s+hFg5dSjDSQq4K30pKJdwngw9R4ChomBApyxM0a1I4AZARleR
AfaZCAfBjetRalwuKQL1zfNBemcswE8qMB5O9rUYbLyhMdyZwC3aCBxuOs49xV5w+mhWWG4SoQFy
D7BguY4wGeT6o0tXLJvK2Mx8mpunLp6GnT7YzWPCjdISw0axnanQK17V9aCP4FCz+SYNkuhsok5v
FWIKI4dC4xbG08h0qDzVYDNrzXTJXc8gLBY5q2xsOthxTS5vyfDZcRsqyhLwfYPTfpkbmGQTm8ri
XkmDJcTK6qa7rbDkIC658tl8m3/jdgG+gl9ToIeNMgFQAU//YmieDYaMxBwVdNdmOJFUckW2ysCZ
zPEIhyLYA5DYkPqxQYNz2bvUlanlbg/+Z2ITePbtAeThRUbg4jxI4D5WI2wb05lF5iLX6x3cS/sq
bxE5TtZNO61Gw7qUafcZNBrGY6Dixa8daJC+hlC5NBFiUdbwnIQd2cZsx9Q8NloAfTpukQncvHWh
TWwylSfoPvvR9A3huJDT1N1jLQ9i0reIHX+rEghuWmpw0Zz5mgMvzjsNiuZunMlbgROLub5UmvcY
aMHzFJbLUDdvk3pCF0Xbk7e4lUN7EZtTR/Q/GpalDYEIMcelnVlnHiHYokrv7HC4IV4J9q948FWx
RpFeT02wE67zDK3f0gRsBvyv+uSk+i6G/8XNJiJIcD3N7i0cA1cNOQOZeBtIgm+6BkFwYhJLdTb0
1K+ZaU1YQ2b1tmpxFP3a+NwJ6r3x38/xywDnUG22kgp4FM76dVDWGcrIvLuOt2VYNks1R7jmDyCs
bzRrWhrG/KCR7B87eMhGS+wjhaMWRnMZ+PldMFc3ngw/db11J8Zul8vsMiPM5s4Jpp2yGuxFjtgp
5aFbfONDKNyd2WpnczJT8sBxWFGLxK5e+a1PZ9Xh3XoHtf8wegAyOCSn8BMpnZs6EIq92DuCSnq0
LTSXCezCUaav2x60VNsfKN56rbpt4mjPFcdOIHISq2yNHE6cJ6j9eQ3dJRdW5Ra0E8/4/UfrQcpU
PFAjeVPM081UkjWd/bo7y50YSACXv50AaaD2G99QZEhQc1vOQR5b7ksFaV6qI1xLAmoCYlSzlTqD
VCKnN2ww4a36YxSXu147jinS6vQMBd6xfkYEQ1LZjhhnJK5b6A2TV6VYQhMubK38gCJD/WYN7aVa
aSMw7Ra0G09NEek6oTyqr5+DrFsqGhs7D3Z27i2yCXT1jeE9RVqy8qYjPc99Tjz36c8vZxwEUR0u
JoQXQS4//zkYZOfBDuAyJjd8B4oEWv5AZZ7izoYheq32Ztg+mip3mBAiONZ4N3xrQvyfHyOsh3H+
lZdsCMSaMl6lxnBL/2ZoBiizqInV8TYXu84PAsoskDU+fjmB8e62vItpscBOsJtjJoy/qW/OCTRn
OeSGzzw2viihXJ7bT70rHrMop8+E6mF4vJ69g5WgSWRuW7cAtbhVgztCRO7rl/ymN96r9IFwlRrE
EAdpw/ZCR5gHzdpzUpFePA7T16oo/rUu+IMDCRDPmlvB0q+/BG7LBRtKDZdit0805OCH/fmUfCWT
0nh7JE4T40GWyMO6uOhQTHyfUMoGMucr71a/f596Bj6U00b9YJ3T3EhJEismm6rFlN8wnvMAfWl8
p+aF9muKCI2HTsSf1LjwxhFrbJG2oKfkPFaiv2eWJHFBRsqic+rIVwVMuRqVsaAMlaOkn/bq40xw
UKk1932k1F5gBr7/wjrVymv+u3OqnZp1g4KQ2r1thbnhrxoBeqt7crpewaa3SbsX871qVjjxBS0N
/nGASoR38vV0lcdQy01tQvW39p62aYuB5V963zmPvGUC6sDMa6A8eddALKmT4y3vIPuVkIesCyLr
ydoZx1s6FAbexogH1fUIHvoC9nv+ms/OueocX6BO/4iYLp8mUaw6BofXRjWL2VCN1I3JVXedpOa6
b48ljK8e8giUAql9q4aNF3srWjoIwjKpLHwZ21A2M/E55Y8AwNKXCqvMCsqq4ZHZpw3WWgvM3dau
eJqy+9rABuJCW3JlRZemp2grUSMe0PthppnRiK9BMu2swXIIcSmT63wkT8wDzMUesuNlMvuQ3IvN
24ME/SGgVKSIvjRxdGFgQaPhNqggDsc9pPTTf5mGtSUfJBJ0DC6LgMEltk3bUOpTI4Vej3wwiVcm
jVoU0VyvekV1KO8j7IyaQYaTXvBJ1jP9Jwh6oc4vcHEsFnWC8jHPTbYWC0IKnAXMjmpe2Rc+SAf4
l9Ea2CbWwJHfrnORnKfe13680rp7vlNNA99iZN/npiOlBhEHo19/KZyndvK2PThd+RCSWlHLRs1n
yH05Nm4CwNkUMCHgHcHIyN9Vl7S6P1cJ0j+fQPPPrDwBjY0mIDJQYjorfLhG8lvQ4WMAT6Lx4IBI
Ud/I64Cclt4U7dTblUWCTWnEdea4Y43CWatWL7iXJAcLf8NTt4N13uns/JloL8Vz3WDtJXggq5qR
74Jwa53bJNgLPEeXyrnkmnvVEBdvBrt7IISx4LDmLgvFB0vQAlfsuHdoZi+QGI94VorOAdWDglDk
MiQy2AFMSZciWV+wcupdZJL+N7Il4nnLJt5SewjrbEy8/LnVr+PCRgSaaDzbnwlSP8x8m/jZxhnr
BWuGR1V7o8veZssjM9SMzdum/75p1KnDzGPdeFcwDajTuWtl9pThyFBUd3FH2KtJRGIVehSmU+1l
2JuqEjZp4jxph7gXHIthpVzucZMMl2okmRy17F1rzw5RjpDPxZ3/ZIHyHaK5YOWGqXdm6zs9Jh88
3U5cw3kI9oJaUhgNhAHUrmGb8DunWopj1qOIWVqgyKw9nfX4l9sbtZuq69pMErq6jmxYMlnVdnMY
FUCruuZ5+MMwWY8pNJI6dyGYtDeu0lpskjORPwnxmpQUXEAIgO3jver8HkFycDwjcbqcHFt127SP
Ut43w3MNQycN6hWQff2Fp2OhyJk6w3zN2dSQuuJvOdMpubhi4vqUzAnAUbZeD9hQtSO+26IIpkNQ
0E17HRk3ruxeeA0p54VvATyPGoSZ1/ow4zzB3wyMJDC2XEm3LQU1Fn+y9RYK31vVTZ5jJobFCFMB
w6cyDiKteC4qwC8JYAkCYwhWg4y/Go1zUI9E1GvqTXBis3qVmsGFp22y1th63d3374iMCqZ1/QDv
36WnGE/xt9Qa91gx6oQw2we1GY0iTFaqi7aGJFl3q7667OInr3LuKprEoIXDqrbJzQ25ec1aU4+j
wReEOaCznB6GD84RRacm5V6PvGjVE48hsmPBaThU7UOkirZjiAY1E5EI55yRivNWjRvTM7oYkvBV
mAWpIhtBF/ceAoRlPqALjYkb/OQ6hh9x7pvrspfEg9HwDetp9zad7Bi0MbE+dIAF1g24IlQBkW2Z
hhVTaFvPLEwcGrBea8tM4bB57FJYXL39FF+BG1wpN1I0VChm+bbzWmSG1i6KRGmD0gCeVtId4Y3f
8T3KJvDdI5m7rsERYvHxK22wuQzZQHZLfoxpTSsKKJpXXptYIpRe82g2Xg4P1ejb0rvwtc+N+4hn
gfXxCpOqm3tUUN7scksAAhOnHDi1gBP/C+JbC44mOqsUUbLkWVk04ytP6VXkyM6DlC1KjRz+ujPD
pswxwXYD7q3WaOuog5pKpEVQPnsC22A+qXtik4bkxG+x2LxMmQFFJqAbnWcVh/hzWNEK2fa14vaF
4QcXx9srkycoVCFa9GUu1LHAJ+q03aT4IfC9wXlDoO+t4GSmdDC+oF+mGQ0XkvBFhHLTAH+OtI7R
SAJQYDMGQiioB/XsN+aAFlTTsGx5e+GgP8guYFn0bBjGSW2feoqosuuO6pDKLdDxAMcEw8P4l3D0
sfDUsaZMHkOtprXnAUoddt5NoKH5gAwMtFdeD0dYHUOiM16p5TLllIyCM1kUgNbGZj4wukMGYLLb
Uquq3D4dhk6bsQ31bBWZ9Tpx4Mwv6/ZLr695yJmXPXlPAfiKchbwnRZM6aS8Aaooc4HKwt1sd+eF
UeznDtyruoAMwQXyYOoy9d2bAzCJXEJzFgZwg8kHwY2AhukRHibTaVFTFbSP4wiwAoQEQ2XhSbgO
eYs02qhlDQYZmZRLNQY16A6cTMbAcN3F1BLqoB8trpMaZmuikLrFJeMexYLi+xU5gDoRIwpI6jcD
CCWrAdu921VXrGLlf0THgTOqgtwNn4IbRkWqZ3QN1AUSgsntLYy2ymSxmhg2HsIeUR7ogbyWSbNr
EWdntahOKwcAUl/Y9ghAgarlMyPMFOrPOLD+2CxYk7xXavkOwWoqlncsNZa8uuJYwIRZInVoriQl
RiD4IqgWOJN1uMj4OJ9jOlhB7K6GXKcLxcNbZA1bp2bCMD8Hkb1iU6sAgSqbgUOG1BV04tY5o4yr
EsobtTeUTyaOAdwRxthQeI2q2ptVVi1ox7od73UKQyW3IrrLH9UmjPB91NPhJr3NGQuVceZ1K3hQ
hKSYSVQAUMqQK4NCjGY8L0lI6aUi5OAIS740SFXN3YNpfrZadSNT/qMadRaK8qO5wYjvdxe+VrkK
eLdvs9SCEpy3OVgangTrzIa6oFlUx7dibNdGRAkOLl81vk2OyUUFIBWuQeqc+0ZBaWu1gyP7uZ3a
5WQ1u3GAbEwdopEJ9YsVui/NXFL+7apqPKJ4VTyhkAk/FJGBuKou2j6B6CltSd/XHjwi8bBtvWKn
V/bDEMd3ZWt9c+fhMWipSlWzUqJRoYLo3PguE4iL3k7O0IVIms3oEe8FX4w2vey+BY11SZa5YfI4
yVxDJ8VKETq8pnhg5s6e8lXrh7hXwx3RaIr+JGXgiVXuuDOmCxML1NbTpqTMFRx/pURPUKMNKVhK
lD7sUtOTO6M3t2lp3xJV3uc9mX+//0wa57zutPbs7QZF4WkR1vdDWXBtHNcIYx0gXCZsDpcufNmP
kLjittTnVlrvMo2nAAF0rraHWh261Ldd7O8ceySuTJhYHZnFcDfh0Hf2rXIMuW8DwpKHziJbpCUZ
5QkWUuZtdq9CMVkPjIv7TQ2kmGTs1tE1chioBxgxFw7Amje9PquS3hWc7PtclP2ZN1Sf4Jk9luj9
eerGXHPlzgKGx5AHNQGAu4luNubSKcKLhlUyeM2lRsqNUnqqchB1dSZ/Ia34kmN7oafxl9aGHTYf
zpsc4nWwIZhCEymLOMMGsaT7ZpBkqKMz5dDAN3czSgcuFudgqCQNNWWZH3yulbQsdMaqnCXiItAD
QIdWcprSr6gaoVZTfoKDlKpPWT4MmvNSF1RukFI5zo17543ORq019fhGTv3+25E8BS8R/uekg2zn
/PkGiQTVd87S52TOa6hwwOh4QPZFFzyCv75X/mtRgQukiC+u6gbOXmfXIdsA/vfS1qhqFG4McQ7M
M2N+H83GXeFNh1alLjyP+gkFNOspCwr67oD4FjmHxgZT70PgUboU2Dak78Kp59gfKRJMVzo8NmgH
IWnVW5czMelFlaIqoffhFbJ244GcRrepHHGrrqSzklS2EpLG2VwpTdk11AxQqCRcq7O9sIJDp4ro
sJsCO9qm7qaE1YLbVHCHSAl3FItN6lTzRoxheVYSzBhC8Si96EUS113hzpy5br3JCZIZSfvsa0FG
cNJcdFQTRSiPW5aBLZ2D5Tix4wi6ggrDxjT4Dlrs31PS8iVrYEFKJmP9dm+D1zHvx7U0+7U6vYZ2
2GU41p4Nda9e9ocCxbytP+vQNObh1pXzdrayL7YfMvvmAEhtaCn1IgmzybPOXVYWOU7ZEFBIax/u
YutzD/wYYNR2nCEoiFv7YqqReQnGp8DwqC72NCiyowrdWKs8Qsr/VfTt54I93PfJDqDtFl+KCBAW
qer2MLSAYUGO2gnSazN+gmTnouUcaRxxUKeiqzfEEII7lSg3NKKuZX+Rw+G3GHXv0vNxL6nLbAIY
GUA9R0q5E36uRSADDuFs1RCKKrF9ftvslC2Q2OkaohIVPahAPsamdu92yTeDQioHMg6k5fYhLGxD
Rk7HLc9DKVcoNaxDV/8WEa7MDA+eo/TCD+Cs0OWXxJpuUq354scTYX39GVAKUTkEfsoRiVB/14IY
Ah7wTa2QJGnuLL3dp7l9tHIKKMvxkjz+Xm+g9jeJvACsTLRs51Ac6JrRNkwCLiPuRpfmg8mpkiqS
VwGrLiXRECocOItmvdoMZM0sJL1DoK9nJHuv7Tp/HQUVAwaVVRW0UijXrbS3u2h3MTbueYn/rJar
Tq0Kgpm7wZNbyfoci/ztvAQGux/m+Ng15NwciPBxPvKaGu6KlSXBfc34F20eQ4bcbtUXxmXw0vRI
coXBVayAtF6pwGdwr2hqDOGKL4fJP5sGneyb8ah3eDQpZTEWy79hh7lZf5lF85qr4Lla22ZsXkap
uIldeZfzd1JaVyoCVWHJnDLEbIQveVR9Gt1yE4poTYJqo5xFrlTa2WQT5SP44hkzlM0157x2M1JM
IQXp3hKWaC+DiX0EStBs1CKWKRKLjnUIhuISqMkuBXy/IDIO7siSR0CMILm5fkYuRaZBpe/VtDSx
t9SEvhaBtelBBQxw58168WhCwmVb0O62hN9rf40KAMVGoEzTamX541u2MszmTVg352rO1OIeOdlT
Z7jvh+BMshcLGyR4n+8kFi8Gyau8cJfZQUNw1bH5m05ThV+LrB7ORxSzwty8eBsYO9koB8Oo3Bd4
TZZaHH5RtsUEO50lxooyr6XhzOdJKC499CBjVoWbWBdE5z+HmG5gKA6BHLFu2/QQJSGkj92VKcUu
d6gBE+HVQOHYpGVwIkMGzCrAG3ed4Q55J+LO+doE3tVRH+rD2MMWOJcWyXdRLiVHoHpNeb7dbF1b
XMh0t8Eeq0Kw+gINNfZo4r+qjupDsIPl4WqQ7a0TRJdFg74ld1zOULkso+lORTI9REf7oNg4oX05
NYjwqq6IknCOiAl25BdOOT/nvncdBeF5OgUHFCwXvWeelyGn39w+WImHJq6/VTu+nrhz6FAPAw4h
YUoO2LnoQ9yVMYEARIWXYRgIFjgQO4SSLiyKNhLdhuKIX+IgW3vWyMFpLtUz6FFFnhQhKCOBWarf
1JBBgAj5XEMYH+fVxgASPHbWE+II91mD5uAcvKa9tg8mIG+NHT6iOLCFQeK2hZXTdNyMK1O/T/vg
UwLYpa+TO/jnL7AX29i1KbNBaAytgXHO76jDvjKkOC9IDCnrWfrpc2ZFn0QmLstyuogpThk4IFWs
ylE0XhG30mquyRDCU1GyQgqVhex2JNvBoHpLALmHbkb4qzY3qZWXqFfJlV1CJ6LWqDqezKA7GCOo
DIy5F5PhxWRFQDXDrLxyFC12iUhSw4uSRV5Y0cuAoAXEm0to8WGfrnZwalHoQaYejS1ZUSoO3yKE
MkCV6leVCwlx3cdo3MyZgl+Ml0M3qAt9CAzeTWHTbIaLlAO58bW9MqNwDxADrcVDW/sHNQsd0ba6
9zYBsihvE2mxE20q1gDz3EhBFqSQ5kU/eBcZ5A51C1ccLH8RVjpH8l5Z/lL64GkIRKVWeNmk+kvM
ZBWh3JgGuWPYHjLXui/C8FNM4DCwZY/TFF5Q7Le1xPDi5PJGN3rkt8dd6tY7C1Nrc/5E9CvIrF0D
EZBpA9PBto/CvKEgXazC1D9PEBggVeZfq1ho2JrU7ecXIeYrsJu9Oh1Ejqq8bfD6EwSb944MN//R
TEMmO07M26j0sM7zOaXWsGtMZ/8RxqmZUDAz31ZTSV71a0j+//ff/vOf//Uy/q/gtTgUbJIi/y3v
KHuI8rb5x++G/vtvuIXqz+df//E7ZPy25Rm65zjSEpwbuuD1l6ebKA/Uu/8DoBc1eHNSHkMX7HHv
H7ukvIvEsLTDjP0IZUNEKKyBVKn2979o2/5F2877toWH+e48REXTiSiW7+FQQDevnCAbgvOpzc4b
lvKM6ByrkiOCvLQI8rO4c7WzNCpB0jXAKi0TxfWPn0x1+t2gCN0VHihH3ZQg8V3v/YNlvVY26ZRT
JNj09VpHvuvSdKPoagqSeP1xU4b1U1sGRZyu0HXPcFzLU6//MAGguDs5UF947Co3/JJ4E1WQo1eA
yMmldgv39eATTtaS/WjDbtQEFrC43qvyxxnprfs+aqGbTaKuu/r4udTYvx8CQ0jDNWxdN4RtmCfr
AgpT6c9jJ49+CDYypSoCJIbmvmihK64TIezzj9v7acgdIJKGaTMUrmPqp0MeiKgLu64npxEIxLWt
qjgXyYjQUpl7v+iaPOmaMEzIACxiZLrpudIx3o84kUmXvNnYHGNQUGlI8qsLl3aEkJpeHonJyl/s
sdOuqfYEA2l6hmEbjn3SnueX1DWhjwLyK9m5CHWMgoqiqLj+eARPd9P3ZqTtsHhdZu1kIc1UkIFu
oVvJaNdwLwcRhSNO+vRvtOIIwUlgAsV2TtbFEPcNiFs600g32U9zQJLJ6N3tx638tCvoDEBXJkcH
XGzbp51x4iit00HWx7oWm9yyoQQQxk071LeKvpCE9rlVkqPUFQ5lXgkB0L9Cg3ie5e4XT/IXsydZ
/o5l2mwIw1ar6Yf9GbvWXBuzqI+u7oIAuZrba0p9zmAshj6fwGFvnxH5INKuyJKi6B75dyBB0S/W
0M+Ta5mGw8ZwdClYuCdryBlFFpeJVx6dPvwUSE7w0Fp93FNl1H7c8cKwTNN2HYfxxupZJ+sH8s/O
8FC9OgZWbD9TJ4LWa4TSdhlrlNDkcn4JKrTvDNGhTW62w9nHzRvmX7UvTEMXGAJ6etJFIeuucoa2
PA7EyIW10Yh6JRd1XK8yrhCjhyiih+ACypYRxBJy/IUh/svuS5NVbTo2m/Sk+46X2XWWcxi1EFyc
lbOIUOYaN/psUuTUfwF/T/aLa3Me6b84bf6y57ZpebptcBaw5N8vMS1wXER1h/LY6HVz1dgJKPjK
CHYTMZKt5kLhkJkA6UzL7ED1U+hWa3JadXVuLSsd9MjHE/HzgmepW8oY6xxM8vRpEL4qLQcm3qPW
FvshsQ/F6D41YaP9Yklbp0cMC47eGpgS2sLJdd93u6xhzUlsUWAXgfmlFY6jXA6krtr0aS7LpZD7
kfgQSFFSuuVqiFpoHZ69WsMzBq2M510iqAZTmLVRFBhduE/abe5+bsfzhus2hSdTjdwXcURgOh7M
EWl3Ro3DQpi3nhPDtGlDtej8old/sYzedUq9/oO5mFxblzEF2McMeGBrEmaC2seE9rpGXvVVD58b
81du1KkLdzKOp+eZn5So1wUuKnxde04GMhefwB7k+avT3/KrDest196PF4mhJufEWlgORloYmCTP
O7UWI7EFE1aB8qiHYbLzE5tM3gRAoLDa4Twx9fZsDEx5VSWZfZs5wl92ZmNsIxlAI2zr80WZI0sQ
sJovGmcyoYemDKOCo+XC1XSEOT9+2p+XtO3hXrmGZRCdlM7JpJhA/6TQO3HI3FDfZXbg3pkRJbxx
5cy/OIWNn70LQRCKxvCmXUC3J2bMhWYfVKaTHos8JPbTz+fjkEIrEXcHgrHbaG62aIsvlUAc+YOV
Kl2cbAgZZudBdwagUD0c6x3lZ+PDx4Pw8xHCg5n8H0+EQkX9ZBB8MbeCy1J27I1iWdT2MRjN48dN
uD8P9Ls23m4bP67+KBiJtmUZxxTV0/1Q3BpOZBLiEzXFyka+MKCAWHTEFqEJAt86t8aSWpld1zmX
ppNf17YDxs6M92QVNhrU1/DfVF/7NipAb2som4qGe0KRn3GX3qdtWaxCyBHJ7yXDQivkHuK7z50x
khLsspu8ERtL9K+w50yK+fpzRuRa5vJBzcFkamet9C/ZqoTO5wcnzW47WT3oGkxgThhQXOwsYZkH
DKNpn/qKspa8uJNTqyMp0VKumrbndQDkUSTaJ8vRdjYlAGQN7vWuvfap8klbC6yAHOEYyK60obhC
Z/AeVdYtHJVHYVOtE/rNnQPrlB1yXc/1HRcRsD5OesFdDRHCMgjOUkmQIkiPKRI28Avch60OXq95
bZPyapLazhjtX/g7J/uaY9/DQrmeJ/E2PFOcuDuJ67tdSEjtMHVLN96omP8bHkrtVv8XbZ3YShcD
gvnzbOE4NseWebIie99Kei+wkmMUnvWQWaqcBfJ9i5iAHcpj3d+zAmxG3YWfSxjSdDl0Tv1wSWAf
lTNfQvS3IFtEQ2H9bzQhdRPvRd0eMYvvrX9SRmEj4H76G02cnJpvvfAcSwqb6yms+Cf2xRlD366H
yN+TmFXQGqDV1J7+Gx2BcdSRrrC4TbAe3ncEbmVeNhvtb3TkxFC6tvIxsZSEHoRj2KdNkDeeIQSV
cs9ctAsEuuiEzBfW352S98146vT8wSQZYdmneeO+NUNlrMNt+W9e8Li7CweWXMtAdEHq3FbeN9FH
oxdwQjrX/qA6g9fxt+dD6NxTTZNFpQaLE/d9EzkholkfUTgkCAuW0UUJI/mbA8VFS+L3Oh6z7eg/
BSISkfpaawolN6G2Bxb1l7043fBvTbiYFU+43PFPeyG1nrgi3MJ/NgGQnwpgCzhaTe4KdMrf75Fr
QItuofDuePrpXbWsvVzrU20CcrnAvvxPenS6G+mRS+WhcCUXB36erK7aqSnmidrxyk4VnDMIKRb5
9W48GTfP4lpAZITd6EhuJm/H7g9reAjS2Eikk9/o6DxYCKEtAijO4FCVC3TNEPr++Bg/PcUtrpkY
L/aea3DW/HQDGFpSKRKVsu9WErmIf6MJE+NCeMkRDlDjNy/qhx7NgQ5h4zC0qgnAHTSR1Tcf9+IX
/o5xuis1acaar6VHFTHABS+rZvVxCycWzBPMOPsaGQbOMP45OSsdN0YgInDTY2lSMIGkyQICo7s8
hJV6LKcb0r7nHzf4F143Ldq6oVsum+gnr1t0bZRTH52S3uoPU9BuS38CXofQYQC7tduuoqE/KygN
hlE5+JaU3IQ6cedTVFbW4dGpKYOZO+BOuRVtUid8+fjxTpfp23gIC8vO1Fr26boZzIiUB8DmY8DM
rwethL8uy8Ho5z5cDJB8BWDFYv1J3b4+bvltMt9fR5gAIpWe7ThqRk7uksnYdtkIT/OxGMOb1Egp
7ooquF3jvQ7rAfg9yHx9cJ4yQIAYuIznV+uPH+EvOv/jE9gnloBAfRqLMsyOTfZIjEixeXLVwyaE
DYLsvb7k2vlxiz/F7qnVdiibVQFTbuzuqa/WF0Ay8LEM1Ai/qsQeNqiKr0nSAqOpzqzueUAzuKf2
4xftqp3zbrBP2j0Z7Glw3TkLbOMQw0fSGeDpU+pxoJ1ON3ICS6xBPxYgTafALjUM3x83/9NA07oN
L4HAYzS5ypzsOoIxo1/YrXGAjROUjFF57VVoxnBF6WNyNft9BwKlsz6hHGQeLITO/6Zv5AnTEjb5
AY5I2zV/ih+XhHMjA6j7Qa/gBBim0ViXvt6uBxgVfrGuT20YfpHjuELgYpgqVHLiT+pADsxgDiPE
g9JxY9VtBxMeNFhvI/qf77JAzVtW6IVSoJr0aXvy6z83r8X1U/ba/Jf61H+/65/vf+VDf37p8ql9
evfLimLlFjTwaz3dvDbcfv6VhFLv/J+++Nvr27fcTeXrP36HegkeZr4tiIr89z9fektaUcGpW9JR
4VhCVJL//bCCVHt/vll16B+//5+b1e3q5mG1/L+/Pb427Wud/wa3ZPT0y698fWraf/xuiT84f2nP
002Xk9FiNwx8z9srkrXgYIpVRNZTs5NjXENesv6wuQNwjeJTsJNKjtgGXnT1kvmHJOlmeB4JFonf
a//+r6E6fN9k36fmr/N3sGy834x/NRY/+rcsCatOsxq+uMwXi1qIbWDAPk1tgn4cXOuxVNh0z8zu
RaodSXY/+MRvwcwTI7PBklmENeuOMvNaXHc9RJ5Wsuy85jqpmvSL60LO02s2KOnJ8RemGZibHtBj
QPRkkRQlTJ25ARNtHM3fplGpJUZ9fTtDTAIDsA+xKuIIeprdAHXhHp2EZBdbymMR/kbZx6CQeGyv
LSflSlw8TEO+HFDKpLjGIxcEA25d3dQmek/hCCMGnDMjNGcZtEHSGNFojJGdkStAY1dN5tprpKce
oeMqD3ZkTaDO4GPWOrQb6hFOoDq6rpClMEpnoxNgWQi9plYFi8UnrgtLXsP5BzF5dIw149LS9asw
Mje1mGYAGA2M3r1bn/XCGrgRlzMUGvCp1tLbICGOs9coCcoy+6b7sU9RfYzy5mheZt18CYEOWBmb
ljMKVGHb11+bMH1qXA3iKFdDONIGp+qONdzGmU+8Gdpw7v2iWxlyCi4BiI0ro4e2grzRgJ07i+rh
VitBoGMUKEwoxte6qb6BJ1i4NcKVbH2UgYMcwCmoplK+EHxT2mEeEAK5Rwf5G+IbeNuqEqj2ATvm
lHuFxuDvRrQHHDhJgy7V0dGLCcTCDwS+ownaBhkGh+uyQz2ziMDX5XUCwSdsFIdudOdN0RjydjCe
oZz172ZKcaYFBzHtUoC1gvgUghAqkhnBzoEjDNOqL9p6GA5NIQBMeplBeXdeXGV4Cy7FZK0ZyHWQ
ZPM6kTL8XFdwXFowIV2gNgERMZQOvRBg8ZO2WbfWsYiRhAbK6cls74r6pnGDNWCw1QQ59Kxz6kYO
deWg9LTQhirKu8ngKtZRRzLNb9oAr66VL11gSJBGXqcmvMd9c1V68AdY8VUdNrtuNFc2PJ+DiYKf
m+3hFNjkXbpzgIUkHXwjEGdPIDIXlSXgH0smokiIE6XmhAwGKhlF8D1o8reM9VUEWLMpvrXvzfP/
l9Yay/ffgISfbPP/nl/r56cofnpn4PnId9sr9D8IoOp4dbg5HIDqwvjd9tr2Hxy8hs61mLSJ6amQ
7p+21zb+QAJVoJFJesGWpsOd7V+21/1/nJ1Zb+PKuWh/EQ/IKo6vkqjBlm15tvuFsN0256k4FMlf
f5ZyLw56O41uJEGQbOxkNyWKrPrqG9b6H0n+MyA36/L/sIX4T9bec6DxSxgkHEeQRvWBLdhW4Ar5
LeJbOC9HabtAy3EFeKgIHJqbGf3z4sUONJRa3TCe2/8lIvge9EkS7j6NEQEZMw7spAT+mQkwdOtZ
NbNv9KlV2QeD58GdspVpM9gEb2g2oNVBKY4tNNmTca2LSu2jchz/i49B+GUHvK5sgIE4H4x/OcBN
AayZyihI+AdlfJwWXJBOl+CHc8zhblTQELw5lXtnrJwNs4ntPjUi/+KXZ+X/b4a/Nq982/qkw24c
+HwKSoYk3b7XIGqtzHgaEjO0CfL2TRWZb7rt/pbR5+n79Wf+f1cJ0Jyya5N7+Z7T9ma7qpOuQhOW
ViadhLiHEvUzTxp/8+ev8+15Ol+IuJZ/caA819/OH+SXW+qVmuW0owmsDKActMEbXoXjMjC71DL/
RtPpny/3LdP7b5f79gua5QxQxovBngtqiy5telrvo/q1qmH3AzuJhXX68xV/cyf/8QXPN+CXL6jA
EEejh8XWyabzmNatxZAwWKmXP1/mN48FLwfNK4J/U009/++/XEaqxDRER/O1l4+nJsiOliH+cu9+
+01+ucS3n2quyw6EOZdYHPM1bstN4C8PU8Z0zn/+VeCrkpOTHm0430ukWK2twnZ7K2wEGHw66ETo
AzD980XOP/Qv69i/HgRyGZbvUHbnZfr2IHiQ3lDplSLs21c4D8DkUgjsDSMNhIrbP1/rd7/Nr9f6
9gi0LJWG6xT0Lxf5MTYVIuORSP3/dpDfrAq/+ToO4TpoWhphSJV++/mHfoIQMivB5BkU4mLIGaNb
PIo9NdMyZxL2ny/3m290TgIG56MBy/H3hZCGzkr5Fq9R4bYn6fe3udH95aZZbGbffyGKvC7dCZ4d
2PznP5/oYKGlvR1AGNXQOJL1Mnvxh47HaB3FxPw0nbYj7FFWp7L12nffrb1VJZzkrc2XJqwY9F4p
yrJMoJSRe8Iwj6d2huzf2GfzIA7JsNEpnax/vjHf2xrOz5XDpk2eLyB1TSPPt09NQ8wECZAO5q7t
ER805V00L/dGCxECd0/c0craM2YEF7vaqS76iGvfuVO6u/3LB/ndE0Hdl2qWHbhs+t9unzclwlxG
EM04sZEw1CHinYM5j7h3Aewt/YVPb2YkJj6NcyBwPKaGc5oYEKP3ceMjk8Q7Ua7//KH+9pm+5VCE
LIO0MUH4pZZ/qmVy0qa6jQP7SmX17r+4lGt7AedOm3rLt8WKg5Tpj24zhSMV+plJEjdZJylj7bbj
BPSctNlfOhJ++93OnQFU96iMnAOwXxfgWqG5S5b2THbDtUIDyzEPOpjYAIkRn4Mo/C++H7lxMuMU
L0mE/fNyTWTbJQj2Kcw67yaacD0L96KqomrF3PD0t6f6N++7y+CYT12MKJJL/vNqi9VhmpGBDqWK
vJWn7PRgGIHFeaKHyTW8apt5BkC0A61TMNFtDjUTbFhG1fNmlQTz/Z+//PnZ/bZ4k6unXZUCKl2k
33PQUV7mMS2imv7nL5ood4xfhJN/lly3zJIlTfb45+v9JmpwaaagV5g6F/0f375+OZW0Doh0DlGV
cN5ZklvPyY90Hy+rrgNnNVmnnnG6v9z13zxRLp1v5x48ksyUJf5507u+jmsr5aplrtM7O5+zsKUF
bee7BMJ0Abd/iSx/cz0OFi4BPhVwn/zNP6+3+AjrzLrVYV1eFuRUjdLctyZz5rL+y7tC0vL7L8hb
yTElEPTfnfsqvz2+PpOblpF19JNDsA4gQAXxzWTSojCQaHzuBrfeiSyPr2pQ7mReKs6qrZV9WYOY
mFGjLftcObcJplLHfWqCEUEGbKhtIicDCUXSQM3rR0u+9sUgPhgK9E+UxUiw0Beujh6l0WJV+aLf
ZkGCyAV9L3Bl2bn9Y2SPxt1YN+5Dbw8y1HbsvHb82dAVtNp0ybh8xhbWBi8YlytmUBm7cOuoPbvk
mBYchd55tRVfoyerty1o/m2n8D9KOF5frVNXJy/220vZWTMYEFbdUw6CAGNrIT/nxgyuAgR/VwEz
T0gbRWO9cwipUcib1QGFTffo93WHNZ22PUy29C3e9yPsbtkZwQOIzfpl9kZn307DSIFJucndQI4W
wNiZ5BH32LVEwAAKoOfqLivV/BI1zIbiJWVGp0tTHANJAofDMibGaoe+j7dt6bhb05vAtVHLPinU
VmGcMvk/LaxJocyS4JGws9zKEla8GwzNwYuHpD8aDD2sherSMF5yDdaidfZS5BgYHJr9LfA9G7vQ
NPrRvnXF3Z5vIhmUe+UzXNs2g97CG7XvIzAip4y3YBPLMzcTNCQ9qK17QQccnsKSgmC2FN0tPMWi
pH3SZHLPq6tdNxKOAK/JPr22Hl7iICh3Pp9way+Z2GYRs3VM1AgkynUeunM33pd5ORy1GwnYOgsD
wgrElBV39409Tzcwu+0wsw1vYy3ea1vJYR30RYTNyrDdy9EFoC19094Kp49gnmcG+hPHWaVFJcDx
N1R+c42fQRYJPT+6ihneOzcDseIklBJKk1nKwOm7W6dYyuNck0G9bibAmraVwPMI9GJdNspkC0HO
MeJqbuyLtCisfpU35QLkzIMeY/serF89MlucGyL5KbRkK6rTAEKDU0bX2hPxbe1MlbVmZnU+jn3r
3ho1w3VTlfthEFV6o3mGD1bvu8zYt86pN3L/wp2MdB2JDnlvP4/uIWbQ6geTCwLoZVwlP+fUZCuf
FaTDTCTlXeMK9V724iMlC/wfr4g2zzvtyMRV5+TDv7U1qMlp2lb3oRjig9EuN4IJzoaS43pkoPAv
y++/7Xnni3EGsQIaaAiivkVyBRkVBTSFi2mUZsU03Dmy3f95Y/n3cJERiH+FjFyCzSX4tg6aY5WJ
xQqY32QEe3whvF1lZvWQ9/5lHiG7tqL7fPKPg4rWad7sO6RXf/kE/3aqO38C9vV/pY3ogTiv1L8c
HA2TH8zqgF7yyG1iM944E3h3U4WqP83tfFW17TqTJJ+LZWNEpzFzsWr0EOyYYHPrv3wacb6p/9jZ
+TS0eoDq9qFKUPD656exy74KgtTowrnPoURQa6vhp2eaUH+WxotZM+a85FV+cI2KZrkz6deQo0Xx
Kwagz/boMrtXdfP90oraRVQWo3TDwBvspWmn7wUemwud5WW2Ts0pe/rzvaSD9xwJfPv87J9sov75
AEvW/J+fn33ElHXnnQ8gi3gvyi5nokM5P+ZcaYhz8Qyeu+gQny2We3TqZXoiFIYLMakM+Ffae/3t
OKgxu4FWHjM1z1gZRKOy9F760utOXlDrkx9n9hGceHtkrep3va1ksbV0PnzU0pTww2CPHtLC75lw
O4vsdG/lJzNW0MRhMjxruwhuWpq2ko30anCbbmqkG29q3B9IDjQsDr+7ZA602TFZKG4N27yD0z2G
woqtp8Zbor3TKw9XMIRBy2dVihlTC5vOKgETSYvcxjA9TaXlbLLYSC8mzlqvivQ7kPNBrFQSvNL2
zcGrYeQLmIYFNp18fJBhKpIuEuICCTJwtxIp3NTjjqRbLqBT2uhOfZwvKX6YhqlKbcxoJqZ+b1dD
g2HP8a/8Iu9Cfd6TVzzRTugUSfkoqjE5Wkzk4elZymWf0q6IlrdLbko4o9BhHGtGWNnIPXBd+B/K
DGDul2kGaDBQGHCQGOSYDJTd7J1gwusVJJaNdLotrysCMRhJltxDzQZOhkIwzsEixeoaTzKw62m4
wfIB0QJW+JqKpt5bLUqE3kDRYXWk79t85wfEsImUm45XcW2p7GHumwfKgN56IkESytg5Y1lQfDhj
9kPFUxE6pQ52vt9W4NFtCLVu5ZyEG0272JRg1LHVGy3jk51EjGnG+Sd+k709RbCkOJksTf+Ol57K
h9fvaseMr+YFxGkl+osxxWtS6pkqcpF/YXpatUo04ezL9Laii3YbW4gVGi37a3x00cpwmg+GlU1m
W+cCnf3EjgjfctBJWBnqrQw01ncTxH01qZD34XEY2nizxEa+deqoP3hLAZ6wBSXYuDc2OJ0c3xT6
7i8dp4DJS5rYs7vGmmErMcKq3GvRFT+Vl750Ac8e74PY2lp+WNGc7nwSUyjhmnjtpNHXDJQDgl2P
3rfaGF6iwt44aGVseS0wUSfMANdkArJtVVWbOlUIaJdtjWlHZMW2Nl2Gz8wtARkzwP1ugWUcM3C5
FPNLlo0tU7n+ECKGfjc89cnxxNz0yFaAPNP2YacPzCffGaZ/Pwzqylqy/RwRpmT8bAsBPP9k79Lz
h4Y49pZVFk8bJyq2zDmHEq1DApvc105YR8D+PKB7Zlpu5sa7VoF9HDEoam+P4xmmLxiMSZtQOPSl
Nl5ije8dNTAkbdqz10AcVhEGjrORpC/frAiG3vClaOwN2s+ZcCGy+6dyebEMHSI5XiHnvo7dYWNm
TLs64sTfX7v5fU+DYubfZDRdUFg8uiBexvKeKcsIOKCO3A2+tjunmy+GXIWMTNrKA1m8hG6K8hk0
TvsDi+O6Sp8YEFgVRbJJowuR1rt2vKv7HzFj3G71HixPHnFQ239l9u15Rp6AfPJBUVB23Cz6OsYF
rXIj3QI3L9VTZU8/ssE591kD+v3sVb5fqsd8dN/s6T0bngcjekqsZNcPE8SJ4eR01c7zv8zK30pm
TQncNuZUrQjE1kPvhFVeXwCEupHwXgqMXiXjqALEcgrbjOSIl90EkFZLy947dGzTqtkF9aGX9o/e
Ky5UE72wNTIDDBZlua2hSMzyRan0cag6Jq/TZ5sNaWWIt2JESsAgzRLVl8PiPTt+11wsqr7MktDK
3AsE62sHlp5ZX5t5s5F9+iyC+G2c8yer1z80gHBoQtHWcX9mTnLRFEwrY52MuqeiFduy8NYw5EOn
5+yQnRDvSWwDGLe85Sjk9JTDYvRtfn1AZdf47Dd5vXCErCGgeMbaMD1aBVOSFU1SXZslpRQrX1Y5
dowZttLc5VQBfjZzHfoaGW30irU5lJzdJDuU7ECyAcLhv3IUf257VWU7f+6uWhMkusd42LjkNyJi
Qloua5GoXT0zy27hKs43dWyvYvbFBGCp3QXgMQUVc0A9GWiH5pAKzLtZfOUrUGPwhhOwF5X+yib3
fhLX0nxZEsy3czWuUb5dJ91ZSTL5z8w97DqszEF+TLX5Yvlfo+C4FVCeTYprdORsnR2cJTfEiB5C
vQpNA+Fu+pmaj/1CfhGqfFV266arX6LxyZfdbV0bb/TDarCi/qcfwc3Rj3nsbvwB/hRV7iiI1pNz
4IlZJwv97GMEISY9RsW9ROrqx2s135fZo6oUcRTP3FfXfA7Ao2ItHqIU1TObdWC9ts6LGLD7vaXj
m6yRokJOqvE/GclHYV930SMg89m0tpmT74L0oo4Q349h4LRXlvVc6Z1ZvPXGo7LN5JJh2p1ofJTJ
SbmKz3qNxCQLKY5LCc4bbWY1tluIfnQNvGkWbh9cryx5o8CjHJbmKnWvTSOOw9Y4aX1Xt+0Bjbmn
79iu92mRp6s6+bIHwbeGTRIBkBlv2+b80PwEj6EnaG4l8wL19VIcdfPoWu015J910PIaE9HkPM6p
gfq3eZwZkPDbZtWDbHG8feftgfbxF9Oy52S2HhZ6vW1n0yPeGIr9BCCnsw6Fj9bdlKGAjOdhQcFV
tPYVBfEcd284t6Exb02oWzDK83AZdiC4+ftJtmGAMcVzjhWbfXjqTtK6R0xP8v/EkP+qi9ATgjM5
NOmdHF+m5VQZrzYcuXEJE7yLQg6fxpytNSS71Gh/WMNhLsRJQEivxWPOQ6Zzsely/7RU8/EMivWD
jl6SW1G9NCCnEnFschKfQEq2KLjXSg+bxjpyoMllvO2SFNP1xQLZo1uosZ8s936o73t1SM64s/oH
x9YFu3btPGTNqwTp5Wm119Yh889exp8MFOj8E7hMMv6oxY82aW9i87PGWGR+WoC8ZL/SODbpUYb0
/BGUPWRuTofj/VgxFeD1K0crEiTrHJdL9pC7NzKDnBOH/C1IHFVyUciPcQZK6Dz6+h2bUzg4DMKC
LjLvWRjT5aFxy72r9NpMri2IDO5tYKEzRku3scXVSGw0xBgzd6SeNgg9677fuMs+8Z7ONvoaACIH
b3Kah1rn72U7PluQa6d27yE69u7K/CarrhLrlCaHZEo2MP9WbjzRKPPKm8gIFjyhALl4UW8HVd9z
FN/lwatTRauRP6Z0L1Ti/DQXm0UxuY0BTULMbpDaYti8HpJyC09vZ4jnOi52yYhzQ0dh15p3eEQ2
UeKGC38tdbc2Flgixr5xXPYGgXaQp7feJ5ybcCuuIYkYMR8xMzYdD26bTrw99k5Z9FCU3splBbHN
kuDePSaAF2aocK61rFF+rrRyt4jU6Toi3jTd4H1wxM2CRL2fMQbr9ZSBWSjndwV+cSw+ImSktIrU
K2XD+6pAdppkzOhzgm/XwyyxxVNb1PuKJVqAjhJnCLdHNxOLVTA/t+Zr73/J5liX9+CttiZUy4Zx
X5N9H3A/bLTbxnlY2JYNa3pmgOzhvCAqdVeZ29Lp1rZ3R0zIygsIPr4m7LROi312bY5XpYsJjBNN
bjpfPjCMHr3uIrLNvMgrvyrydTznGOS+TDqI/ElcBJl8p2EJ1i8RT5mcJt8O8xmRILOgrngcyTcv
uQn1IFpFMdWJiZ4hiae8zU9+tHPrhypGl7xkN20/hAkF7Z2sJmbQsk8TlSgGNk6DoTIxeY0/R5eX
YYB+Dsm1C6YDA1NIsOxNA0sRIsGqm+7yJbihMiKOtDh5VJCMLVtABq3GGN2wi4pd48RXZexfk4Pe
ZfaHSIMLJb1t3lUQLYF3zhejO106ow478LOZnRwpSG3OG1A2tWsax7Dqsp0NmAEab5eNj7N6HuqT
FcvtaDqrpQQyW1S7FCLi2MlN1Ve7cXDDCfmd7V9EprtjbPuHqkUYZw+9cWOyDiUTML0OLwdYEsWS
gjmJXrSOI3y2djuapnoyf+k+SskZ0dZxrd3NpMajrbBV9I9qfDOEddviH2vgeXAY6MzhQMBsWKdc
LkezMjYIKMDX9qHOIv5URGI+Q4uFUawWRz8VE+X0C85dGwC1urifRrjx1cl3qq3JhKthGoc2fjLH
9yzGZAMQNErv8mQ72Bd+um/EgR24K66H9t3hnApvaHiIeYI7Jl/9H0n1IKsH2ugOtXHTzM8Je2ra
MsXIqJbrbM1yWjs2UMj4w3TOZh2OfTDzAP65027wm+3i74OFqY5sijZeIldpcl2Y15zTdhPtrrRR
MUbxNJzl8G3mb8mv4C2gwcPrnFs702+FXl7LtCAuhW6Kb8cFZqr1dVSe/SIONMWK9qkCFfRju/AM
ZQZKcUvZa5TcsFNqP99hhlE7UY8o4nrAYUaufnpRcG/0ZffQ98lbXHqvJr5qgNeT+QUaL1Sj/9jQ
SEbXepLumHaDREFqpmyGnT4HLfHYrEUJRBTD3yF32ITHAlto5IKRDPIHfIlTqALaEd0gAwpU4hwW
6fOojV3DHtdo480oxwtV9WsjoNst8yhIt/FLajCA1/uFJgGbxCCk+PPyIXusxXwXswmlkh04rz89
TpV2NN7IDq13k23b0btXZnTbK7UbO+/gV+JIuRW/QCeuCsYSZ1HuMqu4q3SJV7SE2h28yhyvk8lw
D6RZCTgz44fqHjh3runao4HMfDLoQcRpuNXxcGstzCw6y50499nl7IlLVr/mxHZZ23W8Q+d++6xd
Gjap6Pz72dFmHMWT4ZBGL7PuTaLEdbR7jQuk3nmT/XMuRnlrtgFpe2wZmkXJSg9mbVYrWidwfgCx
tn56Q/u2JO94qtZwlfHZNd31LJK9w5FW9gMPDP+8SZpC9hD1gGvZwbTzqyhMhPNiyYhjULEfxzbE
+30hB+bKC7UPkHfksxOKtg/HrN1gtdp2TUl0BfwtjcVrliJJ9TGVm27XIw2Jp0Nr8MGgX12VXsPY
WK13bt6dzNza1ece0wTcocNEpz9Zuynt4i1gvm3lY0BzQAXlEmer4YqVzvqXwGw3tPYcXD9ho6mS
DzuGpizhwGFU5vShKx7i3FQbBxNZOFvWT+6FFZp+PqLtzuBMk5ojFfpIfpszqAulljVgdjXEBJVe
UESgtdMoNl6MM25q51szQwXZjJvG9I5RWmvOXhkpFMO7Scv+Yeg94qhg62TJbW4O4wbBeHRDcyyT
w18JGVdSfw/1aLvbiTo6Ad/PjMwdaK/zmO0w3HeloQAQVbso+WLOw70x3JYGSXqsBXjt/qKywGHT
lLpp6/liMoFKN6zmbcPZlPxMdZmkHWLSlIe/qaazqydR5XZou2YT5WBvk3gnDY3XrERXOGav1Qwb
zik4kkYNXS8AZAhmy0sZZRvPk4QePBtBR27eptegI4Ewyy2D3uumJtx1u9m7noLm/NMbyS0MgvkR
4J717mE629SRKC5pIJWfppUWW3oH/LXR+Z9jWXNHlVduqGBzLpa5tx4R9XkxdMniZyPGG2E0746K
5zu6jKZNQ2nryo+lvMpVZ74ypCebTQlKB1gy7dFoJM+DqSun8eeBWjgLxkEujXNrRFoFYWzwQtyO
sVAke2O27vvZsPiq7djnIEdbo3Hrm9peBO1SS+20xi4qB5ShgWxgMs/Li3TSc5M1KZNPKWpuP6LS
cWuMuHlXE/i+H2jy0nFLuSBzL1Uto5cxTto7cuAx0PPGu6vHMbkey4Ui3GIMt8qxGQGwm/zDmGlG
XKVNU19AQYmZFeYIeopT3dxF3ZCtG8tLbqTfDsjAva6ED46FR5tV8Jhpz/lBi7LeLhNNZbSc1DdK
9OPe9wvuSu1nz2i0/IeqHxB4pJNBADm6r03Z8R6gHr93yNzd053ccuZrOPRlnnvpAFdcOXnyUwsc
dLQm8+AkFlkbA/4yOLHK709WNxsvBAjFKVdC0k6+CJy5dhxdmKxKNDU7wyHJAr3Nmsz7kFVSXw2k
OPEaCFw2KFKmjqiNHPBJLa1Dy62BWDXOkhLGF+nc2zbJvlJGNlaKn3frVGw+tDs1dCFWtf2KqEoe
HZq8UfowPG7EGYh4X9vryimAcMK3hobpLB/2MJaYLlx4I4XS5YPbNt2BFsYak1W1EDl7kb9GNyOx
bBTlVaZ672bIsTTqumuPM8n83cQdfgGPwnHCzaPxsh8agTnE7eWPpQCJmPcSfEqfpfd0ZJWPfd/G
l2RwmX1EP2ht1YQHCxyiusehtYRValsXdnsmSAZK07GjSuy1ccMI6zTSt7PUjE+vRVujQsoXWjrM
osnvY8Pjd3Az97MHhPwEV05cN3bnHbMpszdeOcibNLb1wapGTd9y51wtkKl2ApXng+AV/GjFgHcg
KiIIsMHcHSXstEtHcDO8oSImTx0fgwUm4oCSXDA+O3Sm7QaZzy4G6aI8JtU0EQ+PTnO07SS40jqQ
DyWvzLqtG+eVSTr9imjTCxlBkFwHfYqT9+Rgl2gIa1dNZN8YZBvoMVhXkOFhAnSLXC2Q6FZD57Lf
mJO7X1hctrXQwUbGfbsqnK4NwYWhsuli8T7KnhQ7hOJVi8lvLcUk94PR3mTnIX8zXjYJ9bmVcAw8
T3aK22GMeM76drqNIj/dtq31US/U1GymzZDwzuZthT2BLKmFkUFOOMK1S7qG5tAbBLQmKz8j/FTX
65XDA7p1tVVvhWzbsG27YedZrPxxMASAe4xsjZk9hwZHb5SHEH2r2i4IYVhSJ/DZ35wU4F0bdc46
FwMurSk6WCN3xs5LJGlw0TYq4tA1iaS7X2TBlN2cCSQjdhv2EJ+wC5DSLWZcTI5P+n5lMLPCPcob
puyppMlEPvqlcm7AhqVspinzSy4t/RWTfTVA4YWGAk9DscPvGkp3xLrcMhAgUm/eGDjAuFVBd+n1
OtlpAYLBlIizzIQUYdNWzlfEq36HeBfygTEh0iiVt7P6qsIpoaoLbulCybirD93owkTJSGHUvY8I
2pwVAw5pdmungeTPk0vL7mhYO6kDc+UPoICbPl4YKlnyQ1Kz48yeE29Mov7dODfjwbE1hetlhuaX
ldP92Dl4fdvWQeA3lls3aCIO/MG0HeaKGh4O3mcDhXfOmT0wnvkZgKPLNI1eOCDinsyHST/HXQL3
OhCx+xrFzIb4uuk/bJlQCS2GvrmMnbi8H8eme9ImriB7YDEeTfts6R1gGRR1DmWiIqlepqTA3Hhf
pR0Ah2IDmLldB0lBPWPM9naHnSBNPGfVuqxlIqWnFIMLSD5+lnNv3Y6WRkg4uCSOBAoaCKcSES4h
nPMWyfHZB4QBK1wwMxHbMY2cNHuErILePmoB3eu650wWFa3/1OYOIzYDCdiKtJE2wrlW085eYm/v
uxIPhFFOciQRG3ePRZU2N5aXWh+l0OfqWT4PhPJW4T6osegeXWTuVPCJe3waUWLnZmqcbNPF1gSt
rtRwYRcf6QsKCwKVNg09SgYXHXUzTumTe1NmE+Be1yidjevNNUYBLTcxNuBHmm/EVi0S6vDifQ6W
me0SbdroPebHehl8im0zBMgg7snzZsuGaYvyQ9r5gQjqNsmnn8NISgkpdX6u+I9hrs9Dr0lsFs9D
VMunJUDJDkbTMw+56aXbrPAdfjhig01fNct1OuGJjZn7uoPJ1d0B6GV4iCm1e+DhaHwSVAqJP+LR
tUhKTOwzW+zt1kpl2r3y5WQ/pc0MD36hOWU9RJxzbSPiC/ljfNEVdr1PR6DIrZDp1hw87y5mk95W
hrSQhHT21jVVD3WbKEgx5HJZk6rkBCENTikRpcYb+BxkwGWkD/Y89qQlO32bp025JQTuaakMAvUW
RYa+dibQoysbrjoKD4VEfn0e99qWgFpDyWT8ZWK2cI7l2NX7wE8IfzrDuNWI6sBJTsuOEmt35aUc
0+b+LBJoe1t8IabDPeQCmyWF7HVvgnX2gHnbWI9opsHo1kYTqgGGs60oNUaFpGHJd+Y9MCv7sSoz
VOr28NPU3bRJS0CG0NljiiUk2+cLu3PbO4+WJ2a28n4XzezeK7d3xq/FmI3rPKYKbwpqfJNWmBza
pSZAqNoAMYGmytAk8890TDnEjAGbXKmt6KmJ+/qha5NlUw2W3BhtnZw8M2VxYWkzILVLQCOWPXBz
SjF+NCNcEJ8u0j2FfxhrhiPra+G1BsvyuTGk4TT7LqbAOlnwfY6Zpjpid+NCVop+48d6TvVboNnj
pSzA/tjFqC60spwvT1n62ksyfGRaL290LFENHfzWffcXyzlmjJZtyTLW4KnZptYLwpZQu0OAYcpw
ErIWpjtei6gfHoKyWmIeKRsTjpoaUmF6vhJmUYeuTjD7uo1NNqp1/eFtXiJg2SaT4R9WE8SPTVQr
TBTnYGdtJEGBZMyrY5jKfIMHyEX6qh57Ogxgs3aPcS/lZSot1ZCK6RipGkcLt5M7PVpRUJFEqqkj
xTmEelb3mncja59aqYF1u2Z6YpXV13MWqJekHpA/s6D16VaPqUV7bZHvcs9Pw8Ip/ePEjdyKVInT
YiQ5GeYU+EuCFjqJovGEtKZ8qKg87Oiesi6CqWdcoamH2uBgahvPiOPlBbH6gMZcKXGsmQQ745YS
vtzYxWynkaRG7zMYfFWRmdulThnsiEMszrLUl9+jwnOuVCeIo2Rs7su08daYdayLaqG0oTxbHTpj
TOmS68l1+55JaRRu7aqfDeobitmWNTOY5V2csBdOpQt4Pvfdi6a142Ns+PgSSfLaN2VE5XoTSZ5/
r4rSzzG1OaxmaZIeF6/m7FpUzbBmGNFCVkR7Xj5ERK9L0u1ThiAfSxyZR2uI+o8USPbOdOsZ8nzn
H5mUw4UlOZraUtLLoR2fA0DOoVNkrQ2c3B9OdhkZH3OeGvycgjbwJS+3aamWU+4H6TpNpdqqCKdB
E+R3uRVT4JgC9zUJdIPVp/eoZWvfxfOd+f270UwsKoMK5ltsFvkdg7M2YFSbeWzkBEyZzvVVwCpO
x0a7LD9S2fj+2ps4mfZxFrgrsjQufRhBvQsGJ6H+ZiNCj+g/Ojamm98oo8nYCydRHxbvHGgTaZ86
WjZuiOwAKZV998gJWtLnZCUL9pJI22G/GNXPdEndzRyPFFuE5TW7hpX8kBkZdtYlak1WpqEgBOz8
5Lr0+3wD/0jC23V4NH3p9GFTWBEDiSL4X+rObDluZMuyv9If0EgD4BhfIxDzyGBwEF9gVErCPDjg
GL++VijLqlJ5u1p237pfYGRKTAUjAHc/5+y9dkFrjGJLrCKMZOBcSNhlSTCd8btfZcaTmTsl+V2U
8Juh5H8R9yMwbjR746JvRlQkZWQORA6krWAY0/TnKRI9i3pJXuA4xkN2qCnIWfzshiV2jqtrVk4W
KSaDz+foOieyWgmTr2rvAg2W9LNIDds0VkBKVY9PnCZmj3htWWg91tbWp7lBJUncL+98uCLcA8lx
hGM0NKG0u6lvbtLGlmu8j+4ni1nLZH0qDRiuijgfVRABIaJhWyNgvMimI5icAXwfbf0ydxeyUEDx
AeeJJ6ewkk3fmORHZc7ckeJENaM3bfTW4cSLGM6F9LFSO5pF4OsZE3S77Uedh9JjVusm+Ifxomkf
tUfsL+ckHalJOtX7xuGxyWVNygT58OG21Ab6T2LMLbwbOcPJxvPvSSzjlWnKkvZ1To02E4R78pJY
3SrzEQyMKrYlCiSKh3PNWfUlrGwtXMyaEiVMe634ZljZISu8PScQpLEIDZH0puPawSN3pISS70T7
avfUpD3c+UmzTzw6dAVsF3DnIQG5U+6+6UVILns8jdG24VYN/LgANt/a4nEyyjoqOGFqfF5ZeElH
y2SmNuS7/41JxUVewX7oAvCkdJj6YMpa3VxMdvfoGhu0U6YWrQ21al/fddc0XmXBhBgBRPHxU5b1
b5lH/z9y+j+89v9l/fkX8+j5s/9s28//tWvzz/Lb3+38j5/7y0GqufYfOqo+VKYYErDoP2SHf1lI
f/6R6WIdRUuFrdJ2+KP/9JAa3h+0rEgWwEUKysR9wKn+00PKHwFfcaHSYi3lZ+x/x0Jq/ANcYuOw
gOHBUMjAtwAi6p9upbYypW1wTllpTBxb9bUmGbk+w48E3V6St9lCsARlr+07Mlin1dzbG4PNp9Pz
oHdYY/Nz1n91yKXJji4UzZAW6LDw9YmH7Sli9dDjb2pAEAA02t7ojOs1Ta5M91OjzpIekWWnrP1w
rT1BLh46IRslxrIR2/xHXZxk8qEsGlSXPDrV+kYwMhFio5Pz4L0yIadw2qB/mrEgQWWnjXjw8rVe
XSJnO4wHzXgf7G07RKwAL451ae2dSFce+EF10Q1613RSvAS5wocHWZZxTkKDUKB72LbOzspPonlp
zMMw0uT/GApM/kTIfBfl17Y7u8a2199F/TI7Vwka2A9aZ+/aV2luHV+DHEBfJ2CVsfvnORH0sfd2
9vXff5D+Rxf2LwSN//Fv/QLa+H+DrAGD9v/2wN0/y/mz/JWc8fNH/nrWLP0P/EUerSIQmx46YVwT
fz1qpv+HgOfM2AvfDLyBB7TuP580Tf/jQZoCM64bpo4BEYfWfz1rNFT/cMED4mzBiMGubv5bsIyf
DN//lqQ+nNpoBQEpY0t6SGt/Emn/JvBFZO5Z/WCmhKBhKkBz+EIzd9nXfXXWBuLHZKucre48iqhC
/1SVPwZERCzzPMwu4fT9b+/d9a9/9u/uZeNXk8lfr8aDKcLxD/g+WKdfBbIUIpq0Ks5VTp1EQWbr
4zLye/tWa6l9Q45917zEPjaPKYz3GIg0VSD6sriNvUKKhOWGYdGD70D84AFqY/cb25h4CIx/ebce
qFBf/7kAPnCDjz//27tVOzUD0B5dUe11+gqBEKXIxL5WC/MdSfG0sQETpy6D2YFUvLAijYkPsltX
EdNiqxUXZ0rkaoxtuXSzfEL679Pi7gT6LPxSsEn6pVM1RE22UQyUqbvIidmHSPMg7cPvlSICosdl
woAY/YqZ4eFsBO0Gwy1+85ticv0//KoCKB2/Lep2KPS//qqDjo64oBuDxM+oXpU5nh61O+uURiZO
PjWBH7UPOS5NEErm/mrIVm69yCMXsJ1fqfnMS+8YX0uz/eyoGkjg4FJMXoHKMYE7gc8wmVwIFxQB
8hw1nGuyJHHX9WyPyxrHYpBEZTkFY4taEQJ9fU3ah4CuVaeirW1yQNPQOEepsCg27yrU8QEnBrKE
juPLIOunqmPkK6Q1Xs3W+R7OxJV03dnCNnWcbc3bthVSt64Q4nG+8g7kShwq0cZ/XeIGTRQjVxKe
mxDZVu0wp5spZhI/3JjxVC8pjPRjGEsSnOYRXAv9ENOp1lMcVt/6Qvua8DPvOOMOoettCX11tsps
wMb1/hkQg3N185o9SITH0omMvZZ8Lwey8UgW8NbeaA3XqiEvq/UG41CNU7ogTrS9tF3G+diR6cp+
JNRUmSR6DAZL3sAiteVjdCBw3DFHyB1zBhfOmFjksFYeKQJtyHQbaM2jG1sEfWdtbNSjai7rnczc
z3wu2XG68Mr+7m7wE5Gc2j/wJ67OXei82eR6kHmSWjvdKuSigob5NOnDTjFLP2iOQ9AQza+NVKV1
Jqt1GMNTSvtsWeu4/trQSi+sMumlrtwEQbWV7JPSeutRbh5r5xG6GgpvryQBcSFjvTX952Jj8NKm
CZtMlllmoAwjeaqTVydKV0adKnJJTbGrHFjgWmKVz3HRf6aZJfZ6XDYLO8q0rfDik7DsjUZ1fcod
sk7DnIGqnPu9lpPE9pr2ir502hAfGbuM+3uas6kJMswz6ECqPijbhne0Ed65wHa2VPBZA8Np3jOw
+mcV0TWSvqRL4RD4gt90MThlf3STKOVxV+rgVkfg3CRCx0gAUUDQFUZOOn7pBuSMIppWfSP9zWxm
5LNYxnHSk11qIvL2kbIvhIE3d6QSr1Fk32PQ+mcr5ehR1hq+3E61+xg7zpL8LLWykiE65ia3gt69
OMp4aRszenF7Oh2112M3TtSGTvI9JkVsLYlQDAy4NzfleF9Dwz219A0O+pzWnOAZb3dxLfidSo8l
1p1XopOAfHWMjY2p/87s96t70mOHw4MLL4MpoIFl/J8+xkHKCRg0EmTfpykal/m8b6LaW1qAdmLj
Noph3qDFdwIZjy7odztcWfVcfyStuyKFIy4R2Fq8+CixD7TgUM/Ug/hdEMC/bEy42C0OzISfULn5
eBJ/XQ1rp6xEXpU5qZZWdAnZ0/cmtWbCcbItoBJn8zB9FMxBNCYgkRy3Y5qhZJmMYZk5rrGjgfMl
oRt2nMff2U9x2P5jqTZNYVgmpFIdI6iL8f7XF5fS4i2yGbWSZWnRRTNr9Bld6L9XqCcAO03qFcV2
v9RZUe6mXq3SwhD7zqFRXQHIWjnAwB1+FlOy1hDaNMy3IiaSx4u95mXKOCLHxXHus/cxLa19OljT
zqNZqydDfmoiNR5SHopW+s4hLSo8E5NIXogEfKdVRQMqm4q9h+OC3NdBrrK8TWmN9mse9fYS9zVD
oyzRt2mZDMdSGQPSHA3xU9EZm7L2xLOrybeOgKBPfXbhXnVttbQbCxh4NTe3wYzzXapIypGx1twS
4VeX0I2CPBWEnz0uXQeiOQqLKmByC2LKidonTEJIEWvUm02guyp9mmrcKTkr72vcQ6x5jOEXhZ28
MAwfTj2RB6eKOVNgcgLCV2g5H/ZsbOss904TQ4NTOiFjqswfIyl6t5E8HPQM07SO9U4tJ+nYq6mU
yXkqk68Ng/zneYVzpjoQ1Cn/unRFjNBS0WxOHr+U2c7zyouNBGFF3OfLtNbuDA3kflJpcWl0Rn1G
N17CGdpp4TNftzKfZFYN8QdTI30bqvkaEhRzAhxOr0GW00H1iXPqh5pmBLK05iF9K5wDJT9d9Oph
I5Xud7TTn0WuUJBkuF0Hf7TOxkhPaXQg5cQZb7k9ZlEwFX6xCGV+tmfPfnUA2He2PeFrRO5h5O2X
xtTwQ8RG8cTfvutDvGgKjiwLzBnrMY7ss6bQE1vmaAdujU+Din5bo0J4nQ3w4fSnHg4ZeW0zczGr
D9siahEzVLJqBr+42yxoi5y+92JmRLsXRUO6gd/0v0nD+ZdDsWkyWSTgROeAroNM+ccxtEREb4ow
Jl68MeA1Oq1/91R9DQH778iv69dla5Q7O8+bDTjqapk3RnNSIkYXO1zd2X//zbH4J47h7+dOGBr4
/2iLPHAkrET/MAKmimko+xex5JaLqGJstmLyJV0bo/ioDSNQjX4wm7L+1BikpbpC627n6wLqEtaD
xtgQnifvgAOfhYZ/DwGgvspzGd8RDKvAfdDlI4hpU5M1ZwJyXiLikpdpE6uXEXTHsup8Z10nc3RM
Hk4DP83n+8SjwqdQnNCbSWZSzrFoaO63hWm+sG99hKS5Jq73PLZ29aV4ZKvZ6S2JS3mPHhcbDN48
Zv7Tz+8YzRiLrBzeXR8PQRiHHZpc0oLDEBWgJZPpNHbaKjWN+PDzkj++8osBRSPyhM1YdPSejUJn
Mm70dz9HuEhA1dOEj3AxuhZPR0FfukbQ9pGo5CVhVIh7SDGUKZGI2yp3j0bhjfQxkbHg+j3UUl8L
zgoXaSsOkhwxRpPZ8ai9uS2OipRDz6UUMw2CydYDfAvppbD6GweTGKmHEI0MZFcR+KBxd1TTkO4j
o/MXXoJ7bNZJOZwLmd7iHGPUDJiUY4mNOoil9dIg3dsxnaVHgHtgTL340PSDsx5IBbsZxnveqvE5
fVzqhxbEEmFJnTQmh+KrAameHqZAB1FEtyhiWZyzcD5FQ5a8yGIdvruTWT5j6PLQlWv6+jd36a9e
UXZyblLSurDuw34WNI9+3Ya6CUu8NARt+xCtrEi/2hHqB9GFyZGGJq6mxHkiOvXTtbvvmckdKwHq
0XgZPxI79A4IeP6kjf6bF/UveyMdJFpT7F4/N+9/ljHSTYlLQuy+cB1OraMp6nVtOPXODpUWGDjY
v7SdMKEL4PgpTPEIVMjT5eiBRvnNK/lnbWuKB5QCxppJHw2o+D8KKsct6ohmtlwQsBKRZryzZux5
WchwIGmqcU34Hgpgf9DPFTEBy74hh77qHban6bWeMvcSMVRbOb3/jNI5+M2L+xWnw2cHHQieF90E
C6SX9fOI8bfClkN7qPsxJtkBs8S6TNs7b8vKm6ZVOPj1V72TG2cY3LcqDaNN/XjvPBODFuqmwCki
ZmA2rla3tLplVlTt0aM2eTFJ+ixxDfzmjURy/M/aVPBqXdsWdFB4rTCGfr3T2kZWNk5zuRimaAcm
crzotf/UTOm6YfE8Y5pd102bH0NAkgu9seOV7eykYbYrPKiPXMu11RrwC/T2PHdYKV0lLkbl3fpa
1Uc7Nk6EkxHyXbLV2eDkdq7XgLRri2TPgotO0Dh5gCe0juzgaQBQMXYzg8uetgBu8D+VKB7ZrjO6
nRK7E6ptzX6rm60dVnskPsWysUmdfsRhYiNgcDrY1DzJ2e7am9RQ47OaIfaIrNcu56BfWwR/UpTU
TCC7GUcVkhbb6/bcxeF2bhGEDP59tDj1xHX3DjLkuWf/tnRtH9EK2XVhvRg1y1+6eUjqMSN4g1RW
MsNbQJCWXCCyxZiAQpBQDc3e+41kGEqhreR8pF8171GgvcQtlqhwnqljUZ0mwxhkitDxpI/fJoMp
YZr58bFpNRn43Zfe3cS53QUxNDzm4z/Ms1V6ScBBPmdScFV83ugzMlbI1rOWgzKnwO2q9Fo0aRtE
cZEGWV/6uJGZ+JUVlVQnhbvPdDKVoeXcrHAlKndchGlWLdJNMVa0XxKH6t8BcyzZtP0dsZnjkRkT
aqchry55Ppv70NHOrkIjOHCpEht9AHNqcrUy36j3qZowyrEw9+gSqEISfVll+ie0UoYakcu7NjjD
a6Jw6DTDm/cQreYOAUapTyh1SuZ660Cb7qhmFlP0pevUtFCizTZMTtaJ2ZdLVbcvjKrvZEuucm8I
N6PC7eHgSI2tNL+JLp4WE4jAsm++6po1LIWBpoWTZb9ojnzZHkF2qmcv71IUM023aKOZ/KfJ3E0W
bXKElMs+8qKdSS8mYKWOly1as0CmBHdpLZLzuXYXkxe9K+yzuIktYqtztMvgIZLlLKxb4Y/JyU61
5xAq2C5q/5xk/oPWz59kUH5P82o+WPljJhchyenMtED4ugzFnX94Pxi6if7K+jI0n2wx0OUdPyhF
uarjDVOorcAwZHmg2PuJPJoR41Psxkdmj+zJXrN1B+TS1agVsEf0/rl18kPWxNcIueaiyLF3TzMO
THgSR0mdEk+xuU/s8VIw9PYROEGXD5fvNaG4W/R/z7BS0fyo8ZilCW2hH1i+3cAr1Ssm+pshS3mj
/bI20SMuEaUddASMzDPViBVd23al/dzNCAz6sDVXDO5GMomtH42JHU6mGQIJcnQ4D+wLd5gXVm9G
OwzjJ6YiLV2wdgg6Xfs2EnuPggPDbVOxRTsqS5ZGrJfLCIbrsRs+hD6O/FJ5xdgS1xsVoWZ39Utd
wb/NjIyzcpScdRd96YT6aOjxv6X5FOgNutu4qz/8ihxim8M2c7V57c7OXVR9t9TL+XUIMV82PmZM
O/yqHMzzSc7dGevzsG3yLigzGihpfRjsMApo+wBJSpalAQcklb2/nJuuWtI1CQGPzEssZyOK+xiM
OesSiu2A9ewDknyzTGnEberpbcIzCuhVNctJlxOeHfDHGncb2sX3ue+2HQO+tdtFz3qW1wc5JOnO
kHioWtx2rmFWjJy7b3OjoRXPPRGAjhpPmF+ZTEuISWT6QJcwpufU0issVOItxf21omH0ahjDvB16
j26P9WaLhCTum5th8hmiLOPINK59fAN7pTOGAWSjqIbCZiUrJGLjXOiUg2jr2gJfPujQlV9RMzeF
3JSyaPco1s9s1sm21esjSBNr1xtBZfbJljM4EAByuo5O45yKgval3nsxppQiOk+eviaGLrrMyWto
KwKI/ajn/IMP0WCYOjirMnSDvC6HXVKT7ZXjUFJ+H24i3msiM2xcR493K8dKCNuA5Rnz/NC69JKG
OT6QgxwtuVGqDxnVTw0j1G08eVghSzKd1PQ+9KSSRkWkgvJRp3oIvBe6X1Xrhn196c7uRnQaaQNG
XK19C8VkLe/9LN2vvK8a2Ly6WttiYsTmTcNRtclL7ZU/xtGar7rW1DSav3vVN6EQYIeSwf4Q59Y2
ix45deagBcmMq6GKuGd6jec+N4NEeSg4CxKCcbRYmzGcbzRmNmUPrB0AGgMqeph52XeB2d76YdJO
1MCroojID+8SWsuTbTx0IenCQCYMkaMRWBrRHcg+CnH4FK+xDcc7dar8RNfmniYmAXZsiKlyxJpc
a2z8xrT38xKxBMZQLFn2sk1Yj6amSm9WexOjYvmdIV9bkO04Jy5aMMjLUMeIm/JmcjuxLZVjYHjf
c83VAlA6Gmd6/Ny1lOWzrAlySFs6daZffsF84nb0OXrZz0GP6PogU5SzU+otPVGN+7yzF7rtpssm
jKynWCdm3ZPmio7vF4TnxsYEEr4wMsQolVN7ewTmPseU7jvrzZ0UxDWH6QBEg/xTFvOb0mr1WXpj
vDD6kcDn0bk10qVrlk2vLVynlWoK2I7aOK6ETs3vAGD2vTRbNQ4fAzm2S/TkZL63l5oJJdgpdlJG
8CiGKVNALx1E32drlaP6d4caOf8wYqYHpEDo7yrx2DH9fNmlNuV46zjrKsnrvTEeCoEqHrCVtuMg
hp+71K5pDisklR7JX5MNUtuAzcTiam98bU4DfK7OwR0kjlaqpo3XcYdMhTm+t6i40PaUQerwsaVZ
N9zbed1RjKZxgNtn/ExDONPzrG5Sl39GeWFudALPx4UIOwRCLTkPAAo+w7LTdgZQE9pyoHFx9Rfr
SWrJfQhZHMNGhogXxaFp42ljoNZHyBWFq4rntpIdRaJmHubQKraTy8S1UmjkTFgSm9bpb0U+IBUa
0xlyYh7BHXZXkT4472UPw7Co4MSjbrxXUeTsiXLc6S+1P4OqIkKyRk9yyCv8gkW/6xpXXpWUyVP/
uMyuvVej8I86YW9PE2nil5IKaVDDyfbnvbJmNLk0kN4rhOxrjUn5pi197UqPOEX78uzTK0/xywZe
CAaPMTkU4rqbVj54RcxPrnsoyvDLzCO6n5Ul1kbTo7sw7YhzIomcMJP5mAcwU1hEhno5MLZaGhO1
rJXX7SX15/Zid9MTt2hB3IounpTzsA2rZNho8LQOCGSRF89005vZIpOJSupiIQLaJKxWqFIIXUk8
JimAU65TQmMhEQUsX3sSq4b492WNv+QUN4ATaqW9D4DHz6xn4b5RTEFiTZRgDdrkkjyEwm5OC8rk
weOvIZzmLB6MRhau9D4Xu6LqC87Mudi7E3wFvFJs3yoTwJSQU0XK/7TpRJnV3D9pJALcCCSBEO2o
LvjrW10bLz5R8unoxSu3BzJqtG+wU7Un9WhyDEa0kbYVPmWhdTE9IPKGwDomYvsVTI3ucip3IvgW
PGqisttLpiPKUe6rk9Uerbe03eZTCwfeG/J7ZSLgH1SuXmue5hwZ4t4qnOGYOul4/PnVf19+/rc8
1r9olYeJXy//xACrHashMi6J135rUlD8JnfyGv3SdEAhtDULtpS2NN79wkP/DfHkJUXnsUCbbOwT
o0pe9K7fZF2ebr1WM/fO41J32qYs/egD4ZdDsD3brdtMxaIA1bIwwjm5G6nQV5wR7GUJDPAUyzIL
8sjztrqbaZvervzn2He0JSEZHIxSuBRThKM3R6eMN0Xfh8NYXGO0dPfBcO2lRZTBVmv5dt63r53e
2Te3LnGNxl77pKShVuFoJ1fOkFmAwkmD0GzVHc7sZxGaiOXJzDjRJKuCrMiNrYNC6zR7rjpxor7n
hTXt58dWNHdkX8UuNZcjksA2QuthjXRJSM034yTUN6SoKA0ZyS8cPZx3jllUZ5shOfhfU0Lhf5bm
s14XESUnl7AxUclKs2E/FOqKvqnf0ceLSBRo1LWIAYF7DmcXisPwWfrhSyS6bl/6dXkPObyu6Yv4
TDZUc0w7euEDbtgVhKZh3ZrGSzOY+S0uhHnWxMiY1c76L7rsjYUYmbVWqlfnusVjOQgvXwrNdi6Y
73iWcC4C9GM+bhvJZxEnq7oSkEFQtD9afB0S0xxeG62ASzul9qX90NqCqjnJYvwPj4slR/QhQuwS
w2fasu7bXDyJLJO3MqvFrrQ/W9p3YaIdG7eWCIYJiszt8OigloZX8JkUHN0nS1GlqCw8/ry4c/EW
T4Y8zHl0NrI2POXt7N/wl9e7h5uhbAyLKqoOv4iZWsizVXTxcGcTgKijER+YViSdtDYUMulTUoXJ
kwrxSFjaQ7LoANoZOvJt1RDYwwOXwsn7h/LlSAlJXZ4V9jc5S3VPzBS/8A2ENDCdgWNS7t+bKjYQ
7qdvSoX+n/QWnmkVgZJRVr8uBlnsU8NijGuH+74b8hWBxdG5r0xjN8+l3NK9T8EPO/G+STimzLVj
b36OGaZ+rLeznZoLt2/rqzeK+iqyzloY/KobOzSzkyO8YDK64jCz4IO5GuXDJmgf7Kx8MZxOJ9v5
uff5h9lp3WNbsF2q6YCNXRwM9URe5xRElTuvSQMw7kzG3a1Fx3rZe+bnwEHwuZ/SG/KC5DPWEXBA
rv/Ow4fbNM7VWfkOqjtruvcYbNZ+WlXHXLN73IBxx+yzJjQ9e2proz2kDdYsJ2SexfERg6Z1hVdj
r9qJ8XOVhMXFrOAue/XQLVGkr1s/ro9KWdVR97vqWLMrrGWeYADJx2Jpa1l588OZc0WVrjV/ileN
0J2relwsfNhbF3U/aKli0ZdTzDm7cs4K8/q5eVwoF/rFMPikswxiQLsbvmjZ4O38kjH4aAM5pKcI
F8Bkijj4EcgCTkhgP5dakmKC7XQQH45FMlIuC/f4mPMu8A15xzRE4gr+8JzPuXdJYL//dYk9t0S9
GmEzSIZ92Zf5xfc1Z9kgV/y0pbGs2tb85s0d0oTK/uA0qG6aA7+MA3Z1MeE2dRC61nZc5a+TpDfL
CZuMZf+ozKzbJ2TmvqQapBIRNk8UghfHGtNzPpbpOU0MehXpcPz5XVND9uRsHO+xZFxFJI27rMVm
6NlhEKK7N4RGxSrTwuniyZYxvHNFvFsGIp7kwXhcooJmVzvqW7tEvPDYkezHpR279sL5C82uMe/1
xkR8kkbe0YaoqeKx31pQbHDPuPOHU2u8/Kb4s4gzBl4DoY4MZ53DPPyIPe2J0KlN77mAoAD1bGbX
hBTUmuKFeFFaXrnJuHpClAZ3LV7YOGIOLCr6QZFmvnc5h5fd/AQZYzpMs2Vf7UZxoSRFa/Lh4rzd
96JHNx8dIlQ/X8h3IcrapoNv1djqeKEP33STHNqM9qmK7I/MAzNQ+czCkOuHJ790QCjFk/VBmsCP
qXQoOONGoqGR1bkfc7rpj+fugbOcurLahn2S3TD/qQOqCfbMvOovsek51Dn6u65PB5Tj7XPUCPVc
N7vJAyhjhfZF02GV/fxK+epdy+0X5STF1izH5CUc+3gdj6a2MqwWzJCmZDAQvvZwkeFrQe0PswEV
ejSEqGkrq1kPem7tTBPjtnrYmC36AgHW0ZAClYQxWHUUMT72uSg+YKx92B2tLd7awEFaceonmR3c
xoFdhH8tELJNAj9xG6LFT9Yy7MV4cdiZL109+YFRY48Yx1ReTIYQ684AwAK3r6B3qbIMJRjA3LIw
Fin+yJPZsMZMYxqvM6cZjsnjonkMoXwTAwozXaoszI+Do31oQx2SeueN+3IYhsDoeXrhEU77fPaW
pv/KOVP7rDTaebGTT1c7G0rQJ1YbDAXmdFua8Tb0X3uplp7S+tXgxdG2Lg3BDCplaS93M6e6teZM
4Yej4Q+w+48Cd8aiU/iROITOO9mRduRODZicafxBflD/Gab0OG0SJK+J55Un6ZvmMnMZfxop7pWx
mp9jC0ODIC1vcGyfLBMBN776VI3RsTmFmDJxV9HDCPMvNYdSY+hRU/RIrJV1cBPAku0AzsfMfH3l
8OasHK8Cj+LaV8TzR+Enzsfoweep83q+CE23zgBqvYXjzc1Jo2Rb6lP7LR4wOY9RTaFlSaZ1Ydl8
WtCcmjz+Gmf3yYYvRdnn7yw8Ri+11e5GqxUfU6rcgNVh2vKuBib9jVdfV4FVivGLR1Iyzb9vU888
zQdBNInaePJtg75ceSF7tv6z1uonxZnytQwHTJJJmS9RZ2sbXWc10zrnE9jv3qj68cyIEM5BFT6J
UH5SVGUnu8Pj5iUyo+OVVF/DmDbebJuvSYsr3Y+tV/i15s7ITX8Zy/bZGfB+QIg7Ro8hZayUfgvd
XkPbbxgXL7XUUa+heNQi6b7m3Rm8ePWJTRBWH0vQGi/L1zb8ge33Tq+p21eEj6BUM4vPUYNVNFNM
XzV+MziG8y4JwWrJsC9XkUk5sCtcr/uQhnwctZ1ig6u0/wjTFdrDe5cZyTWOW/P5sTpEdd49/fyu
q/MST51O08tOxbGP0nf6qzGy4iRb4RXomNusRKkdSfdVQDKr6N7m2G1QTL9ZzEphLmZZoBnDc5yH
c6Cs5NlSkbz4Gp7yug5oDSM1HoJZ+s2iBMOXzseWtuoiNbOYBknzMc2yWiEAC7eiBsw2wQJQ1Usz
mlCyxZ9lOEcnJhse3XAFAjkrATY9xq5W5jH19woEntH7ZOTFjgNBHKRauTPSz9wzvuYpwKvI0pOj
Kkkir8SQBGmCcimizaT8eaICGrLrrDzGqF3zHVfrKeSIFeCNxM/IZLjzopOym+EkSX04jOy2cPJA
hBJnUSYrWZra2tLKr01RT4icgSeejLQF4FYbl5/fEWhu7EcVv2E5AwaRju+TjcOp96K/FohE6wCj
hsY1YlK7u7nh5Bwyag8/VQbNy9H8ktcOvQunaC6R52rXcpbfC6GZX8KugK/gQmxoIyRMjfMau5CW
YHDqqNvab3TS4/OM7WGDb16tcjHvC3iZt74VCQg9+zSktXgzIrDhfZG0q95L4deQSIYH/L33uHnM
If0hBqqFGHPSG4D5Eje8XRzCbIzfxhrTV20mTwwF82DonHaTKQsrDydGN6uvtlGfvTZcpgUvo2rt
m2913VtnRCz7VgmK0Mk+8kEzLrPFxE2GTbsFeu1t0AqAWEuie+OjF/fSVeem8UmjO/lWhqCz55ze
GB8ljE3M3fY1ih21Vex8i06zX/xYFduydmSgKjpVw1y9GcCzl37b5vCqrfKttfrjf3B3Jt2tAluW
/i81J1fQw6AmEuqQrcb99YTl2wFB3wf8+vrwe1kvM2tQK6c5uFqSLfvKEhBxztn721Cco7sBjNYV
JZcUVhKqbO9Xl3FK+3OkwtZchu33w2ZU8hBJ8oRrI0F5UPTTj6xvnrvEHE+OT5/Fx1XFJy9ukTEO
uxFtySwvHeLTvQQrHSCjqW7unL8CfVXBAivmlMXmdIRwWu9sMyo++nkd84AcOZls7ciNV29xEu2z
CerZZFT0rEZL3ie7/qiN126O6pfB8/+UA30zb8JNVRr+/DTY4jprOeJH/D2nWnnNW1nxwhoCL86g
r307Vq/02Gc5HnvPel9shtnSaJqTK8bp5K4f4rIs8t2PRl7XFPsHIgXke+E008ZLOMvTrIlJJKm8
i6viryX+gcLG3/RT0581hvLgq5ovyInuewNqH30Effzvh2B+nI3Tuu/p4idHGTXmhfnhKzOPnYrt
9N1JrPrRFJzU34cZKacw6rryEx2LuXcIK8RJPnXhkz+SchpzGUVKWcfvqTY91YDnbkVfp2fCQbGI
OeEIcGOXTw6wi0jdKqcyAz017ouYi52duhaVD594vpj10V0fogHkwIF3+LCgpt1o2aA9woxPjCrd
YS6Dp1tTncpSmvfEdB8qs03fkSss54QuMjvl3D2n1hhvBxJn95WlxqDTs6e+A7NSzOKuLcwdtEyu
DjN1cYc/Zt3QkcXyFWZY5jz+smsWxy9eZWmPlY8wiGqGxGeU8iy9GjAecsb2M3ZxXhDo6SIf3hbq
VA4X52qyKz2lSM/e60x/9krh3ho6jWER8/ycZY81I8zMtnlMUei2k24+GG69Ahi84X10cn1f6cO8
hzLDezNz1ECTe51kYLmRCEvLfdBiGs3Is8TBu9XAz97nJjYvg28l6GHb7n1p8NhHCUgNEzQDWvbn
ku7zI5PmbenLmIkHL8DmulhP0b0m0SrPIv0McBZhlrBeu0Ul13qCYPR9nHQ13nuXMePWlH6yg7r/
h5YyordceNvcLyFj9Jr8sHlLG5JdXqVT25ekpG0Du+1pGmbEx+7Om2bIy8C3AgGO4WXCM8hfMUHk
T9xwyIvqvXe4MJXZwmbAWF66FOckZcgJtLDN2IBl3E2ZKxstz9SW/p3gAYzatSFCL2upvbsU5jbX
EAOX65OHm/654mT9vrjVy2Scy46hcdYlw3scz/E+i6fyUFUddAlzvK2fdeeOkH6gTLgdr1LOWnas
u60/uMmHnQ7URBagPabTXWDkbbI3wLxGdewcZmnRzZa99zGW4n2szad29Je9VrjQ5bKjwKR8LMdX
9tD+NbFmWOWRBSc8xTJgHhFZdkh8giQqP2cXHHC17PoeyObMmDYAQ/CrSFHbY0UuQzUvZQheZEXn
qicLQsAJhE8T8g42IbGZ4JurKMjxxp8bbQZr5knogEIBrC4MPlsjIRmiAJ3WyrldEZfmV5wrxLyL
e5OD1BGJ+OzLwIDXvdefRmv68DIR7e3+NZYVAdfa0IWabaT7uZ0/R8uwDrQGvjK/pc2lGkSASYHF
ILpbGSjgfqb16i53kXGuW7/1Qk/DSC/KUKvGMvTXm+97CQzrINczxv8QUgd9akPmkVDZxsZuw1lL
ujB2iCjKhdkFqW5CM1pvlibu/3Hv+6EcF+3E4AEodM9sOPvnjYFkc1fb/u8y1o1jvBhYHuMphEbh
boQrx2DK6PFHM75Mx0aaw+/s4roPv+/VfYJ4QyR/acvPoTElc1glGJsmFysuqcS/pkHSdNOFgkjb
o7NYb6b/e6+EynPwZHqo6fGcuuqOTravzTHkEBlDMQ9jiCaD2SWX96BeOSCFRdzpCiT04sqm2NWL
MKFJEHrr2/b9MKYyDBb73pYpeLXU+IrYzEK5VoGjTyut1E2DfxwTVo140+2bfPP9+PtmpplsWgMI
OiY5SMrNNSwG+/S2WTdyVpkepQbVjHaRn8ZFoAk+WSdPeavs+9RNWVD4MdF7U8SmLzaqUC/LOsTR
XYUL/Lm6O8On+znlywOKJD2YzflOCc9g3EuZH6Tft8yEn5KBOY7moUNLVm5GXIP4+j6G2/VFf7/S
gglV0LiDudGWKjmXwO+2VVNJ+g5OH37flKkc/nEPGBOwSYgNmWeWYTvGVfh9z+o6DZ1+xYlqzNVe
4joI4QAF5ij/lGQ87WiXbN3Gp/GtLZiO2uoAW/LU6lDnpKrFTuNrob/eZAYdg3/dfH+tYUkg5lV/
TN01o239jGaZHeNsmo9tsYgzQAVxNq2kg5PjnazWePdi+9Dhod92S5/uDOyo4MmlCGKrdsLvm8jk
Xt1ET63bTw90Nh61im7+hCBpAwHtV5tkySoceeFOUGoM1NNxehEFs8vOMm5Ylpp95Hnoq21Q1VFW
hxDGvBM6H1w8hUqDRAPB4ZNWs40l8sZoUUGjDAMdFQjCJt0MSbXAu/E/bWabjJz6RwQEHJax/yNT
9addg/DMM8GQpsOdg4gW7QmjH6BG/tRcR0PfKd2cL2r80/trUYRseAUqC2hAUb4Fcs7MYrfUbcok
zzqXDflnopbZZsagnS+APiooA1gizDk/OUN7ZDdGIyFiMK/aClZKx04/9ssPVZdoj5NrJfz8UHHZ
oEF9p8Xk7scsfVYmR6weAbZPAGa0WvkngStocfHbCTecUSqjMQAU1FcEJhlF+15YXbYXi3+mMX/k
+sNVuk33cF3gDYjhvVw5IslQnxlNM0ZyxlNkDkQCLPZ4mLz8Fkfej76wnzobkGXfuvohqdwf5Plc
ygqjJjbmMJVlzdyp7dDwdimkLyxvpoOwymBevXGieoJtcmkclELxUOB3mgx1zDL7vfC9/pyDEUQg
Yp8WVM/XaYmPlYnrmcBjJqYUacK3x32zkLXQcbF6MHXwPlnXL8doAuUHaX9FEPjUhRa0dvSbZ4xU
oJQjJLFObDaPikidGwXN77F4gxrCLlcrnwZvvpVxsdI6T8YUeTuoWvihx+XZqFoMKPABaW/9wuNt
wRqY7p3G3iWusudEWOfKIFQ5KxrEy0Bq08Hb9jqYFGPCme+h2pjIB9i1WYrfA1kvkYD+XiPUiMK0
OgBiClPT/sXI9Wc34qb31vYLbLepisLMNza2hwriIgTC/ryGwSrNR4rG17ybjG0iZRbUX1MyPvga
YLIOeRcAIkS3mkS+kztQLJf3gXiTBitfJszTlHePZo0uPYNXsanqcr9AT6Hv2H/C7YplTvGVueBr
3bQIC/wXAJIyaD1gqvaLgf4QVPnwUFlfY7L016l9p4+q6N/tROVxDvtym2UOSN6M2jqNxvdC0JSu
MO0wUbpG0t7ORq2faNUOENWdd+UVJf4c+wytiGmiC/getuhmja/aTayTKVYv3Hq/NcReQdYMw1b1
/qEs4MxO2Wva5tWGjtwHqr1b11VBqfx0tyDMg1BSHXSvidnGpzU9x5hgZCL1dp2dvwEU1BPnsR2Z
GEY20/dinT2bEm18/wPfxLNIGRrFC+chyhF6ckdUGZ9GW7zWFKJFKupnzTMZTwikg90qrbazD5hZ
u7EyH9pKzEj5m781fBuI17Q+y+iLmgtSY9IhHrA+APMifTc0Y1dL8287/pmb4tkdOXhNt+8Cprcv
ZmTpZ9jYYe3af5SLiGjsMnXFcsHqGuG9YDRh4nMI2Id82oqo6gS5XgtOJHBrKNElKJdSY7pTxJQy
WW7szUYrQqeMkq0vVXZgmIB9BBJ/Ml5IBwExmX9w9jGZz8hOitLyoaW5RFvQeE5tZoGF40XH0em9
B7fO3xF4s46V9Eurwt0r37Xvg9YjfvAAbBtwzBMqQm86VZCI9lrTwIC0Nf0IaXV4dpWJvwxy89B6
qB6duYG/KD+n9sqEnbSjcSBUEqH+dq6CSDglmyNBBcDus0bLAv3wnEp3OioSoTaiurEZhIFDGoCK
V6Qz3haO0C1Tg9cYCd5CWRvbZWjZ/jYCvM4z7Bffrt8pBsEvdY57ityVYRK9pqLBOzmjfwLgcXXn
4kn03mF0DRtBKbJ86ENUyfSnOKFpyGF7L//67DaPTs9Uv2jmILe8kfBGEhLGB89D8yUKUHk6l1gY
09HfJnKR77Eup0Dl3aZ+S331IYsQSfBXRD4DrtPk2hckcTjFoF0g7qQAG3adwaIzxyXNUkgg5ueU
oEopbK3d6Lb2znWEsX1Gkrhyw2mibWHTfW5w5EtS4rfsyP/GXb3r+eiOWlu9FKZkjNjgk8oPw2IK
AlWqrXEm8qBASuVcOkN6h7SIo21hfcXwdyeh9/tWevepMlOkQrp3aB/APJmbvm6b52To/+r5uPex
4L4Anby2J82FiK4AqrWedjLm8iNpreTRKcF4T/WAs0IKfAX1j8mrkidE9VBiFfTuumV9gsZHBoaD
/aXtbswzHnor+yyi/N0HqAakt/oDaJ7mXXygo3bjFZ1j6nD6d0Ehhb+1nXo6NLN5IaQoJMu+vHqU
+CkRIOQg/10U82yFntDErjjQTT9iDcVMhGNypuUQRPp8FqOGqNQKBSMn+u8lWFIoeBbxcmatEHLo
rLEg1vRNJeF9Nezs2yiddllSvjb2GsIxEMzu6BqGKETW9E1tZ1urIl0DQXZmzkfqOLmzTf35No7o
BJ1HFyXiq9lVZ7dsdlXqxjuLKLe9zznfodXE+/whDaazLjzPamhx9JC1IqYLJt3o2TXaM81c3IQW
zK8EXZW02+vkEH0GMwbxTNLDN3vuWjPdYUZ7K/JyM2k2kirglVqLVq9LHy1/PklgKDm9IsAuGm7Z
fng19TBT4gfUtTMNqPSApPPgA/a9tumC0hkY3QYTEyKoX33i392h+GwHVvcmueid565PAJS5ZO+S
InUPsgeOoLKcHXOidqlRBURo4UbTe2co1BIagOixnnS5MceMfCkdnWRewMh3wDHQ8exZqmD9MkVl
ztp2n2UBfCXzEKR0qXqpG3awY57/TQuOaM8fn7RueSxYjH/jst5oFJ4Xb3F+Tcxc6BQv+Fpiefc6
7zHPLIER3EZoETAcheMXzf2hzCCh898ZUfzTKwjKk63JjI3+jY/kPDCs6S3KjHk7y18eymjfYNqA
TOfRdHN8Ic4POG4Xq2Mdi92oOo01TQHExj2TodZT83725dnq4udR6gqiYHqTU7ZP0sY5oZtrcEPt
c338wJAYxgsj9ChFPEKrc61qyfSUVGTCAcTR0c+e5+RH4RWv3q+KwtpH9x4NJK6IkOvC1TBa8Fve
xgMJtsniBNgwDoS+9fqDZiHQttoHE3nxHFf5JZnqLmyH/DNb4jKIkHBsCqKfLdIXN3EsLzQMvqST
v1qye0AVO2zKY7P4oZiiP5nPoSWxXuv1QdjDB6AcFneJMl3mcgd85zZG1m9Xq19Alh9MIitqB0EJ
vrdlm8fA9RMkfjKOToyzCcwdpktKp9PVcGt3fAGy4DFj2HWKUXTH1SiQipphKkg7jArtqPps3msl
m+Zcke/R+O4eD66+KQwrCXQlnONoOE/5SsDEknbQmSoPv3W7hVnrgpOk+8W2XsJ/n43ozML36rax
RZCVS5PI+aFpXX1oXOsvkdknW6tNdBsKnHCh07JhzvFUUKhhluMjUcQ6ms1uEJ51BX1n7c3MqDgk
NBEsHpKrWBPvuK63op8Z0OQT1ff4ICpMzZYDrxXXJcpIhOd6Q/PZ1SpefWsFFHy8FyrdoCk4Clu8
OX3zuy8jbLhpz9oyHRGriW3mN+dB6M91rO6DByC3XpirIZgGe3jT8tRn2ygkIsA1HsZ+GYgjc835
bZHAmFq9Pxj2BJvMHaCpTCw3OT54ZCH72h446WR/9k1A/SygB6/Sq8DaL3WenYVkr6Di+Sqm6WVM
FwTpUlnbxEbOqtC17RHCnLWY64ABLRTFPaE7zXCt0PVu8r64ap7xhrp63kibmZ8YkWcybOIw1wCv
FvWhK7I7SuMC2myxGYacwVL+M59SzDEU8RE86zRiTOWu25g8xiaBA6Il8YLkrm4jR9tG/hpkrvWU
ABltwQi8llH91C47Y/H841jLZ82KP0pUwYe8re8yMh47p/D5KOOfS/+FtqTexa56b0cSIpraecPT
lm7SbnGCxVHVttA0KmwoDQ5st4Ook2xLyhQJqexeAonALJz9VIXf99wktuBG40dQcdXic6H3QwB2
hsBF14pN0+BbiJJSnnuOwXOZvI96Oj8iiqSFH6cUOEVhBInhcmguEyxS13/OskQ7KI74rc6G9dlN
8yRcXB9IzrKwXg7jcYr8KsxjKrTaJaJTXyzoiIb9bjYVI6M+qh8ax+sZPUtjZ0CWCofFI9W3KC+k
VEVohvqpvBgciYDzZDCS97ydHcdEVzjyPMtPg2wukx3WcyINltG8MSSojq2CZ4gH2tvhof1IEboy
AeiyWzM1N1kV00PtZvJgtJZJrY/jpDcQzOfp/AvVmcOlrWu5ZNoxwAGsW22GhKfr9pQ8tHSHvt92
9E8e00S/qA5OLF5J69yZyXusy/ZBMUcMYw1bD+9SvGOA+zY5Aq+Gr093elzqbuXipe0FBN5x9e9F
hmAsAfHDXpAhCALQLCEfF/tZLKrk7GwooGhgiZ4xFqlhl9y2aXuUxh+JpPnKEMDAXENmE/2vazFm
yxlw23z+vpdGVozkLf+Y0NuDagfa55pxefZagImqpZOmdNJm9G5NDEugA6e6xuRkbh/EnHsXY73p
FZxwzc8cVHqC3ZGjz0G29kfrGIn3pigm4royMQxsrdLfhZHiH+f376VmfUz0Oh7gr1NpVV4fzK5p
npXB/Iq2OpqpKAXGjFhUpMOK+ZC7qk8JvSi0l5KoRqdyeibsebQXtVE9672lbdBNFuwT+LsL3htf
loDo0JpUi58e/Dj9FQu/uU+E6mVUuW8l4bwn0bRih/HD+JwWJo+LNTL7wjZEt8rZ0Maqj3kze8y4
SSmpUQ1Uui63rlD20RDGpx33hyGV4x/Mc5fCdfWdXfNLbVYy9BG6fs8jqR2WWbYn5TbwUMBLbfOq
25WVn/5A7c20L/vVVXpC3wU6YSM0H82wcvcehVzQte21ZeD+a/HxRXbElPVy0sIpL7UwUXq8Q7Kv
fznEYHHQfwymrp2gQ8c7b8VRq8n462j53bSYmrQlkG464ncY3Mvf1Y9S111KNR3BlyyQnhrDwkjH
gbtnsK1wWBzZRKBwU5w1a0LwwUM8zkVfdJRGrn8tcoQ8YjwsZRS9s12Ri4dMLqMjUQ6F/tZ1w5qM
0iK4pRL3QaqzOyvh4FYeuSKNN1MRdOJtIPL0aKAfCcy+825IL84keldXmcaMQwoLz0E1k2WdEZuj
zDvOa+PQT0j1q8Uz72N+mRsTVgHn80aLpH7uIz06ED4HZMNBBqEZyFBbSReFnA5z669BdJIcoVhr
X3irAWKMmYboqzwao7RfMUdNIP6SJvh+iK2jPg5Z/lNrxeewilmB3+r0XtBhWAuEpKfUmeST4/TF
M0DFtZviAZxEKnOOBpqQo2j8u7D4iTHyHp3K8O9prPyrb8Xb7+9932gaAi6M1s2Wsfhn2eX1vVvY
quBauMwKY2omllc0rf3Q5l9T6dxzP7kmcTlsa82RR9JN572DVXqX1Fw4SgkvWiTI9DPAYroWeZdJ
L9mV6BNKxJUT66Vh1Rdggxu6uDhk5ovRuB8Ytt9T5qm7TvvhZXnyXHdI1XIPuZlrQg1wHNfbIz7b
68KTT983Efqasvjy07m5x6XpHBDGcGN71dtI9NyUtu3PFN3xJqkTf1cvFfV4nF7hLXMtYLR4IAvV
Ows4sOh08jfpt8ONYt7fltk5pny9mS4JcXU17/UVLdCAVgzjwtE3eTFQ9scDfh0XZpIGtPqXQCOh
yqYNoD4zce8WzAzRBuyiWi/SWBgbyreI5MsmyZ5dDyEIhrriMBg6VXdi6gEmD+ecsjvVKjSOBWNU
EkznB/KSqjueEFqBHqMGlF/1QNhYiqazREZNoRWW9C5AWwNIUblzQTeFvk6mu8wpJgSMYi86A/1a
AQhzqCA8aYHv+6iZ0vFt1BIskCVQ4CLtcZfWT8rz0teKxLOJSwcT1G080Kzv/XlLwtyq3YWk7oDE
gue/NZEBoG6GpynIucGMgjvvydWWKwj4synrYyY5Y2NEcxRoEG1UekQCB79BFDff7d4WN2egnQGK
t5isWZP0t0NllLt8fFFNiQs+15+jCQS0QVG8ccZoPBZudsT7FBOyjYyLZztcsbrmYI09AwHjT9RJ
cSGXlllh++ULeCQsrRTPi3Wr5ZIdJzO/y6b77Ug0lZEizaUA/Lgs9FZlniN/sUp73017o+zTuzSx
jZWYl5bll+3OkI0ETUnmU1uE/+2ePcAK380CNelPixzTnWUzhJ5AdxN/wvnC75uNGE8BEcG6qFGm
py1lHr3zHbjtfGfASKBX6GZUew2CV4kEOSrNHCJ9fitpxW1cf2CvSAwKITQolXqVHLvRunQ4HAgW
4019mJP6woUEOqjaIW2bgxp8+9hEzZ4UB9LeGGtuinYE04HGiSpFI5Az67UN7QvAS2J+bllsNlX+
RX225hCzudFYqLeTtSSo4+j5EzxC1mnR+AFptS1mjLo6DajUn1KjuRVFsY2G2ln11ev+vo7CAll+
x9b1ca3Y2o5SDoPVJk7dhdEoemrORx9s9XYi1T2EpZsOxi6yTiv+eoPo1dtHDbP3WT1Eurzauf1C
M8/cxjmbNt/EI1h7X4wLvFPUmxfDU8bJqvyrhrWszr3kSDcJflkhfi5m+4P3d94Y7ZAe4FCSqdUv
D4l1Mw1iErT1kjCY4zs7RRQjmKhrfz4a6HIPeYzdSpvUr9GU3akTyQxKjfETE2XOcP/BpzTHG13u
Il/XGViz/e9LvMeuq4WNIc3NsNQ+ma7mPZtddRB+Vh3HpLwlYwWpxyfhxCNrUo4NlSDEFqoyCWlt
GdV8qFR5HKIA90TUjsN9qeYvf3RgcbsFf/BO1q8Yloa7X+t5kDRDgyam8o5zkvz1AFbFjuVcx1Ll
p5hp8UGv5uq46ATI153xAjHHBaCzLWKXDb/WHDJZqyCZHZr29acqBRM1o/4tOtq3gkVqb8GIoD8q
mgvqRVu4N5PZ/rZD07IlY4LKpq/1oHMNRCP1cjaGSZ08TxLCZP8GW0VF7aBd75P56FhfKtXKcBjG
h8Ui+Kxc3RtrF560GmcVhNgiQ0lFdR2UEeXnsCQbk9dxE8ic0niWRyT+DA9qagXTOxornzXW1JPW
Nu3eKiDftHTF9whkt8bPSdCEHCpPbJypodXozy/UbB/oD/ZLXxVnr2LniyP4zWDmdsgjukelDlaL
JN/3mjV+l2UmQ9gMNxyinU/kGj9nWQUwxa7shFFWGTZ7bJE+eXSAODmsG7vom0VLThOpfVL4NDZd
hihMi+dzHTPtkYmOoLj76MXwkdi2f2JCthPCfeLfg8fgdmibP10COYBraL+RA4YYYR3Azx01DTWi
n6W/jUF9jp3AWMgmVHEu+iV9zJzmPad4cTIK5nZ24jI0LxBbLNRyVjzmx8EZnixIa/Q0xo3mk7Jg
uek5Uv0PldP3wAxC5yQ55IP648x4qgRz2bl/pZvyW6ePSMjqH5i3gXDnjm064w9mnzhF+k36hIJz
Y5Tid5J9TqzX2wXCga9WlSh06S65SPZ8mdI+HPUbktilrjF99AMbxahur3OV0XetbVQboKdjznzp
oK11FroagyQSrMl4I/L8Uxfdq8IavHUdLFaJkBBSPbVriMOLJM0IktOSYIxpFhoJBYQ/nJXUxn3S
p/CD2YQR5RdKZ5l3LlcBpj4YbEwRPVTDsJ8q4mij5NQYuOaJ3CDCGy5iqRk/uXz8HvLlXZgx/rTu
yUTQoBvPOV0BzNfGjcxyZxcP3rLLBO652TtarjotVusFCro+knn/2dHZQDodCYESvZK0x37vDM3D
OERhn1eSYqj7y77rYy7pGI+6sln6WCqK9IWJyXWIy+XQK3ZOFhioQXP3iUZfS4Gt3Cm3PA2F7dCy
XdOX4+409ajiF9pU23LOTqj6ogPn5bZPpo6WADMq22IcCkKLiobGmNX63amsJBcjwwInFzFjL5mi
NshcoP7l+MGcP1x+gr/phC6kxQiAxN4KqsT4qKOCXVz86OjdJ52WC7sAjPh9MMXiJyqlPVIdzqfW
ZfvIZ8BO3LrXrfnczNVW+MWn9HuwmbVmbaZWfUy8SE1wUKfkffFnM3xfxic9Dgsv8n4mEeaozM77
xymmAJfpXD/Q7RzGcX7WEsd7tkvLx02HUDFJeRiN0XREI0znaH2obM9C14W5dn0kEtd9irFKwjja
Eos3vBocay9e8VgzmiCtaj4MmWG+pPxXr0lKYxUC+fP3Iywgh4moHRYcgitSIytv3zexUaLfzKIz
8o3yZuHZvHXPipirB5e00nyxqwsh4NVl3czqFLN8Y1k8slP4WtRAGm+GnH1UqtwzhHjv/H0vlguV
b9M77rlab9xuoWcDQT8guIB91PeTvr/z/Zzvhy5GJyeaMYmuNDSR1OKcRHhKiiJ//P7S9z1b9xiK
fz/2Jp2xWjWzUkX2P5/zj2//62cESZhwP3R7//2cBo7oP39aX/+XvkrkY7771/O/n+UQjBSaEdfy
9Y+UMRaABDvR+mBYaa60dey9ttBP6LXUpVJlRqlNiIIFR4OrcnVL0Eg+wxg5NiD4P0w2lqdYH1uW
Y55lOZUg3tRLcTXzXRdSaWa5fF5xcuGIaFlPHDNMasDv5dCqjUpLliHdJM512SgyELcdcL5t458F
eocyZqalGzGnVWaxz+9T708paDEVdTOdBpAg0TyWG5gOcp/EdRuMfkFKRJJo4SitiGt0MoYoTTAT
4j/3ianGcdYFtk9nzojmnZZY6qEg8XZCNkRboGScrCg8hoWODNAfMkdGO2w1KGR+pq351sl4QllT
eQrqvGhDg+UL3+ePOKcTbHhYPRnwhd83ppoIPK+YBh1Te4Jmyjfsfk3eNfyDAg3CgD39HLUGTQIu
kIOVR6ei/2NHaHFzCB9caD96+eYx5QIxQyox+85z3ALHMyP3p7WA84Jdm18qesCHxll+aI5NKJ7D
AG7SHvJRw3FgwlnAVwSxMrMisBkD+3retJ5QAZAmq5hu+mv7088soy/WtjvNh2mf5S+T5Lqco5Lg
sueehxnVtN1wlKPReyE2LVRmj9F8bMJxsv+qBVylcrBYFqRjrtDPDjNfPCE8jOrhZ7YULwvWP2If
/TBv2JsVwyMf5oNRjL81zQ4iFe0Ydh4Xoh/Is4AbVIu/QFkwOCTGfR7+LjlBTQbCh50S8c+xgWgG
5f7J6J61Vm+2EMfQ9lrdLpq/bHwDgabc++C4f5kwbiz4DAxneT8xsD7ScZ93k4T4b2TGdaKxEHRS
wv/H6kEU3fRaIF5Jk4e4fUAT/KpXEZJ7iLX4MuMTezUH62BOSDTCzIH3xZ3Tk6OuTWP9HMY04NpD
MlhCY7mwfaATlFK0zt90q7qavGvkppv+LlPRB6NXkFxVdJo1WP5RJvoQuO6tYSOhIq0/V0y7uia1
wzTq0MC7O5N5Ix+vHjQlCFwYXYU3oAFE7omIz4NGQaN4WIgv81mzGX9DJasNjPcFIjyzK9S+LZQK
ZEIAI/3jGx9NfyRed1dnWRnoSCJ3qSTq2LKNELGKRp9bWe8OgUhbcgCOjPCso8n/2mTaHuR0QPgZ
ah9frzhPb3mFXKiHioCNROfaqVg+zAZ8rFqPvq7xQ0/I1Y6F0BDx8UaRDxBEgzrXc/vRTtXqxzE4
OPWTI3Rx0nwaXhULQcXbFjN4iXuF/0qo6soCbndVRXfdy/FO6if8MAf4igj6+qvnr/IZ1/eDmRwX
Rex8VtrLXnndX2KXxm3dEHNsxMmrT8/P78vA5xoUMCqjr/ezoeinT4FYdJj0vy0M3XNetGeuXLAK
7I2ksgOEuVZqoAR6VCJuDTMxb0FbLbp9Iqn9ZV5G/xxb15rDXq/gvxAv7NExY6I9i1Wmkrtbs5yH
s++cNLpTR3/KsYAdiLE4osh/EAvTT855zI1LFUhsJ6Tr5gGmPegoCyU6DqgFhwyBVABNiDTZfqO9
/qfmG4BG+w/osv8n4CD8Kr7SX1//Mdng+yf+PdrA+TeWUuHrpvCQvrsg6qY/Xf+//5fmklEAZda3
HYdpKSQ28Gz/5K0TX2AbmF/5nmUIOpm8gn9PNnD/jfG20DmzbOBthjD/W9EG/xkBtyYbkLtg+gj+
kLDiKv8v3DIXwXLadp3cZ2NxXUz7SIOOicQPMqCnjQX0YAP6r38a3eEpsqAVO9gONk1hPblyuhgj
SqAZbsP/B5Fn/Gdu3/er0oXrC9cA9y1s67/gYzWuJg6GNHzkany2suP/4e5Mlus2tm37RXAgkUgk
0N11wVoUSamDIEUSdV3j6+8AfV4ciXLI73Zvx2GbEncBIHPlWnOOGY8e00l9lWrzPJXjnbSDZ6eL
32MnwmB/O0LyDNT0TIf7AXjZgx+l84rz1apSwbsVJM823QHaqj74w8RaOykFZK4U8r/DT1f+H2jx
9InhvP0Xi/n3O7fVAooXpmM5n6l1ycTCUuSS07frzKjhq++pkxzHtCkPmTvQYygGYMLhDxZib1vT
dVmnqryKa/y7/RXhoJjxxssQiltCdYkp5Iz2/zrpvCd8AJRDaKvIuSxbfTFFCZQSubNCFC2ivOgI
bV1nC1yTMwRR79G0ZebwYNv+Q5j442YoCNfJyKxqZnAG2t4P5bBrqaU3nrK87SC7OyBOJKPG7yrm
izKxfq9SxApkUzE1gMOdXhqwnW2UklVcUlcBtuqezaLcTVG9bx1G7+iMCTEz7CPCInM1mi89giLT
nqELgvkyDfyvcd5B/F7ZUZmv0i5/wHx0ZFSy0w5GvBhkwslivJvzuhhMaCliUwtdhr/celkIxEAR
ownIusFmjqJPpeXEINMXu48/YY/pe1U9TGBMVlEcdGunay5zF7BBA4wfwS16MgNV7nJvF6gvRruC
1Tcl9DPiqy6ZruPQPNtl9KTYK2umBiUjgUKT5E6TZ91L+8QB/s4eZgSp88F0SrJoaLU5r6U4g7cw
1l2n1EE6sFPQY3IsREFXxZQjsDVXE1wi8KevjZU/dySAu/G1qJ1D0/ZnUDXTxqoN1HR1vzfqtkYA
Og2raaRnnMVk2BED9ZV2Gxs7LIMmxungOCDcIu9RzOGFVu33kCjxg8d8cHaiTRTxAfIgOlKnf0c4
9jxIm4OQhJ5iJ0yVMCSuoXKwTTomadzZeO4H8ytSQGRwkXEQCSl3Sv/QHuS5j9/Fl028N1yNtiHo
NdBDiRV4+mZrGxcIebstCtND22ZvCD0JNfVudItmoSccPG+b/lJ7DILp0nD22bt1X21kECFL6j0S
Gt/gEWPtrbkmaFoD+htM090k40MLHg9fjBcmOTv1MlUSLveBW6BRdqP0vbb98xgGd7BYkJl0Ybnp
l086+qukcKgznFsRzFTkXnjWJDHsg2E6FhaOKRd+ANnJ0iaFhKUPNN99PgJg8XyUCym/rPMlme9D
fSDqDRBViK5uTIM7soaz9cSzSkgtfnoQtozVa06LA9OXXifbjrKZiIAteMMHu4adwvh/TkONt66K
NnNtfptxEK+LkluxnGy6diM/DIqbkgio/RiA4iTA2dyB6+GInre7Hq4gVUPOPAvKdFdet31zKKb5
oUi5kVFqMXMAYpd9G4q43vlgYEiOb67DlNbvXHekOTHfczkpcfbmk4xOfevl+tHNc3+NyXA9xy1P
ec0wTzre1UCnb8UY3KdZNj0MMnnE4nPVl3QyIpc7qnrR9Bu32DX5E0byjNvkIesr6hk7X04Og8+5
yroJ3QjzZXzNQ3tn6OnBjFWKGFNf1gg5qNWWSysviVcgiVzmz6HBjRvgZx4TWjk+qDSqvRqAy9Y1
xMM8ZPUBMzIntPEhTq6D2iB/HXPqOpPOJcULJZnFvLyMom4tl/FOndg7X9H2MdQ1ZdMz6bKvASbA
KeORqiJU4zmk+RU3yOju4wRXSlgtFSMT+w3SGk/DXcgUfzZRLioblF45byitJ1SrXlqhVeDiNGHy
PjNeDSNGh8aA0N32/AdMZeE6REvbF2w4tab7C/HjKUTXVLMV0dB4yBPgd2pZbQVt0szg+gHxczDc
ryMxPIT5AWJJu07a3l/B5rgwM95EMoJOp5m8SQI+eKUaMGnixgg0OeiDeiP8j7AEHiCMyP4qriHf
dNFNaXM1Bb9+lafdXehxAUeCTUubu5nLmQENPauCAxWy2l3lG+b6Y101xvIHR2Ege+9uxjrRVXzc
0bQPiI/4TlL+q46je7JC9ErLDvJNe93HMbnkPemDyx6bz4xZaQ8hv0qYBC9fO6S4S2WxUOChvBNZ
fycHqCFOe1dkPYo/MBA80xiDoFFYZLng17yc0+pmntq7ZZ8vxoaslfjdMvxtgNREpNODy3DLns0H
T0Y/aDRgiOGdxQM3F2JPD5zkFoS/vyrbxzloj3AM8q0h5gc/a+QKTOKpVdMFzUWfKwQ4MURSEEAe
ZacaehwD/VXxFpQernS+USvx81PcnE0QDhsEzl8Fgh1oLfJiwKxFxhzK1poHqeTBzNMKYToNL5k8
QysfVqrLnqn1GEgl4wPOoWeb2NRYOsc6m9i3uILQ1zYp4ryRwLQN8NF7jpwh18qWx6QO9hxT3BVo
UWtdBiWj9KhZWdQq6IWqEbCK2PsJuhWtbxDY0MBFnkLljqpBhmITA0tYTWR0rALOtB+3B4Y2To1o
yIOWuMwZouw2Olr5dW5bnOBRVdLZ69aQUk+zM5SbnOjJvYdsOtWMx1BjTlyBFHy3ednGPHe6KNyN
m0bvUUJ4alC+GctqGUUBoh5+YVtyE37cEITacTWM9qKN661p06q2NYoJ1VXY9nim/bIpCV6PEZ6O
NBRiW7k7xK9P4cDrFmn0THzwHS92MCouScq0nCgIEplppqJKMY27jxc2K27Z2HoWRZF93MM6TZ9l
I6+yyP8+wOKxKkegssIwmUTT3qclAjITg04RQ8N0yWw1suhQ2cj1wERftw3z2Mh79w3K3o9rAGTg
azpNx2gpSdok89d5+taUZXQVeG9o0QWNVu5l7flgh8y9oXJ3U7nZjTbl3pHRc4R2YbX8SzFn06ao
a1ZlbqQkXy5GO1r7YaBLSwnXC8itcdk9ZA2vNDmVi0UefGojXzMsResmJgEGmzPJmYY8NsxYNnbJ
5Mquhq0dT/pEBN7VOEL16kW9DmT9zXcdfKM1Q7AsH4rjAAh9KwN19qzuGKDg3uO5JXbUApO+wC3D
QXCuT8MDUc4ooYpR7ETKTMHqrpCHwskMqP4xGr3HFDcpeZwFhTJXNv0SoABC5MLnm7z5NvSqcIOh
JNm4UcEAtvSJnw0Q4Uh1Z/bqHUju99xo20Pdz6wv9h0CU2vvO5jN4qbfW/IO4QwsNbBca0wN0Arj
OtiZid46vNOU/LKPe14PvdgNCYO4gqsYaA38bXqwakBUtKQGtDOYUqCP57u+aQiM5OxfPlc98sF0
rhGRpAOsvxgDJsYkxj+PZPWWTEJNzt0d3iTmSgUZrfrV/oEzAvsSK4ccWdqsmCvGcYKrlUQtc157
VyRushpGyIu1q9aCA4hPIxlJCg/jMGXPA/AbcAjvcjEmkXJ8BK3C8piyW1je0UuHd+ku1EvOC2qM
n7WN/ddI3HsturWbDDx03NTAGlBGSv2jLYY19nJjjRWJNn+7y0ZSZitZs46O7iM+V8C7xaZPnLtx
WWYhrlhrm8V3zVSLgJkU86sdbYZFHKNceYNZ8olH9yYcwhyhZe6wf7g/2DKNtWh5JyyrawgKtOiW
GtWLxCOV69exbCrseKyg+ZySdxqcsVsdvNm9HRVgHMnDH6mEu1MbeEvZhvYqqr4zTXhPlkeZASc8
CKaPeNW8LdaVfqObcIsfGn3lLI9jVKJ2ET3jaEyGOPcuScmkNY4oxIhY2icLMwlwUxDSA+J2fmPa
CTzl0cM40nCT803DaA0gz7jpGNwKHEebOfA5Py1ayzRHUTlFrDo5N7ZbTO2WYN51OaeMdVukHEW5
GTgiAdnkI4+s2KvAmreoklbYWh8/fht25nGFfuH8cXzy4hZNCO5W+JWPrg/OxS6tddwtb7Whl+7F
PSKMysepzqINbkKu3FSt0JmD4iu6Ev9d9pjF1x+FsBu7C7nxx2BwHs8GDgtSsfS2lyHqllXkBe8N
mQabxCtvvKQi3HKc4enHwT0K2nunHy/GnM3YsW2eJo+7lVmcmQ3dpjCSiZx46zLI4qegBTbopcad
g5o5MaPnAGXbWtowOTv7bE/8h8NKQVUzIcPu1lCT3HUzRM82Gxxw2RN7IX6kktWfGcfbZAP5DHRE
lCGnAM9ML8IBcYwPZo35NcVNQ8ONPS21pzPfHIVA8wSTxhiW22j5xzy2S07ivc1E7u//03dCQNbR
80aPTyN52JushRM7Thx8/cfSZ4W0u4KToURRin4WzjRG4cEc3E1tvfWO1KtKAjMxaTcD/xZMR9Ni
l1IPmyaHXezNI7P4JDrAAsdLirITaCdfOIm71y06OIDB7W62KRjxULVT0gHcnpqNZo6apE68EZ1t
4vjndZtxmE7totsBVQFfsD5iYtx1ERCDaXHwE9lzpvfjXkCs3bBDIp23mXehtj4HxnwfeMGuiXS1
VzZ7YpD194opC9ypVq0EQsD1lBSae1IwhAD17uYRwjG4EoZLQ9QtxydPNNV6Un1KQgUaIyz7mDXz
/t6OgnNWGQP1sfV3U4+UxOCt+IfWh/inno3reBKrhW0yH/oUCAKNNi09C6VA1smVKcrHyR82tcRJ
5MXcO2jcHhtXqW1IlxWLOO3UOXnOEryMozUicpm9VdFzQ/yf7jXS7Pup4/Rbr/HL2/QjfEspKH5u
N378pb/bjcr5y6IzKF0YDbQVzSU16u92o81PTIsmpEPko6uE+m+30ZB/acA9kvxGbdGhtJdr9592
oyHMvyxH0cxWFn+CFEjrf9Nv/LU95lrCVUuCpMVdorVJpiLts59CHWKMMAMZPz4uldZbQ9t/UQoU
dF8A4S6JMZFLx/Gnb+ifbsxfW5x/v6YtHWSlljZNy/vU4vRrYdiid1lqXTbNuVkDpiAKGDGvORg3
ld+xGJouTiOIBCUHuSGXPdBzVoS2KV5nHIJEJTOFqDP/6s9v7ddHZnlnWppLfq1yXXq69vLzn76N
KWKJg3DDKCBwjW2UmXJjKPcBnOi8+/MrLQ/ff9uSH6/Ea0ixdJoVLqolk+SnV9JVFXatVQdrETv1
uc+Ld68ZYTJYVA73cyPOY00L7M+v+SnAg09HE5T1gHvLFVxu+etrFmTp1Pgt8ZN2cj7aaIHqxLhn
HDmtEu1TOEU7r2wQeNrWv2WH/P5xPQCT5Fg6XHLnt7SkWsxmh6GZl8ZYsyHlZfF+eLj4yMONWrs+
BkHwvQjs4Av6161kBnmMmwpFQDbvLN3AJkk74nEX+XLNru/H4xcATv/W5v4UK7xcFU9pF/U2aB1X
CPXpaeiqxQ9YSvapjJQfFYXnzmNrymMY+8BTcWS09lWWk31eqL2U3sL/Z0L4L5fp97twaf9zXyjp
8vR/vk45POo4HQgIGT3/EIZAxU1Veky91p6HEFX5ebkJLPnCmcA7T212VGrQ9EWCeE/3966bmTZz
c20SxM0nOaqj5YXxEU6+EzrhxoGoWnaklFs2WaiKdLIjpCanysr7Gs7PioIEup8ZfxHazfdmO7w2
uV3fmg5nkQJs4DGoyuFo9+aNkTjx0RrbZ4ekdlfDwiMar1o7dIWzvARxlvh3jLMV0LLkjZKZ/hFs
qaOOH0dMLytQMwgEHPjs0PXEnQ7VK7DzXQWmZy17E1WdX6Zb1SNW4Rm5rWzxFEu7WTm0SWtAUmTW
3iQ9jemqpjpAIbxuREmspRvgtjfC+3SiNu6KI6hw64wSosImab5/1BoMOtYZcfK7IQofTN86q1Zk
TEUVtANWxC0lzosZT+MO/iwNb9lh5AfFmDQBH6YBKeA2VbAPAxaoQgBjn7vxX55VteSH/bpAMMsg
RhCLnEfX9vPcYlTSsmqogshLiVGQCrC/baUXtECeRA+rWgiyGMaZ1myMkneSOVq/COP6PINeze+7
mKONR+DUevbUi5jJZgwWEbpqsUGz2leFze3giQ2SI7wbtfiSbvIIqoPMMRWXBmerzkrQLtO+CZZj
KNkllLw+tWKnUKdzv1xbAaYlHd0JDx9hkJNGJ8IJLWrY0CtV6rGc9KIACW8TBnLb1pOvttURCuuS
rSD7Syer5OFfHp1/+tJc7UiBSJTv7NMKR3qOr0M8HmumVdVW1N9Iy8PdYvnzdl5qzGCTSz/ZVVFU
/13W/P9WWx9Lh+OagueVbdlltPjr4loS0dqrgJdWddmdYt/+Cp5nXHWeO20igzpxHs3HtvT66woU
VeXUwckP7WtdOcbWjUn00NZ4HynwoX/+Sv5h5V1uIyIfybhS2l5+/tNG08weyvweI25KCG72pdLE
HAUlUk7LyqfjNCNVvv3zK/5eUixFiTAF6yhfhfi0vQttlrHhI50uJiQAU7ujCJjP1NJ4umlcG3bj
n/78is7nFZOhq4W0lHR5R7Clfn7JEbVaG+mB2UfcMghQmUWizm05puppiDKuOxGOG8xdZ7yA7Y0Z
z6+jqtDqGPMER35TZlod5pZhV/xgGc2IGS7F/eYkNkvwctK0GYz0xi7SRCprL2n3Nd6FnVUhtE9z
GLJuPJx7HKNtBP2xAXDBrNS4YnclB37RF3r2vKr6rLlE4xyuOqGKfVw03WU4JPbW9hoIPpkVXwYG
UjeYJGQnxXN5bowCt5htXrg2jI4wwqko4iXWHqvwJnewbItS7PXQVet20OHe8bV9RFd9hmVFq3rO
yZTHu1SPjrc1OkwVmJsuhqhAtdLb+z9fAvH5PrNMNnjKWUkbUNAP+pSHaIZyLiWQPoq6CT23rMYd
naVhZZI8uutZU4JILIDV6R5uEovWRJCHQpW5PJZlZjQHrWrulzD9kqm+gckQntrZ97d/fpsfFdzP
yypvU5OaTgVEYjXP6qfHFJSLTCC3awT2YbqbgEzedo0XrUDsD3slR7FBXq92QUDWdDbNlzYgjm0x
lPHWIf9lE6qe8fvQv+gJM8Skd6LOvC/EDJ7T3ilPQWxd5oEFTzqs9JKNFa+NWk2Hlu4yJlHMueqi
GUBR1IIjbG21sOvwItajP+0qmUMecozriTF7k4ebWtTIe8bjkIXIUTplHwcTIOM8TZc4fuYj3xXu
0Ho2/mXFEJ/rRAvrNV+Bpz0blQQL6a9LRoSXHLezxs5SmsEGSNt3f5xfXaOjF6pEzn0G57pvZ/rS
4OldLB0I1hb4cMherpRGpRvorx6BIWDN9dK6XpxWfUDrIWDE9+cr+umY61IaKGaZ0gbM4trLeerX
d4tpNvCbejBWbeACuAhIQ50iqKVBdzmNBqZxb4R01wITzlX3UjcU9slUQits3QGNToOdLnJ+0MUS
//LOPh9zeGO8OdY1RyqHYuTTOthIusdu5X0AsbeDp7uV0SCta2QMmIXS5M/fw+dVd3m1RZnBVIzv
5Dedw8AbCHUSwp7rELWZZokV1DNhlsY/yJa8cho7/7dH/veX5MU4vFia16ZW/fTIU/5mtuwDtjz0
lJeFpg3YNJdGNL/7PiV9M/j4+QnTLmLCrpCDDCc6+KQGyBQHFJSUOCRRYMK1FGnf2NoJ0/k/fyfW
b3ey0ByUP7YEc1GQfTplBYGeiaguw3UwRN4Vf/K1KXBVaE5lp+mhazGYh9gU87m/aXRqrXoHEQoL
ebSqiaq8zQYOoCGnjzCH45yaL9TiE2tDpddmGhEGt5yZw1Hpk0OmLyGhssSK6JzmwWlwc1DAt9Am
TWO8+fPn+qhjflnF6ObQTdDIlcRSHi633k+beqJNhpbzEneQmjM4/tGHGVwzBplNEnV4RH0vbTbS
w6pNtAVgQnJwDilOelz83PhW+y/L6m+3OsuqiTTK4VQvvN+KDIwVhVsn6F2UU6PtlOOqETZ1zVw6
O0FOzZ8//u+X1ZKKqG3qBhZzwYv++vG5p4ekwoG/HiS7BxJ7kB2drNZKzCzPpEJwMxF6FXFqwYbx
tRzpr4d+dZmT0wWQQZubMsHP3A7zHSQTJv9NYW4rAQ/HEXN98rUfbIeivrUctBVGBqDYbY3qGLhL
Ee72D+SZzAcZxOcoMZ1/+Sp/e6ispYCk1ehiBkYD/2mDSpI6N8neDUkMwchm9/Exa9pdXmbQ6NGl
7dvl1PTn7/NjQf/ldrKUDQfUoXKmcOUN/Pp9ZnZLpxA5/7opZX3UWYnKA23jOhWDTb0GecPEaXlM
RwbuDhArDo01KYeJ3HtOx9FCEnUofQfz29z2hIOjju0xpFT1ySzIra/IRNjVhGvvDB8xQp5iTXay
24WxTthczdw7z3dO3uqVPffInyo5si58E3bZw87pX/qpLu9mGV2NPqJqVM5vHEVKgjwuMSAT0Bv0
HGYLTLkiYV2XZuhvVC6SEwfRYWsUUKwLQqJMryHuZE68PehxRCttGF5OpsRxq+p9VOjsmKl82y7M
gbgdnkLdQ/KfpnrDoCy7ZW4EELkJ8Mf4cXfWHd53dDIk1o6FgmeLzCpo23pPM+3ABQx3eeJbyE/c
iqAJrF7enuRv82Kwoq/B5HkHSZY1EpY0wo9KAE1sDdugxuSd2Jn6l8urlv3618tLEKr2HI9WH32t
z4+L5tRRCo2y3gzhesUanEpj1Mk6dPv6MqvLGwhQR5mF5CAYLlCimuAaZW1i62YOW+NgoRVAZGOl
V+2FAVINxfw43/VReqR7PB8K1Ig5KLkDCRzDzvXDrSS/g8lOg3Gu8JsTdNWr1rLLc5h3LZVqts0V
rtimORDQB0fc94d9jviHoVjXA/tg0fKbCkR1LNHrvViVLK4jqhyUKM3JGrwCWEmV3hUdvm6mIKvK
/AERLT67vhHd9IuDZZyfRo+J7Mdj8n9VJcsq8tMy8Hvneoja+Q1HeP76S+t6+Vt/t65pNFP/MT2g
C0WnmR7E/2tdq784UIIbo7RxuBOs5Sf/Ecra+i+qEFpf+DYsyfPHWvKfzrWt/nItJOLussQs6tr/
VeOaOORfWyT0TFn5Ect6vDUad2zwvy5bMgLYTmsCsQG+SUUoMw81oA81829p113NxguPJLB71xcn
BEtMjpiyEkpkTavevIrs+yAo5qvKt0YsTrVYi1FZuCiGS23dxS20EZXDCVBCbys7jIFUuK9uPOKL
ThCbRV+mnnjdsfgRzqQv5D19SdlaT00/F0d6APshxkdmkCG5wk1c7Nmp4w3dJ3om1KYrmjvenkRq
uRJZd1A2dIUOVj5bAutrSoS7qHOUhxmKkmJSa1CYCn2UNe4QB5GThy6qJDmvxGSGhxSnu1tNh4q0
jnNT4VpPo0tQp8muNxKD5donPLVaskRA8qyElX3N+6Y/VU3srnIwnuuSHptR9fhNw6BeEQiWoOWI
2243B9kLzdLrAbUKDcgxh5Fi342+9Qb0NN2G6Cu3k33fORlNpKTHamqaG2t02hXC07fe7n9kyQD4
1/5mJBfCaREcsf2urNY99Y4TfRkE5XjZs83YwbzWLVDc0MoCfDvJCzoUcXD74Qn4Rrmv/ekIZxe7
ZVNft1nMe1tiIlSd7qqueUAF8i0M5LRy+NLpOgSnIQEYMhBy25bRiZVvief0r8bkQ+wygORrZ9yg
SbODnCKDTl8o/RxZ9AiIkv0SVBZR7ol3aWqsjC6Sy7XTxBsEGOxUxthuwxqxh+cOXyEARmubWSc8
M6PB5jei1UuaOx6stcUwmPiS+TqxeryeBQE7SG0nNuLtFL7Y6I22ibDvKoXRrAr9cxZbOy+T22gQ
aC3NEGxvLndhCeDWluFXX1TEi2ZwGkQkrtq2va/Bbm/ztU1KY4AM6KlCD73qZHPs6Xrs3JoE0Sov
vrjN+N3Nmnnjhb3e2lZyMlK8FAHmhLWfmc3NIgRuU3E2LaaqBsnH+360x32lAzgnmXcux3zAOTpd
sbmixfEj2BuSbBeSJXA5EW4qhxx51/BYwg1amT5e0xbvylq5U3XyGuuLkGV+RdviqgmpCJESAWUl
wZXDNSw0RGFRiqLFTNgOLCi5u6ruH6NJosDjlLoK7YAggCdtj19mpN5QYL2vBLiNtyrQPzKMGy15
VPvJpsiTGT6Zlvm0JQnoDGC872Rnz2dwSrfkPH2vjFtrVtO2RUds9Zl/EZnDF2Pqdw2Rq2dwoGSK
1s7VkE/tQbXg+vjq6JvDA+Nw3kOqWeeaTBLVGRPzf+IuhiNJbBFNWnGOMlD2TT+Gu7Yr8ks4RwcB
7pU5zOIoVwVspGBP7366zeA18amWXCmLuN76DkQXc+QYTQz08bWjMNSbFTIPw3X2RTR/802gV5CA
v/Wzc7aThsiltrzVcfM2Zi2RJdUoL0o1lzuBzR/BS+hua4NLWU8XzNryG+60ls8cnOcmLy4JkpEJ
nZoSU3JnOZwRFGovh+O9L5hquMGuhnyzEfK1LElowphanJvGwV9oRM6qWgxqbWAtGkRO+LiD1boa
jISeeHcctf8inXTj9XZ7pCX5FcbQFaBHWiBivlIc+dZ2WxwbcxF5gss3AHWqzUgj7Rlo39ZaaKca
di3O347L10aHdkK0Y+fbetHzuSVF4hzJcmeLDjVG+RLyV46hD9AwuA4NXGlDQpHsKLwTCwE1FC1j
JeAoLD1yPTXEi3sQIZTrE8bOZZvqO4W0IcoTwB/RyMyhjw+odh4q8psxEp0M16cTGLg+0ZFjs3NG
Wv6dhZbeidVWZPD/MEGuHZQUaHGs+AAD+1ULhCsObt0MCzKDtfDEHQaTNt9aRaE2yIxNBBPFo935
t0ECL5YJ16UgTw/ow45JHB/Y86hJXXEDUTbfhQUaF9yItM5nhetL39SUivvQeythooDPUiSO6hme
hu63KRBw4KzocuD1r+p+ifsgBJgsX1IGyK2I3FMOdvy6d4wbXSPwYMiSInTrTs5Al1hbUbTTBAxs
bRGtEOf3e8X26JPMTFIgWTbUd1Njo3uvwbtoLBWS/12Ab10XZLunEp82zVb/lBrnNkdxMuUokAxg
ryvoaNaGFiX4R9/n5kZkj/Ck3VDQr6XCgciMQ0MhrdXeBDyINr9DmwAzMNGjgSXT8b451Y/JmKD9
9ZeZlxt3fj58rw2CIUvJmT1aoraSApBd7pFOhn7B42eIy5uTPfsciieyabVAhUgA8lgiwiOK7cml
C8my2GxMn/2X4e9dL4bX5Xm32FwOfduTYe6HewbUGyPCzjUK+z5zcbhMQXSpjWTY2JNn7+K+QU1r
FMfIxiU/NYIMmUI+cPTgEaIYZowy0EWcyWxppAuEatNO8pKmcLpJK3gMHcXsqi0QNTckTGD/5SgP
OAywGOwVJ+qfZD3vdY2VUj9aNQf9cRnx1GW9rmrpXk3ortW4fLAGiKhNQtnRmCHRYZR+nuthIafM
+3Aw35IUaTU0LqIRhw16YBKnRYnOzLX2ZhSAmxU9LmqEzwWpE5O16Put+k1V8GoHmBB+pN7jur1V
ejr0/Dcxlflm+UGh6AgKGydeO0KaRO8Qrz02qXUYAHHnj77EsU1o2cyJopb+VeEGZzOFGCJkFWyC
Mb8dwZ9tGLB4K9GCbjDy7p6AyBnfhlHtiH5Z28TOr7vx1JaZfwkUBPPwkmg3wNXtPCLUjKHfsdYw
IsSYlxUGsO9o/jIF47eer6tqyD2f7HrFTnzBK2P9HCwung/5ZxxM0pUxDAM2wPOnnwfWno2kOqCx
qFMDy/tQb2fX/NosHc12iE4EQJEmGRcp+54jYT4P4Z5U0ZtZXZpGvGzs1UWlRL92S+vSzdwbcgxp
4Htn2bjufmg8FG6aAIiQOcqWxFKcfqApnGWDzLAiRaxMMX3lyoueBVR9+jqkGmvroICnEAs+AqVh
H07rggpBPytQu/RrCbFk/7+KRnM8We504VjjeHCn8gAlpTrKIeNphmmjkdlZBACIgelHFowC74GB
k2kcLx2juKiMw9w7wG6A1XCYwgMy9Kz39H1wi2TERCK/4LwblATCkQI43/AsssSWi2LQHuxrGp+A
D1sEvQ3castzIDIV2Sq19NHRbXRXw6Hqe+Ol80GhtTOJBlOW+uTTIOa3++amxCzLgufw5VfvcQei
UpeGu5vmwNrkE96UPkxvqfFo08mp2dUhj1KYXHrJRSjc8BgVxWJkGF7DiGGoFq+TRmQyIb1EN8pI
O+92STl8AardHK1FoR2kj3Y554+Rgbkt38twL5anNMVKbvYT/W5mdIlofwgUAJXOTqWnvlXu4pCO
5WbJXo0Z3CGeMdjAmYVvE9TCgTeLC4deOIiubBVbObRQH8Sidk44r7fgg76qAevY4PC3pNPjfsjl
oUwjwXBgvrJJq7NNNmGrGcl4MreTyYA7GUH+VyG+A6PtsBYR9Iyz22aKPiVn18466jZ1NIMA+BND
FeCupGnYIFtsYqgKYk5RnbvPTRESnC3M/OwJGDKFsAmZVURflgC+LmxmpusgG5yDw+x71jUocDDg
YIkKEOylumtIPDtnHd+Q07ug8TBSXBLyeG7N1L01rlqVHctKJSgUiRkdim4/quE2hPoXLMnSY9my
yWbm1pfzBIFK/jApFHudP7mO8ebpdK9oSbAUFc+CsOtT3eTXjZlOZ9ufLqowf2Fi2u0BJd/UQQPs
Yqye3c7pd5A42v3YTfct8aGbosP1MZvbtuvmU4WDKs/c0wxj6aaqCFSnKrkVnvl9TvoRKu/EvkRe
jl/GVyRifulT8KDIEQi8pwlGng25wJTgTGmbozcSH16SSkL2Bn1r+3U5LnZ1ca7sjctk6NbWTLfH
ueNEI3zjYAqyhMsWi7aUr1VupFeOoAaiDybaWZ9j4jo2nNTbTTTg4wst8Y2pU7DSIR1JtzeQKdCx
rQSIRLfjw6YHAiH0RQD8UQeA0qeB9z5Eyc5NKxMDc3IDu/1QeHWDUrMGoSVGwkrS+WvNbYQYl4wy
03wIRZpufKxK0cDm1HFoXkmXPLZZg5TSJJ4EwzqZquqA9+p7rWpr2/SLQbN/IT/Tgc2Ey3rIe45/
BHMl0qIiSPk9vc9tbyPP7wa5F/2MyFxtVYPNrkNVHLa8SExofHLRazyDRNmA7exhT1kkxUKGKFZh
wLEOmSXYI4A2dT1gvFbZaXpCe7v4L+BWp3p87MzhRFKNlbLsgZeFDw4fgTMi52YAlAGzz0Kg1ySO
MHNo6/myPatlctvxrTMA9nedFSGDyOlVh5N+KLiTowEEKpk0EAUSgiyxMIxQzfxvlR1UF22HQqpn
oeiquqN9wCreltdyBJ0/+mqHmujONcPHCJxby8l9V9ZomYsRY7/7P9ydyXLjSpZEf6hRFhgD2JIg
OIgSNVDjBqYRY2Cev74PqqytuzZt1tvevLKyl/kyJRGBuNfdjxdcD58iACN726UJI88hKrmYdQbN
/Z40WJ0d/StkPvgkVPmPFmFrce063XZNh9OJDzp59IMLR58393MkuSHgWtkODbu1qTXDzTjOMVzV
eFO5JG7czqYJiUd2V5Yck7UW8fJswEc2cYoKw2r8VwcinBIQKqItlREbViHTHvtQ7Jsa5SvcgLBM
s0vrG+tS1rZFrE+8Naq/NiAWt3osuVP1zp/mcpRQpF3vcid+00Lw8hRnBI49gZ6M7oH395Nw4KV7
sU9ciTW2jjBc+bA40gPxeZOP9E1uguX2SvmRqceWIjaHzE470pHUc+IlTBpVt6RwMJeftM3LY+6a
lm83q36OBM3QPxzBNHiD+dO65h9Q8L2xAPdpRPZnZbO5T01ezzHlfi1XI04DyuIpIXUrgR1pWAKv
gdOqTQFFgXRqd96Vb/eyQVfTNjp2eB/J+tYykmkH2L/bRJMpfX3B/i2nA0Lw4zjtVzPNrVFbVP5q
P7Olv5uae+3tZcZDBAxhZN9DXQyt9AkQYtV9g9X79OhManiUUgBUyq0+ctu6L3VKh1xEGpsUUaX5
VawF0OBvZghGpPoEyynvj0k62XQdHrAiTCibheNNM9ATz+Vf1zpg+mHUIhCgFCgqWyKJcT9M1G8r
nO8xwbBWZK95w094ACwvGTNQqYGsNevdlJe1aS94oZbwTw/n71alHzVmdLd0roXdhkygxjFzAOzo
FT3fIzJ9k3Jb0igGiKKQehg47nytGf6YHYjjSzznhzzhCE4cGBRUQuUH2pjOuCmGVUIIi+SZTsIC
tByoLxKCL0MMOGEahx8nWqjPs0L4ou0HIaGRPs36PClCbTPWq6Ylu8SekCIc7Vz3jnNmH1auVIo5
0p/BqXxQlUYDZHHraWkFLloC++gkq+yQOoWChybHeBdk1ndeuGvmsT9bwrmH+1bezgVnQuQZEMs2
2ZBbl9r4wUF2nUCEYmkqd043W+cZq/9StixaIg9HAEYqpZP6jftruxOKQumcqciMtN0YWXvEA7Yb
OUB6CFrHcRT51nChxLr1dclVu8kydBFV5fe5Iz947f7mFECwZ7KA79nRperWFrBYl1tnDY7a2B0V
KKWRm2zGyK1RJAr+zU/onuojk06zoSXnTTAWCI8T6ttU5OBTG4asfvkELUM9pamf2UftNbJtJozW
fWmTu8u94TSLsDpltpbvKmQtadfdqRvh5RaL2pWSMLPVzHuZAM0vTH7+0swYgY3wa4nD+37eW0vV
PzVqYJCbLMU+oQQLggX/kCWmuR1SbkqhPm4Xuqk0wyoZCSLQMfMB+ucJf/9jDLZuP1nWJncZD4ge
H2Pe+X6cJZxAAyslQzSP9RTeg+8Od3Jg7VTb5Z/J23qfftU5fY+s/Yh4+iKDz5fpM6mouvTOEcdU
oQGjXWiXyft3OVPFl2iSM1fqe6e4pjgDTvi0DFkUt1l643RFtiOfPwK9M98AKDeEN3Lybk0ht/M4
/nWa/FgK5zEWLgu+/qlg3+qz19GT5VWF8QZMQELIXAWCkhH+Si5N5vAvTW+8X3dDm2YyoaW4015X
YrjNCl4+o2hXfwQkyYn2g9lYeGh43CqMNtspn2GuYGbjoMMz62m5TwMDFHrELFbwEaXJ4il2XbaW
3NBDNwl94o/QDvSGkEZq6IcOXEAyvsZm5ZddlQeswIftO1N/uXVlSRySz5XeZjR9ZmQrUI9gOeI9
lTMlCIQozkWNE6RIR94uGDP/WTEDgQRjbDxdIhyRG6uz7M0Yww+gRavc6RQnMdPJAaNqJbakFAls
GT0FNILeKtg5/DStcddQMxyobIUBVrsWiSmohE0B4D97EnAy2mH7uFTxVfeSGwO6HzsazSK6VSo/
rRI/AvOlm6iMaHzMmWmzR6bjqhNVL25YUz/uvC76GJAHg0MTM6PPpTogJdyCrotxOls87IN1W6og
adw31j9IBvVjj8CoFyDC6xqOgdvG7w4LtY0xLI+4l5gc18uOe+GuQvOWaQUk8j4cnVXVUhjVhpuD
L5dl4vZMLYCKzbesfmDCvS0WM7tKm1Z6WoSYpcD5FvJvmrxqa0TuW6+HT3MrSXRqQPIXAm5l6AZN
I3dVNQkf6xY3TvpjvPZU6LcRsO3LMqlzVCb89KgMvVGtfReyFK06vTx0qfzLZt0XNQca2VMYdJZG
5LYlY4JXlTE1OajmTS3uh9UWn9U8EAGEiyu04b3uvcDwVBpMo8vrWK87pkN5mgrnt+xs0lbNgD9C
xCPtVM80fXE/6+8Y20tWHfGJjSdVuvaYEztb/XYLtX8AlHYL7+ONZccqMAWb7XGsyK2WIxtbTp4B
hMCWe1KVW+Q9Y1yCYJYe2ykfbqLBfSRX0/hjz1VltELOmom/GyFjfpzVkx4ZJ72K33ToG2a92uzK
k1nc1OXAB3aE2Eal3ZtwiOPn6U/duPJJSEBePT3jUPO0xyzyHEDOEPEW0P520o1fLNB6C8QP74wQ
MNR5sGKiqFrDLqBIM7x28iUZSJwX2D0ilyOtWD7SqUnYLY0XjNHEyvT+BZVd8KZduaw80rwPnGZL
nJWgg9bTVYd74DJUL3VO0ctoxC9tqvh4yzZ7tLPouS2ar+kPIF7QVHl0EMlz5ZnqXMiGz4aOODor
twxmDkRA4+1D4zlxAGebiguPjgO6gZvOTE4awyAdAYR/nFF7JdhwE02dvQNaawWIrfGWuqnxtlqb
OImu+aE9qoOcFnuXDQb7F40VuhX10xsgQ6QuwrGFdhit/HehymfDp6O9DLh7FhKDqiT11MbqXLV6
kAzVoRLK3td62N3mdzrTJ51X7fAQqrHc5VGo3eYRcc6Sb0magRzPaEbeNKyxcNos9WHIzZdmGIPZ
rm/bJTzGqvzFwRUymPG5Gr3Q9VWjCyaX1sRSPCTYye9CiZEOmBpOngbMxUTfdh7XuAD63DqCTwY5
/gmRHUDTmLAC+iSWPQZYa77o6eboGjQfKDNRudrsiWBm+rZpIGWmTntwxjbImLCol9lU+Iv8Up//
2N3QKmmXp5BRfGuk7IWFINMoc3bMid47gWNolI069W0/dE95zJqPRivfnONpy778xSqb7ww0qd+X
JezWlAVLTd3ips64p1CTcleFnLmTk72E+fwEvhDMFPzwwBk5g2hVlag2D5U1XGRVXBseR4i9JSNm
SWOieV8mF9iwc1AZpFOTznjOcpK8Q+jPaoEiUtEv2vIOLmIzBoQVvgOZVjttCIttOah6Z6MnFTxM
E7e0hMRsK6yfZH2CzZTwfI/RHM774veq1jncj5QNq32dmldDzc5WTcurKat6W/9lZvUY2/VdoVTJ
0YhpXM/k11j9pOviD2Nei6PVJ473iNOCfX9xB5ptqo2zUeaP1A39Dk4bFF2J/tOH73pp6ahBSJ9m
4pJLHWGCmzQ4k83dJAu+AlTss9uxPSFz+tI69q6Wxa3zzgBiiEMTur+kT/eCQXkuHofa/q5pLux5
4QhvOnoO8F0nO3QxBURFY30TVUhMh7D8zly4HLQWxKneeuMjPdNMWRkN6yX7jnxmv0uG8jN0PdDl
pXtHwNXyNJ/n/Q5z2Zc+x35FjKeEYLsWHfzly2Tzbr+fluK+dYi0AzVGfSyyo6tF+t0Ic7FFnSFs
Gwf5UCWHzG60e8xcTJZuvyeCwquDDAunUbW8yPA0DVWEgDzYrLBRvadKzKco696HCqNoOqSnjjZK
OtuM256/6F4oCvjUeJyVjG8tt32nMhQ3DiNGO86ws0kE+B3aEJN9UgZU8lF1OTZrOpzQOmEUY2xt
ViN8lwT7spumcYubNgMVJ7uwJCdBGaY5YJiWbaszusj25KSgTizbwkZT1xrbr6c4Kj9d3V0wvNbX
VMY74SzWnT2LNqCynPGTtdyG6Eq7F5bDBz/sb8rMuuW66hB1MClL2HkJF6LYFpQTudmpmafLnJsP
luBuLLiLH2uvvx+d4R3PZ9w56caOW4c1z8QNCAxb0NqHYUFSyW0Sp12JUX2UhDhwWft0yCDUR3fW
tOzmkprR2NRR+mwCLg0FGjCIyrtCWPq5TOEl4C/sqbylu8VtuW2xPzhUpXC2IuY13zqPcNozv9M7
fRdFiN5EkIFAdM8YlE5cpgC/a0VGNNXVwElPBzXAqLShSXJHpIZlgBeH8WHmMOJ5ogMzuuEyCFqv
L6DJC5OqGD7hWYX+GcYh6I/UeO6nEuUgazZcYCPfMxgga+B/iWtk58gY0BcyynsFoms9dig2brZT
zNVMMaCvxbikW9pYozuv59SfDNqNXfWUiLzZNA4zftVQKKE7bugntvia7KLcmWulGbK9PPChOJi5
xitPC29DzYhO1Nxb3LIPeHT0YDUXgLur4OORsW77+gVcyVOcdNdFk71v2/FX8lqrDpXVBC0zT1Pr
R4KZO8++LANxSFYJgPHYeLfpVgHftAsFJgwDy9oJW4Tzo2t/WSlcfwCnwEP+Y9jeK3oBIRht+ehb
N9rhpqTTqdqDmUTSiZdgpTXa2WA/WFO3N/sJimeXEoylrgtcRv3hpFwH+5zIlTeMP7P6K+vs18mn
Z52XOj0gBL7DT/i0rEaRGp3aYcDt8W7HWbPPh/ZRhHyjWz1Nj2hAL8qpPu1FqRNQxl9gUaeyt0E0
9zA5Y81c+Hr4aoRZPofGwPqaJuRtUr+ylmHKNaOXRsDmsuVVyyRHSKY7m3CajrIhIUS5Htx1Nk8b
rCrRUUBY5gPlAriP1KXA7ImHdKbx1vzqXXmi2/KXPIK1g/TlU9cMsNtDKUR1dHtL86113Q//eQOn
fEfuDCTTxHsigy86TpaALiwQW5csAMTEaMmys3MzVpSDwUdwca52RsGmuci1WwLETxQlB1ZQOwub
7K2gFhxRu2VoS/fljFxe25j+6CzdiLrL2FqBQY1BiPNN/xhMHlEt1VFnSV9nFiL8CGuiVngVTONn
RNKnlqja0C/zB7v0q2Rju9p2uY1EQr8d12KCpP9VpfFRh9wti3Xn6lkF4uCmNmlpZP/y1RchNQL9
rRZmaj9XLbs6hP+KhsnM6HtAE9tUz5ODFHjLey8MIoYkCCv84tBJf2DbTL6S1MbIXKDDFhGbZaoM
RUG4fv0H96783A547SZbkCMIFavdvmlv0i7+NbDLb5YGtJwNyW/XJf2HYYMaBVF/pvvVNxL9lzoR
cAthYUOt4RdaA5KfNurZOetQZQVuwx06WUehEnLNkhnH8CPhsnyuFdCrJvzkNrOZ3SG8iUr7U/Rw
6GqswuA1ec1N3Eyiu8rkeU3A0dnZC4gEzo+5f68dGSwD+6Vhfuml6re5Oz4VFCA/tPzAmX7uu1Rf
HscKVLJKisDKay3ITffRIjh86oya2ryZ09iUlM85ds/kTNS1577kLzXckXqt0pl6RMy+kHf2MEQ3
1BGDbmMFUGZOck+0LNoMNrkzz6ISPHGxPDR1dkNJ7SuuovQ01W2/qxxqrBDR0KWXjJZ1S7Inajya
GBrY1Mzdh8HOH7oFynTmmD8jRbmbUUU9mL00QKNmwT7dlrCg0PY56GqqtxI5cMjzXcOLyLdhftV5
FW3CJYsOzrw1EnMKar3nUPbs10wqXiaWeMpNgQLPHetYtyw+qPZN7YIuTfSkrTIcEDZ6Y7A+iQ6f
eZGml0a9atMDNVKsRUTj0z/yEwr2SKRTyBNyd+lr9Z3O2l2t1beiiSF86XG+Q5i5H4pE31IRwEyN
5trjjN3ovb0lHXThIc8/mszctG4ZBnS9PBAp6UhQi51qtOFYDuxi+IzyRIvROoR99JkmMEQs47EG
3UVfddKymKb5hAKFcBvmzcER9fBqr1J+JitUvwg8iT5lN3NNq9hc3zOe/tUlZTJeYkHgyAFPKqWR
E13iV7ftjGAslhs1USacgDDcGZi1ZLrvCs40fn4vQz0Lv8dkt4376UuZDI2jBCoP9ORA7ekzhHUF
5uSB0txkD8tBcAuC1dfNgsFy/lzcLj+na2dLJapNUvlVrfWnxEhbRHAWxlttHev1uT7IYfxAUoH4
QO0cB8Bya/BOFca0bGSFZBqHPa2DnTqklUV0rBMv/ez+TlAhTtjXjd3og4Pja9PwZCm9R4lW1hH2
cnzblss7ll3WAaEkFDNqFYZY2t0G2A7rBpkSWg3jCDgVOhlJlwdRVlOLzZ8e0XR06BvUspA1g2Q/
nXs39DwlH2uzyDLbH5SmhTgzoCtr86YWOX6eOL20HrNnB6YHfNctJmhcRk1+XmTBjGaLmyEBF5pX
3EHc1UpNL4bePbS0VGzsfKa8gvY33Ijt9j9KW9VL5yEvdTW2HM3yfgrETnqyn5B38Tk5ryAM93k5
sL0biaKZIqileU2B6C4RCEkx8GGfVgE1a95ppPQ2/9HLdEkXh31Q5ODimKBPD8yzfMzpD+f6l47s
0jURvfescOwRUcnRkq+WsLFy83vDpYMSmMLqqVEnSbKHk9GFZAwCOsUuz0sbLpcxPRgi705Z8S6y
Kf//bfIlePO/mXxvy/ynHP4dhbv+jn8ZfE3xDyy0xOF4oCACkDf/L4Ov4fyDkL4kEiAR37Bq8Hv+
y+Dr4grGeksy2UY2ttYwwX8bfC0HzAWIAYwXOPH0/wuZQufv8u/5HblSS/gPCsOhjGSFaKz//n/k
XJZxipiiYSGZ4xjdIBZrXNHwckCnUj6Xk4k8b1oHrQ4vyvbYrbC+lFh74izoaE6lM4x9kurhrskG
sFgxDRgfyBeyAFy6kwPurQ1TUh8sWAJdjo+weSEIjusnUOtvnZgKYekSMMcXDG2ey+lkYL4ytUMn
YZUJNP208rrb5s2T6PoRWqzD2euHlpJbHjTDdQvftbGQsPo9arjaT4LGe6B50b6JKPMopfuqPS0x
qpvNvQ64DxTAeqAxZVKpbxoMd5yp1F078uh12nSYsvqIs5KypaW/C93u1wLZTaxiPIV68VPm9Ji7
U3UovPw2Y6Llbz6+V/VyYKog+N9dCSw9OHrHEouDUY9x76ewWgXrlWV+4/s5QP5vJEUPyTP7Kifo
8ycsYDAicy/aaZZ7iAwkoHU8qeFpkz5cN976PCOl8eKxGus+76OL4bambzroLRp0SmwHe7Zfb21c
vrspvCvFazGWOiW0S5tTNjq8DVWDcoUE30T5coKOHMShWMiHslXRBy5OvYFr7ddyd9ESx2yxAP/3
00F3mxfFyYBnONosvINo7B4pIxjEta/q/EBJ4wYcJglwFaJXFM2PHoZPk1b8mSbNGYikX7Xbfc7t
/DND6Nz18VHyIl75o9yxBZzHpsUtSJbTwkl3Kotx3tp0y26aEoHBA5cB3WkTigmraed4mxRBze9H
X7grnJazaShdLMGTynyhbmLYWIFo2NRlOty1XEXLvk2OkDFS2uWd25woJlC0toOlN6h9ZkzHHmw8
mdmu5BpqpbspUynddKvvJQQV16bIdyM7IPYhhgEDABepQa/0nawwg3nuAf4ruytoSRvSRvdOzQat
W7L3wVyWU05dm8YiCkMQdT0aX9a2Wwq0Efd1npcvhD/qpnQKGnAFmUwoPEiWwRIrSe1qR4lOtmvs
Pgk625q2qWwOKhfdc3OOrOSmUsWCYIiWDYXgdVym7xRv9EUpeoOUNWGsXoz0Bj9L84jU92Gld/UC
VY3sNnoJtTkKwKLfFTPoVKOQQTI5+8brWVl36o2F8rYW7NnCElXGntQrFJjXpWk8X8xssQsRn9RD
jdXhRBwVL3LWLI8gsA4AXQSs5Lk4qoGVjDkYD6UYsWeqR30cX4yV0T8k5m4xMCHlnSyDLKRtNp6G
yAeLcdYJIzV1+Uf54ZNtdxm7T5C2poOakDnjWcbsL0bHPSGlpmzH7RPgmOLIlZs7vjxqo5XcuV0V
MAZd45TMUx7uuZCsJH/GddaMnV8UHFGuzGmtyL3+X//oOnQIObvzlkQlI4j0DkbBxaiIXxBjvFCU
W302/3pVPesQfPN1jEkHG/KdSdVY6rk7d928ZUgr1IyRc6aH/KMrccc3sbMxWlvuMu/Q6xjCJHIk
a4F9yGeeDQQEWsZigFrmhRTfE1b3ZDvTe+On1NE5C0EJIgkOd1fno50KnN76pfSiTyApfiumM71W
fPNy8dlDjF40q9rVyPhkNcYyD/0I84wdG7Qkt3ATK/sl7Jsv6TBsJIbDH5OdpAt5mgzK0WLrEnJ6
mJ3+BW3bLJFHOiOeTlDOL9UcB1VkV9vSlq5PmeFB8WqCg6cwr6UscsM2xnRhQhbMEUDjli9tqbIz
/X5HPnIJZ0KvsYW1Tp7XX1hufQ5JuMUiaOt9ix0qvqElvuVGr67QUz/Mytx2Zfc3mvjxSNse6X3R
R3Yl4E57nwT8TV5hCYiihyR3X3ghRXgNEZ1zniW2QF+96VhM9t9L6vX0CeKIiTBab4nT/xl1kaKk
DWfDymj7Jhom3MBMtJtoppxB9d67a06smBna6aWV7W4eKRS3hujeWLJ525pZTXMx5CZq5UDpJsNy
gpyHzOakb+1q5cP8hNaOgaQo6W6akm96R+KrVj7TOlUewwhniwUBOx/ZzMJF5OzCb5yYGI5DjbyC
0am/KTGucJjBWkSPeFL22GJh0Jit3wzGGRch+1KV31g4FgFf1taBSO1hVv0Dy6D0ivJxVqOC/Wi1
imt+SFej272WQ4y3rkCVJyTzUmGHpQRmJlFR49BCdN04UsPwp7nHuizv+99oJIWvcjalGm2mW+gw
UPASo0M27d61YTU31tm1XuxvCcrHL8v2Y3Jm8J8p4ZQk6ZgRpmtV1QHTV7NRuWQfZFLzpNsPfYuv
LhmrB4o0nx2PQ3m9LYQd2GRFnfyUwm2uoS9wSqBViGNn8u+tkUfQtRu/i73XXD+Azbwf+YJ5Nqkx
ncV3nTFG8cUfZLEaiO0y6L3mK+rjmwwKNrPK1jI/nahlZ6fEa1tb71Un1HbwHh2clvRMet3uJw1d
7ZgM9pfbWHsTusbWjUkApVZY7Xj5Ump1b3dGcoFFwNGvLlOttpaQqGBl6ysHm2FdFd6BdOfKjuzr
zehiazXiJ8yJxSaO5QMk+4tthnQutyRnK9ww+ooe5U/qPTaoM5DLvdcB5TGniVWhlIBoXZPqDkTZ
urHUmaUAzgc1XhUA5FPdJUFS35t9Gx+dxAGTjC0yxhqTacu9Rpt8ag1PCYmAho39OIbrjWaeUByj
cGdw9pogm5OYaoCoxDS9jqNOyUiHLfzgxs1D161v2Ch+Levkq2M5tdEp7Y5Cz0+6RgNONACnp4Yl
MkcUpRjUorE8RPgZsXGaOgw+GxOfSU02n1yUyeZOn3V9S7HrltJPRnlXv1Ivc7XaQe1i4AWrW2Tq
xJeeaD/NUp/BDt8bTvljNskpsgrhY0bdeklz0RaQuIyvftGxO1rEnmkPASx3AB5n1X3Bj4NB+ID3
D4R2TLfJ0OPoldpNOrBF51vbHgqsvSunvWaMwxEn2KbpDtfbxqLGS3IKk2jnhQ4luk0Z+561aPWT
ufGfh7c6WJyyD3Qneq/CwVci/V0kl0vX1XBMjP0jZX3cexKYjAsFubvR0i0/ycv63k0o/cIRHlJz
mQRUnQWz2+5M0RjH0bMDh9XNDQr2itZOrxe7nWhu0K1zoiBvjtGFl17DKw1BWkaztUcfzdnhpz/w
5ftNIubkZDc9Ika3mry08eAU+PCNkrrkenwvEo+/XVU+mzqYVl4D3K2Mak8oqfLnVPspiwk/vXxm
Jg/Shu2fqr+87iUyXLU1ERGpuZGpr5DT1lZSvJ3P4LnheI/yzynE40L/YjBJdisdrck2zrclzspt
WPApqUzIs8Wlf+6T6gqy873NXum5Mn17qp7GIrmEtfFe8pBs03z8XYpT7JBAoYcXd5GX/NiSxs8y
9xhqiaQjg7GFitL5rcrIUafl9zRZOfR0L/cFn1+22u05VzoNa1xi2r44jeV8Y1Bcs4Pvj4RFe641
2GAUREFrrXwIDTxz2Hh4T+kLm5zwtTcM/jfBKjosNS4QrMVE3Ie9x4ZufSc55bwdmA+WrGdrPSGt
Qo/fpysQDPHOGHAcmjMlESAi6uqKEMCbwcWb4UzrkI7z3rbmcDu6Cg9Zb9+4SxJMWZ/uXb4GoBIJ
rF85CuxwTO4wFXZ1H37rhqluZlNSeJ+ViPVT/GYl6dOMBTZdPQhzb2pBg0zKKVLydo/qN21ps8CR
6XPYOmc7QkCZhPierXsK7YDntBg9o3Z8TZnSOG8tB48/xRBO8xohunOGZBfpmWii9bCJnelF6551
GwhulA63Tcv7s3MZnyh3QtEa3GPZR4/dxLVlk2hcL5MEWWs10VEY5ytj/k6IRmxqRwRjrWf4kvl+
0zrP5kRZ7EE8eRQtC1isltfYxK3ZUgoyml520RoHqu9Q3NtV/NJpBBMWWz9aVeEGUtYTN2fnZGiV
Dj6C3+bGk7UhCb/l2jwFzpD99d49uvLXzOe9XPJr3+CjaCWItigvX2AyuluppeSee5vVGfajpk0x
xuWUXFSGQro14da7zXPc9qQi6qHZetbFpHpo2xXTOYpMvEm8HLIlomolrY7TjGoNFUWLeiSLsT1G
DYt7s4+LACpukuRYoRtuO8PifQ7iLc1omOgaqtlmhcE4oeNZdAris82kZ9gD27sYla3HJ5OvHwfF
nR0PMyYgMEtpd1gUQOdY5/5bnv/5K/Rm/IXkssP1YFv14+LOL+FKTPaMt3n9zyxkBPl/RHlNE6Ks
2Uc+cTB9j4G0CZRGCa1HhW2KN8gTGeL+/Aucj9VvZastq4GNqsrI1yIskigwN+aM81xF+GUMehZ4
t5r472mJLvLs4hEy912Hvr5qduwtwELLN+1LOeJSNemQpy/W+x5c/ZFkTeyP/EA3Y8V9XVuxsZHN
UNGxCAUzu2kX+5Ajo23zjkKurhyeZxsxxXKb204CVJiLnu0iHaZjPJ+mrjtZ7oSs0ARtNlu+wY0N
TWs5pQO+mhSxf2uq6FOw0Vxwem1VWeobFGgNVzKXoNASBAStZwgvb7NX0ANr0tDbQbxJYr4UHauy
k/5FWf+Lh/hp7kZIripmPomvnSMfJns8zGOPZjQevDz8mYwrvaF3ACc+ixHguUc3nTbkRPdtcqup
e5oleQUuaQbXTk7oVEsvlFSLGvk7tPGTWtDG+8RmIZ4A65VzdKy79JeFxMpHfMFt5NIXw7Sjs2xv
hY15l1aMKvTFSHp/oK3C0hrfdlbfLo9dPFikrxBWVPQ8ufovZgkH2y41GxSD74RXfme4cnr91kVy
8FsiUT78gjc6PAvQ6+qKm5reOkyN4QKQSEC2xD/87DiORr/4u063hkpEeKgyMR7dgVylK7aKzbKf
NbncEQJW5DdgqXT3dVqMpzHtf5RKtA2gqmvMJ8Bz1s06+QvUMo8xJvO2dEpuG6AL9A8LhhrOqLoF
yNdlnHVTrEjzdBa/NMxPU3itOcgx/mcxHJEwcLPw23JhluD27zA6nodFRkF6xSWjAl6O0Ect9sRp
89ZFXCR11rSZoT9opvVeyggYc7XvRBSzWLFxcasY83+iA1OQePmlTSJxCl/Mjs4Le+I6LieqoDWC
ZOMAySqPIYQZVJJJuiawt/o2iQgpqL4zzSeA7iiKVQ7G4YaBvdrUc/oXLvFTWg67JBtN/BR4Mqrs
AAkdz6WOf4NZ0ZXLsef51ML+os0xxZbOZoluY+01pNB8EFjXbO9W9TNqF4mIsD17+CpRHVFXbNFd
40Gv8Ifexg0q3uDVFwuxGVFT3yU9aqvrXhqN4Jom0IWWVnbY9BQ8ST055ZSmGBL3Uh0+mG007wet
dYMIFXhqb+IYAk0xrEvvqv7F97+hOuT5n/mAPBN4ZF2T+/8VVcDzR/Bm/DLzORtP+F0knghF/L99
YlNjQ9rn+ziiuXJFpE0OezM8u2z+xoh4mq273tY5+Zr8HrrZW+qN5QbJy9qlfDPVZP/EcMfATkMR
n9InZ6FOWcSov3okSN4wS88QqYCW4BoVgEVKUamNQ2lvuxQvXWqKvWXN7E4Y4r3Zhm6IJMeNHiZd
boV7N8eRRjSeW5O077nor80fOFzT1c00OMYRg/gtJVR/0zDXaDDzrdlMf3EOwn+op3M2O9hMG++v
0L/Dqvz0TIGovXzrUPy2qsuuo1UdoqXpdpIUdFAKnpgej6s3R+eqwzMRO+ZOlvY3RlFwZ8n8PNNV
4GT9aTLEfac0P+WCSFZMob1hXaHH5BRnbbVvQ+c7CbmdzkzQFBpieyxHw28423mCCMdFj/1oXW2p
3lJqBDHM0uyBkpmGN10tX2IbAF5d4/7EubEnUarzNmT2VbZ8KDJu+gqB3u2aByvCsj8zITZzSOMG
fonG0JctQ9qfMjRcycwoWTq3dNarZQdO7EFgKT86pQZ/wTt1mf5jJtOVIkEgdvn4hvnkYpcm3P1M
f3F402+cnnYplQ1/VGnuM+U8jwI7dIExb2azGbDFe2PxVJAGgE8klbUV61bBUx6mPUNeitK89mO8
+0+Ozmu3dSwLol9EgDm8iqSoHC3L8gvhcM2cM7++FxsYYNA907dtiTxnh6pVzE1MOx7xS/gjjyL9
O79Smn9EKvYfBtLJCu3Emv1xgatDqVYj3E2sKMK5lyizOs7fbETFU095aSfERjcCAQw9eiIiQRIU
zHir55qNuSq1h3lSIJArTAQzufhSRz1y0VV2dmMNRL4AzRwSjE4Wc1lHMwmIUPJio/virSt9yite
Vtx83ZYwatoeS1prS0WMDpLgEam7VQa3/xjvkzY+miwPUJbLVzFsSYFYUl8IChDxYhd7fWT3FinB
pQfBsRVlpmcM0m2x4CKfUZFt41k79wFjlbhCNZzRbpp0YtZUo35JB3+vJf5Z74RXVjIlmgoipdJl
LQ21qR078Vrzy7sTOmtbNIAj+EClY6aQLrCbDKtFNS9koE0goqEwmrGgJ1IVZ+5SPkwdIak0cpj6
uaV7s6GkW4ZvxPcI/F+YDHtWw8uQCMNL17PkrIf6wYwN84BOHpxGFUwLR5+aeoyYiozE6DbcCRl6
QVdV6QQ6kekxDuiKlBUOGU0wOLaDsvYCqfc3qZiwTp6ORIR3eyE8ZwYWOb4ZMNmtdKiFKd4KcXiR
rXbYRbxAiJWFI5nF2zhTc1Le1XgJCJUdoXw2GLitrKpOhZVjuU0ZvaCBcCRLOHdS+FZOae80Wr0P
s/QmpF4mcGtJ+IucJpj/5CQU17XG55GWFfrIDMRlYKWmB3diXQnTgNe5dSPCEjxpRJo3YPxyZCm7
EjIveZM1UP4WH7W+rsT4zcoBkJAYMLK9Eeh8ksFmSkXWLv/mpOKCmIZqz6jC8NSu+eHstX0rXPLI
mDQPAKAiqbj1mrwX+/mD4yjHwCa+H8yKlBsz0aKNSlAKowyW6jm+K2IkeK3nIkHPM3M7iupPjypy
i7HpT1IKUu+7aj9LceqOQs1+pmMtjs98Okxtt0cLee/DxUFiIk4uMiskm3XJe1WsnZSFN4npuGtW
7Mh/x2oBEBfgICwVB9sUWlslEIlvDtiXJwICb7yBep6Pm6aIcjTnlJqkxn91ocniIHhVBIW4pcgJ
rtax2+gqcGvF8LAon/XSQtodwT8vYeRZCsv3VMVZHeg6Lj//YHS5SgVjgaww4IXLBIlBDBsVCWbj
GDIrZBxOAEq0S4RtKZNmqsczZj/CjtjV/lOieIYVKMReDH4AbXiD0DwkMajNNKdAIg65hjNFW4oQ
FD3w82glcOViRDoNSkfRNplbsGQHmu/Rm0f1gkY99hRr2ikR5Bi6RnAHDD5BTC5gHupQMVMM20LZ
WFdEHDe+YMsSjq185OpTOnJhq0s8e4kxGTjkOek1SBGmgHOVvDLBiVT2+rNKf9iqBfnABnweqRuV
DdqctS9WCm1TSuwk2m/5LE3ynxbwLRVGTlMwGir22vzI878Epnf/RKke3TSOVJLdIgdLgLHqWGdF
azmgB2gleGEYpBWHT+OY4IbQIktH2qkntpwhFw8IlbWYOIOJxyC9fN9DRvzMBIhm0hmSdZF4EQs9
RoyP04xoB8lfqkeLHpwwQwXLhTPq5b92Vn5Gnm8/qViR+F+ZrD7Kxrhh28UuE6yKjEudwTOx5jNU
QUn7qNBUTCUjNINm0pSmjzZT3pvcRJzXxjrKnHBJQiyhxdYSBi4EkGn2NYY/RX2vZkcjKlf8ns1D
3J+T5KyqKVMA5jDmy5LvAQQF0b8E8pue7JTAS/rDkJ0SJqXGvhOJIL751SnBGL4b9Hsu3VI61gKj
0l2RYHcfDFYDenAdZI9/lregZ6skaTfTvJM3hmnwGRakdFE4sqkAOJHhWiYhjjBD4rXL3ClHdl8V
k9Jvq7oV+nHuXKW45ggC2C4wEHmZoUwsDMrQd3HQjz5CaaZKxGE/EIkPoYTFkEmDf8ojvIR33N1T
fkqrz55yPJt+cpWE9/lDGd5y9Y4tvlMfPpRK9V0zPqL6rUhCgnE+9YFlnn4TjH0y7zvQ1SOei4Pe
7n2LlJWo9ULzMAa7yifJnTZlb9UftXoTAQjqVUtFbq2TzJ2ILo+brdjSiz3DgXh15V+ZPOIFhpoc
WuY95UXUsbT8iMW7If3LGR6hK3T17DQ1f137KMQriKWg/IvV91zDY8QrMoP7yT/D4Lv1WbVSQAhT
ZQP4XQ2snyad/+aRDl5a9i36b7L87TMCgkAtSzfFL9Yyw8q4AuT66CNoGmy1EDXR8BLXhWwmmzcJ
/osQB/uYM4aX+GDZEiBj5jhBrEFE3zBxAXxKQGva6JFBIDYS3jLK8VH/zYVHkW61Yiub+Abo+Lt9
go6m99T2VrWHybr4kG+Soyk/Ih439ZAHa5NopF2COyfY9cqzHUCBL5HNyNjDrRmvjQh2I3zFba6e
+CcTbWcY59k890yIGAT0hNxAQqk3EQ7loEf2A80J2ZI9DJ8dnahEhlMTW3Bi6C9AdRrCp8bpLjL8
hwBqB1zQKuNrej8yofV9a4ZrGU2rxABpJvoBhuHKoPcA5pKi66ECXrX6F2oJKlIe6eo19haADKKo
KaVCI3VbAdU3w3ZgI6uRjTPLb7S+vk3QY8pLYCL8qWbI42QbzpcQfSDD/2V5tp6lD3hh+Fn1s5ic
0+SS1p+BGHqjcaiKbTu6VeTiD0bo7sbdOY4XbU81bQfpLSVjU+MljexY+LF6CWoHBuVDCBJpfON7
1iqW2veNVi/kgQ+xJkKOqQQAiZUs3wL0j3Vj1z7/w85Pzvk1QCqJuQNJ2TeviBQTSXOXyk8zvqPv
ytI/Sf5NWOcZ8WdNtE/AsCFV/kQ2ky3pm8p1Gr7GquSK5TPhQo8YwkKyWkkYCKB7WLtq+jZVYDts
c5LZd1PkFbr+OQ0Xk4E6WQElGn0e1ulvpJYW09BR6VfkG/fbahB/cnbYxUALWMCvykc7As+AcoX+
hwS/mGmg9DCczHyL5K+hal0+RvbE5HhekYsVyF2ZJc7xu4IRGN8LKUE88sM/9CTQ1H5RRq7i0d8R
MWv7E9hndb085SVf0vJeNpw5LX9dEVwRoriV/YMID2XBNqv9LwmKRv0wKry5H6b4LJpjWr2X07mU
3mKi2sen6n/VfBa4CSnVn+Ug7wvmdkiwVo0TgYALCsDJ+ZXHnWGd3UnfwqvB4LEEIUOPWJUPg52T
ES8jUNTjogE3JeOlREOZcx5l3Wqgr9WBbow9T/EXQbTs4F1mWytKAvU2GeWqZNpdhiq7nhHT0o+Z
sSqoPVHQ+f4t861S9g1SinAmgJR3nqceQ1DCJpJia2WYy8bwK2r/UnYiS6isXH339aZlCqzJzf9n
j4kpTCSCbhotL2xNhgW3FvYJ3YuPoV7hZ8053Kd4YLdJmRsDtAhNR4OPRMe9CqN/FXoQ1ssFCJRT
z4h+YccWpehaBcsNruYAUZ6G1afgbVKpkgS9tFNkezE6PsoLHvwKiU5JJVOSM8rKecoo+HwoVVRL
fHxVYxfUQnq+mUJEChN8HH9c89ihEhHcrilBrWfbKIFag2MRmimfXaU1tgXCTBQfkzztTJB96NpW
S4St2k7cbOSd6uW6VZ5JAd5G5T1n2sCyyNXV2ta5Vf1igRwxijeZ6GZkXxmZkxQvdCUPFX2l2VfE
L7maULkxf2BNzyMsLC3BKK9ZS6xuRnSqVWG5zBVW24kXhQNKp1cAzyc0oJfhxikYQqTJu4YlZ74J
zWdiIgklNxE7IqxlpC/3gbpL94XV8sPJGCDk8YCJ2hnYAWbdL7ZKwziI8XnQPhXe46L/ndgg0Kkh
BYxBQaiA/VqYK69J3YvRYtcAKBRumOYhQ/4NErwTZeeSw7wqrJeC5K+g6em5aEUO0LLBqACFZGi+
5dDWkdiKDFpxbrlWgMxJqnGIUntxPKYxtLC04f8DbrW07FZnVtOF68EkcoUJTc8UsI54UYxTwycy
Wrfl32OmHwoiDt6U5eNtp8Al62LTdgZ6H0azFMZFz3VShviNj8F4Ues72Hesd/gBfuvuZZLZZ+JW
LFiNy+BjBxN9UMKjlWS2xSOlsQ6ELFAif5+MN1/8FtWvJjuEJc+PHvBI+H8Z8iaFo9lnjIyufhnP
UYYmjsIDHtHFpHOF0lW22UWzj89g2jEHJ2YYMNC68LurmDR2EM1XgauCFQlDndSe2eKrZOBRzh4Q
VN2HYDwlJOia2Yc8yNzV5YpmhCHxuwbTsBGOGndqgywCs5A9VAhJUoaRwUJTtIDRl14xD0cYGpfO
ivlNMvMRFwl30PLOyevW0Ly2ZAAmo37TdGcUeIGlblcggBCDntNdwc6s2yiwN0UfHQUjPxRdeKpL
cSdm/sbv2a5KH438jbuUg9JcQ3n1rDHa+5L4lkTFrhh4iiBMoCXgdx1cPRiJD692pSxiRLsFA5hj
Ee6jtNaj0huzYhtqs9erYMOY0AZEVmAXB55kXU3S1/N6QMNNOh224oEbu2v19YyeTiQFvc3udOon
MxrOhJTcC9PAkq0eghFmVp/ckr4EGCUciiAiYAoEIgGtaIS2ZFHciJnzDK2BUducXLmUjgNzukyN
120zrbs+dvC8Ifsy7MhHZCXmroq5Sc1B68XmesSJJNcQ3blmCDTBvVQ8Sn+4AcOhas9bwErSIxS7
j0o22JZmx7xpDkEV7I3KcBW19UxssWzSn5Ukome1TnWj3tFFntRc84r0M0qzbyC7ltGAT9w20BCl
UNjjuN3LpIhIFKYEYg5OkM3vZNpe0lz8G8EoLk3AURWki8BaNJWaTbpra/AIQvxXaeYpH7CQ68iQ
6xtS/38NXJYsGJiCkUEBZ1OSkIhUevWVEqGscHykjAFRqelIFpezfTBfGAzo3r4kRr4Z8kpJ4Xve
VkmxKapvkT16gp09jSE208X0/+p47zd78HOZBXXBnS0GlnDoCNcNr5NFkoEHpyvq2I54aXuL5Tfo
lFJzqJN7pP5Ah19VBfGbzaHXPmpelwz+3AIqjbX9TO4uYx9QGuoKGfnwGainJnrP4VFELIUxJDkD
AzWSMrFlkOhLscBf1PJZN4/SbiV5kvxiPuMgPkdefOvzf5BVbKyfbgYDQJ6s1YNqZbyI/S4Xz7Fy
ZbdKcI6XZWfs68ij7GUsEf6V47UcuKVghrmi8oibT95qDuKjsrIwOa7lY8ylDTcGePHJii66y2TK
C5oTr5I3UzWpA4tyBKVoPolPQNEko9OnVDDRLSloMZTg0cgb1XhLOYAz8mI65SHXO1h0WrKF+D50
HtI4/hMpBx2zjjZ+YljdEl1OUvmfkjzrCG2ni+Yc2cEcb8PqnbuSIKBkpZ/N6gjnABKlDZ4EH+yO
3A5ANEdOF9PyONPASYHZ2mXSDyJyHTFsTy77gYmTkrukRjrjsI0DlGoOoeqQW20LZ9GpZYC3IMpK
8FD8aP29tHY6G2sZzUc0HTSS1om1XuWG27eO8Csz84Z1ADJMn76V/grhb5VBh+G4iK7LyAC37Eo0
N+P4gDal+1tLOocuKkX9QsVv6m/1uMvC1yjf1f69mukD3zLhFenv9Ef17LbiZrKwyHOOSEdSR/kF
aWc2bPZXY3HjJ1+H2iVLjjKSVPwl6wVfsjeLU6veyrIEfgYccDqLdutgS6MRwXVYlV4v7of+nX8s
UcDrnHPzYpJ42qy16dyZW9FBDMqLQJ2e7WJXs2d5nXo8OPk2Cg8YKSBYMFoFYvpP0O7VsE7tx4QI
61/ovzfSLYz+KNYHCyLZNWk3k3brqKUegfo7kBtsPajDV1X10qWTrnvC+MZhLJpXWBI897+l47ui
cYq37VrIyRk6BvwsNkO39M6fabeWFxT/Iu4/qXjpDMbHdeuwKMZdW7DPWVwxXfkzqB9T+6/GuNk6
Ei7NcSfE+7laY9XHq/bosmPX7UX/mtuPjEx5zANgRj9LjepqC3a37X56CjWjvS2BXzlaOLO/xyrU
nE1iffH5u1A46gDy33b5KrxkPSBcjt/CyUtJKufMMN3UE/I12Es7YS/vJwnX0RPMn2Pml5mCFdoT
dTCfg+HIy2+HHaHW/+W9h9wmoFjsrKfUAUzurw1drrwAFpAkCfSQni5Gq746aBYL5Q17HLwg762P
WWaT6YATKcMsr/yD7LGqWBxhiV1F/dNvvIypBMrllXFNsN+k4llKN1qir1jH6VlPVbaYJyEaMP2b
63e/OY7hM2++licNGKZrRqHDNIHKnQWXzd+lKCmrT7neR8qW2dhKW/2iKqcx+cjVy7x8Y0egeiVc
n3y6WsO5CS4hua+G4Lqy/xXUR1oi+iY8XZPTVNuyOYXtqUNhORwKcT9Zt7YcWUpWuOPYCBebxQAs
/BloMWBn4pj9HYR/kZd4qfHCZsrBcmmLn+UXfF1E+b3GFqUhsRybW5lfqmprsG33JM0zLZaWeIDf
mupSUzZ9oMbuLY6XbSO8hw4HriNDOLEDfuMTKWp20l0bR3Vm6VWAb6w/kNyg91u16PapXDiKTpCC
OsDZ5oNE6pWpvAfNMV64uU5tg3yg079N9ZY523qBAVTQAYQTn0I4ff2/nw7WqexV/pcpHxS28TG5
18ofyTr9ras9FKHpR8GslZlVu4+stYh7xXeBnbYU0tHF13bRspShp6ZKXhHBZxfTzY/epB543YCC
jDA5BGwU3BR7hb6LKnfWHJKLUBztmU8r9IIoSgt923bfcmZX3c4Krt28n1ZfIpE4NrMRmolmn7F4
m7KPPvF8l6MVufm6YUHlFKAs6SyT5q9xS6cOSyieAsps1q5QVmb5NCPbnQ6CdsIWDd+p63YVXeSg
/tIrieHN5zRou5sZeKWIDpbl4d5I95J/KLR3JWHAtRlzb7ROWvgMpd2ShNy7w3ou9nHhofmX+jPR
OcyBnkm9rK93+Xi0+OALYS82sDSg+cc/wfyTA20S1OeiHKdBsQNHphd/cjonV8XfdJazyFH5BUZH
9SjvbO1AfgSC5rWGHHU2VTdvuMFJMsdOYC+fpvKgQA8id4Cptrj+xscUupHlfUGeqKnaPGtbevpE
dPlbpnu/D767Mtj2yJ/LG2EAmuAaw0PmNA8GJNVeX16a2jGkXRB4pwu/dWBzoRPDkq5zVJglu+9d
WfLeLSoGL6o90xWcAsWysOmDDZSzaH6vtK1VnzJGytaKOmcVXhnwgWXDhll8sqBhW4zJ3ZHyt6HY
8eK2rIK0XZccx8hTZLv/QUi1wgKxns3VuPo2HZWl65kyuklJJzPOY7fpFcboW8F6T6x1ml5irpwF
xr1uDuZKXolrVB0+6yCHYR29FfmGjI0uknGANCChwOKTKIptkjKsPY8GU5CiWinas00vHRl+FDzG
U1eokCynb9dq9SLrsIVPCySNpOv/pyEkRXMav3ck8UR0VDPMzHZpZbFtZ8CHk7NiuhyL6ZtBRbUJ
1gpuDox1KCg0G0IVeyM40SjOLhKnQQI46U7IOQ07TQxy7hN4bqN8tEi7EFTRSnz7fOSNsinkLyn0
TyZTuE7bidGbOd044IfJEXnJlW1tvqNgHDkx8kMbXXgzUddnykDP/i7ftHDvizYEbt/l9cgqeyk1
OuMlzPvCLbLtDMYdiCM/2hRzOu9HLgqfA2vi9jhGvL4me1sEn//D7yINjs6bEUJD34bps32njnFr
y+WRJuv9kIdbgc2wuFbbO4tppoCKnUFhS5leiAjq9B0C86rc5eEm4XTCpJCdBF4YjReERbxC6SuI
+1C+Z9Q7cr4ZlA0+EopeS/Z4GJNsjd6kL/bmeBqs3WwnDAE8RAE8nBGfrIHPuTcryLi/xrizgD7m
mAZ9WCTBmp2K3fr8Jci6AJV5WlEqIUQGebSq8IFzixZPJOiWfmgqL2ElqmwU/hB/o5eeOP7kEKhl
9jsizHmiO5FLYHDs7KrdK+25g1Wto8JoaLGw2QOc+Kf4P6P8bIl5NOFHowVkHXXLxnO71lBj1/iu
UFbJ2R75SM3vkL4yMs70Ylex5HJDVwh+ucpxBDZwiKu1GrlN5OhQ6cL+yxyeIuWqsgzK2Jyo6o1X
xh4Cz8TmH7FdSXBfH8e/kdM8/GrGuzAfSRCdHKAB2X0p4ubPoLkCKB2ydeIwz3NhzsvZUZamVTic
9fxjoUhA6eOF1/2X2DH+0D+XF6pr8R/YGjLbuDEh6bLI13lZQPmn/dMKD6mwFaebqn32yVJDVuJp
Ei+5vNOCo26eMU8p0ybN97PNftk/0iasmpJlPiiQ5ElEJtfeKgs8Jp4mt1k+n+Oa45WAOEJGKzt1
ZbzKHtWgkzLm5hhRtrHyJE3F1ljidNF56a0Mxu80CXHQUvk+h+lolveRL3vsj+Z4MLuLAqtR3Syh
EuhPsnXLm9UOaJbISoZdKvK7WTTQ/t/UX0kHpYXdyNVWu0IVSUSYOpvlA1T9NUaLoII50b+s/qpt
eRvlfAdQzk67dNt0/5bRqdC9kvmng5yVji8WTDbsJ9oeVX6Uwg25Ah4lnkoHyB2/m7xZLgdFuY3q
Tdf2if6hym8ydVqfv9r6oxo+Y2E7dxyY7WrA1DqcOHCpcRVaFNkJ2cxP5Otd/OAWWncLN91k5ytI
Vf6lp4uXDjSDxEiOqBON8CmyMHWY4DJoz8/zDrxy3x4K4L4rCbwRborM4dJYDqApOg/p/xWy3K15
QAPs4eC11O4vpt7bsEuV2WVrVBXvUrBt072ou7NwKu1y1QlvwZrMQrLUqEk74YOGl14ZK7iToKcQ
dqZ1SvH1VdeSoFN2ACl7gklixIfwWbbugPBlEjFJivTL71K9QCuTuEbR0ZPjSM4t2UPJNjK/a5FH
lzyLXfWjr8CU1lvRoMHbNxqlEq4EUfnHKHEQR8q9joSdEOzVv0z7t3A75mxV2jRrOIG4yq3gnxH+
6upmxHfW79KSQf6VUKwqOTyWLekxaDe1ctVw1CTpeaIe6qZD1J+s8BclgPitckPM0trK2cgwzOCS
ABh2NpzOfM1wk2CNsEpsUmQWZ524J0rSGZBygEn/u2m4ujgyixvlQ2WVzFEQOBQHub4r4gdXVK5T
jo4btfFS/RmzHBaE23LLoBloCDSmo2d58CDdd1WiCRcZZQvjSSBACdADetmYyeDIUqdUb+qobAFT
VdYlGX7q7KablAlH31pHusdwmaP8S4EZJ7qzPdD4OHBgKUwBFHzNGVw+fshk5zcOsAiwiQ6Hhjyv
oeNg8HILlGvhfQy2MsxE/eJTwslMZ0kStEWmqHi72Eg8SgPLwlqP0bztmVa13TErnzo4ZRgeK11E
FGAzRwMFksgvwrI8YHCsTa+k5a4U681Pv5Pq0bWfsDshR8XBXlH+hvwPrVLPcpE6VlN+l4YNVKKw
6p3c99LmOGQ71T/V0z1pvrXqAy/9ID34QgACzokX1gdJ2UXaoikJbZp7dgeqeInQJlTveYdpaXpE
uMIHWkDGJoPoatl7Vm7n8jAYO1/+UlYRph5Uo4faoUhTfjqX5zh+yPbIbcGZoVxlGGIVsFSWxjZw
h9XQ/JN7Ii9ZjEt/Q7anMe50qtMpcawaodbwC2jPVbqFBfVLd2UTFbZKVr+C/j6uUbnL7yNTkGCj
e5a1laOriuqkCO4YTe2A9sQOHZF/YLQc8CTk5va8sdwnrMWSr5FJ7PJj8HVIoZvOTOuM77l4BcJl
kK6adCCEFktfwcyJM4SZsTR7GQ4ZsoKB3V5CZS0NKPC/dTNcfm+EWd+JzvvwhLeMFK1ww+KWoOFZ
mjVF5mQNidNpVS9b/UnDLuFcIQZIOXX9u8nTUcB78Id3E3ZMkD8E1hbpgaYAGRzX8nXSz7T5FMnO
RMjc8iRVbAOr6C1Tjxb4gaPBcJEyGMGFjsiUpQxp12F1pIIp/H0y/vJe5iMUmMUGsNOMy0RE/R80
peSVRRBMNo22TRtyS5hCdIdKPrWmM/9lQIQJHVWOvAmSvKvFremfOQM4FSYMGhIdK91XqfHMVj/y
sDfMexfezPIIBbwuvZQr0VA/akatAIaXVk4APpFrH6Cq8Jee/XHPH9YH60DfTPRyFSVo8Ncxl456
09UtZGXGkYFNtQZ5TRKJUZ46RpLStgyuCJ6RyUKLyl5lc9EVnEArww6qo3UVDDjenjAx22fl5db1
4f8/HMPX+B5kb/F0DLOfajgtRTLxT2iqYYGhdBuLBxinhBVwmN8sLhgN2stS5bMl7yjWDW8gj4Ta
puaQWTH1MAD18paGPucsH5OwUzPSN06QNtJ+09afMlSj7qnKbtV7jfX4Au5YnTlRSLnBa3iliwQ8
uRmSj5mlXM5ZaaTfw0bXzmwxC91Fl6wk2+RNT9fLZ87CIjJvmFnsUAT+hVlz2uTBXe//tfys3Bsw
a+kSVr+hziVa4n1/WvztAO+ZPjzEZNuxliHo6LMzbLNFMvMhi9+U7D3slG7DHVomW9aleLa3y9Ms
yPt6178Ln5zmGilt0llpKDIVD/U0R7LXFugAD8tY05ARL67NhlDeeyi9qBWkaSNH+6k45N0F3RKr
2wcByLZUf3faj6kwKGFXsiwwUC+Ogtsq1+VfLLI/iOcX34xQ3A3rwL54YgWqXEfxjMacT4SRy3LK
tmsUy8iuPg0EPW37yTU4GvvM2hLEEbL/+UqxYm0LdAaUqg5oRtxTkx1xsWTiTVXPcflgoEx0H2ii
C2bDiPDciXmcN0Ej9JBT+U5hXpcRUpV8MKzTlWNpHQvpJeUv/1gwOaivKaBFCWVkA8iRfaxUv5nJ
E2Ks0XrydKz7vYiTgwp5QOMTjXamBcurkobHuAT6HPEJviuMStLmu8LKaTGtteoDmHVb58b65JZC
qfjka9eD/dLjpadhE62n6rl0ziPzNmqDkFkjWjLMhPIWXRnH6q7m0svGzybeZIwShPQrzr98CEsl
xpyOPtjYgbLijdv045Xrmj9suTnrte72xoNmB/+vCpCdzqcAUyael+NRazdhcS3JpEmCtUGE0nxG
79NKTiJv4P1E/Zrw9hKJZPJvSjIAOIdl6qKFu25ZBvjHLHo13YqlmUitI3zV/O2kepnZJ+Jk1pH7
ojpn4beOwmqMjzkDGiN4a1C4q8aPIG4L4UzgF6tmg9XnSWyOonyLnK+RlSX+Orupno2/72zD8YNz
n6yXO0GftxmzobmDrcaBrvzztY/If+rdw9K3lbxp0+8W3BV80vJ77j4FAfEvF3n4/yx7pFgTPzVo
RxjOl+lAIj2XVl5RCffa1cGdUbOdx3v6Q/LXkal+IQFbmQveiX15KXLxcNtmJFKN4525fJHtO2YQ
ledDZ9Eq1vM8NxFH/6mS8i0+VDvjpCaOwzZwVvdUuj5zDwM0uyz/LTuFbqQctB7i9NTFmjCBQ43Y
hmOu+h7CFnrNYwu1ri13cojaJn0TeF0R7drYHzvBa8mISv8lRE7ovkwsHe8NVAkfuF8c8HjyxwvB
cSCLLVvL6ZqU6Aij8zvQF2a1mKNoOZbnbVI/5fKeNQAJfyFG2h2dW5bcRfGl4efztSsP2ojoRw74
gfNbm1ySezxfjZErnDnnZpwK3DtOuPQ8SBjQuAVM8/nXlzLbEMYkyNY598Yf1MysVRlvIlwsY0+V
HqQ5YRxAM90/UXZRFpyN8BaJOAm3eCDcNL+GznfqYxARWMxiAeCIT91aPBkonkZQZKoS4OYl8E0l
phd4mUlqkj2GFwZDdLm6tU/pt2sYTfWAoRAwx3SUFM4afi/Yp8VreRML8SRajPDoNRtGpsn0hMZt
N+D+/O3Sci9NAtcEDyJ3PoOchusk2mA2Ap72sqrtLECNsuzlF5CZiuqsm4dFFD49YmvTT3ekynC1
z/PEoYHEd0tfkGVeDgoNlK95yJaSAG1C2Z11rqpC/laSH8b2hryv8mOmbUKMjqLcO8vd0AP/HsPt
JN1G5g2mmwO0f+bSOtUP4mfjdrbc3JDuuhZFbYkjJ+NFp0IzdDhV21J/9DX7Iz5+skuV9l3RMUmu
0/Jkyn/LJwHHRxkeefBRfwFpX6UDV7RArPiJk0qQtux95Gci7BlOvv+NETav6+QXK/J1bMmg8Qh+
A2VT43lN0o85h1a2jtkcdTIbgNXC1j0Yw0cFHnlaU1nA1xd0TxpOZn3C94iKD+abRVHMPm5KTmTz
Bu16FHbkOgmoGQg0MjGjJxiF1OjK1yuh4WtoH9jFz4gvc/EjsK5+fWfJ4Ogol/tND7XgaB6txm26
Q2v8ZtHH+FZVF4z45rRZwuDoi1AmNOZV3Y+P3GYQJjKARYgDQFpkIENFBj+t/sza+zi9+ZRw8Yjm
gOI1p3f2qs3Awb5874gLl9neEnY9dd+GgTWzvRrau2ju1eivsL+BC9vmxHhhxKV8rMSttvj1jiGN
PLRMW6KRTml3jODs65657yE6BtN7PX8JyotkBVT5fr+DrK6UuEJWTP+0p0xMcf++7HN8/4PxsAI9
C40ae7d71O/i0Wmr3xKPERJ3btBaRSRgHlsLaT1Hlbos8x6dWTvczT5pqdG6o4D39358RXG37HyM
ZK35u8nVPfRuIkgV9W3MHlX0p7AaRvtv8YRI7G9mtiBJzWtO812HMogO7YbEzK6lA1R23ElTSlHq
ghjnznsrgFYYcA11xmbiXFNafeblazlc9fZL4oIZrjJwah88lIh5uGsWiGCAX/VmakyiYX3F6GY7
iiUk0InAsWALjuH/tmvuiOTPwMIKvsoxA7pkfWOO51D+rQyAiqx9jlbP4uBrDqmmOLqmrHD6nBcV
jiz8BK0kRTJMbYuBpTLh9H4E/pWSYTbZY+CYwo7bbiU204RcCOVfHb5Zw5GfmxUfg2XmifdxXTtj
Eu0Wx0uPSTTj5fiPpfPabV25wvATEWAvtxIpqlf3G8KVvXc+/flmJ0ACBAeJY0vkzFp/7UlqCfdp
d0hR06X2iTNRxtc+jwaEwbeKvKc0Obqqc2u1AG/+lO4kKEnN7RB4YrmG+SR8HB+jpb32MBGx0KuA
uiO64F+QYlYCaAdsKmuITZY7+RgBbNZguM20y0j7KAgM2ivKTWftpD5Iqr/I0SdPd3THTdIfZXZf
7u94w4Vi/NtlwL8MwmOK5JwOVyHQDrpuLVe72nwZlAXclqKa6TULXueBHf7Pkd6k7K0gIThGdrGd
5E26+IzMW4yvLeKleWf4RJUhP0eMgX2DV+D1k0PX+EUFCGdOiSVmr17YqGbcXwShb5Ek6c2rLlN/
o34a85vYC3EmOs1F7J1189X+EVe5MoC0FrRCTXnRGnZIHpaDVN6V+pA1v0ZwBosqSQUqLrq4usVd
a49cbq1bW3foN6W+24h4PUyswA8AVZadgUl+q3W8VkKqg6YaWToeT2HnQ7TUaUj+hu9A/rSdAwGw
mNy+CvPMJ8MOE3PW4gB2hfwH1C9ZPNV5nlCkRdwGItFA3RNy4uJgUV/zeKNrl6o/BSE/EWlqUL7G
eOiLoSQGgHFc5hYjvZmQR4AcrLPzUSdBVz3YDZC6jyhORy+L0x0kUcsfZvysjax25jcMFbERv8/o
Ua03Z/iMjZ+xRvZn/PTMWKTBrOeA+wvm3lhL7Mj+TAmYu0i+nkG3eiCUDFfEBtG23Rvy6vTS9bVb
gbFZcDrB0KNIfmBn6qwj1ZjQ9ApWPfRn/XI2ozvfqU23T8NoRBac25LzPVPo8l5wYk0JUdbDsKnn
XxNFDL3Rq7q/Nmz9PdI7xYaIzT6b/BLkV8DMgSEvIo2CUM31OKFfKwZaza6CC0ueOulPqz+XcJdw
IRLrzHEPQpMybsyZl4CyJgq3dBqtCx6+sOZVNaZ1qACSHlr5XD4xB6WISuRHO0CsVNtReidcbxWw
PxQkeIiLKik5GN9ph+zpRQgLBcx99hJO6qxmAsl61E8eyTVRuAVXJ4srUrbMU+LbqLTbELWc7SHr
B7uT0MLaaCohnJPuyA/y48AvbHfMPjIOkhX1HbZGjBc5vtv2aWKl1aln3TnGoWP4jq+WaKQwTg4D
X41X3KR4clkxnK2t+gC4YvK74IpZoz9lsNNFlgkbBn2sSnkVz3tGTkdeP9H/uypHcm54CaqAZ8nn
yw8f4l4WehO4K3XeiS+/D15bUtBE01cejSAUhCCA7DgHVWZlj/gaLUAdph2uatN5l5cjYd619FQS
N9Pvg+KdQ0HTfDV+WeA2WiYv6gxlBwizitYldtquYsQNSuy072QjsOwhAAXMFK4XHLRadcWOR13T
QUxdEfmVPb8zYccAQgUFS4xnC7BwI6xJ/OElQTcjJD26S9x+RpFu9dD0qPcEHidxWV/8grRovc0h
ZAWph6AVDqggy0fDWE+oc0ekMleB2LLM3lkXR4xJAGOVZB4CMFSHmWnyHJkqqx3wNywInBk0pKSg
jL6rG8tXw0NlPMkJuofPuvFpn+eQ4FwX6hXAejul1zwiHU48NiCKkrX7sHEDqeWPqdzq5URkk24w
Uwx0PSJKzVS+I1TQtU2yqg9sNyQ+0jCd4BrqcrFRNz6O6Ca/Nvp+AdN1ZG4/85vVAbWSxYs72I8u
/Qu5FqAOjGuYXTsdzBWNKl6myPqosehrGFKc+UvIokaakNCtev2mlPZESq55JqvwsuTbeH5MzmNG
lhgNUGnsA9eUIwC7KsK8v2XtcCIcZuWlaRpyqL/Ld61+NiqkISBp5sSQjzzQWLJdIt4qYDHZJhMi
5S1PaIq+NuQ15sFhADMjzN2ndxRhSg9WdqVXzAB2HA3we1BTa58ZiFL3Bd8yxuLiNyA5kv9EMYY4
TMUv6n7KbQOhI69lZYGlc4AMUUahrsrhuDlLebP1klSjTxVEXiovX5igF9BDdV2Q3uS2azu5zumL
rlxmWGZhJ4nsv45sBCm6cuEs0bQNtQ+F0GKn+WiDDUH3SfFoUXjEBODI4yMWfgLofhuNBMjW2kAS
LwCwJm5W3VolcdVnSPdm4xTB7DfqKy/xtnbOvfnWIM6YM8a5EPU4r8hs80sm5FQ7sYfWAEXCn2Qy
w39FxScERKtvmR6kAEqJwyWTd+10aPkllHXPTPxZC8jOOmghS1ezHlklRuYF4CfdvNXjN28y3TnY
qlUKx/5Ra8+9dSNg35eJZqkw1jU6wyhNS8o8urgJCfHB2AVXZ+XwDqfWIs4FtQoaXYIC3MgbBg+N
VuMCdHb+6Lw21IZLBJ473Hbt1jL4JNMPhsh42S7RtTROYQ4ZxdOhMdE4S+9aVfsdIsi2+QbTpCKi
8Cfwwk1c7IJPQ2gpDx3YMh9ngswP2Qs1HeAl7xL6YivkLwxc0T2x7iWaBVH+2/hRtBJmW+OGgSEY
PdYgSgYAKZEmvnEGUkDyQhSLCmB+JZtucafNQCISLzmU/uIWAnM7pDP7PSuyQu9AwnQ4MRpK/cnu
Xzr+1IWuPMYRRWGFdjxjljwFALCtpbXDW5xUR+pU6+BbjTz05FJzTnCESNyc2XQnSHddlc3q+7dp
rxCz/Kz3DAfIUL7MzinFmZY+IoRXNuoNs9+L01pNNlxHKzoOJEwlONSdP42oIaIuGdbDudg4wU8p
Pwt0SGlmJqtm45QqXSXcBPx2crRWuBQSLErl0RoAAW9jIUNrbmYVJJpwyN/Ces8Hr92EvlZcxVEQ
iQaAbbNGauNshnmvEmIR3dTYlaOzgNjwWAh9DMrIraKtmMe8mIhsOFX+0ewO86G23logYFHzGmZ7
B422Xbw4BYoEvnwkTcE9QoksXB+UYds3s9xR7KA2dMMp99SyIK7RnyCaH7XqQKDnmkUouuh+g+Z8
q3ZH/iQ2Fa9XTzlHYMs8qWZ/WvYZEKvxU3Olie+BIXyNmW2u3hSFDzMneMVVGNHLizg3uvLh1Efx
wVZ0t7zzvIkrIOtvuXzr1HPVkOtr0zVVlTuLssh0cYgOaXj36D7g7lr9LanlBQUhALXO0IQiUIhO
9Z/ZmzYJGlAcpMtvg4rMMnZt+BZqTw2C57SjIDZ/l4kwH27/PjpwJRSvjkxmKUUTCc62zxpzCgkW
Esh0TN1ZArY0Wa9zd4sxGZX5k0XRm8+rVz33w6+EQEh0BW+6TVm9jF7vpYBveEnIzoIuvVSVTFvI
XQfXqJzLCJBRvybhX9Fz7qMj4YzOp5eClz0jC3NqMIkuSN2VbVN4tf1ctnsluUXDn4Yrvgw7MiVI
7lE6t9smrBpEWK9rLfZBaFcqFR90dbNUIc7vjvWIdmXB00HNwVL6RX8cbiXvvbgfJZsUPRe6Bki8
9Qj/UFb9X02Dtrwl0cxmmaOiM3muix8zegqztxmnwgJ+NIxPyUSsz3xjfHB+FflDns8NOoXqmXwg
1IJbm3DXPz3047fevv1g6dEeoXUjqQezx7md72V6I5hSp0WQfo11jL58aIkuNsEUVj8G052JI6V4
4QJQpD1wH4fFBjIOW+7BdmuCxniJWTfTZU+gRil/OPYlSB5Ze9Eg3rEtY3ZhO5MRYj2CAGe86hvJ
Tm12FJ15qOQRqqb6zuJP77HBOtOboeJIgAITj9dsG3udbDOTPoIBk8e/jbdjJiXD3VIMNBPRmioM
xNTkWV3A4MbgqYGFrt516SQwKxqLZuQXSXnFxUaD+yVoPaSYQi4kqZswIhOG1NCbOMGs4EOm5hkU
KxV2D0QarBkWw5WJJ73hCKQVqZluYiCecgDEZgB6SHEBv8PF0i2+fl6osjC9iolpQclwdpA+mIcQ
fq3Wf+rlahUvBebHmk7slpd+4AQsmHqweAOQMpOvbUJUSdE6qbiZbHQXfC0S6ypOx8BXqYi2Dign
G3Vv4Y6CWeh/aCSB9Hcwvq+Y8oD/22pYf9qcOSeCqgiqPs5fYLaWzvDbvDZYE3RtNSNXMyP4QYrY
Zsg0sUSa7V/EX7y0cECSQ5P8jgwqLHBoY7hc++mKLTS70/8X0S9eow0k7ZaBkzwGC0LYeG+gb8Uh
ONSYyxBjm3vumTDZOerL4i4btb4GmI5EpNlcf9fVt5pvI+1h85tUwLf4G4PmNGgnrIHcbrwrSEER
/qjVjkUwybdd+71goxwgb8kC1L4d3Mhm8zGWd+oSjHJru6HX6mxBqwLR7ibdFRPCohmg599pNoGK
TGXrSZj14j1UXEqtYtQzDClPtX2J9WvoqRPQyEZuPhUCXrL2H5FKZZHpSusepsDT3Yokogacmh/r
kUMGfpCi3iIxD7POilAzpDcMObiTwVUnZpKdgawqL/cyluD01LbXVNmP45EwYPKSnknGOQXxbeJY
rau1xcJiM6A7uAgZ5UsFuWuPIQwSXQHvPi7tZhqfsfGvMtj8qMOLCw1B9yuqwLWVb7JNzv/vr+NF
myh8F4sQW1BSbDWfDitpEyTHVtpohOTabNPElWwiADwgIwhRuYd55NiCLSttr4zeX1TgZ/YTtr0u
fqmr1zx7Azek0Eosu4rHxWfi9wWVURr+lBquyWR2IWlvgBAV+uWR4SJrvp9NfJ8FPSJPI3vY5zB+
5tqfQ6Tb7KmXmQLPfiv1vy0kXmJ88Jd4hEu5R2jxhx3eAV/cyHpT7S3dy2SSevIrKIYhbZvoj6yb
9aimq/oR8X3UsS9H5Cj/JcOPjJgeDCjXHrV57Rm8+UTcTNtN91z3ONQAjTYThb8dJRs3YuNI13ya
AT/ErOioJ/J512n7QDTC3WjiuyI3V342tCvgX8IMhCaXXF7Ck2msYTn7/CzYwT3d/GZ7BZmKJi8D
LovP4V8HRbtIE18KRjI0Ddn8lvebwXmJkpco+uvMhzTei+A4y4yGl9mXNrVxqNRjn2O/ZPwiA6kB
ejfZOHs4HYpXK92rlGOMNZV7bdxKs1+lV1O/qPJ9bEkNulbRn+YcAbfKei+Cjr/q2ie2C2PdljHW
haNVk52dc3JXOyrCu6XFVU5pc3aehzvpIrb9SlWyRsofhCe0EhbL5aUyn5xpi7rNMJ4MQC6jOhjj
5wxwX6tXqr3FH848NhY3IeUjwbfSz40GqHBXOJ6n6EeFSqVfLnO8gDqhGF5ijTPcRuXav9jFk9R9
Dl7j5UCm6TCjpMQkxqat85zGBLamC7Fw+mmZCB13iYfpeLbDVT/6TnqCo3bxIqJDmkjXdsXEmLKY
AbeMFSDFZcq2aKR4yo34KtD4hXAAhj8tOqv9jO2q8WJs8vpBVS9OjCNgrxERA8LZ3YmPBeR9JKAT
i/rE5+BK8NFM+L9Ld8niH5WYp0H6c4YtQmmhiS4AbOzxJ8hBmI2PCbgfLaA+kTbDRREYH87wrpwM
nQpgylmIFzzJpLUiaZE+0kK8JeuFt5pp0wWWQ8rgUp8qqPseTxcSqkT6y5gOwGbXlvNTem3ZrHud
dOZTJUtidkFRqnJgiFi8zRx9ltCsKNvpryaFL33W7Dcgklh5jd/neTNKm7B8TkhDT75H4n8cbYs7
0cMkRwLpLyqNdkMlA1Ix4w3sCl1Y6zCb0skIN8a4Q65Z25wQovLCTIRv6EiiuMFN+cx/IlNjrJnI
dolDYeZnQhPx8sv75zrtgcrPndpvgXrXCnfypsIGxgiAj1SEttPTzQ/kFco+ZOM0YC1nK4avSwnp
9WstW0dM16EQkyrBmvwVJIk7NXuqG47MEt1zdon7XWlQeC4z+p8X7cavp1BeeRaag9i5yTDqyugc
BfNbQdCARJj1QYWZ4EKLBA5Uv+gwVUby6dhf48DYjHmm9MjEzW0yCVbLcEKKORjvRcdVLb+QFrVK
lK0WR+LuUlR/bE6ECCBVPBQ+8nl9V28TH5q9O1lac20Vqpe3MPuJthcifsM5X5XqWskXOfuAREJ8
LnFkW+lhBL5vpL9ZZvqRsEZysSjojGv7yZJ2ZHviiMZsfBg1G2U0rTDkohn7Mb1N5bpJXV1D+IzR
aio/s1PG3BysO2Idsrs4AubkdQhOrfnmNDvDwQzp6opHgA2YOH9b0VzrJ1v/AeBIOXp6niLULShK
10a2Z1UQDjQfitt557/ux6QEDuh4y+xUqxoZOLsUvwGtF0QmOOR0SxlY5UJar5H71o5Fv9wgOs7/
9PKq/gUctc4BqeQc30DwVprCnuTc0vi3zQ5a7IWlD8MSli85Av9l4kCvmY5BfJGm0i8Qgmhb3wF0
Q9Fga8bZqxsXknwiP/EXPPQd0jfE6YhMXCiGRIXkVodNSJtKKN8Lhj5tQmk2bgiEVMDg+ERDdvu7
NLwgrOAmfEIb6Wrah9NzL6hck6vW+BpjvuActFjaiAljTo8QTm7/IyMNFDDG/G3xNfUULhISTnW3
m/KRg+27eNLTDTOQ3+m/HTCAwDy5PnCgtxDihInCYqJAj9StHTw3w6dT/KTg8gb4qJfNC+cAWudu
V7F5htVuHv96nXx0VABkvKQ34rkiJgoGiwE1w4I6GFePTii+3IFFho0/qruYeEv7lqpfin01c3zF
xOnbdC1LAfXpMei1cg7lV6f56+1Vv52343QkXCeV/XE5De4Ae3GXxVfLTDcQaCAXWxkDckEHA35y
F2Bf9LX7qvYX/0CqCepGDy4Lw2L2mLFlhMAK9sYevKx7FT6XMEfhTzOafpr4rUGGFgkh3Hl0oYza
3WAdsvpQJ/ckfBtGOALT04gY47MOwmM3Ik6JPPBvbC4egz/TR0IMIyfVeGjMf7aQgIMJAgz4/lHA
NiOb4hrgM0c7cnJ24xahXpZ4Ep9ecE151uVTMr6yBNqlR8/OzOxdgrmUM9xaRs3hBjUVompQC00h
lpyrUOpfQNbXZr3tvBpL4wGeb8CYnLIOETXcIXYIG04wij6jG8L4vjtksKPGe8qNEMmHab4KiWPC
HRd1kpvmf9DwUbcn957EC3DVstipCJx7ElzYdWMHiw2RmAVSdNQ0jXWQrW07baaEJu1gS6hat+xa
2zfDzxlJRSyduFKy/FWlJ1qhyqdku8StmDPvrOL6YXcICMlYbjW++y0Ldja95fGlku599D5k54R3
o12OIBztdty2ui/2gzJzUXoN9Uldo2kv/EL7tVllyu6zG+Ejm0NGHhFTfLs1B9Uz25PV88fVm0A6
cHZDkfNsZr4jb94IPV5JgPI8k+DsqyjcRYTuK944vozAXeOAXCO8iCwLzTw7JrFw+5S8PII05yB3
LfU9g0M0OAGpw0K/BZm/eu3mD7V90zeOj1BKiFbI5gfoRGMFRJ4oh9nYDw36RTOnNxONroO7ktdm
vDVs2UsdYr7chuMe+MOiQyo8AHLxyJFUkbREiSOn6o7NCx4sgg6bDjXxJtXObU8kFgeXv7xwF4nh
xwSdLhEpyk0EKfDL4IVLuXylyXxP7n30UxUGLc0wrgjIsNQ4SH+oCzaEyfFHmJiI/M9P83CN+9ds
+CYzEPNACITIe4auspWDldR9JN3ztFA73ZyCbs8c39zIyx657EbYFMYG6shZ6P4iDTUex6Kv+qIZ
bGIHC/PXkPOGwQ2JOykVz4kL94A0crgWJr5VaRtTVAcCxk6UPBgayTlN8C/aLx17+vgkNuBxuGrW
FUOgKHmJfN347bJ9BraisFGIvTrHAgWZRtRIMEPgImspgpdI4YRY9hFnHN6i7qPGhqv5EwZ57l7+
jAh4Mt/Ogzep/HEsXCUR9Ve6D5fJCwXLveIN9KYJLhb2Q39Q7yE0HkP2XdcM5dGZx3xUmGaHaTW1
09rpPkL0MTIBsj+ysWV3mhs2tdHtnS1jwtQ+45zkeOYFQERGfp0bS+uogifna8RGWfW1n9lHfiLa
IYVASoAs+9PuTtQAImOiGFa7suHIMIh4rpg1BCgYRkeHh0CMhqQ6uk3DJUH8SAyMO5R3cgRJIDnn
/WP66DKfP19P7gwNarvjfa7Ld4nlcmi+6uQo+CkbYQEJ+isGgzw68HyJ3Vrtz6lpARbxcQW/8Rfd
JkKCRV0WBNFt0hNaTqK1hCC8v9rjHxYFCZFGMvtR6j+Hli/8lEv7oZIjRBBpz3xvo/dmaGrNv0Er
VplF5AG7kHABMOwmKcKUu2pzABEh3MbvQsD1acZUVgevuXOJ0r2dv09M3S1Nex14gJO9CtShgCzm
kzASzKihq9VE4o09HOK3zOPAxVU/AI9x8mfxK/U6q9FJucewKnDXxLitlPeG26ulEZR3kBZsJi96
HzCXi5FTUGBIIPVqn2ALVgdglXtSP6vqs1QfFfuwoLnUVEpkL3n2UTBxLzz9uXGnfXVVFu/wzaa5
lR0GZ9nNuJ0YRBEZVB8w/Mau3yr9tnQOwGIFEimw1OFHq4EODIqE4MYWBSRFjNlRdY4rVgBFxwzc
YI1lLe9fTLcXJfM8M3Xa0wnHo2G+5/ZnNX0UEGcruIgW/Hh2rcJCEwJLrPGdcHrmJ5PSV5InxCnP
kSfMwiXX0Dwf4beYYYhJotdH3SQTZ8qeM6fVfzFtCs/MpOpuc4un3x6ZJK8rkUdx9eCMXmuthZfN
Ya66Y9PA+Jcvf+ItQUWa2r+GTVkkkTIdD/e/kkuEYEzsIy7zdToeoubAnDB3yJQGwDvwLBH2Ootc
PS9wJWY3gPFMuYktPdU57wi3ikHjQ0QE1Zx6oYhFRs2B/2PNPxYIifhShxd+RSbG4ItbGZ5m7vaf
Ld5Df0J0AqxCM7yRbhPzIPNAzFxpSCo0XE6aA/nX3HiT46uBCFzZMS+PGAdRRxEvbx7LGM7nLuac
BETnSQg99deJ7Ly22Nr6Xmd/RcWPqJOAvcRFzmL4gEc1Ik+GlSn0+/JKmHynbJb4O3Zw9nHQ1Gd0
KDLWI4TaRekv9gFacxz2ESY3IS6SaPnZiqWM2QsEATMiq/GhSEiIvQD9w3IVPlRBL7tK7763byWB
JBpycnUdOW9Sg3GCWAYZlaMxIYakNNQiU0iSefyvifXUkzAX/0TKV2CTnr6hJpWgeth+VyAaanzu
pzcpBKVlBkHWPMKLv3OUClkyTyrWSHHESZb3YtIx0PGPRGhd/JJQEWGCukXGwzQv+quMO0DRDjkh
UglpQFV1j3g2kxNObhoqrXjXNQenNgmT6r189m3drZOrGR/AE8lOXo0baw28xO8F+/qYigcFiczj
8ppGrtHKXT0RwaW7ODybAGbrT4ZHA/mGtemtp4QQHWACEwSSfAfGD1Jxuo1q3qX8bzHYvHOPlBdC
KVYaR/dU+lCeIr4g/udNXvCuHsd55yx0NDKzyrcexo3lAhTbG/p9IuoX6Nyrr7Z0lc23AOLfuUAK
UJjiTPuR42yW11D0XX42ZTj55cD5FhqI3WRhZkzYvP9xEZZrWZ8OvVrhCM5NDE3lB+1Z52ZlaROp
hq5SnaUEmELJvVwnqAgoDwszyhAejefGkbbZSFHQckwQccdccES7RSv25DC6dy3WaJoMVPWolxdW
LWLtuEhVNLwXGXVQsSOYQDxiOtw+VGU1cMAa/bqxvAScJog2UoKPEBJgr/umB+BqfM+UdFekcyRg
IQnxahnERH6XBdDL+Ts2DxmIL0JYeSfmK5SYYdIfHne5uoTOJQ2e2+irHFqK2TZnfcArAEBlXAtQ
lrSiDIHfpV/49/TdYnZTDwZq1JYOgJadtUYBznaPva/WjgZfGm7aysdLNPvItvvpSxysHbUOUX0p
JFwfdFYUjIgl0jXaXY54bk1SBar6J9VeauzHL+b4Wlvotgnd0Jb3AMrMKH40C25aXdyz2ikra/4Q
i2plGZtGvTnyHnzD8tMdfEe31jeVY6+ZS41pN03vIrYtS9kRkZTbG3YARE+8cC9j8RLgscxNVjfq
Ywsto+oYMyqzrrqNRq8gzNsM1zWzW9F9qJZFsBh/YsDhuxllF1fgxBTEbj+ZObISgr27fcFiQuUH
P5S7+5nHDX5JxHlp47uhvBHOw1sXsGSiRUGK1t9BrlcseRwQBile/CktE0YHvmrxKtiE1Ewf/xDR
/JFIlHF95USAzyfT2mvzOyrT2t7h9DesR5jnqzkE9hM7Yf4Zxt+aQHbDlwgJZN86ePKhv/NL3t/6
atXSJ1CSYCF+ND4XLAd6+5TSI7wwC84dYS0x6pU3R39YLE6m9SR0vk5+0eX3kfwjy69rkkuJGVY2
2nCihk5SfHij2PzOONPmWIdffiZIFy1LvtMGRu/61fzBUK+T1t/GNASxW4+hzEPTuhSYrQWWBIJC
Jfxakd94D8VMBoCB7oP7iWAwascqTKiqBQ2DtmtJPir1j3SRoDm2bcuVtl2KzxzCiQpy/jfAGECH
SNopq7mDkTEs9sJHuhvoDSzp3vlQkRrExreZfAT1bZ5R8TJe9czJsj84wCl0suG/eY3ZF+uRpOEV
xGfvEh0Ke7NwJOjRuTb56qvXufysaH1L0CGqXXVRhpdR8CNbcToq8DvRiBzW+gNGoZURNUi8ar9S
fP0BcbFB1nmzSjEBbqSBk/UwjOj5mbXOr1aQuRpCD/5b3CiIYW9KdWjkdQUWY4Vb6SeomWDoJQtc
4JjJL5tdIRmrOvwuEoeZGJEUgv5+27oOwOhJ0GAOOQlddS31X2WiUY1OMX3wI3b0YIF1rJ+oMVWv
+nDr9EtZSKvvkjCqfid8TCrZ3s4roN2qLS+85ZZ6M5uByDwwlIdZ7ScJ3Zfbtfu8/6yJa8vzku+J
8HB0k5TKlcJM7slCEnsw+mcMH8LDvH+FWxcefh1P87RCAgiVHOofMBPE7TrCfLWHdNX5/qvpu0YR
HEjfSrEVADDgf5Q+5o3mh0xYT9R4Cfo6iX7j8Uo/7OCPCf5Os8Zgwya0GiwPfKhNtxOnbGIy6vux
clOdq16cWXk05C0ImIlYQPWh8/jGdsClDdKF1BHBPFQQGdU2GYEcusEi4sCYuOOLSrAX7ZkpOg98
Ucho0o9hRfzIF5BeULv1vMHPQybQVTNZXJvfQnsrO/Bdud/MUuzFOPwQtBERwXDGwMH33uM8a0R0
ePWQ2Dpk+aCpCo79BWvsi9yR7n+QvkDhCZGJ23tYftNOyf8VH+HawpVG5ieoWneGJeJnvlT5DwI4
JAa0LklkSV1ClAw8TMy+7YMVXBDQQXcV/GkIcDLFRyf7rpan/+N9EbbrKKEfzyesUEq/TG0X0h9V
cSko74zKyW72rfkMYupA/ix+ZPptdi10Z60ZR7Ll+gWMi9HKj9hOlbbbOMPomhlZFuoVexugdw4g
JrRBgjkacj7zK1r7UgqYG9FfxXtbQL/czP3Y8u09SfZRys6kXcB6CrMz3mv9UCsPFfHpAlTYVJ2X
IAhSeULoGCc9iGeXFaznHfjHEI4bUR9luxXBVRJi1Ap3ZleLBWnNEs0MBG2QCOm59E1YLoJ4NiDY
4ByZnmUz7afn7EYAf0ZGSArROT6Ejg88R01JLWHl4DwWBqwWDosJGDWFxgWY3PLVjRFCo/0m/iYl
hit8SC3knKjTSYLi8xVzJVgLtWuuVLuMq3S8HwQuTUsl8FIWfKk1L/zvtLySjgsrRJJGxi9S529K
/ayw17UUCCzCEsbFnRG1BeNa4B48qvxg+9yRWK2VHyXmzOoIozuVv0aLkdOHNWmDZRPkH6mMl5Gl
D5bO4o3WFpGdSVmYibWYMKhhIvAQNalCGFZXcvOaLKzIV1Qunn8CTNDM6JUlnLOcU4JErsmS16rO
LEbTTgqnEzqfVfkdM0S2h8485T4BXsWOerzNYBHE5wsuDihGAXwVu17OUjAT3lPwhCIVVDbCmWNI
fq7tlu6E6x2fMPxadSI+Cw+IWXqFiHomEuEomUhtNn1NiME+w+8hG/cIBxBppwhKnfUwOSy695rU
DAhToLTW2pFDhSnfa+dD/8A3arOGZdaV2PZV0B9AlwxMSDZnzTZBtiX9tmO7jap0Tc8YuA6Kcjwa
WB3KOwdLrz7F5luR2TuVLzCBKOfhBC70++qoy8AEhq/zBFion1T7Jcaq4kA83zm70zhfaRbnyfZ5
WU/DPYqIYv6ySdMuWtWl0surVU476g5kkwPmbW634E6xfdG43FKyDJryW7Yv8uhLCjJvN7XfGobh
vucZ046kz21qsDvGw01BWavHe7lx+pekelBJQRJet65I9FwSeBiybrZVcRodCf0oKCfhXDVHI3HO
O0d+Xv6puMSNojsXqKI5QEbEoSqYcYSllkhOVQ8hjthlBgYubzERqXaDGxfrNE4Q+dQkW022eMB+
UlZAidSZ5mJOb21BstwbvLaUIMjW/wqNahsASOCpOHwbq7P6GVVb4jaIb+caYBcpicbbtFIEEHbE
yLMKhsM7MoGveLlCGc4Q5y1HoxPD1rW3ubrY6fNo/yTD9ygvW8oBGNaqDJmXdTdCzgGFWKaz3Pts
2XnAYE59iI4jAMnK/y6Yge8v4HaUXB4IEgaSVhOpmm6XKF5gRziLbv2GaS+4ogTPNCBrZnqIB3X4
zYl3iYqvMn6XCIFrPoFISY4zqC+uQBNu1upnts8kqkXKn0GHq/NI5MWNpw+D7PPuJDl/Rn9Szb2K
JyB4cbSHJv3xoC7FPUkR/exsXLcXVfUwEmr4w1XXGsOdRhd6gAqRMl2XwJG4uGjWe6jwhqMikue9
5CWbOvFZJMWFKrY6fnP0YJ4UPBaEG+2AJwu9viHo9u5NljbCJKFKe7h9FaRGSQnvvUg3zL6VMkGh
v+XqUbYQ+hCpcaimkeMXWgiBEk0TsLw75HTxunxXoST7iGrQlQ1j0hDI8CHHR330NaIh8/hH0TCi
K3ez6SHMcEHNTxMs0eJP29pHnFFteRDN3QivHyfPAjibGUZjaE+L9VpekNHqpJR1mwppMFG+XQbY
ETNcmh3I+zMZz+tYOY8yIBQgozORcPCwuAlKHpUM7xy3JGIaxnLGLbAeZzdvOaPFDqQVG5zRIliz
BSlheq323AlDvAWkT5fXtiVM8lRotyx/9GQJxEfcN1K9MXjcoXM8x2crF6sRYfZMEm31yNmYKffB
OPepFylavW3Fuq3wUMIBuYRQIFefyN9kqWuTZ8JdpvJvAhWx2DOEU6VTQfty16Y/R+H9M9D6abv2
kM/bhj42Yn86m7Mb3iTovvL2ezDv0TrcTstPFNGhgvsg9RzjM0dF2zz9y7k7oA/sxQXE2Gn7Qcbs
cUDEQPEDQORvxK5m03XZn1uWKlvfptVbNN2VpeTN29c8fMlwVMK3JTrZb7qzk5foaKqN58xUYr22
ZNwKghommYNWxCXKLWpK8yw5CGtFkhsf8iiCn4SAE06LBinGSJI5w8+c9rImZ77pTaZzvh0q9BII
imgDW2tQpwmWnTJaELVHqgDuf7www3wdUPGXMGJVswUxMtSNDr+T9w2d2SXFiiCf7faZXNDe4yur
6quBQYu0dOvYoz9X+URzlnh5eJKJRYhR+M3dCb3remAdDa5ieyEdWcib7cEXbEtDKWRj8Bxy/zdK
BUw0rlJE+C1KXQdO9j/GzmS5cSXN0q9yLdbtWQDcMZVV5kLiPEmiSGrYwCSFhHme8fT9ITK7uqp6
05trN0wRkkgCDvfzn/OdWHBjgntCDpxWvFWwCFS9VVQU5r8rBTZDYLzi8TVxSUib+zJQtKSLzRcK
NzLzEgTkPzE5yv6cfXQNBRz4SdCh4+Y5ZrPkm/KOUz6I1ftaEhD2CRHBBWkHDBgcQyhLaLo3iWNo
eJIAw32KPfrhVoHvL0gEb+UtBzwWPZsGOtz4aBRPOmfwgq1C/D6BDMTjy74TD3d1m+jZYZ+DTi1Z
091oo6rl0DyqeRAxbxCdt0d+mISouO8Y4hpvLjcZiTl9Mw8OYh5g4B8d80YhJPPmPfM8zlXH0qFu
flHCC52VC09xquVQJ8dLovYMHzSaLS5+8fZn8dFG3J4HnyvJnQkPHJ/5pMALJmplRIigABb7rXeu
SOSvMm2P67bVnrJ2O9orr4EtuSk9vt0CHgAqk0x2nh2vzeJUcBYZpIb7eYX8OsHLyg4d72dAFpB4
CIdufaF9JVAFYXhB+D7Olg19BtQHJl4+7+ImJ3s47rR+BXh3xr1gzsShERT0RL747GC8p2qkZnWT
YkUpN9MVfYb+pGGB+s56xEEuCh5abr06/rT7rzBadAS3amSHSxUcNetcF29ZiV9qPUMO+xW7tZbZ
U1n3oPhAkpXr3FnBqyoLTOcrzzsihvTxu5yz1iGTZsK3UmOR+zGH89SD2xAM9T4lww+dYOg2trfz
THsFAjUZFrVRsWVAvA6OY31xCGvAUqfx1OMyAcyQQJHY+VyI6ljzGFzC6Qw+EIcSBgFUcBAZwqbP
oqcY586Im2JHSCZsLrV+GtXNhlZBtg93aOytfW7YDilvmxe7adhl4U2NycZS77lx5eo0dOJVODnn
E+yEVajk2W6TSoFSM0wbsLfgSh6YPfE0nY9cE1mY/p7WkLvR+Kx0cl2rtnhyaW0OjedB/zDwmtTc
22G7mKzw3nXeRjaCMaVJG8/bNcFRqjfdfwL/qnm7Qh0TaxclRyu8ufYFA1sLo+Jt0reYkYPgOUbH
1+1HnztA7risC/c5QFbxEUXNL2ZFY3UUzcFk6wxPQvO2hJnLiQ6tUV9lPtYjNSKJ4roUrw7VqQPp
xBVCl4J5VFF2u1AciBLsMkreBvE4TVuhXg3MMAnKlSZQaZO3Ib8VnLbyPdC0uJ33F13gLxk/31fX
Abuw1v/mDRUtLRL7DDuSBry+ogvCCSGB5ZdA+6GvG4Rjbe26YOOVy1zdQ6regYVMcPflODgt7dED
cttsZ+OXZz2E/WnCaGKus/xj1Jejc8kVO/EFD1kmXE6zc/SD9gwI06jfZHgx8usEiosBi1iHapnA
HsYvu+QHsNltfSDlb+hQU0KBX+utcz7rFCV5xJ7vdp9ewJ2wnBIKOt4csATWQktXvUUogd+z7Mj2
gXJA4Yr6c1A9DmSncGp2OGk4RgIbtsbDQGl1BXIEYVW0BOkJXEWP4A38diBLu3TtVz1hy3UMYhJb
ZCRyGBoO0UX/Qxk/Eb9rTwBPsz+RWqjIWc33fGHD8HtMcCghNi4duU21K0WRY/MI+Lk2j8hYk/VI
hyIKLFkqWPd/jNvBT9JzM0/AYD/y8XfCgc9KqcrQzthn8dK0x8xr7he1eAWUREoky88anJP01tq/
J64CwQ4+nS2M/RV/Qhiy09F3FCXHxm221DmgVa/8SHo4YSwzlGMmwJAeCEvRLUGsL7z+YR5bpDK9
j4zvuSck0m9jcMFLLX3suVAAjp3+UCXIIkfV7ETDTnvW6vLfKeEWNvqWvWFxmEdabQiw8+rCROWt
1qfXtLlz656iIAY0rN9BwMPARdp1Dl6zp4eGT0u16/lQb1xOQQojANo/3zGWB+4ckCgerMaHmXMF
EquZJw1JeVcjkCW1ed/wWInMEwrPAPRI79/SyLxLZjCG/8PjD87PENFNkt5Af/pTSEfDyUqeEu1V
TUC+hku0E7y4fpfTYMsQu6Kk/cD2KigfR7SshkNubv122Vz1/unPhYP01+x1HyGfW566y0uCFX3w
vjNeVg/Cfh5wN+LG4L7EM+2UWFs4kaOzdsbdoHcIDcArntNVNRzLjDapFac4lquWrdUfma9dtOge
KTA8QLjAdvYx0w1m9V6xZehBN+pUPFY9fn6ehHiv4+Sd7FeaYMZe07njqfnDKv2DggERkv2e1zuf
URLvnmE96PrG4MRGTprQSQXTgIXjaGjfsxAMGK6KXqVzYm2rgYjC+HXfDaKUdf4aCOR3IO3DV6II
GgJ+CzYVcrW7V92rw2+mv86jSXteO82HwL43OVdb+5TdGvHnetcbrHdz4vLEZTLFW6ZLLGxARNjR
0JaLmDOC0qTPBpMijOEbgTZgnzpEJ4clx0Wtzna6tucNz4cb/WlYgQLe9dcILzy7+6PqP6Zhr1fU
NS7ZADoaQhx1D4z6qp7v3f+UPTTTNSKPV+JeZEC2i9kwDHsTqPZhGvApsH1G2kQocTEZbuxtwC3X
PefJt6k/D90S7on7jfJq599l/hCH58Haj+26aQ447Xs8gzUeMHEc1MVFBqUgrr4obgsyudGPriEA
5shO9W3Knr0vs184IZP2gxM8oph02SZhT9MimoQ0BeVf1Ngypk44RzEHUgpLIlxpBhsdHCucjWAH
0m1E6WASrIwUT+Yuor1Ef2pG5KLVlK0JHbQCCw7kQCxT8pphDq+fu/gxjN5GrCN1jOAwdXeVeWoE
pqBLhu0BoF/OgPJ57npB5hHNuRz3M6ydTc9AQdGOqZ9tL5yKqfhD6J897daUn7U8h8ZvEcJKx2hf
7GNOXyt+ZBA9CvJ6Vbecuo2vNqXNbRtDiz96GdiWa1LimCSmiWbdbbkhYYYxAQdZDL52rF8HNvQV
UJZ2TTqDeLx/38y/iNUFuwqMhaOdOzA5LEYj6szJKyAiby26uvl8hruGzMRqbvZtvGGTUeyIRMQI
EhGG8K5x8Gh50I5hiHeUmhJ7YxuXSLy4LP+gZme74VZH1asHbpp+PVKmUf+oqFhVzEusccOcIyV1
2AMH2hjeZciXrUbnzjruBbCeox1+T/jhumI1jFwG90Vxz/6PLFGRbFl9LffTYzIZXZ1kRVGLVe6o
rV81PItDKAJwGLHbYgajeiMMP0poNwT3+/IYtmtlcVo8EEa10vNQp6S0ZqveKgtWBadzm33yeG3S
r97gQWybnJpmNBSzfnZbERXkqK/50e6eLRLsdfUp5NIZZp8mZpcK5oXVPVoGTproVCouLYe8J8Go
gw4cIIa4TPaRaDXoKW46Dy98h6VebeFocnxQ9Dp0GCSJgoB1maeO6YMQER2Mh4EJSUtWOOyuDb/+
ZJLjXMCt6q5RTBEqUmANom+y1x0E7XLdDTtgXH60iu1z67LzYX+hkywhBdjBEAswYxJqMY/ge1N7
LSE/dN1ByEvRfqYmwNBrX+/EmHA6f2VgGJGO4fmUnDDCNvJo4q+xz9QQMCDpWTshj6chlxp7kj1F
Lmr8qoqDg8Jc8Wat+2Evp2MxPIziS8yt3p+Js0K/p4N+0jYq+sCrY2uATYhxw3B9cMd1zvqYETKQ
BLjdW1k/j/swe+0RLdCoNdR3Liir+YEJaQHWrJY8QPFvoBglkOTHF34oygcg3FDj6Nj/OPkrcdIW
BSz49Fwu9F0CIEPh9FoVFt8JjgYby+hEf6bNtCPqH+zhaSiveX/LuGPqArLR+ClsKIzk75PwKy2W
EGttPrNg5zUbYSDN2F+OdTaRFfGRc2TAPkO9bMFBdmEE56n9MAG36PqFxoPG3ufT3pU7ldX3+GS1
enGPeYgqGQ3z/Sz5Apg3nQfANVwNGZYLil4aTBKnAlCvj1xXcMCz1K3Xnqfsi7q9eZfTy43g4TRj
BSNiOcyvK8aivCTG75l/GeOrZX/OtyxabPQy56ipf7wvOa8wLEJrN6tzZe5144nir2leI8jI2Pkq
DN9arFYpT/iW038SoIuGb/MulNQBh18YZ36L4+LH45gN5UI/df5LOn4nVrToQ0SWwaF078HkJs6X
A0CtJAUC/liYIIqd6nkczzS7phR4xJ98AvC0KXLomdMMHKxIxeEKgRmKc9NaJ4C2+Vfc2Nj1GdfC
aSgcynS3PbXGbEhj/9PFisduFLs7lysHIj6UyoAPY3vIns+86ZS6sXtmypHymlqTubM5V0p81N4T
ZN60ZrXbxu61hLQFRcb4XWW3gjGFjZ1Wu3BuLIBAMlnPt1zghXrht0/CPS3o3Kfl8ABHuiF46L+l
VIB5UJSZYl9cn+Q7KYEnSdoc+O08RYm+6v6bt7HtH21nH6ZXzV0jirLbdMJzajzyVjniiEAa+IA9
jpkL1fpIHFOs8vKpROv1+n0rHlD1RtQnp1pmnbcS9RnEb8vZKj+xFFOMjQ6MWbiq53ELYef5wvGJ
BbIGyN8sg5ywfWpSw0VtAk0t71qj2Hfpx4QkSSTJ30w9eIVDaN505JSWAUMPnIdMnM0TDGraKYhB
CrwKa5f6OWIIBxigvpJJA4OhJa8IRqtorn23n9ZTtONHJ8N13n3xAmFQzKwTRnoloP2toR4rypK7
b308eOJW2A+je6iLg9U9MUQAihqPj6HxbcYNd+BTVZ+j+mxotyJ7TPpFjE6VYWlccI/4Ax0RP7p3
s9JLz+MuWItpA2S+Kl7yuOPYxVjLB95LiKRhBiivTn4enccCxT9Knww0SHy86jOA/TSRoUaWh7P/
3k3beMK0tOH0Q24n156j8jR38po0zU3oauyqcDNDWdZxL3fwRjetfTXx8fIus5wm6U4bHg39RMGP
H12VN63dolgZcUSZ7kOPdV2ioEXsFPgZ/J0Aolhfoj4aPIrCXW5+JKl97/XOyagHToY7HTi23Jrl
uwRh7yqxtVuUefupZPZdEJbj6cfJC68LVb2sJEx5+59OnAF3qeBhxGZCzHdZVs9FnyxE4zD4brfI
rFb3G3gf5qu4W7Vo4w3wr3UMcElUDRam30Pxu5BwIVaN3Cck6MaRKNaPwgiQ+d+48oVH9P69K97a
Bh2Yl44k+8DG3WSqhVMuXrvBqwafz0AdZjO5nLJVFR0aiFsOtzaYUdviYP3kcyod7xlQDHCS1VbT
OVzEqLHeE0xNGZ+IAdTVIbE/lUlVCj7G5DAV2946lUjRmvEagw+BvQexUy4T8zOrmWKhLmKGcmHc
sp2P34bkpttQ1Mm6KXb5I913jE30CEkWG71+Dvq33ti4A2eha/yRO5i0GladAFhU/WW2bFrEx0To
WOEpsWcgUL+nlxgzk1Nh3lmF/MpmxXO+wvjzVcNdjQgPHViAigLXH55LFpl6OvnlUw4kSZgcicR7
Gr/jNOOgUqBYYNlDhXFpHmA2R8AOV0IZLTXmR1qZsHTtelq9+k0jV2O7K/qPctZuGrx47RnIoXQ7
ROYDzz4P4Tph/9bKDw8ZbEK3uW96BvAco4L4NpLJ8PZOuqnaDe0qPBR5qPL8CjIMGhKHh8FlqL+Y
IxvF+NxCnOG5xWjZ105zSDHDKsKslpvMQGKnEn01A7p5bs7rq49nf/bZp+Y2oJmCDYTccUY+99Zt
TkVoG1hhcG6Yh/LK/OHJGnZF+ZKzMREdJp/hc7bWRPWKMkXUfx4NHr72HhHfwiDeBXPQ90XMmAzx
FXk/NnJWjv/omHevEyEpgZrashx5w7Mybrb9nGuoGbx3OooMCyDNoyVGOUZK6kRX8YwJ8Pixtttg
zsGEPFOSKAVIXmtBL9w2Sl/S6YVh9WlKN75ZcBR9a9QTeypc0zXP3mlaKVb7AHoF8k/gUhT6MVUP
obXjYprN5rpPitvisUvrmSPoHMd+WtEvzkUrmxmkUSK5/fT+exUi3WLQT9GV3ZVLAQCdTlc8a9H4
Ogw7Dm6OehD9Uz/+rsoPN/z2OIOUFt0F9i4riHc853yd/pDOBfCs8clhXJ2fYhYFFesm3PvNSdM/
kMFmTYzq6Tt9m89f9+TCVT41ZzEmtxdR6dh+OGsGQDoEYhEzESZW0euvv/7tH//xb1/Dv/vf+WOe
jH6e1f/4D/78lRcjv3zQ/I8//mP9nZ8+0u/6z7/6z7/1z2/yn3/kH/3rmy4+mo//9odl1oTN+NR+
V+P5u26T5s+P48fPf/P/94t/ff/5Lpex+P77r6+8zZr5u/lhnv3615e2v//+S9fkn9f3z5c3f/9/
fXF+AX//tcHgH/4/f//7o27+/kvY+t8sXUrTNpV0lUlb1q+/+u9/fkn9TdlKKVc3bZvYmVK//sry
qgn+/svQ/qY5ppSO6Rqm4Rqu/euvOm/nL+nO3zTdsk2Nb2q5/Mf99X9e+X974//vB/FX1tIoT4q/
5hu7v/4q/vn5zK/MNE1XuqYuHaVrlpLK0vn618c5zHz+tv6/NBrWPKEFNlIbV78+Gv6DCdyjERjJ
DQz/pjsSCR79lT3tzYj2+B7052QOtFVZt7xU37YluzWcPUw5fTCtnKyo172JiypC0ZuS9oF5p0lg
qXugdmNalpqF3crO5YK8wFJLenKnYS+3/+UD+NfL/K8vS7fnj+h/vDDT1jTX0V1em5S69d9fWBU7
uSbI5C6NkbThqN+nVh/th7nurPQB6nbyrGttvp9SAJARVcENv7jeYYvsM+vVyAumZ/OyC18c54xL
c2blojr2KWtf2buQ9VN9bRjuvIqM05L62O8Qh9OhUqzsUuskED2pH3xlbdPCpB7KzelsUs3vFPu8
O6r0Ccqvb05yWxRz1KCqkduJCvYmh1/NiKgYif1r4iYrrxWEnxx17Oz3BqdxQEcpLD/5UDjYPTOH
iXT9EQZUfQ06vTEch5D8zRhEFgFzm1XISd69XttHAdlB2zjl9XMd+qvOr5nP07M2Rp86hNySsK6J
g3oa25NRJU+OPgPLS6zh9ilKIOhmFSYSy97WVnrrdPpvmGrqHYcYgRksz41tP7BJci64WM5u1j+7
Pm0uenBQB6A0JMX0fViX5yn2fpT25MWkA1O9+SqBqwwixvxXmIx4a/wd9e8Co1nlAf9qilvFZ6dP
MZyFIf9s2pRupBa7jA8/zukrZ9HBgfN1xmXG5FHI5vFbGRnZrjA2nnKPLgbwwZB7yAQ1b+yDzokZ
w7wK3gJ8LBhP0gz90Aq3dqkjbbDf6+wXEseYRqTa6bHY4fvHwTvWDN6CNl1YPc52dv730p8d/I3E
M9PFT1WAI9H3vQ8Vmnu3GRFROXna1rAPS2c5VrADHYvPKB2Gkz0KHgn2RH+X3zL7071X0/mMTXeb
aTCCxLCznB8jmoI7Z1JfXm0dh0CHHu1elK9ePE97bsbkLTONQz1gI8Zfe9+ElbUeUQO82JydR3IV
gD7S7FUVUjNrqRz3LKT40jdxDBAPt225q7Dsl56US12j2F5N2m83r7+iEvM3wymgsVUEWYxxDGWe
q9EqHRi4xL4Dz3rNkxJdJI44TMb2k+hw7Ag6XKLeYK8oo5EjfIcTRzaPma3li1IfSe546ckVPuTy
HNeQoZdiQd0ocBaa/EqtpaYhKtZ9hjNCNIO58YvkmswslMQH+VNV1PPVjalfhF1qxy5Xu16rzT0D
GbXt5PhtSw7RrR6xOqWYRoWQw9oZ579RDA3PfofgvdbsbVgbG7e2notB8HCb4uKoFB9GKJ2tQ8jd
iCegCL1Jq4mzdDPVYlLIP6DJYX4MSJEloqK5N5gIczdkqJLhfQizkEaO1iCb0fEfegzsGGO8IXMH
i4YFucgJFn9eoNOW4X0Z4OZJa/JSZpsvIOCH69qOyP6Pl67PUI4BA1SpfuvHmb4+D4p1ynkAyq/j
xN+0egXUt9XeJjW3e4weErAHrTxr43GpgmoO1kh3YfblyR2gT1G6/F75QYYoY621UkgyaN+xN3n7
wpes06w1suKT7dXz4MRE140pX4iSQHlvXDw/KB4i28X71gB6SlqMsd0k7vqWlpPCgpGj2zmOA0tw
/POwG/hUxC+mqIjxToTA2QofE37SMmeMO45MXZ2VMGIkT5VcoT2X0cqoJjrfk++x5VnTufzwssyi
rWZhMMQeAbInJ1YYEMhCIQiCVTdysUvNnREO4/DoGAiLfWqsHF99NU0mtnkX0CWQkP6v61PpsZPS
+QZpxGxYT4OlYzjFQXPB0ju6uW/94jE1umPb8ymkiqyKX1T+TEYjNadMfRN7BQ+5tdaU8qTG4CXt
g3DtCtgzDcU1Ah5YpFPQWRPsaoMGy9AYbeIyifYBJlt8AjxPuQLRTKxA40qOIsIn6Tw77zJ6zFpM
iLSmFxi3VKl92SXSdNjy6Eyr9oDIbNzT4rF0lFatKtvT7oq+ehwNixruMF/5E2Gd1Id8TKdQ2OhL
E3zcfUnmW0hMtZqaFxX/gBTBdbr2O/llkaX1hD0DHiQiCtU94YAZMU0jAv92jbXKCe7bb1FDb658
YJpmAX/Sc18cu6Kqeoqu8Zxca5rkwUlxmBmDqUjqwzgUzmNqz5JzJVgEAygug9/etPaz6KX3wg1I
JkSJaInTC3TWNIqXTsdkV5T4S4AgPutV0gONsYfl5IXxc9w61bnutn/+YM2jL8+Id64jXk18HLjQ
kzWImAymPQhw3cjeQwfHRD6UeBAcc1u6sXgMLLO5Kit60jAHuNoUH6oi+LCCNFw002wK8vkF3NZ7
NlJnb8pA3UJU5HSi4fTukvFExzmJb0rIzkXydOagsr3OKallnleuRGa+2KNECbdIcrG4kKeuH/Oi
OyWx8Ba1kqQXs4m4xmMfWUzwEaa7ksIsLRfmoSmj9zjALjzAtaKZtZ8fYd3QkMFqG7ybPpO+aqwO
fuVVq8FCKxiM5CEoh/JJVlw4JgHK0gIphO1GScPBQcXPMxu+neY0OOuqhnLV7I3NKGzUkAugMmNS
Z2a5FWmOzafmNDuEAfsefTqYZT5ttaDgNfDED+Jk4TgInJ4RxmvlZ2ItHhr8Iks9ri9tQPbfDg16
OrqRYisGLFTdVP0hTnEhqYowdJS8kUVeq76OSDCUn26A+NcDqnJtevpaGtQ0v3S3TgZhpIsaGPP5
yTYbe+tp6kHJOlqMLDQ0uappkU9kYXoIaYMnGA1zEJaejv1cUkWWjebjxJ2m0qZcxhkEyRIuo5iX
i0621GL6H2EYkV5Dzqhrgi5sWU0s0i1K4VhPW0OiuJDyXQQzh5jhJ3NNVS2KEqhixjlttHH0Nsuh
2BhqXJoiJGCf7xJmi5bhfvXleK37/snRiifHIY3mZeWDXqR0Jna0xJZxvzUoDA5cdx+F1k+WmQ6/
P8CPDpvFIqtfs4x3zDKr7ejXxAaC/nsIxWYM+53T4vptCtL2wr62NY52z2G/M5XHvuQrrUOYN60C
6uia74bmpnfDGG9j4fT4baurK8LbWFpPApaaUZJn8eOdlRX9gkyiPcCXYr6fTxVvazOd8qjDNkHG
qhXF2elnfPsldHlAiZG4qXA/E5cxF32JGLGZo+d+hFqQcWpMxPPk+g9CS3a+iVGvcnWcFfXJSVOL
xGb6XgretCw2D22uvrCQpcz38QXFRAEHnCtJN230wHjpmTTKpHoswu5p7M1VYTKVA+UoDMy32dS8
+nHyI5T31vnMtbVGfHdhvRATzlgNX2Eoq6dKNjtdXtPhSun5ylQd+wcvma3n7sKSqyGB/Vx52hfr
M4Pq4RJS1iITB8vgQKVgRuVZGVr1fTxS+F117nNqlP3SsznpTDA9MghWuGXvVAxKUoUj/I6OSzEO
KYbzN/VIC5yH7dRGXY7s+QifHB1pr0rsxs4kbhpUfKEX21CnCDWgZd6i9C8gNu9UzW/DHOVmIHns
FtWykFp40sOa8LMr6KYR0PH86V4vmUDoxm8LzN4iSLgaGt18yypKIYoepUg2xEsUtsfSDLt7I2YO
WnVg1jzDTFZmPxFfq7goVaYwljYmwf8J8FSKfniy3PEYivpKXAYPcI4s0LEBygdC23qoMY0rum3S
GsO6IpVdqH5XMkkNePHSYsbTUOhlVmQrXBxgNW8reAMvu5ZOAro09+DMUlfQv+ZZtWXVZPRdlhj6
RlziflKyP0jziV3KtGrzZWOYmP8GsrFjTadTGi87PFA8qsqfspjQinSuFxp6hpINaD3LNQPmSqaI
QcE2P+5grmQ2O5BB+zJLnxlvUq20sb4OsvkxCvkVOxEtMwztcctCwAXapDOHa3qbMZBg1y6TNjtE
VXqpO5tqKI9zcEco0CFQMnFkijT/VXC7pxqZBD8e3tkMbZHhVEx2lL7eqNLxyMVMDLWY1g1RZ89O
2pNCoMGdSMtJSzoMHDwR7qY4kRS8js5dUOcbL2xe/O7NMmmUzOiGvyujmrk+z4XWGeGOqwoVh2CC
hwWralzuIuyptV5/RmVvIiIjweKKXJgyebJ092ZjRLCrN77Jc54mt4HVwRekg7S5TlGH0iAlWwi7
vLR6wz2aa79bt9vZZTYfG7Dr6BXtWD62wIA7qMnRAiwbM1cqCbWhHrv9YbRNqsbTkpOBAzg+c9hR
dx99BPkxHgl3acJFY1xTKJIfeBaTNaVmvqnLfe3Hi3JynyvpO/dDAUeudLBTdqUBVALEaK6/tGmb
UkGmE6KOItB9ZWUstabp7mJhfflRmh0MrphVaFbfujckRx+duEyE3KoAOyiUOLMd+1Xnhd3e16MP
0RC9HzibU6tjLP240eg019aBmGFIXOsMkgF91pV7kQ5cyIToqNbx/YvEfRurDKPkAMHYL/xLljv4
7w0DE2IszlPokqyx2HZMOYqtbdRc6PEAZTREUpgc8vxdOgIL7R7diCKhJtbxn+bo+qFtVuvR045l
MRRbjeRmW8AjHHT7Cks4W7bUcjdl8tqqFi/F/CvmYbjtA6oCCnd6GX3n04oAmDXgIGsfaVgbZgGR
FX3sfPsk51unrkAHQ0LZBpnHXdhaHAkUKQTuUaq/G2fpuQVAkVz8WAkRpDyNmTMRUEL9BrXGW8rk
4yztVq7rWtHx3HbPaWWTv8QEqRI9oxWdOpbyOg487Er/mYTXwC3QaKcgQ6EQfbI2gj6Et4JC3E3e
LjMmsRXWm1fxAQZGee58E4oQcwpJDlpl6XCUdrwMBdo9JwBui3ufLQJLqI8YEimYRtBcVzSM0t1h
OdbazJJzVlTxgQADpXSts+e0XC5002y20OhcV/1mhYoP7cojgreoB7XwQ/NDc6YPK3EPXpjSE2pd
fNn0x0SZzO5N7xDgL7P1kVxQQGGpBpGll6m5K/1gvDdLk8KxnsGnEmgN1WRv4tyB3eu6cpEmWrJH
WOkNFR+11KUy13JeDZfxmERcXTjtxLRLxOO2JabLaMPL17p2rD2ihrk3OBdMmliNuZviPOVENTrF
KvQ0iv1kt2tbOqIKj5BUoDqcC33zzCGTEjdSUY1XbQNbvbiWCRKeD8GqaEJJs2FtVpw65TSG9wMP
TEcSSe4n7qWAM9vCKzQIQSmD3KLJOTNKy9tFZfFg+gSCEvxaSyPhdmLt/HCTgetZzrRSc2THRUKw
EvhX7QJG5PwzzBq0YwX6PXEdZ2tK0lJD400HXV28IiNNqJXBMugYtNTK3oY2S5iM8KOt2jgPHjhz
kIdlEpVqaGfTSIc91ufTZM99SeNER6uN2yrP7COTLOZjiJgMW5ZTnGWPbR/bHOiEBh0XrFJttV8V
z9jFoHmMJPzRWIaFPOaZ1qz8Vv9pkowHj4wm4BTMp2mwT8OL6mR47qkqKeQpaszjn3dGodIw/vPC
e4XdeVsGLm1ijr4vUC2WvSB4EbWG95TIVtGS9tjNR8CmCEuMKQ5Xo47rdophAhRE0Fgxho1rqWFd
BAzNrcl9soWz0TwRP2Y64I58HIb1QFld2Ibja6drG8syRpqVFAMyDuzXKMiXiCTnLPXENbMwmZMi
ezJU7VwiO6B2hlGnnhLwqBRDds/bS3tiPFec69GhRjjmqgqwCkJUJmxjM38IJNIte93s4FBvHLrJ
uK5G/g941QY+FpDPAKiKh4+ASohlIGq5btFX71LAaQDccPYkhbdjipv72nhfp/TUxDZsAyWDz9a1
rUOIM6iABLNoEWRI2cA1ly5W7IpBfRl2xsGUVLDbscA6EDGt5HxrByW/XJceiFrPizKHj6gfLzmb
BWjtxo3Hd09zTlmCYsYIHOn1mzDw/PWip2NFB70d+grLLxOnynZS2uXYvWQkNmMuqfMYhpcuij6K
Ug/X4QTbL+M5aBRWvLBrVmdOcpfeQ4xqdId9rkh+WtlO977iVKi5xU5RC1enDi2NAFm46Fdy6NSu
IBiXGYSkasMgAiLw4bkGR3wxiZ5JMLO8dPRqMhUqXYVa/JZDsZmmMLsmKaS21uqJvh1MAZHIisZT
1jUkG4SD8a8vzLtGkz74YspJdWk9eOX0ZlJhvWJ9+On1gjxO2eF/cgAd6Q3hS7NpvnujvToDh0RR
yWPU6tPmz9U8+WQ5K7nppX2szQFTZc4FPcDFWJthdZ+NIbNJgXc/pHNJsiazuWODFKavfmBKQFbZ
TXaVuYPNd/S62j8ApslxxUTojqQGyO8LhTJeDqQLjabBZwvzIgZrGA+Gv9NE+TDEcbBvhundFHZ8
ijFdjXPZRt0N3qpUVvBM9jzSbYLvCvNlp5QD1c5kgWvtnZjHgKb639yd2XLkRpqlnwgyAO5wB24Z
ewT3nXkDSzJF7HDs29P3B0ldo6qprrG57RuZSUomyYiA+7+c853lyDmyzWqNsi5kVZsKMq2WeeA6
iOSI1JB30fGt8zQw14QoRCxRhptvnlEpxSMHXd31hAcEExfS3Hx3MYgJJdlzr2PQ66oawnP/Ibss
O0vHuaodJGYtq1s9huJcu+wuu4RAzz6DI3Pxc1K3O6eUp4wjOHay5CFFNAC7PDzXRU3ut0n7w+Ki
66wY2RyGzNf3FgKH2WlepOGTLgcLd4adRHf+V9ijM1j6pr3J85BsmwaDQVLX21RAhLdnuFgRnGUR
E849dAKJfir34OY65KnjvdOk1dk0ehtlKmLX2J2TmbazVTMZWbnPA48gMU99AjhndUvF5Z7NoKI7
EyTBua6ba2ehuFjCGRORZAA30B2Enu1e7E6cs2GQxLwyC6qHFH5HVdxyj9bIhEz8WPA7jXG4n8do
uliKYlBZ4QoEWIKj1zMMwQE1VBUCF73jfCeYu+QDnSQo9336h5x94+0Mz76mWngwS363ZGqTBgVf
XQqN4wvYdAju2lbkBE52VW6UhjTFGOnVYpa5JoWDqUrSjh61xyAQGLsnZ5HQJ93pG5FDrWLfWh3n
cakvYdG9z3HD6dkVZ8VcwIoIaC6i+45l3babS3OTShg/MSb9qbnY5yW97msmHtEcsy/G2X8uvHFX
NcgmO9UA2wG77YczdUCSLPtFTI/5WEbXplcxI4q6+sCelG+HOMQZNLpYLyLrRxh7DEG9X3wCINp2
12m7kLwdGMhXlsFcEEbbIGYX0iXYCmdT7VWYwBVeEEhxcyR+LI5F3t3ZVu5dG3+6lEsMfGuR81YF
U3D489uOTXm04pRcUcmojh//SybKf3LhRJDrw8R1vvZzdO3xKI9WaPWXDo6ArUsSKFN17U1qQvhv
GL+Pz22SNzsDVPGE3zQ48NpFlBC0wNOQo/1W8T6Rsb5zCCDee50sqUi75NYv5XfRDjXBMujZKSVJ
Ak1s6LVrt+A0h57uyxPZFp5sGKotBl0GxuSPK/Y6NDjbsKO6YuEQbu0A7rsbIQO0xvnLXwSqeptc
x7Qm+mJ00EaXHjK7IcBbmE2XwOLAy5vhO3bBmKmJ+KE0qX9aoJyyITD7lE5nHyTQBLpxJo2BCy1Y
y6CJue2xc7sXkavlmGQREYp8kNPGf2XtCjG7F89sGhQ0aX8kX5RpwuIOAAxTVnkFMwUnyLyLp63q
I/QccgM64rSjY9HayY1Q7MLoUs86Z6bYtgDIev9HVkVwojsMO1U5HPOI1HoIYRo5I/nxPiSUjfBw
mUyWg1OMZgGYKhYaxhW7ckbHNPE4zDVTPmLNgjx8qWrmDD0BZgPIpYT50rpxKJkKeN+yzXroEc3Z
ShETWtEI3MrHr+Q3EW0RoWcHjjzg1i3yt5JJCH2Hfi7zz7lH7WvZFfPpDitwCFmBiiV/IAwePxWG
sMi3Z7Iss/w6LIPzVKKR6TKaO6PseJsUwExN1e7qrtvZ9exfw2OiLOJ+7C3iEoekPGjFeGARe4xn
skC16tqAqbrAebWCjkl+/G1Xw5frYo+na56PhQvdB3kmh2npE17P7/ef98TC/7+3xIHnsgJQ2lG2
cL1/3hK7RkW1qJTEMlMHB4fWQ86Ig1UOZbKYQY0Ys82SntszZXk39qRkDw0unNTiN+iIlMELjmVy
ZLNFxMokpgeelCBsMU8phNbS7om+bVmy2O459e0nIcDEpX5ntrk/vfWI0iJvPHgzs1/NY3oJ+Czk
EfOL3E13pW8hdy+O01yHlwBJ23/+5dW/7v6VbWuXPYcnbKk9z0V/8Pfdf+szxtd8AnZjDXq0mvUh
h7Ji8vicu8AgYlocRy8YIBr8i3783ZM3WnkgDrEkNQBgfQWPKa41hlwH8Vc+fAbszg+1LX52LPlu
A8MDUfp8VcCxnAXFJnI51v2lBQ/fAQJvmksdjjS+bLZdLCAmic8VoXpnGBsLM4uvNI/v3btm8cRt
ly3NLoqQZGfjoraeg1isDcVy0TMV1DhDvlRFl1zh6C8Jl+/OA/96mxACpSknt35mf/ZNRipiAe9g
dovlJpGQAPslvceII2/RFnN6UpXIDIZFmS7THtUQqeYyhqQ0W9deAEpruf/P74Hzxyfs7wIMZfPo
Ca1oBtx/I8CIgyVIhoRX2K6JUQrMiyNcam1BlRvF+KjSnJix2JzUajepgQKEK+4gjj7lQofb+MX3
IEhO6Ge2iVT3Ozn4+dbzTXbCi56t5WBrozL0GFAdRqtfeRvqYa6tBBb5wAokM4AMADEyBNBPrTum
KEGIg29tLCizXU3XWU12R6X4lIyeDzss+3IiDPyR7H6y1HnqWzJbcqBZVg/CNhr9cas898tiT76z
HGfeC+pfe6pD3pDcOjuFv+tHnoi40iyVWCcoU/qPUeT9KGZ33AxFKrbpkiG0DJf0kAv3o4g779Ao
1maV51wKVrWkC9fqKWSnznpbbPhb/Is/qXFrSZSa/ZnqZleGIJTyboI/B7dwE9hMRbvFLQlqspyL
H3pfjiKXjg3Ycu3GNbp5JU9iXn60fH4vlgf5IdYOOtUMTdRcEjHikl1Qc17esARyUAG8RCkhUF45
78aUlBzVC7Fh4sFQ2bjVzkqJTc/MOJ+7dDhnpdN/JPIUOzzKflbxC4nloUvc+GK55W0T96dwAPw5
9S2FrL34u7qYRiBkWCmj1jOnPz6x/cr87Lu3bsqwEdPG+LHzsy91vvvjU/m/VZ/lIlpCfvY/yLOu
fs8hKhV/F2itX/CnPkv9Jm3h8/C5fmCr9eH8U5zl/sbyylFBYLu+zfUgEGD9pc3ynN88e1VzaWLz
OEF9/rK/tFky+E1SngSa4xwKix3I/x9t1j8fz6t4iVPBk9xPvqeE/tfj2ZbplNeFIlwsp8wqYk0P
5e3GJsdjZ85BKp+83IOYOXn/D/WUWEVf/+dM+us7U3e40relLb1/uRgSE5kx9aVHTyoZ/S0ZDp/0
2YsRSC3fbCpOeYHzduUcGvkajuLNHuafvVzupojdRnAmyiCigtbOgBoEvbsY7y7tvd+jM2xhhknW
3eMp6g+RYNgiWq5Myy/vp6L8+Nsb/e9kYIH81xfRcQPp+hL9l+fxVnu8j3+/4/o5CpUdhhBD1thf
x0Gtyp3H0nx5S4fGIaon+BzKVm5aPSDqKqA/KzqA1oiPaOo+R9e/klMTwKFCwkwxiMNchNl7OnCq
tXr6HtYG0wsrrERTRmYde0KLEEEMBozHBQizKtQ/ozDOtm0BP0bAXBXq9yigFm6nFLnqSE5mg8JI
1FmyR4ICcJL43M1so0EPmMbF6U750c+xhA2hGkZfFjgQSw8vYfkt3r3yYbTLL6n9qyQG4N/1nr2N
uJ3JAeIH7rqeZLomIRVL0/4EkPALC1GPdekJuTDKuiy9TF/Zo2V3zGRw3X1OnQ2rLwekmLQ5wT7F
EuHJeWIrieG9MbeiCr553E5ERUaHMrIS2vPgLRhYPfQeblCfQIBHiQ+2aIuSkaNZrhbcxa3dj7T+
OTBrmEAyLhhF2Rcb7eM2KhwQ2sWIR7UtO6gP9AoINVn3rQIySGJLRzu/wII7J8043oqpPAsdrfQU
KCxVTkahWyb7HIdTJJGk9wtuiTwcoB8z/+LFOFFXI+Gqk2vwbNYR9UR/SyVCtj2qm4PkBth4otpH
FWDxmmN7l7n9gZM83IOM31swiZDaOjmROERF9WO8rSQWEq+ZodPWy3OVfKJhWtMfIiK/GEURDwy5
CB5XFkPabTVc4igEtCFRiHOtRFGMwE4cLGO/EVDQwqdF3NQo+ynpO2yUzeCD9GEqut+LaUyvnYIx
6+I3kNDj4CIa6Gb+4KPXnSrydEgXlTY5V74K9W4OIOhI9jsGSB4Yyk1DkTTCHps64E9+9kDs8DXu
3s8sw5u/dqce+/iBnFEvbYEMekBZWPKM64DX4uoZFDLhxjzIpoUGAWJy6o+2BbEb2AHit3LhB+jy
+36aTr0Xp3tmgbdtFZ0LkZw8itt+mUDNq/qpKhDZxywl2ULP33UX7fTExGW2sWfquzzErbXQobfT
SRXbSpj5CoHGyLJVgwPsiZJypstsMQwvK5ZCRN5Ctm2b+C6q1c1cYC/Ws4nYja6wQenisAe6bqEV
QZzl7BvWYJ2YMVKGmAXLabinKlBEF/mec/ab/oMNIUlWyDGu5jR+S5xkuRqn/KfXytVajeCpKK6l
E+DH1gSAo7iPSwJb7RH7kxnQEmUZuQ2lS5qceTeOvps0G+XJw7ycB3ym8OJC/Jy8rzLrGWjUgITo
vT9yxH5SXZZOk70QwLc2zlNQNAYeig3v06+vtWFSF9MRHrmhKCZsA7QKfs9YDLjpc6ShPuxWBh5P
RtW7ITNIwnqWcMirIJP1Pjh//McQDBH38HRkk0F75ghwGGbc40gbFLMBVClOwAfWbmqDgYAEW6Nv
ewF6Us3lU1yEZw3Gb4nAwE/S+ZVXU87qpQ6Q43vDpk/QszOUPLAMyhGrdCybAUmMk/D2S1ikqMtx
vKVkwhaAakRAcE2Qr1C6MHmKcK5bImJbXTbVprbGe0YJV9qen1oLIlmDUUCUq6sfCKAJXX/nrIEJ
viS/wU+eR8PmSlUCcXfYbVvDiiZARemwjVWost6cis/YL5PbPypLE65cdOEhLbqJQAdEyVH1yUKU
zZQjkAhhdYg8PEeTQkIqzzJf3kRXokFNbagz1gPL9U/LX9xHpfyfccpjnYYvieQNLjRGUMvqVnyL
2juqemks1e67ASNUqW6SMSKeVU0PtsSdV7y7GlmLHyCvjwj6EzUvVYWsi3Bm3SEuRJHfL9n7uPQp
5gkyxLTzkM3mzdNITCI0a4egPM3m0nSklVs4LODUVXy4jGE0Erwic+S9hZ05sQJhPd6wyQbJWfB9
rntJ6kRXkMUe6pWs4b9UPYE6yovwLsfqZ+o4r30OTTxkHMdisXb2oQdEb8Hhkonq3Phet6/tif0b
bW9eg8nPqD6abj7mJjwOOdMv0BltZaxrAq6WMNw7cU0IQWm/6LT+bkV+V8/FaWEhtybBUSfI4rE2
hA4t4Udv5YIBInVxlvjbnnIbsLb1PSbBe8qpcTUmCwEUS4iW2ojD2mCzWGvh8bg0rK1Y9hPPob+E
5lyHVbqnrEuv6v4jcPRHbxOJ5se64OaUp55B06bLgFjKGg6tQN4RtN2mMMMPU5jpFEzxg5tVPojq
BAabq3f2AqXcJ3eguLFiPLdNn07M4ZO3yY7Xk6AGMDiyd2W2QlQC/GBQgPY4jTxQxd5dY9liS3wm
K2fBRJdGr/go7mL/matyE1US3vdwKhETyBYMjFOkDGoqWW2KeYVojPoQNZLdri/uU95BWfsKsCwC
L9VLhlotA4o8w2btyNQCH4x7v2jnszRCXtGa8dHQRFYLc+9NzEYTxyn3QgHESevw0dfWJyPxBHXz
BG3D1+/tpJ/KGb1qUZSXgb12MLxSr/G7VPPWQ3GDWsHfumMe7BeEUoU/3IZjRGiwmR5MhxsuK8xL
rDhIuvkrc/Vyyhvue+62274e0JtMgAibESaqiU994r07mf7ppNdmsOnMo/ZHZDv3zcS5kukYEspq
dXMXXE6p+wWOITvzmm/GGjJqK5hGuEV6bbVIrUIS9mIJb1iUpNnCSWTv6XH/W0hax5HLwh8LJmWG
3Xqbxt3NECHdPyAZuCUGuXlKJvcltGOCBp21cHGzGmtyMMGTYoFX5vpOeRU1bjzfsIAg7gXrrIAI
H/rRsyuCJ6upwP7G1WtlCNDkLCPSrHvVvU8cRUjYjdbQzdo9qvS7YsDmN3VfDptO8hiAfUSxg8AI
BYzIyh/eBJmtT5iUjCOOomBxiLYeiL/GnKjomndNhu8+tX76PTKDTGO0Q7uHSAp9ZU7MQMJx74/Z
o7eOrae5PAzQzdcfxvVBl7QEP3j26+C5d30wvTVsB4610fV9kwhKmcX3gT8wqtG+AMY8wtOfq+gC
o7Nny8o9ZounxPjLpS1DLMBx+9IKezq3E4rqjGFePscZ80L8CBGAqYodPMvM7SEVDfEhPidL1eAj
HPrsfRrZqLDxSCwKH8+zxn01AfWQjmY/PaXuDSfJU+pHHMjoRElIR9vWWYzeuv6tzdHlNAugismB
MyLd6thXWL1VwQ5uDpf44pLr5TO70gHjk2WMh3PCzgc7Zi92DT8NaNR4gXoR0IjYK70rJpTKx/+s
HQH3TpSwBjv3l5uMxcscfrfDGh9tBn+Tkx53pEIdrCW6mWuPQQO6SKtjSy4RzG6sqT2NHVlNz1S8
DpMIgwgw4aPmTfP1kmcS6/Hy3EthvWmFMFzL9l3KgilOGrQo7PvmyEuGGT1TzVZT68UEppwTqI1Z
ACF2KnxMvflrHJQfZbUAdpneujgNbpOlW0X85hQG+KERHRDvwuzMS4NjKdapGQKZD1FUv2f10N3n
WQAUOlM35Nk/cN8t73VLyuRiFwi2S0S6bNs3DOHURnXubWFs9tSTzC9OMPNc2XG7y0x7LEP24TjM
Lnbv+NR9Zt5Ku/5pj2Kmw+v9U24ENZAYn5xJ36yCFoDwDaEGvb9gnZDIuwwSACfgBWSlzNWETy0l
AjCBWpCGyj1GicDO2i43HnOX1HF/GB+X5dKzTLYj+CUod+D7BLAxLALfphxPDqsjAlV9SNG9+zWP
st1UaUSQDMxOITmdKtaB1PPpXWGYuxza3Ipuig4rd+h5lzJPsDK3lKk2YbnSoqj74x9qluN+ZD2F
A7tXm9FW92R1mUOXMXasvb1sZ3OjJtaILQzICOdHkhwD27zkTHWvCtWhL1ZJRhOyHJCvv9s0DnC+
CXVYFuu5YTm3b3C1EhNG9hKpBVW/CqBaDEKzw3YvinBNO3wf02Rccyl3wWhTJvkpivLMNPWtZ4cv
k4nU42yal7ZEpzlYX9MUuydtXUdlTrrDor4sBEBXkWUYrQ8oPnPJdrQoWPsOZiBiYf5l4RO7auqA
mg6Z03kYGwb+i34X+Hj2FVJCrC/N21QldwUtwMamxpyg5aa9VwCLY/nLw1OViw8nbuQt7PsAvLE5
MLMEHoK2YDO6KMPC4N40aNycBEHK6j6XfSY2VZug5LCXjz6Mvw17iI0ZIYEwJeYYp1Qw0EN2LPeu
Kzv3r1zNGn9oUcHVBVkZ+VTjgpEVLiVGinMX4mTuJoeCcukvLGGHAzq4CiANj36kS3HxIkArSWm9
21NcH7QFcX0QAvhNDNF2SLLilDQJhtuUhk0qEqfSPoX0tJD5WrsDAYtlT0EdDtVt71SHiNNY8Zb2
KsO3amPhyga2V0wob5pupJSaHX0VRuYWRPFbG4h7l2cS41R8P0QJ0dso7DJbDftCzDSwXQO40X8W
tWUgkn860UX6SOnyOdwNMnhz5uQLp052NI7cL7N+7dOuOtVfdVVzYVuzfeIa5BFeEwaBUFuBifGA
FBd64nIbZBGVea2J24QI2jlqVyPxtG3OzXIApSuYuboEMObdV8YbD2yKim94JqpM31HiJcrtL/3q
XepgnQR5zpCB9B7llz87xN0kltb9BsGM+5QNp9E2Lf01NFBklp633HZ2/I5cYS3ZnOugNsexi+1D
0efXSNR+CZeEJbE6ZbyVc9U43ryTlQ0Fb4GTonHAxIN9mw1KkHtp53uTzOKg2uDZ8bLo4iUge5yO
bXGJrqgzQXXg/om2ssiJ40htpGZUDElSncKy7D8KoNpcRINfPjlcWaqO77NpfBqIJ5A9d3bc6HOl
lX1jooAXqtgKAVjV1RGR1867P2DyZzxPm8VK+7jmtC58GOAsFOnBYplf6tK6WXH2hoTt2yqFgZXE
Ojg6TkssmUV8DR4EDtJjCh0pAhETS5YXTlOLjVXTqvplmhy6WfIKQdjsNaUkBTReng5Rn1/eZfXE
9ZCtMUnOTYhiODfuU+3gAzBu+u2F1rMzZTSj6zPnBY3Fo9oO1yCG2hjdgiK9KIF2ig4gvW3qpr0r
Ou+IQSKjfWaZ3jtD9BLnYjwXtYuZOzY+in3cZRPI6MehWmm+xrvUipTVsZKPqVADzBoLk41IKf3z
/tkkQ/SM6+PAn2nqsb/3G8s78WJlGyJZUcMQl3r54w8ZenrYnD2BL8Ihk3tYxQZlexgc17o1S7aJ
nHHN3iTutYICorUf3GdR0W7DNPN3VaefdYPEvmcTZ7clj1bhBKdWrsaF5rXH3nL/5z9C+dpVxFtX
EliANSGMkz5LX3Epx9G/W6BNrxaLYZ8PzsEE4KYS1j5M5OvfxwwilUTa7QReewj9+jFNMDLYNRvj
2J+eg/GKcRIhvJ6jd3WASyB1gQNZ5h3pEkOugvy82bTN3WS66zntr5dgovGW9Yoj/WBJcuPFmb0J
1KC2WLdwWZD6stY7OFOV48Iy8miSNQayvLldiKnbYkTEIHLfNerb9PGLN2HdbxQ4agzAlIPivl/q
5dCQzthikal6swm1/JVVa1Yh8kaR3EQ2Mz0zjymS3YltZzuDeVqQ88EZBbpHJfFThwlqDZ5w/HtH
b4aWPbeIm01Xkw++YmpD1LKRI+2931asqxJeoWJ09o61xnEFYwfjvEKmFwNQZ06YF0z/ZA52IDHc
XYPRDlU0+p9x0BZmbjwFEm+D5xHQ3lds/IcMJhvtq6wwvLTh/FFhnN7EBVAK7UKKs+dP/g8J62Ob
7zRSQ3eesK4bHhFWfp/WTJnQl2N9tRTPbuKxmkW2hPqZMM2xFc5OuSEBF6xGdwFEx3n6yZyfB4/a
pGpigJVu8+gN9Zd0wDF0vdwlU6lOzVx/tZS+jVsNl4boY+yJOBHMCPabzTz6dxhTdG7aigsIL8s+
E4LJhOf+KqufJd/2VitYEH/s3EvN8ohU9gTpQ3KfRynik8zehzstOJyjDsh0PbZmd3EmlsUJkySX
OPSp5zFG07tpHLjRacLsQTj2zwYXac5ej8M/fFzykimXTSBI7kFhrSCCiBDyus26M+zJgltmCNk5
BPpx9g4uUNcWIrvyCvHqT8G3HwyfJaHh6iMVNWVZH/4YJweRdeUQtjRzGqJ6S4sB+X0JkqlZX+QG
b/WmrSDjVUP/YBjAdR0OzaroYgaqvn+TOehBJuBGWB28TalFgjwJgq2p6BXytDp2ojyNbYZNpOLO
UBCUPZV2+KgxwEWJexlrKKT4k2hi9N1CQ1EFhdgqC5qKrGsImCQaLz1CMPMyx3FxxlxL9nOI8RJv
VoSegHfSevQ7qKiCtDA1+RYT5Q5jwNAdukWSrymGXYpcnCKxPqXJMOEjgITDimSjoQ8S4rLr0tfC
0PtNbd3sVTIeiul68UiLYc8tEGo89HbxOGiDlDCLzoHyh4uqDtiyPscRTSJyP4yrBKuIDJS0kM7R
HuUPxWwsjz0OsCh7lCUIUQrbhAMIE3c+JgxW+HmrFo2M6KJnohwTq/qMsd5tgnSCXYW4Y402zPIF
82myxIf1jVxwySlssHgUXjINDdXO9G2dt/mGQjItUBKV3S4O2kPq4g1tWvVWFQhcJCLyTNThIc+v
BRgopDNqxdrmTXYzZs1uxOhyMiZ5z3NHn9Rk8WCTrTG38UX1kNIcDp20vtNd/lQnqEvaJXuQys8f
TDHdWtBAoo61a93fpml533bZ2SrhusQBIPqCEha3bYgknRR7C/3uL7fzwHZ7RB26sIQam0C3HPsi
AhT6f4GSnYOYjLMFnXTpImBvGUFjrwCAQcWou5mkW16qsW0jVNX9V+8UB99yOQUCCBs0P9zoMuFC
HO7HBTidFpmGJT3W67xuG0x8tkzKeCib0nXsGqmDqtkEDDkEVTsCLmMVcE+AX1yM421YiWzdzr8t
hfhKOsRzVji2jGLIGPVUdaxaaN5aU3MbBb9MFxpykA8jN3UpBm2dOlewhYwqxysvINRWrJg4Rr1Y
GsD8SHmjalrAxmcykCcd2QX8aR5r76rCtnBUUyevUdCc0jy5qUp4XcYUn8mY1HsuurfAGGzRYwMz
Ki7nzTCQaB6V3qGuSGZCzfPAlffpwTNtRkjPy21R+8dssUuC5nlZrbh/ZFmdokUCYyXf7IRG1hZE
VqWIvhq1HGBFYoG20buYNRbKT9k8DdI/OQsNajGaK8Qa+oqE621bM03Xsi8RgMxPWs+wq9DzRW3y
OC9tsnECZk1lsUCGAOyiGQeUAdo4tKUB6WDDcFNE7VvpVWeKSN4+A6zOc8i6rld1OtLTEXSb5ylG
JI5T7OHxcpz3d3PV3FbVBKRdLh/KLb5FG7w2DXsckBA7R9McuIStLBFA6sgb3oLRee1x2bHzIdou
ae5aWrOy694g4uO3WBoyaxa2NbjJGCEdVa9PDksOpFVYyQsJkTzHCR7E7pPyzEvWe9ZVKn6xq2+B
HMXjIfPs+3RtLkzbj0iDXp2lmBFsIexazYEY6T0PhUQX0yZHGbS7VljnyGp+OJro1mTOM9T9+GNa
vKNGDv2+07Nzs6Zx0zmRUaITIJDSQK3p3pfKwX5g2yegHeOxLG2Sv0R13fMfXM3bMNNzV1itrmok
7WYi+CYZnWwn3fSzQfyKAAg7uWREPLs3mafns0jH05IGUI41+NhhYL6pEvwGprZ+zLA9Yv4i3Oy7
2Yae1PXx3ZhSl1eZxr2hx0+lgYNNWFI7CTkBTkNPeRG/WJkTo+ffCSf5bionIIFaHsXIty6m6NbK
BtYtxmVOm8mjo+3nLOVUlAzCC4tIbxtdbe9Pd1HHXiQMSRPwZ0DPieEBEyMvdMLc7qrHl86dynyI
55b1lsYr77NF9N3zbHyf/JR2vV5yhrG7uEpfh2m5rZZY7atsdYAReafLSdLmsF6MUuCC0sp3jKyp
fDAZqRgYLvL7tHGJDdTmsUzixwRH0ta1UYiny7M7oSRJ4EFifVKfIVGOFnMRfgjzYtKJmFxedLyn
43ep9D3Ofp7FcuKForMfozXZIVTdIQv8HbUIwRKoqzd2vTxUM+CogHZjMqo7LUA6+tZcdyPj4JH9
25WXV9l+LgiOD3S/S1bNrvQL5zxTXaQRD0zcTSPWbUEcTv0yOutsoYTJu6iJD1ShzkuBuSIIz8uc
ogqsxH1sFZtsJT2N6cQQOALI1vaDCyvGnAZYQ3bUHm1kZFdFBP8Iv1dVjM0OY9F0NYpdsqD5a5rq
4nSdt7Un5phNp7HD5U8MtMhu2nk2xpAshgAIZZEMqfSiu3DjtF58UNh4EZm9BBmuMysU0y4swISl
/r5DJ0WBfSym+ZFVHnRbv38YDIu4LnnxfPVpG2oNNTlkFqqUQahCp52HGXLE1N9WNzAzrGMtFpKB
LZQNQ28vq5fvkc/xJ1Er38QzBIbfII1xnxrBVKkOp+1MQ3dV1uZS1bm8IXXMHObG9okibn7pHIhB
h6ihx/qybcDOYSq3/e7e7YcYENr4ZhPHvm0GD+1fNl5NN02B/q4Lxteh9kgGtfRDn/Pi67j5ZVz3
ObcKWC7MXrJZvdczB1qD9GcBgX7A/9uTGUvNUGRs+J0sfc2XIT6VgY3VuzHA7CJ3H7Jq3ydTfWY0
z6SEu32jyy4HUOewAIvZZ2uk/3qCWBXpTO/91LnNHaCD7/vMZeOThz1BfQmbU53x3NNRzbiuW6Ck
bfvqF/3vdsoPlPWIDexu+tFY81PBAGozY7R/k8s6unEoySz/ETV0cjvZ8qwmlq30ihXwNCfbN0JB
7a7K94clsqm4Bodd2jy92mYUm4W4Sm+KoW1XOH0b62VoBzjIlTeQE62bUxBVj90EJ690ftbrrf2/
WhW1SmH+Z1XUBnRVA67l77Ko9Sv+lEU56jcncJm+emgTfV/pf1CrfBROtnJsBxWubysl0Q79JYxy
xG90SbYXOGgZtYt87h/CKCBYaJZlEPiurcFrgKH6b73WXzKeP/Fg/x5ahe1zle38TaEkHMfVDoNo
tNjU0fCd/lnWY8eKqd/sAjHySb6u90XtEe0gE2AUYslYKE/BbkJpWvRwQ/rnMBv3iHx2TEp2meTB
CWPJbM3/ROB7UW5HE7aQvBghPpDVGkuR5afaLq6k22S7HH/aVS3k72wYnnsD8tfUMd1x4KwTcsBF
TULwD3IyirH8yehgOXftOnUXnNJx/W5LCstZUbq10VPh+oDXhQSpzsRSCBzBEIvY22f7qos+6gHN
S6LD62AEG1/JUzVWj7Spa44Od39m/d5b5jkYUkifhp7BXkPxFvaGEcDJJZl/VFn9EY0pER+ZXZCO
ZW9l3xJr67Pcmpir+qCYsqV4r2lWk9SgM6hcAL2YszEexgwhp01vlQT9YkakQ8zyY8DaQXcK9EGw
H+Sp6bNpg+QdC5jBgWogSCT6vc/YOphKMqEPNMxX0BnLmmKwgEwgeUczpmN1mWsmXOfQnX+aTRzV
4yZvh/+i6LyW21a2IPpFqBpk4JU5SSIVab2gLMlCToPBIHy9Fx6O6/r6WEciiQm9u1cj7ZVYW4Im
oGauJ7+iYtiBAxRaq3+KvZAMvMsdwwIhAIbmZfbLq0PQgMaujKG+l599ySTENK9jNv8bqiY8oMHt
5BuX19eKFFBdn7xy/grxFYMKXnDz/ndKxmwIxudYqndABSBdmhkShU/PKa0AmG4WPAyWlME5Tj3y
oZzRRqOCtDUApr2RtfsksT78YlyQgADBVdIJRljz3rf0K97p9GIJsctM/e1MdrMxcxeTE/qGZgB2
DXF02Wl6Kx2ru8VhtiG5wj3d0T/x3C6vBhqoYfwtQ+TGTKf2hVdqU9Qdn0Hadbz0j4IoxDtifPWO
/5GWTLFJfuEa6cSjW31O9gRIeep+DcpnhhoduOXqODbYuO0JCmfecNLl3FdbsLOrj4SxB7ZvfvyM
yUWTQJ4eKnUqnTwAu92AJEi2BLaCs+lSd1e3VCsHHJHqsQbVnIlia1kZR0kHV29AOSqeuYs1mjHF
aq9jmQSbWfsP85T/ZGwfQVJiJebLrwuxMcLyOWiQYcvqb9Nw+4/hI/rbSgZbp2vIdS892/Jtjmdn
6zHuV578gj1zLvv6qOzi0Nj2syMX8uQpXT7v3LtheRRgayZ7J/PpReUOCCJOftsIM/MWlIoXOwWX
b2K1KVQ0ZFTyRDvtutnCF3lq04JumjHbeHaFZtCZzp4LGK9JZx3SyVRH5NwbShiuftI2HZvyDmmX
VilfM3Of/UUGMb5qJ3vzovjocbqBuIL3vYrBDUesE5FzteaYfCa8f99BpDdnHFe4uW0ngqnhP6aT
ehlR3lBE8xNoD/5KBvOE94v3Pb/48LE048peG2Lf52lIyLkkpMjvkm4gCgSSqwZGH6gla1o9u35x
yErb2ymLUckI91TLvNvwBFm4mvOdAR0GR9CwqfLXmhBJtgCCjBaEtW2d4XBmuFhs0MgQynzrX2PP
4VpnM+SQFkUaGhkLKD+jk3K380i00E5qaTRWGU3qwFTjKxj+BF19NQf/QWU9cqQF1NQe8u820ler
cemBwpu72MKdLVDV4RQFXb+aP3qTdaqhUyVo5JmQof9QWOG6YUxlWFP/a5Jp8XiKT2HDn7i+hRuJ
GjHsGbFMra0zQVVuErfeakbJlGCSTzFM+BAMMultSCZ2gVhaL6YNaUzi3PmrYFsUpNsuxBCxgRFp
zF/hbrh3tYyY7Bhbp9mTxg0C/wyVKaS82bmJ3JCPXS7aXU4LeyvP8Rx4ZxydAyAmPz15Yfcs7GTa
1agDqxFw6o7oR31E2TykBrN6E4ICrX0mIF/KPQ/ozP1DXXbVLi4mfau6l3FxZnB1p4omTN2jK4D8
lv4g9ktszox4itIGOdSclP1ZzMV7ri00+IiYrWOLR2P6jrLvJK/zPwC+3jDnmZth6dfgdk7PW8eT
PdNdxPjxy0E6hMfXe0+Qvgn1IkRdiyx8b/dm4pa7bki8g0n3cOl778JoPj32sq0nJIj3hpiuT41C
5qjyqntKVFroIwd01JQbvm0+CbP6MYz+ferwBhGtBzE+gaP151vm0Ng+zslWtcsnp2uZN4v2bs8w
qExipJpQxrbsns3gCQWJ9LyDsa2rWWOqgZOy1VMo0Rj0tDid3MtwX/Tha0xO1+ic53y0EZSlz0he
eh9t8lDKt6JnBe2D7h3u4UbF/j9/DrnWRsBgyFkZ6KFxR9elsWxyuAG70fY2vjUcXMvbRaELpiJL
2cPK+LkaQKtkOOFyb/kLv05jPrshylutvN8pKbkCUkXnQaSpOIHDz/xVQcDxPm0QSOR8GXjkGNtg
xqqORuFjj5mhr5apfgkK1sSWREOnkJI9i1twvkPt+q6TfqmnLd+EzH5U+JnYyVs6h7Q0edT/JN5v
HgcbLz4I+ZOPwR9ppHfY3So6RmX73BmEy5mniQi9tsQHfyQ+G9YnTUOXi+Lab3iKCDGSnwt949ky
YCs0wD9BGRlfeQPuEBMwQHM6J31sZ/iJxlVb8WKEc/XEGGJTVxFZ+jp+LkjVAx7+Thy9wbC3cyJS
QqbrP4xl/Mil1g8abwfGDhEjM4/tcx43pygZvhSVTEXs6JNRel8YH3aFMby4pcWqTYGlADOYZsSO
fK3Wogofuo7IWTefOqe/D1R6TXn3jdjKzlqjjA/aowWW9EbLi26S1icJrAj0RfUqY2VeUTn8ay+5
Xv6czULgkM6L7qQzHCq1w3tkh8NL0vbAVhKXyjBQcNJ+0hODNwiv8FHUuQ3RYfP6r1m7wKQkHSTt
NGyNwCw3WMG/2yVwM0TjvDGFOlmK+iUuoqSxOUdaKgMfHGFPa5zhIZ74XdGRdmnCgRauDDw2ThO9
ds38K4PjWH3n9vSCd+HLznjyVAO9nKCPCWmSovDnKve+Rd0Y+/aGz45cE1i0VShKPrVWtgua7lSM
yZuGqoU/k4bwsHsPUxNwUmIP/HLK5+hf4AwuJEFqJg08+6k5HeJAP3hBg5QGV22lfNzXfd9tQQd9
ajf+DjlnuH9r9rKNY0cxqwaZIr6fUMKsIuiTkUF291mHYVRO013h/sbIlRxc4awrYxgfGZ/vYB5u
kqyxOWDVH7NI75JaoDLGyetKtA6dlG/4VH0vsKgT8f5aMP+FR19bqfn0CCxDNGN8eAzXhpJc8WB6
n1PFz2TVcl8583W0YSvaN7ce7zya9EIWaEdRcwKMiKalXPxLnaDC3E13ZVw+5eip6yQLPiGKm/pO
LuHCgKFdDbyWO5iRb7kRfgn81HWKBDaa9YFpIDfrmFWZN8P8Uq3x7WDgLzzWa8YhwVY0CJLgiFbx
1q0GjDGqWs89Qzi4H6ZbfBiZ97fPJG7xRnx1SX3NhbRW4VCQJLp04DbX4HsAxjH7k8jIdBCMz7lX
RPvKb7CYGMaVtKx/STXeGUTYP73TnPLJHTDSTFfJNruOqdwKCBxIvdTrNBRHUIqL37VZ9X775JEj
oJSJDzXBxarBbN040CYdOx3OJjyAlRlwZHQaBArfinBaBFcNP7zBgGqDTFuFcsY4zJSpi0Ev8hqB
CLL/4S87jbltHGeQGFbXfDVmVjICsW9Db957gJDkVVP2cPOSUV0S5LgO3HvBFkizBGdv2SLv5cal
6Koj0Cd7ZYxNtU/B5u9FxSG+JRkdlLSdjG99L/AcwsrPouoTASNbTbCMsbtzbRhxlZrkrQcLZy9i
HCI2BymSEkSxh2GPsRDDfIEXiNsv0hcgkkIK7O015+BUAUsNB54fI/T/5ZlwzrZC3LVT/yCdgM9Q
ntRIruJb+5F6MuZLGwK+G4rgtWCWd8Q5vSPsKFdoIf1Jdi3TPftpqhDZwhkKu9GY23Ysva0qayx7
MfOzePCfln9S1x62qcKMKaooP2PUP09+YlMPyNpcFvGzXWdLnAJNsVZPk+bMaUUTjRYGj5bJNzlz
LmfmXPybO+OS5D07LJ2b+KlEt7dGgoGxeY84WOLKBuhR9RNYvoa/MsXrCarkmYm7SqeeHD4kKKLk
j+OrljHsU4DB67Gj4JaZHxB/zag8xcyfjS6X0kRv8mKkiCzH/NMZaqNE/WkZLCCw4tlbn5QajY+E
yqEm7G9eGLxMcnqfLd4gP04pJn4qPLKnvavPDGjV2ou8S+uyB2eW/+w2RCtkgzEvV3fQAHgkA4eR
00WT6rh2gotWhQqwaRJBWU/QH+KSsoIOpuzIDcOKzeq5twZKKLnfrElbHkYzNE+ZB+KvnVDA41it
sSYU8DGa6srXiLzkM4WTeIi9XO6qVl5tRWMVsVJu6i29x359r0j/qzTlgIz7kM1mDZIu3IxVsqma
CkMGL7nVYutDdY1Vg5PCT7nzdMm73SCbVq6Gpy0wngfnueanjlDJ+OZ9zuNm1e84P7wUDD7IKlQe
ykBBXWYUGDTdRf1LpPvwFKbYZqboUkPWe/OTedEVDN7rrHzDoig11QuF5Xk7PHiohYns0YXpYclT
cemCpCOXYa0l6ibEXq5iZmcdQ3N4VXYsuNqnL+hGIfWtBB5q+kDxR81kkIpP14nblUebh+AV37YW
21ZZJtdFmlYdue7F2DYYNLMGjrdpfJUcG8ulLuY5TdvndsZ3C+fzeeqmd3McuRRlfLmmqG5jUL63
OvG2lQvQOrOpczHk3MIosdUqlcWHNuCGujZeQWbW67o32TbmdNl1p4NMCmAl3dPkZvG5YTSWpF5y
qWXsPoSwgCyrvoZ2+0ZshGLygMjAnMVU3Y8g5xbfuWSEpKN3Ehp7jsAFMr55hXOYHARm6yoAax65
xSc6/VOiPJKm1PfWxqNCAjt0jKmQMNnzg8jYR6Oenhy/StYVFE23e0FKifBVZNjsmtzjnEwahbPA
3mDRc8JSsMdhxeeF7r3iaWhyHm4+N57HJ8GvrpzQGTRj0uJ2aDOAmi+ZM93hcj9EsqPR1a03aLVn
Exo09XvqMGaUCI854B96FPEt0iFLbjflBfKK4hoCYdr6RRFComrz06BtPro8NK38HltlPGZ5/BPa
/wCIbIaiOY5+RyP4CLhaxNZJx/3ZdnjxiTFXu/FOgTmECOk2ZwVKO2/83xyX5Ua7PXyZkl1zzOQ1
L81r32fwR+kxohJ84Fy4WU6v8BpapKD3mvejyWj+AJC1IRq1zHJ2cjkod5Y+T9NwSbSd8LJNVJJQ
iybGP4PTPg3+jAsPL6dlj0+CWZI3uAPoG0qD2wA2aSA50Iy0lA/uXQKyIrGHo6uvPwuEEq5TDK5i
NezcfOz39cCpQGUU31UlhlThfOmmZ2gtd3mb/TRG9qw0WL8qEadc5TvwapwQ3X5k/6j+Eq5zKTbp
3Jz4k6YoknU44ipiBrm140nlz4Wb781wh+XmH2mnbu+Gn3LgM9/nueKuLO8yos0STv46npu3zoAO
bRH9M13sKIO4Kp9LJ7kdE/zSRpNoN2vfPxXDkD5Ndu1t7cZeFvJ4RyieiW/GljiNHOUCDE4utkV8
zdbJGuK9DMhnWR7gepxxmMwwnE8QyOLch5lJSMr0PfQXo7joVJVM+VLrpivbvM3OG+AiCLu1IufT
fhYOhxvFGLl07fqxNKp/mFevKVQUak2lu+37bxvkLr52lruoycW5C2Agwyky5lrccLJ6p6jFwCom
jzgiBehn2foWSS61npm6YIgNz5FM9VuRZj2+xQUWQQXCbpTMRucBP9CYsfzEZv23KWu8oSKJNuzj
9QbBGMdxmh+czjtYGsgxzqcbe6d78i0RPXp5Gz2a7fxU+GozYtDZsY4eJX6x49jJv21vwvo1KUBK
G7I0rsWFzJ2pSS3nPcyU4orvZStKl/7FkMeXCQYvC6Nu2cbVpgBF2SbTsDEzAU/N8VZFhbZZDumX
58730ecSHef63PQeHVd++hvI8GEBkoFIc9dFm97Dci63kWHAmi2jx9Lx/T3OoBwxhoNkVbhqHUX/
Gg3oy6TmkS2CZ7HPBY3ztUNVXYslqzDIDYBJyUsKU7TdYMJP1ZYl6DnxY67lcUI6JLC+SrMjaZvh
UUImrCFFreMRCin8viXglZVYqTEbDls545zEdFOKMSJI2H7W3rUgxJBZhr+Lo+6pBqWyHlRXrm00
DYCj/glaoV4l8byd+pE8Qe8hv3YTHrK6ZP3TDgeViW8xdoMXbocPePvSdV7yUho5OCk1pI9eVDxF
Jn6yuTxOYdYeu6F5Cir8WNxrqjDauHbzI0V1MFGPsnZmHtwQwRnv9VAf27Tk1t/z1rYMB2FPwqGH
30z7YbStjQiCgnVUIFQXPYVBaGNSWthuo7b4KTjLnmyN/daMefeZr5fCpZ2JseQAkG8nIpgsnKOs
OBh4otv05C9NAFFt0tCUqh2VKfCk8u6GiYEZmjM6N5VUnF/ww9pV/1TiRMYwzLmd/9rMbNZIkLDg
Uk8XkdgVHiZeqaS9TQ1aXpDUDyItT/ZkI3TlQ8cnreEZqJO3ro4iuP9yHfQO17US3E7UJ4fQQYiY
dfqZGRLijT08kNect/VIUxHiwEEEIx0L46VOyhdMVpR/iewNADO+GQBtNzWoM2vcigOiPqRx+5SX
TCPbVr2KyqBEOeZ3w+S9T67J8cD0MLJMoFP95KVTHb4R/BSt6o5ZfPHN6s6b1Hd4IGKuHSCt4iMJ
8IP23GvBX4LG41HRtFzSMARKup1yjqbHsg41sUBqiQwJeYLDmDVide3am5twXcMYRfiuXLfCPZue
pNKPCAEr7Yz9NsvBrOeGccxC6rqrQvC5zSZu3gVO4aK5KIjAe2ESonDPnqx+kKa4Izj+bsphnzcQ
sdaBScdYyx0/cSQQ7BDDTVECFW/5xoXPeUPxSCUhMGjX9qg2N/zPMeywwyc8WDYBz7WvrHHb2PT6
daUmjpwwgo11ueOVfSRLWJBg0Q9u3P7ppzRYGWHzVdkZB2PlfzYukoRMKV1wZkqREmvhmDE+rSjM
HjLWsR6Nt7EM+U0QaquN9rlOsniPf4vpD1RZsrBEBV3jh7sR9baz3pmaPdTlPLpL9DWzOPkbOrdf
fNgRKcY6RADJIl73BFG6DTHqn2wosx2vGUqfpU91ecg0B3k3wAY7YHt68cri5qjiwUuKYnH64v2O
imTtCIbz7mLqHScsFhgIQXoGDN8E8ZbBHDngt+fMjX9i/cXrL8990ZwtbnKbTgIuLwEA7V07ku+l
Lh6NphPnwuZTqEckA89GEXF9UBo2PWFJp299WlXHYDJvcKwCLoEcIkgHwObC+0+o4YOPDhq6dKlF
TSnIKusMsz+Orm3csK1GSIywavBqbIaZS45kcMRxnUurysd/OoIaPCbiTY27ri9PDNPxmwUmSZNR
QewNh0cwrRNLY+4Pt6DqQKyPBQakloQ7UF8e4DDGM4Orennhd3HVTnuPoV4I2/AktXgdrLxYp5L0
fhSWL1Fvx7uE742jgr3zEjw7bd34lymxN8LgMz6SEFeTfHRA1FxcN3rnOomTpaUD1xWwIzMI/QQY
LI7DN+RpmGHJ5JOaBA8GwfPI26OP5JYJkPG0r7pp2dIUWqmm8WOC/CvNot3pRu/rUQTYd2S/nvBu
c079KZ0JC6EV/suC6OzxbrYRiWQ2RcSeeF5yZlSDjKl8KFRHoW1PX+pEiSzY7Y0HsBXFRBIFb/sN
KZC1hFbL5DQ199XI4dBrMRs5AF53QUCrqzY3Zcdils/jG71yeHQN7eMe6/ShnXTHZRuMd/4OCUkR
qCOXho/5wwuYj6TZABfKsov9rzXgvSlgmq2hR2brngYPHzkcokAze1cbz2GKWrSWOCrW4+x8wnJq
0fCwmaUhC9mCagh8k8Sezz82vnTIwBCDmHB1TnIKWM3wJYqPliVAmFtbwBrSyOf4zb4NV9OkkuTJ
oehVtTUmwvK9C8TFZ5g7G324szU6VWXZ/sapuLQLN7U3wdw8ZIlBBKH8M2KdmCEJb2A5sg5BWptc
/j3GvX/sURtLP1ixaw3ND4NKiaFK33wLtREErseVG+cRABCOCVn9MUJa2CxOZG0G9bEPr6MRWPDc
03Pkz49JSmkZWctyV3AcWbA01aYiuIZetszlAr+HcKDTTbIkhlwWrKoPMf3slOv32PSYHFXphw14
eetIXhE3prDTAf7VcTgvTLKiQab2uo5QIdLsIVjyOWmiyq0vUlpeHFSNwBo/KgXIxiSXQFrbuaUB
6QJ4V4ScaUHlPXaSGKNcSKNguTD9jYGi5lH+EhT4TDKooQySmk0Fy5M6ytalnmqX+HjYwUywpko6
f51g/IG4eVWKKmijsZHrIh/mO1tkAZqxdY0XWAHDRi9Td8kn+cBtaE8j9w7mh6DwGanbHTBQcfUV
mwIP5moMOQzg5j/NM8Xj7iMaxa3w526VaOPieWUP0kybW1I2VifksYTQs1y/j3GoqbP2uwO3vZGR
mHGHb/mIawxytAXfdjJoNJ3pw7IcmON1PnB1GnsAd6X3Wg3mSzJzjzI4vPMar6kjIMFakSgbwUHT
cLRtW5xIAfXDguKH0cIlNud02TekS2XU4wjuETfFWBGEdCn2i5ozgwbCASPGVFo3SArCaMjxtuvK
2QVSJbggxTecJLFioNYeqKrgFDuUtPD1FAUGkoov9SfD4F9akX4wyqO/VKY0KYjpIOHOkatzbtjQ
27sk2YZd4q0iO7/qbh4QQnsGAWZybAfzMAYEqzhMy31kTu+ZSKf1rJamh1rhc+oYGzE+P7W2a2yD
IZw3Q68PnnmHtEIl7hIEl/1Z417fyG7MD/iK7jrcqYafSKdksxXnzqSX0JWS8F3L4p9XVgbR6MZf
J351EqiZhOcEK3d9ziVbNdrhPetfYIu7hwbQse/TZcX7gibXEhlrSua7jPsLcXV99C47V87aM9ya
Qy/yYQGiD4+IF+wFyhzvbEJKy2LQwNjrD4b58oBcSo7MwDKSDFfDHXjrEsm14jNy/Bc66A+Omx5T
/VSbnFKAmDRNT2mMPPWdRZI92xjBCb/xCn0aeVMPfCY4KpbN1Uv9TzKnePp2HmzLYONDmlr1yAQp
ifhmYPKJ7LNJbOOeA05FVpjvVhV81XZ9DOjnYu6Mf46mS2t27onHpyXmJN3H3kM7uewp/Xc5zF81
5zWULOe1b+m9tuPydyyLXe9Yl0Vl7Xr/0Wl+2ihIuRsNpzBk6oLU84G6ue4wvIe1x6JtFY+R3wQM
Kuczsxeed04ahb5rwie4qW/LG9Ox9qD9/+VUc8M3cuxHRZSifSNEwWONObZPwitiPPWxOGQXQrxX
+BfZTle7pPg0yqYTT8S7aT5LXAzeO86MlkE3XeA2pUFiJGSjn724fkuVf4HV/kzdE74PCkLr7pnD
3jZJelo2w+aZbes3HZSxLpT1EqkvImDrRPyLp1eUCGtNSJzqx9R5zNuzSzVxwCJmCgwge6Za2LKZ
gXIRSF7RZ/q1FROTJDfJuo08UUQvWcz/aJuJGs6IyUop+i8uQvpC2mPLgOBaNdYRKtAXFn6iUqkL
/iZ6qSe1NwuEZX+xpA8RJ5D8ZWpZxww36lHdOfMkCAmGXDDJoxcuc8jPwE7Rpf2TxN6KYM8NNPCO
dqiAnNdonVGXbloQEr77TQrkWRZGu1Wux3LDlXMn64NOXRZ8YuGWx8cs88or8cT1nAusRiq8J+X8
nrrGIbHGz1SYp65DZG8RhTamzRxtGgBk5rm7a1MYkZZst0KKI+dZ3s2++OQLf9aTc8d7wclaPdq+
uooJjZsU++NEqFRY6ZeZnCeKXLStp41FYmRl9sS6hl+0tVcePgZvPWbccDj2GoBuaVxHPmMimViR
URvJbScGBekaxOAUPCVe+gyx6xM86cRpkCciyfXah6WK/zf/TR1xlMVzAr+Gxb/8VFhHCp38oc7i
Scb2WsN9NA2iepmgs8KYEzY6ztOuyUaj6mLLNramZGViIML/i59B2ZyDG7IudcbkK27cC5AvjmLO
ICAzgd2tOPXzijj+neDZ366knmcq5630LH8Va+uh11gR1JLETngmhQmsqChvBSs8UznBTkAnCGeO
kq8Xe/Y+aqm9QyFYGrsjxqvcxzhjLZ1KfKxlKLcANike11TWdf301hXJq1kjgVfWErkn4hHAjaVw
RYOc4CaYhVfTLvRWTf1F1eVHRuUHdShgpGaqlTrupfgAWWFo4u1Bya/G6E/SzW8aoY65q2Span4p
Zjmy1p1TMDGrQUhIWNEVCznauMtppIjZDv2KL298tw81teNSlS36y5Ik5VlaWa0aMGhUT/Vkmtuu
7y6B03xaLlZRbw5+IgpuBDUldkF9z+xLmx8M7W52MQnUv6EMn4BBHc0WqJVBt7aYzXdSrg7ayKRX
dspEjb1oo+y2oTMvwttbvhK/6J4Ki/6Ejt1uNjmaBvLKW8Loo2w5tCwihEuuhLPSQ9LRMcy08+y1
8jPj6xzwqcK9qMJ3Nl0PAeUl7gfUwxqTcv+IZdu6cJdnKhJy99eM/7t5fIjYReJoyYwSpw4G8Tcc
pkcAtkS1csBWBmFXglPGgdOgWIWw//BPxWfZUUXiF0FBlclMfjTblUFEv1uyZHWi6okIeX7oHspW
m4zxsHAUwSFYtPWx/UFd1ZtumHhcZfpljWQM7CLblkN3Lfh+12aJ6D6a6u7a6YcP0utYWOCP3b/z
PF1GYfRrkk5kouz8FBdcghV7h2ejqtRwgSbBAVpNX2EE5CW0xDdpnBLQOf2hUGdeS5g26wRgALLe
55RYLUgF1a1eNSm0nayOrTMfobfDZcpfqjlNjrjuH3DrQMqxyPRYAVUP3AJDWs3L2Ct2HUQNv3QB
Y2EbIaqt/oLlyFeJz0u3fC28a7LFpgkSnyxv2+3RdJlMICH2hrPj2OzhykjJ3nY1dz1icQjF61LN
1jHCx4awEwWsFEZe3uIBT1iXUApCWcV3k9Q/pKuqLOAbEZrHqXYJX1l/WxOoldfmr6mon3XubQsz
l68uLXVln1PyS/CmnMO/0ClYP3p7pzv3tyCNb3jth6jFmxdHYHWxUqYYES74CTihGfFbmNUvRJgX
CxHPv+NkE9NL+wvyypU97s3mKsNmS/GKgfEiACRJfMzvd6HCdl4Yi+koZlJhk5PlVCHdK7Q7nkaW
SosKJDDXGLzINKSUd+Jq4LKojGSv3YS5sBPCc0JdMshGJ250G2oyUmwtMSGLnanQv/Cbk+pVpCvK
bIsXDgUFw5UNnKCd6Y2JU3GchSCGlX6ls8Nt0RRLYDt5r7zCPEoYUzuXgQK299Z86EySA7H6Mmno
2s8BMVJX0RQl5uzdR+NmXE6oMXocgyjEQNu/ZaKGfkRrq3Hk0Zgk/46Q7Z9mSpBJ+9o+1YLdnCsS
Tn8MMq54LqqE2ERIJJMq1FOpJuvUgF3aiir5AXK4dzyg2pAK/y2ZhRVgtV+Reo/2nPo7J7RwCFaM
eWE3ceYKcbNRQFYCXS3MAcSJCB6YBJcbopY1AUWx92yjIJCgkG1juTHS4BpbAUet5Zfan6t1302Y
YrxXhT5Uo6AARp7YAae2PGa9c6X1j3l0K2HhtXRKl/HRN7IPUitYD3MC85IbcKYbaxNp6+4FHZww
Oq5UED/MwWQ/mKSUdq4f0cYuzadSPvstIynDW4O2oQbeWmPuoXIiDL6ZrLyZMYewgNRMYgQPVdmE
D5Ocwwchy1tH5nBlgpdesaceiD0bJ0OJY99wvC90SgquIzWXFuaBDzRp+6L7lcF8tWgHR7DyZfPW
olmvS2tNiewb7LqbD2b/4DjTZ22CMpI+cdLWJqg3Dl+Wsic+O5R8RwWZ9tRXF0pr89i/u2l4jWiO
QJ4/2WDly049pBU9LNhC8SqBbim5f+bfZHbuvAqXVnhfmAlPNvduLodfRJU511lq583wqsPB+J0C
D+Q+9sFhxGIYD3O47cyCIi3FTLOJN5ZHSajDL4nh/obC/DFS+sJBK0Jvl82fPIP3lJEtaRZYz9Aw
Hamjt6CPDnZoHGOPAUdQ+1RozHlP+aE65lPzsUTkKotrki4wPHV7mI9nmr2qDchkKB/R1vON96j3
7IebtrNbh1M97kFIJAGFfTMTA2zWPy0sYMb+VbWDTvMqo/lmZuSGGYaxzxqcSgr92sb6Zzbo4jGi
GJK4hQJHDzHtlC+9j1XIQ2buM3jf6FwZP14aDrSt1HLlV/6N4rpT3PqPZrCHJ0GBwtmhy3ZlGtZW
xfAPYonzlY4dfA3Bo9Q0z1e62BZO6mMo5+5uR5s8JpFiveYcz+iPobCvD++46bE4Hmcvh/GYTOfW
ZUL43lYz0KhFZO0YnzZm+Nz4HZ3mzam300eMmk/gKzo+INEtVtZdLNfUZiYSllHnlEZMYItoOkeh
pLjXeBhDRacZmhoXUgsZKrpZXv+WBH0PEzhZeSozFn/YaTC+iGjuMUvWdDsV3aELvbMq5CfZ353D
fHXCQR2DDkKTGI6kcnh8uEAYLXVkY/Tiet2dzNLB5wBR1tG9iKytbIxNGZaXKOdGnpFRWDeYKdJm
Jp3tA+VhbuP4XOx7DHrb1FUbum7YfjEj+yZPul+Y93YE43HlDpvdyZx/JPW8jfubFQ5i44EuWBH8
98vmWGbDUxrUOF2sG/U9b+hS3mks00cikGubik4wiIG1dQmj5zVuZTYIo0u/g4FBJwgKNhEO8oVD
74/QYbQuq/DXIYismvAH43/2IAhnpwVdDgajlKZijfemn6SwWBKT7pBKebJPfUp81KCIbA3mnskZ
WVHRD29eDjIccfFTGIzG7ZNtRfcULFeMowbLwLn2aGyzGDp1jafXkZZ03gbNwZgghVLW+SftXvve
uqowWPzoQCH43KMcobtSO6NS7m8cO0q3/FLsVVt4LkdyG97WQCdcBUJendwC4jDkZz0V1EuFyR4P
8KOqbSrQ2NF63p6ZM5zVQdanMbfdUrO5105xFhF50rwE4ZVUCfF2UUer0LPDvQsEBh0UX2HNSDzF
bH+ikOfNwnp7gKGXETc5OkH4Ic3sN48+JwHXq6JzeZ244tdNfq3CZZaknbXI8N5FfvcpKIVY0e1E
0F6pp4XNkpLIv9Y/GQOoi5aPbdy3+8id7uF/rs6sN04l3KK/CImCAorXnge3uz0PL8iOY+Z5KODX
30WOrq50H47lnCSO3Q3FN+y9tpnUFH7y27QYjpduiX1DwiaoHv26eivyRJ517hSk/rncFGytSNKb
/B3WXw8JhseFm+d044TbbmyLqV8Q2CtuVaz1Ne3vUDIG4CGjt1Ni4QaNgSSoqful5EOYlvZESVfZ
wBPdu8W2cwD75x3bnkGILu31CKWAXSwmei94MwF7HOyWENiwH3f5HIBmDTIEzH6IS4axDMkH8aEP
TpYi3oUCNuVyX0LOIe72BD3tVG8Y54hAzjXw17tICIz/eeBs7CZ6tisESnad+GQ3hCPcNqa2VmnS
scI87XrYdNyVnyp09i7U0bVJ2wqMBauhlRSXQqRvTcI/NcT6VxE8u+oFAXgVFbDsmAorolHTGT93
WqN9HP3wdSbqDwNDfdP5QtSAK7Mnb2yDeQP2Vw+3LJfxqWDsP9BerOMWBkiXElqsBu9RowP02fFL
1Swj1ojIpWkbEYe7FozHoqQvr+5osYvENNnlRo/SrCYM4gH7A8k2Xvcz6KTedL34DKX+1jEhpXC3
kLBYTP4YuthG942a/tpV4Z2b2V+4i6G6IQFam6j8xth0T0mudpOVvIdD85O79rvyStJShUT32CA2
d27TQBDFDG+lIPDVsgqcU/PbACFkVyG96Bv1XsSM8pOIvlqnr44keQMQx0vhABH1scK0TPhORNES
D9dipa1nPH/RB6+vszIVCIV/fzBxUZKG2X5Ui02owf8OpIeqM2SltWGUdciFB6Nhmk/Esz3So1sD
0A5FkXbXK4s0EFPcI0XOed2bo24g1hi1OudekBOzNn0m6YC8z1QnJJqrrFZyW6HDg0ehzonVjnvn
BZF0j3zow0uZGFdjvdN32P7bu9Sr0MVVwMi0RQ8nIl9tEDFso1b+8f1hb7uZxkXMZVEbgJ7myH8j
um3bwexicOJePN11+8YqsFg5L7LvwoNDGtAa59sGbW14Z7kGdbRBjxs7wIGS2qeHRHkY5wE7Dsf4
FJVDtjez+XVvk1IzJo9AX4hjCqO/CEe+ytJ+732XGR+QMyu8dEH2PKYFcWZe7fJ0ru9Gv+DM5gKB
dLqzeBA1Ye+RkRHgE8J7agzfukDh6FXTGy40DCBOUG4rkwGAIJ+Hc5u1VYwrK8uibalQd5mDQ1ct
nWmDbLLa1t1wm4PssREzs/oMg1jt+8a67ZE16FqWK+wm1dZG2eYWM/k3xcA3y/yh4YtmiMhA0dAP
hvV0h6pyrQ0SXRteQRE206HzkNtrxCfor7S37s3kEQ91v/pwS3LAZM4Ovzb40aVjfUlrehcxQ23V
EbVswZ9zwaasmf2xmgLnXYILA05kMQVLyKjNOuCJHmy4WHoYBpwOS3zaclB2GwLU9dmegHB6fbpF
dPc3acOT1Xjp0S0+Itxr944o7/siAc2snb2f029SBIij+A1LcUHRzvVravFQh17DvK3iPy/aOS0P
drvn8aehna4bwMR0IGly6wpAnxYKjJKA4D5DuVJ2j3NZXnqXiF/QgHtm/oQWstPvLj7Bus1gvNqt
/UpOWbc2QrWFeEV2zlxsXcLfNiMAkj19QY0qvbnhSsMfTOpBkRvjNkIJmD2i2nbX+U4VBpkzlaCH
ZzDTYKWKUSG6JCHHLc9GIlCL8aUkOHbHc+NtIsIm//FaY1qxKQcRZrrglQMZ48+DC9oTmW6BbUPU
FyPvCYqVduqIm0M+uuDNyuqOrD+UJ0hXGM9xsTijTdpo2WAb5KvBo8XZxp4d0VYAFk1ykblYCCKz
nhgUArwqGUpWHI6IIxhwc8eixb82gTfhXM4eEwzrPEw/zZ7wpmFglxezcmtIiJxLfcun4dt23Fc3
6T8dpvQszfvboLZzQ+Eoma+OeJjXYqyuXi+IDoGbXRENvMmL6NuT9QFxJJk7JrSIegAQSBJRNUME
k/WI50I91QWJwDN49raG9CeK6LPyy3CXZ/JRR9nJGMqfQqunhignJFsnw4jdTZ9x605I0BJ89a7R
nbXWsEQMRholAza/4JzGpcrbknyThbmoBs2lgyL3MaT+NWguOqjSU8gTBNRXAoWvrzZ1HpC1NYqj
y1Z/FUl5S5YUSMDRz6mHQKhB71Zq3vGC2b/ps0UqSgeOBEYSBjMIvhZsgeV/EbaEJ7ZK8w3s6E2U
8qDxGuNvLRx3b3kuV5U3gHJEfpzFxr1VBUwTUTmR2gJ0IBIl7F71NCQBRWXW/bgjgzQnsTaKvDsm
35FD8B0huna0DwEJsNYctsNC8Ohg12BOSta1h0GI4y7fycr9MGDqsAX/Fbr69SxJqN8TxFSPkNSZ
IPZOHcSAFngQERlMZXLtoCeKgO0VafUgXffwWS/altu0nhh6RRrkBVVE2iF1yTxrwR07AKz8o66b
LzdXX1UUoI8OkheLeyPnWmY+S+HdLQRB2703bXAtqrJQVXD4BD4PRZrGNLYIpkfQ2wR/ZZ/fe4lN
o9fzDrbGVSM78G0isf1gumcaiHcTzfG28NMdguwjPseUDRI7fX9S3q5kczznQXcwnOrR9Txyj1lb
bapSPnkDhkljlt+SO303wUDrAcZvxWx+TmjNNwPCDweBJH3vZ8G2f5jKeuWIpYUc5SnuxZdiEnUp
UUlqOxxZFRqbIGLig/7F7wF5FZM5bqI6uyCMi+FZZTAXJnMJe0e5nKh+DWcB3CA7HhVY76LqXpRo
mISz/oYH84bh6b4aJj53I9TZLQ+Aueq6dZMG81om6pqLwed9bqu9gF/pEJAYquUGaItsX9iotSEL
rSvm6phCVl2nMDYKnGY2gMu1Vt7GofRCQs322kEcL33AXqhnrRt5bX+CVNkbiLM1ZOhpK1v9LVG2
sfVl5BARo5xUxtK559Mm0qaGUmc/x4ZJFWOuR11H92kcQcGuhb92QutRPCQ15wjS8e8i6Ld9N9xF
HuJy1BiIbqK7QdGFFDqkYO+7/TqKuIemefySpXrXIiAEx3ig3Y0YMmvFthPeGHzkbQvNk1cVZ7cX
JmfN5mabDLADxTKMb9Pinnng+6QH8gXs7lIRDMvdOy75DIsjtzlNKCIxYtW0KIn5lMZ3cwDzsBdG
i4jNY+KAKA5Ac/jXTclWVsBrJSUJFNFP1rMPVZHdpGqXDAF75Gy5b9HuIgagz/KSYwRYdFUTUwsA
BpBpacGoGQPQ6s5kYFMFc5dww/mxn9IoZVunr6drtXbL5BCEnrGu49EhkHju79HaX5zaJL04aVjy
R429K3vrL4BwF04jm5TAFEDsau/ANn2Lf8/c13nIIhJrN66Ud7tyiOlB47MWZuBvktynIAnHjWbm
hfbHpjTA2tnhycC2V5D6UMX7rrdQFydvg5m0AH9IZmL/lgfxu6vTcj3znGFq9thhsiYuByx3AeGy
mLHi22z66NMVFCKn+xg8HktJ0J5IMP7qWu+VXpx4XLf4rTFJ4LmW61zKBq2FvAR99+sWdXLudUz8
nXksMZcweZVyL5pm045cJVOqL3WFaYVkths4YGfbGlD68wETiej7a+EGNgNh+mOeJsYG22yAMkZs
ui5CriHqbcMrgE72PjFr7L2aOye1ZgcgkDoODvNfwBdYpSVtTzjxXs4mgsVOD9wpOYoLhAIFwaar
uIYPPbgd043wJCdJinm4aQKNcp2h2zYiPobREh8cPR4D4URHL3H+El2CQhlxFTDh+aAjkMk0tzxP
ctNbidl+JbCdPbbLU2UOW+7g2b1rE0dvMMg/BbL4dRklI6bMnyv7Q2qqr7E27V0oWe3ndTucalCc
pylP1tInaiUX2U841btGLJ6KrvV3YkZBNXtevpW19PZozPhZZxZDZO92Kwg3CUY2IN5sXtpNOo07
M9SvPamDSJGz9FhmwLOcvEUJ0Dk3d3Cn3ZD4fwxc4SROIYyYosRBDZuBCMTRZnglg6ZA7CJSzc+T
RiYnlQQ3i4oDznC/DevE2OA7H56iqDr95kPBM5w/5ZVIjZBofdfkY6j62SKJcmVKGkh6+89UT7/I
3hnAZfisDHrce3fqFsAL3MMsJjpFCucj7LOfOcJ8T2DEZ10m5JAlIwNinrox4eYdWp0qmS9Ci6sp
HwtEnpuSpDOyRK3dFMbO1oGlJMUeLmiHgTz6Unb9nRoKrHmDKn12T722id3Bl4LAy9miGQ9XlrO4
uWz3E3T5gYv8XI51cXLkdBAGzEXG18P2X4hal9vttlcIXjrn1YeFQTh4bWw1QogEHOEeUQF4/SC4
+jFoPfhDW2/u31XCDiY1kDBXqD/eOgiUe8Mx8O3P3G2tB4kMRbQAVnl24/zHDdtHpsHoUVLeN830
IzQrJFZ3aQgIIfWsc2Wkz6he32FlIyBrQnz8JQPCkm4FprZFw2JWm9a4JBrLMK82jTcEC9euh31k
s6BxPPt+tPg3SVN5Nwce7WNW7ZYXquOwofl+ccbhXISAPfhL6co1hbeeHVGvqwjgFQaC56a3oH20
FNs4ptdqxMMh2pgky2BFgYdZs8dvDYAaiqVHPDz3eb8fO/9P6dc/nkCTV9uEWtgx+C4neCwC16fF
D55BweZ3eibjw4fvFPaPtcheURYwLxXOsbDG7pSgKPFSYZw9K34qZL6GH8TJnw/0yOoMd2DN+ujk
1hPhar0kB9NzL4F/FOCT43AKwYGW51pRLwYFMnoDiLwZ+j9tguI174YeKRBaqimcn+ZRYpsNcgXR
YNdUYXGCUo51Mv0MK4SWGU/BtEleSGU4ezVCnIl81dWsWMeiqaDwGjvMg5CxLZqSzdzkF5PWh7zu
UcByKlJUXZFCHu+jbmmIOmpUO6xRku+1Ue1JzoFU6cbzemzya+3VP1aBqWHE2sRJlu4nzzEPXgwy
uI4CwHIG12s8zcWJPHLK83kC2xnX2Xlm+96hXVQlkQ+hvgwq0+w+icARo3OgvXqC4noI+mJZeTGZ
0OGv62LpbS3e0Lx3XwtzoG8fG5QcxKAS+WylW8TZuJQjsethZu0CrnBpTDcXE05qMLIf3VcKV2xl
zqvnV4RAwhfhvZmYEvKIwSTjrWtRSwIO8N+7kw24nHjl3rd2eUGCXWjC+CowFa76gLmrLxy8hPqo
Kvc1ibIH59QHXDmFZd5l3okTBHNvdQqZJT2FXYPfMsWM0Y9AFQXkySC/4zUDqotKAMInc8BhS3+M
2N6IopVYNnXhNHySlAGIX2a8RAiOrPTFRiWNymyvB40/OJ7ZmGfErGa5ee0710Ml7b9w58ZPZAcZ
KCBm/GeYkQiSrRBEi+ec7dw68KPvVqDkyV9C0my2BBtudIgLdMi8y+A7337EBIRsbRhducy+UUet
MlH/hnmEssMdn0Tln3QL/wbNJGX4QvnGA78eUw7b3MZSHZD9Uccx6mjUYLoDvqAc4m+xMKJU1wcr
Bl3doEZHXM9eDBZuYlnuWrrTaxfEv04hX+HQ3NlJqdh9zxUhMy4pvVSGMhzORpdupggb8dR9Mc7Q
17aaBYB8hJ38AGR8VwsFgLjAJlSQYggI9nzzYKsH1wIQplLzdxy9QzMbM2zHhnMh0e9161cHs2se
mBcoBJDxxZ3M7BDDzKtVR1dmTnddUB7LwAzXRcPevFUzeK5R7PEr0gLw3CDyI/PveVz6GyMPwI7m
8uolnISkqqI8AC1mRp9hO+xSd2yORjRvkkjEuya3iQ8S81U1KDoJmV1M2BiDkWLUqFhAZvAg6BeK
5DRycnLOdZis1pKp9SGsGU5abWSdS+e7kOhfID/sPFQJp7aW2yhwGhLctuBSrP00ptdlhJo7LeEs
UyPPyLb0pIkDH+fWPbOG8Xhir6RG3RBWYfiExRjZkCnSj4gpUWWKi58kDA8RVkppMdbV1a3y1Wsm
CPgBszzO+okhHmBc3Z5S49Uz7Jc6gyZp/cbWiISHgr3I6mO+WLdLUtFL7zQihjda68Zb/TWlHfN4
YCr1AL2m9jNE/sQTeZEkxctPvomA48VHzkDNQa/ntxgUhSZsvBqRUddeckb3w2/2LCFFNHz5DO06
g1sg5gv4s2VsAI1HCNMzsCujBh0y5ttaMnRHU5kca0vho+w6KnoDXWgqpx83/ay76mnE0/8IGshm
HA8pIjeIigWbhQlkandag6l2TPPdabJb1tAKFlTvO9MYWtrUPN5Il0a0jCxji6sr3grMJnOOSJsF
/jr3GS151higlEOO0oAejNi4z85+ufm6MYYPDk8FixBCAkKPw/3UyV06TKeQep/7eFKdxvbKhkoA
AtLtfCNDpkQXwtgEh7ReWXnLwU9SdNaHL3NOVeGbE07ziDOvUAMrBXNZWxGKsts+aXtENsyN0dkR
oTVtC3N84or3KipKU7afVRi/24xcilSAJj4spwM51o+95J3Jcvnm+1SEMGt+sH2Cjkhw4SQOuH7A
+CM7JBybBgLpsGXAStHNO3UoAxJzfDEFZwc4eE5pYlL1UPuTUW5PyOS5/IUG6u6SYlPnmCP7dSNc
RI91VLAEBowVTdCc472nPL2ercUWP6fPIeBPlK/NuxLeBuPrvQX/ZszSl5heOBrAj+BynXlZEdMC
MsFjve8i+eyN/DMDTvpRdrs+wFBT5XsexMYGgiJulL44RJr1v2MDc4/iH28oXxLp/jaj8TdZxuoj
BfC5NE2Owzpp78qZvJp86FAplUQCCxNRbTpd/J4+lhMNzQ/QBqLKr8gE2q12XjFQHJsQCRvcQgKG
7B8v8GkFXRz5TKtDjyGK6OFXRc5r+FF40y6uq/fZL/dc28uOwzY2amirWyI6d2tlPgItPyZzQrQP
djXvRUUesedw7DZGcBca7XUWET3kzAa2p9lfIb9lhAm70aq3iJWYGOuwPJh0fg49+8pxz1J+WV71
MVYKPavB8CYd9rUfveUJ0ibbTAkdd16HgfAFkzpxJKjb8M6sUj6TUACutV9Jwn0ZY0mDxzhyTevH
HV6/JiwOGULg4M+p73RIW657Bw+EiJ6x7W5FP0hK6YGgBxutHFnKOLErsUnrh7Y3T71hBrtBMX+w
jai7+kg+o0Bw4iEb0swEj67DYqDPuIEIsTZrM7rMBfbTwYMKPoU0j6Lt1V7YDBZjcLKnNGu48RjU
dxyvmb3AeNOWobsH7xOcVHxTTYxEgApkYBqyxsBFSDbK5o2qlbqBerUYZOHX8OjavaqmZ3SaEjiV
uS6l92VjbfuLfHHHW1yje+Xan9LxS3U2+bQxNDfbrvdygIfJaw2rhf3PXtepPFm5fhyFgc2qbKdV
2WOtDYbpLksa5ht4hOgQXVhHMfpxDzv/tzXFj3KqGU/3oO46BoscrLu6Za2YsOP10+tSVyNq/TtG
CEBcHqMiwWJW56CGCxinqLTUIlXsXuJQfoJbhW6QnXJNrvQEXVR2HssWGzMuD1lQdh8m63D28ywr
ZHacdIB4QGA66elfKBPQ8pOwh4cmDp4qi6o8N0L/WPG+tJJMcs6ZHcRUcnZd1BWBhG9vLp9kWm6W
jQCggvFlbNSSiUi/ivv3wVwWQryJB29mHlVlUX+q4nFr+RmvQ0WZ5MZhfWop+jxoqyQhVav7zPRe
CyMuz2DGivWp6ylo09Qguzmxr10ByZL9LO5m+V17xh83qPl6pfMK1wuZeoKqDLNULlx1Lya2U314
baMpRfVbPwMi4Uxz+TF94KuM64NkX07TQ40wYZO6dswl3uGLLCPosfO5sZAlNyVAOKdk52I43m8l
af9Uhb9+Lt7cwTo2ccSIQ3XDPh6SW0h+HjAs3JCSMG0aWVg8aMGQlCJURnH+XqmKHtIH7TpUY4G8
BekNz3jkUMkxhxWLkPHX8ihVJ1vx8g/qYs4ZVz82efgK1qqpxlsv/5gRjZ2n5Z6NK7ujoDtlJSXZ
QLpQXpdATdiVM8Z0huRqVAwESV+WwfiUdmxVRuK8OimzbSlu1YxpnNzwgjfSfDWUGe9GYNrxqF/8
cNiORnQ/ju7dTP7yjlUQWrTkSU0RAks8LFu3Rt4QlwR7QlimXsT1uKaHSGKEakbDYK5I02L1YgIs
ZydL/kKl7K8QigEvT4KzzB/kZtQo4aAP8CjKG5+zGaJKBTKhwFu2DWZhrCYLIcyEID+eQQszjEHZ
wZJtDvTeNEe9EiFLQjlOIN1JGFq8FgcHt8p+trz7QdMWeKWIj9hZ9amx5YMykH31gX3xkdA+OY10
4KpW46aKG5R6eqh2bbes9r2KrbEbMONN2dkbMr52buuca2SSsYVIRwZQ4Owsbx9mG8TvHCZYqbqJ
qhMCJiMWZmxe8d22s4S3VKm7hOPiISo1OIrRuLXN+D4oTHjCANfWc1KiILDOAcjgu2mOkOeTOEoV
ylgbtAsTtyVyzNUD056BFBQnbou9NzVIb5HrfgReiayhKVuETUTnEoPismOa8UW09ZGgiSrfeH30
q0MizAsQEatCAquaKnFXxYn9Mg1EvZQY5Blq2ce5m4a7KS6cdRDDA8nm9t4uR/VQV/ZjpKf+VZjj
ynJr+Wbb7skNXRL7Ev/LSHB8UMvBpmyUuRJugAhOJx0Q9QF/r8h/Y1MfjBJjLCnq7P4w1axmOdJg
t2O8ZJADcPO8bIMCw3pxJvGq60yM68Il3gBGgfOUQBw4MmZmUtkdfHsYt6HBaNsNuuiShA01Zxht
Hc+oPqKAd2y2wwu7B2KQh+HW6D7lk+jDgBSCOBaZs9EEd0Xtd5u0bevvkrKb4lZ0gXmVUCEeRpfU
tFC3eoA+L1k2yHTY1bgzoI8YvCWC7CT83YygOTIi0sT4NgUjuRWAneJWaIsDPS+IC5rtszWl7iHp
AgUyWN4qVapHUwbtfZzIrVUAWfeTmBm7XbSnasGRa6w0JzsrvzrkVg8FWggcnvUVAewfkVEkUx/S
hyurvsY8f9ZIqIYN4DVsUva8ZYYaHjHi+ZsOAcHRGbzvnmjOWwRQcGPWxFa0KBLvgAFtyY8WDIj4
sCh7pwYENCYosoMK/z7992NlPgv6Fg/uFt6gdXEHW239XJM5MmIVHJkHPKXtMLNvWkTFoMbk9ORa
+g+ibHSmdfwaNL1xX8UlGMkZEI0TqHvtY4Rzrby8t0yeolP5qFw4Rt1AqUGoF6YLnEVldyhkI+/t
BQwkY4IB7S7fg0aW90S5o4HtqjfROE9dSdlkG+3jHEbQ9izmmyoW2T5D+/RmtfbDOHV3Rp00hxGw
821ulkSA4t6KRqI7l3eq0hgO5kR5e1dhyXGCv0we/nZTaryMEjhyhVJ2O7p47rOgnh/R7j1Sr00v
EnAS+KZIhCdb+c45n01OBxOZRMeK+OTAxmUqxABHtqq55t7MAteJ4++waa5REW7IS3fekhCXSjol
86sTc/sEUZs8xQHQICYm/rXoTWc3yOZeubk+e6qgKvWa5tP0u8Pgz/3fyWn2nuNxWRbZfZcPwzMy
WWftGoY+SLqONhz9a6C19+AzgDGm+uHfL3obHR484mvp589Rmw5EM+rhqbUxp8HbOmqwMapMJ2SV
//tBJNQlSXZK00GD/IrSa4gi54ArbWSTBKjIGsKLw3d9jEzuu383nyPjHTF/8owq2CZvC3bwf/dK
69XHgjMAU6MLx2dKPO+iTVZpeTzdrLAkgCya9xIjZ7jpWDjgus/QQW8r7HUA7hYfAekEZFKmm2yE
5cPDMvdhsP2/T5khn5Oydfl+K0YLatWNbF98U33MBj1pYo88DBPqZM/N+se+IXaifBoGA6alS6Rm
kiMS7YtrqBDU5ghlVSytjZHoW9KC5csXT7s3//GpSy2klURBtyvPISE4YwFv5ijkjZmJHwkNAVkG
eFOjZwT09xmzbriyG7tQDwYSa5gjPMRMBl8UH7nYmzF126D5f6CMlkFMu+Un61YJEagHQPmcMil0
1FAGCEC9b40SkisT6oodYqPqQARG5JGOBagH9gWctdlhLuBHOBLVOjqaaMeemd4AJ26WuM8sTTlA
0njRdX1FzqNFJ36OB+OlV5jZX7Fx7AaaPNPo3ryQoh+orV/dm6SiwK8PJN3Rrw7i8K0oGGyW9pZL
Iz8EbYQculvmi00Qv8hx0dui27U8qz3zUAVbF+YH5qncJ2BFVK/Z3PbT/t/fUCFuzsVkV5z+/TqT
IH9LJz1AWlsaCNmQYSZ0sGEo5pxwPqCa8gDdRIzU57REhNJhzXFS0IttV3KMKgac0uW54Yhx83+/
8e+z/z7807dnwacLGeI459DVZFn2R/iZJvMHp50oUSOvPv37TEzGkvo7cG3isj31NWMcA5UEUXbL
pxxGTA8/sfzH900eAplkw6OdWO3dqdlTOVfHYeh/N8qRtISRsosTlURxslie7JPa2uvR6w+Ez20q
h91J3NSfo4G9P6Wymui0EJwcert/ylyqxJERIS9Gug7S6lyGeY/qvd43hjaIq8UkwWp3ZTiswLDt
1z0WHviXwQ491J6kBj9Kj2E4PKUSQM/y95hO7/MFuphU84ewNPhbNkxji9QnNOmfouwV0hcbBgTO
XiYLYusmIGmTNazzHM2BbaElLauD1/rMaEtC4tr8p+jDp0GovxJlQxogpppLNlhhUsaQu9ILCyRx
bBP3s3H7h6xtmAxyIRc0uoy/ALJg4zR6fFt0ql9FNp7wcmODfwp4ICLn7c7SBE7fzd1vPs4X3axr
NtmwT0S66WYbT281rbjW0IyQ05cq9g1GNyOaml8niyovmuXO6ilZy/TRmiQFiSvRB70XyI21ObLC
rV2KL9o7L3c+/3l2XEiPRcy5rPZpVNFCztFVME0kKsICk9zfo1Ttx77ZpCTr7Mx43jXWG+NfvQIi
fVGlQHdnvkZ29xfj/VVn7Q57BALBSHyCleVoYrvreMMNyuYTyZQYOcPylGTeHxiZRy/CHSDsDbIx
XLvsXUkiAyYIdLB07uz3Bq7FQD4mcpaePDRUz808fNTG+Mh6892JGpy9xMkwQIQxaDThpfAAQAsV
l0wZ+apRHsFyRn6kkqPV3xwBHUshI1/lKF8watAJnpTKHtmbP9A+M61KnU/p4sMJd2bU77yFjeOY
xFET7c2rfvFyiFrwGWN/bT6WPHBR1vRV++5JEps8gOSBAXS6ALdrgGqNfQYAJfvuMLul8LQFwul8
ooUIkur8PqcMuHWCv09DMVC2MawxOt1hgMP+lYyAGN2/yA5uxkBvH+fHxW1O1t3WEUs5Ub77ISKg
aQ+ijaifCX0L8ZEtq50i48PQsQWD6cwBt8RiEEW/1o6+yXp4Bq8KvSCovkfX7vaZy6CySM7tBDg6
9ht748TGNQjuzCwMCDFXOXb4oWfJikzSNNjsDXQyiKZ4Hpi1/6urislN8lJrZu5xA7S5ZB8Gy/vH
58QqNXTYltKxLJFxWqF5h1txVGzToXh4atiTnwzRZPZPPLFZkljkA4mfge3tla7+e5rLYY/0vwT1
haOeU4cOk+w0u6rvCwcVrlsMOOwMDZCwax6xqEPTn8aehorUjiTpmUXFFS2XUBQrjn1xDP++x2/A
pphpfV2XJ1CCehWW5NaHfU83gcJGqR5zgmo4h5+A88GAIe54JZrsGKiHwROvSYyBOmIKsFJMf9c8
rFBuy/HQDP2w0SW6/Wi+Efh4mKYGH3AQ7VBtGps0ASrDPuHqlfEL9CrcXT/zjNIrqngAwvp6Dcs/
dabenGEcD2hd2o3MlNy1ywPLCLM7qIja9C+mm75UGd9fAFpvFY0QBl2YMpmn/gbCh6NA/mZvVGsk
gczRHJj6+HVi7e/9EJK658fMm5eCChQWU4Ni8bNe+UrfmVJflsivLPMfXN3/NEfQKlTS6bWbavSK
+oD2rmUh5XxRpHGcB/XRSad3yYGq5n4zTzHfDmg6M50+umkX1ea8hUDo4z3hKndtthPCADhRmx9V
w1d028be1865siIuz9H5U7XqMiwYJgcvTOGS9CbDz2kgtDLv9Gm0UaQ0+WddKxKRFgTE5B4GLV6D
Ib8uR6Ax4yEtrUeCoj+9xMTS+0+2Xr3nJNHjor65GtFqS+mjZ+PLSM++4z6bvnoTbYXUjmRZjypM
TJ9RRqAaKLCnPkdWnOJIYCI9w2D2BPqjTl3smCbI7f6mnXvpsNrDLZrRBjRJdxMly++iGO5Cd7i4
PS6G3PnT4WNrG3FfoEM1SY3naeLvqsTdky0I8N0OH/G/7Oc+flnSCszeBsFzzGHM6PiO1/zm5NWB
u+Kubtt3vbBmEvNuLELWm/JPT9W3aNIKh20lVai1rogDBQW3MYlNRNMBTWSa2idbGX9tTcHeW6/B
/GGGxTHoClD55jbtNATYDqJB5mIoYU+zoim6Gc/aGYitKblikL7g80AOXg7Vvq28P5bjP88xF2Cq
wOS1+ANa/5pE9Yn9+49rE4w9h3AAjKF78COTzcXCVSxm8ZNI9juKbQjHiS1O0szT44Q0IY6ijZmk
5bFJVEMR5OH6VHaIxs0l3jMxxj1xS93W0hlDGtuqTyPSp/8+hMsvo2l4ZI/xhIF/GfYX3WYkKA5z
CYa+WqH16QrIuP8KpHEppJABcVb/+9TBczay196lKDO8aBw2YdIBXoQNwz7Jj6uTXD7EAWbzgbAp
nKNIC+v6rFkScV9jSyBGPl4VZk/7gGD19O9DZiFH6XivWOtRGhLCTtHSApCbVHDCKYnqSaKZAsS5
5pP69O+DaaETS1sClWmornn1P9ydSY/dSJal/0qj1s0EaTTjsKjNm0cfns/aEO6Si/NonH99f1QU
UJFdQCZ620DCMxQhyZ9zMLt27znfMe4GHCW8Sgkx7uV7o3sCd7FS1LW9B1198oXzs5pHcWjNBj5g
o+Sm6WmBw1zemKWNVlEAlmmNx3aZc4VB9NxZktN2zlEwqt89E80gxR0QZGX/nDHKUmW+23n75NtU
BaRNGDcmM4TRprTWgqmLtlFPHPGYJIseDk+RwLH1bmQspzpE3AtHX7g7mARvWOHpLbIauWN2r2ld
0YOMTklLZijlw418rA3FLDjY6uINs4uInFmgZ7+ILi4fTQ9rdMHeTuDj2TdmetzydZ7pDibjEK1d
Nz46mf+BAN0QSXQJihSXDgtYiEhnh1oGMS68Daq7WfrNhp2HPwP53BT50fHtyzjTrpacmVlqz+Pg
XZX2n4PFhUVqGpq7hOrB685JYHzrUBAW8MtCWQyen7DMHnv+OsKyV/hwmksV76OWqL1h+mnZ1isN
3V+K6sjtBqQptdxjWN4bxqGJO0zBTfc0FzZHNzs5jIIgpFgCHYaKu5Y86/jOgL3R5IzGxt8ZY/s+
cbjiVrMSsgltZYYZshnjI1Ywf9sIXCH8LB2+nLwN60MUEXEVMS/M9cj4r9nDVWY+NfJQBgatOVbW
TR/w00y2ealK5w6qPyKRDjMsUYi/tVW8uSUnLrYUON++DnnAWFzIfBlHSnGnG9IruKZnZ7oplzti
Ug10HnBiS9cM6F7lXGsMGBKKoWnzV1HQu4UxcuQffjoZYqNRJuinXX2pPOVt+r48GkkUn7A4ECeX
UQoa/UF1ikbOMCBFhiAFvZh59qYbm6ehvSR+nL8047ivLfsVYiu2dqaC8ZWcdWa5fAOZhl/dxHEQ
mFUHkBFZqhXnmx5DDFs7grGh2Kpw/uHSdkLSjnjIQpdTVh7zQGxr9KHWdo0qpm1IZo4zAgVRVJSZ
pMRkejOHjUOatAG+j2pdAfWfcCuh7fFoKTGhRX1mbo2G8dsZT/giqkA7Y9H6qg18GHUMmLo0w0uV
yDulf5FlfpttE0l71n52DecHo+ZN701/a9nqFkr7RSV8O7p4qVvjMV7SGpX71OIm2bcFpsG2/cUM
+tlBSrURgo8UEtvcJ/bXJENaE85dMFP8ILwOvZQBjGTgJiEw15/1kgmGK/zHmHMuC7JHoL17Zy42
qeI3Vh1AlkFlrzNoRCz7guElT6KiUosmBL7SCoe7fpLQrLHiZGNNd64s94XFwQjb/Wk2jGLjViSt
doN5tLXcBYE/PU9GZu08I7iSIfyEM/yW5KAE6+ZXa1gpbmwKgrnnM3cwF8EbYbfo3oFnIGbwxTfZ
Z7QRDeaYluCOMd3Se6tICc4Mh5MxlM9BHL2Ng5tsE9U/0DZoDgrMmlY17k/DBmYwEvRCe+ZORvdN
m1KniZrtsip+oKz+MXlMYWzFR6hqMIDdUqwvrSyifqyNJyhAknnSWEjob2ou9NxVZFLkMci4lOtj
W8SMScrchmEeighjX+bkdAg1DijjjbvYazbOvETkhbU8y8kzdn1MLIFBWp3pEkNpMy0gvASIhFI9
l9kryF5lHCw7uhrIEMhWhoX23s8c1RtrwD9rZ1cWXgIK4pyKdQjsE1B1gv/ma0QBYteYohKb06lU
8sMz9BGUJ/LjnmG3ZwoQhuB5N4lJThINtnsjfx167dOv46iaIghX7fgImpjMARGDE4oZuQ21+11O
sCyQaH23TXemYq///85K8+S/ykrbNZ/Fz++/J6Utv/+vpDT/H3RDfEnimSKJzPRtQs+Gb93+538Y
6h+W7XrCd2GhYOL/E1L2X1FpyvqH6Zmm8k3OeJbtuOSrMUlto//8D2n9w1ae68DI5mHDVe38v0Sl
WeqfgtKUdKX0XNN2hENXkvWLj1f9/LwhhNb/+R/W/0ZahVapgumS5cN06O3R2Qbtgg7oRXSBXRpd
MvVHyO2yPBItORQ/7ATH1sojgAg+HsaocaoGBAmMk/92Ef8r1u1/4ad9YEDTLt/tf3w2JW3BCigw
l5hcxSXk7W+fzcyNqtWlZqCfVzaqM2JhFc0QWLrmYwnCo4wngRJ1wGNRiBldKQKfQ9GwNOKoADht
th5OSRjUYWJbm3/94Zb79reEOS6VksqjfuL2Lv9z/6+EubJWMaqtlDE0NdlKalvBcsKZGxRwdaaP
gaSwu8T2821ajdMmrAz5lBpsdeoF7zNOsuazykYgI8vcrFGnQDn2C4JisN0WAdOYWW1CYHR4HBcj
Ihk73XbOBkZOIFRA0qGdMQbnZI9RAzDcOPZz4W0dDuzMryr/Qpcxuv/zBX8t8cm2SVIC9/rfXATr
n2P2lovgW5ZvmoIerO3aHmF/f79DdtkxwwoZh/31rc2QXYCOzDCXb5FbunfNgMQvk8+IzewX0iLP
Vl57R5Mmy/HPT5NrM8a/yKgISTluuci6/evbpHhR/vk2OULymliSU4rpuw4v5t8/YdzhCIwa0DZT
D+CGY1Tn78OwxPAp5yteB7mrXESFCFG4tBHU6szKcNMwvssUoYBjNtF/zER5l8x1vpk1ge2A+CYE
rZN6iuL8y2/IRZLjAyl/zbHxJ5fWQ/Zgp5l18xerE86Tc0SeNR7iUN+T+qLWzBM2ic7o8YgiRDo/
p8yZmGZChTvNFe3tGRDLkTDi5gLqk/ZQZn3V0fyio6K/b8l690CG72hazlBEVHLzUx9QXJjR5sJu
pe0uf7a7eb7/N5fyfzzxDteQK+lABvBZrZZL/bfXEWpxmQ8OQ+8oan71ZtbeNLOfraYXUM4TgbGV
egiwDD80TURvLy3D+yrVv3EwDPcdSMwsRWC/yv2k2AcNDAezbK654//gzzp4tqfmmrrRV0nP/8oo
2t7OfU3O6JBiq/ckid+oPf77dgw2lwhXJ2yVeoyeRtFCOW26i5SkRQTDxY5i9RA2hDMC5VYMTVwP
uXVv1x+zO9kLWIWW6Riku6EC+OERqb5Li6O5zONcp3ns+7G4b/L8KZ5NwKRjXN0Bn/jlZ+NL5o3W
KVRdePk315ewy396WF1hOrYw8QE7roVw1XTMf77CoK4dn+BZaqSBWICJtt2qaX2EDAKhhw1lB2fE
Kp+U4ICsN4GIfMTJd0FKSzyERwSIFHi7Y1+Yj//wchxN9EuulfrZEGR+JQyOBHgQ8dDX5i2dLdLR
loYdLiKx6SvrqwkFTVRgvZCLxe9oeZFnEXyMQ7Z10fWfZwtNQwSzPi3oqLrmxIyo8puLQ/6PHc30
vGltrPhdl9JuxLnLuufIYGLUQOGiy3vDhPbSk5YoUuMHp1znUJVoTkY05U1r7uHwnuxum+YOo3Al
6DIofG7VVg3TtonAgMRRc3PN9BpDg9hY0j1LTfo6ZRLmsVuUD4+VD09ommsM1vTaZcBIJ/W+MrSl
nD2f0ih8M0jk5UwfGRldIN+qVk1ovei0eXKtp5mkCRixbsBsz1pFM711JZLH3Ok/y+mm83bfzSy7
mnT5+zz6Tb9Gvlq44N3cWpnsE+fZtx48w0iOvknTuIKQfxxihtN9qQi2KGAHRxnYPuZ6xWNRXIXp
oc9O70ePvv5D0GNzyy3lAwvpHWIjCz4Eq4C1wTcKtBOsLQFf9FWoyMsHYYb7yjM+h9z0d9CS79N0
EvfkaP/XFyXoZBfKvS9RuB3cPgfuiD/erXHWj1SvJwRQ5D2HkrTBKBm2nR9hgp1wGduYPS9WyYC0
qIsHpeC7oJaL96qrggeP1vXacjP9ZkXz74gu4q/BX9KcdrCdxZ02rOj+zxe/DeR+nLjKi7TWJkDj
0udBaK+cQuIRyRjq5VXAkT1allzQl6tqTOW3TN8qTO7RSkAwSccp/FUF2Ufik84QK03fPyvlK9LX
kZRSNTx5fbAhS9PBy1noO5Mm0lhYGEwbRkZh5YuLG5ysTLrPkdl/UF+PRDc54iVX3ipD2uD6Y//Q
Gm33HPfp9o8sJK0Xo207c4Jj0FQboX4xXP9VT4O7l83cgBCIooeZ/d73IY40wKfu+9Yngnss7+qu
kBxXkHY7YGxYPr2j38/eOvcUpuq4HNcz5rZdN1XiqWmBJUY8Qy8oXD9HV5Q/glo8QrJLHmybKKLQ
6P1TWeBLlm3z+8+vdOJV6q//UOdo6AZ5ms0IajOaQOP01xdh3P0l9EASLDfR8o7XcRXDCC0eSaZ9
EGnOWFh09aVm/LSiTeC/+cFdNqYAJqs22IaE05bKb+9b7XBcDkoMLWMx7Wwteh7sMazWcc+wypWm
d/nri3IgcNvrGrhyD/2rrbv2+t9ftAjSA7GPeuXX3JxeB/tQpMM7mZsISxZrflxEArd0HVxSGdk7
P5M9XhfUHVFkPiYmP6AIq+4oMo6Lri9fY+vRiNtvNw+b3Rinj8UwNVDeauesUrIjGEddrNoSn06/
g2DYf8U1ejTRzkrvJC/AvkFLeqkqqU4ywSy+/KqIumBTyQmFmq3gvvX6ET4mEVS9usJNbR5bDnM6
bttjnNJeSlJ4damaSfDpSnGw/OS3zoVYChxQQbV6K+PoqcJTu0ZDML1D2YIFHkyoBgKHAs00O73P
GwI7esjyJ8vrp4OZ54hzNPhfNQ83nSAuCltp7sduY2R+9WG2w7fV6C/8xvo+sqlWSDigehRmRsuT
By+ocvEY6uJUjU0LL8Kp9zAZ/VHoW2psTN36tyysbrht6y04uPYB/2X70EwRlzcQwSHxC0YzbRLu
qtDbujKxTlaMk2qe8p8lm/CF6EpiQYdga5Ync8Krt/4Dwu/j+J2E1GJtOEsc2CIAdIcwes96f/qx
Y8RVPKueZglSM2PbLr8kPYDSHePQjejD7x47/H0+I4XJx/DoRfKJseh0/vOlc12xt8o6e7VbWL8F
0a6XsWHk23TkuYRQpAnKmYpNT5obWWySc3aCqHEvveDT9OzyOhstlZ4TS1ZRREMOGXgH7jKygUb2
N+FO5QnlGxHhc97fjCTML6GfvfXK6W6l0XU3l7D4DexPBBFLS7WXUX2cA9QyjPbCVU18E0u/DWGn
6cf9FLFdM4NOzrEh0UMayz/++fWff/IKxm5ECWzHsgsfsiGOMSvwowU6ZRQo3xq77j8thkVMpYad
5pYOYSMuqgJfVcUpzByKlw3AQcFwhnqTt8PfR6mF9o0EyB3xq1SrbEa7HB8rylYCcpopbRYWivqr
9kSOCRYQIDvv8bZHLnGl0oHb2ZGuFMD0MsYZuU3mqWWn+/Xn5zTD6tghNHlw2UjWrsZ65sdu8zj3
QAJkHe0tAdm8Hir7hWYEh8ii26J01vf+cBI4mXb4HPG+IQDCE0vCXjWDNCPPk/zjggV2GnJ6nlHx
HNRkdUDySND7RgEgE+SrRoTKH31y/YQHeBK2dTNUwTxoC3pOrBINnTKuo+e5IZhVcDuTeW73xFcS
rIZesRpheSXmUKC7KyjhZ7vbD/5811Rm9QgB76ydrrsw2N7OgMQ+iCg5ERNvi/5lKirvhLqvQUMN
ca9EukHv087u3NlFJWBUBU7R6cnnuHDlbSxvYfHNvMR5SyV9NTGO2UMjAEljl9VPBr20TTGGv0w1
NLs/vz1vRHwKnaX60MMXWaYMfmpRP8WpBfQ27rFHxg3zqHC3qLM2HG/KXefRJ6ckpc+WfHszRLJO
3ifJPN7Xy/QCJgdteJacXP+cE/HLHkqgSGrot8Ag1mHdqZOeekadDQRrHFpXN8Mn3qRsXRxAsjCq
cYK5H/HiUqkIQ4NSSpwm3YzzjD0H3UOByLG5STbSEyXKcAcXB79Qn15AIluouMHlkghKBJu9xqWY
yHUSyR9yTMLjIDy+Z0yJSIR2jPbg3h5QtJcuR62RCWKS5/HV9ClNs+Y6oLV9mdr+qvvyUVsGLwvW
ExYL4k0CE359nb5CwFIXveRwt3FKb1aLJyexX22e+jPXrp+znTMGap1k7bmG4XyqFjDkzu0rc0+K
AK7UljYaZN4Vk4Evn78HJQnKQObGYQRun9iU7dgZu7bu14zEhiowrpNjbKH7jWu3y/uL09B8JIVv
2s7VdO94FMxyxiFsJs5BdnLXuaSzaphI6VAHqJLVCdrfAkbyx7suvMWdFaBkAh5nFXAtC1RLle0x
8yrvTSA1XqVDEPL5wDCajDuYOFs0M2PYlzxbv40Et1CfnZimX5hB6DVQHE4KqUl2YM0uQM96ZU7T
DzOFm2PniBOIoy5vNAHck4B7BRaLj9JFw2M9690IA//cptWuFYF3QsZOzWYyCujcVTQU9xxF2A0b
MW6AJMcmVkIFLzSToHZ6UuiB3DmFQZ76bO3Cqmw3jg9opfDd9ZIw2E3hnUTufjdSmDUj4zaxxMP5
oMwqHEqIBonaw/xMjoARRualsOfnKFTloS69frN0JIOW4Xg8ZZduQtmJM2BF1hdpx9GIRSoZnq1O
l1vlf7jsLfRjKwHDXXqM08u3BODHuvcN8oPAg5Rpgyan+dHYPvGJCmy6qT84WS/6fwNnis53czZ9
+zgl1sNgMtOwXlWO6ydJ4uYcGdW1M71HMZjGRtiomxHYXcPUJ2nNenER/aAEUMG+1sl9YrkKqpjz
u2MR2UYCXsvQUK1N1kdhL5wcDbZvMiT3ROHMqEgVok8O/n4kUkHOp9rBdsXZFBlzNjzo9OfgNHeI
S/L7Kf0yzMRj0CPHp7wwf5gvHc/9wR/A6kagQgtf20hZQp7Yer5cIX5uxoD5eefC3pWFc9+psbx4
9MFXMpm/PG86aKeGIlJryKdxqE6IELdThUcpyzhCEUFGHkq661HfbqPWvlloyew0IhQ1g6O5yDVZ
LtvjsLCtCJxwEVYVJklxHpTW6ln5fb1zavtOMWQ4ZTQMEVDord2MkD7w9WWFRaexmM7kK44Xl6Xe
ROgm5IDkbJq+yVLei1CNR2YhS74UvF7Xb84aXQJZWpqON9haunwvcS4fJpxWu76z4UqVBJPQzV/8
+TtT5+G+eHYFaQ5RK36EJTOyuo4cfDEsp+FEn0XrlUYzcqomZi997x7MmagFgTZ8E3LEzObqOQRu
mAf05itbexc/T3vOuEmzAbmiKfVPed53+7zCwWgE/pPfo39ITH0z0nBYT07rb738a5iZb+oQcoUT
0bYbJyQ1ftoRs8A8gGEQki1mR07CS5LijVOWsRs8UBAzmFNorJ3B4AGklMXmDQL4lvTxDFcaNISq
FjEK6z++rnLv+sZnEWKDKWAZ+QqwA+N6onTwGa7pnv6O6S1sKlOV53Y0cJV7lxLEA7uBfQ6QZT4W
lfNIUWUKo/z0pPeITX4lyuxtLt3HRDukGRHtgcarKfaTRzWCBHAzJ7K4wgCjs6OJ4S4GDlOzgs5b
ezQDW4uYvhobPGhBwYGKZxIIegdGuQiaCikMA9YY5NaV3DRCxVDml+javZx5RxZk4yFqx5+1SVzk
2NfH1EUoM1e53GjvTiU5c7e++GVajNCmUuHto8RGeyI3Xgmyn6YdoZAkflF+b0a7nqCp4b5oFztb
RPyeVZYXUqJZIgoyh7wkP/ZLP4J4TxRweHPjMuJvctwBSWp9tchIPcxpek77VOI/4p5h9LMOtqlg
7Sixkg2OebtVHzQFypWYf2hrTPcgNLpdGxpAstGOIG0/hjpAAiNnaKMz+Q8qSG8FYX1V95ai7Vnn
UIN23qwevYAyOaSOW4+iUIymmD/i8+SoXEOOA9axBuWJVi7CrkXTbonEshgSmVyDXOc0vkla2Yo8
WWUla2mxDLPhYmwJWCayyxsPQJGzfZRzROf4vGk8PIOd2XAPpvgd6SJWxuqrDQreW0PsHEiGazta
pCxU6Mye8qNhg5D3h48euVOovtGt1WvVMTDH7OURj9PAtwycJyRHHGEGVG5Wbx2lDYenIkGgjgZB
GM4bumsyi0okxKmn94lJ/drBwBoW+oU3+cGOKfRe0Fi4Aat7RKtBCZsikcwdlgTU9ApBIWvZEG+j
LrmGsh4xj6PF8AZa7Ez51jjMcBQnI6bH0sZORq70FvDWMdWcWYArsY9JU/NgIwmzKlyigD7WDgDJ
gwjU0aIL6DiklSzjhtirg1MCnqxSUfYyWCDJ9UzWWmZXezOq080QlWijMGwzLr8ythSWhRom56qP
OeZtqfWZ1pBzpS3c9CyksRAlSZN0g6VZnVovireuNb5NPht8VXDtOmawtscRLWZmPFUu/GUT+Msg
MDbJBE+E3bXbBpvMJu3EtFWUtYPFW+FV3s7KGsV6yoiQAWQPK4an0inykfDV/ofI+7MU2Y8CQtGu
LAw+gULrl9USkh0avJ6Zg+c8tVAhd9IzO144UugXqia5cRFs1WGmaS7Brww2aeRNTnhA8uao6Is8
6m4Tx+1zPrlPbVe/RgW8jaIvqi2HpI2auMNqdq1DCHHWECFbQ3CV7A87L4BM1Q7uQRYEr0yqwJuk
zC9B62tTN1a41c5S1pm0uSH3P7XIgSlOHULbfeOatpwdZuqgVZF59qry0m0ztDOaUA9eXTwhYufC
1TXaOlQFtE49zCEuWK12xIuYw0z0EvFCwDnQg2o2KN3c4oq2AVdYIZBzduDwXdc49RFrnCct3qGp
O8P6SddOSH570YNCCmz21BxjPBlVODdTC32KyZ8x+hfbT9pTtLjJ1GxtBwsDgM456tY9LjCF+ZY/
f9AxtXyKtZBwaYLWAvxsM2X1RWM4wU5NCansnmEO330uSbxU47zNzfCOSp92IAqEanChlwJSXecs
fMPMTojdprJp4FTVWNHX1XyH1uEoG21kNX3U3vBgVnRXiIVFCFKoR2gA95GXnmJl4no0cOtSb07k
14J8ZWaeIn8JujNDAsWSluq9F6O0xS8xgrZA+2U5M9knLlx9u372LW+mn8ZewqNU18aeYVqzqV26
JJz39ImgPw4XTUKE+KKaKghHJ28thD7feMUZOnlxhk4+UpizADaDfwhn2RyGrkWwCebbIh13F4lg
3OLy9zYpORY7UlbgK2L3kG39UXN/rqPdHVPIRgGs0H1sROI6pvO6h6cAZRaAs1V/tGMznawW6VPl
5Lz0JpJwgwzoxJte7cVm51aM/RXHy6BjAdZ9SJhIEEHaVWW0kzrzsPtuXSO07kQBf8gHfEfkOpGO
VvYwOg8EmMEb0iCOHRSrrRPdKYFzVQ1fhmruOBxsTJiapXfne2x+UV9+atPqtg3eEwqN1TiVoPqv
USffdV19uing/XHnDFgGZ/hfkftznPhXOPqA+UxHPAmk+LJSO+Uzuv6fVGM3gqoFG3ufOd+BPuD7
VB8VD7iGj+eF/atWAcFOoXuBH0mU6/JD1mPxzIjHWrloPlE8wcs0Z+idgfsBXNBFm8D5WCXfXZ7c
plpcrAQ7W3FXBWoLV5m2sp8wyexXfUVvEt3aIL80GLs1/DOQqkFJv7a4TT8RjNXrPBvfrHwit9cz
n1vNsUVNRzGRoMcpnnAXJ0fAMAMzzfkxU99CCzPST7SeaYHx3LGO9zmY5iEo1iRn5tvI4UMmU7QZ
QNHRkMRHM3XWunerYEPTpE5J8itH+vvm8mLE9/KhL4vqFASlxqOPSdFOsufWJbs9f4RmSGU7NEsA
Afj1xOvVMajNpywtXjPXoJU8VneA7vS6WZQlTsKxojOQeZhSS/BA7c+0bl+Rl9P+zUmqqRzJuoIN
ACLOVQkSciyyY2xXYVzKemYolq13HdyZda/K06DB4Za99duPHWtpuIDAdjfuoIF96INuFjpknTIf
ltBEkYmydBDlAExoAX3IL2qdcddEX4yTtvbgwQ35qaHxri2nlceItvxmivHVM35B1kpdarjL/ppg
/+3jYzIwgyvYXXAwEI5QZ5TmmT8Gd+hQvtsZ7c6or4Y57pJBvbb0z/k8VQN/aXBWaYpjMDEDOASq
XY95Gd4FERYQkwXssarBNkcPk1l2hHdgqKz5swQt7Php80tRWshZ6x8DBtZp8PS9qbHRjjL7Hkza
CWb6GXA8pTgf3yvOpytPO3QxmNNvAy3zA5xkPOxxDnEjHq8Npsd16HAoBwjEWF5M55yU+jfCx3au
TUBhERjxSTnDmxz6s+9OiAzLaMFO0gKu7fY2CdibhoXQCwoDaERGsBfdv7CXhwddejuUPqnbfqH6
fXHgJ91M8t1pKKSvtR4GjLyvhZeY96QOYRzpGzZJzTXJohGq1DTGOxcVCKtE9xrVHF8x3N/TzY73
c/QpG/qpXZPiS0aZB6b8FbAvZyLyZDcMjHnIhK4vtkO6gcq3Xr914L99mYlY27RAkBJhpC2a6CkQ
vDi6SvCCmiXGKDf7pYlcmsmZfU8y0mnSGQrggGEOHw9vk9m6lxE49DihM2qbpzZT5kZYKfL62niQ
M1Bw3S169Sm4adH1Z3Lvb6VgAOBrOCcphGXe0vXUE/gVod+TFhDwRtu0CMoyh6lSot6cB06CaUdo
3pRsasWDZbuQrbj0J9/J6fpZyM5cE8Hii1uWw85KZ6BsjsfiGfp0FjyKpb7dtA0sX1asZFfTUvE6
VBeMjDeEQ+Jxrj6XOWMg3+2wig9CKux6od7N0nir3RHarEBM6Q1ig27ndxv55SGfjBdRuHdZ14dn
hu7QQgqOCEVm3zfQzLruVHfmLuw94OCjudGNu60Cb1fgHCHMg2Ofy9Ejd8NnhG3vmQvu146C3+jA
cDuwz/foLRuDlUVRqZrWY96rdxzo7EXIU9e6bTZGh8gV9S2VOu2zwFe7ycL16T0GpS+2CXTBFTf3
NpU0n6ljPxyX2p9P7K97ZJU50a8pmAUUPQj16Vs6VyuWIJHrlF6ZTRdrLg5eXSGNnAZFS2LYidZ7
S832Z1Y3r6lXISfQeq9pHa1HT+g9uLQHME+bMW7zTYxxaZ0vfChE92dAJ89OoG/UpOtgNFpkyyrY
tczrdn21LZbzk506OPZAyUFqYdI3DIjCk6KgHFlUmw3yB2GDkgDBzsxTduW29KFkqlYqpneIibrU
Hu7DqqA7lkBgF2A8SHxZJwWL7gh97mLr5K4sSG81J3c9uqilxyXWjWEvoDLGhcEIewCI+xD069DF
KZ6Z9Wby36LIfYR+Yh1KWhK0JToY2SivN3WCmNcfgnNjiScEEEQgGkwqZRY++xzGNkrhU5gnwrkk
Qz4Lfsc6LpMj4tEebghe3ACEf29qBJhFQZg9y/zVorFnRLRxU02ncfDK8aEq9D4kd3t2AY/Zdb5L
KkJYM9rVvhXPb8YOcmm+oedn4dwDCuXdNInCjmh/szS4axbJbN3T0kK4b71n9JXXqi1SVKBny2Wu
PC5sS0EryXyeXGsfGbQCHOSpO3LQP7K5v6isDu7BkxGD7F9ohEJQkITQobreSMTfQTCfyH2qMhBU
qvwNKQJXGBCUbT2Gjx1LIlHi1srHRQepdTm6QMCMPKpXJqIrxGy4BdOYdTM/WcZ8yFT8O7TZhc3F
FhdY8MER2mcxR7Exap3DXGks+SMvf03M79qesWK0E7OU4GEQwVffMC9zS9pohYMkIAvnaR/q4Udi
FttuYNrnqRqCxJziasryrcPjcEIEfcJAJk6JjPFrYucsJ+wXbkiRMuHIjcRnZ6C2jE2GL04AxsVk
1FJunB7t5B/AXvsTBRyxZ66vaPt2LxFvhrKo8lwxiauwswsURvxjGZPp1yivH2oc7KvBMqFa0Ljc
1snobzq7R71iOvt0jBkRuiw0KTk1wMKX2vhD2QYC/IeAYICFvYQhsm2eqfglG7UD4kg7zdqR6Kkq
6doMmEb+ssK4C03/PkUFvLfni8tZkgwEH8lV9LtksqQFjtrQNla6aSWswPrsYir/8/8jeciUDdGm
aZo3o844ickKywLjI6PP25OaGmcP1PhJRcljSsgFJRPTUaYs28GDuWv5rbGDU0hL3ss9hmIQ+8gE
ZpTeIctp/BTJLN4qwkfj9KTzNyqoAkBqf8qlOW4chqi8vMluHoxjWc+fquyR3JKigEefIQ6aa5m/
p2RaGqm440Rf9/414/CIjfBnVGn2QANlO3FJ65h9b9M1AM6YYpO/EXkooSrJE5lTqMhvjtwbbdHB
pxVSGo+18w4eCF9igMqj7WYFCxMBtOSim3Gw8xuIWL7zFGFgXDtuVW4XHZ/fFvpgLqbTCTmI9ozn
NgiyreeX/Xby8CRwQi02VdZ8V1lNK63GTxcyVfTpSPPb3y2wnVsrNeZ95/XGtgJtwWBy2BAukR6b
5wr35VVU/hEUULPJOguU22JMjT/7rHjwRlT1RQ+oAOEf/DGHt40W5tZXvCkpEWPbrhidvYrqK7ow
4zJ4UOZqUgXSht5HEBJRUnf32YCOw3d+YalzT26jP0P/KSo1iAG20RM4MVC9Zv46NzyXsfIG9BlR
fyf98DFq6HBoszPfE5G/GkocID+WuO6Y+FYPkroLOv+A/zEg44xQotp50waSFEjFtvTUSVTzGZ9t
csGtFEbdV0j8zGYKEMDF5PdCfIl/EbFIGjsWFdiLHMz7M/vPJQOXgZ+MtTrWzVpN8ndDsssxyuZw
y9RjXfvw96DgYAdUh7EmVDHshgc4uQku+HzGegJg12+Cc9UNzVEWI6NMFAC2ui/ayQACR4vMC6mn
0lyFj6O/j6GSrBgQg0lt4v4UNdhj7JEsvtY9C9c/5Z21KnuBMELqNxyZyPIwWRlze4cIblfl2D2L
bglsDmuTnvRC/QSpvrE8Dr0mwA46WmbxaP0fos5rOW6ka7ZPVBGwBeC2vWezRasbhCgD7woouKc/
C5z4z3fTIc5oRhS7UbVN5kokOiBFSvCekriyuhI7MgunXYbjbuvEwbXzOMpt7M6bhFimFsIAWUki
OZb+Z8OK8dxN3tF2aa/wzo2gz2CwzuJfniZ3kyTugQ/2zmjaQ4qpCatrw7Mx51vGZwQojUD9Zstt
QBrChhvmkR+ijyIOSn2nznU2/uS4wgyRW89lgEbeyLIMsqFrb7LGt65tm92yvONbBVnmpgdMmbhw
JWWAbTDulSFXe0pN23akvYMBvKSFNe6YJISb9nVaHPpB/jVhblxJ7V5tJnkgpXzUUsyI1/0ylSVt
g1wSUC2eTxakO70a1W5SrOayaMmc8oNV6G8xhVarPBVfpZmS/kRq0s2jpYubgKpg8lvmUacxS1BE
5OQ/u+H4HIvuzt7Y2ltN+iuZ/aeAsRMjmohprcXuWQPCcPS11RBdbKNBfJIzOZXG1zim96kSxmag
40NYTDto2MC/U8zioaGvs0MdGgXqZkAQN1J98mKH9VVgFReyVm8opR52HO2rDGrjkqireaOr2CCZ
8cNbelm11USGrBxhe9dyydNGtKE25tKqdm321nXzrckhc1fMpKxBvYr51Or4jWMCu5QiWosV4qmE
4UCZBF5sNDisEu2vB3V1nIUjwdq2TRXX2HTtzPozEfYlyYt6y8LvZe7T8uQ0pHxNaXCUmfencWAN
myaFbsGsHLuvZ6wRiBD5F+l3iascSib3b5qQXlqpEUleiL4msvtjaTAWTzL8hjF5skgrkRcL5+G6
QEpDUsrnkOFvrQ9VWxyMrOZMQrZ1oP9dh2jNsB3BFR4k0h5jAkXCloRAnKS6u7AxfRX8ojibV4Os
wSkHBWIjiq4lbxnH8GwQleiQMRiLnXAMuVHlNK+0Y/3NZSKwJaMvVMEnAB4G28vkFOV3uXXonjSi
vBIdDJdRyUaavMVT64m7kuZejsgg4zmgbuQeQ0JwgpKP0ScU59ZR71EEFABeIGWq5x+nWTI+QQeT
uPDc0yw8JtGwQU6f0F9QnxUBUJ8wdg92fPBzpIpFI35XsTeuKqvej6l7ZrgDHVRwozXaI/p0qJ5M
xp5hAiVFV269I3Q6Oyd+8sabDzceR9vW6kmVcCUxE6OBr9R01i7SB9oPAps4edMKGqs55vGe5Wi4
YRkO0awJWJ8nPKQQe4vh6mrkAHL+WyTmlfN42jSIM3kGfmat996588KPt4+xprfszHQbtQ1ZrUNB
BRj/8J2oJvuv/O0X7j2pHWfTtyydSM4FQmTfGpE+9x3JAwGBRCgMmULmYs72jHgKQ/wL21Lemcia
jbcvWJfmgkIaX9PW7HHiF+u5DUlKNgA0Fxm75oKbo4s7cunSUO2nsqVARA9FsDgPvGddUndIN52M
dnRwLybRDfB5/7KCSeF2lLi7O2zwuXmij3LW1WBD5YvKP42SL94IKMWz+QCy9NzH8a/AQYqQaINN
fo6DfvQifUiljWeVsdxc1E+MwfvJhUuRF2h77BCha0Zc419tWzuvbJ19t3BFB5+kYe2nZNIyRWT3
wzAiIOVlnQVAlpbH1Wka3jZGajKsSRpBCzgsCa8e37OTtK8yGtQWoEHDlAWt0hA+wwFFbbUUp47/
pezxEi/taoCCeuvp+VAZ6pzN+b+ksb1dO3S7uTtDLrnFNZJpJC6wKwiQ6ftPCjMkSgOZ9k5ZUkFi
H5PNM5bOr2iZFXAdEcaMomkTqobNS3CziEPgBwaaF1RusQ0AXDH5r98zxowggwnjhHDLhINsBJuE
nbIDL2laVXFw+vdQJeEWvTZRWdXAHRSUB2jc5zGhLC1YIHWeQVZY1GBi1NYlk8OjMkhwqTu1EAeb
zylgHVVP8GMJor4IvBOtYO4pCC3IevnWsCRnRfaRkZjWjSTqDFzpPeyAFuZ/5mGusL3wNw+iuw/x
NK6CXAnMhhlSrCn719SegBsu94XTP1W+2CC7JfXeKHajqx9cGRx02fJ2OeZG1vbvyQPaQGNDz4sC
fXRG1B5H0S+7Zz2/Fl1MqnYzYGCP44/Jwd1bq46qzIT15z93VvxXx+I842FBieL9w57sKj4IutMI
jJ0KrYJFOz9yOQDzKwMyMRkiG+Vvp3xWb4XzFzHTqxqMC4kfQKRLYIWeH/1ipTcEMTpaIm2mLqBU
HQmndJosQfweECJOHE2HUm8VB3YG7FGiqc3OjKC2Uejz0Cj3VxBTamJHOqSThA4hkmuxDMS7MjV3
Q6cV79L4LyMDgBlK9uHnUNl23sw37OJUpVHyVzDNv/DefrYqEvvSHikv6mCbjkjWKim/MpZHOzhE
7zPM8/XIlEsUKGDVCF24L81feuyeQqSIpvLU0a1RXTEGwvxmxqRaAktC+YQ/kjlEyPpFT+Ob7lmj
YS1pt3jny4/ShFyau162a0a0eySWzMy2nBOz+AQumXhY4G1dHujVHOjw/XsfTn7RD7Mbf+a6gO+Q
4jk0tPrL9v+Nn1q+6dDfrCUFNP+O2ASXZD9sDVgi1+NbbQdPQWreYsKCdmXA+K6s3WNlm9jlWaqt
7MrI97OkoWXFW+NZpp6IWHJRt4LoV7CdMXmR8NnHRytL34hKFOs4AHuW+A6wDSqTfcv3Q3EYr/NJ
fgS5yNYjp1/VGy+lqv70XOCbKPKflUWbroPhbTlqV9PVt0Fdt2ApQOmTF+Z175ZTw4L1u7sBUNuv
HhaW9I0uyk9RaSTDPRQKRdM1W3m1bzhqrhAiz/PsCQyXDiBBW3OxztYqrPS46vUt9eGjR+qLaeFj
ABzLcw9ETkF1XYnCFofmatiwr5ucSN/JlSMLXyiwI7KkrDO4RirnyzVfhkpyc3vtMxstvS708AAp
RGZidIHktQvpyZFi095l4CDCoXxdEMV4L+O934VrpZLzoFFclxkWSgniJPeIkxPvEOp+wKTxmDrP
9D0TT3/YnNN5QiNjbx2Pv0FDRO+2aS5lRFaVWeWL2747qAgchKIorm3rYNXNgKyMnrINYEIHVrlG
SnA3JqQ1rJ9PBj/7uZAnQ47RLigBXI0mM1+7aV5BWnyhAuNojQPufoXfGC/XKZXsIkJAcdskLYj2
6RmdCgviXFuJdZE0RMhwUfWJPopgWFZErGCU+TxmWbyGEp5CBUaUkyZ6H1H+r3UkHzFuz9Uc0kNU
0ruTEfXPcax04xDGxUnZvDKAZ2Y681j38qvp8JADCEOW15gvOAWoMlJynrP0gSXrkfApon5XTBHn
l9Cyt32Ny9UamZ7gUsJfjXW4D6kv5opRQ5NFH1AX5W4Y51tSp0R/bNmP5kf8PPuZrdtZ+dbJMBm5
SXwK1CpcrtJvzgXR0pMgNyYdCWDAQJWsWz3XG8vL1bkqkcdq0T/VyPp3iMY5/sQJ5h7remN6sXhf
DG9EzDtCzaqiMroteujKQ/mqmoA4TEERwz3Y00FNMYJ+ru3WsTV8MdZBFg1lUOov057lfvAziMkT
svieKpSrPTfQXU+RAYTV/0mKZrJOib+i9SGhW3jIAVJTH33mTCeCBq9ORADTxO6+CYrNkMZf0kbe
Ui+NlbK6e2fSdBEGDednBrVZtGytuvri2eOn5Y3DQeNz66OOsDK3+WjC4gbIINpCrKBu3lHseZN5
rZ1e73yRYiRMzW06Qb9BKjJiUlE/60XZj8Z3rRe2onTbelelS+Kp3uTBtLXmYjrN5Ztjl8OuT/lB
YzW4SyX7feb17cYu/7S4e7AvFa+uP/9ohwYBoM8fPBvEANPEIWj0jv00HOigXzrH+jEDfFvPGYVO
1XXv4ET3Y6KekgY/B1fCNhzMt9jt3/umYW1nEKkcifrYwDXe9mDFvNh786ziX+zMn8zI43WSdbe8
Gp78MCW5iKR5LEQhcEEOWTHyJjQo312TpGCKtrUxUMg20JGVfnc9t7+iioAb2DH38MkJM53qUBWz
DYLXGVBGtbin2+TRox3m35M0khvUqXhEfUqI1eTojeSkJ8yCZElrHt+ppDCMcZHVS8IywFkSLDHO
7ctxQiZp/mPxxjGVZAi1nHdCK8hssVNEUsPD/I6uTcLyUtjBYQhuQrHjkhr3nfEFQeZZZtBRnIEp
Y098iJrUtBasDLdhVYkVCevvEnfTzvEqIhAor20/vcZ+c2wqG6M/w5SDO7L6nx0w31zGjJCCYu01
AUW+c4V03EMp0IgEgfXLQFJpSD5ANVWsl5J719KqapcHrK/IHSulNJlkYQ3skBJRrs71oURIEAny
y1I0JmtkML8h29xSzUdaOsuU8cxoEc/48h8MSE83XrMQBcnd2efLrY2rMIM86jGD8EniEbjBuXuY
uc9tsIiP72xvyERjdrf24SUFwrJWvVkwe9W/Rzysu1LUX3YB7iz/Jz0Yx0YLs0qFGP2DOhHb1IsB
mZWUTkv5XAh6JTGyydBpcvLrgD1YPjH3dX5jYxFXkBfXif79gF7/lcUNiyVCXrsMcWJ+j4f2BmKU
KhBmbzHeMKfkz9mcAP1KnZNdpz96cQMA+vD0BJ5IJOc4m4rNVIZ7egbvWFfJB+lx/nHM1LZQ2XXK
Zj6mKjZ26C28s1Gl4X5yWrGqFkmPsN9hp5V7ys19XXZbDIaXiZ1y3tLy1u6NuC8kqqRZ9DILOFeZ
ybgAM+d4n+ec10ESrf2IROYwHZ8SpJ0cRvUXCSROF/E4AoZXIcJKV6aHJDKBIGJTXDlFs5BCi0cR
w2byUqxssfczze2DkxUTgyDkXpM/X8fB7td6HL+8eh9Kvz+Ty30aGKYvn/2Hk0TJM5Mgnj//WI6X
ROp97qVqFwYMbHT6tgRKghtYpZZDTKb2L/aIuConkKjvkdmwtNzGca8vfkG6T1oQ8ouTDaEpYZzE
wa+g5EQklKAWldPGCOONz6if4XsM0oiU7FkLVn1y45dxc5kQAZo6tjdCfRu2n+rQLPcOJCmnM87o
e5aMy7Rjzpdtk5bk4AqK3Hasi2PslAd+D01k2kNO8WzmNIu6uBkb+Bcml33q+1fw/mieqUZO9bIW
qHv9nAH5L1mmLttSGBicAateYJSw23Uy4cVBXAGOYjTtFUmAP0v0P2tHyE9MLwGi8TH457mF/dax
XrNTb9MMk7vPNfKBZJ6uQif3wnCY7qjEIEBweBo1hGCbwKve74xdQExWkWdLsiX1TUVGb+IzbjAN
sTMdp0FylBwLvKLbtNlaI4Eve4XNYDuA/OW5A9kh6DEyY0d22kl0yT2fg4TbMV32lbxhvuQHjR3M
vFX1L2Nw/xCd1qGzn3eCyJcz3xPaStcqD2BWJ5p8DCk+g4DROLRW3Z9RnpCKUf5ucKsfR2WT8mF+
TzB/45x4QCRJdy1X69qgwHaF/lV7m7lfduvKa5E1j+a2DwTa4ZEC2WRGsiLzkT0aPv1ll9lM6ksV
FWLQAG0JBJYtTUK+7RLyl83py7douhK8UasGVQLbhAnuD3yNMlcwufFohLpGaEIYEJRariicHRVD
8G3rBmqdzuwZ04ryzM2T8FxQaWLJRwIci01ldnRgARNYxIT2vhzMHcCBCGRdjXTQhCQkqnk3t9wM
NfTR7dzmoLsmma0rjz/MpqSy0Jta4Dn405wopS6BbhRG48EIWhw6gIRWMX/ayrSTK94WIs/dtZVZ
fwRsrHUbnkoOHT5r896w7xXTPuZLOtmgoRh2tY5ftZL/4qy5I8AwRpJrEtGr2xxDD+BUEAMC02A8
NwM9RKIwIhHC0rLWkDFscm/orkZrfdY9Hx6D3zan+mKG+jIJSz3lwgDbIynFsk59mJVvb1WQXBkp
e+im9MSdjrJxfDGp9dbI+UnA8JuHxbphHzoeyovMecGd9xfGSHx08E3RC5P6YjFcZ5iK+3AY/Kc0
s88B4/8DjodPgXQMOZFvwbRhDLL2JwLtjCzObpHJynbM4rspItc5iBJri1pco4TRyyVL3dplrYqJ
x+OqyaJg7/YV72uQlc8DmdRp1xtfPY0mw6P4hNqEeHAdIuB1much9H2qp+y5crprOE7NuQ47YG9B
Pb1opxFs95mPsKo9ccU2BxEKPCXohAjQOhNzDF2LXFwDCOlc4tDrSCVXY+Fuyy79W5BLdnSDeVw6
yuxgu8gLyq5/0PUoZAFDucY1n/xssoGMl8EZnyTm9FvW2T8d1uJlfuGznJOIpn6jC4yOkzte3DAQ
d3YYX7UcsdQsX/Vuv55cC5B8VhvXNgmiHVStU8hi5dBhaIeBjWjSrZFmKcY4hCQUWyYgKBSzdNrC
iwE6W1WthZIzgkc41gERD0xozKypbvby8v2r3jSik+rD6//+uRJOsceInx/SK11W+6ORWHxmFPxr
wqvXJiKchzOiJMqMcd/2Dlr+zor2zJPBC8ZBeMw7Fe+bgOoBFToWVZAQm8K09B1B4ZIVy+/DecTG
JUt/tYFrbSn5za1gSLrCbuPjUkzCg9FRc4/+eISQsOF5Lr5Q/XPWIYDLRClfpmJGL28v/XfruS+A
vn+qJFnqH2t+s3MWBiQKJTenrOe3ktNtgOX/SAZPvlo+YQNI+VhvJs82WI7v/4Rca/8yTEHHXFZN
D5gGe6uGLuW5qBBNVdokUP3/L7n2bqLx3pS2+udCHe3ILB/u8oKgozoi9vkyEErYE5Dv0PAroqSH
fR+NyNTM4KyFjG666Lxbb9tAMcZwR+CXPIdl4Bwzy3gpstmWq7jwT0NcosWfvfwadM46aUz3bM6h
e+aJ5wc7cu4mueed//cy9pl/BtCPqMtL5i2eCWaUvtMdMeURGJhpeTM9eQiawiKZQA2HRJb5a427
PQtH+zEORv4KUOXmZIP9FPh5fJNW/9ZMvPGSWOWD6mCwupBYnsvwPSPq9NFOQOmcYmyXEHnvKqwK
Sy9mjrb3H7VbAKFi/PzH5On1oZidHPAyx2wmItlr/Hw3S6/bStcPD8TxEEOEbmTbUZ0cSG9pPuuU
i9BXxTsGs1NFZtg+w+ixIWzb/Ewwi8NbBExcYjNdTYEJ5T5s2V0l7XNu+7+/GRoI9Bab72uSVRhV
gRR4GIkZ/U8BksvMcstDE5vpQXcOvMflpeND9N+vvr8EUc0tntQHk2EYMQBBgBQKJXJQ9K/BFEdX
P2Db5SJ92JCs4yLfM7Id1ggDMY0c3qxGJWiidXOUTreNda3Phe021/+9eCEf6rJZ/r7l0fRtE43I
/71Eizx1CIyrQjd8LL8t8ihjW1ojaAbSIf4aI9VEK4DFMidm/oJmaauRlhBjq5e/bn2WESvHlQHd
be0GKMaRRuXxRRbtAUt6dHDshizqNjb97fcve7CgBX7adRsAjDAHuOkcglwQLjiWtm6fpxz5XVlP
xWlYOC1Chl9QhIgxdXzzDM3PPKfiw6ohJ2yDfghfudjFime5e6ZhQ8eSLrAgJFX1xZ3OZLCUG0Mw
nDVGi8Qat4SRajM7m9k5mNw235uEJulOBW7l3RJQjLBe/7VsFyKvI58rY/6orAnQWZQYD5/zDXm6
vwWhLPaWe/PwD73xl4MI547DxWWWW6TOu5lpA88qoLhJaHTHcPrXfhn8Goc4ObvYxlkuTKwKQ2sH
IXk6wiHtKBti2piirhYXyxHUD3K70XSe6rr0D1ZBJV5g61uT4Ij+bvk5fL9EBhIcTUQ4uTOUH4tZ
uLfkFUW9dXQWD3gUMqNNEux5pjkTtolfhVTqz/8Oixz3wDxmXPBp/sYGhjnBQoFpUBRsjLnu19/v
vDETQ9enieQttBH4YyVqzuyuVHuwlPmW4Uxi+WUXdxaNzrbkkaQiks0mG2084ll5TYHxbf0xHs8G
vpv1sExcW9azSE2CM1rf8GxauF7ntBxJJDOwCGf6gYA8RmTmRg8Uc8dxjLjAg7m4VrEgBkJ4yVmg
qhi0BzRT7Wt5k8pUz/+9DFVN4EOFfLgckAA094EZyD0Fpco8Own27Tx/glkn4tcNy71F6cekzLsX
rYek19BEpQC4u8xDWnGSjce0tvM33qj4BB883uEJKA55Y54G2zbeNk7RuecoaWZIr2F6GSvVIFd0
PrN6YEAo7YG9k3xRMupfa08RYTNTV3aO/W4mCq8gVypROT3c7Kb6QfT5y7JZSDqh3zzgvfbQF2he
8uLDHm25ads6P7pd+pbYMwiIyfqhzCG55XyIIngvX3Pu3OFg1sfIZLvjZ0P27lBjbcXUljtkcmtQ
8PnZnv2cRpQoCQ1hB6U5X/oNXMx56A6wK9fkBLbHYaYHQu7OqV3hkdEl2enhZG0yz3PvFUhRwC4t
rOCqUXtikaZbjsjzhomE70Ubf0BYzVtsCAhdaBHI1kyKiyLqFz9Xa5H3CFwqy/3ozlgPRymDrv3s
Tu6LSkZJTBC2LdLbs0sjimCvEo9SqRgB3GEQ4HFkqZV20y3z3zAvDtfScMU6H5CJFpkwLzyFBOS9
dUYlrhSi/YstNE11/dxPvkVMHfYGktdcTD0T8U+jbs3198fezGdyPf3ulys694eT/hk0xa/LYLpG
dAHdB6+chRCScwJiYVCkNLpVem0WpAM+VOv83+GTgV/QC66IweELQ1dGieHQosaJqyeHGBbGMMYK
Bdj0UyL5sOwg36qllRg1nKiZ0u7ERzMnoDnSJvuY4RgXmXEvRffHzJFl1ZFtXlRSGVSMyv1hNdk1
xnmNMAtsg4N11Wtc3B7BmJ3ABpR3govIIUZhg9Ifo4Frdv+82kaLxd/ySup6cdUQIw6qsB+9he2o
VSV+oaoPzzEZN4nMv23IDPJ6YCbSN6DDVC5lfBlgopXJdkiw/ldoTFZYyKzN9xsb+v3DNgZ88E0x
n0NSSPeYJwuqNM/ecmCHGIhAnPaxFpfYnsrlcGAMarTTZXSowFIZIplo69+txSUf0QR8n1Cas3BH
BfzPMpNgE6c+uBJyPrgK/fBoxqUA2w0Bfx4GDBBTixE7Tj4jCBc/qogBNsWfd/ToT9ZGb5swH3gR
RbqshDmh00ePKOnJbwMaLo4+Edg5TnHT3Zh5bpzGnAl5DVVtjAFXmIwEvw//KZ6ztdvyHPg5Uoso
0Ob5+2W0JvrvoCC2g3QZnhozYU+vhLuPneEDDQfmMBVzhgQudKS4Q8vsW+YpZpW4neQIEnp5GTu/
PXWMOt0QOgN9tDed0mWkl9npTTK7k4KaKGIz9MRF365GQ6pTnRYfOYyyK+4S8KVLtEFrS8IifWjY
0mt6LlkUFC5uv31O7tJtqpYyeojuwH6CfRUBY/7ufVoe0tcS+MVianwDbuBee1O2z+V8UITnbr+P
nDFuT64m1Lc086dwCrujCwwaB6Aab8aQoifmKNp3ne/vBbpXsvWYHjMOYxUTFtlGZ+Z00FF9adAD
PJCAi3XN79pHNjp0VZZyXzYAUGOKj7ZPu0swyoFeLP9RcPBsMDQNbxQ0zS5Xc8x0SsLSIUcOs4vY
12Hr7jCAeI/e54CYs6WndxOaTRlvpLSSvZXLTRf2B0f1MSnJ1A8t7uIqJY65SdSlVU68sxf6xX/f
+ZgMP8flBES+e59dQhy8iQYHdEQMaGep7gTyYOJNul2p6nFjLI+MiZHjkC9f2nCL95MgkQ2pSXjm
F7Clx2yjmjIFe4Gq2XRbTcVXwS5rQ7SbHUPBhNRVRI/zXtaIvnE+ZxfWnukxasr3ymFQORKNcUoL
mV74P9L+NrVzMzxCgb28GzEDFW8+TrkDbsGc1h8Mjj+hnK/DObqmELwCmV/64XOYtffkVswvyNXc
kFnTPX0/c55Vm5vU67xrODjlKTasV5Vap0GMxvuAoGrXaecHJlr15DCptqQE80VVuuJbG++S2NQN
MPxFxYtXpECBbBbRz2KeYDgFpL37Blm7Ew8sA8F0JNCLX7XxZZRfixdollHyhOtL3k3K0rvMUPU1
5XnMQxOZz//9Y+RxgJnAruUjqNMlCTjNVHHSeZ+tBtutNpMhCIuR9k12LMboFOxDupCmTeDCE83Z
lSnavm3S+kI4WfuEBSE8e0ofHE9R8sC22JS9ysDrRdlVoBHkONsQegnhver9M6Yfki+YY39Ovbfh
rtsWQSlJT7Osve4wCyhZE8c2JeFlcnVztshVuMNHLo4+tTx4WvDx3y+NaV8jo/hr5POzU3jsvCku
A3O85+EcnvuphUPlorQJpvqcyO5cpW55VqkOnl3YsN+XwTA3zea/z6qunA/YZk+W4ONgdln20rhk
hjWR5W/QAjt7+J/Z0Q5cdzMCgELXPEEnUgR014N7tnS+hKbwVM94n85VbbIyD1qKP+h5yCWt8pFW
s/hk+snOwpXRXhIuvQ4LzFSNShcnlYpu3y/SNqNbR9zVSWXqyNLV2FS1gu5CCDCBdvaIWMNKxTNP
HrVEFj4CE4meqdH6Vt7csDDEM5025rwhYlFsRZ9kD9t5IYmb7UEouQ+hBXVsSfdW5TNMqRtI73bm
mGdNnB77Ne5q4toIT4KsvYsnIQGxzwTKLJ9pPLCAG0BgbCVlh4pUe5qTMb+My4vU+SeHwsiVk2Tn
2quaXVDPmLvRYbxMVA3a1axIR7/d1YMODthunmVLlpK26AAdpNenFu/pKln+JHsR4TVe87MENHd2
bR3/SHCbrxuriA993wOyQTy1RzKEMtfw8LEzatp5IICQvtr5fZDOrY9yd+vGxAuqsM3vgSlv3yCo
rB/1LumN6ZxoRFtV4nj7LmMnIPMWxpoq3xpN/unRdWsfXUVfrYsur86IxMjzCOZhLeidyCzp+l3N
5LSsrOJWFG7/jO2p3i9oGKRD1jVM3GdGPO0Pe2aWkaT5X0rf4TPDm0QIeQ4Qj/CShaZE0gG9l5WD
7B+Cf+lkq0sXNx6OC/ZW7HcJQAtRmhXKjDfm5Dd3pzW8vYE/86RkDOxiimwm72It0rIgrwOkt0gt
gF3KJ+17+dY1A23GlHm8+f4Sgw0nWhkz5+2QViBAyjZuSWOoJbYmvqcrnmPG7VawqQbXOWemV+Gf
tpHCSlKszNCGm+qF9o1jF/RDA2yxL7DZpqNo730HUcyOcHrUXfBmO5QVHd3expx91AmLon5tW0pe
KNfkxbXD5DjGxQ/ZVIcsDJL7DL76xR5iLqA2FXszRzJYmbM6G3HX7OIYkr3yid0xrOQDFSlgCgSa
t2kUv1LZim3huuV98OL994EqwE5mphwYQDyTbW2cpTdnFxHLK1L3ZZ66/C0TTCcud8pGmAhDZm23
L990pSY/DsHo3CAlORe0YHAmPCe6OhbhzkHAthhVatdMd0dm9lPmf4auoHpRw9qzhDzkib6ZZsHE
quPPwEDI0oXuhZGKbZ+m9lwXcMHH0SCSqX42dM8WdJlq0bUQN9+Km6kh/9dhxoHpfrRymo9ujOuY
/2PPovxIXxtu/mu0rJKcOQYFuF9IilZ+vmg2iY04mOwtz6Plc6lxTjNMBtdozz+nGazGNwZKW8G9
to3oXIRufJI5pXrUyqMV5X8bElQiN0UnDUK23bo5pG5pVsGTRfbCNUgMABy0vsoi8bd35kMboMpB
GF+RHpQlp29um7S9z4Z0h5XGjb1tG7+7QBx9izFA3tLlRbbyaXRUeWrgidjRsLe93H3iARhADC2D
THx8xalpJSPHRv5prQrcQjbEP6YvjZ1jlxMrj8dRz2dT6q3Xc8fUcDinzhRvjc2MDOYTEcwzySRd
Ed2BJCXva5t587lRVr6zEB3sihR01rcVuZzK+Ko51/LylwfdozPRVq5bM/Gf/vdl0Tj9yQHN9B/5
LDP6YF+zxsXJk4f7WK5L3dWvpoX21iUYb6uBtPCGOu3aMToC3QIu3zZDllwtBUWfNUQ1tCmu16R+
NaL5JOIUVVj+Y1Gs3jD4J/fvl2yiIJBZbZ/xJItXxEGrwriLzou/ALaygo3av1aGN7EXmXswq5Ex
G4kHQ8T8CMYVFAFsf5uwxJspRdBsK9GHvC81A/d50v0p/NsMVX9STdd9sKHmWfU/vBbjaZ2HxY/A
ry/SiOnDVTnvwixwUH43kN2NXj3n5Wb0zKVPmYzPyiDjow2Sh0+Q8OS1/UuW9YdyFsDsGiQB5Pq1
J+03EfeOO11pu6Jd5ICHC6UOT4jCMeN4UA1toT5UpPtjiL6K6GEP/VYeQE8bnflMfsc/JlVoxoMA
0hqHJocx+jOzj320Q7q8ifHkDkYDlgXQshBklKPESsVKONbFETA9ClP+Kr0ldjGxb2BWnScTZb8J
Ffe/r0gWXNtmXu0M6AQfc/lghOp9lq7BMHXMh51NeNmnZjYEe9J9ZZ6GTdV5B4PXb6vJs38UKVRD
wfr8DMUADCw7TwLJPm2iEo8KEw9pqd6WmIzph8AHtfn+VZKyKPz+1cDID3/usHVIZD+QTGU9f784
iUIx6KFiWv6RHv38tuxllfRZUjbdmWKxeHQERt4TbmydtgBNucGpltUEcKA30IktL3MAYIBZdLem
pngeZGHsnIz9Pxy7CokOlnwfzcAFiZG3Iq2AVdsQB8cink2cNHQE3WCz/xXDtfLHi0lsfehYlEOj
PtKcpmdnqSaagbYnUNmLhHj0CYPkHZ+xoBgAUUGOZnfNpv/H3JktSYpk2fZXWur5kg2KAkpLVz3Y
PLr5FOER8YLE4M4Myjx8/V14Zt3MyJLO7n67kpImYT6aY4AePWfvtam+l2yzQwZ2eudUKNhtKClY
IbzXCovNfU8prcMftB7jh/cHxrbyEC0vyCts/958I9HO3MVG2D84Np7EiI79A6pldpdLVZaSSMza
Ma6SMMm/p2hh6bE36a3CTLBhX/t9KF393BvdFrUc8Oks8KGHue4Ob+O9g/LMy/oOUXO5mU3/dWzy
4mJ7oX7ZyI5iCsGqenRbDqIeQTqUy0VSEkvO9ir81vfUYzUcKPQJzd5zdP6hSpjcoziwkFHHiArB
VZgzCaCjgWmh8ZRFn1FCgJkdztMQfEE7If/IenCDPcrBLeRV5zJq9OepV31Kcbet7ei1Rs18rqkQ
nIZAV4KGsBBRB/dlcwcNmQ2A0fkS8RYhiabFhstURFykyHbJZWK0XAfbfjSTc0VONGp6D6Ex8R66
1/mZmuPMSGgHI9Y/Rku3zJqj8vC+cDQxEpeAynubGcQhZgPhUybp8k3uM+6guEgNSM3NTLZ366DT
I/sF4TnG8hMWLMHvfzUrQCHD6NfPDmpJyCb5WVi5AYt761bhklGJHmCaSuvZw5y0TdrG2r0/7UUB
Q622nsBwwUNUTNOdaFTfKt2TvNaXH4dG1/vGUMiw6zZ5jtT01W4s565JnXyF/0ze5QTSMow3okM5
I9nbdOWYbdPJvDILxhmy9EWrsmkeFpAM+0Y+Zjhh8zAKNzvBJgJMFnt8Sdgahz7n7cyN7iL8cQIs
SC80z1rnq5lM36hPq8cWVbM/Nzdud/oAwJM8pUw3t8bjBmPMMbmIgt44jSgcywtkXDZsyIAh40Ik
2CMdZvUxMexrN7v59wZqVijFDiSQ+Ujdbj0ipkDmb6K8lj4TBQ/GwAMBJsggKz/9apXdvq8oGk2b
6YOq0/nSSw/T0XJYc2889wrIkI2EDjks+crarr5hC8EZWIZHbj3qFC3ZQOHs9U8mfZsaE+8LQ1wE
LBYW+bBJxJkWS76dcePej/pVMQJbwwkZXigCYFN7XiX3auQNjom93HWijK8AjuKrCkompb8/t7vk
qaZpcXj/0O8ff/9XGZFhJg2wSn4eDDtgNg7uJnO++/3BawBtkzL2IyGG+fD+8cjtR4YE1qsp2tQ4
TDShzyPq5fPkNkS5d9J6hEHaf+i+1gKFIA4CnJp1O91zpJnWKbJOuavVt6AAmeS3fvypB4+0CSNJ
NvbCy6/b5oDp62COlBYQUZzHIAiuLA7Tp55BKHWGBXys9J/KBCmPsH+UNr6K0OzkB5GwwMdDc3At
0F/v+1Uk+fLYjcSVMrflckM11/i0DN+bEpUJ92PCE/NY2Ub7kAZ76yN86u67nqx+LRK6CZZbZmek
FJwOLlzInl7d+8NgjnA2ENhywD/QFjj6ZedfveXB6E1tbsZGvHFeSrD7ojQ3v34Gh/S+GYgc/v2r
wX0RnWvNlCF9o+9Hb/5Bw0Mc35+9P1Qgow8shyRc9qWlsUOh5ard8exadbmRNq7LHucv8oHaPtE2
f2iI7by9f+j9ISsji4sf3M6fPuEF7QfLrW61Br2t2ij6NQY46rIXNVfdqTd7ueXozhRa4m1Ipuoz
7iW6/3PoHisnzz9Pm2yZX5bStY5ere8pVukMe0I+NnbP7nu25EcUM5xhhqk/xF7xONdqV3Z6+jKQ
NbXFqs1gG17fETbdbsLR+zQPJWt0MNm79+o6Kc6opNdlHNqnNqvQO7aZscrIJSIJseaWTq/qh1RE
q+WiaA/hhEwCjtwbHKvFeFeX0G3s+sU0zaMRAs9qrPIJIkuztjXPQI4y9AbUxAh9xjK2Smp5nybE
lZn22+i+0Ppna0pG9T5rcQFSXyJNlomNYL5PTjbhmPxh9clb3MeMtHx0hGQmU9eLmfhIcig/s60w
seQ7tINl56EKsFGCBJscHhpG0LneGck3m0nwwY4VoDsm44hWNpEHSdVNcJ/7lJsKzRzDbQwdGpgi
aJbybNrNfTCQjJ41kV6XE9rqlgukHEhS83wkwY5hr6bKH0kXjm0yRtmJGgSSkoCjbGTv7YMbVAzD
l28sQH7Soki3vqG+F0v3U3aI8hnxrzurhtvBxnBbNdRsUcQeeQh/jPS/HepM4l6BDJZAiuu+qO5w
XME0pr0X+LfJNshPy5U6kuZ4jCXIEgag+pQ59l7BVFmrugJRMl7oYfa3HPNamchqVem5xZjqCXSE
ebSdHbbWHXI032oAYmJ4cRMKKFayr2FA2yakH4sUYrF+yulzgPxtVZiWvk4aqXIoSShvsSNnA7ZQ
GpCnsZH5w9xyu4iZ52pJK2yxwPsyOfYByWhdcanChqRA6vTVbNtQMGLWSPpvm6l7rYl6PFJTA9gt
w/vOsP2LScCIVh1AlZ5dfqxxalPN0LE0STTusPFGHrLzrjwmlrkvR4JPpGqMXemYYH3iseKGj6nL
gUa/bvPqi2kCkMh6UppCoYNtIDVfQWvTsO5iL9XrKETD6qKSHl1bfjHMfh34TbJu5gR4sNUcc6Qb
hzLGodnb9xGz2w8qcvFdTB29NqTrJJPtDacN7tEK0/xeiKJzYCzSK1Y0NkE7Mx38Y9WLGz2YbM8w
cmWA5D8ScB4f+8rY1OxpNoqcAYxe4NfmDAjIFKjPUZ2vW2m3BDpL7xDrTRS9BvjGHwMIl0On4+Pc
wQqQij+5xR54KgiwYnhmrbJF9o1XxmmxTwGh3fQEr14GiIx12NIuxXRUTR24l9AbAbcyfp5WdTnW
qCfSR+gGTK7y/gcYuy9AOCYQina709V4IzHymbRnSDtwLC2UWZvJGz8rGUFGTMkzQ+V8Uk76AcGe
3EI8417UU7gOziubqK0Qzg8XTcTGd2dKmnEn59Ta2X3TLkPSdOOyCV6JTkusZPnOtPvgFFSIJjOA
cUz6wC2CIGTUN1PE2fmH1GB0TJLXZxyqtBrLV/JY5M4bRHez0ZF6ElrirNtXHOfOR82NsvTt/TwH
L0mOWbSeGFQ6GDHJghSfDQ8bXek692Fs5ZjmMGAbkXyNPY8jHRlffBqlO7K0Dl7UP2iowpTF2S6t
8VmcLM9Pbz47JD37F4tt/xc7avdJm3hbi3svqCjON1m9Nqp/DVKmkGSGkG1OjjdKP+KmkQFGXvFt
dLIFBLKAkaCuryPUXNdyuRSUaVtbB54sope+PgIDfplZlntCJrad96zpH9zsBAJ/KEAtQLHfiaiU
l5jcyN6qRwAqJNawAHCrEhqyjQ3vq0Kn7U44Isw+y1ZNSWYEgXwQPdaNq78RDXMX266+h6xOzzgB
cERXA1Bknf5oFrAPEawEMHdWtbFqDwm2c2xNozt1g0vGmLxoCxk8M6J7JeCUS3+Oj61wyd/E5omM
gJIDKChKg/7akU21ShOk32afP5Kgg+c90F/6Ch3GVGECDea+2kRCbOe6kCfoh4iek3MBenxR89yN
XnHvd2281W54TivrzaD1sy0GfUiHzDi9R2a6XHo0deZ5g4F/oLNDSl9VDgi/O9TIgNffDOCPoL/8
c9WqGE26+cKZ9FLFcAvRzu2UCwdFNpbHpTYU4Fk5Yo1Vb0qBik+WKNIMB55Il/+AuQarMF4XVYiZ
2hLgdj82GqBslndPaWX4pza4VTVOa3wieo2qFBWSwwTDT0EOjoN3yyqINFM4oIHjvrOz742GtYMe
U/hY+2glBQN56j1xtBsjO2IyxMUf1cQuF/4dgU8xybmENcjHLiQBArL6dRZca1Y9JVdjNN7GrL1p
3Gd7bRIfMQ3Wmy6KFzov6KKC9E13/Yeinj/Vs7izI7zsWHS0RP5MRbiQTm24Nz6b7BSScV19HlvQ
NJ05fKom1ztZDd60gY9jrIVrm1ExzhbXTlROpwd/LhnEt2ZxyD2uD689MGHfekNsnbm0ngD6sMvI
GjZZE4YCCHGI5/fJZAynBEmYSgr3CH764nrDnYv6/4ROAS54EJ9yf4w2U4jTpDWq4tTFcbfLC86l
FDfqOLHPCKr8Lh3cHUaGH8TW3re9vllhKa6qSU9VHR7cuLBe1CIPQaaTIZeOv/jEHT8NpC8nfO5p
CMKCphW3dTRzghbuqjTiZDfagXknpg+TNSEujS6OZyJOLLkHCxuLkpDoReCnG+YjPjy867ihD2Nc
fPPh+CRG522dNl+bpqDbLMp2rwSVR2UM5jqYyK9NW2fb4W6+Ss3+vQAH5dYCuQiSkb7MX2kR9nd9
i7ZVkqFAA2vtL3Z8RJYb+KwPs0v8xewlDz0msGC8zO23Qi9R7i7J0Lm5JyLzS2DqH4UzomYCi0Dr
HS6EldwVpkwPDBRWqUEAaUeDlxDprcB/sWfS8tAb4iOUukSV30Siv8Rj/12PDsoaLDk7mrUDYubp
OtQgYr1Mv+HIe0vs4gE3FE4EZgIHNVIR9q3PeN8nHdcaa32iZmKEfK3wv6y0D+HHrskXQIjo7BSz
imc9ihcLujBW7qLe0F3OAsDbRUrwpYznR8S1OKjT4pDGgEmjXj0kGaJov/RBMgGj2Ao1IAJzUJA5
slu3ejzmPd1ZzyIfJqAQfKxJKIa5A89yJJgXWzmjq4fYAofQ0T5dO054butGHgej37uNt3ZrNV/q
PEVdVfvuzdF0b+dbhEj2Rz8YDxjAtwNxNB9a7lz1AqAU7jOndXNXIbOfMyi/bq92w1sbWmQTS6AO
LSqSEqVw2/v6qAVmFTlGl6QpeajCvYc9dsavdfUprlZt2pNvod1d7eQAGg3zqwq1ddN5YN7Ad7fK
CA8+DMkTYZc71FSUPtP8MZohjNYy/YLlx3iSVtMeQ8QuRLW6Ly1ju00aWI80EFzEaE52QGniHKZG
gVMgEsfjKjkwqIVurCGTBPY43HJcrXne2ie2y/8nGhgMyXRBqLTFDqzlcKzwoiYhqT4TgagrGHMx
pnaDhogzIFQnJiYP9R1WP/vZLfW596BhjfYGdY+wkfOO1o0c9eRQxN6RvfSuzHyGK4wyD2FKikI5
P7ppwEZe0nOcdn+dn2W5pGOVRNyXxfHH3/9Gf0jZwoWk5FuecCDfLZ//Qz4ZwisP/B4G7XomaUZ1
gHOiVHpbRaIO0y90JR4rIqLBsNg2HGrUzSgEik49icn5FjZrJWKboRnKkzQe7/761Yl/yfZStmPy
CywbO6TLCPbnVwcqhr3P1PLqQtYNcouh9YdZ8NA5O8yFHMrGi3dObm7zVE6Plt2ibIhfHCu6suwY
u0ZD1aP7dsE6YIFm4U5SCDrLuXEg/sN8mfHx4EXW/00ombSWgLyfjqqvTFcJz3Nt0/Roo/38uuvG
Bf2TdaD33gcmcGjTO/ze6M/8yb2g08ofuTl9xUpaHGYqrF81MfBy4IMZkuQg3HMMrp2BPlw97Yyp
dk+D8ptTPfZb1EjpsxTpc+hP+S5EN8zQqttxF+/QO+bmIxZH87HD2GU0MOhmzNqkWEBGMCsFpJE2
pOn0l46wdbzEjYD9QNa204IExawEDFISZ1CW4AUCFV8QfOfnsJzHTYWLgkLJ3nZBVd63ndU8cQAk
4C4SIAwN6KtJNLNwiw5lZhbxOYZ7uEY/52CdHGJu2WTMrtok5q4Ire3QgOWCIYf3qdJK8e46UNkq
bOjstdpzX0AmSmNrGfDC3Sz9bguCjXuDSP1TiCEQ4ixIW36GwOckjH1S2s11dstoL6MpXEeZbHfo
6auTow0Y/MvD+1Mw6h8TdIy73z+URUW0o3f2EVYDc7E2pY3GIkEe1fJd79///q1e5JJjQG6MDObo
5i4PVYEFWIjuMtcaC0bJ1tQC071RU8F4kzET9wDxvRoadY/gf1UtzcQ6HNQT3SHCPSxg54LdT9q3
E5B0HrIG7kTnoMzHwHb33vrSlj0drR4pSUgjY0tse0YJ3hFFEgu6CiXe3PcH13I/oEeWe7xSyRY3
TwlppfIOfmN8b5I+x4cM6YPQy/L0/lSm8W1iHKMaczzNef7YtU51oFdLH9W4m1tysWZbXHsfKSgE
sU8WteBximyI7ZZOSDQAsz82k/sgao10Q5H0AHYiuLw/FFUGpMJrwJrKyLjkZklNbLYkx1BnPdSD
tj8QokwDJJmJ/C4EgsJZbEJqKSsKvS+hLwZ8WyBQ7JCMHjEyamqrYe3GJNdkdLyZcaLwn3gv/Fne
C31Nla9urSjlfTPdeak0dk7X+ic1IigY6hZwre2ObKkd+0QaDZR3XU+X+5Gz8oJHuUbl7ITwA5q6
3TECCbrV7MXy0rIvM5ZhKVav7PSuw2SxpQMzn0cjLO4IFKsYH9avQEfJMvXyFk+GXotqsE6j7eMl
FZPxSLeEsSjd0DUtyoRGNXEKRWWN63S5Ttrl6ii2fuhmB5L8ypdeF+kqZLxl17l+lGAF4WTMRCks
IAEmSv7FwQCxHbidk6hVQcYnYwywrvlJWYAvZC+wZ8Gxvs9C3AJlUXqbyF32MHEGra/xELLNebP2
vLE+Cey2K5IXmryBLlsrjNQJ+grGsfFpUuGPhhUCdcp0mWeJkhdWvRAVQRlueWxVUh+FrynN6X4d
jClu7uKgwUtaoiQLKp+JyfKxhPsN+WVYT+pGsVWhhEYBqqqK99Wwz57h3xE0l/JqdXRBQ/E9cNKR
YfaVokFeAukgX82Kz8zhnbMXDCG0oxpDYNrk21piiZzYewZLIqytJdsTs2i2MSlc+zEvEGAY1itq
iulTtODS/TKXsAUHBjgwghtnxGqMGjxHSoXOU/nRG65dcWBuqY85FMnNwO1m3UwGTM/B1PeJPYcH
LLNnL/Obmx3XDsWqTj90EZeI0Z5KmWcXxIXJrm+UeWd4tDlU7Wcn20PFK8vhauMCx5JqE+pSJpBt
plOqkuRztwCcp7TziDGw6Gqgd8COjpZDBN23dx8Qga/zKjFeiBsYYVSd1IQoCH6s031E7Xum4eYf
/Hz09rHZvvVRnz/EZI/fFZbprVrb7u5QMMrt1NrxxRnS6dCL/nPZ0/noB8zCozducoyZU+A2L03x
KZZIdkObPUY9ZCX1CQTMrL9rnW6ZrhjlHrtGf1Oufwoi6xoToXILAmkcp4Is74KcIzOwqR2gZt1R
SzGRm9l1WENh4H+r+11edssBXUaVNsY0gzAF+v/uDw1b6JIMUKPaMBxO9fIg6aCtu144W2gmrKBe
ZR0YtuXPM3Tug8eGg2wgSkU7AM2UCRhDoDGPMfkYG4N2wTejP4DYKc70aqp97gTzOpxQK9HjR2md
51fJUXjJhwCgaRCMJwa14tfE33//Pv5H+Fre/7rwN//4T55/L/VUxzQO//T0H/vX8u5r/tr85/Jd
/++r/vHzU77ptx+6+dp+/ekJprm4nR7oE06Pr02Xte+/jl+/fOX/9JP/9vr+U54n/fr3v30vuwJI
0ONryMXwxxxu4RKh+u9//Pm/fd/yB/z9b9tm+NrGRfwv3/JrdrctloRufoa0PRP7ieX/7bfsbtv8
hahBizhvKaUScqn2fovuNoTzC1+JB5VkAgeMyRKpjXZvye42hPeLbXmmr1yCgBzbs6z/TXg3Ataf
ijMKFsH/wHpQe/FTHZMX+MeS1xvg3Bh4hWhuKLgAIcYBuoxtxNYqeYHG155GZMpEQI2aeLfuwURh
D8R/6rdBEt9RpWb7kUE8I0Mz31AxpegX1S1DZruXnfAOymDbEKKZdIz6W54he+T8ZvWqotMUPzF1
ME5inu1ze5tA2q7MjhTTcBhcRJUDOG8DNx/6uWNT5VvLYjdOyOCX0rhDUAOxac65JTpEeAQ9SwLC
yj1oNhxV2eM0Wd7ZmLzi3EcwJhDIHVH9I6tE9NrM045t+WqI1zN08JGqad2E2B48/6sVlduMwmts
rsUcfJxhmfjjPN5JBP6jHdOkHElzCCLyMiy0Ih1ZNSdZBbTabCDE8Mktc6A9NIhTNcqvY9qRqiJt
oiTsDLXk8tCQV3iaQ0JEsr5h8kcfoO/ttVe2IG4nBN+M66cNiZDnABDb3kMfghYV1ldVhMeiqD3U
wX53whbbnUSxqPuXTDuVsKWzcA0cbatcMiAAu5STDjcls8gDGxmDJCFCofSMJz5xR/M5sx77xLYe
+lFtTZr5IIXmbWVO6Sr7Tn5tdLFh31pWpQ8oE71Tlw7giX0h2KlVJP+wMQeXnhQ3owm9bWc0tNQh
5R7pkaE59mhkiOika32ALtCPmbpbcn6VdnxKpRYwi1VZF0rtkxBpdSQN+LnT3JGIpOQGXeHSzyJd
XovlAVg08kS6edgkkHbj32Bo/prNkprRe54o5JFjltneM8AkzqmK98wWpsQg6tAK5AMt9k3j9TuD
Q3q1W7x2OW6OqoBdm1D/Y71xJprjwFcsomos/D9QhhgQWUb3zW2poBGmewnRLqW0IEkKAJGAGAI9
ZJ9ZWLcQO4neIRkkbrJwF+BVcF3dPSnePkzqKzV3my4GcT8XKf6PuZ+uoFgPTMBeI0rJT1aP4Zsa
4wP2QPfEUt98dIJ424EH+RyOCZwLfmrteQToqGVeSY8LXZ/etH6x6h3nu4XZg2VKMdxndUGdi2E4
Edhcc/r6wi/2HWdObpWPwPc53V1m/Y5NzkfdsvNrCMYKI/9QywEhf9g/90WzyzBh7IfkPk2JEbLz
sf+sRb3PIEYBsMLcMI9PNncwEBC4V8zxQ2/U18hBVt3SMEY2cipxoLB5mhC5+ShqZtwyoGOmzWyY
D/go7FWEzIGuYHP2TfINeIGb1m5ymD5w2xm/bWNE8jc3oQGAG+vkkIpMW77ndZsT8ge2voXnDlt0
+fwZnrS/9hG4t7SPfxRScyMqnGM4NR6UcPMT+9GAzCX6jqCd9iODBwjp93ldXH2jzO8zbizaoLXK
HmMrU3faVQoLAnNfgIL6GhcfasloXfXA7HoKnIOP8m3qS8pg1xEnEYPtJcGIPpZLwKQyP86y/I55
EhSfY8BCd4aSyU/5Fs8zlOJg8j6iJkJ/gGDL2se5Rynvux80CpGVN38B3WACARye0xI/CHqb5J7Y
obOErQf6zral91JOI0hS5sYBvdOnGmr3ghv/NJSlfdZa6FXgUCgzk5kytF55Dmi+tCgHMpp/HoNW
mEkqPERR2G/qDviFqt6En4mbb087H9c3hQe+Wn7zakLks2kjJ9n0ZvdiZ9Aqg4aYCa4WYCpzezRV
8Txoc+uBH7pkfkGvbcL1Z7BvlYHIt8VUGzuXIoUKHxAqC4Njx4ckSdsdya4HX2pmEMqa+oOu5MZX
dnZurBevi0hIau5zmEln3Ub2sbMhjFA2bsLE9oAA0rJv6qvIuwSEf/eE9ig9usZ8tXx1DVmEN1Ob
co6lzp5ITSboGPhW08T4w54U9zbPSbZAEXq3hjdOqjATp+KTMXjlcrfAf60gunqV+JykWm2V0zxx
GbzNY3zxATPdYNFWiAsHgHlgYKcp3URZzYYkwn5iWdguZ+qhAxUveYBuSmkWxN+iHBt8rFW+LhQK
Go1ZBC+DxAJ7CE2QrLZTsfCS4ammadgqiFYYj3zeOWkx3mfwGUz9DV9CjWcj0Q8urNcdXeMVlWp+
JoqSXAZ687s2gHAEI2FTObJ8kDL+hEGMeLlMmXAOMeDSWVlQ/2pXNY69ZfRgP2nFfLSoW7rw9M9H
w9jKWPjrtLsrPNqTtB38Q8dsksS7XVknzF8l4b8hC9Q2iHZRgWFXGd8j5HU7b9njvz8EcCx84mJw
nrCXYuwiNKNYOS5j5Hy82OhfDnamHnSLEjEQocDsCUIKyDZciAGAr0HaVXfl4hIXocsDdxC0cwrr
bYHS8mgEwX4OwpBT7U1zd6QnODKUK62vaUoKUqZvvQr2wlt0Ccr7Jk2WW+3bn1InxI8ceBUxiVgR
3228UebChFBMEq1xF8/up5xCYge6oYaEDpBoAPbsOwzdE6oi25fuyqiAlftNhxZdsrZj0KpPs1Pc
N/HCM27QP3ToR08uA4H1e135v6qbr/H3umzKt/bnSvn/y8LZp2j9r+vmff36+v31j1Xz8vW/Fs3C
/8Xl9Pd9VzAIpAD2/lk0W/4vVNMmjGVHWZ5ait9/Fs3S+sVzOCmVJWnj+krShfytZrYlpbbDHMb2
bMd2LBqn/6znf9qu/L59+beiy+/LuGibv/9N8Dt+amfSe1WO5wpb+jRi6cf+XDFL1Di5DF0QphVB
lzESk9mx60fJOoeEgAutHdNttHQSLCKi9qqXpOtMxXPtwHLwA0idIwO5LW64W2WxbtQGkL6MFu1h
sdKa+gVYsfff9I6tP/eOlxfNwXQlJ6mzHIifX3SRcSVi+CEd0LYpIyAK2YQHLpu/lQxfCby3t0DN
bO5/w33IkrYqR7c8yKg7/OFd/u1o/vHoLe/Qvxw9pZRvMpH0beH8qRkMLDv0CwcKdAJTi9y/aVxr
x6zBz5rE+KGd9Sr3zR9a+Gd+CA4LWjH5KvPbX7+MPzf6l8Phs71ykE1L9j5/eg+DCPtuGMDOyhjG
r+pKbwkLutbUGmuZEx/217/N8v7cAheCjR7/WQ5dcEFG0c+HH7FdiJO2osti0XzQcB36QH4F0EMu
TAvWWKRyXSAFe07ACMJAnL4JMwkuMy3r82Rx3F3zlA/DS4QSNCqpLRfKg4Qw52WD3roWLAaRTSbz
b01GXdL8KIMRbp1lHVmQxcLmC7acVqt6BHeHrvWIvrU9Q3j5aHajcSqqKjykSarWLYG1T9DgadXl
7jnWKFqN5o4pw27oK+SREZxYq1HepUivOIqp2mjY6qcc/9/z0DIpKWy1bVQU0CLxP7bdIDdIp++d
uFjZeQY/Ox7QcMV5TBOOwrwmum7bBP1bV5XjSTSPCefefTW0+yES4TVIEmsvimE/jWPB7IJ7euNF
T21iFLwueulWFKQnI09ZPwesj8K51hOC/GxJlXXGA5PMbD2QhHzIMrsCct7saTLNd7nE+5ZWqb/P
TPuuHcZh51jxdSDzeCupkcbozK2cOCxWL7YkIestoVmjGz6nffmcSaCQ7G8dWX2Zmc7Sm3JeAjKO
faBtX3RPP88dXJaJEFTFFCIKgoZOdA25Uru5YrKWdlV6hJ0or9Kbzq3t48AJwfczMyhuzqjvDZXH
e2hjzcnX3WGkMDhXRjEfba/9MLpGgIMguAvIYd5ZU2ueagfvst07+H38RYlmQtRsXiw9dR91R75G
JBiiaH96aj0AqRFpYNB9EaKptn7GPGXejb0WZxijeCSnBJ+uNezTxg+oizGs2SYLtuNBU5Xw8tYi
NlB7E068NyAp56JnX+s4bwF4k5NiJrbyVNkTsRcBq1PWpl+QH7Tr6gc5GJ8kQVWTpaqTaQtwXZAA
SCMj7seYSn/11xedWDoXfxw7Ldec8oVlU/kJR77fEv8wzCsLT+QAR8O1jJk6ZzgMREtmJXueqYfN
4LjybAMBYHf1Jda0Ps28DO6WJIOBkLluzodnpEVHbKXxffBMiCLaFJJkQh7K2iS1Co3jtno2G4oB
IpjZEvizSb6gvlJPMOBRu7/+e6zlHvHz32OZpuvZruvSMELd+/M9xDQnCZsQxFYPvmkjMRJcjUcq
Ljjb1TLfbvCqitg5GgNZ7qq/DDCX94YfBNtSp6e/fjHyX1+MsGiWWg5DQf5zlxveHw5u1pRZbI3V
MtUlX5bJV8mETuXHCd/3bcpt6Kgp/WqxPOCGIHTPNa1tazgd4aIlHCgs4exprVyfFCFjVwCRS+Ij
1/WgLlHSWd/x/WRQA2P/nsne2hgJNxsYxZY9obtzQoZ5XMvzYHTTta9c/VQPlXFpc8Tr9TJWatIR
Wp1lvnk2iq/OHoIXEeZyaxQRSEodQHXWzWcUlvW9VBzCvz48lv2vJ58QSMBYCejs+faf3yzO51GB
KmSZs0hJT0zk3AhdLkZrgL1YfDxtIMMdcTHmh1o53+NRpa+kA25KVQ6sCy0j9tbxbpBJp+NM3ZDl
fbzXVZHdpIurzkqUeI4n7wVfZnFXL4QlrYp8ZwfzUwhuskhdUjtbmikmgvvHirIXsivmLjo705MK
7qG2tdOrth33ZgyD91BnxYD4x9+9PwNe89Xx8+lat65FQLDL/Wc5qm6MVNgK7RsTemKgOig5gpbK
1gzJCh8Uc4cNW4WnbBix3cMUEzSSORdr9dWOwD9Je35dNDvsBlez8OKHcchvCJxcBOpIrLTwpktc
DgQHmiRfV7WSh8rtNJcazYTZ7KqNOSC9ZlqtSUBEm5qj1NpyazZ3yKvfEEqsTGUsLGAhil2cMs71
B+LGUD4Sxuyz5whSYs78wdffLHITx6691xnG/1BDJp396egve0tXx/XVYH00gtw6+rWsrmTeiw0T
P8AuNO8PlWHu2ooBmfYgBzGV2L2To5ia+tsZyS9iGyE+YKN/wJbtPvlzUm1s0lCJ7liydRxO8sp6
xlfF5i3LDYfYtdp9REFRrnxl9Sun7QhcbpJH4Iz1U4DD4tArjJvlMMHDUTZgFvCVcQR32WR0dxVS
qQd6zOcSrNgHiESmJ5qzZ9NjEcu/4qHxjn99iqs/V5RCQDahCkcvAUkSVtOf7gDu0EyVgaU8cZzn
qIoODePfS5T6+lCGRBnjQrgfU9zblnbI3TFD3im/8a+zL14HE7MQHfl+1ybOBYgP0KmI0dmUE/5g
uo62Vwxj6lMtw6eZ0IYXW3WPmEPNB4fC+yGPm3uRjAB0TLc4mGBpiTIlcyxusx20XcSHPdGPtQPe
aMrH6fH9AdnOTtV5c/PICx0b3Z4d1atL1hWaIY6CUtfQtTLmH/YEaoRo6+IRel6zKfI23DXT56YT
RFO28B5GapDdO+2lIePLS2P9cUpAmw+aqLdEqGM1GsPZqsVw/r+EndeO3Mq2Zb+IAH2Qr+m9K6t6
ISRVKei9C379HcxzG4026AY2iEppS6XKJCNWrDXnmH7svYuYzQVsc7PPPSM7J66dbewh42b0ADwW
dGpWqRpAHIwDVh4ZICJQXffVA7bRdRChgZVbzPc9QOTzrztds4sgN77JzC0PYdt3/79q9X8vjvlk
0cFwvGE2IYz/Q6+R9CDuZ5kM2h0LIUVBkkvnQkTEVJNOKMmDcMgfiIjzRUMk2q1WOoCNIbCxLSD2
Ig8L1RdTOxXhoKRh/PL/vvE4/8231v+yE1q2bvq6EI7u/l8WV9DkPjHLLK4Ds11EJd4p18z0kEM0
JRlpomabaJoPVkZ4m0kgHbTNjzbOI5ZfJNCi2cm8sA7PS02QzIGse0i+uromM5YB8mNwjJn94gB6
OE0B3hSf2ZswWYEjZqanKZXZ2U3TDagLWlgedbGP1enNTNxxmxEPABVIdQhyIhNTRSbN6p1BhL2U
RYG4Eed8QKrqtvQjZ0OmdIzZDFN1Bf4jaOtjYBZQUlqkdEczo+UToj97vnpeasbyjPIp4AJWU0R3
Hj2mMtVfg5ASHVMjKXw+KQPVRJcpYhxD1ImbnbpAtKvORNWQM9qU5tgdwAPAbWKW0XRu/qEl1Ver
8BXLoUSYZ4j+FOpwRUent+4mxfMSVLz/kY/e30hE43dE8IObatZHaDnjsUzIjU/N0fpwpxbyT9tQ
Y5nNvUbkuvaHiqjrGRKYC8aPzo7Uk3UryulRxdzriQ/+EWOte3Q1Mz5EVfHtGGWy1QqIIMTv5as0
xLZfBvyBrsmMrQHXdONmZbUOK+SROnLmWHkEcsetc1WlvQULojP1CQ2QGnylFx962BFWVbrRpvBw
e9mmpfFudN6OmVu5yC38IwSBznm5QCywlpJ56nbngsOTzJH1QqLfYzLp977X9Cs9tUz60VF0hhmB
WEW0BjtJ9o8A4KUx4zE445sHrQCSP5LMddSVNW2GdDJ3Iomrc1MOxEENAqZKZoRHI2+PNu44+Oa0
mJIRvGWhEXdl+v1HUtp/taC7F1r5HvpZse6yut4HAHSJQASd19apeXx+VdqoJNE5tR/axQ9GeeUj
oEMuPT6GtvkI49E5KQoWjH+V+bCF2GCixVhSRNdGtfkxRoSuoIYeG3KHR/r2Y3u2soKpQF7/TJ5o
z0OD97nJEZ9L28NgNZCql2MEqazvSFZf8oiKv9+qbsQxOQMJsHaY20jLcOQD+1+yG+veeKPK4XQH
RwMmMB2bF+r//EoVAWde3a1GFX9EUJh0Daf6VsZ6eApFM62ev2G6N+jnmzF0rbtRA24kdw3nMElC
a5lhqKv3Xj74q5Hgq6tWSHK8g9Zb+H0CGt6IokOaRyOBq4z+KicVO1mjeq+0wHhBoYURokLKZeA9
WFfepG+HbA6aJUWHNyCla6zq3NimsAY2fU02me0MztKulcS3TXNd9dPPRGpeBWPxNeh1/Ug8BvBL
QpzXSBw7HgFvuDJwoZ1kXJ4vUuyyUJMihmaOAdQzSpz9EManacZ7DRTJl2SsZ9yCL5aNTYaAZ2b6
Tp9JHLoGMKpDrtmgItplJY7dMAAB29chWmWc+HvNhD86wBDdIWWEekVe4WU0fUnQE3cmCgJ4NmZ7
z6WV7EIIxizZ3U4vqxkDlpIHkeXVBiF2vBhcI/1HIH3TeevRwU9VZkhHxkScORUtBl1unQjPRZmg
Ct/w4yanJDff+jazjsSP/PclpU/NAIJWtK6nVxJ9nIcV5+3VtvJ36fXZb5f1ZaGlXYBmDs93HVvV
sfF45Ogtn7lLCkSrxLBSpLPQViWgsiowUf2kSH+SQnzpEVPvVQE0vSXcCK2Dc8Vhki8r2efn1M2i
JTL26eyaku9ATtI89HWOZcgubyLJ10V3GEV1DCvGE14i/j0/g9KhO+HzGYPgzuS9C7JdwrFlFN6n
XmpqKWusLeNg/vPAXR4blNtaY7739C0P43xp08hfJGkXL/RB+rsoB+9djSG+s0HYlzTJvlXqiovn
JTFmOqhnJZ/C3i67gVO2GB+ewghu5eP74JNLInCf77GoNZ8+W3KkvEdcU9GPwDU+vLx4SRsmfpiG
CM3kY7b0VtszCJCyJxrYHPR3nPwXGmLq2jgiouIeb22jOa/SkhdZqmDVN0b1xvz34HvMv4tGN1GR
1zD15gtDSYwz5Yce9OZHMNVnjj1rTTOmY5ba5bbQ3WmTYPixgWn/1ovuKtiRr0/UJ/Y+DCiknRmt
35MjF1drOOiMCme55ZyiZXplcmcvmDEIeCpBExKmmSGda/rXwh104NVGuxeRSy+p6ddGYdQvtjTA
TybB3bXqENKUhP5jlOWRbaMEJAUgbEJvClgiBJTs+DflhufE8ELGGNN0yhhDYs6RaluX6U8OmYos
JbhnSOFWQQqgoAOwaGoVhDR3TOOTVAofywhyIpr+WoQifkYgzgxyWzdOzaAzr5zwThgRFrOQcPiY
9w4mehzsupqpHrxUucucwji3ag5p79zZZxwfvaxC3+dHJDDkIj1HiXeg6hr2IhcsUCXEGt+LfgeO
ag+m5+aPPG6veh2Li4ljZt2PioAXRrKb1qnYlsp3hkao8rXqjomo3eW+0mC6aAQzFuMaz0iH8XMg
AAagybYwIuueuto+bRRN35qwLi1o6VpX1Yuat2nX0Y7x+IHwEGSD1b6ZUVVyPiRS0+V5wUzdHFVX
N+c5v4hupdo0UeuRg1oTNZURFR42Qr/YgUd3i3yqXmE6n+wsWDsVJoU0Z/5UpZCmM8NZMl73F+jj
ultbkJepWeTESjaOrrbrd6v8HeFCwmJKvLJW+O5dj3yGLOTidK1G9wjg8CmqJ+8SOj4R8TyXf+q+
XLqyYakcpoF+Qk7TBnP0GyG9t1b0cmmlQ7xJVRTzjpTjInVxtquxsk9e0L5GYHZOCWeQfpE4BSKM
JplWYxYdEAXQkLAxkAkMUaPbDAc9HOKj2yhADKSoS8gJt762tWtj37kHTQK9wpKgIeqJGc3NfFW7
2uVDoBctwSxuXXNaiL7L1yUZGuake8siD7MvDod7uFdkWjPUx0Q/lQfwI/D3p/BoNeiRmdoikiH0
/FrE+BwgK4pzaMjxRXjDufJczgxFmRIohF9Krx3SASJMpHRI0CV4RHbY8Ng4M3rxDpX9eM7y70ER
HttmGoL/jthu3Zhc9L5k9fa1iA79VIzXVkusZWzj13KaVHES4JzqhFl6oc0wfrgAdESJlSYZL1Pi
rr2gOwwGOWcgKkGAohWd09jcH7c0ALoVPrdD/XgCFf/nRTTwu1sWqNgLWd8NOmml3r3J0M1PhQ1A
sMgGf0emw3dijAGlE0z0xKu+sh4AboSl/GK1/S+XKNNDZWspN1aabQdhWbfnxdO8gx2lkFfixLxW
41cN2P4S5rF/jbvw72gapL8OeNYj19gx9Cbng/tqWZbdBdNmA81Mynuik90YoUDUMjC5TkMqoZ2o
G8TDb8POtVWmRfUBqXi963KzW/o1smXAbtmrXtdzzrDen0Bc4LcbOyLkKi87eZG0z5qBfCEc/Qk9
oUaKHfOic6tlHdJTxfARAyI57Ccx5fE9081VXP94RgiuibZDxmYn5Y0Of7HVe1fbsv1aRxSm+Jz7
/Cs0OIZrtL7m/gbo2JrRvkTGuiNAhZixIbkpDb1IaibdWUxt++iRCjzfzGEIEaMI7QY1WF7Zz+KF
NeCr9Z3sb1h15HlOxXrMFA8v8tNbV48O1jD3rCxKKcs2Pj0yrtZja2DZ6ltrEwNyISnX6jKC4Ght
RIwfbmMRmzTAdexH3+S3RUSjNaQPdPacM5Bhbyqn8Fd3rGWM8qQC2DGNRU8firdB/DMxZF9ROyMC
Q46PCQvKi4XexnBVsXNxgT+w/bk7s/9u7cm5GA0h6RL7agxcesHpl70EAftvFBHKb5YBQ6JfUWHo
K6scQM2SJLcopFvfnpd5+BIYWXuym8I/uo51aiDMXkvbLq79XgMRvOGU9tLhUX13pj2462o9VJQy
lSPNg6FZMzSOrwD9JmBBBDmARLZ1cVrdEA6U/7mEVcwwP2yvuD0hNZdxt64Nl8TsPmtRit3K0U0I
2Cnh14zu76gRySc5bpPMLeKynGIjXVoIHarh9WhbwUHiUt1VPt+wc2mt49HOvy0bkW4l3+qqVysz
r7p7FOfENDVVDw5x8tfCoNMQt6DLqtFIOZvk6aap5nzDxnhJ5h7MpNu/gE4SEWiTmi1mzoGfQ4I3
2R3ILLdOVRW3686e+ncK8S+NZLJ2VU+5+5EpoqfaUU+2z5eDo2EZckjtbPvKOxaFfJWC2BVUziCM
KxNhjVsDoU3T335R4k/N6rdytktKjngLVbY1mWhP/luSN4cok4/YHJqrL9z0qq5PpH00Y+5VmP2I
uPOgrVR/szT6R8Yl5xSi0o69L7rlXPivKtNbjiN6ZMzQvruodepDG7YLT7VJIaODtbeBXcQl51XO
b/4qiULrMdALWU1l7ryC0vqNAwbIKxROOMHpNhAZzmdSulfPEgogxDe5JPlOZLiopJpDMKfMf8EK
sRymsn6viO+58cFehWHW74it+3MFOgnBGL/JcMcXsbWSo6N/2Kp6SSs3+oByu9OS2DvExAUcmoSs
y0GhQHFdp784Cr1c14R/+ybRL0MqOSTHGR0L3zzVk2ZcmaCFh7hviXXpoEdZIBUXUzQ4h7YkIWkR
g89EL3LgW9ankkCg1zp3Wf5rzNT/QceHU7PDaJMtA1rTx8hSch1levLZNmrh2+GjxYx3ovkdYkkb
CQp2CJ4kIU1toi5+tQdVnvFeRJsm94i3zBxx663euzlFHh/ckv9fU72GAKWurjaIyt7rxRKVerAX
3FdnrfoXx9CM3RiBs98696CPykWhxxzQwsQ6PC/NjIEVwD2HwgvuE5TRfP4zDPUPfMKfIdPE3TTn
Pzo9KJxFNxLDSldxEau+YhRfUT05qL0H2oXPIRZtFrJF6zgh/hnPg6bRt8DhuZpi+nZJiRrUxyf+
IsOuf6kzgo6Sbp8zd3o3684ihVBaS8Mx3VXaIdeeNVy+UzcfJRbLE8ZnHS3Uuh9q5werjZd00Q/d
ZCzLMnVftClUm1wmnOjxoPt6e6yKzNipJLuPZfADp0e79raTPRTJe1E2bgzESwu/Q0bg2u2dJR/u
us39em/zAfRpx1+sekzmKqBHqc8Xzxo41PS+u3eRHS5MM2g+c2lQFHhfDBXC6xinMUTVqSTWMm+W
fSfqw6BN48YDiHbXUZOC1p4+shZX5lRX00nqBUWNS7Rl7WACcYPavTaEpDInQnAea+oNYiKZcIwF
yfqwInaQDo6jj6cWZb9UVDm+Dw7Oi/A6UWOHffuimcEZfNccBMBlTMqcUjC134xKqE+PB48Gx5Tf
xpwDRVGZ6iuK42+nzCn7gNL6KPjhlaNXTKP8ZOhTcCB+mIte/NPhv2wtxEBDXWzsrq3OLRBnGnz9
siQNYCsCGFaw9uJ1GanvjHYUoHB9uAeIlciFLPdmXHcXpCEdmmitu9CYmFYO7rEz1CoOr7IdCTMv
Hlpvv9ZqsG+ub3SvTeKuzEybPqo5/qmoS7LqsCSwq8enuNU5g+Qdd/R4iZpeP2YhOzL12Bd+VHFy
NKhGkaf/4h0wXsjHDTt/OKctD7I9I+XCUoTXTgIvzvXsjEEQcFE+sJjUx5pG8j8C0tdm6Hmk9Zhv
4/hNp/OP0EZ3a2gTUixnZqozQQU25595r3yOWzTGhpxijHFWvY1FlWxiwzC3uqPNGc5KHirI359l
ZM9O3+A1VOBNx+IS12l/ltbvZqiyv4GyMfTqU3TTjXsCmPcFHVCKdQ0MjmdsraCXW2ueXNfoYhZm
x7RlyHJxbaQvcDSBivE4Hs83dM3j/9k6pFI1QcMxycHYB8jt4FXJb92IG+hXGAExxyY8D18tudhv
o0w2YUUiiga/IOSNBRpJExOFyGuZDuIWo/dZai7viZjzf5A9EK4dY+vFJQMSDmzUOo1TZ19CjMa2
69GRrNjeCmwR8ysMb3+bvGlWs6ZprZzJ+wj5X8EZjjX1JUyWEG/aQms0A/2pGD/4q5IInLY+oT6v
gmYTRnSf7Jq2QWKS7URfwdjy7jovqM4hA4OgJk2sm5VFSEVDTZv2AcmJpybIuXWMERRyu3BUnf11
e01bGrntnDHhfIYYk3YgvjpOnxVSb1XTUKlygcou6/szNo7iEHVqF/WdRzE6tcuiUfV6YKIL8qIg
89Jy5H5+90pAyLRKeAtb5f3WtDF5hZvRfgTCvrdFTBf3+aDMFxwcbAVycA/UMEuwfcWP6cH6sOoi
ezMxhG9CO/zrM5Hc5eaEzm/w/mYGSJgh7LxPr0LG7mlachCNRXa9G13wPRlYeGaYPCLfRZAkrP5I
Bj/CqsFLzfZw7rR0/MDDtGDHXdeY3btBXSAUWAsEMfZR5xt68TBcHEYcaA/RsgfwefDkSJACUXr2
7GGTCkW9GHE27j+EwRiQYVILI5GvCI6Kjx1OBFZzbiDLXIxkO8OD1bT7AAj1XKnwolmCCnesNSpE
10BVLqozAID6RHsDSIFhvbdZ/erpkf5wCW08M4RGNSgJY3JptW4zkwrW1Pn0EeHjH2fswmh1uumO
cl4FyPokhxaCdUu+8AG+G72tv/cBtSHZ0NIvnO+8JoAyqkPrMqU+gQF+gAjFK96tkYFMK9Nu3mCb
pVYlwZGE4GUXeN+UdNqrgwppI70mPxRxzuolcjoWppWhUs5D7giB0GPsrolJCALUAEXgY00iwCdm
fW9Tuxa32OA0H+SrtD4HZLA3Z2tsg3uly/YW1bAwRaLdfSn/AEiG5Rqq4Jp39nsGkPugx/TDFqVC
KgBr9KzPiF0bCMvS8kWwbVUYvvoxk13JjxMSE7NXU8cvDf2HZnbvfRTrxA5E/WuUJGs59gh/WYE/
azETMoIIu0Pqor7rqvH4fGlEmbuq8fJvIWndQzPSz0TRmZtahmrL8rmM5r7s85LaAbAIyyWloiAV
RTUZpE4ZheuUu2HnTTaC6Kr+SumYbe0ilW8EZfOYWgXbeFVtncJpOKnMPWe/Id/WI4PelUV/G7Im
PzGAo0DW0QIb8VBsAs9HPeyoxwC1DdWMvcacmPya+p4ZnDLwudjJIYn6YRvGabSESejdpA6JBVx0
sYltX575dxB8nZEONxXZYxB+CelQ93dpSxOKwc5a9mV1bKlRAqSsZhoXp8am/BgSGi8MYNWtoSe6
MA31msjEfKG6WaO+hSVj16e0VuVWzHZ/ZWsxpgJ4uQ0LvzVMe1fE2iWLuuQ0OuYnwSvtKRmgCKvh
6/nCr4aPaex3U/8/wG+aDQqjhBx3YDSF+y1Kf9mh/U6M861Lg2NJ5vTdGGmCjmpdxp73FmR489UA
5KJ2CR5ZuLbZ72KfyBu2DCa4GqyVVDXRLqCGKXI3e5dYCJZmiXFooEY4D672mYNLiAor+pbhdFVj
8+VYoQVQxfmHr5p4DiZrS3+Swbvl/fNgiwN6GclTHF20U0Ya1VvHsN0HcieD0ZE5HtwRKVPbVdO+
sgXMsDnCg7OQu2p6yFB+8eZ7RfrQJ71+mWq413k3VYTUedWLnpAamOiFYOxGlssw9KcnujIyOcrI
+RLx6wR3R1uCFYx9A6xrO4xxsnBmiYJX0FR1xSNx4wb3FAzwEaLpBi+AD1gVuKtqS7lrW5CWo6qn
I2Zln0YKPAVSJzMKGRQdom4ZShbNIZxoRENng8vjFR/TBKchsrhRQKtg1JkxB7UunF1eVugjiBqh
nqAMJmrX5cTVZGl6saqvPp4yGOviq7Ld8MWZC4aaZC6eOzOBdpv4q6ykh1jhgjw8L06bkJ1eBfXq
+Sf6gJuxAPk6ksgwsvUnWSFPAJb9FRvPZ2VATmrHlCNe6juHTs7VdvJBTzG9CNh/vNl4zAn1KS4d
Wc9nTfynjQ2Vd6e5qXUOrFa7mzqOoaGK3X3GrC1eZjgaOP8D5slFeY8SC4m5Mf3RICgtIKS5V6y2
0YmUHZOYcsxvHNLH//AtkdM9Ha0W4Rc/dO0J8hhKeMxJCRomz/ddV69QbcVnQxPxMdTUzWqMad3N
iQ1a5nW/Oh032hBR4czwEayxOz2nPIqR8NyY+k+nKtPPVhjJbRYgGW4Co7uFXrZ7TqD7MYrBUNEx
r8SLlfX6tiZf5zRxLj5pEjqNYSIQtYuCFbCFcpIoyqA6wmuRmK+ZZojfviuOQeNxX5fdiuqs+pWR
3tLmPJU1N8ahNeE27ChqW0hcYjq4QvlrMkOqZeMNkj5/TZ2rjSeXBiRQyCg7lH3ZMFuoyJ83ynbb
5dO0bOilX9uEc54G7X3VdMYNFSicMr0Ndn3ivInnINmvaCeryjvwHv20xMpao2FfpV7uOsf5tONm
2JkFElaeBJZNnQCvIMhnA0FRQNnszzpRlItMiZfn1uFx9obxhnOGs9TByk3afWQr0erO/V08kiab
0YK9KNt4NWTb7Z+vgtr8iFnqT3Kw6cRVMvn8z1dAuyHWmDffQ6uoSAreYuALHh4pKH3oxyz2Zfjd
QU43vHYkHtbCTJZV+Y01G8aAYu5tNVix5hlVmJ8GQ2RI1fisuijo98LrwPG1+bthWOHJT3AaaoLR
Y4VnaVUI5IV2y6TPj3kmiJZbQ0w21gMdfFpR5Z+6UwPxj3ZxI73q2d60hFOcwtZm4g0CLfCt98Sw
nF1jogHCvbCb8pMYfPfSj4V+BdGuX8tEuFBSo4OIeRK7NtcJtIycJRly6XvqVNjq4ij4ZQ4RSslI
UQ1PzRZ1hL4d+TE3gN2mK3aIfBH3xgMIgHlLgQa8xeWDmshZl2WIEMPCLkpJ326bYSQ3e35JBIq3
a3XP3hpqMl5Ynv6NOSI93winVefZ2pqc7/5XwKelgnT6U03uRKJDkl8sgGTYjJpsOZmGtoexxJGy
w4cRsDtABTDDSyPba931/WWIKyZobnsTYnZPtSD1ksKEXjuawWqQgXV6XgjAAJ+my3qbq+p3MnbB
biwtDq6cmLY9GfQfAHYRBxMKeXq+rMZk5+e0hbT+pY2S7K+nGx9E72EHk0Itvbkcj6qp/RrKnEKr
TvC4eNlNBOMvhu/BIauKnLQK4+hOjbq3MFvuNo3Y0qVw9/3mMqZIMVLCtLcpkqUViyT5xXM2gD9f
ogzQC+FDLVqPKTi35dmNGfOSMLUnSI9Xz0tZU/nWMQ9sK6qbT3sm1RNA0GE/XIJUrG1DDFsPMt0G
gE21bivDfKh0spaB4KxY5H6/IM3U+NJl8VZNfnc1zOAviUzjOUbvgSdSX5iAPV7hAJ4Cva2uz1dd
CcKihxq+HGwPs6vpLkRrdozEbTK5yc7IgQAq9/C8pLIFoz6Eh36IELyZatpKQZp3SwQTGpysmzNE
x3FbkO7zsLF9PYJ2Og5WeRRD9tbmPf1aeujXfk7V0dI82FhMMQ+DzhEBkh6uVQVqpCnVS+5P3svE
cHRhc+beI2PwXpjsWTv4Tx33FV5ViJ7Aws0ewynqAjt3f6a2N3Z9pGlMl1NWrsQA4Fe36buW6jVS
wqr7w5RpXwDPVDkJI+lcgyUzpv/51fPy5OhzUnnr8URscofc2wGoSpJKtlv9AbeJnkcui20bh/Kn
S/C7dpQYnjFnogfz9C4mVhm+HY13N+Mp59Xz19NAEL2S9N4SPG7+CDlj7rQaT1fv5GdpxozwtVx/
jEowCOic8jUVhKNAcyWgOZ+Jq0IMj4B3JcpM4yTDYXiAqeV5TgggzrU9kzB2mJ45Vl/+CGLd9ViD
1asa70R/DpGeLu174k54LD0aAfBGR7MbLqFsh21vVSQRlpm8FhHSPkKpejTvBKbyEZ5N140OTYv3
VU1KO5EWTeCKm3ZkG5ZltcgYWmwYin0HleoXWuDNAPa0OtLSZ6bSAkInoHDcdKKF/TnTX+z50kg4
INaIfDKo7Q2sr2jvFh5GOXjOS6MGdYZLu6hZGYAZ0pkDM0aQ4CU1gld0COXVGljp7JouyhCOn3Xr
9YfnncV8HrA8/2AV8pjlrpUikZm/5LiGB1kXfr6JG4vbuyTvg5t1B+s2OGdCM7d5wWf8/Ftolndb
56U6FsDL/ju4wSpGa/d8PflMxAebSfugY8Pz7FK9J6396mEpOcheMdLC13h2TNqrTY8YuqI6yIjS
CkvPWRgNOBkMINiysUd6h8HxdxXD/6ST6x5tzaJ0+ofPjogYeKnBAq0FLYRkju55QKC/SgwXnmQy
S7Rf7weLDKVahUUVovY6mcQlwc1AZsC6rz+akUbCibH8bdS1PxnqijgDwkwKFxTMz4SBjFI586x2
j4SDSCascF43a1WIRC1wY6p1JvpPtDmHul33aXg1esRY6sumwZuXzj61taXXH4liHtzPqOGwj4jb
M4x1khzKzr+0U7cbjJTPvf3hR1xFtn3xgqOc9mH7WRhfVmveGAGy4IQAA2Bw5vLoF7/sHKYh2UH4
HhYBfBKBXTUaDl2c0Jn4E5ynepdAbDRgVUMe5ZiOPoumcB28O6hpmUQq3gnYz5V8KbaCGm3i+FGp
gjwZKs6ExCH6//0kXprqTwPFA4MGbQFvkfvdtun/OrU6iD2U0a1nsPwSvxNPaPhGYlb9kHgn/+Z9
DyQdJxNdsrcpetONX7gXdk16MHySQ4OlnmlbZHKgAO6c2UU3gYr7m//OFFjp8txlORFmpL+og9d+
JRahai6oez5+tul1HTd/dXCRaAHchzK7lbBbIEbtyi9fJlMBKuKsOsNfGFe3TnmWGl5VYL/toFGx
EqVH1TC63UEYRGyTjTOiEZt0hYebyXZKC7hD9aaXBfBOAf2x2rBxLCOWfzKqjsRALCG3ibLGWg75
IfgIDJNJEOrNhkM8NH3WPX50q5DLKYz2qT9tUT3ikc0Y1NHWDJJ4HTu0ZsvXyCAtPMuhFMYBscdX
z4ByRZ+ZWDFiFOIihg5J59NFazemexRMmu9+Mak+EZi0snpiaOmL/dZ7GMyTzTEkWPlgUtzYBe0H
klSLnFMeWT8yIFURYx6m0JxyXrN2bkdB6PTemzkWewWeJ9PMtRdDFgp4wga2/OSHhOI1UqgLnbeN
GZkcy7RF7UBuwsOs/qgI6aIvAfXJs1E1vwc93iaRfFM6kxZ5llO7TXGoEHAP8GeXpQRuVZwrZd/s
AeHsqogQEt5R/PG/XPa0cfpBJfaqe+DFOutRd+MKfc9vIimYXI6vqS/NC5/GejL/hAMWX9JMRkEY
7dBd0OqsotG+Qf/O0MYmawc0LM9sl2gX9odi07Cx51qxL2ttXShEqsgCBiteVWAFkbIQpeqkdw9O
LzyArRnQjgPG0+qYhIhTLQtj5UMwiD0OaG2zVEHxMrrlPiLbO0OvAyNikdCgSyTgx3AJknblAigk
2OfQwDvoexyJfuEfUBdmIysWIvED7ogtkfYpHc/pXTJLZ7xyzPKQeNah+hcV0uGfYH3lpcbnMZ6j
SJ5ibTo0oA2ETmvaIX0NNblwB+56lsicDCImmTuw2PuCDcYedkz1DvhMNsR2I8BS7wyNMQe2zs4t
vVWsHfhPc3+X6WvvD8QXmjdjRXWApz9bjjJ44kM0J/xXNAGyK+c24u1H0sxb1rFSO2c0hvUCoeML
/QoJOaOOqO2NkX5T22ykIw6plb2WE5IPYlmBdC3RCy9SDZcoQDlQACT/5cNHJN1FNyEmbyg2TG0x
kfNlpTYjGBqcDf7JSU9fgtT47KXcRoyydI1o36k/Wkp8pxDJvPHX6Pwu6vzPMKXgFXkszYm1pXf/
yUBt+gzamqYdeQSvjDgxrf/QLEKVZmz9CrZA9KEmzV74Yb/p6uJvYn1BXViYvc04iHTeyNMotPwj
CtSNbcovuhtLabmsTE7bL4mF3/RxVazaLmDYRb+ORJ2Q2zbKN4ZP67v3V8Ks12Ve//Fp0u56spsG
pBKiy5dpYdLlZfjSoMGplLbwzGYdhvnZKlDnaN5aBPUud/L1QC6nZWZ/BlYgtN/bRoJiJvSabWUT
0sVhLU6M6lNBg+BRWdklEYui3vmMqbVyusmiOhkx2Ie8v2VI7Xj8T5Hh3Cwi7mqz2GijsZrykZ6W
uGRC/0mJZUviF9lTOwch7RpicAPSQwMfgJ3adZb5Tqjy1hUIoscrKkQyef8Nur8VI+PTxtuOrrM1
+gxyP3tBVzBVSkY4Mo5xs3mIKqPcT0X+D1CIQu6/yB35IrPhXzkCryoTvLtd/Ae3cgHPY1b45OYB
cv5jMhCuhlHGvBZkJ0lKSiwmO9jXtABN24WIbCHya5lGa786gYXeZTzQORTCUKq8uj+oH5lldGD+
VPc4SN/dKKKcYv0yoq1htYcA3H8c0QDIIKEAxf8vns5ruU6l3aJPRFWT4XblqKWcbihJtkhNaGLD
0/8D7zrnRtuyvS1pLaC/MOeYayZtKzKcSQ8lyb5Of5zEvsyqXSfJXRGT/ZuMKK/lc2j7G5eIwjJX
+0wYl8qKWEsTdBLngD4bnk927p14+D74ocQog2TeyrdMtv7SC54mU+xqIwDY2Hwt+QsVe4toJyLj
NzfbS103W9ePd+7kPXQLCH7WBwn1QTjudkrquzYwmGIE4hR2al1Of1yr2zjR7wR7LIDPnhbhNU+7
fdq5u9FXNy8Jn2pyFCr0kp3LnD8CEB48mrV1iFD3QpYvUC40mAatlVL+i5gwcVd3hcfQg2wzH/wy
ELKLhYEEjvAKR/cjiDykfXrbh9w0YV8MLASmJ2K/P0YIUXh7nJtK7YQ/B0+BXzcryqMk0XEd1JY+
WOx49mZ7jvva2w4pBW3Bpm1DEGPChBKaHt8uUbAhCVr1uK9y1hsZ9LsclkKH9Lb+7tBDMknbungN
sFhZ7ryr3c4C702w0SiOrhstTV2+xiZ+jclLteS3R/feE7FQ1+Gptl5Sm0QdTKcN+FNV+G/JEuXK
HdRwotT9a2lR2sTi2MCWi1UCUETs2rbBxyBZSw83r4zJnQ7PvU+OnuE/IBhGJA2BjYKLKKN1w1zY
EvHKyMtPInmQPxvZb+NEHLThYazxSuVX4YL/yZloJRUhuo8ySB9hV5zjHO1PzIGHtx6JVYIfcujS
q+jjJ8dB18J53redgw0n+CszyhCTKRnA25wpJpoNJ1tymuqXGDoS7J16OrbIVTZzM36NA+/yzP6L
/ZqPrqzHZfGYBuVp6i2GWSUAHSqkqKvlvoPUNpH0LVguICAkx8JPWEnjvVixXEyuvl+di1ndFZH6
Q5I4owVd3XIjfSCcifg9ab/GqBH6UuUrZSG3IiotKs1olbfExIFYPTkjv0DZ86dyqqcC1faSB7CK
tXEMEl1vbVXTjgCjTkK+kSWNbUxZezt+uzi6f70muCOL6hftFVEniQm8QEueXkRPCOtsdogYKvHe
h/FL1JTvQgdPYJVLc0C4xfWiSYcl34I4dz0h06rcWyZ9uJBVpvFkl6BRO959QgVQxzOnJ4IghhuP
ljxev7aMvxbN1x/Ty33gN6eQSmiTmjh1ppbNYzEx/22gZwu3ILeip/FMrGTNXesCiyJsHG580GLd
kf6+xGjElt9knDkZWyTSDoFJpKthltl66E2tyh7xbFX8Ow2/2zTffoHG3UjyjWVn80YUNJQy9rZL
BH3sdb+k5lIyNRRAjo6zE6s4bcEpNiMXTfJAoTs275588QcDldSEqrvgPBqTulv7o7DXxtCzcQ3e
wpgocR5CoESay1SbGTBpm/ACqi8kHDmPnog9nGCflU16i4czW22VsPZhWVDOT6G3Tlh1AGNeQoXz
12WVbM/QbNgIf5BKBgu6Hd4lX6xevgcrnu9dQstW7pj9TRPCgfJ56PfphYU6KLcy+ywZvxBBdiQE
x1lPM3FPU3O0RXP7t4hLEdmBAiMrja2RmX62NtBBpMx0EKP5OjXTtYAKiwYrpdLwsmRDOGYzpNyS
pWuvZ6P7rtDmR84fonOCLn3Jo5jgEf4PNsaweo2zQyhi5RVffTw+qmm6kEhCZ8ioLo0Dnl3GInUw
0eykTfBuRM2uZXu2YppwU8L9rfv8g8fcoZf6iHCDEityzzhefGayw76xx3dtxRMzW/PZx+LDH08B
CyvnhXAiJGSWhP9jOpRuZFxWRDwQtsq0kKHdWuTmT2nFz8u8buWZprNLWdb2XfNHjW690gjAjxLF
VOraZ9hED1b5LHQHxyZV27YKfkREryvDe8sQb9In57bBdkGmKRKhrjj5YNCouSCnmqxFPTQGoxg6
skz82zRgdR/6R0We43oEtL3Gy8eO9Zr1WCHThhu7Zl6imPN2WUE0SkRpML0Z5UjQjSbjuBHJ1Y2q
pRKRC6qIUQnKv0KUf4cpamnC9W/lfdeWSbSR6/abxu7++M7OY/ZWs/5o8+xFpux3Wep85oidUQog
6hW2gYgs4RTw7e9JEqVnd3cZESWwaIv4JG++x1Kzlxl3GuT+PD6lFQIQBCLhSjozHgvEWWLI7yq7
fGD5BIqNNJU44xqoW28NW06sXMNx12jmh5xCOeIBUDDHJ+mVWs8e+6+sIh6ZpC1OYAyuuIJXCu8d
6xPc9dOpKlx1nlhYBLaxhNqSmGwQWzCZJkbk/tVnf7AZucUGngOkrpCVSeTddnA51kvbXmWWeqtD
ijc76jDvR9U+ktMXAawv7M1xDw0/1CF6PX837ILpelSzxlf/LcRfkQxczWK2d5FBKBu06MMoAWi7
JdYbRYRErqqvoPReO7zLsDuGgz1RWSD7zIhWt2+9g1qrePabdisfUhf7nXJ4xJhJwYPxmfiGjyHt
X0PnYWg5Mb3iPc9j9CEDIavgwymnALuNBGNkY0eJnYp733CZibRQO+fsTXXmyUiZsy9YKDKSExY2
Aj6vBc4ptm+Q8m71QLKiBSR/VeKM7xM2wqL8AmZEk2wn7TYkwSJd8kWYbCG5TKr7PiI4uipvJgNd
gps4S5z8Addykox3I1hG1cnzrBG4IgIwXP2p8VaOYX/tkuAUCXV0A1QFvnPvdvHWjOUhNcq3UBB/
6/nj0dQ4PgASZOOX1eGFGarFs31N+sVc4rnctna3IYQ4XCYLK1VgtnVV/5kW6bW0WIY0wydPyXFb
kDBWRh46RweRUrikCkQfSUjKEYIUQPo+fMPQylZ1Ehw85dznJamPveG8Nzz7uulnDIwPt5+OMKXq
wrhq8nS6zHtKCuM7R1NmuC+DxQDCNn8IkT2P3rDzI9bxEeprrZl4qobNbIO/gRrC1i+pKZ5JLLhY
0fyIn+qSYExcadDOdDi81UQwETtrb2qBotjIaFRLyPWjD1Pb4HZvOdQ1bfcIZ2TEQ0T8LTkQgqm6
lzqPuFq+c+k+5qQirbHjj6uxkcdSOtYmRbG4VumPl7KZj+d+3NS6e/Wq9ibCCkGRV72b1fw2JNeu
8B4LqkR8F4bNteITebT8RKokKa5N4z8OaQEsBIiuS0ZvDxAIy5JpPJmSBTKAGEam7TttD6oyIPgU
HPFGRPLYLQl+QGxYKzV3ojBf0rZ/X/5LhftqqJ6ZEtMz13vywmrX9+Yrdq0tCb7f2h7Iy86Q1YEL
9A00JONobCxSIEFmXcJC/hqc+01ByCfc6Y0uaTH+/QxxgVWz6h5ixJREhliOvo4DJ060vM40SU9x
Q6RUN9yCUVw7OztOMenqSfHdUDAIbd9HFtrXrts2CZVKboJEK6qA6Ew8sLbi7GRIVqXjs1FUPzbv
LN56N4KP2+UYyjm0npy0u9l2DshmuaYDd5A0XP1pSTfhZHRIUKfBscUhUA9pZxCuV4i/LCBOYVMe
DKQ3QZw9eqn6od5gjDT/Ljd5S+ElxbvdUCBNA67pMqW7kt/jEF/HwPwZMiCHVQfVOu/pExEKqHav
abkonMYtFBoG1kV3q7neUlV+mz0lVyQf4MTs+o5hljlfqoh8CfK1q+Y9nc1+jQEKnU2WPCuHi7B1
fpbvUZTWnzCNvsooO0IU+vEtG/sTzYi2GkJyCwJK5Zwyl+83ZkI8RhHr1VAniF+pXXkQ538Cf5sC
0l/YmE6k31vHO/GG3uG6PdoDQSppH1FajXo32IKs0mmPovs0zwA94mUs57Rk0JWElzDnckTOG59I
GuLY+Wydbm3X2GUGqycewg+v7nJJE79EpW6hEM+vOghYMxOFVHTlvjQwIdijBUnZdend3JvOm1+g
qIyMLevd0uzOYIjtG9/etZD616lj6zXEiHfUCwwCy/7d9uWvdjE9mPiD111DTlegph1yKr2m1jsP
iGfZ0V0sT1+ISMHPa7sPdsLseBCjh56B90daYA8Hr7tJZuwD7pqakJaVUUI4URGvfB2Ii8g9sCl6
gaXUwSUawOXkpJmZ9YjNoaOUJbMVkHm4ChXvQjmCymp6dIgw0BmOTcZmGmg59Bh9N44utswCUtMr
t1Xp6LV2C3c7h2w+HDX3DEzRuTn02MTTNS1WdD8+5kcanHAb1iFhwdWZeFYQHdY1bvN7N2m+AIJG
hOwBo40/cZGTp+y4q8YgaCgc0T2MNn7NQoBboUQJfPkdF8ZD1fMoKpkyI2kr6s5hbH3z03rYdC3U
Xxi9zOWW8Or0rgiy+7GH3JS5JM1J5zkHVLjv0zHYtWJe0Bq0V5MeXnrfsVZjZaqtz4r5bC8uCNfw
jlVVRKe+EME+Loa7ZK7dfaI4TPyFGK6caFcz71uHxRFrAw2SFAz9WQciP+zSvYuQWIi+Orfqk7BQ
nAkD9UFY85WMwjjqNj3Hus+o7Mh5nZ3PuRLfQ+gs/Ez+jjkdwKVYW9VR1DmJ/xCYkViL2SJUNjPP
taOBNky4nvSAupxhpyYHa1148d+MBesqqHBcx8z1RKjv3JBlts2WI+Tv5l77FWkaN4XQlhKriPy/
ZvDOip9v7hU+jLEWYkjXBuD2wi5bvJVFuvKd4tNro1d0uFh443mf0qDvJzkuo4QAlVvdoN5LbnaI
/qDv6KzqAM0E27v6kcmVte3b6W9XAgxL2D0Lpr28rHI91AEZt6a6uMrQfGvZL1q3kyrLQ5oTBCDx
bKxKj3O31dtJjyjoAYUAe0x/BYFtsSpf7Mk9UW3Tizuq2kbzXRZZxr4zgCBXAuFWPr3GUFdWOj8N
S7p8mdB0QRJ+RFeKrA2XmeJCBDE0vjQ4oTghBsqWBbBAXY230dvnVn6MLRovA7CwTbglmUa3geBg
YMQE1KLjppAqxbavcB0NZQR21EKFL99GBPsrKzffPPbHDnyDMCb3ySbLZlXBDmA9iMoF5vWaqMlx
ZUU0Re24cfEC+No7lnV0YSp0NdFp17Mfr++9IYXcXORfXTSdLJGcPZK2CsE+324fKjxtkR1c1GL9
4YubwzJFYO7m9ovc1etAzLoMlQRxCx4nog0qGKXiSTJOGG7J0JIfnAMsRIHGmuREYliDFgxbT5Kb
m8z03rHVfwdp90t5+BGm2Td+grWLSTFNWVukrMcGsM5DKf74/GxLaMyp7xH7lXONuZ5RG/mzW1mg
WvR7qDYups8R+QdkgHuF6nTdzetFcLb596epaf4wVFMrjJdxxwasiVmwFw0/RBt7Gw+21izGk0es
+8pEkDkvh1PpxzyWzBe0o9+isrJNnNpHr8lIMBIZA7gPKZuDqcpLZMxbYTTPCMr2DnXioNursu3N
nM9vWd6/OUv8Bt0jXlZ6c9ptdMyaXF7svaXOAMJlp4IhIrfB+OnHyT7CNWA5DJX6EdttlTirgC39
eigSHEb4jFa0DWGMWdd7KsrUW7n+Bk+oWLUKd3LFrWK2zZM1j/ioZuBEgUsMrx7v23YPaHLmr8tj
NeRPeVm8OBbiRGN5AUcbRTvnL4wCkvDy9EvOpIe1aDpxWmYPcykfus56jZz5ELjqfjZrg6DhS50T
1YVMB2NUhQ+C7b038k+aonudvB9r6MNV0/nPbZ0gyJHsW5zQgFJhnyPuuQi4YMRMtW/7y1Cmt7rS
HKvxdCXbSrTyCXJfwo8mH9uxP6kuOjMsQrnwGhLkTACEsXJT/9UdPwHR3myvOhuOeiYl7mLFS2Jh
vzPGmRdjhN7k+8OXY/efsH3o/TJGMY0RbqeAaZERpDPbxu6+FZpFOUUtXA9/2aYZKriniuAe7xJ8
vHKTDOo2O1a3jjPx2qCjDV1zg8WNVEiy3VisUMTqKzjvfmV8OpJCD5I5QWjVSiYaaT93tle71GE6
+sgCgIXmgz1Kjtw5LKlbi2kVfAB65XxJoWDFA3dbOjEH5+JeVmyEUrnoY9ntMZ1ro0cCc/je9EXB
yjip0H/AqvNrqvraBUTTscjAQv+ctaznWOegju1tQiHRWTtTlmJS8b8gbL1kw8DjcHk3yXCCq6Dy
V4Bt7FR4AKwCnnAMuUdcPH79jDv7s+/j7linKHEiKH2A5eYtMbULGHiLwRNaeBEc2jq7upTgOzMI
9tWUnAnJ4kTq6JEKVKrqIrn9MxBVKyB4egOOghnILoijOw1Zf/QBSc+++d5UeKAtVpPJZ962N8pg
wNEZNZJMg5M1ssLj5OZo9PaWW7wQDHuG4nsPVGaDMOL+jSByshDNGm9cTQ5u6dOHxTgUw254z4UD
aRz4N4G/igSmaf5E8fxMGh9xWIP1UwSsEEGi8q6bvDBk1K5l4O0HoMC70Um2VdS8AoJB14Zr71xi
CUG9axy57/ZzqbgH4oxcWo4uTGDMh2dyKG3vB5vq1mHsZYYlQR/urrIF0oDpSwUMaT2CHYfFQtvZ
9b2dzhuVe2gSEuslc1LKljx+Z1j1xQ27NzRAY7y+A0OrY2X76uiYw1vvZdlBJw3OAE9tUNmc4zEg
vbdDpN8NLFnMjITQnHEilvXVlNv4uEvrY46CN+VcvISNtNlLph7KeAp6idEuo3yoT+003Qe1JKw7
BM03JA8Y9pYJcvRMenE4m79uPeK4cHnXirneN0Zz9vvgzSpvccslNFZMnxrBvYHS5VQNwVWC+i6G
0gZpiM6kUDwiDOLWIdqx9LXl1ZDpbqrK7Qwpid61ffAn8xy7HEP+ZkLwvhK2vx+DF6JdYWgSJrzq
avFlIWhKc5jnfjz+qt4nXYBWPxbjS2D113EkLWfgq7hhLFemL/KV5V14qjL2auxh5QV4XBpTveM8
oe63hoeh8NbAFattHcVvupePoZWeEWOd54yqKyGKwSQyFEEeIQI+1wySUYaMMdHDFk1kxgilsOTP
MNjYoPEAsNr2YrSYwACsbnryZ88nBvGOzKmHkXwu9iGvCq/XGtMU1zWp1TNiCHy+3Sfsmk9j2irk
zyu8VN5I0pEgznXT+QLfn4/e+zUzJVG1ZLrW4yXO8sPcJdW6kfhZJGApy2BSjr8oOoHM5cSOqCv+
/TOmfJty8xlXAjW7V13n2Prt2VmQGFx8MtsAxDTeTY1NnnSNxyYd1WsUkPej7r0Sl66lTV6Fwnwk
hhfRKwOPMT/Dh4MZt2DxwXxeEgaCq9SBDM/O03enMz7ydD3kmAqkaSDPI5uyit+Sqg3IFDuNcsTv
pN5YCN6mxvhG80ZXgiopfBtwpidh+IjM6mts/R+CFqHfOX/ij9SimTYm5m6KcPnRtiDm6b035O8k
+ObgGLkOfAuMsG6/Uw54BOPp2ZNjsEUnHq3hNVkHAnEyKilkK/Emy95yxZUJVfw59mpKqm7vtpyv
tcXqyXT6P0MZvCrPpuBJLUEt6UGHRw+aY8/o2/abiICD0TublpysftB/WYhcBYAYQD4Hw6xZcdg1
y2l1cC39mOUE1BpLE+BM/lkoCsge3DBeNv3IQs2gC8MlhmZHIXCRLklzXvVRUv3rUHG2TrjBjSXB
FuGJ1/I6ZIpDxqj3UtMxJ8yRnC64tgTCYbbNVoAL5bYy+/TUsMwe6agOIq6fPCVt6nJZIAmCTzWm
nNbBlG2swWpXSjAeRGC44Xt/LMsKpWBTP9qyuoviiDUyoJ1sIH04koSQVim5uHlJ7MZ36KPMymqA
yIBJE4rg6kqSInCK2F2ELd5dlfNU4SquKcJKPKZTk+zm6uKG9aeuRyyFgmp9Nqsj81H2tUQurUM2
w0ULgH7KeajmXfzH69FnR7D5VmFx3yuPfjNGW4j3nrW0S6adbinjZf4ojADghrIXqzzpKo9cYzws
LDoY7jtCUGX3OQwcsVXOwWQRD0ndY1esh/xv5TvX1HPvGsWPGRsegWGD+ME4vTxlhpxqEgIJsN2S
7LtuYKII2IwC0XROIk1f3SW7gwc5PyaRbmsDPfYqsr01PeyhEONfnvwQNeIH0wxBDRXsLGgX41nm
p9hgpx0z8cJFk800X+PMzQ+ACA1wb17Zyhx4SJC/jkEtZnuNzqamFI4UcU/EjHuxX6wW5uBOtF57
7WAHr3qkVDsz6/dVGsQb3ZGxVGgIZrG6G4vwvUvNZIMmvE3dcGu6VQczMCDeHXicxDJ4bO110WTI
QMzkOQ2dfJuVYlO6vOqRIVDh5AqldWCGjMp1hPpgbrcVQ7SwhL1AsWVA8PCZJzL1QvXTPEs6/jOH
yy5x5ZMBAXlvisW2M/fGQ0umyD41U6ZNWLWc+tlmoHVOlcD0XVpym6sWF1zmjYfe51ogTqWh63O+
82EcCL90aprBPNk6CatpEWUXFn9VMD5QwIdbO3b/NOVcbsshxh+SmI9W4kyHruU2wJgC1bjvkcM7
NQo7OdPfBDFEueZWmjXb4ZHpQkRxx2ruVAeFQc4vTowpnGCmLb1dNN2ckvVyxlLnRD1Qb90OvLCF
CM0v0ufBYYCBDN7dALIxN3FH4lthDqxWTVBllnGktCK3hwmT33blG1LFntEqlKghcRD+dQnal2ne
jsmHRmp+yk2Av9Tb68yv4y0ZY/MZ/TVTjFzScYT2V2ITaOw60weRs8WKuZPeJmLC2jJVZ8/YdGaT
7EvZcwnHbrQF0ZfBxUrkCw45Nhx2Hu9RxPcXHYCoQJoYZduuhqEE0IM+osPYw4K2ufcKd17VpmXv
FRZnIpAhviqWhS+BmneDb90RJlv88mTawdVxvjJNBEVcqvEalflP2vSMjhL+tmUR5mlYml0PSXv/
fYrcp8AXBGEQONW1MI38Uap7J26m91gF76H90epfBYT08h/RNFfv+PUNfL7PjinQinMaXwaVFEe4
r4yU8yrY1n6Xnh3GrUskFDTsqFKvll88xMlgrhv+rbVZK+P27wM6enlMcuhj2G9XyMO9F1ZHNWkh
bnNl/c2QTrlcCtV8KuH1XobZce8tfMjApvJ3kc2fRjt7Fz+TyAkloYE4fu3Lvw9z5mdIZatdGTlP
UyvXPvQVdGZqfiPxCSJa6ZfPBuMGTwX9V3iPULv5aZeC0Y06bL9k1ACGysF0jdHf0TdvEb6Jh34M
j6B1p7smAntVtu8UZAj0B896MRrCZf59mtuW2oPu5XnYz85RmBwylg2gnUq983eZ26rD5EmT8ah7
JWJJHSuv1tchkoTZdH19Kcn33UROeEQ1hG4Ve8tHl59DmI7+0hawq85WriOCSxWA//Q5DhgZUoWP
JpmpGUydlavs4Yz22OXpVn60CnQNQJL+zpydh9BxjWtcYoKrtM6vZjsuMMbYZOcQiGtYReAR7Og9
iaCg5LkUmzob6k2R0iO3SRA/15F+UnNbfk0CofwQYEqymmq+E9CoT0xNB/ZfSXDGLYHglSySFTBz
kL+Gf+9khXqQ9fxseh7Ugp7TGg+DycHV6GzrQubcVRayG20kSO007JDKYgzR25J6L/MJNUmqWxZm
w55sTMhnASPyUBXhjdCP8MbKBPtqhbIp7PxwD0LssXLIx42xJ2HC0mqTNzY6M+TrW5wDFQtxTYKh
Ezs/vVEVd7YVybvx/38VF214pOj47/dtW87H0uMR6RMwcpYFlm5byPZtZKaZm132J2Q7PHRrZAXB
OQcJs+WxvsBlmv4we8hLwODKxwrxw3ZUHWzuiIyXZk6IJPX6/eQ1DAvB0kxZoo+0PtyNDAY4+RGx
LbzREZjOC8nZhdCsyYvEegsiBKUp22u6z3TdtEV3j2mlPnLXC8QwzyrqqnunrRk4LZzgOHvWse/z
lVLgxhU/TB1WD6IBNuq4Gq1pVfN3WnQRIGm3Bl3UteiY0oaaWatjR+yzx+gkF5uUTu+yvOXPqwRY
fJ/KdaT1tPNbesoRhExsZKeMg+bshl8q0QC6Ozd9jpgSOkhQ2FaN5SbqZwTG+s01K57pno52IbQl
5kVmeYMAvk0a0e+0kP4VD3C6ts0Zn1tewHaFAaEYAPHL3PP+JrE840CcDr5djK+BhkpVT84E8nge
X13X+AANC+NuGtIjlLJmE9APvEzVtBDmurdwNI2tQtS8D/KoeENA6eUOckZBmLLtNu5KZbBZcifE
YWKFB4JjHtzF7mLJqtzHA91HGw7TumEZgSVhgpExxtuM3yJ9GcRhNsFvzAZjuvgRWxwzmjbshOKT
pVivj7I7drbKdv/enlz/FLZO7q20uG+rqL2zpEG8QeyJJ5uHxsZo8uo+Gck0QpIGAk3h+4DnNFGU
Htjcx/NlcupyPxoWUnH9SkJ48lT2rFFivMkH7TBJ8Y1cbxjgYxoco1ur82EXEemD/i4A3TDKdtvH
xDU1vVE8WM141iieaUdKdoKRf3U4jnT6EsOPe5zQKoFVtr6oi4wXM+X788m/zYQw9tqRAW8P7Uw0
fap6AybTZEP+fwZQ4XGZuUFwbpPFm1lbT8JHzjK37QHAE97R3vP2miH90Q5RHqIdMycS53FPMfMG
In2Y4vklxHO+F572z8wNhl2TU3/X2DJkYIdrl9yJ2WnTq+eU79GQ20/uRNZRZuB0JbGuuKigLi+a
DLY62boDAN7uZr3QFrbyMnu23sfGEJ7KwAlxoZcdJIZR37tRjafC82D10SIjitwQg8ezZWljGwRZ
DyPmDeQfU8mGqtxYsUJAihQo0ZxrLjnMrmDUELGlRlIzVXe5sp7Q1+f7f6anukSt44TMrCLZ3obO
b28JKC7iZBmmYWZK7KnZDwRjYLQ1F1cpq8xuJhy6IrttqiShDmFc7138zGxVvfuF7LnzzIEXt2MG
EIbMoAw7yTh66pPlze4FropPc63YRUe01l6fE9Cc+Qc9MRGfe8pPRzZHKHwNENKGAQZKZHHwvWWa
VqAWGtRALlWWV9txYSxYNGNrzzfD079PUTEdG3iTD65b64tfqOFaCkLsGUCuEXlGsejepsElv61W
y6sWiQv2HLlTVoX6ISCY1+qQwBglyxtnSkYcxbzDOH2HvUz64YxLYgvUJ3mtKggyRQwzp0/t+NXS
xi8XIt/oIpOIYzlewHKJ3cRs7yFC8gjeaDJfCQo6qknsI42Cu5F+/qTT2ygqkN/SR57JFFNdCm8g
JtdXdA0tGDgQ+xA8wSI+mpGMr+yun9p4idDK9XRhpjIeJYUOYkWbOcaQsxVU6S5wbZ5EI5jX2bHj
XdjLfN2h5AXX3BevoneRQY/dzm5cxkpmo09Yw40dG+tbtJi6GNXZO9alv/8YS71qDw2DKOEm+VtA
qoOh5+lKUllvGjG+EJ3seLhd0nrBTivN90eXVPXRC5h5/xFesVvH4dMoOMIKq7YeB2+61cDoOKKY
ZvcEX7tBuBOkjpDxhu1StVwTWQU4r+m+rMavbobdHeaEl2uYv2MBUtAL8OUPk+0d0z7eN8tNnkxB
yoCNwD0HYvB9ERwBvp4n9lR3Cm4urajhnMCJPcqaesgYaS3dgXG4zLvxuQxt0Enp19yK9g1BJTrP
HgBb4eP0qTyUYqk+V9iOEbzIbj90jBQcvePnsolRhE2Djzji2EWJT2AZvjszJex++VXq8OYx5vCy
On3pnLQ8C4YhGyQlxSf1/xsDpcvEpq+bHDh8rkLwNjCp5VEb55ANVoEx5ycNxeOpL1ufK10ylEVv
3ZXQWxnc3CnZNBwPUwjrBvJzrJ3urq8D6047IL2jcDGqkVPwlPBQn/uGDYQLjqpjSLvyiBR59NoJ
x0rZgxBqCxLTpYkRIouKLzIsLkX0NTLprsIOeokfl6T4LOqYNEGJO54zw+UL0OUGywekvxJKxOBh
AOFTsCLEqcyzs0f9AgVUVl//PU+Xh2oXV/pY8kQmex3em4s7ctsTDvuEewNKhJ2+Fq7hspywDw5L
vI03OfFpCrMM+GFw19t5damqDrEJQhSmtAqwziJlCau/UR66e3seSCIdWiCqJjEyaaGeS6b1kP5t
Sl+oBsiDx/zy74PpRJi3p4BFsleSS0rI3RquvPlBJDpDv96078waeRSumo+pd8XHhIxu7aPhlU0N
1zf7dyBm7n5E2HcvE59soWBs38ELvqZTln05QbL3mny/KJ4eA3gGJOcgC4f6+vTvs3lxR+q0ev73
GQxqoPHtS90044pobkUrXRbsKWu2jUmpnvus5GHs4xdLmMk8+J3HknBBTBnhUjPF0rwWTpLuqKBy
1HQFEfdVfR6IH39pmC47TE4vYeLN1zHLxVVJL1ijpug2jJVylvkyf3YTcd+ngfOXgJ8NjSzmz4fQ
M6avrGe8ylhnh+gGP67SEXvZpuFFWD6USCLOGuE+lqoGebjVnP/9CtwlRUKqgdfy+8SBVPYHodvO
L8o9w7F+Me/8sACN7jm2IoKrg+hamt0bAD2xkKIicleTjsVu5W7BomU3YAb+cR5bElf5LEAIsAqd
dtiLBbUk8vkPY8Dq1bWmxSmReIfMT/M3WYMyAnSi7pwueQFySfNpQGzXhuO/B1P+QlmNnQtZSuoI
42EyBUuDDM1iETp8G+wDIghrhdFG5yCR/WMyDt/uImpOncZFy5iL878P+fIrw1kkQkint3bYwVye
WVX4Vuse3FLYLw2R55tpFu7hH2/fyOpsUyBwP8iMWKZJq2MEcZPNYcgNVBTuAZ+IefnXQJgd+6W8
VhX8/7khWNfy5aqbRHaxB1c/TuBDRIejsS3AUom0e8hllx8yosz3IjKRHOrqq3T/x9mZ7UZubF36
XfqeAMkIThd9k/M8aCqpbohy2eY8Mzg9fX+Uf3S7JKMENMyTkHwKrkwmGdyx91rfQiQ6Quy4u5H1
rWcYuDAGS74NY7pK2gjqiV8Yh8oU3YpMI+ttMHIEab26G6NhXTquA0Yabjc33NQGM0dw9ZoxOMc2
oY/MAq/vL5nL/t+OPVqenfZX4njEguWGukOtq1ata1y5Ak8UquNFrxK6eyTI/KEz6NZT+nRJAv3x
vTTNWwf4A5ErGqnglqabB3Qk2Uz/p9OfjW+Oqr9IE7GI9Psl0gHxmGPrRFrrlsWrM+cN/StPyO7z
LlVJTc3qG+1uLLPu5s2XgRrah05P2wdN+WqrRe4+SM3v8Nl3TpN2+yjPkyPj9Hs6b/SIIjcYiPG1
/b9fC5Iz2cCXf+blwak8+aPsK29l2aN9lHXiXTOX2SfcYms/5Ez3W69MMIIEyfn9J115FN+RxS0q
qu6gTTHbizw+eez9Higwf9Y8VLdRobwVhAsghoZ68tHXA7/K3ZvvwBQLoSwuM+05QU+ZsXpredP7
S1ce2zYSzx0atLXJNM9ghTjncSlW6RC7/2Su/xK5/u/UvY+JHlJIQfi4pNqUUD/0OZTvX2e3ryc/
jC1gBtAG3Z0liY/2jL9pCGjYPnA0/j6hw/wYDsVf5widqEHqY8LL9Q/hUArrMBsIYtBy/CQ/4dcv
LDdpfxYVFqYI8v3D2HvhNpTt97JFgGwJmJcEitdVGXxjKhG4t4mx7qGsDLGPZPqzTFI0CkHq7WOL
hB3Tq6x7OQ3JXGl8EWxlf8wnJKjdcS3HhgJjCkef099/OVVx1juMBrql1xqnnpNzYOccEsV2oygG
vJN6gt0935fQNpw7AdW1/DYWhTqPzPCmmIdcNsh6mUEuwFFABq60LWPNrtxH5HIbU9168+2qWpUE
Gq2rNMQFJ7tkL0HyBeEQbZ2w+ltvmIVYiISXfauZy8zX6KA2PHsKW040Ekgki6vmqE2lR7xd46HI
EidpOv6LLep1WtibKKP3K2jQrKkiN2QE9zRc8Vmqaq6TSyjOJZZX9gi6tcka3WdsEp+lYW3MMNTP
kTmWmz6G81oX+DV1LyUsoeow5htY539/taDM/nTv00JmIu5aUui68TFQMzFAHRkCo4ewjYvghdZT
4NEqUdFmwKWHM5USVcHCu5pA4nZ6O1KfYE3KcrdBCZiv6DxVDw5pWlu/rJg1powGu4o9aVOx8JXD
2N1a0OaoQRBcBun0rXbiiThZ01spItWXYHPtA6Vte6bT5j4FRkyHGTWpDXAY83RxVW2b7626jrYo
C73npikfwVWpnyn6SZPmWHJppth4RQUdYbis0j9MRHQmaJXOmrsIfqOdx5E2gxuax6bLmFXPAXke
TrO1AXf4hgXwaraBWNB2YVvd+PpDbFjGdUBzUdar0G1gDRb6EfAyJFcz0A7uVGqHTowBVBzaiX3v
MvrSXO9ga0rfZ33U4ybI5gEZeV3rqBHTCuJD/YD3rl5NGCSErxO4a2ftJW1NVDCRgaoBU2ta3Ey9
OYVuVD4byjce2tpe0u5z951AL4Tp4srMLnoWlVbtTTNM6eAd6OcMWzJzqH9C0e8ghch1HzCe8DS9
5LmPCTBgzXiMxICUQg8l2QP8hDxJXXkSuws2ETvNdfMjOLX2+PsrTH6MqpK2ENIwbBY+3bPke1Lg
v5a/UghDITiHIJ3pT7CJjfcN37qB68UGA8eu6uudAISLMZDAwwSk7aJli7aOVeUvlQicS6FZ5whm
XTRmr8GEENydfoDSGOesoMjJdgP29dNIujrMHOYQBMPkre5fB5JJMl2qkxZ9E4bv3XDYC1V5nDB9
tspD0gqJXP7exAArnANUnFfNgubduR7NF0jxjI+DcP3782HNa1iRjkGR7//83//LMTkfc0guEYc6
4HVX/5B+qpPXA30YtaJXAQENpDcetL7DoyQdbdkH/atnIFPxQ9VjWQVvJ9ASXpDKHm3YzSeHU72r
DNXTN+++hWkworHT5QUJb7zSCbACQ2j+1eIfgEQJGGNYWSFfs9WM5VNnH3Rhv2Do0LDM8+SJdOM5
XtHKNDZgwDRQrzd/AqsUp+U91rnZNQO3WhU66Q9MilClEuIVqsR5CKI3jHL23ve8CEuuEV8SGR4G
XeZ/x4ZyVxojry9CdN/X/o/nTQiTtUr3HE7bhyKFjWps+H5SYEFhJs/61OBgDorvVTMnYM1bAKvP
/H1q6EeTdf7MRutQ/OgBvCeoZ2J3aUMtoQ/p5s/csH8V8VtMEWuG1gtyCnPZd5tc5VAUWsNd0DPF
E+v43rJ0XHPlkhZ0sHucNI0+Tpwwy0c8gq3ZU29W3aDDLshtGjuyzAzeIIX098ieoygwjqURW4m6
ZZkDebQejQ4bfweYyqdzwHROZFsv8sytb7jzEMr+o4iFOhlmuhKSiaCu2/kLW46blhjlzRcGbLX8
hHGoeVBddCnZui9/f30aH/O9qFNY5k3D01FWATiZi8V/3a8JQkdd9kG5lHrUnYbOifZ1gl+6Tbxj
XkXY52SYMbsGLQqI91gEY39SrfMjLWJY7pFT3420jpZ+kTBvxC4Bubu3d6iHv8x5/K93SkDaXLAC
iaW4+vWdMiNg3IFVFJdAOAC/CWlLhcvMi40n3yl/9MxGTqqKnTW9DbHGjbuviaG5epP+aOe2Whd9
l9LOib9jPGWaozImxZUvvij/PhXXnE/XNFn/XGHp0p7DKv91Pv0Mq5rfNsUymkAq6RahQIljskw1
ZGmGOCGWZYaP64tvca7yfr1b6LRZpku9yf8M88MqU+atrEd4Gfxd1dafipB9Kc0PSChKEp4DQ1Zu
zC4tYbEAgsun0dzLwXqDZgXutdFMeheYNr94U5+XPgnTyvMs3pHUHfmhvOvioq7NEbBGbLd75VTq
nADN3wc0h9YjsSK70FDDvkzjFvmr3Pejev7iHXwqjm2WX882LMsUrkuk669fRtvqMDLpTy7TGMuj
B/kaW5sP0YO/SiKp2hbSovWZdHsaKDw2w+Eb+81dZxP3QrqY+OJms+av4cPX5HFd6K7tOJ7hOh9u
NlehiDHTiDyVUJ1Du6u2eaJifFqp85bWgPGRwuz1PMrOtEGfYBca38DAQi+PpXVOtMk5AHL9Zmdd
umcPY9CKSMKNTaqMzbD8CJshZJ7nQQC2GkOtWyPyb0P3Ylhhn7DXFmJPwQfrjkGo5T+0Vq797Vbn
tpHhC/Ftr5M5gK+YE2zYgGkwleP0NPTqtZxbnO8vngP2JbMtUq7hGT7UbuOt4ym8pXQOLoIYrUWu
D9HrJJA8ao3qj+8t9/cXLWr/km7m73rRBKcvvufPN51tUNLwnGU7xC7ow+VvJSLC2YRQIcj7fM6a
XItBNC8uoqA9QPdphQO7W5hV6Z0K0s79ccgezXms7IY5TZJX9hCh9CtAbq5xdlXyx+/fn/h8e9qG
7ZouzC3hOjzWfr0OtbyEZDWxJahwF5xdp7hPeqPW4VDBjx0UA4k2D1Z15P5J10pt3DnYu29qJCJz
8NBQWt3aVtQmbtb51yKYTfeU7+8v0KhR/I56sXv/tS1eIpCJwkS+T3R38BC4b3UmeB4N0Odgr3n7
qKRTl8kpuji6c6Q4cS90D7+41I1P22DbFqZB9Lsw2Oa5H+tAm+2STh8iYpiVHVgg4qvtV965h+Qc
30Z8WTs/KEg2b/wLNKw9MUrNUcx/bDCmHxh4X7G0sKcd0vsX38XnApWKTHdsG7WkxMn/IUsVBAPU
AtznS8U04axpjQc0HR2yIN2Gu9Nca6EcTtyS094DaLWqaHm2+ZuewQoivKQ8hdM4nVSviwtqmhwo
ZiSXte3KMygj6zyP7emEOf4mp9LP8g6o0TR8j1U3rW0soLRRIuthaBysq0CJV+BAYMc4ZH+1TNx+
/1n/4+FuW5agghKWIDPO+3DdVbWUDVOWaOmY9pIIPBrVrYkuzXS0KzLvzaBq7yGsoH2iczwOoRYC
lHlNMrFSUdmciFkTl35o8UZkCF0QsJDOakTu9fdv0/z8lTgEiOsUYw7vlmrv19sjCxEscVXO8fEY
SagdqMfrsX2ZfOZUGXkawViYdwYsxj2NMzb+RbJyWJQWdeI/UhzRIyoKKP5uYtHTgnEjx2mvINGC
NubFYkNGE1ei3vCIX/n9m3+PNv91TeeGZrcjWNep9uWHtUeLNILAmxHxO11rULNIwpUanlrPkScM
Tn9iOALvgqAxrYnOY8dvnPOoIqQ7xtX5+/ciPt90bAiY7/K0kzrP9I8nMpGJZ8gWeFN9zpBKL4rU
G1/6AP2DZ1k9kG8sjlqRHhrXSK9d4DpHuK0vuu/RY40j85RUrnX3lAFExAn+BJij7e28nvOmw2lt
GikwuUqd3vPm9Il7qDDtNxi2p6xjQxc6XfSaKp2MOwFFJKms4ZRl9hsQWeesyhrmLDrBjU4O4iZI
G0ZE/x8fnycr17w7Wxj0D7UXvrMkreosXdam+9c0Wc6ZqGJ/x4bZgO4iNXiIXrmpAUDcvcKUJIsO
3TfDZqriKyvaFmXIRL8u5yRw9JRd6D5q1shA3nojzik9J7RGlo0WgZSaf+2jwjlEiVAPtoG8cdIz
55S5Vr2rU9SQQWOWzhr2+pqtfSiNHw6ZF/2onyRa8gKxrvyiE+h8ro8pjefd5ns5T9nz61008nZC
mPD50leAI6fymlRO8IqNKj2JDIS+y9Nt61uQsvjqhqVZFq9gmNqzPhVoTJqUhKuQPIV2iKNXr2vQ
A1npOZzbZeno4SEA1W1p2BQTgiCxgkQ7PuxwlK0/wUSM1HNfIBZrSiLOzCWL7JoUEgD+vjBRxwZE
a2WGd89xIqwsp3QujRaUB8IzArBRSn+UGa5c4K3DJugtFt3WzS+BbOlxgArQSd/QmkC84G96I2r8
qRM+iTH41BZV0TRoI436HjlluXNR2/Wqmd1vzZPQE2efQDbbmCqxDiPEBKcIxVspfHtrJ4rsljHL
2IuFDCOZDK7jMGn2VjZjcNdE1k9rTmAI5sPrcLH09osXuR30B2N6NLRSrvDy29vfX8L/tRTaDg9v
OseCprucK4l/bR/UmBDAaOqwdomotErfvudd/aeeY+jLEdxsE+uWTWa5beIhwRZKhIEczDskNfHs
MqBTeX3Asuo/DLDzITR7t5SgomPhItfrcWC9/0bDcVr8/n3/R4Xj4A31XByywnQ+VbZgNjHjK6iI
AvBxjQ9BDNVSjU2wTvQSLCNfxS4HXLk3CmsfhlAemoZpTgOMdqlrtnecf3Xm7zHp/L98t0fK0Y4k
etUmGeeY/ZbxqBA0meQxdHrrbH2BT4xRBjUfV3uLmfVoBG5yYwbczxGzA/YA87uI0okpRWMdaolz
5fcf2vrUTJ3LeF3qPF1Ntnzv/e1/fVmMjsZMRmA+PZ1w7B52wzEiEXjRjYFaN0QF7hmfxWfXp3Xi
9uF96CQW3dp5YLKjr94jZso58RRSTwQ7Hp46canx0u1JbY7Ysx1zD41C0WJrXoJ7jta2XiTnycLC
2eJTdNZmUsf7fjD+kKHZ0D8KGiKUllAAyHsPd82QMQIBh3fgWq72VddVKE2dZjuOPnkLtW5SkUDQ
8UIqSlsPiepyu7tnLUtSEV9Ft0Mmo3/T6CXRbcO/hahTfXG9vz8dPzw9XROWpSstk/pYfNgRWV0D
scbN86UdR4InCMkKupHBzQ2b8BblNA17WgFA23v4O1qiHhH9xOTAd/nDpCZzMQbluPO0Lrr3JrYl
A3Uwe5ME61wdOzSByF/YjOQub2TRF0fTTJAKdF387NZ1vNFdbzp2HVASrzIKA36ZEW6KgOHz+zYG
I6e37v3chBXsuSvDx+D93l6uK1nsUEv+eP+tj02PgFO/WmbOnLlR68aOgAf8W3PjKIDK9dXN9h/1
kufQX5WeLYDSmh8WidhD58hMHIIBwTtocp9V0eLMMBEnvP+aF+XOigJ1q7yeVV1zrbUGPndvl5m9
tmnF7/IOXFsKZ/87NmVZ63izC+Af6T51evsSWEl/DaYjHWPIBEzg6eUWtz4aA7wk9bqIAaUh8B/2
wURuS6w7SHzEFx/S+Lx3pzg3XaZDliNd+XFP1/m2nZeJQN9RymkbJmm/tyP7dbSKNy6Of+4PR44P
UdENKwks6BjY/nDwHQg0+LmnL2rpz4M2Gwa0h5mBShVb4MeG5KAVVcT6xB5AS7dUU8WjEYfRVU7Y
45sQoVUs6p0cRv0YZtVbaYlzx6rwqqnh5E/qVanxVNuD5KnsyZXVVUS2mhLBA41DxpYj+bkEnjf9
XxCF3O9fLFTzBfHrXeYaNoUBJ9Ky2fZ8qFFtguzwTI547BXMbpRZ7gYw/MNY9YBxwzS8jCQnX3IS
m/95sYK6B3taVssBLBTOBKJNQ5AKztUUov7GJ+0OFaIwmEb8GgkLs+HkAYo8toEEvk9M98aOc+dp
Ag9bAsd71FNSbgZfqy62ZrzVfms9tATKLCqvTq/e3UKK/I1KvtjYpmngYJnaVdNyuyNqJq01yPCy
eE9kEPSXqMjHbap9q9Ku2AdQ3peJaGxqq1Ity9xtQYpq9j0hVTeIWsLpGbd/sWjZn8tshmjOfDa5
HhzcoL8+pAfLrssB2Ri6YJDDIDhmtKl2oP+h3SQYi7UeOnIZ5xIoe41DimWtOb5nlTSQQrf+iCdX
ORInqF6FuzEG9T43I7SpjW5iuqUaOGnN6CLWIvt/cjGj1M5OmdUdycRq/onKRDZMqaWRNFhQSx//
38so8p4Y0LtiFLAQWda/tTGTusrBk9L2kfvcxuxFsfC8ORGUJjLmfjBqof8guvSh6sFMk7+BsR3R
UAyS7whTvFqmyJC2mvAAYnWBRx/YPQ/o9uPEadd6rcQ6MV0s12WYb9hGmmdI36wKVG9NxFRxrB4n
8LNE3gJz+GKlEP+xUjBINm3EU4JO38cRi6vlPloOlkN3NlWOIsahpszuIqKhW3fOaN7RHkEiWCsb
1xwomFL11VErCXnQ+LpANRnTzh9xm0wJcOS2JzrNMdamHEBxki+L59jTT/y92Sqsy2ZTjGZ4d6CE
WPUUXxuTpRBlc/BI0AMUSVTRTeHAjJigooJJ/arX9bmHOPeQLP5xLRbIjxVi0hKGmOFrQHHspXfb
bf6IM9d5q2b9SJh4ziEro9ntmey5zCBbIvU+1K5qDo5YDI1CYy1USDqOcta/X2Xsz48lnuIeb46n
EtRU68MGhL49HCNyp5ZVH2/DDqdX02rDg0WE8lHrYOxB/nt4/1eBU0IVjWzyjdKGyiIKzlppG2R7
p+KqB+Z1AIdAzEp0M1z5d4m0CvZxam8SBngLg9n2oubhdahKBxJt7J+rpDUWYtK8a6cbxXnAqL8M
p2z6QVP1QGJd+mL2mr5rCfRb+G72g7De4S7mFyexv0P7DInY6F8SPfyJJjW/WqQBEHnIaCj1VyR4
kYpUNmgpc/e5JsXhQP5BvQ5to9jlfVejKXWDcxG1/iJt9G1aFvP+WanvTEKjC5SxfRnbSNiCq2YE
X2z5aTN8Wts9w3YsyZlA1GN/vPq5CXue0YB7mrHudjig2I/V4aida3hSQWSe3cTLTxlGAJcQkrWc
tHHvDAVYdRn11kJnM2vKm+p6gM5VJXbDtMIkBpUu7+yNQZTfn6IyfrBgD1TxmEOmMkCj6dYmjCRV
PvbJypvADA26Es+5jeMpVJ7+p+jJ7gbyv/SUTsPARuRkMAFY2rORIAOptnVbma1TE3dA2VXGtqky
rOfDUD40nD76gbibAjgi5G/sjMlnXJxMRDTmEkJUC13+xNh9zo3p7w0yV/wPDs4N3W9WQnk/K49q
Li5ree99ZsKVOOkBGL+F6uY7IoIolIRAUaZIH9mNInvyu8I/F2QNIZz9w84SG+S1ZT14WBSZHE+w
vsddYSmdzisRxIxx4dUo9CXndPZzAA50FmR709pVsbctmNMi+rRm04y5jNxYYqPV4XnBlsJlWEfr
Bs7jjTFQv8mImTokMHQz1HIQS3mxQx30r8482mhaZlRY3F9clb+OrW+cMexGDC8btc1YxZc2fcQr
ea9oNAuT/1htHixY+ixebQysPE5nmxLyFkA9cBynZBWlRn5QUwIts9GrTVeO1nbAArGVmRFdzLza
cbF5JzG/RHNE+yC5FESaj4eotrqnXNvZOr6CAUTmExOSPxxFz0uqnVJUPP3/fWl04/X3y8t/FGCe
yT/W/NTVUfV/qHr1pDbjprPZVmbiTPo4rJA2dYhhGUhObQjDsmI1vCC2eyJLFmjyiIZHq6q/C+qs
uyRoZjU1ULYsK3+OAnFAlFH+AcCFKF4stJb/0prw2+ddlyzlFxXD+/zt1wKMeQjDQJpzkv2x8+G9
x/4w2wTKZpkxg924GhdNWc8iGSqFlYpZug1KiTmouHuIu2GkaG9CbG25hx7KxknCA0iRf7jKCWRh
5u+kGB6R3UfzT1rQa6w8RrozSzM9V/kAy7xzkDkNIyPs7OH3X4TxH6W559BSpjRn+/t5rIbq1jLo
xvJNhNF4dsVo7P2QITDegnA5eG6+r3NZ32m26NBA4BBijt13KFYu2WgclJc4d9FV8WVgbrgkJmRi
1pSELrUKwaszK6j2fqikfQjDbrqgCZ+e7JTtlWsTB81/+arHoTiSvSKOCQyoRYvIDwsPv9p++RdY
k/xoZ5W9DrVIbaew+NvBgn2r9UutQ1ysyhxz1BCc/NHMbvFUs8IjikIKiynANcw/2DBvJk2z36zh
pVf5sLOqxt0IzY4hQ3TbXI+bXWQmJPn1zbqVgHCYamZX4iAFpjcHmihuPDhUPS1W6E3VDsiNWptu
gxIc4eK+CU08iGgPCuSgJERF3S2fXAHbPtCoHI1sJSrPeHRWuurGR2P+ueryFgVIcSqzKeUpiQyE
gM7kQPRJ/jhUwAGIu0JPpmVzgIVcE0/SfctnQxMDiGOCjnzt1VCACk2yly3+DBlEXwjZGk8pnv1l
FuUzoNyr1xOxfCtai+aRxt9twoO+RUY0YIQwSEUS0/ADWvyi6y3EAWOokYHRM9HQQgUm0ImfZQPU
8/dX22e1qoM2gT2go5tseV33460TVUVamdChpFl3+z6HTzGIbxVM9FWa5EG1xZ7Yb0evSneGk4yM
b7r01ZhRV62JebIY6AAnIBIWhQUgus/77EeC9lFHvfQzqK1jivDwb82F3BOXoK9wS7EoHpsyGAkB
HpDFss6uAAuoXVNEzxYG9jfEXcOC0Zx1Ic/bvFtJeXOyC3yR6aAzOkYJMv8YVu10kKlvw3XRaVFZ
McldDU15j/7rFhRUuc0zm+BtuxpYeVP92lTNREiP730X1uzMnCwQ92SBTFz0B7f3xaHAxpUvdNKa
vijevE+9LE4zTQWmdohM5kHqr3uaEPxZrBwe2IUqnukXZxvN6Zq1RdeLJkven4yWBMSi6F6VXndM
qofp9P4SFiGWrPDembfBvDX1/KrqWxfcdOPK4RFUZVz7SyUPTXB1jItnXAJMl7fGhhnBIhZCJLDg
qFUzPuDgbe3whxZq8JuA4Kyttq7/xmB49DMPG0+Y2LTXNXnjT//oKoV0Oi/7VVwxxZoP23gQ4aNs
58N8PxzrMcmeOLrxKcqeAu1/jql+9v2nRj4P9XMln/P0haOQz9n4whGnL7WGtwES2bdce+GAqLHQ
6qzriUiCYehBerh7YbElysr7nmWoGzG2vdoyDTdYc9on9WXbx9Q/7TsdNhkIZlHLmia6ig/NMsMy
aUIkaNsNG4HkgVRwvHQQJfvsOHgHwUmSR15b0NTRycdcRs5Uc2q0E+lc1pG4wbo8N9N8DN7Zzi/0
2Dmke/HzS5cjNby6LkaiK8eEUdS7lt61Km41ZfV0G96Pabq5/nyU1d33+Rrg8d1bfjbuAXOJdco5
ebLhuEB1y56aNpN7MwlOGt4qyMt2tQ9KJ7wGRYIG3jK2hbnXaMgd9Bl2d9C6g0PqvA8rkWt+PkLC
SbyDnx453PSYoOQmJEIe7Ypw8VPgn0p9PgThFPnZyM+gsEZIVhgq0wsHMF0zvSj70mx7cfSSa2Vf
xu7qJNfSvvbdNSdw0r4m6Y0jSm9xfyuc+Qj7W+bcEufWZncOe7jX2V0O80G+XWuuzeGeend9uNvF
Q+zdW6Mzjx5xHYkS9FhnCSqrDeF4Ltj9RIs7YpEsFiRHD7YQXZK7qaHICFTdb3FYkFf6YOUP4v0w
8gcO34Fc9uA6d64ylH6YSaVzl8k97edDT/7nyK3bP0dq3byIlJmb8/4atlcR3bTmKgWJYFccj1l0
TdpLEl2j9sIRtOyOL0qeW3XmtVTnJpkPDDkIqOz+JN+PFCaZd6Q9yJHUx6g+htGRIXHeH/r8kPYH
j2ig+AtZ+GeVDHooVAMGzT+2kt5Hf0IWwA6rQ4ms0wyLx7BI3HXX6v16wMTxOI6qvviNx8dJrUcm
6MSQzZq/uleK4AlJMDw9FQPFxfH9X72/EAAkzlIco9HySIF3kItDvSDBrpvuoec2F02pTWUg0g5H
2Igp5BgAIsX4PWzqpW0k7re4ZoDBnRlt3o1I8793MlD0Y+vaOza90T9/XqewDu3mEKC83CSAixfS
Kbvr+0uOTe8adTLYtmZjL8bidaLSvNSiSm8YwPDAJD9tWaXf1NDU+yb7QvjwuX6eh+xoxGyBmlkw
p/mwwjdk/iL2LpbWZD3FSewhGJo2csahRT1bV30ECzPVFf6n/BLmXcMenpyTkRSuIRseTdt6di0r
uWN3iyw2uCJRa1kqC9YxXK8BQPEVXR6pxcUXzyZjXtd+qZ5554jBDVQkDDw+bXFdOsGFygYoPypU
23aqeUrW5nOKfWUtJTaOJCvtGxktwJO94MVCjQ6Gg96m02UtjZ6OwN85Vtsx8XG1SX2o5iSB39cp
5ucHKCMg2jIAHnAZuB+HQbEzjewogB21IwjhwsbgYgVusFM63By4NM5lVHThqJHXvZ7HoEuKcZnM
bGnYJBpJha9WldXb3lAS2kxH3kKfnWIPdbo5+m+Aa65tMX01f/ks0+HU0jhDN8gkAR30B8UAs6Vg
amqRLWO99vGigQ90LXIRGpESvwdvc8ngtd9b7TFvoLnZ1bi1KokONHPGU+5quxoRP5YbRcxyz3Px
9yf1s4CFt0dhIpFQo6D+NASYsEMTMAm3LVR++Qz8m2itvo5pGfj9WjYCOTJbv7NvE2mISexidkwW
48ZkvOiO3/VIAXv06ekV0ma8Cypj51ku3c7B/GKH97kJyTv1ZtUFj+13EeaHuysj9Wqo4XuG47zE
ViiQvQZlnpNYNc40WacL15myTW20JnI0AqTwVOHh72CRTua8fiNTmIdPxqotO3xvIZGstTc6Z0Oa
8xjGBSGiOhQKYWbo6wxZziXICNxOdGuEvqMt2GS5L7RwGFEbvvFoy1isupExl6lFHlEYVr5xQrYo
X3xF/3HdCyT/yA0ZWEt2hb9+cD0r6Zyio1vSx+6Oqohdoi5bGq/6IovEzxix8AZbMv6ebm35fFo3
BZ/1+zdh/8cKIVjUqIBQEX0WOqXIuNzUyGagRrjRTUJrINTvWqueU1PK4ADbk5Y0W0z6hmT7YQnd
oKSJn8mC+BkSN/wnpIlDQ/zIqdHhTvbscOkIQz01W/lHQebKHVFfdZ0bJwtuJP04BMiVxjrrH8Fq
o/BuV6yf5bqUtL3CZjzhZi4vXqAIUszwto9zu6QtFZkSUJKTFOdDWOHbgNe8d91Wv4lUeE9aVcYL
gfAdl3TsPzkOg5dGeMX+/f+Vehuvlb+I2xzRluOTnogxfMfaGO8C8kRW/iCc6xRqp0AvqxcHu4yR
hfqcMEOPLjIe0Macex3S4qhn1Q4hifdgV/aIPJfEut9/IRg+Pq/ZFrMamBB0Phz5sU0NjVYpGk4l
6DPEKFPgnV2J/u/9p1Kquy0oW+cj7ZAH7skY5Bja+VDpfmr3nbcbvB3XTrsxiRRv56MXW8/fjmI+
qJ1gppLXwLYFO01J2p6BigPugnEfaTiT9fY2lMd/Dj04CnGw3o+EkLvugCqRI/L3wpgPy9gTyjO2
2Nx2s7rW2HH47S5QO9enOUwo/HYQ20kQwrS1m61stoQ2Fs6WBMUJKQwb+WiH39UadtHPvAP4SIrS
nqMN9761n4Z9HR1cCwTpwa4Osjp004HtYebOR8KhjmF6jEhXUsc+OKXiyIFQ9p+jmk6inI9iOmXT
yYHOQi4oVJLszAGeJIaG98VX+F4PfHjquig0efKysM3zw19v7LyJy3KEQotisxmuHvCXS2UcQlRn
WMNwVMWMUu50yjGvFe7fTSc2iQJ3HvpRcsJ3WhxiOyWnK2ijx9j/U4ZVdqafmp3ff9LSdDwGpsOD
3E8OdhG9aXh3Hm1ywFah0+oP02iJVUUmy66ioriXJ9yL+QL54je8ctWtKJzqNjZetQsjOsJO2le3
IJB3fQTlLb05MdRVNsFtzc84LqdrG2n6DQFEuHC8Ur5hZEtXZZ6iFsrYT03RNLgreh9y0fJhQW1B
KEzkzsnbZxNs7RkftnOOndYBESPtTVZ7cBwQIMLbs37ENiZTE4vBSpBGvnhXbhjYehds2ds7keR/
E6jt3eKsRrE4N6sLLHdYT3MLkTmw6KYz8528pzp511gvc21LVG6ztNvEgUnoNSAaoCw0kSk2mCDh
lnV4dxPRFTcj017ayc5+Rm75E7Uv9DDT55R8VTrqn4YMeEwZe/Oosf4PY+e1HDeWZdFfmah39MCb
iOl+YMKloxGNKL0gJJUK3nt8/awLqXpKYkdpInYhyCTFIjORwL3n7LO2zVjDboL8i9MFgJakl6VC
9A4ZfHIQZ8TXhQoXkTbEcNGnx4EEISBA6dFehaL12FhHhtjt7MSo9dKftv5URadeOQFkb6vzNJ/7
il0rs5BukV22+cykL2pIOMsuk3qxe6E2vm7qBTXtdYyFOgzru6aWi5nQuksTkPmrFV3V/ehERCZd
y+YW6Jbk3CjgT5rbTLqivrlNFfyIt3Nz20hX1O0apCua2LqZBAt5Pd+za1auaCXOL7li3tSTq5lc
tU4cC/0S7Ud6HMhR4Mp0jflgkdP9YbUy+dA6ff1QEvxF+PSaPRLxqd4A4lPvN6N532hwvM4Vtczm
MsYXp7lYfLBdDEzGzoU3vWRfnF1qeZV3LbN4x0+z0DCzXxPqzeuS3/L+EuFA5rU0r0N+m81gK0kT
vlb5bWpeYxOsitAD1kXbuJq7pOxW5F3OB2W6qsZ1m67LrtW4aha37OtYfNdiXVBbXMlhGKwLFmkV
l3QtlNSXNTqjOToXilDUne3ubKUE0kJDOGlsGtkr7irr0wb0XzrmzBtrR2M8EniUvsengvYlaLhx
zWXKbwwbCKHcrbVA1wJsS7+6RYkNz48XOE1WuM1ZTD2wZv/Zor7I22Rk6shOzrQkl7HtI4VN+ZIR
S7UrgWtAUBuDWmIGT4iEmbgUWqJgi4gFCGotSGYhhqwl5qzTIIekJguZg99V/tr6Gsm3rqn5uuZD
4vqmvgA5ROYzfLKAFHbLDNo0NLDtNCFRxBVwRwP/VpgmmDKFkua7sNAhfOSDcTSTE3N4lZ45/rxJ
QGTVFjZFpRxRoxwhXufDMR2OsRMmRPTy5+DKBfsyhI0SrtxRi3COArRGQcGdTQti/pBaKEoCkHCo
l31j8Mk4gYKXEgztI4M/hD9L8xmb+6axD9DGvZC/aFPoSdiz8wSDOrF/uWdhQfcfXjjWmobObsvC
JfmT/6JVzEmXCKAjBoYK9GGFVUKWNljQ2IXwgLTWjfF0Km4608x0iR2IuZTG8DO9sfRmwNK9t5Ye
9U2k6N7Se5ouZOyyWJjpXi555a6aaF5AZrtIvRq5NkieBVFbgs/kkYyHOsMbDJbh3mQILXw6kD9A
4cKbaW9gngYMzW618hJsfGDnSLol0VhzEet0tPTfNaUuguLm6AfVObQyPRwg0AcFdtSuGKJ7LEQ/
SGpcO3cHWajb1UikArpR7lVk0OaMuAltrTdTQGGbTgLF7JFnQxELrbYHlLbhQajCttfvUuh/pBhI
POF/sD1EBQalu2LbY8YeabtIC8c9OECc8uCXkoyI1MybMMFk3pp5DkmzjltjeVrdUnehsGgr1h63
qN2U3L7MzSKWDOTwHkpIOyLV5QCovlgZDz4wZh2FNiESBBnyusbuVrh664IJx7GbwXpXXABGQGZV
uHCWq8ceySxo20V3Zu296iXHd95TJ/CIsaXvpq0eG6aCV3DlKfJigywdIWbcxZg7LxkvtyHU7qo2
rzfAlnuj4fWD0LCRGepBYVV2rXTbmOxNvcF209QDyxNrQgrpgos797Ss3KFyp4qhChdTCJRZW8eZ
eOhkcRT+r1UcKwsfBInGrsNyPSda1M0moV52W0LVDKFa4kuclq6Ve2jlBZ3FcUaq183euB8XXkeV
3wTCI7+VULeL8lXKi04Ry/aALKGM7wSlRdh66puKpyueY3nK5Flg3iZPVlhBMcXqzY3QuGvLPNtx
QUpiga50t9BdfXVJNh8GtyMAmvUbryuvbsSU2UE5Uv1gmHiUD870i+rAbgH86QKuO1h/TIPZaipa
6o8r1GZtihJ8Li61SGWKV5eTR2bDk8eo07xpnsuQjIMEw5ktewyesDzpFe1Vsh5ibBhRxOqr0LYH
moN1YMvFccY6F+RTzDIVkhjW9OTu/w4F8xAHy3p1rNd8fC1HfszrFr+246sSv2q7yAADf7oTUN9L
xXtTfxm391r3YutCkf5i8XH0jJL12TkVyUO2PvfFc7E+A7G19CfU9zQOnpL4KYuf7O2RIUCjerR2
2da7ZBbK5nea/tDn7wz9odZIxwF03NQlmcupaT/mq0RURh19zcy0eib3MOzw791jUcEaNQ7ZoWCO
+d3f30r/Q8UW4xVtdIfhV53a109VJHnqAWtGouJVWXd6wyjXflgL8mbqAqtPPWNwXlb1RW5MEjUH
Qzm3bfahc7hAE/KiuTMrJFkBLdmT2kSyTJ69roBfXJuEsmOR4lOBZt6pmuIbEYzzrBbpgXUpP4zF
xlLMyc+lscgP+0M9n95YMCdJdU0cmgk2uSYSji7LTu3HdVmMm4FdcBFlLySsG2dCw/56SBW3EmHu
W6vcTOrMOpSEWwYl4lM3SPaTPZKbWkwd1xCoaS5Y2dDom/K5w939ixPcelvWoGfCNC8teFwDtOV+
PMEXU41yuds4wVub+5wwadZWvx4J/ESLcyyV4+awPhFi3fJNMdRfh1knIZYuiHVLVIgj6xak2+54
y+JFmr6vXHABppbPygXp5OLsKxcWL1ku1i+sW5Ll+7plinzWLcOub+sWli41G+A0HJdQa8SiBRVG
mKHmGO9Llyj+vmgR828QWNNq9WENQmuykst+qCUMsJHXjtjr7FW6GwGBXf/+LLXeliQ0aonCJMiA
lMOYzI/PZk609gAasiETCwRJQUn10mPdvaz2/YQjENRds76m3YZx15qCmDAWyM32dt4PY1fQBsny
+dDCZws7O52ZE8Jn1heq/mlQlUMD9NPVt3oMLFo8ND0ZZuT98HtSCCzWvx/aH++6LjrUgJO9/QsE
Ff6xqCthIlnq904Fc38k38MmsPpc8bIxm7zi1H91ADIfymx5ceLsS90bmbdla/Q4zioJGulGt8GY
7VMM5YUWtHk/qVhg8kyuntVK0s/jJPJ4u6p6lrGCXu0vZk99rG6d/COZxZ+icS2/LEN0majDP3c4
C3biRlPh6ZKczQqdVMXmO6jPSq+2D05fdX8Ycivf5DoOgdyAVY7BrveaoWye/v6lg570dsmH5QTP
rcwryBb0p9dOpsgoEWbfHGZFbShH6xTKLLW+YyhirL2NFoDjtiZrP4+lfEey/a5yIUvVY0gZdbTl
r2nL9KC/zf6C9UoTmmbfcXw7ZyAosByfRC89x6EbaF1gr0KFGWS75iQcd0kGK+QQ0WgiXnueQ6MO
tV39HGIKZKByq8N6Dpc6nMjfnsUxncOhDuM51OOwwThYM3QZFjVvlQCwzLwrMQJ1CZRmhWEJzQlO
Oj73vrgz+PW6QANo2gXOGqhdUJqBsQa5GaS7piQcdnVJaNdCTRJOc8gUyDBTD2AmT61DBoqbOVxr
IQorBfPFtVDGt/BHxKE0hVocOlOoxCHYrwXzWxxOsfggNgIU6UIbVsA2gEJjAI13a6bYs6DIAnD3
KLcJdBZaCTKq/Hn058QfE/YSv2gLvUWEUFY0uffLpmMpqvMzaasorKKaWhVQ84ANWy5zQgSycnhU
6F9VUGlD0gHsR9PKJIw3W/pIj4EkiTktQwNr6Slrsd/kKtE1HfXbjxACz70JyCQZSD1brU25S+IP
DplCYCHX22adhgvlnfiabNyOmtpJXuV55gVKCKVsB2U4RAqYu0mG+AD10ryzsV6f2n6gLuZM+XNs
F1/EfxOVtANdJOsOszFxTxU75lF2QMVO+kk1GqJzKSw1pdyfZfOTIoDXxWATkxFzIdiSldiYNdY+
xIb0O8MGw2c6pfdzKX1JMmN7V+f8W31s8nvAq9Kv5nTflvrhKDjcjujPYsnZeyB/qQJZxKMU9ijz
dObmFI7GmpwGfFagANNHA/qsnKx+2znb+zpOG6o8gB2IUp6whqc5+UVYi1rN1EJcQutLnfQweA0I
WZMRsZJPpquRS6TLDVr0i/LV2xFd0LmazqQW+30o97uf7S+/d8KL2TAhgkFNt0DrrbF+WEq6nZLW
ticwgbBdluyYpeb0DiuXEyj1M/VA/YEUSOkXXJu3A37Yth3M2yrDRNzWfwZwKfmy6fmcSzAOmcco
kqa+mk36BT+A7RuFVhGSDaU2dYY2zAqSTAGAl0G6Mo9RAKAWPelME1neY07girXdQGxVYaL15jEz
jZSt1+Z8GAr9we6c5hcjMCzn3lyFIcxxFZZ14Ljqm5LwEFdFXy1afJi3SG4PMXxNjKPS6tpyqzCn
OQLfrIUVYtZVSj4cRo19Z2ISt7x/oTZw7qUlOAmiBX1lsszTNmktOK3acbOqrCC3xhQYxDibJg4Y
yvq7Md1+J8fE8NveGs7aTLF8/2hU5td67ofAHMh8qs3sPRbZ9TjWBI43DcZU2I3ntp6i86BPAECi
bPZNcqcp9RcOaFfqdTf7h5Vc9ifZ8rFMl/ZjXTtLHcSNJHv0MAwykBrjQmBxRWs0pxbSg3jeH1vX
rHEZF0rcTWCIl9pkyoJemGcnnXKb2RFg1tUk7SjRkvsW5PYh7iaSOHBX3++PjWrt3DGeK/V/PpBR
M8CCYBGIYQ/kyLLXjWyutAp/pztSrocMy8Fs8huWtKS6bIuXZVbzIJckMssyAYpZ3XNnG/vbjonu
c6Ip7T3ccqLvFoLMC0fyh0EZQz2qhydFIw1wqm2ma4yvaUUtpdhAvndpvoSzI1s3THBqbrVOlLAM
ZYL/CUNf0wSCdwhibajJfoAfbxUknHIROy2YdYx40x/LSGM/ntHmKkxM/LlE1J+gRpJ2R1LeqKqw
NR3WJmafvZrzbLmLShF5pKsPNpTbZG7JT73dxfeVJqkvuvNJN8zyuYRHHaeRFuZ6n5xmkFen/SMq
8d8/asrW4eo7td9mYqwSqEM7NPaxabbZq3pGBAd1mM7wF8bzCPjlXAIlJxtmcwKiRG7g/mUfC2ZJ
/MkZ1uOWs7qCAPeeabtrmWTM1EaTRiexj8AM6Wt+IiVEhrYM/Zgw5u6z7ND47Ff7dk0zTDplNdza
LEj2z9q13Fy7BStlFtJAk07RmT0xBgVHoz7dJB1GbgkuyRCvT5aMk4L5svvBYZLVNDcCgcy+pqvN
9qlm+zlp9XwC0zef2PF+/0gdl/lUOZzE7F254fLXPkxDsz3Yo/JF0nv9hLV6ffj2eNEzHF87l/2z
/fGVepOdDsSY6Bs+LPa7g1Os9ynjMCdF5T6+mgxCcGd7cCwL5LlC0z3W2uiUxxNRjZu8kWBQQOi9
ScWj6f5oQlBPoeDY2ie6LVIRghXfK10YSCvfDv20+ZUUgzCrjR5jFk04xtVw1WpSBKqIgrHMpY2+
6EIUdDNZSwAl766dyv7qyGyD6lkOnWHm71Hfb5HOE2eqg8CEW6e2Pe6fjPIfwCuMo7yOuhLGulj+
zwrR48X6oV2T8lmqYp8buf3aMRbXNul8LCV61uwos7h1zgxFZdPN/tAGOOCyH8b0YzvbEJpbfUrc
nSI+C7h8Tw+wEkleM0E1zth8P9jiU9sh4abN9TkYl609D239+yiIq5yZldcTSumZYjpn7mziaMr2
rtOhftPXUYMpbXWsJWRtxxLUahP79c1gNgpeHKDqdqLFxwGDwQ19qOZeJjI6LbrplpX0Vwt44LtW
I14cyGV/yckEO0E4eKRJ0QP2shiGrUB2Zb0EkFdjY1wmZhU4/A/DTSV3TSfN7epUWUphThHnuayt
N1izYhpXClVKLWbksR23c07Q2Gkj/Q8YyYr/MKOTIT7aD1isWdWu2kalzHpvS2kVEiRqXG2pM656
pWqnqp6ebWXYzpJhMWjLJu7AnNF2tvYASnuryRA31ZemLN+3JubzZFBzyqcRW7BGx066JGet7ruT
PEz1QQdw48KQI4R0iKh5DTbJKaRDsHapZVBQqVwxgaK1WLPa1huHghT1kZGuxogZ6gA2NwDEx+8N
w4hqheXWy3rSSsLaImJ4bqdmqm8lPY9vLRrOyoGQ83GTGi+h6uRHTo/VdJ6aY2bRD2V6xgoTYJI3
k644hK523w8jOV832DUA3BvbYbHjTtwpkiGsy/KLLt4LGUH0N0PdVCGJwP1dbJTkSrOyoIOS4O+I
s8/Won9ljkP/MOnmSErDmry06TFqeDVW21ppqhXbt4NURp10MEr7YPEeOMZxkxEr24j05xwe3lZ3
Z0iV0WYUt/jCR8PVtYqT4mDcZPnyyUmThIjKPrmPKaA7qWScGmOO3mHIuCg9WF1Fmgwf0tJyuwgQ
/bpui2uPZC7bm3yMrBbOur3MBynXKx/MVOuuVr1Sw420a56VR6UcV4qb01dHYjOmNxn4XOGwwDzy
TtFi+o6ZHp3qmGEkoDvekjHfk48EoSl6nD7CfKeZJKYdqqSPHrHdfJbzzPpsxBXQ4Jjo4skh10+k
muj2ZF9UyJ9uuxC3tiTyx2Zw6t/7Tie93Upei2gavchkUrIwtIOKw4MXmOCLspQYCvr3oSGD7pw1
hkyhPjM9I9a+bKbePOqLrh0VjRSumlCRgIlW+zymksVJrb5bFOywdWrhsGWyJ2S9Gd/kfbaGv9gt
v+3WEkAqW2AYVPbLb7wXpFCZ9jCSypRg1bpNOjXkKZVdGfakndY0RsazBrnvwL8lOdVhfAAoT0Wc
KyADZb22WfaRUNTx0E7OY92rH2XmwX+xDt7dAz/Wbh0WwnDyTE2jJvOzXW4DnBJZ2M8OrJIp8EvF
rWlUnGwRxmz2bs+LniXnGRZXaHLWT2dVJQYSE41jLP0dEDxvpVxw0Cb28hsDuF5CLdfNC5LzUtKD
ADkmpdso7+IlIDJFhkXPor8sa+KP0kXnnZL9DgMNtoI23wCTTD150H+3nQhM6yTq+G1GG0NVMXrP
cD8K85LkCgM5DrPbrZVQqG/WA87vLdyYgKDIkNYBXJsssE1mvNZeDRg0WD2lCdSUBpiVVK+JU9A7
NjgDgW7DzfLMvn1WouVL0axyiFVAO+kRTPN5raDYzkAOGFR7/PszQ327gOc3NLngaiamOtbwP5bA
amUbbO4aJfsyKHCRVXyEapsyGRi7FS0CQ+tw8Wvt+3GqGi4MW3/Le84JEq2iS1QU8Wu5OMqN73Vm
hj8abu0xMRMrkIFB3pfO+qzoDMkasUJWPfNlye1YtMltU7TWL8wp5pverU0hiOFrptlNSqT6Ty1A
pSrgu+dWdWgWRX8ifXPT/kgdo3zMNGKrrCrNr00q3Y/1F5ad+WU/qArbaOLEldCc7em+Hf7Il4op
pN64LotCfhIzoRGl+m41iqMzq64l8pLA/DD6xryCVaeyW2gDUUkbyGaQrvsEUawqH4hRk5+oM7Od
YNT48zreJzaXEaUgE2mDLv+YlSS6UPnDGVEMfzAJMvv91ChesybqbdkTv6PJ39gSWmuzoJ65u5dW
mj5BOg3qen3sy/wySFN9StR0eSH422PqxXou5/yDZEj3aR9PT/tM3hT9QdZl/4tai6IYP2/9bJmh
A8vSgVric37Ta7FjPZaIQjwonQf32tKEnF0pLG76wp1Q2fmr7k+SL+v+IvlrGWySrxFEOpCJKGSx
ccjDElI/jgZvs4M8D2EmlXnILC9SsWh2IdVGAruTnpGeULNCe8N7HZrZ0bLCmNWeFUbZUbJClNhh
mh8zO+SGvriFzaoirOywIc5ZpkobjnLI+pB3GLJ6CKuh04fMCkl9aDnBWISOE0i7VDVIomCahJh7
GndNSYCczVdNH7c06gcfiNUa+wONXMBv3tSu5IUusgMJdXhO4ry8bH3j1lPQ7qrqAMHLbvlZpt/v
RxNa6uY3+bjcJKlBtKyt97+voUVk3C/e8sabuwHOTIgVJrcEKt+K/hMVq9biVYpXB+hke9Xlqwbm
UBay2ivmGKe9RrKwxYAMi5Urzph8VzPd9L1fAivryD2/Nt21xQRTnDC1Jdehu07ddcUPk1yXThhj
JJjoyTXRL+N4yTB7MvM7XlY+LoQKQJIsRoiAWs8wx9bmu+QGaM8ZKyDKJmEFRGt5+uYGZJli0t/Y
DYEz/bniiBFQISVdGAL7UmgsQwyBUiTcgMMMwStoLEJvg8riwhvKaVi0ob2E5hJuhtCcHJeGluRR
XY7yLqc9WcbR4tiejPbU2EzH4gQ95bjxdmXjGdG4KPAXXKThPMWXIb6YjVAXXyACNtul2mXbF3hD
plhmCC3lVbUvE76c8jqU1668tphyyms9X6vyms9eShLMfE3na1GSLnFN8PIRLDld7ekqFVeH1TGw
YN4MqX7pWY5c6mJ+srWLkjCxcenGS6yL40AKPR8XQorFr33RrPO8ng2e6fXMdBam0elPJyQ2SIQf
EjMkNkjCi/FDxtERJ+Q3M+TM9ovstD/NkNufTsi/miH/7YTs50ArvpshcUKW8Kh2J2ROZbX9txPy
mxkSJ6RCFF7z3Qxp/iczZLedmFnGCYkkEkk04YfECYk7Ktv9kFij2vgHM+SGa8q+GLvSDcTbVbEv
aORpXwP5c8+zzlMOYanch8fVhGnOv3+P7ZSiHxYzvMUsKosOdUYMrz+D58CclwNMuObQlklOlJCl
Plalk9wkS2OdiXDJbnFft16fJw3XnoWERZWh5VGEvAO/0u+wgmsERDYEGWnU8shPW2A9LcVd5WAk
gHQS+1RIDc64uvB7w3Tu1oQ8rKGOO8ZduCLHDvnWTD3rZ0taMFSQcXl1qLg3eYQRbosnX5aAAslT
XbtmKSUvm+VAJGQW9BfrOjpqb24UpAoIfhmh4Azw2OLrfym2YlDs2mzoCTqZ3G9a6cuYbhV7G1uU
15j9Q+dFiyd1Xs8o/YqnWcjKfWcXReQZlvnKPsCPdJ9WoSX5lK1QBBOAaMCKWk2QVkE1BrDF0KoE
HR0AJVB3ZU6wjEHBKKESVE5gc7PZ1TmBMQYxm2knAGWVq0GpBux1hX/esyvmXQIAByiugyQJWNNl
ScD4dZEErelvXPshImx+Ogjh5Vd2tbHPDiCWvYKRY/oBslcz27sroj9sQ0MUKokn7IXYMyAytw2J
Khg7J3EEtI2IdUW148Gmhj01Zf6AKFqSPtv4TeY/gQwgfU5jk6T6iuOvOdCuYM6DMQ+WLph2DR0V
kqDrgnkVGteg34/MbihGkHXBZgTlGixGkK/ig/RPxSvDHQS3BVorpLTBmgVbG4DzQICKJ9tHg03Y
mr8q/kw3fvTr2tdGX0uE4Ge1locyxUtQ40WjJ9VC2XsSYgcHI5xQRxbx4BKoDbGhb11lcmm7o80U
gjiOos7LAP8R+7t6RKahKfKWXUMHQdIHvbF0vqP7pIFIup8YQszSxDHd2yCpgjQOMk6WXe0YVFUA
OGHc1VUB84cza3MlWMfAUYKlCiQl2DgN1EAfA3JD7V2rStP0xqoC5OySyOjmf8EZsqsysd/5jUkS
no/t/DaL/ZkVQulng09dqYF2aXqp6eWcJaNQuotBIMt2OUq047GAsR1eiR4WWiZXl4UK4sVNt4M4
uYt8r7TzUs2TZo+kicLxxsxHfUbzWqidfUkl89J3VF91fEv1ZcdfOEkcf+I84ZTogpFzg7OFjDUu
DwGQfNKHuFLWXaAbQbd+V7MGCNTSbAQFpw8nziqU7JLYVrWBswQqmeJtINMNzIK1DSbOkYwR82C0
CeDwudLaDNbZvjkyaOZXNSRGUk+E5MSHj4mk0cNuETeew76b0yQTImYF+zeSeiFKBb+4Yr+xEGJo
ZxBOt7hIaWwhfnJWZGu5SN3KFB9I2JMFZOTSJDE56/JCWILpmkObX/aHU9rj3z7CSrr0N8y7vNvU
ejzYPSt6Y45f2r6NrpNKfmRBquyrLobQBzOllWBI+iGRLMwldtUdF17qVbMgjBbru6zTz9sSJ7d7
qpWRjDHVDbeCxXTq44Ticj/YN4YpfbBzdbwfnax61ApBc99+1Vp/C5CxFUvAs2ns0dlhlfjjBdvp
orjIJIscbzVJAcgr3GK1aA5Mw3xOxWf7QyqsSyhTKNdPSXKeplOtn+xSiPjaVD1OIhr4aA1HsxCy
nLAaw1gNacTkMPoMIYvk4eRo0cFvjo159DVWYilp80L2djK302afKD/PxRmNxXkaz7Im5MSXtr1Y
8aVuhUbnUraX3hEqqmu6XLPq2kNSbvx4uUbzVTKF8uI23RVT1ppuo/zWzruEcHNLgj22qCBhKe64
sO6k5hzF5zgRKvTTOJ3m6WSVJ6dky3UcmUmGT5q6WnG0hyP7Q9MhLkOohn3SClHHsQ0hkz8vOUqL
UG0elfRUmseSDsWupTgTuj3xB9qneTwrLG5GSm9CDbPDLaXdi75d5PaUAeu5lBUgnwtKlitKq6sk
cmp/sUv4DwYLG44Z5CTu2HSs3mCxlbWao6YgfZ4aFy7EScpZpJT6XRLNkjvVjfa49FLNcCt0BZZA
Lya+6c1Ot/sIJOe7mggRLSbYvFCbPqByOICghMs5Q9r3FiZL78ZYPVWG1T9RvxyeeolLl9YPt+ZW
ccVKMRQzShrW1la/t9vCz0b969ClL7XpxE+wGTuyR0StKBoom6Rf63KaPlf4FVcTcsfCiJSAM1Db
jVvlc170R0PnojbManvfAOE7bFMnMcfTljeptFRubujdE29Tk3X3/FJbwzMBErTXVGrElD6Zc0xa
EzibNtxuRtUc0mozPtlRfZtoL6AzHJHoOZ7aIn5Q7dkKLJU94Vhpxv1aSrPbKen7vOqsKzOUWK87
JnwbCb+FVZ9X6A0MN8zyS5eoJ9DfJvmAJVCmtWawr0nMj6rEtFC8anerPCnnMZGX+/2QtQQVNlS6
PFuPCLTIQQ+OXXVO1lV+7FvlPc/PfFqnkoZnauCl75UL7onHxVxlqBE92FjT1m8ULl3Y6TphpR3L
kzYDsojHtHvs/phW4L82GKD7/SCtcXTSDtncbocx0rczBTL9fWOeWQHrr/UQNafVWGyMnXH6kZbO
e7kpi9shWe5AcjZcUmfZUymJkAIPRUKeugebkuNDHFFBi/IWIEkSjcmBu6RK5pM619VtGZk1ExyM
MjZ6bb5Sv/qqSFr1ZanXE6E9MZhm4+rYTFX8/c3gP+yQKb0IhqsMPk5lfPDHK+BgTZJZGj2xCfGq
PqQDPploY7DcBuD5WsnKl22D69VImcGgkSQ/ZiweCzDIHuEWEvMRTpDaSQyw7AEpJa5MQtAnCinn
/zsM4lOGpOnaM/keaFH6WNSK9VHJGQquJVKsh3l0HmiHfJ0b+xobz07xEq0vVvGSxe+TXe3wXjMB
Vgv1M9HZQVm/5vWrnH1Ysw+a8jotH4Zd3fKBu1nBRXLu61trqrvH3nDu//55A3L+Zq3PMh/LJzPP
ABGhbv/4xM0tcbnGytjlJEt3nZlM/ipvZjAZyvzBht1KJjZ85XxSYIwuBYAGixqoMp3G7L5rbHg8
HRHiil57kJShkg0KvKAViHuSJp81u4/vmyxWDzEms7t+tEhxrGA8dzIMRcOwLqaqLR+MWTOh7qg3
TcvzkVh4xQmPHN7FlvTRAR3DioOda6aWA+GqxteIKdnDZsI2lQhPypX+VjcHblNaw7qy7rTQiErl
XVdGj9uQae9HdQ1LqZK/KPZnW7bAFNvbSsY1h6Fu10tZmBbZ6mp5zBTyutY8fcZPnDw78cOQlgU7
LHK81Tw7mEtX3TkjZuiKgNXDZI5gKgxzvsrpUl7osh90tfxKtOfy1JdpGxg5t0b6RXWo21J8r/A+
vIGyiC9MZ0QbvOxZG5vtS63XH6cB4iRl/YFVXkKlbez7oBOzxW4yNYdRwq96yIqKeDd48GOzfjTT
uWZ4gULagqsbI+2+BtkPpqJmN/mMR/JXp8rPZwoYB4bHmLWhL0H6pCgv/mVXyA8fm9npxoNuLm24
RtKLPs1/JBsQTELtxyuOiJqIvSB3zPnQjBgz/v4XeEs/oCXCWo9fgZOVe91P29KYnMleAfNw0NKI
2YTYOA1Wy+Dg0EeAOBg5qAyK+VnDsrTlymVbs5uO7JEhIrXurMbuRJg2HhPbs8cP5cCcY4HbRGeZ
Pcdf4GKWcDHX5t24leHf/+Zvynf80lySLJZnOK6sn11uCY7MSWHy/8AiFauaCUQoLaOb0ZYNttja
77gV1qs0Mli9/3//+4cgy/5f/8PnX+pm7dI4GX769F/B1/r2U/m1/x/xr/79Xf/68VP+0fcf6n4a
Pv3wiVcN6bA+jF8BO37tx2LY/3fx11p85//3i//1df8pT2vz9Z+/fYFcPYifFsN5/e37l0TSms1F
+7//+uO/f038/v/8LUg+VZ9+/vavn/rhn78p/xC0IwP4EWPsxjeK9/xVfEXS/sFzzpuMsg7QXQt4
22//VdXdkPCvlH8oYs3ssIHQORtE0GJfj+JL+j8EwJ0vAVRQdVg9+m9//l7334pG355mnobvn/81
ThQ+x49NGzBrwmzHmSuqKrr2Jh6jtweijaVP1dJ2T7ISn1q8QZh0KYPsuDpsO9dspBUTc1EJknsW
Qutxwb3MxBCDXXT+3WJr2WPmdB8VtWLBbDeB1GFjX8hI8y08QTfN/3J0XstxKlEU/aKuIodXYIJm
FEZZ8gulYNPQQJPT198198Vlu1yyxAB9wt5rX7ckOhge5j7Q9yG9DXRGbnv0HyZxVYHM+9tJWnuA
cBbNHfigZl3vC4voAD+dm0TMdhN1NC0JefPNwVQTcxk32VRdX3zSJSoVULQXR0JKI3bFAQlIAvyj
Y/YnizCMvP/5/zuz2DI8zs6SxYElgY80U45cjBcY83xfY5Gq/bo+zVtr7ae2AqfXsbsOFzxe/yMv
IZ7esdBSwITq/gZk27f2RgrMboDgr4P+Vy9wrwtzqCKzzcujDjE6baTMR2NbK9plfpzVb8CMZfqq
+2Jcogg1TrBRkF3Bv8i9/rPf9NZEme8VEfIlcfaDES6/xZSlK4ZdV0zu48ykC214Fm2FMT0P2h5O
qL+GqFP6pAgeZydLUmbRPVdZC7rPFfO9vZKfhDtnM0/ZXJXnZcLTUAzlJyhGggLd9N5LXfecFfJJ
wa6ZImP1cJhxqW67AQr+WDT341arjzqbHu22P0xaVg8iRQpe+UEfC7/PGOHMzj7TO9/sjlCJ+se+
QE9kCyfcE64U3rh59yaaikisFrOu04X+A1fsU+bdPSJ4YkCIpTxKlIdWbYf3XrhyIM3Kp+saIQ1f
N4m9AFRS2hXnmXLRiVnGxojD0ohzAiwacBdsqp//b5SmmJo3VrplUt5UIZ9XiH8rxMwe+CPqjtUl
OW2YtxcTV7S3MUcyde0mS00X1DQlCvfegDLt5+ZJLCh4bKZ+IuzQSK0zORTXX0pp7Nq0kKc07w4k
TebAQOrp2RjM5iR67ORSCxBlm0D7V7oP/OfnuaphVM1McbexfuF78GPt0ngObXi/qQmlox7ljrW2
nYwgdPd5nnaUEcG7UWLpmx3R/xYpIOwsaeQGGm7z27gT4k4Z6rUy7f7Do9GGkU1A6DLeVXPZ3CxK
knidzdOdrQwARMuX0zbjnQesA3OB4RzDh2rRv6IOisP/j35tFTIZprG6FfYIz75fkSi07kX1SNbS
GfgJg2RYWE1srcwPnQKOxf/Xw24873Z0WS1Pjj3GZ4PO5ezbQ3/OAbiTeQ9QH0zjek6bCt9GsDDt
40+oVRGv2LhGTI+Vi2xw5DRhx/Zh625BCkYrz7EVVVs+xVDhEerYC2qQ3tCvjp01SD+N0wSTeucF
5K/rdOjOjdj//0GWAv9NwxV1zDJ9dCscUuBzoy5f25fOaG/U1lSsd4IAKb1ZxzwUa5w7LEfNwa5p
2yeksNWK7SzrFuthLOcPCI5MFH2lzra1FUm4jsWdqLoff2bYKdCO4mRMs7d0KmRUlZ0ZTxWLhgrk
Eg5Fd0mAWfgRzYb1es4a+eFSQt6FjroFTLg9EM3msv83oPekjTo7q9c8VyR5ZysENH9acQ2Gfzut
okmlQAPr7Bd53Y0vfDZ7qboLyYxN6rCaoxnRTqT9auF3g9xxfyKs6k3EBS3qyloN7YEEt45r2L+V
bf5STuqHMAC1bz0+7dVJpmF6sTe+NuLZXb84XMHaveLGMScONXI0a/Ae294DhKGDgow/BIW56xGA
3FbkAQJ0PZeNZRxLiPPhAuCgqOpvEmT5pNthrC/j6jPWESugP1ufSnfsEGZ6yxV5ErtOhrgndxY0
asNfo3VjAgWrKGs7/IHjEsaLH5C6rTFyIXz/bnKVxZMov6QAv1DIsTq4tXfqW9+5VMt40276LEoF
KuDcGi1M+dmvo2aFO+gqfPhuGyLXoI+QqjIJUdq2qK88avcKLI40QoaX4w5zGgReiAmHvmGCWl0N
MPMc7Fo5QiYeBhQmQFHz1ylHw9v+742ta/nPd0o3yYiObzeku1ZK+gS3J4ghoO2tzh7xMAV+w2No
A8jSqJWioL5uMhBqdemzrDvARP48X2/9WASeHaeLfrXy8L0sK5YKmU2eq4q9kFvS3Ua16ztACN2I
tdvOLpviu1JF5JJu4w3BFLlVj7JkGc9dt76IxkZxWOme1kk9mbL/GNC6JI0qC2QohLeyCzH1Bwkh
eGrHJxHmvBBxDFbbk2N5TyGaYUOXKS636rX1mOG3NK3mENy5TfkdrBNcZA5V43bN6/C8yt6KrKpO
2pQD32j+CKs5ldv84ZTZGFUt0DBD2nrvtC354tU2xK1lbZFfOH/G0vsrlvWWR04cUawcyPTWDGxb
mg0T9dvgDOgosmONmhzBYjgcxhQePIqYaLMhGNdlaBzQIEVz0f1xyp6eKau/bLsLUYELRjfKtrHr
jcau91TOqLgvdtJh8BDgNdlK+cAH8F0wyk2seXnqB5XeLvnwvGhuDNRpDOithtvGYXQuHO5SPD6O
FsttpzlDGaqcqnrhsx2aKkEkHV6FZtuNQocj8GkwmvfC/di1w40JPj/qiBa8U2G310oSKSMa9zQ5
QHnMlaMlWFxyrVvG+F65wH0DAr2o3jrODfxob9D7MZ3/BYsBBL8Li12N6i/yjRnfSNvfVgsIoaBr
sl1z9udguwNV/UPiKeuQvLP5rmIbUkrijhP55tNIfIAma8nizZ/hx+i4daJ5U0+t5K7J8+YLyegb
bxGost11qqkfhV8O0RwcrL+IxBvOm82O81T98WeXP03BKQfiRivMceXxiBlMxGIYK/AgMzDTIvgB
ePmKrm2J+SSDe0ygEXp/eZrmldBww/XY5Gz4klyzjmqv2y2l/MYigPgg22UeLvAA2z7Wle3Sslew
05Fl6ZixBQKdt1aWdypWrC+BX7uHAJzbdZR1KtOFm52AWr4B9JPeYEVpn945AFCA9m9fqzm8rIWm
5d6I2ltVkJDP7kT9dedEympkI2IqfIF9rVzOZT6pHcCbnzAFNNrkE9Hj1Hja4oVmt9+eheNb+Rku
cqDlLSF+iGKLHVRccaSH/ih56AMrtQBvdF8tsSS1mPFFp2sfGzkUaWnj6Vh6M7hXfRjerd1luIaE
8WZI2rmHFLMu2UGx9VsgiN1i0D35un9ywxZFYIffxJt+W3KK4g572ES89qFqfLgG2dULxhlYzts/
t4ZZ7gIGZx9lX0avHuNwQG6tMGEs0no0XCTbYnpfiFgQ3vwy6/J9Nis/nhsnPSjcmEtaU7Ehck9E
fVXViUcD3bAeMr6SK2NBbDxRqctZ6oFquAMmITYUosGSn0OuLE72iqeq8FA9orEniGmOoEsRP9qV
wAx4pP1nZNddNCq3Oni8FPO8bG9Wx3kcq+tnNrjxxGgyMjYE7/awXWavOzVq+cDm2/L+tjj6cQ9z
Cq5+tLn5i23KGws2tySjZ4HPvIFgu+3t5mNlfhObLi/11lmNhKyrrKbmDiUAlX668+aCanct3sTQ
IaTKhp3AVhhJwTO0mSkUUiGjqe5nCGnqytMeH/Ks+Fp5NbmCcc0wTxjbnQliWt+e+lLf96otd+GT
jSczyuT2DDsf0W+7UCY1n0RHP6YPfbO5+MuQaWQjqCL1pnWWxWIGNTqm1/b9N9RDiFtCfi0NoYrD
gB3BH0NSU5crgqXL/8y0K3xcW1QPm/kWOKKD2UqSg/Y/t6r6GjhECLfDKOtDwyrgOtP8IO/MVbWz
69q6UWW4JW0QxE5HZjjALXbNAS4itOQfkuOiDTHKDFkZJzasqVT3p7RI+FcPFnE7seVD7d86PsBc
2y9Zke6qiixG9gGF9MJ41dRy7ezflrRTxkbAsNm2ihAi81sY1LBjasQkYgxUCtPZw1UbCiKvsAao
1X9rbfWec+cjS8YzY8JsEtdSf66aM4/Htivs4NYO1Y2X9iTxTeuT7zCDVw3e98XZ0RizmpXzblvl
rqg7RsFb9cfsrGfTUs/jyTXzV2Z40cbQlFI23tqy2OPT3aIG1KfZTew2tzsTHciGAt4D4jCvjE5m
eWq85nMM1+wi6u5LpuxiuxCqWDlzbumRH0+sOaCb2Ys2U8ikdsOrcdc+2MQO7bsth0KM6oT3Qjo1
GAo4KHKOxxKZwGC/GYv3BIabFgiUO7jR3LmnhCRLxX0zsCKDDzHPHlkwDoisa/TvaJ8QXvoUaeJ+
NFlC59nUxrhxuluXwVzvGPvWydDDjZKDQXgALTKfH1D0TYRyqiUPGDvmPdQrO4KPeqnlOD+PpfHl
dg1cOm9OQnMtj8vKyzH1DT6o5p9mLr73mYr6XMORIiYyF6LVOsK3Yt9wEwMD+u0wzQ+N71J/qgI2
TGMfqNzSuGjN6yHy0RiAH1ppHLyyuQ19hNhDhUmSnvNoLaWI1sb/VUGVR4Mgksby1KvhOR/TaD7r
Tt3VFsJ7UsDYTJPuxo8fVsU5swWh99paiKV50ApBnXfjaz6ZMEAnX806sYv01ktVPLqait9z3x1Q
6zmKe3fLcGXxtp9rwbnp10co+zXxC9Tc6US2XiN4duvUOxqNme4tMVwDPUBtlwPQ7npfoeKJal0S
7LGFr7k5v1gj21zaaLajYRFl6fV06HTxWlOD+B61O/6832nY0og0XWK02Nhq+7tA/xm5PX7g3niW
gfvMdT0NQoPRGQnl7rEO7T0ezs7yf8LK/nAN73u1BC3JkF0Y+xFbvdl8yfowOUYe6S7wKU29ZzP1
uMPy4mI7PIiT67yu02sxGSfbonXvzeoPI3dE2/alyew5mcX4RwLkWCzzYqQdtnwuykgpUKXTo0zT
78mCiFCGYQ5chdPbWIdL1mXv9GDIJbPXyUjBzQfDn1XJk4U6jpQXA7Wd89rVU9xvmAIqVe7JVMlw
Xc10n6lKsgX1xlwZ32EZQmMWt5mS5e469k5Ml/Ad7sdchD854bq4g+jELfeZWNSfrKqop6z0VZO5
61b2w6Y+/S34yEzCx8Zs+lsMJg6ykN1j9+BrjuBGYilzKuOPk/82KXF5wfosRzHgQ5dvJuZ7HmjU
KJiqMgEAsq3tI5Y4gj6n7aOw5HtuuA0qneyEvwq7EEykcV5/kWZdisF6dpzsRRjLfp6qm3ViLevN
UceGLzYDajIJ48Y2Ux6Z8NU2q57/JQAsI7mHhc3TRkLlvVk/zn520cPqHYnIrFHAZbd1lhW3xvy9
2NRaMo0wJzUANLdv7LOUSiaPp2SwEECBL7xiX7b1naaA4dZjLNdIGDge8ZmNo9I91v0dWF4ReaaZ
JvXC+wRvn4gII96hdDaXNUL0j4NEvY+e8WzC8t3jRInoBq29yzokIhiMI639tmAErGp9KlfcH8hB
alk/zbT9e6sdUSjlMP+u57Vj9L+iJ6or2/y9YWv0PEvOeHFF2TVqOUWMRR8UByr7D7lBkB0de9rV
F2InvRstxveSRytGlY/qw8hvxXUOYy46Cgo9xyMUvZW0h5iZQhWX4NYnK2kVQEVyfrhMNeihiSN0
tU5ZjohoK+vHhimntBcrwhDykxHdit9kTDa/ea0x7Hl6ZgTWW08li+wl1PV+ykf72IsJp47c5Q5N
ODX2gz1T0ZBn1hMMrZd4WKwkB5oa2Y/1e3GFajKhiUcu17iYcZF1LOc7HH7O5fpoOO1V6sTbQIjh
gwryGCqRqAA7/4xn0Zmbo2PCo93YXkFYjvqGjkqG8j2QLTK8antwuMmimkDe612A3kS+D/ZU3U6O
SgiXtaNicm5rf82ToLRiDJMkH45J3ZKoYw/tka+N0RY/JeHmc228jp1P0yrtX1GJLzGUAZhDybMq
/qWp3PWiP5ST+YBr6t5FDqblxowGgxz/N5LDNPisZmD3ZvC8Fe23NjJ42ibpb87A6Gp5YTsjEzDG
eLXr6qdrjCOWuA9Dz4xoq5r4euBJ9l1hlTzqMnwjBu5jm103Wjq4AZ3iyUxHhb6xZKiqCMGbcuAg
zbej+9ecN8t+WW7HYAYas/G+3kyGy+WKGMabmoee+BMqHnD/BcUSwWvRSlhKEmyFu5OWTRGuqXav
b+UaHqYIw4YskUIcCHK4ad30JQ8xImcVlZzmK06FPSaWWL6NEjJTXVh/xcq7ZBP1h4kgJrFpUElQ
9m5q5Ts32DtHKs6tw1CqX0MOTMfdl3PzPHnKTATKtrBeno3RpQHB3E5BPVt88vnCCclyBkVNzG1+
qhbzow+t19Wg2XRs94PJ8Ttxk3+1z91cA/NyiFATG/dpsVRHU71ufWrFQZlZEVs0l0K3QW4hoAp4
7YPknE/hNYxkH/iQc+6b4MdH9VbjeS6Jht/VlMRojEm5Z5wXi8Wc6aWmch9Ay44MBehyEDRZQWjB
JoLSsPnpM+kilqexnoZvV0N9pCFTsTO8na4pSFQ7MKw755Ref+mqBu9QXSSZbouY7GmsRIg+tQGE
LfdqSR8ZuLhW89NAXcSoctkN4+zv3Ukc/BVZ17zgQyGW563bwMmXGOmynBer47cksjTFUz5z8lme
7WCOhyag+n/s43dpUDz61WjHJnjXNWMuFQrvI7eDJbKd7jdvaoSTLrbVrn8OQOwQMYB31BvJKRL4
Svb2WsiY9sKslTxglmkjm3UAFRXvXbVQJUHivgzrEzN8CKYuHDuvLMdolkODSsM5qGY5ryikbH3r
yiHWOvhiVv5sOJQvZCLLrv91BzIQBH79xDVp4DPZXWqPzbcfmsdOmbvO3u79glmnWm0vrkpN1BWs
1aqzP+yge56dOFPWsFtnXs6Lb+wd8i/rqnnFPpQI5Byh790a1XAgeuar15s4ZGYT1/TJkXAciseZ
omQu6PYoP+lyzTfZjZ9og6uoJboL8cWtbMt7sy+BOvZS3Q0p89SxCeKVUd3OHM1HxYWaSpBwRYsi
N13nnaU/PDMQKNhOQ8ZOn3NtL4vKi/JJEpzWbQdSz8Hns9BJ+2XdTUpX+5Ix3eawH3V9egmzLaC3
cWMwLfkcWzGzO2B9nyedDnVsN+YfU/LycFwmpmq5DOVgY48OuGsRbLYd5ipv1C5TWv1HamS/MkeA
5/9zYEonbFCA24OeiNyBKF4xBs/p1v7YcG3OFg1jBJcnhVUOySRd70cRHJ0SF48BJq1sTsaCGa5E
6OIEvIqDngR5k/F2Ibn+PYb8TcJStHoVa8kMDdvYzOiWHm4HQfKPKoOXVlm7tlx57/TLH6uebwyD
V3JZmjs9n8fAvmw22HxpTQ9By6u4effCLfaHItuF7WDH9YL6rpyzLJKypHohMnspNzLRVi6g2XTE
c5wKs8PebB0d4XrshNz3bGaMo3v7YErPQQ/d59A/SJ/rFlUfUAiAXS1OlpqfKMwsokLsR93JvxRa
dcQLfQtSjI2EnkbbZqJRsMuHpfMwzCz2jwlSOLKtAbEOBre28MzYHSu8NVODHIxRTjkXLUjA9upr
gl5jep92iLp6AWyMa6s5j339d8QFt1tpHjiSNVYoyKc3dUfxZQz6H7u+U+AZ/k1DBxK1EnpF6b+s
dubejIa4Ec5wawFq2eU+tVJVp6+NUw97PL0jMshuBNzBy2duin8h3zMJk92toVEzuz0TbMDDcBjK
xNse89gPPbHLp+yvZcxdUqsaZXVDFrLwQJIz7P7TAwhFRz06EN488pdN5Ohp4P/0MyjHkDTcCD4C
ohsGm0q7d53TtFSLK+wQ7N71SkpMtn6ZS2wbwxhltrGS6Dp+99pO47YEYlZN9Us/4O+xpIzsXhsH
/k2yOL5MJhfQI4az4VI4zsUxM5gLk1T7EuW5z7N/I8vmveIuiVrX5Z+TYtBmzXDqFGMXmTICwkIG
9q/jK0MP+IDPgRwd290pIEIIEz6rTsM1gwQ36nyy+yhni3WuU9IvlORNx/LCGWDzFmEdQJ9Bk2i3
8+3gZaSHAkaWJRrKAmVZn5awPYDlJCKz9Cm7/f9vl8a+n+y1P04DDl8yG128DsB2w3nHxuFgKZSs
WZhFxRi+T6ke2cZ1X5PEa8/eNrFV+ZJLSBNakhjfgMeYhtk4OXN6cWq97e0po9rywy4xOnawHpjK
wGDa2DoFq1S2sInpG8h2pP82Nu2nQoS0Y31tnv7/xS0PPZD0Xdldgcv63KZgHFiy77Mmw47W39cF
ahmZNowx8FrsCpfSQWbdvimtV+LjbXbEWYDy3+0uWQotjf7pQYd1PCAqYgyNWncjjVLWqoOM1e/Z
8rInDxgTzoJPaXPa91wWNpDyXJIHgvYPTelYoZJvv6BU2PQK8q/Uxm2fGu+D762RHIrn0YXHuy5o
mqjFaOZq+TpVZQ1Lo/2suurTuWYyN6Y0TtZk7XIWvyGChcQ2VXcwzS6hCXhhfcio1yyeQsaZKyOE
eMvsIgkCHesR4iTBg/VeW3ai522J9AJzDKZgSeLaTnfMjkZWM9jfOpYXhfXPLBD3L3ZDcLmLcKYq
4Xqr6iY01ZdjD3SS9CmNOXIIGOKWFuR9KGi2l2x5DezrIEsGP7oiCEVX5WcxryxmsuYjUI5BRefQ
68t0NxPbk/uFfNSLt0Ql5ryuxMen3rZsKSNM9G7sUps7o/roHEX/rvDptrjREypqb79YNGhZ+sL6
pD+tOPKazvqsxi6kaWgsNlgVeSEsfVnRoPIsiVoLG4r7OfxXU9LuJeClqOqwjYq+JLZXbCznxXTB
ZC6SfKr4YGZjPTp2803ERH7wfPuFJrtJ0Mfekrj4SzSVe3QKNiMjE1i90g+Ww4DOT9yknkk4hfVt
eSupnAEonJRJua0g2U9bwiP2njurvJ/lVkTVpNZTWT+no3iup+HoBquxnzLOtsY7bumgGd/b+Bsr
fKNc4r/oNik/xnk65ITSGl7tJytRuyWLzlgioo225a437By0gGQ74gdPE3fVJtzftsbKhwefXJXg
sCm6TeX5N5lewkPRrHuB6/rQ4f6o+vkz9wdmtlCle4YEuFtnjPH2fT8zxnLTbojCQqhkacRZs9xE
4JBWsVlSCxINmEfGlJuvmpA/V72NClE4C3eayK1z73OMAWadPnmb0dxlU4r1b9vuBmpaJ+digPi9
l579naflG5isL3vygdQa8t1fT802h0ej9AOwhHQD7kIWJmOZ8joi6MZv1L19vLHMj8yuqY75xAh4
ts14cSU311NpGOs9dricpL6zAiMcwQYDiJpDislHhtSlRPsLBD0iEfNlbqnIUx+tjOdzB2l4FCOj
ii4DX9G10xm9znEpTDf27fq3NQj3seohjOZJvkIQSy/VRKWgMZCz9G+pFIf+PU2B1jZEuDE1qPyb
oWNSNJonr+PQDxd1DibkMSLNQuo+ypM8oM11iEaMbJV/m07/2+W4RifzGhyyOOfAw7e3DdNdY3hH
fxxIcJtJsN9GmBIStZA9qr/Cb+mbxVt3TaQ3eE9GFRLIYkZhULTDwW8Vz/BUxtyqDvsdzQ9BtMtY
ufMh/SFkMA6WjvHiwIHr8Mhhhmk5kPKW17ZvvprhtC8KRs14nlXSsIdKxt4BNAEqmsr0w4ddafn9
jarzLu5K1tS52TKaafYhb/G4Z+99LYv4cN5aEbK7KIw5QdO84MTNY8x1RpLRpcddyB4FQhvPtQ2/
0uGecVr6HLCgLB+YCK7NApWsL+6CNqnY7Fls+yvTJNCqtS7Xqbm5dgEb0XBiqsLXm3smIDmziQFF
gWeU0zGU4rezgoPjd2BM6sJmAcCkFdUlz5X75PSApudBUGBZSJjKSWJYbehqeV34IEmYLv4irR92
OOMQIdAvi5Y2gDZ9ZveALgfDVGv8WaQ8UYZ+TpbzU1zHJG3hzHvtgAAzzP6jKLKNQ6Q5W57/x59I
cjXQLEbhyGjDNgojKu2RfEns0EJDDVgKnyHhMnKoSZJGrPTobuqSVz7U3Wx6gvwaRnW5vBpURHFV
zwENrAH2Q9yl/kz6bt38FbC016xVnF+KqfDE0Nt4Js7HjTwmyBERIz95VnbY4bKfyZAPwzLFZcuQ
yakBFIvVpxPvEefu55qHp8Y3K0Ua2VkF/DkwDpAq8UNowAh5gz/cY9hjT8inBqfLdoQwoBXKGRJe
f6mb3r8DyvlW09BmVDZlJ84FaCrGwJCVvbY4Gq0/3GEUNWlQgf8HK4Kyek26cbnZKNjw8m+Ys2dt
RiP7Y2HYOJx8oXZkwZJvmU1YacW4H7Misb3mn2zTDf9rGeeFEZ44v/3YFaxt1DY+eoayE6sInsoh
0+d8Gy8itCbIBv05dZkmcUzFK2ltnT8StFr6VtK5tX5T+kHfeiFaMgZ02LvcASYusG27x9DMxTXJ
GTNQnG5X4FYDe+aUNfOPUYCuWIO/njMPkTXimCyKX4bwRTSRwXWphzoqeWddlOkcrAp9HmlDAL4Z
EPftQ1qBFR8USmh4Q/tM/VnE8moNJTpRxSpPFOKvmw7FpSipDrem3SNOAnn/D1LFzlH9fJ/NNTbn
nCf3ug/ODYnj3mnHp/U6Yu7DjmH+lrYElBjzsRun3Vpa3s7qjD9scOrYlxb9iIk8D6jFfs4zg8Zs
o081oHEFrsnFCfWt7hcNg4vyH89RZNlBepzQpSRF1/x1c/lS57zAw5SNgJ9vJ9py2Ob4dqMKNIuj
FIlp1ObZIB86tmhbcxUx5tx40zq+g2l0H9uRTMSxqfZ8diwzm+VxTX1OPoSPzOJ8JIBzbtM7bCWX
KmeiEE72y6LS8Wi35J867tcUlOLc60mc//+d60ws5wyn+g58h2BCZIgjdZq1PisH0b+PaQKtxYnY
Vcm7emA5O7L+NwwaaMsg6TXImw+3n2TUEYJyyEgaIZIRB7NawuZYzNu9MRK8vAz0KUqzDZJ8JGyK
yHCY/chX/niT9WxqMmf5C+FafQnN8R7a5hOTAXBZc+ZSznvO89SXF14x+WlTy3Ci1tsVGxdNKjxE
KwX5MqiQVKRriouXMKFcDuXgs08Y5GkdUFSRWza+uxOZ5kJD/vRRN4BTCKo92r69q/+lhv+z6UKf
ncK+INiQ51VgVXab3P6g6Fx3HE9o6BfD+pA+0NRFTy+u6l0UYv5PKVm+NpW6ofFpCAZhHdJ6SKf0
c4US/lldt2OQCBNxIZJ7jItcv4mFCULrACDt/TefTKw4J8rSshlRYQPG13dQ4zTtrTL1z8Hz4jC4
9Zf8uPjEJ/lDK/aOgWlTi2qLU3RqBIt+C0tfZiI0eg2+jK3RLgMtBXU6eKCVzs6jv2RnIB1WpBDg
7sytag9BN67oBNLqQZJSSnDiVj1YAaMsxE7P6vqn///K3Gr4lYNHZ7k4kZg8Zv/4i+K+AWlFB9hP
LkaRSf2yjmbatl7FWcZIhdKu3kka1EN2YGAB6pw6pqk7oSdCIWIBxsTZsNI+oWwCv8Js13qcV3N8
LQbauGnOw32ak6RFIe69zTp7KJu8OdEe4HOVSE9nZgN3HmvkKFxgNrk+oa0IemnMkCS5GtBDlqrh
2A6CfQqohwLdziU1OA7h0hnxvIKqcMcVDLyvDwR33fu8LVdnKQ9IJIu7Ihi+ajXpF5uXANQ42NGC
CE/Z/6s6qz3L4m4GkQroNJQJF385W6pHBERAdL8R5psZRXeqXONJWHw7OrDfiJJJR96jrWO18eDm
hy5gWKutFRcwO/TInczshpC18m7JzPKuD72oR9LN229LFmEz3fHnaY+M93lQZ3dgomtLXk22ZolR
4K/wr0T8sJh2nrI/yyvs1pI3aKqxOyB/gGG3neqGcJjg3Qzz96KghdXcTwswlYji3kjSePN3i1LL
CatDHqNgsffNNKQxePsyXz6ZBWM9cfgBcXOB82Px7YykCpV031cCYuTNLXi+FtlR0OyyUnwpfRMu
tCOi7fSuM5b+uIbLVz2P3ygeG9oDedtZ2YcRtvXVCzKfRHntzd0RA+A03okl6PYUhmXMibTLekSD
GXaBuPX9DLSE4+4YbGa19bHYUh3sNQ93bBj+dQhcVnSwkREUKHJm+77G7OD3SHjTSd1ZDG3oda+R
E39E2ns7EGXsPRt+zpJ+Taab2nk+zbFcKUKz7WZBmYPYZ9kqbvY1fw0N4shZe55TUyUGUYYnyIp3
/dhSCLuO2tddv8uHCtmyn3jk+CWOuiZ3M/6bF+uSZtwPZJd10ZTPz5nk5TwmHpLDaM37Q5GldyLX
SwJ6B8OIeshIUoIwhYTJTVGqBWsyTv5/3J3ZctxIlm2/CGWYHMNrIBAjyeAgkZReYNRAwOGYZ+Dr
7wJUZl2Z3fem9et9UaWyklIEBvfj5+y99mtHhFgzdFqoQCPELWNp0Ev9k1+pNw+95h4HtOc/S0F/
QdckTbm+ucbNcK1s8247V6Kce5kY+Vl6Am+f7NCiTyhCaZ9ZCFac4uTNxT3yymIXj/OdmzRkOuQN
Y83OQH1o7o2yJLaiTp6hzZl4hkciOwpSEbz70vQ+ZjpygTZwcC761ylO38V0a92vfu40QYya+9I6
2Q93gC9DiEJZU6xhrdB2RUrnSstqClPeJZ2pBa8HDejqd+dHNKvoDDhiUoGVZa8MJeJjjXIi7cmz
6AgV8v36JUs56+GHgqkX1aEHDpmlVjsMJkpdsQ7Gyzd4T+0+7QRytUazQoXwI2S0X+80+v0UKI6z
i7RKBRDIgUOP70M9gAAQdIcKohfN1O6hv2ot5SCC6aU7YrsflfBvKFVZlLBypkGaLHS/hIeIdrxL
i4kNOyfNcPvFFcTwlJb1KthQ//yrvAfgvHQLeCq7JIXLnyfcwOZ++127JiRu/5RI/9//BAk4JdJr
oKcz07AXFdQvkWq2u89JkuxNz8XSHFkPGalaVYWRGUbk8gD1cAJumjAKX3/7X7/IunuwpRlffFXr
uyXu50MCfoPc5JZZYVUR5tIL6377ZUD97ma0tAGGuqFohEsy8pI+CtZ0Ry7PGoviE7sbUBcz0oLO
OCRsPSxJKYyIjoZbnopuz7nQvk+7gQ5g+laOc/PUzjFH/SQ/Dx7GYD/5GeEkfUQ2HEqVhELG3v1C
JPU3cJtf6mXuHqrNI6I51nlwiwdpju3NMe0/1qT/Xy1Ca07Q/90idG5+Zx/Fr/80Ca0/8MckpDn/
Wk3ROuc2m0Q8y16TSv/tEjL0f2Gfx+0DAAaqmmXh3/m3S0iIf1l4ixzXpI9twxfjp/7tEhLGv/hP
DSLXV3oZbQLxv3EJ/S0SSdiO61AkIXPm7zBcYf/dxJ9HuMhaDpwc3AsmeN7jlCzZcZkUhVlliWvp
owlaaPwHhlnTqHQq+aD7/u84zwA3GuIyuozRYw0IbuwMLTO50kIYl49HvBP/cV3/B0uT/1fb6Pph
XZepm20Ivrlv/j1r3styvVCmwpY4qVueL004JNlFbz1xRZ6zwlsUk8F0ehyTzN150eyhHg0Y52aP
U1RX34YOtb20SZyxv2/fC4GmiVhJL/eawasVO49xBWer5H8FW7BIFZVZZFjXdErsvZ8zssLcRf4E
CpdiElcsWOQ75cRE8X4ee+fkpW1xrmj4+lamB9YkK7gi8rM1ITZKMKg7Kx0ZtZmjUfP5wPeVwCLH
NP/tmJo6N87ItpU01q527s2pTM8G81sOxRH8TqN5i2uEM0anlwQiEsIpGs0/LTp7QtuZ3301o49N
rCdMyTgL+EPy2i0fasIxFGxyv2bCtLk5xMSEZnN2zQVzpsidQe571s4Slbg2C2YhWIT3ZmMilpNQ
mrXYI2QtsYOSsVA0nWBxuq9wZ7/rk7oMnS/YKxaYufB7uFjJPxA3/mbA3G468bg46XBaG5Yh1qyT
/3CANrTpNV9x042hxes+0Ojp6zLa1xgz8azzi4n089qVOnRah/nR0N/GtYCuR18EXuKkpyhaRRKq
edeTWFw7vkq+1Ml51JebJFzmbskI8Hbd6A5b2z/4R/+WRPzvj+8YVNu48FwYeH/9+LWXJGoxWaEl
Lp5zmRWMb0UqHxyTUVqKBYIHElyO6pAkPLUtZqTEUxXoIuehzCsEHEzxMmU6HO05HuIqQV5Ixf//
frP+x08JwYF0caR5Dl68v37KwWyb2Swp8KZ6eaQev48VQvzIGWHpzqY8T/rHIi2TuNFAonEmKK4R
uH0cnPu1eiC4lmCuuPtiu+MDOUH51Yrs7vQPn/Gv6BWuJBpCVsr1xdd1LPd/+4y4Z2hOa5AEvTkx
Dl7bfzBYjA7N6kDsXDMNlMH1mnglNQ6i67Eio/68y9JOhdulnBU2cY/QMJlm0ATrJ9Pq6FFBJfzf
f1LbWBdVU2Dk/G/h2L6v2W2RyTIoEDieOITpMLtsNGSI772CdhRk9p9O4o37pHlJqvwyg71Cyd3s
piixz0M8Hu22zFC61ZJEsDrfU5ZptyHNyn8gkG2Qlv8ikG0X1TbQDnBdDd/iI//1xsPmmFMLeXdg
tPGvse3zr8Vg5w1GvSLjEk7vXYu9wzZpW1BYQEWL4JlMdHdCe12nyhpYY8OxxUJE76dkK1EmX4pG
Fzu1ZG9x72f/sAmIvxI8t08sHKyzPq+TBYOHrfE/1wOXcAPLN6ZiDWX4rMfK+kqUpjBI8c3GPQrq
FTv/jrsie+2MytvPrfosZ1JaY45bcTwPB0kMTQCImeQ0z/ltLKTRMFRhL8uw1++srr+tJ8ntCR9R
OF7dwe+DpGVSkHbIIFq3tsM+LuWDLArgUV78RYcUpUdWexRO6SHSMhGLZ5WHdidrb3mSP2aK4g+K
3J94CF+N4pGqXwpiuJgZXwzvU8Ru/9wmRbYTdiquiYkoPgsmTcl/WpD+5gpeXyMByRV3suGvBcnf
1lO032qx6qEI7Lmojxm8oyuerJZhAxs9g252e56CHj+EBMB6ykmbq5TjQe0hv1IXKFrRVvmhfWgb
bf4HCpyxPm5/exwFfmmdrd60bd3+m9ve0ho4JjbH77IAn8kenJ1t+EqcCpAxGN1h0MVwZ+rmwZvd
nFmpy/DZUd39rNrhnzaev5JL1wcN6KXtYZ0n88kw/g7nc9CPx1HM6cbvOYSj7JE3LL/zWZv91+13
Xa+TVjGlgHvwNHemQfNQ6K9kPcDoWx8QfKufzOIjsgozAtdszA5o03yUsg0zjEjrr7E3ntEjooJ0
DPcw1trJLqrkH14Z3or/ftN9m3H9Sinh5QG18teXRsQ+CQAp8XS0eWlyN+BkvExcZls/mwnTWCng
Z9MT9HjGTSJKdXE1MXztnT7fTetLgOniPYvxQyQlsy5rFCqo9b46MJ2nez0FDm23SzY316Lv6R7G
6trqRvU4Vvm5EpjnKt+8DuXgnCu/rg5b3ZV17HOyUgwOVdydScfgr5Hyq/BUx45oo+lNEdBn7rcx
G9Ziqghr56NtIsnLNvtBMsU/zJk5JeKHs+0Pz/6yeDdUCcYhK9MPVIo/h8XMTqYHCnBO+jsbDe9u
5JB4lqqTD23KqoDnhy7MiERT+Kl50Gp8om7n3kd0MbdKDBd19Y3x/bcUY3RYe7naqVa+1EBzgywX
/Y4ETyTx9NMqLKmz1kuSG4JBEZSlKW9nZ9F9zMJ7iLWuwtFMspQxIq7G7PmyFahMtuUDsoGby4uL
M0++JXOLd1cab2Rzawcx4aaJfU3/c4HkktODGErcZMbJxI0T6Lp9p7cErQ0k+u0cMy8fiKH/kDOJ
IVql3ewB81pBVJPQEsrA3H2yPIS6jJ1+8h2S84K60tenuArwN33Nu+I9N0bEWAzMj9st9pwSs7rD
XM5jD0vK4sd2q8bRubd82Obc4nEGgwLPhhgfUfywbW2iybKJvYkViouWv9eho05IyRdEiRhIJgIL
BMbe1ZqeywgGLOvOhO14r6L6i9Xl+rCr/G5AHYHtW/PdbF8uqtl7mJiwqDUnN8Zy4oq1s2/wxycJ
/UrMN6TArWs9yrPVrY0Xp8tfJSjtkKGjsbeJVx1l75Nb61ov/TLdkf99bqdoppNw7Ilq2+UmOZZY
7qMd8iM/ZFbinBRXMhbNgRhA+RDFY3VQLTCVjRwQwwwJytSVQd229PGm+uxDKTlghhcHo/FOvWVt
Hj9uBgzBaSo5kFRt/D5+1sjKAp0340iD2T8OOmYwG/p4r5X6wSUT2a4J+sBVlwSIIRN2q7k65k1q
n9H0yX0SWVzb+qe7ebJHvOhoLYNWGD+3KjId8pC1zWJi3COzLBgOjYc6Rx46axUfZvF+GC095+0h
j6KmfHF0BuO1Ia5LRTW/vtyzci5VJI6tN94vsSgR8kDQlRmpJTAsBKBYXihn6ZKDV1o5+GSOkFqi
EVCWi+PozW9mPeh4sY1bk03uOY/8X8Oqi3AwyHD5oF+qhDPabBXDoXfeOzv/WlaNf7Ra79lIgX8p
YoykcZcuiPi2q1/Z+R5rNx5QAaeytXDTenX5oZaB4Qd5snjfmr1fknjiI+YIvcbtQpyKJyTnkIKx
Nex6ixe+aLS9WeRf0A2+Ginhq9vzVy3FF3/U7ZC4iQwjB5yIrACKQ3QAoSj2bmllfRm98opYprpN
cZin/Vut3E/ODnepASonnmiVal7YliyJ3irZEBWmKdUmzuXP1Zmc4VD5ZF6VMwufss1Xk6nuLYP8
ltLPSuTD9poekPzFgUB7tWeIQvdU+SNyCrFc/Z+1BJI+yRRV4WKHcUQ+RofAbC1+sSmKa6+j4eiT
ktAThiWWh5u5yK3nufUeYg3fRNaiXI96D4skBI5D0tQg2zrsCVn+Y7v820q2RM5hKGvjmQ4u0WIi
euxzaIxThCgvA7jFZ4gYE5pOOt4PslxnD2vtkGZ9uD1Ejh8RTN5WQLzXlxkSTf7QVhJ1Lw+wiPVD
kRzHMhen7Ulr1vOsgTZyXZ1r3nufFkCYtun3tibIKWVr7dazURvnD70+27vJl/4xKpV9rhu0BWjA
rNbV9uuO6wqTU5M5nwXn273rsHlziOzP8Nq8vaK17SJ0RA7QnBmDFGS9zLTxbQIqGX8XAaebm88m
GKD3yQ5oujXmAXwxSf/w1Ig1qUmaJ4jqrCLriySs5JRYuCt6G+VdM60RAhouVEaXs7jK0ZBoqxoZ
Nop51/ZjHD5shMWle2wN8oC9mD5oCxg8ZV3pM5vpX/Y54zxZ476OnKW2/XfbMZ1qIq9aENsyo4u1
l6m4SDrXo8sEWEM5lCVGum/5dvhfSdj2RImnT76glkAUt92Gfnr2U/yQhK5ioeUxDzhRhRsF3uua
/CWff6ZFC08TC6QUyxfVUvkJZcPa7HyIWkguwBtA6nK0uz5PIalPOadS6XGyUkN+jcakDXXPHUGx
PSLNHs6LR8o7kRu3VL6a8ejfDxN6SUT15pP7Dm0gC7bC0xhGHd0cgZVVK8sDauu92zCGNyIcr1Ss
7RGZ+rTz3Zr7l3XTYyvtjzjJdIomFAF+imhJToV9NkqaNL6FRUiHeevw2phw5p1kiULLIrttW2tj
G4L20q1yF69E90CQYoNp+IBOC/NYNnAA2m7VQBBzjv/xoOCaHNOsxmLDmhgPhX3KfRb2ieE1yTZj
HtptDt5ifYXcfE3VnLxD7WJPlwbf1JnsVevEnANfy7dRAbEkeVDr4vRNuNzksUbCqzfxfaoncq95
6DJKOMTmB5IW8YJL9tPK82BO5E7h5Q3Rc9NjW0/o2xMheIGbBlY6V4hixm+JdNOJmGL+mZbgfNCP
40zNXWb/aJrPvYMGBUnNT1kOxYGxB5nUvRzOSLjeMwwvWKSW2yzJiNz+9K0JUM7koDBp3KkyojSs
yDnTR+OoPA+rRQ97WEfMAYlYVqG76N9K1x1IClMna8Fek/dT9xypFiP0au+vmMBlc1YyugTqL7zz
KHGWGcSNhHjhwRVnlrwOUfSSTeJcF615Z4s2TLx0PFcqTV4WgFpZC0wGU7F1Vk38XR8RNpkKo1LG
rkV4Am+SU+CbMOlFJt3yJCIAwwSzYNPPsr1WY2pDQr/PF7GEvo0b1vRI+In65jxCbzsgOPJ2vVmo
GxKEMX5xZ2Gdufo1y53zum3ZmvFh+qMf0Nw9LHQX2FDrYj/WyNj6GF0YXEzAEmutsb2+ihTG0Jbz
yUynae8kxvOfU6iFk1joyyr/9zHVQNYgHkHujTSWRytnKKQVa/Xs8JYPhdAPmkuSAKeVGkPU2Nyy
HAr+EiMgXm6gvnSO30RDlqTl/dkugXCKgxdPSBgsX7v/s27XS/JZ+oy+NMOtMQwz4PXnWYXbQgwX
Izr6Y//QtKyWHCis87qmbmd/kfifVjJoWMpIUU0Zif5psfrpFEaZAW3Hr6BROPKpgzrGvP+4FWNI
/998pE9x4fdXITIODVZxN5XwRwYJ2CMaOC1H4+O2B1tt22BsYpa3bU5iHkLT6/Hwtu7Zqkr/gB7G
sZvmWsrHKGMwv33EIVN3HK+QOunzbW24qrK8msSUBH7bkufUtTUY3cP27rdp5B9w9pXBZNhnSuXu
yzg/kdrsPXjOCHoBGcu6kGzdg+1xLyFv7PslDjmz0kkak7vRtWF9svqjcWseikXeR+uW0fXxLV+F
SPrXrbBhWq4ukVn+0v1FpwEpH136jWfUHpjIIWzy0ANYjnMTx2YJl7lvyUeollfyMurzgu0VKgMa
IxxhqY12mOch6HA43FeeVLti1U1tN6AmA7se3JwgRXRHuQEssHWSODTS6rQ9gmNTs1vN5RHJMHlV
RU2jmuYzeDB60YaDBJw+NC+ByLxg4KacxzZZLrVl3bt0KCJs7PfMJH9Wi2foARmdWOHoaqCdyMAW
L+JGF/bLPDRXDGzR1ymS98Zsf7Gn6LsWu8kB5nFiIB7G4RcPg/3c+MNwMlukaJ6vN3tadJFuVfdu
3tw6QUCKFnPLRhr1uKDgXdhe54bdGBNk992sqVj7qohvAt8EclQcwtERkSy91Lr+FCpBXc08Jpid
5aRbkLNEydEMxW8fRKYbGHrzs2wRQS0OUAO3XeEXCaYvxh6E7LnwyEGDN5DLsB7Nux5Z1miGqT7h
MDG+odWg0U9S6j72e+OK7zsQaWWRtGuiVLeKCphQjq3Ky4PtRzJD30/KWV5Wd9JiLPKsRxo1mj69
TV3c7m3PfC8XRK54JQlkRsJkxpSOQDosffgtOBnNq8XKSl+K1qaCYny908UPUVNWwltxyF1CJWUO
RagcBoyOQ5LXZNVvqPvBa1R9vMtJG4wr1zpS7WWB8JqL12pMT9I7Exaudc3wIAStyQ9r0iGE/eRm
KeRtjomxrCPOY2vQmF/RryCFBlFvEupl/N0U+qc9DcCf+ommaykOvBNoKyXCUtS/7M/g8kgMlyez
wAGV9yUsKde5OjxfsGbQBuL+CruYEDY7vstNIkDmzKF9xzEdXzWqDjEzFKkbO1xIUw9wmIydeqZx
8Qm5YE06aJFC0PoNERPtKw5TDJW9IHWciBGN8eF5K5e9p7KCfndZKv9bkpK0kkk5Bw025tFqeOoa
SYoKMhBFFG9ijf0VTTO5XQq3Fwf1wiuwX6btN4WkdJoKDSUrUEfLl9+cQX8lQGoFX1URRQs9/3NX
kGBh2nR2ysQ64WP22Sg583euv28WzwZvkLzVmEx0M5tPQAag0I8/YFfazWBRZCJtcxEa0DboCUNv
HaKlxh8FztUTOoArI2Fjj0i9frQabIFTCf/SUNeICr1Ji5uTdSLsdPk7gQlXjpmPERUh/6TLlLha
FKp1RnsDW3VmCm4Hnk9t8DMK3QnxQzIGlpPGewAeEyEJSCuGzrsWJIUgUiW4tDqiMyjOdAxxbsdv
I99lThkAlKuzvCcBTHQcNOznBam93c/3DVoiOX6CNzk6TfM0kP6XUziQnlnaeytS1wT5UIreX1th
JtaL4xfPs39OiD8P+nz5dKd10e6R5+WOeHH96IJoITv3HjemVv0Z2TG0leRXV6NaFjSJTKNZdrws
PkGxnDMa3f8x4mzHOl+jRPHeKkM76nEaiuybEARY+YX/0WfRa2z1dK286BzlC4Zh5Z6plb46Hctw
B0xV98xHn00pytMnCsx7WcY/CLocj97oX2poGp1eQd03iH8nYWXau65+WNDLB5DicD72ECREIV4n
I1UHCvzB5dg0qewGA+GTrfumcjCy9I8cduG22Jmu/G333CvyjAgVpccEeidZcHiXOvkVRH9Q4w4R
ej9dvDVm+0r23KERfMcys6N9nsO6GxHY7+N4lXuOKA4FxX1h1h+mKJ2QrrazZ9uAOlZ1gWpGLQT9
MrGYU5Ultvc6jNEpqty90uR0dnhy0sg7ejVCokh92j4KtCU1XpoUBn/tnLvaGe7L2fvVO0TcIRAl
LGMoPnEeIiS2cF2TQtgEnYk0iKc5QvyDbBWfxwvTNoJaFlQzdgTsoWqBhzTNw2iZZwJkHaLFqWYq
txKhKIzxqLXXbMndfWfDd9LUu1WbTSjKinLdJ6sgpUzIy/ltnuz5avcZoGvbOVUFJLTJgJhr01n8
bNalzENgvEucEvBNXz5wt2nJcnilRDHSAjw05PBsN0/bUbFSoYzwQOXjJaUTsYs6cuAsMlhhCH1l
Io8VtZY0jFaDXpdVu2QgoijCMpnBEAPpVb1vhlHK90/TfDHNOmWBdMwQ+lvpNt/L0bz40qkgVNVn
vY0YNXBWDgpcrYcONlqhkKNZMPJ2TR7flOnCyGed7V3vHbukzrBVhlVB5F5jnFvLeqTeAGXeQLig
kLz4Lu41d7bu6TOHlgkCqetxYDIZb/cYlMiXrx+9nhW/y70mcAEPB+bEho+oKrBbugD4ET7tobsV
3qGr6NVA/UH7YuwbLCiYX/JeO2UTND4xjy+Zqyu4GvOaRv6et9Zw5gxe3g0lQu2eUxSXBq3b0jUx
ByhE6GC0jwPawCP1EIRzsC/LMPxAtT+CxSRTaGS4kHfP9LEfKgsjS6sUTzxHbgVywI4HDACyeTd5
V9VqJnM7wkB11zlp1RN5v8vJKIpPstegiFUfc1p9aTr5mfq5AENDwqi50jvQY+DKM3UDJSEYJyfD
m9TYv+lsyqfSxcqVDhQa9MrkiTTJS68u9PoYF1kagr/U+cg9VrSxNJ91qeWB132iLvjejX4eDEbT
BbrDVMleyEf1MQROEbFPI9rey1R89WWUXqPkpvvk/dAnXsKpTfDUZ9+XLo/3oiOH0IEQEjhTdywM
gBe8AgQck+MQCCdi+cDtqBPMpNDbQ7DSd5iyOWyL8Ym9EtSOLV5bAYZlcAYKqVxcas8PKYZZXWzm
5XNMDr2nE/Lj8qmh+3CC44BMhIHy5t/j8q7ptXcG7PAyR8DmyJMWo0BqVFG6Q2Wp9ybZSj3NgRGh
wEFlYIRBjs3OcJdXRBbRxrjXbMoapzDtHaopJqvilZFHthtidJ9oXom2ii61VgD6UemMucxWYWQX
GSXbErogYLhgqN+0xsAjW7GKzh08GTLUsLU9DfbNGU6QQ36opPsdm/bTXMBwrUvvrV84Qoz28FE6
V1JscctIbGX6mFsnE7SiRPMFzUzHu+61nFEchls6Lh1vp24l5rsHHyJXgPM8CZ0Ww5lDzRyYz6UR
LbwSNCI0zcDhQP8xTA2R7QXu+QlZdp2wVEW6TwLauJvFmpwsYdarwqMOqx39UiXNr36QC7Iv7TGv
8X6DBX5yE5kfxyb7qkbtWVXgbhB/fvY9BUek4qsqsmxHnsEHZdMtgoYQTl79ZsO5R+PVkYg0lL8b
l8QKr0T9O4541eyZbNaR4kXLSFsZXJS7cIfOWYKxYGz0j7SPliNWnntvCTRTEAvDYpeWtEdyVX8Q
ch0Z/RhGncvaHRP3Gauwsz7iKu93pD5KEpoHSWcYmovqvJbEhOxkWONPYLovNrGzSx1RD8U0AVro
2NJkvXbj9nUgTSFOXtKpvtgUYMBEkOXjtt3xJ5V4lTHvWBVeL1EOoFZqS99xSDcCRHh7xTQBKhu+
opyQsd7Jb1OW5vuMFyGf029JIs9VHQd1ksRPjv/ITOarQWTWpZQUxRWeKddcgKD0QBKtuqU3qke4
BWoHq6M3kos1NO6XpRLiUiYS6sL6W6bg2gPut6ft/2T66b906Z3V1i3UEL04A99aHrf/sikR6HYZ
XrHcXCaAhqX92K6/NGqYd35pN6d08K1Hy1/sxzFl3FYbbTjBhjybGUblYkxwKQFSl5JSMUVYVZLc
efxzjkWTK1c9ItDpQ40xqPFwLbM4j0E5LN7BUatOJIqiE8I+tIqEGo1Llq/5SjKN7TOoFJT0hX9g
qeo5BMZ1mGauYv/V511aETu4nup7kEmg8sZb1AsXqyj5S55V8UhMBYm6eCW7CftTWzz6QNdwK83j
YUupLizCebbBN0Pko6lf3YglaZ6W5pyn4DtTzAhHpelyr9oamEeEzoFtSS3Ij+baxjoEsDwc1sOo
WvwuxCDxZ/xQ5x/SkumREldxhFkGqJPWSGQWFbHFOEZxETMHhxoXcXXIdu6BeV8HrE7ZpyUn8aNr
vrIxbdqz9fifT8TIA+6tD36FgsnLCesit/vbkPKtac1xSvvgGCV2jHzAN6wIXg+puRomAeMhno5e
PIaD4bBTt7/iRprUTshKF1B8upmQ797ZfVCA898V0SDvTiZmlbMzJjSeh+j3YlrsGD1y5bijEC97
lkdbGcVdosGaczVib1qHj2/nOhwZfa4fAVnFOz1xWnBWzzjdvGPso8LDDfqV4k0OtRZao2kiu0lv
JJjKV296W12rnBrkwiArvS/K8leTcej3s+YdI+b4ZHU821tbqeJsr+L4VUmnubdnDLy6BIOzmF8r
1fkPFSrdo+Onv7tZTXstizhPub17WaY3skv+PZ3yWux3UxLrtMqZ0CQR0GUoYfdbH352YoPGa+Ke
t37E1vUpJIIJN0qno22TTIVILt+nmv4AdIDjpYA6ntgMANeOtpG3PMJmZNxalXNQB41o10Z+qox4
4lOM1Z/HNk44O4y2Ohmjlh5IdCBGo3/HIt586ZT7wDnSvV/YxClGJfU0qXCncs6tfeaj5NZqhm2L
VbElRJ8+rXXSrTEFMeeO4jBp4vl+qD2egpVxMjhdd0hQ8d1lJuf/ValNSZ5coMlCROdhZjA3PeKl
eZfK+BJBJybYZV5O0vY+aX2TKoYbcxvUVRZjhQzNQG0W6YEKiX1ybYF6AK04x1LeoNP7harJOjdU
5ohJGImnXcngQLGjR75L6Apd6qxHRo4Niqc4efEUKvrOglBrkNVM+5A2xvatqZuxCDAVHOcZUk0F
hrLzF+KgKjjR9Lf2lfB6rh7kqPXvwXMP89dXHAVlBhXIopsRpEWNs1IOd3+EiiWt16OLPbC2I49A
VOaUFdFVkeGBMWVS2sn+mSLSP3WrktLnely0It5V4CMPakrtwBJ4JenFTvt2oRSY29kIPRbcoAeE
hrDdyYI0V9TzPd1LTRTcgrnZRVlGZQOyAeE4c15Lb9bdm/k64gKUExVH9rRJD5Fyf3eG/pi4+nCX
CQJxXKew6fmtj3jPNrRqrWxfjvsYI1MTzXeCoIyDp3dvbQGdnmKZs0WiP9nMms8ZoR0BiIbHDhXi
VW/sBxvWhYdp+Nz5WhLQC2NeMMgCi4Fynte2qJk0kBYUze6eXO2jbK3PpvO8ozP180nitYLGlR6q
pkrukKsCJJvdBwPjVGK8w8w2b5gu8er32GW3Bit9qBqkLDno+drDjmIpjn5ZkR4z25IwWLBcYCcv
pYZinuPSCVMU0W0am2jKuf9RSMzPVbpnkszq66v0gLd86/0x0QVAs7ChQ769F5H95MIRJ6iV3cD9
njCqvZZmmVxKJO5NjRhKofrpRtAgSisuYtVXui0ogIYxPJ7GoAMRc+3kWfO8/MrRnsfD927Rmnic
Qo/vlwosQt6HgwVMbG6dF3OkWerVza8WANmudrSbZzW/toemxykT4C35Su/+LR7yV38c3P2fN6Hx
vWNUaXXYNLEVVAk+pd59ACu/MqweiuQFfyD5y1n0ZjeiusB/M25aDEDXQnB7mmgCBLVlv1leXEK5
mGuc4xj3O5whMxwZCnr73z1xnzT1QFZrHnjOZuvYEBqwg1eHElzwvhMwzhLt6jvxSY/y9pwxnMyU
7XN048zN4VscxZBBhc2xEszAVJoq+lEqXrmtqQ0HarUTtvENssFT4pgfBrXvg2vI/lJECYCgdU+k
aWocoYkRa84opFinlfaSfjG6obh3iuaX1cqT9LJvY8noG/jKiyP7+mzNYjkAh8JSDRlt39pm/Ci7
8hc4i02qMC/wexuEPnde0uwaWNAnd+pgr8fa79Soo9PimU/oTGbPoj8pyQGsckg9I82BuKmmQ4Zv
CAtNj892HYPGtodPlAom1hVnMpJTQrPGz63m1DnVNIMJZe7eM961J2IxwrkumrDokR4nUjt7FsP8
Ybbv4RtrJI56H2XhPG1PAfotcU1V/m6W4stIPV9jgSV3Lf8RDyt7vbuUIAvoe9Y/88Z2ABsXy771
GWJPCPx0S//ScYe4mgNUONdGagMcHsQEi1aEylkmegGB5HdZDjulzTvMeuprN0R3hYVcpMZ5DV1X
XU3/sq1BHXh+1HvYTYQLLkQlHEzJz/69jOqzcnC/16jHKLoZO8NnTDCnQrXeKrhtQ8urrgmZDp2z
vL5tRUnZag3ZdXgq+9Ibd2aMuDo3kRtiK+pOfsdUzGPd0FfhVSOJuPbnz3iM4m+45sNNirgNobdl
ftsuqr7+NDxveBxnRiW+HQylFz3ltgHYbeKtIaVh3/a9uCrYVzS96M3m0EvJ8uKDLpHciyilvM9i
QS4N5H/o+e9TO+cU1VAXXNsPK5F8gxW8Xd+ULFGvGqb9dq9yz7NOSY+rrgKwhNX0aVuullXKQuL7
vug0Y8foo6f5wVQff885ZnQCcRKY1mimb9s+8kdAjzJK+25IqV00tXxbEChQ0GmsoGth4IKiocc+
2rfCN7+RXkGLw+9PI8lKu6GR2iki347efnxJoa3utAJCTjQkv3AbwyHtzTsWmYeo8tRD7/i/PUc7
Q+n+ohEapiNlQfSqKgelSN1roR73PlNAG5PA+i66HSarrGHFHe2eGTOVGdiA+VUqVtxNXLqp9oSu
PSc+uPKJrsxxzObp1oOhjHnK2Jt5sIaCEpSzM3ZaYJHR90yLfm/zyX4d2ldj82uSAi7f/+HuTJrj
VrIr/Fcc3qMDiUxMC29qnotFipTEDUKiJMzzjF/vD2CH/bqjww5vvXn94rFFVWHIvHnvOd9x6HvA
7PWLNtyFtvXUCa7BMg3VKChyQWKbVWe01g1wQU0H2UHCkT7C2Lu5flDvEk3rZiw7mtP5LWWP8fd2
4d7z/qsx1hLtmIEfoCo3rMhkwrpM/7MmwWqn0Couz1fTNkw8Op2zTTxq2+UmtJJ+U++q195HABn1
kDkLyBK+Ve+Xn89bYP4BlJAGWKsgHMz1gUVpsqtsL9yi/ug3mkyCm9Gf4+hMJtdsm8gPXUpcACe2
YLuM8pOWMicKrbsabABhCHPlVBEOO0X35Tf6iKH2mcGD1Xp0Z0KGPHlJHOqE8+Rg1WOwS2EKeugn
hjxOOTfhhw5Eoag32QlogjEW5Ymk35TcQM7viYHRTqg4bujMX6WfuAc/155Ui/8OZhPlHao41RPe
u9xoa4iaiz0wmpHzQjcQxUzyzBySI20aWdUxzo1uG/WQ6Rgs41nEgTrvq0vpzb0BE93nP2CRgIdr
wNLEQYnC0qSALLGYUAkTeVi73/I8fWnxXGCqRIZW1kNyju0mhydJU5/YKf4Gz98kZgmndoigDZn5
rfEkyQ9cxsW6MRHiOgU6LY6ktM8aa/EtiXgSOZYBWEhdoE4EKlQ0/jbL3SNdhh+m3rSiu09I+Sw9
V9PLSHfjKeODtk4VHr1aCzfeUNJMN+Nos5SRMxaTjkk3jtotBmURduKohw1jmvnVyTSzRCiDarEg
qSDPp1+L+L5H6bnNVXghAWuuPh0MQ5B5vN1yVUUCyE4buruNujTWnLVuo7ADzw4ZOk6RWAg1nkxV
YEzyxAEpxaNm9zwZRfEVwiWxyiWo2uEqVDdzEHkDeL2DDec6OFwF0ROagsSixmVc9V6SOLdf/l8u
Z0WtHP6unAGcJFfmyCCXwgu0Tf/ixkr7POKkszAi0iRwCL8nlBJ1L7DufWnGYJVK90Ifx71DFzRj
M1/bTUHDFvL5Bkvvp3xozEFHu4TCSNO7Ljtmepy0yNovq7kfVS3nc7c+pZUTkqScniGD0gl0s5fl
dDqwgdFh9NAJ9WRkyCT/0Wt8zU8hrdjoMm7Oy8q17CMQU01iHJhSU9PyF0/20dJhfnrB5G6T7Ad9
Y3nEWDuyR9Bjl6F/MAw/RCTU9rtlOVjEuSxfe51UMwUwfVt25odD3G6nEb0RhfYa0nBzaBXAiSLv
ISElQqHSqHvQTf23aaqhz8Gl5NC8H8YhP5JRZuLJYRAepGifIp8iJAO6i+PYYcQIcWzDIfWrCadg
rzmcjCsLMS7PutxDxblFsnwsT7Je5AcDcyvRxtFzCJPi86jlw2DU7Qrxa3X+HGxr7YGSvr0ufqhl
WVQzUYhuuJvbxhkNlQfJsuTMziuGilCDS5GCInISi8AXOm22Vxy7Lni2yw6Xp25svZpZpBMO7wLY
4G5RwSLFNp59z9najTmzKQLUcYl7RgZ7Kxr4Kp8XU9fw0hbGY1leIjtu1uDMtfXYMPoJooR3PtOu
fpW/63WbHcBfyGuaRJtiFriYSf7LnlW9Kux4PLGh4sYO8pMumQtlsr+641F2tKrnZzKZK2Z7PrUv
b6oFg2/dKjp9NuAx0PK2T1mLNrGcT5v5LGaryvCAPsJYDeHw5vpI7xNogIeoGWKUI5QjBLz+SvIS
waRJn68SNON8ayTHckj/0Jc3z8u/ZaP7xBySRdKl/PVg+JlJDImA2R7DsBFuyc98/ja1U7wGUTMS
4BrD9uLEQ+low0GofyyvmDUX3fO+MiFWD3v5o2AFulY5Y+HFwuegcTvrT9TECIdLoumzCBtNNyO3
KnsCoDQHD42egEquuhON428VkI3a9H+jz2X2i80Zcm9+SZEub2RlbIKcw5kmMNN3fnUNXWdX5OLD
13SU3S3TnWXHn+gnrAYHo1840hDVeo3DqpZdB8+uznKAsqcL8qhkYT6Q236JITCs/CEfidDKcDAk
CHyaKiG5JfpgCJPc8rLydoDNVgxXWDHd4rXijSW+PncZxYtNbMmTarSCzCEBuIYjKnhA8QHSmYYR
OmgqPjveJKmTcAbGmWgRMXrrPRfxlcLKGVt/MtRItd8nWyzh7OY5qS/9LP+eFZmfi4ZJKERaD9Xa
8gR5LYxsaOdZG4BLWFjaQGx6muOcF+mNBQNzqVQX7tqfGmaMPP7IfLxZFjesepqtm66KWSZcSWdn
1mXNPqxZoAn+aVd3jCGCOO4PXQDs3co3yaxhBjCIGN9LnE2nPtLBc++a0dCMQZHatIJsHoRwxZA6
e/q21jprOZ99Hhfz6u+FRuGGv8xSU0959I4EBKBLEBcHE5wW3mjqtiBZ17lPKwX4oDvVzWNspu+a
1NisXTpSBkgmU7bBS6M2ChLrZqnLNKPeyYQxZjgrCFwrY5ok0mdgJFCRZKN2pUre3R7HxqR7L8ow
101V5te2zbdLTp7fkg/VowKlk17sG5z5pLz0FzmMzglyx7c6BwNKSRKvUerlZfACC1dHA5eKWCDf
rdCx9eSyIyE/pyMBr1MPpM+g2yrZm8qB81VF2mU5xo8xwKGT2I9RmB7y/K7bT0b/bLAg3+qULyHC
43LztMgfZnQQeBE4n/s8ajg1I001vJKTNHPVMZ7A8VEtnqJT0dZkX2EHZBFiYWV1vRT1trXaYxuY
/hNeT8uEtTSVxxIlGuhtzV0JGBqpaQd3oZnu6VNnumj+kVMhPOwG3T2apReecoYSmkK+GMpfdB6N
bcUWyomVEQszK+SAozsvMjN4JG7RMNkEfiljPOlcxn2UC+fkoa45WaG11vBAnkrbyS6Gm+PIocJp
5PCie41+53IWTOaMcgeNLFsxtMfX0TnvoUuucjCwxfL4kWoYOtc2Z9N2Bv+ELf7a1C6JL3UDA8PK
jl4R5bBbwUw4s5Jt2XoqEBQnk7P42mo07G7zaTkwfww0Na4lzehdLazt6PaosrM02ix/xqVrcax8
BMLLUzO0B31CQlmm9vtng6z2fjlesQ8RKp2XcphIpxPyTI1YH3QVU09op2WVSJkChrVe4f9yvSeE
gulxkRBmjt+fk24KL+XgPWJ9HPaFbg2HRHiEauMQiBAIuYb3U+gFRq9RHEbb/BM5oTwvp81hMu5V
kdtPqVbuKr3FYxEhoIa+eW/eVCbLp+UpkrWLslLPqdsb9Ju2l0WnxC7WydyszN4w174jlbCJcaFz
MhMwaKHUh7CmqzDACcvPsOVCNPAQIHPajMpBFm8rhTwTXdquChvQ8ZNrbrj7VTa2pwE5M3FLEo1Q
vv18XquUibCED1N7dFB941c7G52rLv8GLK/cIPgwNm0b7acwj855bDww/3CKQPC0rEVh421021c7
6RblujOUs0+ovihbPfSEq0XMvVSqLU7gQxL5r7UqsXAZ8W250EFLmHs9dN/dGP5FaoblpW/9Nfm9
vJhAJM4FJQr8vfAlL627RZeUPOyjMDUkQnMfMhzMas/E6GWx9oY4h9yGwyy6/f3SutZh45ZxdnTy
hn6uRXDNUs8R2oo8RaI9/ewnuUgVGCbtQ3JZ6SMn09k3mdeKmAy1uQJoyolsAZOEGC+w2pMkSsLW
a2YJCXFW2OewuqsIE4cg8o/qVxaoI0xc3EfPRHm2LLHL140b/TQwH9yOUtMPrm5ukXvFGwwGw8F3
u/RK2+8N7B5scGoQ1J89ioQ8302pjG5ZXbxO4DgLGFmKj3tCKfQ1GOaSnjPUtvH84G7IXxbgpFOY
Jx99Ms1oS8YUHjnsFsC15ZandhTtql4yFIpUdsmIDYoY9sEF0mjutD+MFLn8Ut7FrUARIQLy1HEy
Y15y/avp56exd7OLhZ10TdzEBXuhw+yjQKwy6XevfjZzrh3gRWqhSbyHAjMcbewub+ShcyogQPOJ
D68ioCFTOwez4CquGEjNrWgPXeQaso11IBwuZ1+BnxjBWmVxaeb1ldYvnBXNRwg9H0jy+NtC/+B/
sXF8SfsJWiI8IELpMCsvdnwjtM0j8eBkW3nyVESfbgyIiMz9q8zdMKzMNnpijltXou6wNMkI37ss
FwBBQXhb/q3qdDS7BPewh7p3K0ycJ3TyL25rx6d2DC7Erqqz5Y/WeakDOBHk8Gvoftg2Z7Y+Jz8L
xe45jmOE4cvzUHZys1SgSB43AsQcB/122vihlV8mld8MvF57DU8Mc2feEdeeXoi4zEmwOAl7ToqM
ypgIOGYmyxbr6Xp3G/DkM0yJCK4aml+8kh31UNof46C75A5SooCryhkOFX1DSeMWaH4KcN9Le8BN
WEVq8hxouZVo9pjumVYVs1LznmUBtOylDET6cIGw6+2HSb/IJmaiOOuZa5Q/5vQOtRR4UTR8z/sS
dwfwZcZn0aF3PZK5siN5IVAUopDRCW2A9QAd++iYw2/H91FH8hxlrj7n9k32o5il7YI9krDt4JzB
l4YYN43nQUHxTeCDTtMEechV1QXJ+0y3k1fAjMFB2szqQns6LL2CrjLFHfvbE1N/F7z+/CR6BqNT
QHCt7rKTahB3uwAhTdmNYjeoNj+jSghvE8c2JCMoyoZMKqI85e+lxtJKPdu3JKqsC518G/oJJNHC
f1naiIHbg2KdivHOy73y6dB9nmjKpn1jiFgfGDW8IygpmNyY9BHx029N5nMItgf0rjnLidE2+i4I
SJdtKnRXOYIiMIdlx/ex2v3i67By/4M+p/Ead8DtypqZ4ISeRnYhJy19Gum/9xzWIUmXngVbgMlL
qEVPS4OiI43lafC7ezE0xmZqtHArBmJuHE21Z3uiEF+8f6NLalaJlL0uXfOMojHcwFz/vuylKX2x
Q0+8IOAn5g4hWPHcCEKkTfSt4kTdHKooc2oMIEp7kW7L1mbDmlkhLGFyu/zETiGFs5vrSb3Lcgxo
YR1pJwdQmB/AXep1wJjqIaPGR7NN2y4fSv4D8xDD9Q81kTqHVgz4QGggZKFvn8NQj56V3zu7eu4T
1YSXuhrrclv3P32h4aNrWO19hOQIqlOCenyNaJbe0hl6MeOvakFDklJrpw3Jl6DOfjGSBLELatg2
9WPTc2Pyoc8otVC8R/lX3P8xzEjNvWTBz8KHYWXz1rDv6i95leovBEQMKQ0tvajdVev6FF21Ptw8
y/1i6rI/xQ3FWa4jVGCqAhTFpV3cS2xylOjVZciiH4tzoKi5AyPpuaUREHaqt5gmsWYjWy/1c6Ub
/i2glc4wlSV4PlR0pf/cYPdGzIaFeCycW+DaHOxmTXqHWe4UmSVnsHp8r/vpCzxfIL/uu0WxukKs
1a1zL/k2OF2AlqozKSDbd8KXm6PfBT0JkPWdButp4kKsrNTyt9rEyc8YQElJjWC/WreSfVMMsOBm
f1k/FcFatxggGn7lXPL5cxMitM4th+BgZ8/UJOLsRDgF1Jv+HDawYQMZPYIsImT3JyA+UMiCaaVi
tiFVvWtbyzuHX9JqbI+FBr7WjpFFEBvAOLhPvwUK2iZumT9gBgdSBHSEUtwi5ZyNCGqt5frZH5wv
5oF+sXPBNLTp/eKlyvp+T/rp2jJs+0XqaXlk8H5d9tWyLuxzojtPTKX8K20EQAJ2RWgmyMiTsowD
qSinWoTm8/LQZf2YbbkLX1NmtpcKDufJdEWxsYpabECxhBzisjksUmIQIjN1Fr0HCf2FJPH2iT3e
EPbyjVOyo0Yr2ggqua3yxbStmM48zKuaLGqFIf6KcPMDAUh979DoF74znuy0yNcTiFXOg5w+A22L
Mg1TjijqVTE/NUM/Q3nmda1O+N1JNKKxn3uYokTlK8lvnGav3HI8NS1GfEPOxA/yA/mLFX4BFRUn
B9WvmenyVSXinWyFlwj3xB5vT7ilbeWuvKjP975MBGJhAyNpnbyJwbgIs2ToVBofeqCiQ2M0A7+l
2NWa1T4xlzYeVWcwoxTZVvX2u69BvZ8RD1GhzhnxeueJFRaFNXpGlUfVSnSS6MHJOuU10it/zDIW
Vazumk54iRh1e22gUOBNQIU/vzlYyJjaREykICtMwBjv0SQ+RNOjZIwRN1RkYmq+yXpk0bYiuGaz
VCLEyWJHaQ+5zgHH0N2P2BwR8qr+BYCyVKi1lwK0CuqvTmlXp1Z1CP+QefDnqkcs8/6imOGOSOLD
MU0onwwPSErL/iYauz5zQHp0Y01uSZamtN3K4ZDKgAYgRomDPSEqF5i9t5j0ASj2c2juQMR4naXV
JRq95/Co5rqrAoZ94q7iKicJHM9CjzzZcB52+wMFUr7HtyK30RxsR7qsEzfAJuZp2AJiypLitfCw
n0ZsriRkk4vrAsgmhNCm2xOTEsH3ZsiIeCz9krgORN8WzoJCSmCTOLQdIxPXVVdz37qGT+r01UHz
YxSMofKJEIQCuyro1CeF6u5aV3ib3rR/LKNAKaPfNmLPU2x2r8tAQOt5DVtRFxdWzQ0JsPZZx9u9
kTO+37aMY2KnHs9uiKOj1tqtKLn3pGFs8OjlvIf+T2UT7jbJilyouWTPQlKwI7P70yd8LKYJkKw1
fzdmYJ+ZjxkQsU7uhEinMCc4CJKlvyzTe6YMey+L7Hlx0Qts4suB0yq9u0X37Dlilj9vZ5Us9v08
HZQhg9N0TOQOL8mF5iyeotmyzUqJ3oEpq2AjORQx6Nic6J9Tg3KbgTXq1Sb65kZJsofgv0Ko+LH8
sZQAIk8QvJBT3qZx7d0yCaGp8w2xs8quu6I/1H8CjQhIO2H+XGY8KfjsyRPkOK+q9q3H+bAOZ3T9
yLQWDTMLR+LsVKInmALxzi1faDCozy1PQfd07Y1eSMSyLbbseKxfEmmqm9WSoNI3k7VGCXrO0fBf
vYD2cz+IgdPrZu8x079ib+WGlIV5rmvnEjMMIZCDuJygZT6XerW5D/QBv+a8O2Nyax8i3TtZe6pD
brCZ9/LM2PA8yjx4KTXt4kl6OFVKQ061bfM0mnz1CjD20TefvRpuSWVUctNEHdMZayAeM0GmWcmR
VxKxwc/PfQ6FNab/su+YDSCvgPj2uR9lU93th/lXsne3zPNbGAOMveDqptvBm9z7NIq1nBVPirdW
xj5YXxaVgwbOB+I1etoFBOHoj4W8ASzFOiJYpWs1NqRi9lFE+BqKzSzxE8SIK7vEiJboCOSZaMVH
PcbeFbh4MtwuKg9YLlIr/1ogDcpsT3/mtn0qProhOgmlFyehNV+qzsHOwaaFJ1nOYX+ESHyrnGa8
O3r1vFTKHn17iloXM6DmF/vYI9KpzdtsG0yoluLgDwA3+KKmzLc5jomdGsFVa+/KCIFgYWtixMn0
6t//m9b3L6hy/4I5g5rTwNABV48ncmGn/AUwBtCiJ2IMA7tRY+moU0U9XlbyCvI8x+dC9eLaDt1t
g15l38AvrkbSHOx+Euf8k3H1/xWMyPn0L9d686P58W+/KU7p3v9If//Hv39ps7AOf/yVjLj8iU80
ohB/M13HgHzIkMAxlYL39UlGtP8GNgvsoGMBD50hRVCA/g5GlPxM6ba0OalBGQSs+F9gRKn/DdiW
Mogcg5yom8r+P4ER+SZ/IRExR5fSgeUnhG2CsrD1fyIRVabmYPiFNDGA9Nv3CokUHZpv5EYRNYYx
b5uZdyvqfNDv1TMwh3ZNcqmDxNN4M8OYUybwhf/tSZ1hjP9NR5o/E1/YMPUZC+koa3mS//KkGnU4
6UGLcxd32quY335YxFib9CHZ82aBni4wQvvQxR5IVQ2AhFjO/3IH/8XbMtO1/uEjKMX1cBxL6EqC
tfynyzKxdXt6Q1CLHwB9p9SFBizUGbsSBJOKmWUd1/a2Vvav//nvFcsF/8e/mbx7HhPTxD+ou//M
rQJclxW5w9IBu/5LXuT10YsqY9cSo8m0OOxOCIT/JB6dqbwB9oEhxMYUykk6dXWB4NbPX+ka41bC
oL9VM2Cx4sCxIu14bO8+qPdsKLzrMNPO2zi51V6AyDQgfWukPJtsV38LaqoulUTvNgeoU61+xXWj
yJsZAkR4KGVU4MXUG2hMLSet7zHIH7qS+lNcReknd0Zg/Vq5PcmLVierdVRV6c7uhPmG+gpgIbL/
o3gjzNZepbItkFJyOxGC5Zug0N+9LNy37FFPHHjxZ83YYRhVTyG881RMh8yAvOL574IEPLctfnm6
F+3NwD9Ti0fPkUMEzEg0rzG+hcrFVOSqZz3SmFzlcjo6d4pQbUXNR/5w0CY7SwKJnOrpo6bSIWEV
mJ3gMJTZsG/roPOvBp2tVaS7T00WBOugybeQXcBX9V1yRsUDdEQHR4OALXiUMicMGpPGTvfH4ktf
xS0NS3q/rovD6X9+Ttx/pHbZhgHRlIgq8KlKsYQYM0XwL+8IbN4gx4yB6gJBSdHq+Q2d2SUCILwp
s/OADoxQYvEVlwmyQFRqxGg8RCXpNof+eLMDqN0ip2NSd5IfZEyVx1R71wTzi4TorrUlg/rc1YiS
44J4nEJSyhcdGjkdfj5xjgmIv5SiI6nbHbtre/Exo+z1CFMngo85zQgBpO1Q5dCmTSz5GLL4I4nK
cK93X5yk8w7UzHPry43ONr2KoxAAcXz5ZyCB59yGgU2ARfzT0Uf7Qlnf7Kv54NnUlqatZB4ewJLu
miHglfSj52589MhoDrlnrCytoV1ExuUh6+prKp4mTyu/V9zC9TBi6dBMv35IkSNuhFbZiLx/6Hn8
PRfFIyzjeo/yliC2ztsrPTrpPu70OJEOrBzc0lnEDKrI9EfmeDH4hEY+NzqJ5AkKse8IwR5hDcaA
JqPaOFKrd9a5HDPvSkr9xjVeODLW/8tSCWnxHzmBPAi27RjMeiyWcWlIc0ai/eVBwIE4Dq2yPqhC
H+FI2FDr6ziseod10QU5Lqz4kgo5Pisl7h790LvaNx7pN/0E2aKrhHsqGEkiIGreeZd21qCjy4MQ
jkGaZmzNMrvPW/MeDRipJxCpXcQpwkaoDYF0OvZOQQSE3T+UWx9yyTHXkLpGGEj8GKImpNZrfhGp
Bvk60b63oYD9ghybvqx+Umk3koOEbanvcm1fjeGr7itx6LBybOoEEHxWH/wowWjc8CSDHyaQezBP
SfI62oZ8ccwJZYj6HoaGd5dG3ZAWnfS0HDkWFQjih9ztz6LNvkp/7qPpAulJhIsswVGm7H3h2fHO
aInccY3xpXFCvMSamH5YTDUDRyOTyQ++236Crtv0mKzxG8u8/WJmqbVV+Vsnw0cqPeM8Ep4CEzgj
hjVxj1mH7pnkG7IkbOsl1ysHPLhdED4TdcdmGhXs87R/1qrhnLoE8yQWbEVCZyBR8jqg/mpOIoE6
N5J0SMwBsAc75VMORDkiQkwb/QfTc0yyxK+Dk62OggjqdUqr+W4M1h8Wiwlg4fQja5t8J4roQOqL
V4lnXOPaqWMfqOKBvFejwCqWOU/ALLSkgc2g4xmMh/o7IcNXXzTacZCz2NJsmmMxom91L1ZqmnfX
LPUn5TXlNe0EwBy4+1kMoG3KiTIgmf6hag6Cdk/8+aMvWvK3UJqIyHhKRD/cpB7GhzpTG3RApPTw
Wb906RTfiER6rbN6+tJ06JoGQnWNOXPMVeWppP3BDTKJzia8shjpSntl/OgDMi0q4GiHmNhWWILl
EVL5qjQDwjytJDuO8GMDxzqbBVun2QRPjGjp23nR2jSjQ2i0BEaTMCo9PVvXvb+tOo2VP3RjYFJI
9zHg7DkoV3j0e1hJo/Od0Zuxqju3uZSdODDmxbxBft8pUPo5xVew6uvpZxF0+Stag5pItATch59w
JjBKKv2drxiYAxIgCExU9SbE3QqAJztkVpxx4sBrRYrSfFCds9OT+FzQ19iEbpHiDDxVKonveBzE
Hf95QkOOXCixj6CPMKAekPt1U0Q6bp+ZsF6U/lQ13nesDszXdAdtGoLpVRyCMwyrt7HTncOkfkPg
x2moFaT8RgidOg+a0qx8A5ZZ4hygiSW6N5qUCLw4ve39zHyEkZbetLCeVqH8kupGsQJPiGpz9EAH
tA6KjpirlkSHTBbFybStX7n6nkgkXwpQBFhl1nWU2Dj2k53RyeYYNMYxDfyLmxCUiiYUFzCAoIq3
BP8y0/aJsCWcKeEx8H53LqmODgALSjAU/cKjAxZpNyOyZ+cy5+tYcKoLJFm2ykqY5md/NI3mpI4z
E3x2Np3qStdfVD2+ycn/kJGhnpTVX0JhgkIata+Wj/yizB4uEMH1MLXmI3ZxJ85y5c7tENq2JMpW
vYA7gYap1uJ93rW8X5nLxpK6Nw1g/W7AbPIUye4NKMBLCoRnNbp+sm0hPazE6E570VgvhT0RdEMO
Z2GXWML5OowQmhsnZiFUtZWK74/GO5DcnaJM0lNnFP3NJHeg99CYJIn5hgzJWI/cnWc3NMq7pgbe
ZwKX9GwO48j0XRMO6VMfpOnThOUYK8lI7kUbaLdG/moso7kFZHtmthUeLc961br+a90p0jbD8ZS1
nNPh3jV7rWj+xErh5UjvOfaGsyTsreOr7VGrkbyKOav1t0ndDWfZ4nVBqiX2RRMNO2ty6xPaonzt
CUKcmkSU55K00m+N+XvK4/C1rz8yP9evBdwaytcs+za45nfCqD16YihaoyI5JlbyiqXTwVlk78c4
J4yUZ5/ahiRuBcSIaSXoBtlhkylhj63Q8SB3hHpSdVmNCtcRBxmTJJPRaS6Sd7vCFBxPAbyQVHxr
M8RTXRDRNy8KiNhkf1WZzLZSYo3N7MI+ZGreyyPjLWMl31ukTJhYfq8ApOgFXw3auLWj+pOb+enK
Qn35aHXsn+2oyc1Ez2k195NDfXbvkY00OJVxNJicrwzCTJ4yuK+ryZXAhHOURFYyWTucflC4vGDX
OeyXFd2jFfFtwzo2tPIMKoXfyGxq5xnO9yTUk62uE1EtC7Y/zf02+SmC6lzctJZuoUcjCaIkCBka
MhroYlcliJVlhlQE2F9xtkZGKLYicJFNz42KpzBw2vsob8r2xx2fqdqA5MreCiHhlA7t3cmVvRPJ
VOyw96dQh989FsT9oCwqPG16p2tcXjtRO7wCYbNpy0q/0o54GY3Cvhq5Tps/0l7DigARB4mRHxDS
pLUFagz+ERALN+SzR3Y0Uar1QbEvyu5L62rfx9Z2rxrH4Y1dBr/RUiLtBuz30ov651T1EzC7DoSU
mQpSvWptTeP6mDh1tgYCGh6bFHMRSiu7TOArDd6moVrfe7H86kscN1qc32Bj5be8GdbeNLm3uFBA
FCJh/RzBKLd14f32e+ttIlc77yGRTg6N2OUf41TvNECcpyKwwpPVlsCA2olwVhonNN5ApE0gQXrr
XneiJahEvdJPDl4ElNwOLhSJ1mSTExqNjBTU4mtsYnEp8CotQ4SqZFhjGkNy1SdjH90AJMLrqTR9
WzZOdqOAx/no7Lowwe5FvbLVMQ5Ar66sS8FyEkldv/AQ/Ay4O3ix/DPzp0uJbWVGXaw6g3Co0stu
xPJ1ByrMaKUKPzvH9Zz1ShYWh3q9OxVMWNZsSZ4yzMM4vYsRufUUevgjCTk8Nr7zq6/D5JFmWn0i
e5FxrZkNByex6wPa7jdXUfT8cJjvHAxdKy5Tb208IkTforK+xqkRrIeaAhK4P6zDrjlykqUK0KxN
RVccNULOhg6HuD84sn0sClBd6IDcTH/kmcXlqNJxmyHn4Ksi8bfDdm8j87hlnJwQWlbBTjASOwFG
AV+Gbv0bRlI887zM59SKWvr4xAAZlkWcDiEwr1jU4IoNRXGxY/RENoQhzA7jtxb5zi4Oe590P0Xk
iEwZEPgnjgPebw0SE0VqIF6FVzDgQkpl+uV0dyqTOEqlx79YsFeB0AccQF68yWAj8IZKerak+B6w
yt+VcLJXFVjpcxW5DM9jpuEx+coxprdrEhSz5s642oE2Hgxbtbu0qP7EXTOelSieUL1oe2HRge+a
hrBsC9hd1iExCUjHJtnc2jAl3OhMgjbSbnO+IzB5TCFu4msv2Bmzh+qqzVj5DMNwA9wtNZLcN2Zf
I4S3SSPqq+HlxyFvwpm6ilR4YtTvNOU3NzGbU+que8AlA5QNIzHDrw75oZGXiVdC33o+kX42ZDud
c8ZiG0VkGBBinVliW2+ESwcJlxACaL9bR64IH4CEyU0PzYc1EUI2PDSgiodOi2vOE4619nT1s7FG
++glgbfz+th/Ze7y4TM+/oXsepfYh3EQ2Qsv+QDDrAAkxGtGQHbDnM1yDkg90jPs5vPwzYIyfFXY
dl8UVEaS6p5NzTaOXulYdLZr+5TpRP7g4YIkPMo9h0yWWT3Qd/lQQNsqJUHdPrZ4gvHUjQPDZtHK
CNuqYZLlxZXT+pPsMu/sEH+Iax2riBAUdeMLczYJDYj60nMYfeuJgGMQhZKWgk+kNdrlVWfRblf4
3EAFfbVSIgU755BSG+0jzUPfZ+NMrrog3RNE8tML8vikh4g++tFk9mJUm5AHekOcHqB7FO87Pku9
DquyfQ7G5KXOWkbGZY/eL55g8ZjyhA6RQ/BE/pJbuhqUqbS90CZE49qCguYtYiPqsej2tYKpEBv3
okgmJIuEvvVs41O9sRv8yl5H3jMhHhh928E/Zob/0dNcP07CgVPLyi270XqGWrvPayrAaLTSnRPj
hy3CDgnQGEGI0AAO1eMIntu+6U5TkEq9htVxI48oQCYev6VdmW2nYVKXQto83tLf6eTTrsF3HJgt
ZC+BlNfBUV+dDtYWmo3i7JVJtKXVDW2oJce+E3Bn7b7y6VG8kjVEjqFhR5tmMKKnQcXQquHsas2b
GXgYTlhptjLEKMNs+XuOvnNf97qF6g/OmTN1ERqVMX5yQP7O5i1guI21dUorfCqJKlsLiWm5idJr
LJn5Gx2KkqDOAStFEbHINJoAnay5ADlSzQ4zJaQdUrJ60eIpbRFI/Sd3Z9IcOZJt5/+iPVpwTA7I
nrSIeWQEZzI3sEpmJuZ5xq/X56h+T9XZsm7TVouiJSuZJCMAuF+/95zvBMH8nBHYjAXdOmntBOLO
DW7VbMASy+cPMtHTB0NkXwLFwoFIs3lDRx9V42jK25TmyXbywSY5RvhlMKL8rmno0OOGgBUns45R
H7uPQd0qwh9JY575StVXbfKGeoZi/Fxy2KFPKxjVomOrUKMzG69Py+aERYDyxEwD6CnhSQZGeq97
a3osDA3hjPMjlWH8mFWTZNSoGataIySvA6nHPDRdm6ytpLLQtG0B9myrzCcc0AfWAYTF3udk/I4c
SL8jh6sF6ses61+MqEi2wIvHy2hDhcAi/Ig3V66D+Gc1K9WuR9gB21Z89tqH3gMf4NCw3htROW0z
ThQb0STmHUhgeAxc8zOaiwGBpgL7cQJc1ZUorx463Fvd+NPWKSgLdW3gjcnDB30K2+fBmn/0oRZd
6GIpiFQXg60oPnwt8x8bn7mlZWb71uoDqDFimSuuO+IDL1qH/Qr81meao0xGeITkZ76WdhUjuhXf
2mB4wnWePDih+5nPDJHBxpP5Mk0hOoOYm3VK9avTdD9nayRVu6gOU8zszxxsSohkmi/tnJ+7MC+P
g/pV0Lg/iqoHK0gZVw+dxuaJFoLYJrFG69VDDdHz94FzDRhqkIs+zREzKfJzbbUevRzd/oOm5wr5
zlGw75AWHsl9SzADPgur/OhUeOoHe5f+hSpRrO2slw9WzkRV2oxbYS2hJbX8hzbp7WM/yGpNNfyJ
0bp8a+LMAZg8iDPBvNOmyDXcUPcy9NyDCLT5xaEJtfZSTXnCQgiYNUsjMO9z2AOjjlPbuVht71yK
+JdD0reFp/ShZECwji1HW3Otq6WBtRuEra8jSpet3rTpdvY9TQ1xN6UBiMfVtCcsCfPawUF5cgMF
wc0JyysaYCZGONyyJInOIa8SVD8T9iibvbPmlFhcOKHvQpvgv8xwHhyyHyEaAscqIpTogYTTPtPx
MdrMQPjTfsJ47JhatoxSuvra0JmHpmdmH2YdlttGIB7yrbHeDJ7irEiAdW6OcQNdP+6PDj5436BF
tZnEHeeIvhKCczpuhrygMY+OHh5EYgaD4pbLqrj1gDh6zcioXTtt37fOFUm4do3H+FjG1nSpaMEW
oTPfI43caqMSyGNxJp1Ke6cT3LLVBt3fGJr15jo9N8/oF/d5/BbUNFRjDutSOq8TB+xrLFt51cPk
7OkVWU4Jwkowu8c+U4++60wXdEwDRLCheu6D5BYNCdHbvhO9g0aK1gC/UH+FKSpSj+5Qn9T3LE7d
Q1La00s952sPF0KTxj85Xc4wrrNb7QtnHVqW+45OZq2ZII3TKNyEtJk2o0s/lbJrF6ZJ9YzeatiY
LqLYUHbQ5NJBvpPSS9PMBx2a1kK/0I93j51BsG8SmBNcJPHaiLbDyZKkZ9JLmNXXiYm8z+OcLgjC
LMDXYA4ajV1tl9kW/8+3TGjOUxF+ZI7pXwBFvWU+egrToftbeJcg9re6xKo61eF7IItXcy7sdUzO
PDmzTX0aRrOAqoXuLzHxHur+E7kRkCG7sHrCh6DE1EVwcBB71NA73gevfiRQuDx6PNznCdS6Dilk
yJvoTW+HX305PUxoPzfyWmpmdK/VhzEqvnrTF3tP08KLwHMHsfUahY5HBZd051HgBKx4RrNRG9aV
UX6YHY7YOraBYZ5bgGXXyoqdazn/rAA0FVoxnwC0CxT1KKxtr7nHeuWdsTnkVA3X2c+2BayQTQ9A
+1AbyiLReMZBJkF+q+BFS9C2x7nJxCkzmveqt7xNMvI79wBr36SGxCPHp4WdKzmzko1Phe3ciwlR
EqXoNyZdxFtZ9ZORmsGTpG1dcFC41XJ8XTQIBhoDJvkJAT158WzP9pc1upyOnci7IJeMWQmIsEi7
C1vwdOpq/SnppHugqwoPLPGepBxvOrT+F2I5QQ9ZRfJIJFE3y3hv4tsgEtqdz6HHDIlJOOhyWm/w
5BGSWM1DRh+ZXCU64KTdhYe4kfoKXD7yDjTUz6ZBXY5f52kI0lNiEn+FZi98sKZ7TD9+RT6x3Gd2
q98HKz82vYPLYCJn2tKGiZBCPaKwUXxI1bnLJZ1uayImtC3Lbi0AS1BcWzWW+TaGftNFZ7fT5SNG
OmR+wmlp3pgEQZfGM1hn51VWbbrXqUKx949sKJn1AgXV2wn0Bohj4o2rBvucVsJVIOS5zhNrp3eV
TQEXU0ErIQuuBhDpNmb52HZX86Cnr6Kt+mOUhW/pFDKetUZnE3KkW5UmDAHf61CYudfcjvEVuyTP
lxi1tXzId0kLEQ/fzCrukgfbcfqVB6jPYJm/FjP2wV6zj8QFkUZhwCWeq5rJUBigvkj0tacjtrYU
L1avO0o++RqEDFhEhL9PT/xPHBfEFdegCwgRarMmv/jkBfRoS9ZmXT7h9oIgI4JvrotNekhZkCN/
OIZVho5cvwRg8mrzhkOPnIAWqYjUT7BFgy1tF+BpZbCfiZ7blRZEpoA2ArLW8Ge/VR+NoDfXo8t7
kV4Q6aRrQme+5mC6eM0+CNKciOrykrrezc6dDZKtrzQJxVXLCMBITJWANFjaSp8LxcZ4gmLzidg4
gjz1pJQjG49iCN5ge6jmnCOJR3mQ/fDTgXqHQVcYYRBK0UrLNNi7Zk4jNErPhJUZWCUIXSc1yJkx
ryL0Y4puv81qnJKCFFxFBf5Ue1DSW7fJAEMXJ0cfrG+lg2gUH/fBxE6byCHbMz811lrc3Tq/HM4h
AdHFcEyTcjw4eL+qYHqda5QkvRjqXTsFG73wy22E7XulGTfJ8AGmKpNyxkmdwbvrQ3zZmj2hGpkt
CPbV6k2VeNmB7AD8d5N1o6WBhwRuMYfo5pFFANNUr20C99Pu5m5Fi4qvi6EUNR4MN9a2ZOcNpzTi
spd9pO2E5b9rlXFhOf+hiWJcZ1W9ai0NLEEaP1S12KQapTvryENWkTsywWcb9IZu75QPR0E0eaJf
6vqPzhtK7M+QuyypEbLj8PyxnfDusOWjU9pFnGN3bt+UBxR6b4Q2F0c4g/WqKa56XNgb7srhbKCy
08J9wkKLZgkAdGeAv4hQlwW5GsM2tNZtIjJWjGpXRo2mFAwWszgpflWMIRSX6doG71mfPIfcN9B1
WgOMc/dQ6jpjnIaGvXCAPhtlzHAk51pP/i1LAbqHUfEUNtNt6Ge8VRi7nax8wfVstfZzF85PaUVw
Rt/nEA1AUzqV89mWkHELG+3vRH85bmmozavCxoxlusYbWFSauZl87U22R0AehKWzVUMwanEHpyLn
DRy+TV0JZBtY0l5DuzTJnoD1+qfTkmMdVzyCmof8Oe57aNIcYC+e/i1Den5OMv02MtmL5ii7VeHw
aef1PjcNHSxa9Gn0s3Xym+Ch6DTrMBb+1pGhfjBddo8O3M2uj0N4gYxssZVtMAaC8hVTvBtVQEAE
za+O3HNQBViLqrTe8p77d69w2Yj6nktQMAwwIXakwmAIQCse38Vz7IXZNi37K3SjdpM7WbERvkQx
pg3+diwNemCdfhTcEOcqiDc2Zcmh0KaPsFMNNzEqJTFT7hqWLF1xd+3RtC0huQNP7vaMfDC4pePW
HnG29ZmDAwJKxDHqrF8x2tODicj3FWAKLTZ2BzGJfZSvdYz6ZxszCv3b6lPLCvM0YRFchcg3kYlW
KfhnXIvYyyFOW3b2pEOWeBCVaTwSmY79szz4TKtv+J8umlXrR1dn0S3ZzsPRwKUQuzpCgPAKsD0n
1B6vjdHpKs1ry3GA0bXSzlHbOwTB8Uiias1n0e8cgaKuql8m8M+PquwXhYQX7iavnWm/4Is2j2xn
RGibRrLVq/oOSrg7usMgERHMjw0RvZcI2zJ0XiKym+nBI1HuOjUyeo78fTTTrWjipyGCyujUm6YZ
AwYQAVIE4I1i5KEcPRPP4Vh8lUFwsZwxZc0LgqeqevTIRBQyd59bUDuZ1T6zuetkdQSMOxV7EHHo
OsmGzymGw5Cm1FeBReyGuurgjXLhHGB6uMz1C7jcKUYL04IMzOq4dtSZNlYREL94+giA1uyHmueC
B5asrqzN7vGETLtlx8GBR6aykIpl20RPTqzRFRich6KuqdvpugPCxHABMZ6+bkdmj10oU6YN5noE
zknBEn5YdgsAxLHHfSwSzvlVdZ8Eo4gyhCuI7TnPK0BZBTfqmBqMQCKMNyNHCmTsbIgedoANjooX
z3EubYrjefY4x+mW9uiGHe8yvBO99uo1Z5Ca039+MkJJAYT5oxAebggWfoiY7Re6SBAnUGPf5CAm
Qq+qH0PKCCFGvOh6vaoOeha4hkGIf5RTDpC/nGCV8K5Z2GpYXICOuLp2DN9933obAnM+BVP1OUsX
XQRIfx988B+Mw+nsOWu9RzKOKAiMV5Ze2cAzpnvtN677yNMUtFcAnJgcsvHCmYwF3SflTHDGXdlG
bGzHHrpY5o0PWohKXfeSGV04uoiBPW+tNXN1ZfbKHPI7gRH6oWgBygSlfcuTzOKgaRxlkr7nvW7e
IaSLUzlE382UZmfvE6LJsreWwfw9wAZum1639VrjzRVty51ZMJvR0++DguEmfnKKUl9NZw3tUqgP
OmoJjBYIalrJCBYA36rgTLyOxhFeF659cr+j9IIebdqGqNowUpZ4VgArTgA4Hx1MWMa864hwZHxt
IRCQhNqFrneEAiB5QPD5T0mQXMJOf0B19lglPnpeaRunMWl/sEeTX9Nz1PJ059XAEbDpUAauNLXm
JC4jz7hPVowC4sdx0insmzjYD3a+K+J52KYy/hGkPkZMgyZPks73HHVyXyOO8Y34JTLdcqMBZe6q
5wxNN7TI1L5Aw/oihwsgk1bHF7eiABzfYs1e+4F9dUWkb3t3GtkDidVsCgYsdWrtkCg8y8IaLtJz
XgxGh5kBQkoKvd15rDPE1QTDJinMbu0G5qlPdI1ur+W/BEUNnTL7o0J9/yhLfbyRnctgrfSrtzyM
tkYjwTtPdn6HV4KYNykc6Cf+3akL/bWW3UcbJukPmY63tKDKydoQjUXh05tEiXBa/rR8GOLcOk1x
yOCxHDJjK0ekFEi427MDGPkgJie5phXZyhUsvYfJKSRESyCaKUUFo3bLZx4B4bVwwmNZZP6pj5Cd
+HUeHrusnV/5Cs5+xXRbPhui8BUd8zGgHXoe3Ex/5ce9SywYD0FhBbusADceZoNELGiRDpQXWrLt
W5CSzA2mPezK/i2Nw6s+OuP3wndQXSdQOKWnIeUZibOvfDxdY9h/L9SHCEUM7uTROJeG1d+NasCQ
aTjWscg0xkBGfguaQb6OZRAeEEGIvdMnIZr28Vw2UX4a+hoEK8fU/BQKlz+2VbbtJUerGaUlaTQp
7tRcM0BdY2egvegbVwM2/lV2/UlDR3Iazehi4WO/500qiQ6qyw0aQP+94xS1hilknki4oMZj4Is6
wTn1AWMW5mgkc+j2V5GmwUeMZ3/vNugNWwCnHywvjNk7QceohV2NW8U/TfY3t5PhRzuM1tl32R+X
TyNpio09RZiN9Np5AiJ6tnyOYHUdPxMdYN01Z3w3Wy3+sDz4W3RUtO3gjDEUUn5GpLH5c346aC1z
TknjSu/j7MOPhQ9tMLBwnYr0w3GJIEjNNDmBWTf1vOD/QHmQ2fA6yrx9aGvsfRVaog/CGcnICBof
6EyHmTCegJIN7iORxvVHkvj32BXhU25OiPfa+I2jOsD5nKJ+5J7AnTLgUk3sCI1G0cuPfEomxETs
GAFnGiesH/pRGttiZDljEG7fLdctt0bVzptZm+x7qBW7yp6MM+gmmwFKYa1CArBXYVBO+2QcHzw7
vVtDRvjBqF9F0zB9iBz1/lom80Ky/1Tija+X2oPs9PruqQ8Z4WMU83PGpsV8rafdAMB/ZKIgRoio
+KZyIJ7IaIx9rjewejFEE8rt3UYx6ueQQEp41toF7j6+P0O/9UaNr42bQTsimHnXjFq/1Q78h7ls
w31oRJcp0qj+ekunRqLPHBlJfv/zQyPd2+Su6roGDIwGiMgGg0aseapi1yD5z2NokXm3sPKis1nI
iwn3x5NPneboRDaF/Ro5QL6zBnoDplWT26rPn67DcJKDxTqkToIBRYoWgMOaqVbT72RgitvywcCE
dtOc6hllaHccK0yG7AVrOJ0AtYJpeKg85oN13KClYd6YeGZxSXX0XS4HJkE2+8NQOPaBdBtwUUqO
1e9rH+EBls15p4+mcUvnicO44Iw7FXckw09tbJm35cPcOa9DrGeU8/E+D955H9IHO/aLm9vOxQ3v
fL1pJeDAIuG2TL5Ypdvb8IJR+9ccM9hx9bg9OfP8ZNLUW1kImHd1BkylaHnCSoYjWhGIfc6Ke1z0
rv+/OgYkkvb//r/+42v8H7AW/8kwsG1aDmT/YBhQ/+BPv4Dh/g3JP7Iiy3YNW9kC/tMvYIi/uQg9
pYf11PVsEPX/5Rewvb85DnIR6QrJkcxVkvmGqi/8n//NxkogGG967PWLycD4f/ELGL8J4zlbwnuz
+Dk2ScE4r36LVZ7DOdYS7Jib0prGe9bXkHJ78MQ60fOzTGbs2li5G9jTaeX+bBx6drX7HoJLwCXW
mau8t29IZPBAS6/YkgyScpJnhdOcAThltjIyt90tJnrLSTgWRf0xn9OLb2HYJBoeJq1fzP8mHRy/
AyLZv4jueVUmTgpLSGGipBW/y/0H2VbD2FWceUb9zSjRpRoefAUrFCTKlDqpuVrTXzzfA8wK4sKc
3ZsuPmeblmEfuBqS618OirzlSyuN56AQ0XNaZ/Oux8qkEi3tLSIuorWDeN65mXGd5DivSw9K8BgW
66ystF1QoL+IkfatrJ7TgzRoA2ph2K5dIowTC6xljpZrvXxbW2X8Vgz9d1SYLEeDXh4KSsq2AtIk
i7EhVaGU21RHbgdQdOV0DEpT5MC9YhcaZg+oqxr0Ayq+F5/s0R0zKnwOfkpaD1YppwH6n+g0smyA
hUqzhAWNnsIq6kkLaHL55JUemZSj/TPifLQNIbL/+bN13cJh4OVr3m5+12kmda0L9rBM1ReU885x
amCmRv4z6ZNP5ireviaAdEpxEKa5aiEYI5IACsYcyndVZu8G+DXNbojVLaHl2AF9YwWayG3F029K
aoQS0pQSnIHV/tXHWzlpL3P91v+RDzj78KSeYSlVO2Stby7hMWjAOHUvb9vUXDzku4R1cgeCKOxo
xLCclXWFXU2dDISWIneJJ9wMkNoJmuqf9Vn7Fk6ZSdqo/LlchhgaC7NOCFehH4DPInfSTbzHmud0
5XGe2uttBLFaXaeY6IOtzwG6meYaBbr2lJP0wIQigK5b4UlQly8OamWxb2iZmP6J3bo8p3VysAex
mfTUWeVe/5U6c7uVOf+3Md7JVGOe0WT62a5481wzPgbz/GU2Gnhkjqb0TbCPDzjK7apzmEwor7R6
D1udgWs+Zq9ke9UbgxPkkc0BRI0wv5br5xrxd4f/JpsHwevwGyfhdvk6kfEYGjXMCiS6m9QAFx4w
VyBBqX/NZGpSqWOVadhHWCe8U0LCiJirr8gJXiJEjN7gg8jFecwzzzfCdsJ5tkPpB8qGvtnEgCp8
M0YXzeyAyTbsc25rs23OdZEjKC5eHDai5V4mZIqi/MHrJ0ZxAz8zHIeGIotLuDy+UVw2m+XBbJ1D
IIxu7/qM3YDjkOLKcHplVi63bM5P9zhWRkx4ZOz+WG6JtnCPTOT//u9jY3b34N1KsItZ1aCr4U0p
BX/bRfRrO35O6POXRfdHg/UEsB/xqMu92jQkorsdddB/fs1y98Ymms4gqWFvBDzwy8V3I7/YakB6
V84RyzLOCy2ddyWa3yw1zXXXdtYGSMA9IusWOwQooaGDtl8HPbeKYKWKwnlazTT+l0u/vPDlT2lp
9kC8ym7FnOS6LEa+eg8mErTXy49eXtnyZfUwAY3tfSLbIoLRh5DKwkCkE1U0tSedkrayn2aydui9
Uc/rtYa5mPh6GuAM8NWXL99aJrDxwQR2/FzvZbb3Bf1nPNPot2JfQwWQ/dCC+qUzK/53lAB6nuoj
Zz3etRIS7ei4EXw7PqWwRrRkMuvzxwENlrVffusQzn5gW/M2CIItSRlw39KOxk7jfvdF/D4V3N1D
8Rq0E/QF9Uw7QrnwB2AhwD/x6hQcz4L0e55qu1zrYFrh0F5FtVOz4nlARgmHqXAjTY5OElhWHAfC
edZTVGtrJoEhplEwS2xMK8d0tvB2iv1ytQsd2cyQai663n1K8/9Kq7DR8mYzSngQI8yQRC0Z0pOX
LnbvlVo6TK//IyH+LVUoL//d8bmylnqa0y5hoDi9RDl3bUaU1DugiRp5CLLrIJn2RcQpffakIJ/m
kkLfDafylnDm2MTNOVdPIlBF9hzRiMvy64m6QbwX/IocqFM4A1HKMIG2wuHNiV5ppfqsCLEHPK7d
Le8yFhaKQRqKwFMgFo3MF0KaND3LCYJPGIuayiR39V3fNa6iF7Jwqc3c79t5Fc/Vew4+fS8LCFQy
JQo75fFEr8lQXkPztbx4DcEnAODVcpHKdIgP5Aiulkd0iqDzMfLwCJEsWIdYtcieeGHgSSpsVTDm
KE4Nd1fQsLHi00RqprbGxrIJxqrGe6njJ1a8ilqtvyNmmj0Q63vWaAg9O+chr7nTyo7V1Mkn4ykf
oiu+hHujtqoaaC49Ee2wPBnLxkVPfVx1NiFRbGzq545zGTNFYFNFWskskBMrOi0JYGJj8NTufEdc
57nj2wcDcImUoBEU631VjQRSEL/KbHcFMKHBMMQL+MPWkZdhPGNRgQk+G6R6MH0daW/NBLeywa07
oPxHFF17p8tonbkwLGvI/9JhkjdpXPY2BX8L2oOpiN4Y99C+8kBWPBpts6Hh3B8JzTx2pcx5ZGBz
qse/dLL4qBHutypom5xiz2y3qeW8LJVZgWXgYCjim/pS2WAiiavsSbiWOKHD2+iVfNfLaj4td1da
TbcCNZRevU+mPxwmCBhbzQWlYIttNU4HM7bR2fVASWvxa1meNCDvqGADIP50eliS+pi7lsxMUpEa
YMxmSbN+hN6zznRShrSkhU9REvttcI3UNdBeBtrcW3hQjTVDYAjo2qZqOyVVpaLs/BYKdhQR28Nx
jCTKPTSuuOBj0GNF9sLZFIqDZYWESjTxuWHNL4BdX4QczyKjlzsmJW06l666FT8lo/O+vBEcwpT3
Qbwue58mQ6IjIUW6/Z3oOZbVlDfYt+AuDhVo2uWdzH149w7C1MxfAsX0dt3ivIEzP36UBiIm+gcE
35EhwYviVm/2ohwrqPmzxeUT6yrlukQZCmPLrYmqzrgHZcPdYFA1qH/DEt9ulypcfYbLBg47Gey4
I82lCnOkfIlUBZpUZI+GoQLbqUICF2a9qYWNwY5/15cg++BALyXC8hAufwpDvWTNMsgOUOXSMLCg
GkN6KLyZpdapjwi6KD5ik/CEqs6hh5pYAw2335SxfpcFRk6A9Ln7suyCUrI40nN5DZrnyLmmFmsg
+tUYFX+UABAC2pgwu8xrSQXuTq+Z2QA3SmgGLj9m2T8HtdZ4qjwv4MSm5N7gqV1nATk2LRE9zehP
bET8tZ2AlIWZ36xa47kZpofKrb9XLgx5n/vL1oZtUA0JWlAGJ6q/2jjtLgYhSHQgpf1QHy2BDC6L
ol9RA6B1TIfl2TegtDE8ia4B7e8/n6ROvQdD5/waEm8iK5TPlqXEzrt3lKNPzcxuPsaRxk0+3ivr
xxQC/1teQxWaf7RmtGsclrZltfITUiCXtUeo0qygwAvVol5+BVZKApnaHsylEmEn7lRS5bJJLIt+
rafnsvdYgWFIbJa1C2A1G3OhxBptdk5UhTRI+hZROLAVWu22LDgAVVWwlR1Nztl9aVRVkUdc7b8c
d/8v7mrj9/MWpy0Dd7dFTw07rZTK1PgX02KPcC/GRwIiSdVQy41cje5z4PrdZtSsd9SqhMcZug+A
Ha0JdNiN7lAcxFF49Iog2+hW+KlZDWuVbv+aK+OdNDn0tw1RS22QHwK9Ri/i1v/m91a+/384J5q6
Y7Atm8KwTKyYrnKu/+X3xhBpwVcTwbbprHOZ5fSyBKRzzH/qwu80bz4lCQOmwMQUxrtdht1jUvH0
NS3wLoy0KPATMJuMvEHLYqVoNO1qSGp93x6yAyehVUOsWqgEF7SFKmYqLB4mUo7EmK11EolnHt1+
43k/mHKE+ynsPpeyeCaP/t9cI2Uc/euZmNcK3coVpmsbir2iHMh/ea0eZxW7DnNokhOPWZhRoWsB
Z7oFe6uVA7rYUOMMq35fzgh/Hm1tp/YJz9DuS72T6MCvmzI2aAuDGcvIJHSCuj5q1JF1DyF/ufK6
aI9Uj+u+ZTAb5M7Zycb237wa8ze/tL68GhIVJQAGx3J+Zwo4OVXvjHthk+SbNrJ/dVaL38ogFyQg
WDcYgruoOypNpM0sQWjtloUDAcuxcxq5Kab0FunDa6ahnVyesuXZTjVvODheRei68TmlITOubKLc
C6qdCTkoblobmUeRHISHy0tVqC1klQ1gzeVNJcbbgjCy78Ovf33xzN9cwerl2gqkYDgCu4NtqTbO
Xy7e4A5JTA5FtIUP7K8Q/ZBMdTNRYdAa784FcKxtTYg9/fAHxEAj5TH1hSFAFy/b4VLAqT1kuRSZ
q8DaBNZi7VEFC1qOjpW6mvhUFQYk44mVxcjUrI9u6hHT4xFXsywwNJLQ3PXNMyreDRqoX//6dYp/
ep2CVyhsi6aXx9jM/e0mHVodIx1kxD9p+IROYftECMb2S1i1qac0lHqOlGG/G8Vp8pLnAX3sCkhX
sRWp9vavfxtTKizEPzwz/DqG1HVbYlfnVlPrx1/f9kiXXiAwsHmO+AFjLmSMrXHSKFUN7Q/wSWEB
4ZAdpw4JeuiQw4TivcoDZ2v7zh2CQwpqSzzMgU9fo9UB66GyYN/DxWtZ9TEE4rDC1r4sm34SfWti
SmClDuKYSvWkNlBOnm5N6PFSHvWVwvbhB6/28cTZtCwh0XcdOku1eSzVnobA/Cj9Dgd3/feDG3L/
vW4zgzR0dA8k62yX77w8/i7dFbwUeg33JlBtvQCA3ZpvR8qp7f6RWJwDIw91wBiE60odgVW9HscJ
+Q7BryYfn3hyzn+edVtzS0HGyJQFhjDLmOYPtXtNBFczki0dIJADYcrpOHhfnpc6olipRloannCn
3YAAZd3Mw94nS+a09Bj1eSA0yL0sb9DSZDD66MkvqEdGhHJJSu5xXEE7aHsgBwPaj9L0XlKcVQyf
sMq2qvJGGKHcuPQwRhY9VRIFQzxctbrCTdWeBouDTdU0b8tBbOnr5L31MMecJIaMvs5ImOyqGKKf
QcLY3bI/TRvKdyLplTJWPaahZ+zKzIdwawM2YBQJOMsgbqgNXwNHCYfVqJASeCwEMkbre06f+JLp
k7gwcb3XAZFOxNaiGU6eiO8AMJlM48M80eorZqIQVGvJcOJfhOQgRSIytLZPYWqFG8OlnvDVa2KO
Q+jvQGuxDrWXjFK/F/NLYFABqqtFwd0zFZ60jdOzNy2IySagQpu0oxYBV4VCt057bUCuTKgAIAU0
yHpDCX63J9Zu4SxppsUaJOValP26VntA2sKHL8KyWRsZ/m8IRW/LXuKMESGXc/xjWXITOdFTQrS1
LLDC59v9zBgNrxsTs2YXsXE2ktQf3A2PgRa9yKgvVyYE39U4R/NKyukpmCboEXa3xnTokG+kswbb
9XFQqHZo8zFPUIJmEmbKsksNYCMIswuOy4ttG2K5ojHeyckbT7bbuxfrx1KgRRrw/Ab6nuriLOX2
BIy1YW016THGefj0Z99anT9THXY4C41VMxMZJ3xhGmDzNFMOYNKBOlcel9fnhO0NvAlCPVW/QCHl
/KoapxrEfEps9KnIlRiIEVu89FWSEVdj5ffHrqievRDRpm/Sk0CzjUxE1VLo3R5iWLrrZQnXXE0/
lui4piz3T0OIFgv/y64Xyc+smjXljhTIJY3dApIlpZNLQ7MAhdFhQaA4ZIoUk8QSqk6PAmXdSh8r
fzlx61R4Gyliup4sLAFhxLsOI0HYcbKNzrSwgm0wEMYhcfwjpORMtDzDuU9KYlFxFPg/XdyA7SiM
23dRtSFSQI6u1mRiiQfVOaO/46GPKZgocctdKbxXzq74K2kjFLH3WBb2TAIePI6m9D6Xk0qXskJk
ES3YlpwDuwQS2eDEOQK1QpxWNwenHnl3PY1vZ98ZXoGEo1ZcOpZWjQ+mluQz0pU55WqjZDYN/lkL
efhZpxJkt7R1TUSvnuedXFWrRCgI18RFXPRZ3ry4vVt2/mtpM5LI2m47tvjArYmcdVSITX9cXvqg
VglCu/MDJPK90AMoXNh9l7trMGtxbrp78733725cf49U+QXi7x0xx2G5a5fKcHliYHowKOCAtHKM
0doNmji4tiMuy0HQKqMP04rnvVHZ37u5T/f/es8Taur0+55HkYivxgGX5NHq+sc9z8yJWTJyEgYn
6FKX3IIv60abQh1O28L5+/zEUluOkfoX0moCdAXLdcpDzuGFJL4We7J+8bcsZQVt9oKJ7dK7daeG
L2CRnrvo6kTNW2+02DWbh4qDN2Jp76XWCFdGi3xZWkcYR2GEq8g7T1DZNRjInOJ1edDy8JlQWW+t
DqD0zhBgchjvVLu9Q6JwJDBv7ccuyU/qqkgNqVQ2litRMb9f3m6prrPmpnsxjv5qOeblJkdWlMIA
y8utIK0b+SH+KuNdT0ZxWdpQ42izdSoBtiiuoxieCf949SL3dTmQmVA6EOX0f+8SL2ewkXYPZihC
hlzUsJplrh0EnVdphAdZZkf0P9DLU20P7qTb1OTbEWWwUVuUejesQfsIIrwYyxDlv/7qjDwcX506
tXspBpRICnywPCOpUp1JEuuWyxFVFm0olbAeI1+kGOZ4O2wK22yf/s0980/FuMC0p9YHB8gWZs/f
4EXEduFcTQOJBoJJ1XLCNdLoWRJQpE6ly72Tuv23Xp++tM6CY4odaOD1cDJihYx8mi31/+buPHYk
R7Ks/SqD2bNBGvViNq5FSA+dGyIjI4Naaz79/5l5/9PVVcAUZjsFdKK6MtLTnU6aXbv3nO8M2XXG
fB3CPlzLtP8o+vyhjIuu/a//NP5avWGMxo0jdFy3rmH9CfpFxMo0Tu7gwHlZ8AzDshkG69myJzqQ
6k6Rh3vK0XU2wuhsUatukE/2u7+5Oo6cof57FWnqglrPcpjxEs71pyrSj7ylyWRKQGMk/j7HepSQ
w6CP0Tv6vlUuWyWq6ghzCpWgRUNc9FDC/Z59jsMlHpwIU6RB0i5jLFmiqZ9eMJWawnvVECrAav/S
NHDls53+yPUlWmXcH8YLSaPbVhpExg8kr/5em2lsNKHkJlQXpxcvHFxpKd0SjcZd55YgR5FNmr5+
13l0/Y0kPA+5Ud1Bg48T+HkhrVSy7AtMDKChZ/0w9DTx8aDYq8WO7ZMRzC89DsYN3Hd3k7gaf4LO
hnpiVec3qTkEj5SqgK1YZ00mqv74ObudszPs+XXKzRcv/IC4GV4nLUNZybid5DKRz3ogv4TONG+M
1uZr10sqcml+THRerudUt9hnLRvTKGfKBlEExWQxpVAzM5k8n0bkCWbxfKlHunIcgZ4hdfrXMW8/
w0Nj87V4UgHc+uyPSFPsjVkjXdb131QcNzHZpAUzj5HaCDUdYW8hAICdGq0lAfUStdp1vux4pr13
b8REH1+tDVUcPttRi3nQelSn5OsjWg2fc2n8lM0ZWtW/tfCg9hJVAaqxrx+d/HBilZ3oFWoBWn/N
vbbN1VOFdCusbkqdZ0o9dvKA20IboH/M0UEd2XS55o3A8kGJI9Fzj4S+0D2Tf1vi3AA0LYCyHTo6
U90Y36kHUk1A1dtunXGbNDgUIbHGtL6sO/X+ejf8tGcoerJskmPa1vOLv2nO/LWpZJiGjzNOII2w
HZ6ff9+IvMgPlwFN3CaUUw3bSd6X9IcEoCXytjHlN6S+WrVVqBWy8pkJqJtNvctwwdQx2TckU3iv
Hrg9ud//d70y+CNgVS95+58f978oKkwDHCc0R2HDPTUd8aeeUlC4MdLywdwwjeK0IRca0dqcz53q
7DfhYZLOtut0y+4viCBpUMjNVcizkuisi+irZRu5wbN6YqplOPt20OyuLVXawy4hWHi4WCXkyLzz
x/vKKl6AxW7VoJb57N91W4y/LvASn2g4wmSaYVm27P/94RyM9rHoHTsnBECOsNOMEj0ynAeSCiB2
jHgVUgtcjWrLt4W9HyeKvc6wHtKgYWwj50XaLF5aCq6/AaaZ8mr++9pqSbikwe3hWXTx/qRfcTPI
K1EKGSEMyhdIO8/LzLPve2pCXu3oEU13HZN/nAoQUOV5E7/255JKvQTfzDKy0BZlTnitaRxz5sn7
7Fuen9QGoRpDaopZuS2QqsTczlITo0pB1TXHo0opmJYcPzzj5m/uJC7vnz8dLR+aIXThZaPL+XP/
IczCGeMKUJ52zpxbwJGM+JCzVgtmAd+Yv8UoiR+MpHQiiGB/77vYfXRaq9qk6SlsCsAq04uDhdHr
fP9c9lN3QcJ20IeyP/a2bp3VLyHJxegJsEVMLQLh6EdeGsG9gd6tanCdYiTTq5spK+yTTs5l7965
DkmmteP/0rJh15MvcskGhtfGtPcdXJLWLXChaMelwl8485QZuXOIw7bcBbl5Gdhtec/Ir9GV2Oth
0Jq1pYXLsaVFgA+h34Zmyll6ZLDDXOS5tBF4Z0xPJ/Y5ksvgshnGs57e+kbHddea5dC5471vyQ65
jiOChK8tKSbBTdnzBnwtoclVa1+GPTxaTiGBY/G50XkSyZNwN2T2NmK2V5qHkRve3i2x9bAPMvxG
lmaTGUIpCzsAFwgRjWS4pNqGdtiJY/cetfKp0TIMk+5qGF9zb953dE9j/xJbDZHSGaLugH1ouU/b
9LajkWZsAuQ3Mi0+DosvMyTU2+q/FxZfcOcbiJ/ZOooqGbQ7rhP9G5fzM9yj+6jfuiO3pklmJBtK
mFjaxnQZXJYRgR/cgfFa4jxXbdY9FhoJfRXJDYjOV4yqcIZrN8Vs3sN2OcQEXTqbBb9CGdaYr5LD
nM2nXPvV5cc6LxhutNkPmAd4K9hzYs9+Z/i+i9ziDeGEH23mFxM/n0PDjOTD/KklEiMxDE7HbwQf
havYi7ZGKLZVBZW6dG+bs/jubfMOwTJnc8BAE3mMSMVXzYG3utKNW/DiNWV94XzVyXCLH99BVb8z
coaZqbW6nfHmV+8j3Um47uZdoOkb4H8bd9rJ65iFr0OXY4gojwX1PjDD1WgM3+5YMW++cUkcEIuL
IUoyocXBSrFYRTHxYtjiS5lZPQyf/I1N6XP7Fi9ps8/PWok9F0AGRbvX3HVM9IFC382kOkX9IBPY
MTpqBy4xGbDoqgJwHEBGj4YD+B5AxcrICMyaYko0OEdhnd+QlX1mcMUc3Tm3Jlp3XrysrU+b6FKt
d39mEMSD8mtoyXGx0uNM8OmQ+g+LXnEAFYxY7fFpshqaZhWiY2M4ViLatA6maamJjqZ7R3SHzLdf
A+Y8Op5B3tYHWN+LzafNgmxdpg9EEYBCs1/hi75rSJmBRRzKETzKIsQ+LIdzMTXUoRVBLHi4AKFY
nM8xebZYtLAGLuDFamYbk7ecUKfvsKkJZu1ir5czwPnioOdkdgU1XaxgPDET3oqIbq2dUlvWQwTF
01j3TYzvqL4QmoUI6MbOJpxm/mMo9GPuPYD/vh/HYF2176jE1pZdXvAErCeRfuBtuUmqkKDekXSa
lYNBP59I5tXah2qp7gOt+LBNUgthswwTEzMrL06TU+6DorgXGfPXsr3F7ouk5DEOQL2TqF55sCvq
HfyEGyyI93GWPsI7fJscvGRFv411mWSB6YEhPskWUmnMJk9hHIANqhE2RsfIZzPRGvLSIKiLg5Yi
8o9/pJXx6cdk3Ft6dxlBDUy4syKaaDKesHwqsR6aydYY3szotxG9nIuihFwLEIds5DqzNvpT7DmP
Rbi5F8NP3voUgBMxaXa/9NZLUJBv4H5jpdjAhtpl4WHpqnXVlwgNXMoGc1uBdJw2S9avvNsOnCGE
UpIQyDMK5otofunVg05oh4bXQOOR72YiyCYGWmilyE0LEJ6TD7YmqID1EygBvV4cDj2lSkBGoL9A
ee+ap57+W9Gn9/VEQhsE1mGE+1GcA/8sGmI6ylWQEaOGOm6uYhoD6coDcGB01f3Unhoe6IoMExe0
m4VYMh0+u9C+4PA+t5gfSGskxgXKDt8QaNTt2LnYHpD5WY+L+WsiFXUamotNRFxLAiKgQphLFXHB
2SmUwzW0eZox3HhaiQ76u/ZnOtE3S+1vjMEgQbrb+HGz89wPqyHDN0TiIzD72AIFWbrtvbvWjDFc
w9DlmExq5j4r0EcAXG5Aj+nBQxTc0oM61EaNqSYlHmKvwygIvOoBb9XRJNmmtRt6np9DJYiWaY7E
t21MDBoN2AKvwQox7Wvb3JaRViHExofu0zugt80ubu1JJiLwTXjHpiTajTm1pBAlXov1s+P00GKO
Hei52RrGJ/0i7LeE4QvRwKtxOBJAS0D3d1mfwQtsAzJCFvLIXO+L+IG1OEkjZG0VONPQX2Hk78in
aGznV286x9YrzxyecYy9GhGWLz4+WEpjpCOO1tJZ9tH81sVboE1bM9DWJAwc3enbpvmFRVJmDAED
9N5gWq5sO9g2Zfvc8xaNsMQul+uIO2islO3FYuiuoeyYaLGhNt3ORvES6jOsB9SVvsZA0W5O9rCc
RujkaAh5xmgZZmtLbw5ajR/UMyuCWPX7EquumdZ7o4nXyPURTbT7XCOlaPjoFkjBAizcusDajG3r
XjfFL4d2vY5XspktNudsQ86qw6FxnfvngFjrwnSJn7Ugl6S/pjYFzlF2yHkK9zV18Ub5k6GvJtq3
5ZelR8MqLAqQbHye3oXpUL644KBJDFmDUXpaYtrRnaTzGsmDeM2TnGzTywIAUATmHeRAa1PFzZNl
hA8NiRX0Kq2v0kg4zgco/W1u5qVNb7DJ4RdNLv1425PsGpkYR7+qoThDDETsa6yFm64HEtM7kr3I
+FwZ1akt3voCH/xA37YQ7Jy7lq4xdMWf5mDsgtn5gOixSfIUv5mnHUSaPpJMBV/07DHQFHkKhix/
AM7BhDcj0XvZEDH7YPBHvQ/Xtbcp6xmO/TUBYVp/G5vp3uHSy7ivEN+7xgikXsDded1NKahAUEZ/
wrT7rIMeX0EZnx1INUM4M2CJvLPAEr2lalpo0tpbySm7MIBfG0Gmfywo6JGEUrYNOAUfE+tgsAeN
fmpTP8ZkUAjQn6vE+OyyibknNF2y9RrqgMhENLjJG0f/iTIQgVYfnCY/C06hy78l8+Cuiq5obkYC
Klk7xuJcOZyqoyifjylmb0Q/YX0QWqA9Nd60QPzup1NVN+Gz4+DwNTPMcOp3nUwb8VXMJ4jhYbvW
OkFDOsOqL/9oYPvBZikmRLTy/0YloRuVOeer6w8n828nLgdgh2a3q4HkPjsuzk16m9nJr0PIURwr
STYimq4N8DumzpnUnOJ1LvyM+NCWluKY56/62HcHr6lwgQZZRfZhp62nwSbfr8Jlqn6kMYCyRCQ0
79ULYCMtWCAW9zBOS/7qkgqwbjXdOKnfNeXItxw5Xqvf9ROU21q+5twqoOQ0ZvCGy3ubjjXzYCso
UReByV3B8EtMKorgYw7mz1bn3Rcyjlp/rcr4aBJvAv4uiRfB46BtihnpXu/OB+ZGxEEVqxnPuDXg
2RyzX8mNYdSPUYJkPHEqHGiwWtxy2I2tfSoNUrjgjVmD+eS5sKF3k8UomKnWe4LqjMlW/Da2X7SO
T/oELcwLatQxrKTTKJW033MyuhsED+MKXcMequVvj51W/s9o4MtWzCZGD3KinmJuqFx7Raa3MR8a
9F5otOCQhdkhGsW4yxqxBRONp77PV95s3LfOTEj7tCP8lHFcFL74ZrvrRbstGu8Qu8GlbmUwUbKc
hvI+6Im9xEXNOZigwgTicbf0p1nkP2DQAe52dlKdFmEYzXTwOB6MVZgkLsrmtVuh0oyWCNWr8ejD
i26S4hb2r59EQGTBybpO+OFGLqrjBs2/1cabYuzgJnvL3ZwmH6w5J38sHs3cqTjg+pEU7iLfYo0q
GCoscB7QQcUWqy35vg9kewp9HDAFtHTBK+eWKSaSPUbdoBzokmo9BPXozWk8dn5mUijppl+9ztDW
TP2bieQ4B26jVj+UfsdtUS77Tjc3VosCsoGGM1Vus8+WaYfN3t5QwneglLuyLHbN7P0GWLLyazK5
qiNwoUuSe7e6Bc46tV9T3Bb1iLS3JBlOQO21zc082sQoYiXVuyerfojcr4oXDSvrN9PlFTGNJOK4
Bw68L0UBcBvQ+y5PNQgWNCSAhmxdgryEMNcdoHCivPOJd7K82kTANXr9WzQdF9tNCEKnthubgbxX
9lvT4oEObfTCScTIig3Ngn8yxqgP7ICMqdKs3ks2QpJ4zQdt3qBzBQ2Y4SvsB3x6VDbBAAuC+DCx
tJdlDon2RJI61dGLa5fruWpPVkI4a5Ekxr56NTPNOoVg00VR3sW9SGFmSAQaBFWHNaJGR3iLWuSh
rx9NZ0mO4FbnVYf744ZDhprrOcLBmN1km7oSztnQqni9yKy/zujivVE4O63Ko6Mr0O+IIpsPTFeA
5EwbtKuXstPK+Qiao2MpgnMnovqUlvOt0q8uckyhOctbQM7rOfO0YRWEprUFQj7ehiOuTDPh/DE0
wQb8pn6HJBYE1NIGHzU6Q2KjtRCUs7m2qajifSa7vLlp17djn4Mo9DJ+xW4B2UartJOJ9ooUUZKx
CJh+WhCz70Ojqg913pznuQ7O9eCeDSYonNkYf9NuAvNY6+ZZ9B77dl8nO5prwyEy5mHF9KY8DJ5l
kxnqvuV2mTz4A03fUO8ePNP/DZvj3JM+hqab+hw/r3mj5WyLcWo9jgZ1UD+Yw0EJl4dsMPdNEZ7V
Ne3FLinqFaR6srMtS9DTX2bk0RaSC7rMq6pbxJZ17LH0wE74Jah8KVpXfUyv7XGQE7bGsaHEs6D9
LFrvsZiDLwO/A5NJlI9LqP9ewuKJ2sTeqEtZIc7eznRaSqYADhJtcy5hinjji7KjqEaoEjC4PvGx
GjqOjuLScpmayp/2UodgvEDbBg4HRAKiriPsseRhqJ3J3JJzQ5lvZTmR0P7HOFiUKUsLvgwN29Db
7fZXrhwNKU7bpcyH62RNB1kKEHhGKz8sAbb5nMcwHc6Dbx4yE12pXmKDAD+1BQ0zrTzU+crT0TaI
XREFdDeoHH05nrMi/9DE9WvuasfQ19ptrTVEV+feixI1qQY1SEVWWuElGyXT9ekwrah29n6B9g6W
x4G1mvG7/LxuF/wmwZw0DcO6ipvVfN7Rpt8uuXpYfjKQQ7yc+suVSEPJFf7VKFSfvMzdtRcheFCz
LfXKYtE1JpHDVr2vRBTasx5Ot3YHTVDan4AGMXbheKW+EpRqOa10jDeMi/axaB7Zn5iJXQUX6kci
A3PH4qFy9eSgXpPyLIwlNQvctHalVSFGAIMsDg4RM6Msga1TOdlbF+hYofL2cZA9fjXpL039MEZR
s4vHo92H8X6afnVyQmAwc7i6Q/TVLJew1LCPqrMpZ6qQolGd4HBLrdQi+rx9BGBP/SzHCqEIPwRm
YSXAcHGqMSDVadaBbvAB9HlTenKRDG+Y2wO5cvWHIPeUFFZriKJkzjmxTGlJekxlUetSoIwtCFo+
KKktr6S3nBPsuleNArnC6IqxWa2E074pm8uyXKAELrdyRKs+ourViqby+Rl9r9YnNQkIp/qJTgSw
QjQwY47GMmH1V1csNP1mD0BiqwS8akavuu0h3gcTUiONHBS6SkGgpjWzL7m6LYcYX98qm5WSkGiI
97El0B50EcOsNYNjWgV31RvtV02jRa+UxOpyK09BQGhumC9HR7OcVe7pDhpKf6cG0oCz+UoRm24c
O2ImlYl5BS6Js1+f30w9KGlDjpfVsEPNwK6+HG35doK4oOGlPQ9+e3VDFA3QBluj7S3hb0gdSXoU
OPZ9ntsa/z9b1KbSmeWHIZP9APkTOFfahyj5p4gUH1eKV1RQJfUXUxavGHe5OUJ6QF6ibJ+B1Mzg
Cz4SPxCviTejgpCv2tnmix03rICyu04nmqxARk5KZCgjzU2Mxve08wE5MTlSE+2Jw1Jtc4SNKoYk
fWWRPykT3OT9AGPR5QZE2j4YtHC0/XWy54hqHYWgw99aAJEbNUtU4y9HL1kI8v2o4VTJ940Xpoe4
yQU3DPdtwxljr74HEla8dRM/q8XB8WVZ19OnbjTuOr04zFHz1Xacia2Ynp4gE0n6e5qByb4csFVT
Tjxm2e2yOjxHI4FZGY6etTD9g/p6Mnp0mH7Q9V43YVO0KzYz//r42xU1++S2OzOkfeqjXAmJXGKe
Eo4ru60em4q1SLShuBCcySrDMn1V2qiZVjrhqYwOahjkT+1Xv+T2Wk7hSt9/1nv72YvdXdjmlMJS
n5a6w7zS0gmzz4z4WhpXgrEEPygVqwxKmLqj7JTam2JGP6/n6UDCzx+WNuXk09iJva5stkkG/Wo0
SJcmfm6ddCy2apG3GiCfWesCSpPS+aZm31+ie/XqQYyF1B5SGQ/pMGAe6CCLZPgCefExhiA/s9S/
VcOUJJkvDRgCLkP5aRDnUeXVh0HTKvKb9zJCHR4LhAK2kZxhvj+ZQx4ddKsOVy2BPJpeVUfyJXEC
SgNBDYeI7izZ0Aj01QOmU0EdBSWnuof0kCO9LGeGLOl3DbVfH4pbtzCZNgjrRx/CEY/7nOFANVao
oORW3WEWWuNgWKlVUkn61TKhbvNEUHMF2GYJFrtTyrMIvcWmB15CXgKZ5F4KRDWub4MciVBnRhRx
clNyYIYTVKxMkgNI2lWLtHllura38+qqWqslLy1ySE2ug62NWxj97XKom4gRuQU4M6rSzTzUN8ra
IXUIe6aIH5Us5FMPV6o0UU2D8T26LzVMj4PZQFjUOpc7of/RePGucByxs3iiV0CX8C1Ku1LkpQTB
zk6xhhpXQsVyUAFCaMZsS9uRCBJyDyd77xFuc/V6q8dfPYS6hmkwFVBTGbdqM0lP88EPSyhTcsyZ
D9ZCoi6kj55c5U6KG5OYWxxuY0skLt6dwPyZ98u+6dL4anQwgXNtCERIpXJMH8CqezxuXM9PNaBT
Q2C1XKglT30vApfH1myIO5Pff56GEOSEfS1+lfbKBG9RiI/CGbWjqhq7DqGbwA2GMsu9Ux9EjWXl
ZujY4lghNUGBEf92HBtVVBSD+gteeqmirGl9T0Si3rZtvVLCvyQAqRsXtPAwOKnlX21IeuocqtA/
qYckEjY6CXxUXG2c6p4RrPyCmU0ph9hqRp86+PO0RyYql7iMwaYQ52Qh6VQlQpra7F6RttdiRs3S
xHpdpExkI+Os16tB42F3y4obPqeoCdFHIxdiUVU3p1IxZZLaqdOVgap5UCWlUu2ORfge2/232mbU
qpN0/qOOcuO6+yDQItkzThe0R8Qpqe/ZM34lxHyDEQD74Tu7ZOGcK/U1sRm/F6yialdT36CSMsDq
/CxCWo5q79Unm0XeuaNKv/xrM+4CwHNtPOwTcHprtxkPyrxjShe/k/7Ao7h2C4z2CwFd21B6taVV
1Y6tm5kjE6d85I1tsSQ7OCa3co102xCDfTOhwyIc4KqBRtewKsLklNJ+CJzsY8B0t895jmtjLg7q
WiXVMO/SKTiqB32gh8a6icgX114BrwYomFakSOel2EOpG5uJc/sU9sE/jcoky6zHuX9R8j6lQcxA
h66dxr43IpuBurTVjzI5Fshyy1Id74xqdA8ACjaeqZ3HRFxI3nhWS5st9ajKXah2F8j9NHrvU+nY
VtI3r+KLRgv85SakvOpujtIOq02UG6sRYvfEVd+p3XlpejrFMLgAcgOxYq2xcuFjEqV0RNbeUv9r
R/WEoeUEJ/Orr5AvhUH8amrJ0Rhg78D9JUXNtIq1ujOURs41sPxFps86JTddJ+Oq6O74kLTRVrmc
pe5mGah2YnBwbRq9WGCAl5QWjVSQmhMAxyQP9homDshuwX0tp/b/XS54KCAWhOlT62/jIXvhkwYn
kNVH256e2yXpKAd4m07Qvs2cukUvbUbUfzmkK15xbwlyToYGmbNW/jI7s3t0x0A61FglQw9dfeGF
5EhlW6IcMxTlccdN8KWkFsoloS6IOwQ3NGvoM6Xvy9iPBzEgC6jkUQM1701MZg9jD25T5dlTN5rC
PCgFCvw9Y52DHVuFUxZ8hAtulGbZA9pgttXAB5cSgz6S/tkAZTtcIfBTpv7guHRPEztiVEAwyEyy
dh1wr5a62LdVCbJUjxE3OJtWKqTkRza7CqfO0F1NgV3HShjW7rMNMgMIOJkc8nqTDPA6tM5B7Wny
IVGyRVUlFeGztZSsYUajHTPrh7oz1KlHXQRVaHfy1KaetLm0L15Ayo16Ebm30dWjM/1PZZKwo2+n
Kt/VrhfMdOHnDCzmUBsHdqhgqxa1RnY6F0/uBDrHlmba6L5zqt3uSYd4nBierRRMTaGjL2n6b62k
DJ1tKQEN+v04ZhVMh6TdMQjgEUY0LLV11xVMVnBeb+3KPlvOmi5u6n4udkqtOTSMxUlrFquci3Ut
7MfJo3PQZZxN5wd1DvBTy16PNUE/6glUa3ji5vG27q5lXxv3t1obtNgXsGTCNSGuQr9xkvwukD4r
JTWxRPJKxAnzJ0f663s9RoBIvTIaziMSqvcy7W7oA1w1a4wb3+vA3gc2KWGeXm7U6tD1zaf65kQ+
XrKJUCSjdnlOqcWUJFTar/yltDA/mL9VXaWWHVVHJJ3jbxzIVCVw/NXMgFyqqJQ2d5lbcBojfnlp
KFXmEhLzNmiNiquYTKmwO3La/Favz+pcq254tYEVZfjghRV4Yf01hre6Xl7VXT8u0iYfEo0wZdZ1
QYAK3AddsX2pJxknIO+ftOK4SwcWumq+DwBfb0Z4WACL9Tcisr7VroElTSOjnjmGp0GUlcp6JVQP
9Pwh8IsfS4ERIO46/4ExSIiMUAm5dcKzg2q5jZ0OcnBXrTLtu5FecJ3Do/oe59TBP4EncZjPVCra
Wh3yg8GlokZSq65dPMq450dXypH7XsOuWNDCMoqtujHk0lQZTXASKaKCaCa8aWYtwWN66M3osZDn
IpG1Oux78Njyo46a92xmyasD/2ytV0zP1N9VJpl+6gkJXjfSMzq1vIz6podO/240n6MzPWu19Kv/
XPshlWvirpzyYMtlUNM0sjwH611LzsDg65M6YNkTGEKaPsmiC2heNBz7ErmE8jFbLJxyqVBflvwX
uP58YdJZUeXreGTm1VjhUz4ty3W50AXuCWYdV9uu2u36OSvpQ6TfNCRvUfMUR90xTurCqVKSHKVZ
wsMYfoCtl9Mq9WlDIiyoFTrGs3LtDSZSlJCe3Oi5ZdykIsGBYnP9Q7ZsG82Ex3oZlNNMcuMTtDOs
OVmRbDt70HbWAA93qGrob8bFW/T+n6ZiTpScW3pi82I1iKHUVOu4uunV+0vsCu57wwHFSy16UVH7
DvM492ea4QWYv6SzfodL+lFngXGJx304+cP1FGU75eO0JOSFO0jLJRloRKXEMQ/jY0owKBsraXE2
hQPxhTZj+cBc172It+6SdztiDZeo+1i6DFWDQwpXSP6jHiHunEIGG151URwCjgrj2c5orqovy9GQ
yxhtxUmdW06pTvuEM+nge/ep5d6q/RbnIsd+ZcrADj5a2bpZzOfail+iVnxHun1Wy7g6M7tzjGg+
Rlqglo/SFfnWjZZzlrB6px6fAktuyDRRe2hs+jxaWj3aFl9IVpBCkVXsk45FncuRb6qZsbPzWusA
yfWqTNhjzG1XYHV1q9eIJI1tbsT7aOCVw56WT85cU9VjrjecPJ/Wvo2GY6IuP2gmUURYcy5J5z7R
puLScF7Ngj6476Tkq06rg28OuJwZUOUEUh0TWmMLe3FbBPnGzJAniRQ7ZGEuREelhCebI5xiI+r3
BoSrnQvkaeNAYbLRFaz6jHDUJuexHBmZmt5Q4RWhySdcJ98Kt33IACvuGBz/1CZS01pBp78gT86j
DsvH5DMIgnGDGfvDtZsDmXIE/KGB6WvQQCkpLbu+OWNIO3PkYrnzCAxjUnofloivtSjdR4Q0Jnm+
BjBcA+TryKUyebw0xwZzDh9/I2Ock35EEOA2qwBLz1z3pO8hFSNb6CQaesBZPzCzxgTVa2lIcxfJ
NWTdszcnkD5Adly80HGPydL8Hsc5QAAAv2RsyccIvRWkcwhGPVkvrrdd4okhlllqR8GduA4KnGwd
aA8B14QIZk4zINCHUjKs0uqhzf1q3YvK2ybhth/17jYwSzjTgY3ug1wSX+Qc/OkuTUUn1h0HjI0x
s0xG050XTdHBONZNnW/mRTs5JXf1EJlPPA9h+93Fxa+o4SkZjMk6Q9x86Kb6fQl0IKMjCAf1S0UH
pmwrVmEB37CIxgc6TDSse/N7mdEYphVQRm2qj4Gr7/LWQGeHUtXp3Z5hNF9tm2Ol5coUeIhHqB2h
gN+HoDUnyor91n5wLO+ptStCqggqJXgv23UEK9ZtflPYNIeEi4q/Fdp7RSDwobRJDGvwJUau1//w
/PqnH7bVrnEL5E1kLBErwpClJ2CsTvrs0PqiZ0JoB0zdaDmY6E7GMnrxZxBXBDGzbkXiIS2SZWWa
EQLfgNTFGu6NqxHOQnAVk3DKfMZPP0M3fGQkjhpwxg9TEKaHde0L1+km84EfkGZ1bsiE3/qoknHw
jMBFCW2rp37gvJBMpG0CYxzoF/Y+42Y7XGfdPrntJkA5CefsrZkQtxQ18s/VsSlnJIRcDd2OPyyT
CjT8Gz7evGnMPjhs2Pulb141+qzLCKSlKd8tRjo7dHo7ZHc0uvwnM/xyEVPcVImJfNCbzu7Y+q+9
+OnX5pcNBHoXhfFnrE/iltiWvViC6O4VpfFyDjBHtliHwHHR2jJd+N4eZ2/08YgMOLgQoDigNjpG
E+e3xRX+ngQaGOniAFAH34E7cPUNoUvirA88ZX7tjcbddugdC+BMR6tKQMXgcB4bY1jNtTHcGqAh
RjxJaWIQJBghxPet4satrPeJHs65GGRfqGVEArBvXhNI+8vPtPho5Z13cs3xvl9GdxdTRSEI4cgx
lj/zSoSEt9DG01MGy1H5nboTSbF5f6Q3Rh5mPfAx4pkggxmDpSbXNk6b8Du8AnQbWi15KihzSLw8
v5gfodyXpmLp21u6GGLb2v1rMNX2vnVAK2Eq30JzIoiTHpEVufVxdKsXWnF700J6SxgyZP1AOBiM
o3Dfe2N7m9Cj11pzPjlu3qEJY3Kv0+04NV6BhYa7kMUNjUV6bmOdSFTu5V3uD6h4bC5E5YcVstwc
b6g8Gbm1dTUG/F9lR2I9+oPu+y/wyIffTQ8rsugYvh2/cDHJH7+iI5ni/gOvKPsMJiT0X3So/j87
UvOMf5go3m3dF+A2kIjzWwXdMQiRmv4P3SAJTucfvPQ+8jMJvvgnP1IzvH+Yls/Nb6Mrdwjbc/83
AElLCuz/JcB3TMuzfBM2gW3bBsaAP9sdWKYCbQD5xYReNzaRLQW5YfWmdU6yr4v6rV10NLZajNOu
RidtOvGa/bvZNpWGPBRPHCzeaZf2N0WF0S1rf2kwZRFS9BddM0+oAx969xcYv89Jl5E//VMh+u8h
inf4y7cBkFV20vcFKRdnyQwtUY/U2LQpExKk4jlj/LLwX4faZQpEUiR4b8Q7DePLYNulZEz47/Tc
Aab79NX+xpsg/nxpMPnooEV82J6WDshTqvv/4JoofCOcNC2eUAQD2fInRpfuObYZhZqULJIinESV
RRDACkrzvGoqhxSq7ndYuA7pfyy9GN6xUYy3A7i9jTXaN0bW/2os3T2N9Yndxdx1wus3ZYXDJ0Hm
LkSzx6qh/c0HUTCNP37Hjsd94tksYR4fBsPFv38QW/gx/SqSuMLCyFBoODCR2NubeH7EfBauSY7C
NZYm4al91pFN7oFVoEYmsPcPT8bD9W/8o6PPF750mvzxrRBHhI+OJ0E43G9/IXvGZlsuWZwPW6JG
TvnF0e3xLRyZVafRc9S1aEYtqwf1DaiENAyxXxKGqGlgpjD4/TvH9mitJBrEptC8mcYCub5uRv0m
jhKoIY3/hjdedrWfeyszL+iQsEZsmgGVTGcRNzHZjAiaT58MyUNbmxbyIr95xQvf1X6Dyl6/p9ry
qfg8cDcpWd1+62+suuqRauFaz5GbW3FeHW0yAtDwFgiPVyOiup8obSAW5K8DEW+F1QTvt4Xo4p+u
IL0usDViXMPqeeqR4VJ64PMsjRc/a37VFXn0GpirY9k2eFhSlB5R0JPpFZFj5fJQNIPbbbrjArSG
sx9Ve+zCnei9Rvw/os6suVElDaK/iAigWF+FdsmWbcnrC+EVih2K/dfPoWci5uWG27fbtiwoqvLL
PImcXqbb3DOfI2NeOCF1RFjCDrErzuvMgdDmTfO8c2fSLWGbfI61ld0p+9oa+nArLsQKslOedZ/Y
euTZIdpL70NhYYJ9b+y22Avb4VidlKfOlyKoQGLVsgt2kQN3UIX0Mzm9swVscQnHROGqcn3mAxVE
f6PHU6WnN1umYu2FYt4VPrVJXJxvOMipD3KKU251n02Os6LUebySLf9x2vopEoO3K+CMn+mjVGet
zUK2izYIoWq8q3ynDmJbjzeFngZ1NTbb0U0PpVUzts+WipNMTBuq4dk2R4dai4zPZnC9QNgDBEkr
pUO7sxbqNgTpGuVbq8N5l1b1uC2q9NR2O+qio5u+9PKUmOUHXE+j6qsXTRowvAoIqpHthNuoaX+0
gQmJ211Z4AoafxzKxZoeCRaoQhBTdZxE1SniuhnYUXQ5hrCssi6xVfr01rFgunRvBMouYrrAexzA
1j1mnBlUjb5zqQS4aLO6sv+F6hHe17VSr9JTT8yNoIGFUbXj8G+skrinWcQ07iah+4fhG6TiV1wI
ompMuQNvwJpKn9WTyt1kW1acWLGp/I3lwrfzwnMGcB5urG42ijDL0kI9AkjPjT/uno844QX357Ch
2FWDviihdyo3XNcmPjh3KXNJmo4DYuQHejG12+WGacI4IlcAQKoILyLPs4dFewv0cqmXL1V2cSbm
14zjVnNTsJEz5FvrDtHeRyqb09HbiDmsjiBeu8Cm05s6TOLkUnx6Dt3K1U/Z+gRHOBzxbmqUP2Ip
pThjU/vWZSzMtwrcP62oHKsrcKi6EiQZihzvlxJvDLhuzMVRxE2MOFPlfxEoOoEsOZZ2HHNdGwNi
lBES18HXO3fJTRTJm0hUvtWz+LFx+Kxv8YJyRIZMl94vov4Nt0wcpONcPKjaPvWIao3dTLc045yh
1SKAY2o/EmueqH4CKpUMGCZH82K003ma0nxT44gm2Cy2qe/+JcNbWk/dmRY+LOGtzepG1QpDBEyb
yn0Wo0iQ97kNar4qontO+sf2KNgmxhvaGC+pE6RhZ25gty236kSNVG7eWj1/tGZxp9d4qz3EURQ4
KkfH6W108POGoGsI8BZrk9ZNM0Wci1X+qRSQ4tSnxXPuXmn6/c4AcTxTfJce2zQEmeZd3CzZVo3x
CQRHBsJHAQub38y0SWhr9peus/GdMalqaXcNe9M4AgGiWppSl53RkWfQLJQo4VY7+mLnR7qnFZdi
/uYlQ34UklSZD4lWgrPaDB7xgSrvgQ9M0z7ru70xttW50IdXgl84IBwt3CXWDxFm/YXQGDXuo/fk
xFWFD0M1u0SnbzGchHtEZdGxG+NxNSP6ZaBwrNqRs61HoCduT/1QaMdMd8x9lbanOXGXq59+Glob
jE/P1w6NFm00wjj7cHSg9lc81hN1zRMvRalDpvAep7z3vy03xmpJSTFOOXzxQ6J2Hgi1TTXDdakc
CprKSxR7HlNkMMmmfynGb7vSvzx0Wlhv/mMmaazVfArFxWm2ac2xLzHGAxAS/oyjpKE2DE9KqKaP
sm/DYM64EaKOriANi7qphvjY9dHOoOXivndMDuXOCy172bYaNeQe34x2ZsXcvUEqQ5EhVq7G11kY
44ZueWfn3+Pbo8KpzD+1Wq9YrDD4cW0ZHHtdng6e963iYXldsQhMBWDLSu97vCUnMVnZA5Uw+iHV
qJmhnKnO8bP7qRmuBjaffM1p4haYSD5VeLBjPX1KVT6frah6MiwtfeIokz512X0s2nATO2GxRnb9
36eHFhuFsKvs8O8f6kiUa7fkB9RYCKHKVQ///u5c9NHZU+PLpAj8We5LO6rsngYt+QxBdpOk+vDG
Rhv/WgFSoGx5YrtjKPZIW+aKC3yBCdnMWSfv2IRyhOkWq5U+rhO2Jo+EZJ9dFVIOodQAZ9t9ASR6
oXMN3SEGGsTB84340nPYhM52jB0gGFrBeLx9pUkHBO6YvNddiAYGD9scmg+SALfSLY01UUlUVCYB
DhS9OO3KgEKoJ7Mrp31r/VRh8+rVbhj4omB/EV0hmMVBY7RBVTTHeWDc7Ts6PelYE/shtQHZlNlp
LCBVgKHdJF790BZ04+Sz6x6zsr2CgyaNuDSx2slvL23yNdDDV9Nv5y7VfgmMz8LRv3iWroDj/vUu
GXnRv3A1JZuyQKFyaxd0VaZHtMWLPzwZQd9QnkkIdpl0JUTq+FRmuPvIkaxmDSUhUfOBnU1yDhi/
/F6RVnCbv2hUMIpyDDAdiRBFXnKadpZMyr3fePScNUP3aFKwQSn14tyiGdDS6JMgrIfjUla7YuZF
YmLjussq5GYSc72XPUdMmsHWqj9b2SDbv5oqok9bJpSrlNo1r0eD1/Xd9y4PQNy5d3WafkkndgJ/
yn5nZyGUjClVXDqMBbDWCCQ2MLMxqcCc0JkhllYNgTtn3fb3Tqk9DXH15SOKrpMxK3l2ZT9dNBMp
GKpXpg3J3UgmMBsciYpc/iT6IrlKHlR9xD9xZc7WwKthB2NNMAV73FTOuypzLw5muB2zoWvcGphO
h/axNcf21DUIR1yg84YKH1bYxDv2WKmXgB5ZOiqU8WfrtAg5I4Jkn0JOoWF+nTRETVpDeutE+u7d
ICa1a5zsS2GcIZj70DtQTWQRLmc65t7tEBNsgGy/8ey+wDOvf8YLBcaRAy/dWIV22RwHUMzKNIon
s9V/NdBZLLja2nCq4r6MhmPTKHHnUUwRaFXxOmOnYv7i3qG/0tzoh1c1RzjAnZ1tFbTHVyYRJLN0
CbUy9gr1yAlgSw+rhKI8hEpa1G23ekyKLsKda9X7KLPDAMpfCkhYnpM6qXeWQ3nBMBGut+Mzv+fs
CcRVkJpGhtqWHzunzi/pyGABBra3JTllb52I1CNSNs4B0zzOY3pu2ggPIDitedDkmjFVQFFhGNRh
+jRJhzgV8UQ/p7CnTvYhfZergW3hZnZFcfQT49vwicG1ZX9h23nx3FY+NTXVLqYf3cdK28qq1Q6l
wKCla8Vv7E7t/ZjGyN3ErFKQ81+GbE/86C8V7N2NORsY5LPiKdXLlWENxT5ph+dy9Ny1I+DF4G7A
+OMLksN0uBWl+QBj/AW5gSkpvSZYlrVTZWC0pyxIW/tlDv06HP2AmZmxg4LE5UPyeF9H2P88qwbQ
i3EuIC/JdBvZtnXnnRB+0D1r+OVXemWqR5eN/SgECqnszj5PN1bh4sOD4rfuSuRardgJF8UrVhUU
IYsdTkWsXNFsAx5NvlUxjS2hM+2nInuE20xFjd+s0pbfaqyG74QtARt0Dnvi0HBOBb7lkFArCJJ1
MY4boFCFiStftR8ZdPHR4BoBhGV1gpUvufdck407UydBa5XM+TogeuBp08Pq4m1L3IuuRohiMRnJ
UfzizPxQSX6iu/aepr0RIBebNbP06k0yhH+heOSiHFByRXXUuMG28PTYz+ZMKZQEyq/AR8roZVxk
CfYxd4q67jDMLowH90XfTas8LX8NkjSgsQnScrInL+MlG6rjDnqdYzxwjU+fEzcLdd2tDCZsYG+h
SeO36kSFXKoFdmUCAoLTotPrJeYqXaERvMAOiy4et1dRHjzbfEVi2qDb8Z6ZrPgWUDQzMnCrGCdD
SLZhPvceJU8zbXnECqf7LO/fpQn+aWah39Y1IrDmPtJcePWVg209AhzgXkWa3jlmhteguBCNuge3
tE7i+tBl5hPdG11gGu9wrcli+M5946Wvk2ce1CiurR0ykSH93CWSjU4yHWYSsZ2OaczVihuaFhNO
P4f7Zd006hxWk8Grk45JBdlNyJiqbxpOSyu7UTP5aAoiNt4Cm5ec9Euc4plzD4uR6kn5Gdr1VWpU
02K8vkQNf2F02seclwEADnPdcoO16aHN6lPMNEvZ2bdJMYCh+o2u/eqp7SPOJo9jKCG5ChK3YyXW
ZHdWxlg95fMDA+BVi9VjVN2D5vnJIUG8zWV71uPpkDgaTYpVW6xrtpKrztjPyOreUSQuZhe3++ws
G9P7tK2KEnpGymvQCsFT1e72ejWCjzPwwbnnugaQkhTaHfZSL4qPeY3pqcQrvhKRLDY03K5tdmdr
OyIF2hjlR+gQya0UG0VGJAb+l5Xh4UKA65zj7n/Hb31JJGVTw7BJ1eAGc03RR5Y82lx0mDGQI77T
1hqD0HfZtdJRZLfGtLh8/BU1ymQURwnfl55wwkcsgMLhHEMiaSJYjmf0IFpuxEzTmlVdbVUrv/Mu
XMJn9DbJ6n55Z3XPCrdV51AeUXOs13ZOMexAALBxpJ3CoYZWz3u4+zYOB2EcQd6Ty/ShENoxja9O
RKDaVlhmOTo2TMOabvwe5vqNruWD22Ko81EuMKBaVEWHh6IuPqnBxSMXh3IjMEQMlMXUpv+j9cNB
G4qFKt/M66EqTJzM0y5GD+X3QddUT008rMc3/Je4Gl3wJm299/XyD6Pca5+C+YygFOn0v1K19Foy
lYVTRoVpr30zSHiMR0j9mf6l3GjCIZEybMZsGdVlv8tn77XM7cfawFCnu/oH1S+fdVX4bH+Bq9UO
s9IC9/bUTKSBKw1S4riLpvTeNcaP3sl+wxYtp7TM57HXj6GnP7TMy2FJfmdEXFf5DCrXGQF1CBJA
+C6vDvWPHC4Cf5gbgiByPwjif3o6gTCYr1a+MIDt95C47yXx92khCghKS4luv5Zt+Q7Nigew1k3r
gp7sKDahB9J/0eR5Sc+YKtbZIZns98lVYkc2JBRmsu5VgUWudMYVoALMyFF+aPACWyamgDKFP0v3
HYNPLii9ZwPnGX+yqYu7Wso1ZYTJtY5S9zl0jWWUZ18TrrNnQ71Cj2jXzaS1OxsT0bPF9+apOT3l
GGGfdcs9Au00HuYYb0PFxPGYCf89BwBxl/j40HjzHHrDWxtiPn/E/4fzlybg/b8/KnfKt1IvD3J0
sXLn3vxcu7a1Faoz17GLa94Uw2dJvtgk39GaBMwFemNgNTZAkLo6i9LnPuukhVnfzd8NFjqv9NPX
sDKqUzKZPm9Zm7+PxGg1lx6lCcsfwgZFh6Hju8+dBFsSm2gKvnxzrVDdt+BL8i4r31PdCHc1yc1t
P4jivUqdhzyPnaexdDFNNZQNgmFZjct3dasxWQtZasdUavOrb3xFc1W8F4SwVxoWKPwSw7gZbG94
9xJ5NZmNPc1Mse+tGlufBYP0ZuXqmOS0gGCIb8+yx341zGKfj5Co4lY2JDp0tZ9N+WSM9lXzOrYd
k/UWyuhIrMW7UmAaUbs97YeOR7vdjPdSc9S1VhxL7GECIVLZKDBmF51Nk22AgztWFGW6nBdxTjec
8Do27O+Drp77yfAfWdzZBJveF3wuQnrLX4X6R2tK7937poRaocXjc5sWh5q80keiUmOhdD3ERbFp
5o6Q1kyqY3CHBAM5JiPfMV+wnztM90wiWVMo372Krtk5x7AUuwlVrg3H9tqNFJPoNUOv6JSidbK+
ZgbJANmvXIW5N66+F79YQHFCGcx++dLJqePecD8tB5Qb3+bmdBmIwca+mxPZb5IlOVOp5Ky02QPg
BoNhYa3FJix7mrJXk+jGDYb7o+yjq9d38BXT+g/oGv4hsKUzjTb8fPnV9PRxRxMRY5Tor5jhYhqY
4uzIrS6Q6gnLPlr0WjO6Z/8Ae4GZeV6Ic8JWAomQRmMA/WI3lVW1wDqsDVLMDfW3uRv1vrsaGE3Z
R5anTClyfcMXfQ9Q5t7AXcEPbWcHvRY7YdXhrmDTHEXNk1VSkGrh3aeE9oMeRTOA+Crvxo4mGdst
tgYUGkzyAA9w2B4A9f3Co/WlAVQ5pwG5KCAnWBJjDRVmIAMAbzLwwb4GJmLq8PeQ5ikYNHqvY1zL
nZUk65SKPW7g6dBP+Y1eu3jdzE4KOFti8HaN7hBnSKbCYIQsUvdJNc5LJMt7TQxa4HAXbnKzunSR
MS7CZ7jLJvnBPvg9UfNw6/P+Yub6BzNxaOIS+gR9VKAMWEANdmRBksfHtoUMM/vXbNk1RZW1syOS
5ihHA95EfTiUAHrYg4aXqOC8VYyMEqKowj9EzwzFWFV5Ui4m58T0917mQa1zS6c9LpQDu3Hzg92k
89Hm8uTJh3pesdWUA0+YNAMTyDoAGtn0s+igaFW2Eco5rNhvri8n0JIaD+oovRNFmOxKLl1cSk1L
30LiY5T2u5vm/gHDL6Tj7/99GyyJ8zFDn466wt6PbMWXClijPLY2zdfMIqx4NxjtxRwEv/ow3ZeZ
6I9zRek9YVRmy4bM0HVSmKiQZvVZgeZI8GCTwELnjOjn1NCamL+Jo7b8h17trRQdVfUGIy2x/GzK
SstjuXzP//5RY36QOSBTCEx4e3zxa62Fnu8M08Vt+3NLVH4FQpc+kLgoGYtwuwBlzU/jFG8bvazu
2SZ2jIge8yL5yYfPnGtgP9TUWneNui8J3yod36+u08ee/KQFRwwvK+r7MGx47YXF2hx1X3022+u+
Bb2TD9d+ZqA/GwzOpXAh3dpL4Y2el7upU+/FFWh5s8X4DLlkGNama1fbPNF2HuL2EXO1Sw075TG2
mA7MdjCGquk1SjycZZHhArzpLlL9gGZ/tpElIxIlMUub1YzNhn3ws58Wv7kn2IjP02e7lL0kRv3Y
edIi1auOKDwcHsaczTbwTw6dbgWXxMXPEVvZBlMzS+zItnXQBqKX/qlJ3qcZ1w5OWgKF0B480/jr
zfyuRx4G+J/9WkBra09w+opK7Bca5+IQEJndU4NS9TX+etX6tM8RMCxUsyJadJd2Zr8ZG/PAZAbI
dxwle7rUsAKOsCYomYHwgeq7Geg9yHl+7lSU3GYKWs7zhG1i8kak0MUq6DEDqMX42/V9dOJpBFWc
AIYt88fKTT/LKbmZenGyZtM82fz+kk4kF9FsIx8FtCU/ocZWY88AJwVsAvMjqqIJIOViK9p+kb96
QNa9tTE6zd54NTGqbqqd1X0p5/BxZM44gywMgJSQdVx2x5Zy2DanGq5UnCSondjhwoEr3C+pAxfp
wYO1lHpVuZ5z2BxmO4knh+cckwDO6tiRG6h2Wzt3fkk+yEHLd7Jsmq3CZOyLeuvUzXPM6rKlZZ4a
i6M5bfPc6k/hBE+gjWCmsMWiUay+zTJ+1FU2rlTM+DNF7G5di2dqFy/0U/CcNXZEN4tXuOMY05sx
GYH0mur1u504T34aEf0T2SPEGs3+sMK7PtaidVOif0yTE4RpVrxy7VNX+mbUerhGrsMcDyT6Xnj3
dgVCT8MnPoRLFtXqdnYz/GULIMiJ6WKZuziI0so+1shKaVZrm7wHRzKkTeD5cbFpVUXFcad9hA2L
eVugDdlVEUpMhdmtIVGa0Ml7fU+KKlybKQMVi5lzhksZgtLeTYtzI4kHsn6RbSnB1oka33Yuk2e8
wUArKUMPQjqxgsbs2W7mwx/lgmeHfq+jnoY7s2j03VQQfESi4nNtH5XHVM0jPTyXavbZkP77VLN8
/t9HUmUoX0P4kHpIN/8+r5V9cfz/H3moMVFFg1mFsMyOVe6GgJSWD//9xdrQahR0WE4Ok8H//Z//
flhk/YmeNAlGnuQffNwwP5aDkR//fcRy/Wmp5GKXkb4rzfku1jTiirM3rvqize/wkyJKt6w/CD1b
8tvcj2weqrw2ttoACdaf0pNhxVSfh2Qhikb7cgaLPb81MRRqs8fewQdJF8VTh6Uuq8KH3APM30Rs
ThAmfyuAKHXXptxKMeW/rUcdRiH4UUizDLo7XT354NlUSGgCXpd0AJnobBt5jNFmbXCr9MLuLk6d
yUNXG28Z5oazGeq/FRvAVQTPe6P5xq8ZzpSLNDRgu5o6VOwpuQAfxOCq8+Bwk+KkXOGSGrc97ix/
rrVDnoBcz4SOLj3RF52Oz4qOKWfwMtLQ7MZT9BPmrxLnufh1ii4EwEAo3sxpBqbqWT6bqX7QQjx7
rrXnqEd6EYHJ97LhxBP9wexgH3Bdrt1Zd2kCbk5+LBhFE/XgFO2x9SBbxmWLdmJ3ANwkexp2bUz1
2DvC9wlVEKuW3gc7/vF1vdlW07lk23Sa2vEbQ9CyBSy+yE7z43r6k2xcQF4E5QgfvqapcWwxja/6
PgSN6NFMhsfm5iss3IakHisNOUk1EG/gG9AoA7mrHDZW543k+2KEouWyrczxf9cu/xbyE13H/7/U
l4v4/1f47EfD1tGRLJZL2lSK6//fhf3vP5pYWgQR0tiqzT4mCGN6JMe8NxK92qgq26NzYHMEyrCB
jrpmBCLXcsFvqYl7bwo5JpnaUN9FQhzibp7PPQAdvQ0/YdJoR7fjqdSHgPw1SydPEyZ7w2XxcsqB
uwJh5x4iOAIWAgVwgNlbedr0YxBAuBs9i+FQX/+p+icv/DnIiR7hlyiQyjnVT85WCBbVVGicayXg
Dq8SL/YMprSk0go/s/Fdq0LH11t/jzElLiYmAewa4X6YuBYHOYFksrSgydVT21n0TWAaZn5QURLU
DC+5SYB/zPh1TwNpptSgxx5JAqWAhEqQ1fOD5hpuoPQ5XyvZPtn9Q5d8IfZl4II6i9HW3hoggaEt
dXdW0x3IyDEKERUhlI/YL+ogqQAq61127vJ0CAxFKNW9n9wm3kRxNh5Ha+/m7Hq4o66DN2rHkIHY
tl+glX4Wv7hiBj1DMfnOavrFGcO4lk6XZ63IlhqjkKn3QA6ui5LygP8qaDVqUyOD5nlOT/8MHwy+
aNaqQXCByT5XkxG+5NEh35kOjQilDw9OG9hgMweUxEh73cBmgR6p8xuJOSSjCXJE84vfjKcHkXRS
MHruHVXJtNcdeSb22drVaWkokHu3oibU3Bf9haEsvKASmwQcVy3QqQxMzNpleiNNhjY4aCMYLrQj
8sTmcZnHrnMYDyahtMibRn6t4BKE3R+0GVEioaJrRZ7mX1oyYEzcb+qQALy0wKKL1Ny7dHWuQP+f
WVV/2gFjbB8lb1LTx+3sfHDua3gblmy/z+wifEHaqLexQgtSUESCcoFTiCp+TtbZIhIM9iZrAUYT
Pyr2lUVwxR46AF1vZhrdLDui5qQczsT+naNfYiUfQos3syzKbaKzgpdC7vsC9k/alhSpEM4mIfUT
Zp3x68bvojOGVaMT78Xs+zdzNpBGwtIUpi+V5xYnEPrfoVG3oBPCdN1Tcb+OxzzeNQ2z69ma35ll
ZA9FWa5zwvtQfUS1tqv2BBRpAGzDlrgPf20PlmFvPFmVeRvjiekVSk3rGD5xpZnBIO+vZ6M7cr/d
XBctNsthU7I7oAvlyfQwD+F+y9b5xAMCYDYrn8tZkulqJiOxyzsi1mFBR3RYmki47NmI5IWPZOkJ
pTpo3tV85aHIQYmq8k2f+RQwZZdBM88WusqBLj/klEkyI/L9Fw9HhBi4JxsIK6qZT1UJVqJo4nUI
S2LNlb2N3DZdm5HHMCszNy6mmRUbppSDLq3NuKYtI9sqiRtWTAj+dcnvzRS/bAxOGucqIhjxvcYM
F7DQjKWgjSGFVueZh5pZJ+W6DzNjq/z0zXPMYW9POPYicyS/P5b2XuN70dMyPs0GC5wacXFY1l2s
uzi7ZjCBlTIV5XXeX6m/JYkWPbIH3oymIK9ksTOjJp5dapwAm2s7tYmXzPws11x7CRYqbhEC99Ci
LKJFZkq4TMqF2efoRP9JoJxsf44CT47vvpW5XAKa5J7rKL5rwZ01s3IYFQzdyqqaExGlc4OhdFWR
0tdqrEmtWX9Z2BZr/ZNKvs2UVs/+UuQze2GyLlFS4rxG1o49l0jLdJ3s6FA1iJO2dJo9C6HYJnHJ
swHvE4HuOoAoCi+BtcSzcY67UNOmBQjG8Nk70IhOsXEsT3o4G/sxicASk4newj1flU5FdW3YvtGa
MWOxIpbWzhUp50buHc/+SY0N87M7zw2/E0z3VGVjFfX8X1XW+kY3sWaFzclWgivUbhTBofqUAoWq
Yix4U+P7GJtTnfkUM7qKw1A7YheTOgfZDHEz9oZTzWiCN5HzvCWH/ZymTxhfkWQMB2UFuWJu3i0c
OWbnf0UUsIYy03eMiQwsb6R84uUsEcrqNJBansgwjQ4uKN5BaIdYkCI3WbyrMZpBWO1Ui0VdMTCq
LdvljjKhLzoO3HmeDDXu7SAenM8mHc0TbVq8xx4KBauj4LmOpHbOaWM49H68U/UMmQeUFrI5DS0p
phinocUROp7LGz+yjvOIbxnmGRyXYTr4PCFRiEAaIpAVbtAy71YY8Rh6JP2h9aw/ws/GkRaMnIgr
Zvt7L4f9D5Q92VnL3+c6PE4hAFUwStQ39x+GJR9Ala1dymgh90HD7Al7pWVibSwHlxl9f+ZCNgET
WkM1jKaOzvRUDwPbMq6ViV7GBbgV2fwIJRnJURTtvm8Kb8fdesvH/mTYZcZM2xoCyD5xI/9EBfGN
Ya8ib8em36xDgl1pn6wHbKwM/pIND5SbqH0NRjEZF4tzDSMiBtRj/DQ17Sqdw3EzjwULbqnvZS+J
iVIMmVW28RKbxuvYcM9TN+qdR1pZ2mlAP4vyN7KcwFG8+dIZUbjlC4kAutJzMxRYVLDFyzk6I71n
G62T2CYwUXYOk2pKxILZrTgSIgcFuDj4qMn3dkc3DAkXeqa1O8Ss07zUHMskXevRFAc9J961PhVr
XTXRMlTE79zmQKbmZhMPyfDY9vneiPCGzPp86Px/tp9zTWh4ndg8QLSMTED+PFb12jWyL9tCFdLq
El0reu3MjsXAJS8Lxoq1ycl+2MwkT31KisdMRiKBXkj8xdNeYE26QeFSe5+7g1yL6TV1NWKUKghD
HnSVvDVJOqxKLz8YcXIbKLtuChaJ594Ci2bjWOPa8chc63Ax+F4Oj1BVWDxWueFAnXQrl61S7FvP
uQGU29JgBAOCyDq7vTfqDCXFsDg4lMVVuO1b6dxUH37ladftG6GtoxonKZpQi1x1jAlh1sgvMUxl
pFwrexkbvT8JMzxMbo3RYSCjWhOj4TbfxNnMyLZMsevaam+KdjgUxHs3EjQPk6WJOCijOTSXH93q
QAHW46UcTHPr54OHQBmjqJTtT2ork3WyOonMdMh0tvfA/NN1jRgOoNMJktp8yPtBD6SHl6gr2rt0
4/mWgXsi9TiOVDuzsZMtJlNutd6jmZLFEKdXdpZ0z6xZETlFa+6VE+yW8cFjlRNdr0cmkTpjKT3/
DYsxPOIcXJ6EOCNU6uFp0HxiaEakocHWbhD77bGpQ947yUG0uDlmmWxcv4Jv7WsXDdkZPRy+pmE1
eyOeH8OMRj6hAZhycTkOSHBWs3LScV14FWTWEZMjPMEALRi3LW3iKyMG1724X8UxpW97ZQwdyaQ5
3no+9mRjwUuyhq/IgVoAvc3DrJXXcZTPmb4w5YvHPumuUee+8BWtdVgjPYwoMDXZN9SnPD+MI0fX
LplvTa4BUF6GDNsyzMBfttR2Uwg7QU/E0ofq0DbKDFTV0qDXNsToskdt8IJIs94sF2Zo4v/5EViJ
GL6pg6nCGT9cP73YFQ8qROBb20U/aQonSWCa0aPhrY59mH+djgCSnWstp8EIF//ESuq1TCCxxGyb
NLlncwjEWSLLEMLzs/HOTOr9OJ1movQb3eFkw/YUOiYsrMT605vlTcrsHthFxuWOh2Ub17ApSpOr
Njww7qowPuEqF1h3/Pqv8el9M4b6y4jHL4cke6pP3dHV4/cRex53uhOMGn6DBp0UYCvcMb7c3nGz
W+FMxj3muBMzxn5nxKyqEnhBrzZVyz4ngmq5KpJl/W7WWjhcY9VsZhyKVvjZAlJccVAzN46Kb73s
tBM9rt6q93GhWV1yp5nqc0GJMnP6c6bQgDaMznNjqrfl4f4NbQBYX3fjJDfylCyDQoxHk9MmOb72
A68rL1BK1NcKzDlr/ibU4x9mWvdDaqqt3qOEVvtIhJ8dfQUQRaGGOwpAYArUaJd6/NqaV877NVRz
ntoz29DAco7Z5OFbr5lYJPvGbfYC3AXfqlw5Pr6HPmyPtW1UgQ0KRJawwyv5wdWiH4qKXKGvYeoA
qIvcZ16XC4XmvIfYy2wwPOhqJhreaKzdqX+m+hqzG/P9eQ5fyLNWKThKnd6EeqhxxqbZTa+YbTS0
5pJUIEGVLJ5lNFWFAitiPjFWRGI8kyFlzoij/jcdST5iRsCBasnCimE3SjZhrcvPg+HsN5zPoh3f
S53Jmag4ank6mYAFl343LBsP9pQ8jv8IrWdB6zH2waF3xuO+14nermeRHTG8HVprrhiGeeu6qZ4m
v91PKj4s/1P23rbRnuVYIoiG+VWP3T8xaXThxjW8N3agkU4rZWotQ+QusGoF9mfkwWhBELV4OPp9
eah9Jp40Za8L4NjIwb+6L7EuxfXDVJecs62HJIq/ug4AWYL5SgdIuY0gRf2HpPNabpRZo+gTUUVs
4FY5B8uSZd1QTkNOTebpz+I/dydMzdgSdH9h77XBHWvHOmO7aZf+W2w+LZ+Rqdff0sT7ycrGAYvJ
BLob/HuGOsrt42dW5NTpQbzGuE7usIznEFb+xmJ8pjWRbWXlO2uqPJSOjC59YtNNnFVLR98PrGDX
epu+HIjldmBAp/aKbYoLCoETVkNtROFQ2KTJTDmWufgLe+8UDcr3dGSNqSQbpVinEWppJRhxOu6q
EiyBnKZJJKf/RXWPjlq91qy04KnqGy+BXe9n7mTkOXW2cJhlx3fRdRTx+a9TqdHc7BgkpY1NZ9r+
FFmy1Jv+zAt30ts3ugC+XKmZjNXNH98pLpLku2XlpyecjXNTo/JKA0Iku0D9IckIT45OjSI5GIef
qDcN8gWaW+3iSAklzLKIC9lWgLaAoSQ0gfFEQmvd5R/aOEKKbpz3trHmMgZ0Zk6lpUI6utefAhr3
KKBpZaMg+QtMYGB+9NbBTdDgYaB/qT3zLAcL23fSoxXwEcpl3ivQ8xdzHPSSxSS9KLqVLjBADBL/
osZB0aRsorVgZ5u/maKDsqu47Ys2Mc+MX0jdlT+uOjzjIOYZEd5tek7Mhs053Q1Y3hAXeKS6FO/I
wDXj3LFuDCBcz+ombFc2dE8iM4H6xl0KNyWJ6VEyZW0bACkVczm9IKPAbl2Z2nUIsTP2jH0JrOR5
8n7H1qM3azAJ4ItF0+rPTGfqsE/0BocwMNcG9ktEBNZcdcabJx0s46OyaNCIhc6qieNDkAycmSJj
2+qZi7ju8Uvi010EnMlMaDsqsAyWsHGLGndPyuEyUoL3DKVh1edbRAlMuPm5CUlaB6pyZKUJT0fL
71NY3yy3k7XvI5sb0Iry7jMXTPPfQK+3KVHnBXd6KOyb3ZdHd7DPnCrga6FlCoL2bG2Kek/qrRby
krVsp61wvOBBRgYraf8ThMwW7bPRxm8pK+l8rHaBpaEq7+XWyLKtVpgHGAd7tIenkDgyLMI5UBFt
XLpEaVOYV+vp8NT09OO/D1Gq0oA+PB7GgtgJeAfg7+plhrfbjqE1Y1d3/PIUl+Mjs42rF3W3LkNc
FBOdogT8xSlZ4nnAPwMRKnPzFx/+psbNaucA/bzcQiXsez96Eu8cUy5GJ9kJHFIr29KIeYcC4Lr9
OrA3FXCXMRte6OinfdoltesDwj5M2YiQ8mXoOyfcZT+KfUwT44Sk05vbabFJErkrRg4ZwtAYSvsq
A/NiP30jupkiKqu5VqelS9jlywL1GLireuXnQB6r7uEO2S+v3XZKE8Hk9XDT4S+aCJ5aKeZZYh2z
UXwaJekuQ5s8/ChCGV16p5GpgtErn4MwJlEJYHzHPUcDzpo4Ng6Nkb4VSf8wLL7q0jK3YOd6HBWe
Mnc891I7GY6xTNuZlrlxsXw3OaBs9qa0g8xFuFNoXHhPeiRt7MIztT3o02UFvRyvEtNCVy9urIS/
syRahja/ychQxoLmOibaHddeANmhe7M0N54LdPjIMWL4oynhvAaH9DjaX0ZDWajrLy1u4OBk3dN2
KvC/ZvsKkaq4IEBoBT+0THtG5Z+pKGLpKiiBI1bVC1mezLzYGHNYBBXmeC2P3fNQg06rR2ceEDmE
iALbhhmWOewrO6OutS+hhjzEtrcOQBP4LshQ6498HP7UvlxPmmveUaa9vBaxic4w96xrg4MmrRQY
Zp1+mzBWYTfssaFtE584Qdd4z1zYRPrOUktsUCrVLbuasfiHhuQuzNaa6yaO7KTvWeHWyl9rKtcy
A8nFn+PcJ966yL8sHSHHwI2mBS9Q6+aynDtV+hq0skQCdayH4gyejkwYlSDFvnCOqlgVCnVXVQ37
yNJwSeRkk3hQCECuPWTGx9qHTBfscBM6STUPn72vcTUnwTbGX+pq+iWo/V/QU9sBGa4LZwKdb3Qe
OuY6eQ/YsTEWlZfRZguVOiX4NiML2iX+w1ElQAIO6L7pmDl5JAnXjr9T3PLFhnhXeRpVvPqsIxaQ
5hA/mHYgnI05FvQWjxixrdWyA++mt6csYrDmdRT0OitndUfhAMsFNdZmaKuZbZd3WbZy23JysIXY
Nl32MjXE3F3MbsCydfIOIVOkKhvcJiZ7SDbi3rKscn2Vp3RAraipzUFSIiSCyQCjoA8RYGhUlWjV
ZdE5tJW74zJ+zMuaKd4/O+JV1jIgFap1bAvzkoppGOHzU2WJw6IieUeTdMlEQAnooXINV5HRfAb+
wcQVe0rG9gwkdZlg7cX5/g0Q9r02oNjG6a7Hom/VjbYWkv/kIK+iSDVOEZ4sN9T39eBYc7tnsxYy
4ME5mK8Euk1CvDlmtbBb9rY6T3BOxfFeLe2l0ZyCENEuIcVtyYxDDow7ncyW84L+yoVZvqRTfPNt
Ph9mmi91imQareZJt7MJRBjMQ+j4wVhimUMOTodNohbpwyPWm1fKJmdpufVNs+qJ0bkcW3rh1tax
BooH6oytXstyGYzdKx/yfB/Xc9hbT59+mEtp6bf6mxFlVxtHKBI6k1U4WVFZ+tnk5s2AET8Pwgf1
QM7SsHlAGcUdFdyKJDzXItnlRPF4iLF7PkjVNMArVk+rjWLWWuxny99E6M+pgpFhjWaubyswiO3H
5OXwps/YRLmEgtD81DLrIbrgVUB3iNtiX1gj0LeemFWo0gXsDjhAfNmOxt9cWBuiJb4cCzxexKGC
xcfWsu+8CJ9OoBDiziQoLBhT0f+tFdMmaghlVOuWbH61m+/kC02h/SQEct9p36irce8dU8SaaTCc
MS6i7m+Vag26iXyXmBc2WLgofOZGkdyMvDtrrYcqhAmnbXVMRf0IGbq9Nfpu38n0BWKm1pWjZD8I
ZqNZJy/ZAInVtTcrJnRHpiyNx2TDFSCWYVP/Att/iEZcHFFf0kS+nLa+2Dmtt4DqgkgLQa8+bLwY
X75LmYcMwy/vWUIQTq8pR75e6jc1ItC4KNcsirFNM25InIx3d0pZQ4TDCqL8Zva4Myz1wfgVZC5q
FzySDZYPvFjzl9sR72fGw2cOpGTl5dEZJygDHtf8YJaRYTJi3KwiNy/s1JzFzAcyBiVlcoupW0JY
j20SM4Phn1IiJjJWT0WKKetCzcp1qT29Th0WwraYLZE/WJXZKrMQp2E6m2nW0SCGxBoRwAkZ3pWa
zqKUAxJVZpspj4elEIOtJy5qbKxHOaMyR4kvrAV+K8Y7KK0wKQTurdexfyPlo0lJmpN6BSRS4DmU
mGrR94H0uYeO9yYqRd+rDCZnShss+JROAcPHoqwRUClYxqjFoDq4cICmQfqjseyXiWUF9giacViu
hzawCNAg8rvv+bMM9BJImtQJoRi2ctTe+zC7JoG3CwiTYIzVQFfOcHjm5QrnRb6dbpzIBIAmsodh
jPrGVClHQ4e41dwtZubDJZVp43XGe4okEmeufJV0sNFQlwD923XS6R+2Wp+FYZ1MhzYtqHAMRq1h
ERSUACiiPjX1mL16vojGYqM1NelW0CIJ4eSeA/s7H5ycjUPdfznsWP0YEJBZlwehpf+4etdepx0l
a/SjUfQXprCnuOUswmb4gsFszoxK2br9MG9H5mqqII4cN6UeSqS7/ZPdMb65cXh0GinaLhKwskKC
XraX0RkpD+gVmQog15rpDSRYTFMqnLNykxnKJ280xzLK+ELqh3Bil2Qt9CdAnkbe74QSripp3cZB
u6cx+XbxOFlWHPQPFY7OKOKpFGG4SoV7R2FzVDP51sWIW4kHoIluHeWjrVlUWtN9hLydCaUeryLh
s2o2jX0H6wkbwJk6lbvrw22MfhMq6TZjBMWLsCDf7VwFxoOznUasgdbUtnu7CbeVEjCvrQiDCFnk
gjpvhP0odYUtxzAc+hE9DU/voJBY1bBrQX9GzABsmdpO0EaG5VYv+4WTYJTPzJ0JWJJDBoueLLrf
IWt/oSejHiow2VdC2eViZDWPstlpdZJxOOrmQdTsOvz3OZJlWTByz1ykVkkw8EwNMHKD4W+Myhpn
YbKD8IPFcAz/3BT/vm9IhekfCOA8+5EV3+KI3bZolHav1GwPFd3A9NqVd1F2j6aEG+W6uDD6hjVL
hcWAAl3eNRclWaixWQm9UiL/IvzMvxhAAhYiUoD9pM0mVYOFBUIOdCa22q9KlAfFkWdUXWcA8UQq
ChRk0MxZOqhsd5g4Pjy72AstuQPgP6N1hAndhWuio1Dha8tAi++2OR5lSNUA/SiETob2JMV2yC0N
dwfQMAondkLnnLMLpTr9cNTdi7jZk1Z30REGY/b9rotsoxS2vkwS4yOO5IG52qy0x/vITI+GjkWO
jQRPlE430wPn5In22Y7NxlKt01BEoPSAAdkIoudkvG7ajjTJcky3RX21nXyDxmCt2gUiU8JHgt77
yDNSxjxlzf59ZqQJSWlV/ZFMhseavQxah/GMBD+YAYLYxg5DfyUI/7WyflWmynwLt5dr9t2sVBVq
awNBgkeyT5aIWwO9unKDox/SB6kjuHfbPgU2cWAkfAoPP7Cj894mxa7ADDAQ60MShILeFafL5CKG
rnyRAw0Kih5mPMZxzMi1Vck7m3X0vq3TMuUKN7RAB1HzZpVgyW2/XfDIkeHOWbYSNIaOn2yNBkN3
j7Eao4/l2RfwbZ8RpdwswqU/IH8fknGTK0hqemKpek+dtWZVLLJBXIjZ+NTHVp+zj2VUI/JqY+cj
TkbMk0wztO8kc5RFbk9zQtpV4hyDNzNRMzLg82TVMpwm4SnboE5aFUT0JL+8aG+pyhMi0c7OdS+6
M39Rt3r066BtYvRp8R3DMeXX8OfN2PrbgKhCvByUtXHyRGzizmyH9Jiwi7SNpmorckX9GYusKVov
Q7Hd/utdhMg6SjeUc59BoNjAxUAy9u2mCxPQmzD4SHBwiKwh24QALItdLu4KZtg2swNrTIqVZ/V7
ZYqJDw0LnVcLwG/IsXJ2Hn6Ls4plQnbkNuodd26SayGEbTRf2qA/zTZzFg79ba9Pt1sdrMZII0FC
MThvBIcrtb0Woe0v8nvRZTt/INmhaEjuQNWiVsNGEXGGoZt7u7BhvocAKGeKg+FcIF43/RBjWMYJ
9hPUunZBSfiOyCtYxJNVt8n5bEjgc7vuKHliMsX4VMDcRqKGAwTSI/TZ4SXS7Wc2sVODknwLE2lT
Utr2Aqu4RXodmWRMbWJ3jar4M9Gx23TAslS6RRxcTFU8+6h3GgZFOkS9DbB4QqTNu2DROuDRM4SJ
K4/tzaqf902I70oPfwM/XtNa8pL4op8XhrMyQF8Bd0ZOrzrxq3eQPeBFXPh5Wh6SiBygQr4HiFJa
991NNXvZmVnF5zgXuEvnGmJ21UrYOE01NUU+2pryxb7rkGjM9ByLe1mOLAdK/J1zcHdvnsECIq2N
794XAZSt92yU4crTPPAMAzFOYbcfULYxM6NlUyWBfyPV1zSzbqHmAFgifEGP76DKffoE/hvGe7gN
WRRcBllcykZVb6rbNQAypDovmiR6mcaIdIf1/RGX87IwjPw8yUxnSqoqZOthKifNJztKO3TenDJ4
p0jgtE3N4CxH9DSmqRcoJlv9Hqvn2NAX4OZwWIRxe0j1fC0Hl80Nz30QwfzuyLUqXa1ejJat7rqH
ZbnNp+yUYhunvpwHDTNUI09fRtYcbXco37F6mHu/Q47qdiJ5KbSlto8yXGZ9tR2STp6Chhsolb3z
SV/kz2Vj6seWddwayQUuJWE9VSXoXp0LxBDnS3YY7bDcC53kFMvJ3hOzzV+oSdqFU2vKbrTy4u65
6rYey1XU6Pmjxp6A7YIfcUgCWA18iilSIgeJzsu2HVKXGf6s//skY/Vlwjd8auBWtqmaDjBUnV0p
Cu8zTfR9X4vuHbWxsk9VZjx23xUPH467FdblDE0XsV2iYsXbl8bCMPpT6bJaRR+BuFL5lKqIFuCl
r0PBjM9N6Z+HfusMV3gKLm5wwoeQ4TGgV1h3NUjbdF27mmq4SLuzSNjHW3GDrbVBPWKGz6YS0aYf
/Y7Jy6z8L4KwF8dsUnXXdvBWDX25Y8DHQBGAW5hX8zZkNSIRus0hej1dSUfoooqQ0av104H1c/+i
ltpKJAURr0eEvRIzLY3eGED2Nu4DyE5uWe0axSQ8UFTtwEueGM0rgyUZFrifQHlWJR5Rahv2geZG
4h3i92QfEPDEz3pn5KVBTaoG16ThBnR8jbFCl19cPQIPU+DvUZB9uuKrjcSN4kxwkvE/4IpPMFVY
k9es3YICI67ZRUeDpgIRTEZQQP/Th5rDx9CG83wcL2NFCTqwcUEpgEve2zCqfFZWW+4cx7toDVTh
SNXOjtlVqxbp6aAZ4GKS8pKVCM0SOKlMZsPZtCStQ0hP6gdRYtZYcKUFTP51HCKmq1JFsOJkGJlo
WOZicXWFIIDEeItwyPNOurSq6z5SlqHCt6JL9HWWwYMXxv8sRkIVsqB5WXa/If743Ar1GSLLdOEb
DG5FYYGK5HIvihgoIFm/GPyYcegdAwaXMAlRk6RRAZsdCcleOKFbLsTAfFIOFChMsWbtOICd9VlT
s9+hmeobiLAYB62CIWVIBapl0UbPvkXWt2RdN4AkmduwG6XPMYtjqfQn9n5sy42/RnjYW7MH+WMo
FMnYW4nG2BgZsN2KaiPt1aVeqAj0YFzP895EL31FMGaCHbWI0aLZRFaJOQ6pS5KhzwGhhiAY+7hd
r1QdlkPn8YZY5ar2w19mriFnPYIpK5fbOMLyIRKUkX0VPRiWPL1yuOC1YNHNG1x374bFsM7ob0o9
aSWyTeqYjx4V48Lvs6XQHraS/41jS75T3ZDBxXRQx62hW0dd9vhN4z1Cw4itXE56pbtS8/pb4jna
FJp9RSdubLVDVmnvbcyhjhrogfwu8ctrBu/hErfllgsLvQQT/tL/13j6jxPySepthcm2uyTYdH3q
6CUkBBpmKF0xgzQd9VAATYKRx2S8UP03fqoSWWdvje8Q7ds5IZeCtsnbplW1yVzaRxEisatCfBh0
oDlhATOu8w1v/1/GoNtgPMs26JS5JZFQNZdtA147N0yE81H9hniRb6CWHurM6qZULvwcVAD1f1Sk
GMsBMMlZLYOTF5SgjhulJxWG8Wl0j1sHpw6MtK0stnpv5SdmawRxp/OxF1clp4KDufyZKNrGlNVv
ZkY3C7n3JNpl6FBE35B3DkBMPeO3s1Wf7GHVRUxnXSGq2zMmZlztRDZg0Z5XOecfKJKggJk2KS0F
dF2CCVsbE/y/LmEcV0t1FTQ4tDwU3CaRdJwMtEWtdH8azB/Q+DUyz+1fg1h6AOkElLO8NhuUdtGV
hKN2ZvBOO4ldTTpLWrCEyCX+unWke6/x3mrWV2WU+wIRxCxIUBUpxTLsA1SD2TZofSDfIYkG7G/J
+qpRzZalNUdSk80zvXiYwnykjY553/9j3PUQan9jkooDbtQOWoszB40xR3vZzCoDIzpzzoRh+qyS
KsvIf4MOkCr0sLaw1iog2rEmy35r5iuWFS2auuyXVZhpq6YmStOnbjQYoURwiInlWFjGET1phPZs
2tbmDksIJCSWgvQWKRE4688wdeQadPG757q7vvOeg2NcO117t8ZuF1Y9ObcND2BUfWjSwu0blb/s
ZGkfq4z0uiURSUxgWB1tpE6/pPjs4YofOMJzrx2WI0k2FcRkjpfprnLLOU6zP2R+nAjmeIsGlL1k
CO4NiDHogchVRLH2mRMZOsr0GfQ+SxZr/DHbRqB/B1Io7C/71UScoU1uHdHZ/zjBKRXsJ/l+uhnP
Q/ls/TJcFAOHk1puUsXFIukyZmh7Suk2R9HH4tUeq1PXxcesIphOI5mdIQpk+wZHLissRs/eQu2O
fTk5ah3YVKR34aqZ1JNxx5+WHdINOWavqj3i3/+nmP2nr6yAbez4v3aBW651i2R30IBwcLv+GoZo
pwf/5Qp6x2gJpI9/A4YUeIz4ZmqFvdGG4MkddqTY2URRRkYl4F5N0vHoxlfnAzZSI9xdToFyxM3Q
x0aQtAoDkSCJNFgd3XAmAwIx4LEd2C0ecHAvQXss8CUGYDkQCZRh8kQMoS34gW0uzq2Dqkrh51I9
4y1nTDlHqLRhWPvHcN6xjIF3Lg43sXFTADMy7o7wsqb10YwVtke4+KsRAf2Qu4ss/yBSkURHwsTA
0F6NmsUfDA3GDzLZ9Ozx1p1V37L/jEoxHoSKVF+L2meIQ3uR9CwfLde9Q0v5qAopd/hfuTmRhvst
zXlrMhaiQFx2EXHEQf9G/tc725W50aVrumzSLuQzGyiuap3L1PEk+nHjD6IaXrgcNoQGJW1UIEJL
pUOQgBtdbkMH/EObrh2VnXAVdAvVE7g4IATAvVG3yLS3FCMoWS7EIoHNi/JzyfsYQ1FiY3hqBNl/
/ddgq482rHArQPQ7yaHaW609njGMPbwx+1Jt+R3rHPCeVihbrn5l0a2kdM9eOhxq7kTsXP2JT3cj
6uYWasEe7THWO3pmw9QfVYJbI/lx5crCU1aRbjEbNT6VyFYYaBfnPMjEIkkzMhVG7O29tGlnKz6Y
qmJsX217L3nZiJW9rtr4pNj0otqGQ58gegnuYyiulDSThxSm0NONCg/SZl8tCSuj99aMRaOFu6gF
pkowpGT8Yjr4VkkHnaYA/G3dsE7Bm4VWR79Q7UrN8RfCR4NZstpsnEdtFd/0YpciwHQ3WV6Watgt
CqaxUZ60L1BKDJQbihQxrmyA/2tLGzZZFy4Jr0fd4eCWxUKazShnHrLk4nAl/nJ0JqCrY27aeK6Z
2a+WO7fMZb44YM4YqKHmqKpIQEBUTdigj66zqM0HUj9iWOnks0r/0ZDJ6kn4W1EC1E59MZzojCB7
nYuUIhmBJ6vlA/6hW44FsXGCrWX4V2EgsVJ1rvqQZDFIfKcxQdEUR/raG+y10ChByRZAvomS2nb2
yhgd1FZ/Oil/qiWJPKfWzZOOiE1MxehMF9jWSP7pvkuzvuUMKLqKeYab8OYbAOP83nuHWka9wtNR
IXQaqOUqxVsqykitPgLz1vRqF3riB4LPOU7QqTsDAg6YD4XZctcXy3Es0ZnkV9fGHtXp1FpTmdIa
jGc9n1rEtqIz3N8DSDGsIprDC2/dVVde0nrc6oN79zMlx7Nd7GMpvymPZ3FRP2WUUlViS+vR0wft
KtNH7iZCgeZszS5tNwCeF/jfgjTE3+8pm7HDy6wDZzX5SD3tiFRKn1ujOPiRciVhF0GHlxD6Z58M
P+FMSPOQk2jVIfkwdPYKtlCeY3K1B9DmIRqjMu+ZNYoMZxKlIAB5S93p6j8XWx87VF4w3Hs2FbFK
RjQ25rdSISuuQgslYn8KAnhj/Q3wJKCfzNogwY62CPNza0M6QlMAFcCvibEbIQENVGJe5Ryhu+Xz
FMVHroFla/NfV0terqb9abMGyQ2XR3ROUEF3WMdmDiPsuaHYcN7DfKMhxc6U+NtnmoimASwtDgiU
Op0S19sabryHWgHSACzCtWjNf7bvVqBl5bN0g49eI3s9aW6VyaMrcyOd9//EyNyS2N+abRauUmUB
GHGY55gMqij8jYvgZCPTGt3yLZDoDfKIpKuE6p9N876N7EPB0Jk1DfMUBWUAf2XQ2ikCDvlKDd9a
Cg9SaACHX8Ro4loHqwBhQDvEjr9hy/Zd8VFHKYZycvBg67byaer1UYfek2NC9bThheCQQCYNe2hO
Ig+O9nnnng0CjFZdoFzDKHnhJ72nNs85rBl4BPpDnwKRFMP4MyLMk2NZUjs4P3iMRij4VBlVEGJR
lz6yUCU5RLVFsLvLkj1/Bkb4ltXOqXBKxn29v+6VZq7luKjByO7zih+4jscPBZX1mrSomaomn4L6
xp9IOuXdIdxrycKGzqzXr6Ou2evOabB53AOl/lB1sGYtqopFHfgbnS9jbSUcSP2XHlj3PKUL4XeW
uvLlieBs5zvH5yxUUATOG62499FwbBMi9bzIWOqBepFE3cPq+cQLmGOP6Oh0zKWusz00e//blCMS
OshA7Olu+GMOIlCfYqwPjQ0Yq8S3EKPT8sDg4hlr19LiB2BtRjx8+4NZZXptw5TbNDVBfMVG9dM6
Mw2wT8GbPnc5hfxy2JcRAeuKXJslV0UyRsOyYvnX/Vget2DMnJ5JhbJrYbIsXMu4migSrKFkGZSf
NX/a4QMhYXfdqEvsjQyl7UEuLDM/dy2vXYd2XoAlnQlHENpGOj2MBwQ86k0KSy47IK0zE/D+whX/
GuoCisxNY7NgwMI0d5ySDztkIji0Yif1Yk/wAf8Cg7BorI+KF/8EWl/iNqvecc/CFqQjXq6sXDtE
kispCLOt33fDLCYq3G6eLtMRxnVM91HThx1bUgIc0Z6z66APZrVDyLU00SXlRvLPGtwXEmDs3qyV
6UQobIOyW5K/EmkcynZ9dRt0YG2au8vGI46gzz5znzhqpueGz/yi05QLGoxdqU+6F+zgBL2Lx1RS
VRJHInJzZSkGE+NPzOZF0d9ybegm9xQHjTEjPR5Wm8/Hoxvpb2RauyRof/Ai3f6jT1R6DPNy2o50
pF76ds6hFCJNxvGDUOyoBDhwRVrf3J6xQsq8kUUwqqWOmbRVIa33wFhUsHNXenlM3OLdTDj+ygz3
PylEq+n3EKrcTrvwuta3bsaIhk75RwbpfWhpJy2/2qPvPppBvrMs68/jySixis2E6PYAhFBXKfWB
pfq0m8sneQz7rzQ5e531gbFpnRT2ONeM4hzJEQlyeQ2Ft21968eJxq2pmOs+DZ9uGSLyV1gw+xBU
2S/FPBkDgSHYngCAOLWxwyIeiKnFi0iVkUjATEJiKAIjnh5bGZZDZR7dadju+a8Y6+ehwwNiV+Io
C4+FBdVvGOoe1zz7IhVxa6t9N/bwZTquTlhlOaFk2qWU/ycIM6e1lQ/PNvWZqj2aYnJOwr1fFCb7
YupCvSV0pekOQ5euRg03Q6Oy7s2leaUJuA92m851NveIl8J7UzPLHqDIsn4hJdXnOWjwwBPOqv8j
7YJblhlHBYnZsUxUzac+xT4f6FAQWJ1fANJcDJmt3RxKqKLoRC4XF9usn36BIlOlIdfUY4zYKEF+
ofThmR+HwX2/VwvxQRbzdhoHwJPMQE8gehXIjkNVPgeydIfcCVZ+XRG/PdKuC0RObYlMrB3INEVM
woEyZ7DYgkfnV2kN78ogjC/B+oHGue9S6G0OvEt1XGok0yzHMnvaKKd7WWtziEF5kESATdSf3qR7
yoB2T6vwl+rhTILMC0TDnQK0lRP019Knd1Ymu4CmKW9elP1EC39TyR5MYDztWkIeexd7gOycFxAv
6sF4uGFZOWBrGfoQESY30iwss88kS5AAZP2jCyD7qCYPaE6VI+Lwl7RsZZHYxiKx0u8anufCJxeX
2dk8jyNG96D7I4fsjWqYaSEKkBZC9+hoVx/NIrABeomq33qmCqPeDqMFB9LD8Sq4NAlrTiJaEsFW
MJ9yJy2Jyox9yEDK+5Lsn4te1DehOF8xa3a3o/o1Rrhnk3rfivKaHYiCVnYoPgdP+bSRNA6SF3So
vGCeMkKeDRYfWNVon2lW3R0zu4quvoGWnXQyrA7w1z87Z5n3nF1GLi4p+pvFGGo/rs5gWBjx0wqZ
Yfgs23CWsusqccLaj1BB1RUAKzUNCp+QLtlM8E84Y7QxSjtiguNzhOrL5g586hu27bQvi85OaS+8
SjNXTmkBPvY/A3U6qy0rA4rxEEzw2beWy7TiViGtCAldc3F7CCIhYNBZVhvDgnh4mTK8MQsq9+wm
6qpbVl2iU+eeRj0rNxylaDAUBaYGDE9v0lKMJv65q52UnwkKykIxCqyDzbAiGGdR1zOmW+y3SuIB
ZPHL4AJgJ6G+6cgEq0QLOpMJborK9fZ6xViPjTeGxWk/RYmiYiemj2amaehIwey1I+I7c57vUNDz
mtk596uHGwWvIUYrphZcCopQITkGe1xt8QJkxqas4G9G6WaoWY+ym4dgePRYA6BhitZKiB4BQ1y8
7Uq8DwJrUR91kspX2ZFQjDyR7ql25a9vuledhLg20H4aL/tlZVFC5tzFqfdHcPEewCASk/piGsGB
quYvjVkv2F6RYinP8GrV7aUY3KvZ3RL+n0XU+LvYNQ8FdlTVRDtds8AK/eGXWm4lLIRZAhM0+uxs
WNs9dlXPUbZD/qX3VfzdmsfGRwTt+iwgTafh10IiFwifBxrTMgM7Ofc0cSlrRmM9oNreZAVQ7JzK
/lAZCJygka6F270NHYneuVFhrZmomKG5qtMqR0TK/We3Ex8sugUa+H4Cj2ZCMZgGY+PwWpQfkR0y
cayPdM0ReWrGHHmlT30D7cYDZIzFh5Vf00ZQIaqDZbd8fe3DRs1eZDEcqa54RgFFWdshDoBs6Q01
zmb3UE26qU43f1yPoHPiXBlyDl9Rxk0byw+SMtwliahfgRPcWyYXsgm+9YRVgyNWQ0LfI5VzqmYU
ekbxQRbmXGKbmMFY57lLtlXMg9QiDjPbf65ifmmET1hxGs9HKHaYnjV6r6KGry4YUcYBNhPHpL8W
xvAY4qk+pggaCXFQAWJYjEa9ir9vMA3oi2b2V6FJpD5hDVMTX+kjyrPK/5F0XsuRKlkU/SIiEg+v
5b1Ryb8QMn3xLoHEfP0sNC8dUveMbqkKyGP2XltcO80l05xmqMhR8rJz423zm1uUMkrABC0byH++
CzMkYuBrNBzrcSo35WzIT7rvqK5vrcKvgA9ey/0VpdoL6JsPJB+vObvHfW4JGJtU095UbdH08Sya
ut9IQ1mnNZ8aLdYyDsutY5pf3EsnOxzvChTivEl+WAGFPN3Sg9SCn94ut0Glhi1X5F3m1rpz68eI
rRcEpN8scH8vba/6wTmw61U97s0oFMsOHK5jLCpYpisQhlZfzVYNPk4fsuNssHRQPMYtCU4GwWLS
s0lK7chNF+PabdigCCqloOS09Mpk27UmUOpGGoj7CaPTw1v50s2fRDeLe1z12Y7dj+urfxr29QRa
ugYVSJZbUyL7TRpoJtS+HjcKd1NUg80koBnLZJRBDWPu7HA76TnrJcLJYMn4LaYIogpsDD/2MU+R
CRpa9tBgGFK45hcNcmpiaP5zHbJtBpLd1aw2fGDbnu4hUbeOIP9oM011yZI23Hg5T3gP3oLB6yBV
bYMOeMV5VFbg9JqCJSo5XIuwCF+Yfe3rBiGhnbzYlnluOmgplj8cGqE9PLMM8fKrAjDmtTSClyhm
CE7JF+/K1PwZXf1cgGoaouA0qPJctXLTOimkLW6y5DxoVYJm1aINz864KbapLa4xdcnzKOsHi0Kl
g/4y5LL1Y8TIicWUn4lvwUMISnC6afW1U4KFTD0c2jceDAR29/21ijr6IXxGOfxUMNOMfFI2t4Kh
ng1II2sGXMvYx4xeOMQJuTh4Bu25ZSGIKIRAF/SCTGb9GKYb47DQNh9Bqh6pBbs1C+1y3aQsJRv/
CFMOJ25O2KcsMKW3lI0+HUSP7Rmfx7sHElVpjwkp2DKOMw8WABnqqfzR2btz3TEUMCCgA4wITqio
t74xvMaCT7Aio7YzsKbYuAu0rKsQ6WPtLVFVzRdsMpnLv2sMq+hX5oxQ3i7gzb88rbnSocZry2q+
VR0/k5onNlVtJseSCT9ub/HIw+EDhxaqeH/M1wPkloOb3g3XYycajgaxAVQ5jpTZxgutdh1Hw6vF
8PhixzxnadOZ2Y2cMGEaUSsgGCqCqJkd2ZyDXYHyEGVmVcXeluvUZLe3x/PfskRoyRCA9NJT21Us
8ETqv/i9zki2U4TsWT5P2bWO/Vwp0kQbY+6VhvxTH2NmzP5FRvGTYB6G71bTOTXLDbU2BrmY+gRi
x5IBreOWUPl8RBWBMrYjKCXJTBiH+zILZvy3/GgxBg9gYg1Oo1rpB5OJywJ0wC2p2Rrqlr/Pu/G9
MHko13mx9ZgKhLwYpaqfqgJVClgEZXvLz2I2427mQz1ipDbyEA2L4MMeGL0Vc7mu2ZO3K3X6TlZB
owo+yAm0IAZ+FzZvSJjYYtG06UXX3GirEjwvUb41y/Rg2VQTTlq+TG2nWCWKHwPNalGZmKiKACkK
l4tS0Z4Clg7XUOekQWZjznaqosyYQaBGnx+olFAg1aPgIqpgOwS8r85XoKg5o4q6ZkwAcKWy/575
GtYktGXT148ucf5T+fTUURh2bbHNnGesM+RFF+3WYpurB+m0jhpqc3NeMbfQeA9pErw4zcjipQue
nZIcyNgSTxjqs2VH2G6UIJi3in0jINoZHmyTxkvGi0DEG2DPWUyJlbEArOMDiWFvvRkLlKnqNyPA
mV81msu57ilF24oFYRuw0NpXwaHqBo8MkPaMP+biJNzQarTOZEgzhXCIqxCj8w7YeVmPtDhT86oV
cX6yxI9b2OsqsOAVd/qjC9OrDURrVjuZq6FTu5YmshJCrrxS/1AMiZjIfJKbQkhs33aHIQMNNZXP
ccmozEp/gX26eSDWHmsOUfl3nTlKIOQyLCITYJT1MyAB72bZj8IigO3uY2AeMdcBEwM4MFziZrEd
3BjAWYGeDesBEqiZbtWAVJ4x/xra8lWrByAIKGVM3KyDAx7YztlDEJJpwoGY8P6sRyc8AVE4tan3
X8IbFLqsJRyGL5zs/XLuLkHMnKgPb5aVAf/R7U2a9R4uwRfkNRHj9sknzoiVjgDAtrBL/60xQCXP
LYubT+tauP/aoeRh32lz/NI/KaEzlLp7doFpR2m/662lFrKqrRxShVvk9ORBc8qxkJBxfSom6nB9
BBPE0SeL4L30jW/hzU+riuIhal6nKvocpHZMBqBPVopwOIrYO1vpxtZyjJKs0CNnlr3FKzXceUBB
DfCwJAJKYOxHhx94M32/h+EvKM/LkOopi2dl0azUw8BumO4PsxJ6MSMlxoEFQtvcKp9CQvV1frBD
NkHtcai4KYfBPyMUR/PhJ5+dct70uDgMArH7kPxnp8aqqbl/WsEh08hqq9VcJ63wz4BFOf2Ms7BJ
yei84trZPkieGcRzz0gCWtmlST5ogyu6rIKdlmjvo23yENSws+tsmwr56uqWe3BjAd8RBhRLW5bp
LsnEIIThnkA5ymq8lVXxjszIYuZk0SI05lOEKSrxu8dk96eurR4pS8uictDtZTuq40eF6jEY87vs
PKz9FSNQd2m6/QVs+5WjF0KeL9+DWfTljygyeJRSYFP5hulrIsJPOwMPI9j+Ymldjxahl37RT5tI
/x7s/jzFVfEjBpLQ3KNy2rvlapyxxGXNsI7k5GFGW2fVQKZQPn0aAxmdjAjJQie8xlyh8yDjzxgu
Y56tBhtsF7f7peYoPBomUq10YFFtyRDxS+q5tzbpJqwfHKSSRNmN4RTAlH7zyqUyzfvmhjiFoe4Y
5HuSuqMoi29+b403e0CdniVeu3Y6ttQGhnMjpqypIy+51Wy5oRBipfd1xz31SbbX3W66QYuebjpl
6QEA2jui/k8bNVobHf7+SywBSYUBy8H9RcBvWBNT8JJFM5EhkQ8MEtZilNm6zbLnME7YpfrjYfIT
f837vcASTKCh6vehsM69rXNpgnJXJQQaBRJpglvIKlRHWJ//i5PEfrWlfZ/c8ehpyXuVlP7NS8lf
nrJBnmj2mnORdlje5Y/I+vCz5ZY1/yN41Vp76F+OmQop3sN7MY7DA4u2swGIWYD9wn+cNvSG1A8j
SKEq+WmjM8hq48khJApzuOcu0hRxeZ4G3jqFAm70jr7vyajaxrZdPadYYBgXeeoXYeGaHXIAT+tQ
9565qtI904F+FeT0YYy5NVRLojpHDTt5YzLyz6A11tV82RNKINej5/dLe36hCQ6CJes99KWddxCl
W2xRdZ87w4D3MeTdjdY6g3qA2E6PhxvyLToPJEmWFQ9kI0QzUx94Ta4ZODbjgYhobtBVMpa/mCgQ
rMW2szccFxp4yDoLmA6nZVZ/+ynrpRojat6lzuXUdSViIL3/FZptr1EM4wLzLaB6obxbWS5+kbXc
jCYa33y6Sd6XCP9V2pIBV3bx0RKEj0gwIi3pUTdNlhzh9VGvY/nrO92XCYL2ZcjmXD3Xf85FF2+Q
IqlrUoWbSUTwbju0p2nr+HebMSROYKv2EyJ7yvLiFwnJZoQJPaWVkewoN6bdhLX0XNr1Ra9w0JX8
73vlTd+B3IcORCJkgtNKqkBuuDwzhGK9h32efOQptL/cgeGepqszrfo8EoK9ou1c0el3v0H2ZPNA
KxqW9Q04GOLHkYRV1NASIzXhxIl+NxUpnQX36/bvW6CCzNR9nZwOc/bkOBBEEWRCkS3yeo+oYIYT
hoI1HVQuYovOf99Fpc3y1wd9nQRvjKHLteEk44rhYmPld0+f2LsRklebKWMOGm9GYF4/Ym/3/PFu
hzV9tGlDh/KJdMlldeV5sGR3Nt1yBCPXAlp0j+3ciNvk4rewY/CqvXqdKvkpGkHhfCIFHrq0sadV
7vdgZYlnwgyvmehYwQshdZHSUHdgof0dn0Jz4RfcYKtkXjToIxvNBGeubAjxACZ+9ofwYFzRejFu
w3oxodO8g5VpUMxr+7/vdA5oiIPxyR5dAM+NfZmAIXcEDa5oqoM1/rH4XviWfXEJjKiQeJ/sflhO
M6fOrdW9tbMW2SOsDcBqIeLGlVEosQuJRl/ogU97VRknOx6TO6gzpU2MEAqG6D5bvjjPnwZoF4QF
dNMSqfIz0WTNRfghaWs4oZBLEPNWZzc5RExUdNYlZc6ctmqOZs+jy2oa9Ttmm/nzMKtRXNKeARkK
mZeOVCgaqCQ9wUwllFRTp44PucdYa1hG8KFK3OxjfTYqJc9jhOMKANDS5elZWfOAedLGM4mgQGEG
yn1mZtmE1MbSHbFqiNY72Jj/nN/JS3myTCV+FGO4YZ9cBxBRYmZ/Kwtk98LznR9jesQpyLFh66PC
OeYOG6cmxm4qgDzlJi8TnDs8GxdpsV/6ADeZddQF4kk9tp/0CmhS4LhbPURRFo+xd8Lsiq7O4Gx0
Wbf4kIfRA8kBQLO3S8L4KZXdZxAUn0GXXyTkpEXOxb/KXZbN2pQCvMOehQJsSgBwD7MpwbC3hYEr
mmA6/ay56JggK4JmEd64Sppu3yvw+m4NTpej+zKohEGqi+4jF3GwDLGlFR1617ELtmlgA3XCZ4iT
H1O8TxeugT9HnyZ3FgNvLzpqqLEWvdPdkDqCe+URK6wH3h8WuTaWCm0M0fJoGXKbDt9Gr32FMv62
0cUteNICJuX/gWW6J7l9/ErN7MyMCj1gGZo7I49xWbXDquM1NwR3LGFjLGsPfEEvs3DTlCcLMtZq
NPjJdUGCdcKDrSpojBkLA2chDEo67Ov9jod82u9FzjIlYURYQkkkNmVaNnXOv4d2c/77oybqz42i
WUIu18BT8WnTG48F2ii7aQHTyumGV56lm8dqBvLrGSvFQTf6GU1t6ssugofiTfaJ8AyU1RSlDDvJ
Aan6b+So8dIK+3Glxq+aZN0zSah48tx2P5Tma2hAhgIYzfIXfQ6GJqtV8Ywh/y7tTMdB+Z8LLLxB
kuN4Wng2CGTQ6nxfzk4mniLk5SCLWgw5Z2oTrRuRsy9sIOCPE0AuSqN7CLxxM7TYJeLWsSH3sZNw
iClEBkiBqMHaWBdIzHGRpB5iH/8R50iQq1D3dxazPboExcvbjlH3CeqchJqppOvvK/MlSF8in7bQ
NO1p18UMleYcq9rl/0IHtmeHSsPfUtuB5F/miXD3CSVvPHh7ljp8RLpHK9ETsY6vbD6ylg5JryfT
eSha9J2MUvD93W9JRuySpdVbkPifFe+rXTFdq0DXuYwXFqOwiFGmYyWZdUMAFL9RS0GVODjY5z+q
ns9I9hrsc5Y6y67roQbPl0HlbtD9zlZhMoZYf11rznjuHvwLHlS+llxQUUz0xZGzxYyFyT7RVqIk
Vt7FZrwVGQIZIjZ0GkmWdVlpoXAIfzXhrBxVQjD2BCshZNVLkORg8DOKlqwhJsz14OL0svjC3QhO
cvIg5o3oIUuDIoTJmguKMbsB1WdZYPH5RlVOYMqsGALB0DEwxBiv9atUmM22EsG763LypBEhjYV6
CWghQn9CmwNMZ9lW9j8IIcXahUjhFKq4z+hG0Ikbv2QHW063MOL2C1/MJi4PblNurVZ+x4LpSt5B
1h3wKo0+vZ4O/dmJv/ymunkgG9FeNcYmMqP+ohnJNsfhkY+qJ/8IJ6YtxUlHtMKxkF9LnQfOOPbG
ojUDhCqQFGpnwvSOTcQrVbjpTHYvvcazoKToXfmNGJbO7OgIB1wayaA7MJZMSEw8h5CuUVhvpUIf
FtiU9HD0l37FMeypHo2aMf1q2XSgdytXJb82czmkxkOOvm5gSaSnB7ysFQ+UCI0HjgJw3Wsbo06e
TiejHwgry5nUdiyEy2eGIDcYE2TmOXBXGpchq51wJesBy0TEEHPOwt6QDhdt5eD1Ie5zmY5kfRtt
9Y6Jca4rUS6Y/IZT/zKp1trksXgVxMNAAkcC6pJoB/g62mWmu3YcogIn/7kpExBGenfTwaF5kevv
08lH59yLn1zYYKpy1vFtjsZY4fADM4D1HJnSFr8XXR3Jxz2CY+FrN5EYnIN2dPX1L+L/sg2o3VeT
8ikxECEUHm5J2E6Na09rxuXUR+xy8STXxEgFGNd770rwZbzCqbnNInvBI3Mzw/15qP7oXTdPmEqq
9qS5mDK++9Kqz9r8R9MZZwJ4EcFm5QVazLTS2D0tMdx3B4NZT+zrNpl4BBF04Rs8JePAlsxYhmWI
yksnupDTzlvnzk2BflgOpg2VLSMPwXfJj7KE/By1GrVucCahZp1J8w4/DN9CzJDwOemnlLDh9sqp
ztxm0t5lZX20CuQQ0916n2bgUnpvBQsa6UGR7+EKsE0rEmvOoN1Bn9VN9d2WONxKHylfgi5EJeHM
nDD2NllKtilXxF/PSdENZimEO4QXQRdxxC/GaXjmU6RmBeWLrbE0D/zkhbesoc+APfdZNulnrtkr
ERlkiFQUX0QO46EHI2FijuvoasO2XzFn/Y/Qm+/eaB9NQlIv/T37BQ4gclv2FpCGLuDsdDLgC5YO
+yfTbiCAeK8QT0QhJgRtHMoVFFOeUs4p0ZXOjjVkC2imtC3GryH6X+wco96jItOZtEcuqzKbcIuq
2ppcdtjGh5pdapTuTI1tezqgkbZbB++IU2/7KWdCSfWWTuU/1s/AoXWsGZIw9qUfaNNi1ORHCb+n
ivvpbSL5IrZ1UvSmeZvi9SweV1DJrLXf4nujisIdClufYEUW5wEdHLszX90cbcA0aOCC6GO1BA6O
LT1MDmWgvZHYrA3o+SgH9Z5wV8zA2Cy6f3YYrXrQQidSGjGZgF6iEUZm3fK62Qo2eOxYuxH1J/+1
7Vdl7p3fVtTJwm8we/g2UdSiq4G+UodFcfRCIf7dqv7h5MKgNuZxTxW9mOJkp+xmT/C1/NL4dFHO
HQUOtXlheAe6i8E9o+GHVLxvW/NZoPXCBJpQVFYQiEZwZXZdU8Hh4eRyGd/zMnzqWHtOdyGZSkTD
yswS9EF3HeZIERivbLoTEJq4IeIX6pfPQC+OJYuzv9gBez+veiIr2HEK3wwxHDqLZ+jkJsFOThlw
35zrpnw282CPcWudYHTHl+0+x5lrLGIN2X1CGl/KoZTywFhMBsQTMrrWc7UD6OrVK/G76mTIOpoi
JwBVfM4cj0+cFQjJCtiKj1M8QaOI92EnXqtS9evJwREyqxMajYmZF+e/ZsYnqyb81vaUo/ee/hMi
EZuxbR/aQF2Jug2JCcPyskMbcArz4idlILyqwDhVbXroc+45MuhWpnT/1Xa+89z8VZThuYvSe4u+
BjfmRtZEH5vNDQ0epBzKm9NErByxQxnSykPfUItOffRiuQn+P+2H4QeK4uyha5QmfSvEwsAIAnpt
l+cJ3twwbo5OB6xJ1xuUhfhXnfAeDtN3yS7WHTmFMrf4rxWetWA1ZLqR9uTTakNP0I6o418bHQ48
S+21L8qr1TrdMgeWOu0yTipUnNARHbY6o6e26QS82lXboh5I5OyGbTsQv0Pg9bLCTTaA/6drX5QK
x6xa4oR9D9Evkev9XXsO6LkBM5K58N3qdTR5v9OSLX8UJK8/I53xtaHM9vBRwCTKDNIrmJLrqAP4
iAQbcfExYhht7Tw+6aybzHqbstQLkvCJAEkGBfV4ksF8Fw+A2LOEshdrzQydH6wYqLUZrtMECDwn
Boc5GlKtHN6cBMt6X2CxCHFFIepnJcYjWmB+AWMHFGjNLCnZx/xXkbT5Jy/T35XJGdBCr3NYxBPq
WS3EPINmmsUKbCJxUvP+TRQcEEVOUaTQ/tv8agWLiUpA4WObNQCxj6kD4MPEKy27khkPUMxt/oMK
v/Wv0tW/HQjeS0NG+tJCTc9p6OH/2QYWFqs8gRCau3p5gtDza4/RtcZzpnXuWyjznml5iNOtDBBU
tXTgQ7vSBnkAcTNDEBkPqETd+9ww1+FTpSETy3uae8OTpMybeEQHyKTs8JyFaqKjZ6hHkWPKRY8F
D7Iuc0bm7ckZI8iMubmbkuk/5F0ssBXw9U73r9pIIwODPY7OIzOppqy+uwL0TUG8h6/6r7jGSB3a
lDJeXEUsLwwmCwXPgrCIL8bIctb3QaGJ9JB1NbaEWV2N1jb0+YJ9Ni80l0u70Wn90KlMgowZOVkU
2KQf5Sz1a+Gt7MZ/DgIbRXT01LrM5oaZu6ZqSoiAywCuZXiB1PkuteTJNEA6pcYneLicTbhTcP9S
/cngVUSI9Q3Z3pMAvWYQKgZHFXd0OG9sphMCY3Nv5T+0++jMORqifNo6ZQmLLLFeISewvE5KMBxt
6TIkSS5adYWBBtXWntxVVdCfJ5QRXt2LpZ1dXa9rV8TbfzIDus8VIQ96gKLAIiIXwN9Q681Oay3E
hYZgMjUoxDrDrk8GFnZiXQqYnuQZrYO6+G3ahrRqoHeIJSyunY5IPyf4ptV6CWpTW8STdsvZ9I2z
KUJnTDtUOXAhTthQYDSilYFhSUoKPyQu4hUhfgiMMvHKvCQ8tzXPm9Gw3C3m1nxt8yg/I3/dF6z+
71k+hgcin1j8R5IKVHTjIUSWdOhReA5aaDDoTqOnuOjFDRLk3zeRk58mlt4PBl2p2X3CZ+y2ADq5
PnjchEwNj6GUr0T2OOegOZTGWK3hD+GQMcvoEYHmY2Na+WtUBm8FFo+LUbsagcXsN8NCenfbYJVJ
97NSptWfle7ax8ysuPr1PjnlvGhcThYVG7gAUqswwgXaJ9mcwUFHFvpU+wBwPLT0OQ6QDReX8VJ5
7ywusHvSc79lcGDBHkMx//tWNRWCLUPzWOdXe5kyvFaAgZbGyIh0TGHjtzWKS6qRpTKN/sLMa4tj
M3lyzKHDLqYnG9Ftw6hkHssXfaxhSBKdvPsx/nGN8WDnBdYxAOKRkwm7dqCVnYg7GGFOM4lq0rg7
diGa1EKX9VErRlxyY0h1L7MLJYGONKBE8awxJ1BRh5yX+bbWV+NqkkF1lhNcnx7w4dIxbKioGkz8
RnbN0k1Xlq3RMFUWEuWG3UGe5ooNTGQy5+9+AoISsIgX9sNJg4OPgYWxtFQVA8MkQB48Rp+lL9rT
mKRXJ1DaWUtLXKpNcw9RibN2HqqPFqYCSqwBbimKJoeCeBnV/RZI6rATLRpvL3YlQsnqu2zK6Era
YHKuvRZ49KSLlyQKVprGLiocJ9bgupXsQfuRIO039Xm0mgctOmJ9kgC/lCDfOS3ikhXNONN6KIO7
qWn2jSnE3m8snm/SDLeq6QMEaoG78lhArZQIuIY4x68NsKOFaHGEJ6CENnQ60OKTdh/RyTGPBFoH
0RDvhOH+egTD/5Puu4eqcqt3HiultG10onEnXe28qDBYvTZrjZipY1IJj7Qan8YZ4AEXo/RuGh7d
deFgmy08AtA8A/BVx4XzBeZ9M1DK/ktD40YMD8MBgYJhogs6kwmFag9dzCtMZI9n9MjoSKp1yND8
Sk/RHFE10BtU8fiJI+6mMX57rslHWLZTisWPFNnlBNHpfdJHZJdF2+wtNZFfVs1R7OiZTqDm9COF
0d830qj1ddN4LnJ8fCmLrurObei1t7+7xaHN+vvOyFGFh1EglwVN5V6roJ/3ra695qIVqLjLT2Ls
/pNFf1SNZj8Le7SfB0zh2lQ8M6nTDiEmksXgW3iurIgkgr7ZC2k8wt5KftzeekQ9C44wdNV5/mtP
H866bwuA1dq4Vx3SbQsQBJVt7G76ZKSNH7v+NYub6dAR6nJxKmMnczu4//1haB9xh5q0zzvrec7t
RtjoVHdU2SRi4iQdUZB99K3yltT8iBsMOz9mk8HyZi7UTNLF5tfPjuomUKUyW0d9n9YM5k31AaYs
/JdmDRf+ZOUbEcIHxA5B/kSVAjCbBjCTLNBaSJ6QyuLx3ckRT6tRWlc2gtaewR4u9ejXbNk/zf9O
XIS/7cKIpJzEWbuq5JGe2Dai8Pg9bbz68fdXulb+Z0gk1ZJUl7VkhfccDG6zQa4HZ6PQw+epTq1z
5Z6i2nykru68twikN1atzK2MyO1l53IQQ+o8tMoeLoER87Pmv2e3SvhCo1Y4GEnpi8v0xbMHg1CG
GSPYuEBgavhVssZ9//ev0gCN07DcgDEgkXAFjvcuOvrprC28k6T7ezHKafX394SIvDEUAszGAb6V
VmFAPsvuehvp31GOjqNLcnV3kDQtpD1Mq5EhIgzcpPrMEuJXq17/TpzCWQ5T5JyNqaaEAI6C1KgN
sMw7+T4grRDRLJ88q7Nqrawean1twRzwInOb1UP00BvxmUGJWksd7bEZ2/UHzlVMdoPCZljU17Hm
ze+FXz/+g/KYLBXr6o88RCQkIcOc9BIoSdyEu7+/x2xFqT9lDNP68bNv9Ifeyu4RCPJTtZzpcYKU
VbqQlBBJGyeofjpHYIG3a/yLu6BCTjE1B1phvcRoiUTVq3d8mPUuO8Abaq6+atTRdt0Dt+5oM2eV
yC2KKd3EoylPbkq6TIELJuDeXCjUf1uf5/GlAwWyxD6s72r+hTigDPSJY7lHP4dm30XdsAGX62w1
RvijOSMfeGtedNYjsZLqzVKJeSLsaum1SAMzFh+vdaiZW7YlzdqXun7mYEk5S6tma4XJcA4H7doH
vnxGtPccah4xY3QRtT73wkQgL3JN5uep1bF8wy/eUCPCwePgxyLPt6R2E2PTpLfOLq2XKqKUIldN
fpXYljy3tj5okk+OGaEvNNWbO2MR/MyDjxa1w9sk3I3tSfurIFdu2WXRCydytZO2oV9sCxXb39Xl
BMEKJ378EbFsQWWQnvVeuUezrRmzVXr03TjVGfW+9mLlFWx1RZRlw1C0LwHepRZDgqCdxLeR2Kux
mpr/mLWjJyXpIZTKPOCSabfhMGI8klP/luvdJgHFbwxecK1rQqQTzX9ieGycy/k7zyW9L4hyG91F
heQoc5x9RLP/d+oGiAdHTUzHCXDiCvds/YJHwKWBDasPMy1+8nAaf7pJn8k79Jm068h+1BPT9PIr
bVDZV42XvjkTH58Rds2jH0izau9DWPSnaf7j7yvR+upUOSqeCY/Zuima6LXFol6VzKx7Ab0EDDda
chDm7w2OAMt2eYvB75E7o8lTa0UGbb+1jNrg8+/a5xHLvrUL/IvOhvjaVuARW08Gz1ZYH70c5ZIE
rHwaO0ljGAjvKjpiiMzauulqPMR2MQLiVAYerIFiFZf8RmOhywYxtjE1BMZnmzW3zI/pC8A6g49W
b6z1WWdK/Y7LJt7qcQ3hiP4iUXzqBXMh8Iyolaya0AJdOQa6POkxLok0evsohbjjmwQylDDc3Aq7
sOs+/x1zVlsV7LrJlIHc660V0xLmW56HekA/2KCq7wMSRBQ5tr0tLewqQ5RjOFSEg9VmvKczGjfu
hNMZbDDdwTSM7+0gvM2UhtpajOWuyQ3jxbLwtwMnFscUQ56VqVwuctutDpHwhptvQawAnqJtSY6j
ruHhMvbyavKDoFXX1botYoMRJGlQrLdeYUnUW1irT3EEGJfSf3yHkQqhTHetA0Oc8X3qz7UP9XPI
LB2IHiF2J70K2k0Xl31CFnxIOE4J12KwR8kqICeJPjPMI6lM3VwuXf72Iza3y0kpGrskaXmwZaPU
1yGJN7ugmadwaGqfSGz6bnKTlU+Te9inX2D2QmHki55ZwN8XGoCLj8hsXtDLPinfGS5trtSzpRiI
GCIWJL1193xSrC3c8jvCzLyIfX98Vz4hMHn6MLyGMOK/V+AH3j6O2dyYuvneI0DCMZOtKlMVN9ag
8TEU+r+xs/aIL62H53VP4SDTjdbH1T5OtOz495WmMEPGrKWREYTn0YZ2Bvk52kVFK85x7v+nTWG0
62r2jxkXYUvydbiIuis3hzh0TiW2ume8NSZ2UHsqu2sGGRrMiORkiUMwfhr5nNxHEGq6JNlNE6eI
z0xDwzWGwG6BrWkmhWE8YnFWH7qGcBg409X27wmpim89GwIQts0PG3suwzF1mqN0jLcC/1BpOr8K
48NQtCCzgAYgXy3Pf3/kmgdvwQdJpyM0uleVtp18VVyCvnfJLjCSm4f5UW+R2xMltOnI4pIIk4Jg
9/+rEfBDv/NEhaxdOsPabtk3dyRU1+R3P3S/mGdFQ7yxIVtjX5zcmzM+lclzxsLzgcBQPdTEcswK
02YXD91LNLndk/CzOzHe47NVTsE+KziH08pPLgMNykK1YhN4RfEMz8O5ek2Kdd0MX0UlsRTaCpQz
FzIMDjI8RBjv2y5oVtbMiuNscvDTmPLwdyEBDFTMFFo+Zwd+hdfq2yIYw5VWUhJrpSYg2iqXvJfe
7HfI+g5EatoPmerIvIcUz7T5Mtn4Xmg10Xm2Rrb5+9YFQF06oBdJs//77HrfYiAThtquSDVSfADw
FWlz6a0WlnEvkVJ00uIcjazT31eo/OvVEPbx2yST5GprNoCbIQX5TwRfZ7T+zkUYwQRj0eqQ1xyX
GdrcjclO/is1bNgQ9WBioAi6SLZzEE8hVbEhVkPbb3WjAhnETu9SagyNBryheC4b+5GVy0ro464M
pnoVDMRMFU16Z44cLvmANkVcfeHKJZEVM6QTVtGT4ZKQ0I5F+GN3zkVX+Dym2L2miFNvQBg+Oly/
70hnp7Vg82wiU+WpqrzwCFiV1xjYW7b/7iOz2CUGsv+yJ6nfKkt/oeTBf+6j/v+7sq3MdDZU2856
XlO+OWMF5cqEzfE/7s5suW0s3dKvkuHrRp6NGThxqi44z6KoWTcITcY8z3j6/gBnVdlytt192xkZ
DBKyBBIENvb+/7W+ZQURFTfd8Heegmc+Dbt644WyfCtw96+I+KVZSm0VGBHUAHOw7VVLIhS0NaXe
Ic7Ea6Rr+2keREZ1eqL+jAVcosEkgTfVcx9pRJTZ711MZNc48EwP5PXuW0xz68zuoM72ETjTss4v
DtWceYo34wwR7YbFCb35znbPpZake68K6yX2HmDpwckh++fkq4E91xrsVjhxnP1gnYVlhfsuylEg
qqw9FUTrrFHt8KY26yc3YbyGvQ42K7fnSkO3xYXvDSBsVbhetsvHDkIa62jKXJGurdLiyHDf39fO
cNvgilx5batupTql0ixkfecaxwqn+yXhw033mSzuH8gCUdbSqAKWukw8u563lBOjePcwYtIMKLKL
7b07HdyuKq2zu8QYgZOFS2x9RM6fPArBPQK5b2qf2RoLb3XHlRvuq84I5j430TYzU1xeVY7Unit1
Wct0vztAYfue6utewbO7n14CkUb71pe3gzeoh1TctPjZjkGNlyLPBDiV6XX+nuQtYkeYNPPax1ow
i3NDbH2RPJBdkW7cBJXAVGqpBSI0vUZzrTKBujPIHJ93kqZt+kDxdmKsYnR++9SairWV+kEcvAo9
cekAr8gVytpevzG1WFDkyIJVaSJBVuNm64+i4IIR6RAakG87MxYocWVj4ZE63Clzyh7A1hvZxmms
v2MGaeizWY8WIhMK1WhayvvSd+HS+4i2Ykaei2XnBx3N5QM6/m2SlmDJuJQXAy6fkpml5hPBMd5Q
Uy2WV1VapWOxLFzJTdIvuq6t16nK4G06/n3iJUx5SnHIy9A4pAoTtdY1xVOHAAx4xm3lN+HNEPMp
OgntkEvhlXahvi/G2bYvY48wEtdaNYpGq7jsrh2lYj6AEP3W5bxf+ayWniz9OaiU4oVCVrusaUCv
JMm7kqSuP0gp3LxEc7pvz7BO9IcW33WSw8ea/kWv9sGG1dJf/9bnA1pZq+89FIcQ8VjSTA8oBcor
EVlonR0QotC9dhUVzQcVTssSEro+t1N4aSppA0+Ftyn7Kl06ri72bcubkp3IWo0GyrsxNS+vwqXd
lebazVRxL8WYDVpBDvr00iKLKgmcUz2k5Um2XfUuL7vn6RUeNtSgsugOZLVnUdM/p1WtrGqaOxuw
HNGTZdGMN8j44T6yx6hIVkYUg8RkX0+5py+iDBMJdeIbRXcs2MM+RJiijBBIhAhVw6ZZ62ETHtxc
s5nWUQxKkvreRAIyYxSgljW+HGTjFLC0O0+vLIyRPndljEDqs3DJtSw9Aa7LUZd27qqXVskPBUiV
R9Em3haTrwkOyrnLMOXeafrRlxzr1cqgMdV6MCBFyZ1z5TMx9S37oQ29K3qE+RVpAO5W1ellBqa1
ne7fCTOck6e4GBXicP1tkpibqknJBbpp4pjxjlybeJeIaGsmarrIu0K/SRwQKk7o3ZlZWi2K8QgO
nth2GHxsoWZHoUrlRfW9lPZlIhaJTkm67Ib2OrO6TVUaGvI3HHDTt1IjiNn0ublVGDKglPbFtZRV
L55w/FMBSt5AMf2KxQ0GqDKYJwzENAxdMn3Rtfbz6XyNFO2K1B4Tg4eubetcvShJx1spyuTR7gxs
IvxHmEru3pukE0vjdh37CNrSwVxXMOijvruqB9M9Tw/k3Kur1tLieRWqNxw+cZgOFseFmdAQuTvm
+96NA1d/hKM/AVcnfxoXguw3j9SvteeaBlmeUgGMu9SA3NNIG79SgiW9NabkmntqLUfGKtmZO7eQ
KSDWQX0t2+2TSYWU9qtn7WUiwfbA9p9MhBAYYKjoDpV1NQChWrQBmry+T+Vb2SfVuwyYakkBN8qy
DMgoiD6mSagiCCFz0+LKZc2OFQpFrgcZxQllCEX4UU5R06ZHdKN0T0cCw7Uc66s+2epV5D1JgzC2
ppmqYGtV9yloWVZF0vCsyRqLidJM7337qQsy9aHWa9YUSQhs0W8/euJ/7mHSKak8EkZscYWMUrpT
SPsZyNQ5CuwvAShPi0Ku1Gywa6TMx9I43hgG9GdCWKiI4uXTpQS2pOQHO67TVwce0rnNQyI5ddtY
Fy7dkRIE7t5lKH3IU28bR4N0Cd1SPhEkwcimVINerljsu0dXeMk5fkCCt1OtEsqHJVML2VNCdjcZ
IQAXY4hYj3CYtSr/MIzM38EkUe6YO94wSS6uFL1S70Ru7/UhWDggp7cRZpnT9IC90lxBnIIMbNYA
5Yzm5Hp1cxPTO105ZZTRJHAo6dTlm9Rss1wv3hMZP79fehSv8dpv47B7LEKUsF4sz2JH8e56H9ON
mXTqFW65gSZNeJc3AIwxZXrHQO1dvjQWLGnXX3fC78HmEsf1n7eUgvHGNZId/rNdzxN7XbQgmpRG
JpTLrxr80P/6La3NH3yTtq9OrPT00c2Uu0nead8u0Sgp0X2l/XvU+MZK4h636bSyeur007RCLXNG
eNs3l9rQEyA5LoDstEMBGR5M/CsnNL45p8FbahcuIOAMQXYAuaLyXbCGfS6fiwqYhdGW+WsJhCQo
LbKRZL0HcUuZhlAV+RSPZTqPOhQZPbsuNys0/5wSiI6VYzMtZRN6RrQqjevYCI23uvKfjRLvs0D4
sKaSB6zJUc+lVUb7CFz1IiEK+lFYFD51yYcwhaayoWHfSfKTDTne9l2CDceTQyGGHTtWdwh1/ZyJ
UDlAx3WuS68NN31nwWPSrQEC6vN0mmlRnO4bfVRuKvE5ksvkPG03EiRhyOrI2dFzAN5m2dy2LHK2
umCthA6r28Afttc+jBZLj4w3yUNTUiilce2C9N7iY85XZf8+3fMrF8ecqzMX9/stiRCgDnGVtGEG
6zl2nwdW+adItZgFMKFe95TlqCzxIMYHdMtnDQD+2L3eOrn31NahAv3PDy/oVjvcSTp8VVV1N9N5
DB+5OJSFePUjFpQMPtIB1dWwDaIU+CzRvkx/MMGgLouRNFwlKiWRYGC5EjY2hdEqaWcLDbjXaZAC
sGtjlIk9QrDtqLZfK+hrQUYriCiG57Am+UrO5X7tYd8+9a3an3ByMYFD/d5a+JZ1vXuNtPSiK9xw
BBcl+aW40DuN9l0GDX5qDdnM7WTFMe5VvXVRfz2BxjcuQ9TvhGFZ19jWoT9W6EKhSi6mJQ3skn4e
6TZBura/gz7pHojLzpd+Vdnn6VmCguYgdOOxjeHlanHVwlwe7aKNax76JCxuo0rbybHUPHkRCDW3
I45NcjTax0lo38JfI9dLmN1yetl24H7jdCyz0o+albnwyaPkdhRKsjjajRyeA5sD2hRR8uKk3GQi
F+PqECv+2ms82Ei9Ej6LXDpQgj99+eO//vk///XW/bf7kZ7TqHfTpPzn//D6LUXY7bte9enlP9cf
6ekl/iin3/r3v/r2R/79kl/6648uXqqXH14sk8qv+uv6o+gvH6D3qml37H78l/+3P/yDNip/5bbP
Pv7x5S2tEyADlw+XvK0vf/1o+/6PL9Sxps/37eONf/+vH44f4B9ftmXx8hH99AsfL2X1jy+q/qcB
20KxdaGpGBBU+csf7cf0E+1PxdANy7Y029JVXTa+/JGQWuDxS+qfii10xVQ11dS//FGm9bhZsf+E
XKxTVNFki5KoUL/860P/cMz/8x38kdTxOfWp3v/ji/blDxh34zczfiZTYc+q0G1FhnOtmbqu8PO3
F1rqLv9Y/l+NYVNvi3GfAhbXkhemI7PvjsJfO/zNDjSFT6AoNodAte0fd+D7Sd85ecSNgFmYmr6X
8e2vd8CR+PwJNA6hohmmykcQfEvffwKNKBsnwNEyH0JrFngmHUhY1PHl13vha/jlXqxPewn9MGk9
h4sXxRHS5Fzs5YwPpW1/vZ+//zSWYSmm4DQR4sf90NvT8bLwaRTjpIm94dJOefn1Lv7mK9dUiPEm
VVibttz4Fr77ykWp162KgX3uqfdy+cJc5td/X1F/PlY/nFPjG/huB6mjecJIIdlUi36pzYlxW/ZH
YEvPpTH3509In25YOMS30cY7Khv1Fvf1yVz8+k2M3/qvzuvx+/zuPQCct8jB5LzOFuYsPwIdX/S/
ObPl8dT9tI8fTu1P54SnB7GZoa6e4z+aAz7YqVfZVt7Aclq7R30J9XwuVsMSA8Lc/s3Hk//2PNFk
op24bg15HFC+/3x6B6ELVSNn4C7YwpJdO2dtK6/7Ff3KWbam3bcM5r8+pPLffK+a8t0+P32vqgkQ
yyjZJ1rwGaK5pTSvZm/a7IkAp4Xzm72pf3/FERUmTN2EWDK+m+++wQb6WBdJhOcs8lk/f66X+ezI
/9EWP/wyWLw2c2Nmz7MN3dsV5u9ZN0eoO3vZ0Zyaf6331tJY1rP7Xx+Cn466reiaoVoMvoZt4Gv9
8T0pZkWch6KOqympXRpe+W63FG5MgqQ3v94Td4dPZ5cpFEMm2F3nSlXxX33aFwuztJcgas8pOluk
gNeZdyvJeGvsOkYKAAiCPjMyiCBXzTvmn2aAo12GX0GlS/VWXej51Q5LiweRIm/0eqlbRkxLA5Au
xdMS5TdGGngT5vBUy909hRVCi2MaSNEscUnEWLrYZqCp4o6UUS20qcl7oNqf0g9/Cvwul1bDIHc0
Mr0hhJ4i8gajBhfQHl5hxPxczUPoWmpy9OveuWv7EOexWSp7OlZkQErtQDdEddsW/5fnockM7V2M
UOpGI9kGxURXyMBDPSujPu7JTBRjxJT1jFyggh617hZUYNzGv1CNMl57QutNdIi2ohypOalfKdkm
BjAyN5JfBfdlaU6XO04h8JTpxWogZ2zjInCHjTBHtXJd2MSxNU6PLEBWvFRa2QTtRfO2CNEguzmF
641Zo+Qh19Ekpc4QiI5SYjGYuKvRTUan+5lqXnYuq8TeJqygNt6ocKkTNceNmzYXfhcDUZfJGziD
FZO1AHm7bZQvdBjhQTW1D8kvJYSM5Y1dVpg7qo6/Jnf2nO42LAVnbFbYmTNyq1iePsCKdD7MWqDb
U91YYsoaIkwfoJGztAgDjX0MMUmTMlm1N01aoxdptbtQ9Zu158X2Vqtk55CJtiWXS4ofGqfWV97o
WGZiFN8WjaWSYq+nX2OzMcHf+5F7SAK4cyFWZ9q+lhHAOld2hUeCb0DMsA2lnzy/npW4UbOSoAJe
YMyZpx0c10hPUHKZxtFHaAkajX6gaOnBg2sg0i1D/OcBf5lHdftUDo6KkTA8Rl78ZGho2MC8RovE
bUfbG+h6QWhxbKEMRsVc0JzRuisQsWuAS1AjVAmZBH+pCCWRblsQM+SOKVKNKy8mwwwXoJfA34Tm
Mo+Zh6H7b/r2kjusVGzXNu6l0onXvloUdxGQIX+ZozhdBGZVbSPbcpcp4c93jaMD8CeuZlEVMu6Z
vk1nUBYpaEiClj7klJXUQa9OkwYenZYY2xQeDfroLN7FkNrnRk8jzopa+GJOygU7oquHCmNtksJ4
yQKgl47lkEc06MoirSh1qWhpt6oWcYXVSn9tdlY272JJWlNfVY+5QyJXXiCXqWIy7lMmdXMzCobr
MJLdDRBGtDECQFlbhvqyKfNwXZM1snNqK19qZsVl3wDWAI7GKocCE1HqkuzdOXXD91JKSXPTRX1y
jXg221cGVexalrNFVMX9ifpHs7YzlHmI3y0y0nIvuiprzUXM3QjUNnjD+RsZgwpaR+ivlY6FtEsS
fVUSSLYHYV3cVWo6hlS41YfFpYdK13WQLOg+ObVN6aN6cAttTevA3nQ58SJZ0FkPHiXjxxIz94Wc
8vHUlrxTmreU9RTkYouiMgi8CqR0EQY6py/iCTybLWJU0DgEZwxu1Kwt6NUnbjIjfQjH8HviapSZ
rYypUSPK8I0BTcOaUQzNwpMrfRWnWg88AfFc5hQeqXcewiN/MIyValTRinpfe/bhvhKDZ5xi2222
hVs5D6KwTkmKU5Sue/vRkVyl4AxvSLCzME5TnTb1D2G/pEAETY0GF1Fj9DtU0jJkvOBZcsmbfV+m
5Gl7s86z7plQd4eq38TNlUM0aUHdud32LtB+uD1Be+tytRCLYQZvcgdBMdFSaa1rBNF3d158Mqyt
cL76Gcbiq159qcvgWnWVK/B8xNeg/J9D7Rq8r4MRL3MfGbSskNUFxFPtZsTIoFTyN8LoD05waAiI
gEyGPgxCIgblAe8L+GPjK7wtTALBTM7uG7/4KnAcexH25pvC2QbajuDaSKzklCbNunTAoa8jqHhE
xYrjUC+IKZecjcxtRSlWQ44fTA+uW71Yy5xpZkcvO2woyFvwdKE/jpnivVRd2xVYVXRCr2FpG5uQ
ht8sqGWo2Al+L8nZV0EOdqzLn3DV3LUWGgECE5DgdKcslq47+DZDbWPath+b6mVIK3g4+0jbJgl9
RAKCLfJYa3NTkAsKATuHSOZ+tNaHp71IljUfuOlYgND9nJCN7AM+41UI11bVakpvBWgUdPIdvP3c
QpenCE7MSpA3aX9lyMR5DyQEqJ6lXpoUz1p21Opd3H9lBnvGX38VdVeulG108Iup+kbHGeAGVqx5
XJM+j0k4TOFIu/s66uZN+IKsZJYPzdxXmpnQbqhirjG8DN62rC5aib/pqpSXaJtgLNUMXSxfLJti
Ps4K8zoWDxXcHnXTZEgPPDCDyUtXvQVIW3qLgph9CT36qEG5NoN+dKHsyH9ssL7He93CSqhY1n7I
woUpvxTZKC8/SeYbJj1u4o/CjUmjw3N0nxvvsSEhcrjoKnMQz1/ji6ZQg90IBbOaXAZg1zbulrFE
WWW3VBYWSdMsMaZAR1HKZt1DPXPSldOcZPfJEKiSQLFZH814j3SxaAUOd8zipuVKEUvYIpu8Pnbq
EjXnqUjLo1enT0ztZnnx7DW4nyLlFGX5g13b+uiFGyvi87w9mwo238odUy22TrOn2AdpiBqrhuOg
iknj8mptVsvB0UCh1ZnXCjWahMqRkV2s4tZqH63yRvh3LqsCzCYVWDeSS2c96LII75/T1ic/OERQ
sob7ttj4wUcWv8UFuFrkbEp/tvNz4uRzP0ErDFLOA/onl1dNfxUFxkrRgiswmjeDVZHIkx7LrkDl
VuMS8o52VYBY040duV3HqMRZWunajWzHK7MrjtjoL2jL7hBEnGxHvtO6oeOEse48Q5yTrH3UwQa6
lU4qB1k8mQUATJCLMWOeivohCsAj5rhS/cp8FKnhYaOioW5lwbXZOthwiYAxrIeK2JVWtsAMKSsk
6ovAS1aRS36pih9hyMHOIZDbBLl15VbSg1/oC7kmMFitho+IYGeXcIeDZBvFfCiT7loitWSNmAHV
dCJQS96bRZC1u5I2BQ2SPGF22/dochwhXcc2uE9a2xHBOrPaowkm9cDHeOkTKAGhMFMUDLtmhj+t
VyCsltjdfdsg2QIwzdZmaurf0Z7WFdyLzgOGJXDYQsZqHuBzi/emjn+3J2TmFbvfQE/TwT1EKybq
rHNTJliJkepoLA96s95KYRO/BHIODySkw2QyrOqBhMY0VVNQvTkg001AJZk2Hrr64aooevUBgkx8
C0MUXwiBNvFt7xsu3BapysjGUAdyz005ly4DnvR4g7em8O8NGCXCoZxvtDbcezPHoNoaLC/o/Q4W
HTpFq259kp7WmVyVTIETPQh/s1pTlE+rFepIVGH+VbcQ9qeiQgEdz7c06iP01Zb31vqRev4MueiG
mf6SgMjZGVH5Ft7f7ub6twvTX+9cFp8Ww9wLEsSw7Jwvaz2WG9SNu8S5tMxvCer+zcpMHkswPy37
//1RZTG+m+8WpiVjrJnXLEyttT/7iOfAVWdYhjfZb9b4f3tMVU1YKk0i3TLtTzWMAC9FZNTMRurl
Y7P1FltMEOt0bS9B684wnc1QGrHuRmwzx2Q++81XOpY3f/yctqyqpq0bNtA43f5cWHP6oA0sj1sU
QSSLZksEtsG9fi49ogXcKYiO1sgV5+jz1+lvDrEyVhJ+OMQsewV7VSyqYBj8Px3iXFdxpHdALcgH
mA2LZ0gc3Cvst/hESAmbCLGezc6YBqNVrcyolS+G5fx39Z3fvovPFQgkRjn6oWbeLNqlPdO+Sm8w
NuRVef8o5vi2ZpcLc73H7MV5Mx5VfCz63Fv+ugyg/HSyfToSn2ouvinlVlLwHrjLk0Q4S/Hzndql
OQPDNdu6s7d6AQOzkZb1QVkps/ff7P6nK2vcvUqJSdM1yxL6p90PiVUKOSUNjjT0dbGtDs7aWlfe
8tmeXflLsK07fRdcWL1f5K/S2l9FvzkJf74GPr2BT+OKgq7TcZHSzet5sm22zto7O2tStu69W2OH
eWBuz8tFeeAsQEKFkbaa+78tRf1c6Pv0Jj5diF3WubkecBRAHK6zrfkor/genvulMb+FlLyAqUK2
ib5kUvSvnf//2yVh8KUL9H/qkiTvKWxkn5L1t6bLt84Kv/OtUUJP409BwIdl67owLVnh+/7WKLH1
PxWB2NVSTU2MDQWqrX81SmiuQJ+1bW5Bpqypus4v/dUsoYv1J80STVC+UWzFpEvw/9Itmfb//cjE
NYAPi9KfblqmbMrWp3ZG0lSkDFRVR2BD7qxFj6dGYAenQS6Ffz2LYTA6pTTsAzITzpraSbuqHS7T
qxjP3CYismwhaaA8gxxxjTR2l2EU9GcJBck+UMWJehWShEF+yQMKB67S95ewphunOXLxiE3pNeCv
vtMgJqPGYlkouTaizzJ/r+36q8pa9QGH+WuZiGvMKhC4UIVD3Su6fSP8AZVRY6/QT3fXCjVkwC+Z
8Qhg4D4yETn1RuoUS8UR3T4yZFzcainvezWWb6qwuYSjSjzUWkIwJVneD61B1K1XXfR+ROBXVuOs
six6ILyCbJUqcFe6aIrrb1a8cVuWkrWAjm5PSNPJ04R3M9ky8V9Ls4wylrdIQpSDEk65NeoW7zg9
k7TC//bsP9u+PYMuPMuzinRhHQL91AdOgrdAU+xHfejSzbQZzPZhSALb2Llw/v1Qi46TQhdjGNxk
EpEBjPxrWx8RO0fX2D5E+tkOkCaUKjOywpHRBje5u59elrEoVn6lpUs0yvjv3OY+8QFYAeV1n6dn
yIKlp++ehd29WT35SlteueOD6kTlVZVLzFjMxFxO2yLmvd9dXOdvd8zvm2+E3v54J+V8pUGoULU2
bQrT6k/NnoKSmWkRx2STlbyJZWzbhuM+0StTl4XaGdjvXHVP1BLJwmW/j7u4vIYCFC0M5ESAO6Ry
3+ZKua/GZ9nAnJkjac6nH1iJ1ttzHeScmKyKFFhf49AvHrPbWNP6R7fL8rVAOQ72EKdaYqvMAWUY
sW1hkAFetDPChJ1rv2/LWWmX/sWpwT+lmn1xw0bZDk6t7lAI/PVs2taN24Jxm9sx/1dD1NFGnvto
tXDvF+hBHvq4emj10HmWzPywrTsia7IEcWtduO2xq+P+6EQKMgYqHG+XTz8WTRUv65S6VZFhZEio
uW4D9Bknvql8WWVDexvJFK9ltIiveaquvco/E2HQP9Wmvib4RXsxAnzYlqHal1iEzaqMOn0DtGMp
jzo1CcPtIok91ELjy+khk+11GfS7b4J4KOOYgYHUYdWa+d2QLQK3cbYZpOZd7/n2QjNfKxTC4TFk
2CAmXMtuneBZtTOIZT6GGTXAKI44ytfkD5z08UPXjSwGy4vPGbWwtTsmq7RKKTYlFdJvnrIB/9LM
sJvsOkGJvtRL9T2qNZP0XetrM8rIEBy6K06vme+31pboxWbbK7KzQ93ebCWt5JniUzzU8ddC1dBv
DFtizR/6uMhZ+XqDb5+JNWg2hoV5aAAVO2kz/VGgqY56TctKyYVm+/Rq2p5m22QwI3x8GWOhG3Lt
yWV3644DZYpQB7EoC/4It4PZtJQ1x/cpxgB3n2tiKQGp38CSuZ4Un4qWxVvVQh84vbSIkSHWIFkX
wIxnTZ61HnwUv9nUNZWY6a0FNkkYBMaQG0mQxKnXkZVD0tMJ8VTIBHlL0PVkfShuC9vpZz75dMu2
dcCda0NxmB6QfxcHvWuN30yJtE/zcsuSZUUoFlFumqyigft0C6oGMMtyI3UrFCLSJnascBfH9g3R
i+1e84yvoKzXrRMb707iv4KsEnetK8Uwzdp+R8bMNODSWNx0jeJdTWNwVOZfh6GlIREayXUxei8c
wnquLUpixmi9UKUxKjgwTnCmoUYGHpr+0cDPeKacqYp2Z8UvlLNJ5+JcUdW1YvlgZ7Rb0j4BaaZq
cFXMxBaHqK73Tqdzh0EFm54mvZL5nmmGdPXteWSrq1+PgcqnRprFohSoMcsJwqZ03sKnlrpZ49By
s0JZizGRWFOyhzBzytewrr89GbeIFnxqm+fd6d8/L/zygYBAioKmCwujqmkNIa3qjkObhhjoMcMu
AnVkGkftR9XmoB3k6E4JRHnXI9ktWtloLnLf3U6a1RBt6Zz8Q23960/389nA8oypuSIMzgpdn1ar
361G4VWUIdJdbGIV6mxM/vURcFG0ULvBf3OX6niyZgm6La0Lh2NZavXREWVO0o3dBcFMqcB1TuON
V6XvGtyBjZHBXyIHAt0hKK3mkOTYuiVXzS7Ts6THsSC1o9Z2fEZN5uXbnMEsan3mKwl0tclXpQYf
nhKzHOeMu1YRRTF10oj8aePtJC+OjQzEVONcItjH51TBETNqRsveRZs2YqonxZTfUiCNQiv4zcrK
Gldv360xLZaWMvIH1ZiUKYr5qb9aSb2PjDX0SZMbfXHAxxm7OH53cib2iKL6c6br9R0ScdSJpHMW
dOiumdgwjsDDVCJRLyu9bY/eBCEYnxU2tftCdMGuqx8B9xW3kP7UO8t9JA0iX8eBRFDKAHuF1v2w
ElX0KIYh3cajgQQWQXTAqX9scJGWo8o5pEu03HomxmgV/dldqyoGg2F5g5wmewLgsa+1Esl8AJk3
aCDraGWaX1xJQpqYa8NbSQmMhh3J1BmdKmtUT09/txmMq0yzw1s8RCSZgmHat/jRrlPFm1d66d8a
oe7f5mb+VnuFgrV1FLfC3ldXDO/1WspwGE6jKJxxCh9Bi+U4hV4yhHSBaSwnq0AhlMkoZMYHAIFL
GpXpPJHRUZo5N4lpAiUhv78EJMd7oRnfeq5c/uaqt8aF4Y9fL0V+Eu4oFeCMUyYxw3fXBWQwAe3E
DZG0lvkhpmlyMA2z+/Ysicku7nVt8Z9NmUJCAB3heB7Sbzqm4P7n0/FCQv01sjCLGc67N8p79RrB
Yqsghp1e2gG95EJrXgwtNY9OgjsGa7ndm8dqfJi2QkEs1grumllbmeUVQ7NthFfaOAcMxtmgblxL
fqbDfs6qXY+MSsynpzHZxNGMWf9CFcohGjr1JXXMeQvj9d0Judf1UdTfwjhTV2DEml2OY+5ko5qY
15JkPPsu8EglsN8Hr383R9FqUkPgw9ds7DtO1DVJJZc4lox9OD4UpGsUMwqYLVzVtFyaYdRjzoNw
NknlG8zX11aBfHTaJqqzl4nyJclQZaat5T36RMbPKz9Lb7wB+6icQMf10wpkEAhnzBn4RIce4emv
R0Djp/HdZF3HPV3TWZRp9ucpbkCnTTdlfDGyUktrpUjUOx2ZxkwT4F1j2ej3ILuZYqTyGN4cmIvp
pUTpeCFxW1+mlZqds/IWVXFxDTcV/5gy0KDWOh3wFqiPq6Yb+AwY+x3J3NM0dVY9vuG7jAz7fpx2
IN3/GoAhoM3otFd2qraLzu9LaBH0MWlz9++C5NC+9PB0Gi6m7e10IykSi0FjfAhaaAmDRlZZUNeL
vDbzBSrU/mTXbX8yGyfDdyPEUYoTTtu0D48CrL/dwZFf2ErVrpKhx6Yt6MvMapXc0Sgpmn08vEHO
sb/KIbkG2KNeUsVtZ36k+/dplvmstLL2mrpPvFIDArTVAom0GVb+b4p5o1Tx05Wo8g2RHK1qhm1q
nwda1ltAm/CorNNMVhZ5XpRXtI1TVLHmSzC4XALjw7Qd67/U3SO/ucAuUh/qznW3ndVoi3r07aRc
5rMcxfR0XfqEheSGCjPPZaruAppYyabbP4/b6VycYNqTzuIVqPQHVz6ZoSJOcU5dHSMgtNTxB9O2
6ad60inHqL8UzSC2pshuIapZwNETvgg9yk6mQsxqX5C82CrOJc0VlPWW96oaFkzerpWv60C+bZOe
6pwj7wza5echTP56aAeYXpmp3IYAydaJPViraU6gy/tWIxi6LTprPflYUGhKIA9wIE4vyaDst6LH
euYl9baG0/aa1U09z6UgOeWlkp2KcHQn1G7/m4vK/lSB5e6oWqo6VVtUcxxF+VK/Gz6LtGPwT0kM
R0ISnvC5eDco6tVVJGD+fbs+AuE/uwlKhqkoUNjZW93cZqOpZsQ0cCVlYwJqo65oZbPy1YiuRMmO
mN4nEg6VyoI8X30Pl4yeWwln0yplWm0QClvBPKHDpPUQ2ilpZUmfbTkA2QML/Wc8r+JKb2UKHlmt
YSYTwcXOob+HiVvh0+bl9NCjd2jSuDmj46nmqW7LRJgM7nF66FlNHNcpcVU0Lv1TVEU6QUM5Z6fn
6CtJr6NLyx15bZq5AnTBjO6Kqrx3ug7+rmLGV7k/ZCtjqJk8cHo/KBHKm1rD/GUocXpq3C495ao4
F0kqE2vGq2l7oIJqJ3a2XgMNMM4GepLJ4kQxQrtp0+TZT9J406a9TY1ZJScjlIdLSP4MU4rkm68s
I9nLHphDe2jyxWuf0IKGYEtg0yB1Ow848cXOpNmvR9jPUjxOBnTGCA2FZuuU0T6PsIr7vwk7rx3J
jWWLfhEBevNajuXb2xdiLL1JevLr72KW7kgzB5CAAx6yeyT1VJPMyIi919YU3QLG6hvzNWOn/jmj
nyFQqh6uSaCl82umjlx7c3mvLOlI5mgyxsbYeRLtYKCbGMVT440qYPvG2BpCGze1A4sKMHdxrzIS
S00P9jNmelCWsQ5Ms6C2QUQTNtd4aaIVSiF2lVqNa2BI8bl1ESaY8yJGmnXjrXVaGKNUs0dpEpra
5IQW/98/Aw1Z9Z+vMZY1VhnN1ik+7T+fCAeV2jR0kfAjc5i2vTbi+zQK+2zm9ue4XCUgJ1ZZoRHR
HqWoKUSrquiCdJQay9rRTRO6FHceGN+Ga+FmFJ0AFnGH2/N4sRZeVlMvFSK36mp0QeHMMZ01JGEz
qwln8/I12fYokPCfeIM51wE1mFhIBIaL+Upk3rQdwnL6NMQ3q4neZalIp/ESzD2bOwjOvCPr8mrC
BYKYnqFu+PVMeGDw0c2Ica2WICslZMswLPgcVccIPuyqDXok4wqPNST8QjEflnCpoSMicWUh1mOL
AFQOp/SF1Ea4kW2NPGT0pl3lCAQwy2EqiNzQvyRC7BzRVOcMFt1JyLbfGHeUP8vakHdMJw2XYES1
6QjB0DJtfXui9Glzq9UNpewAr+FGA1WNo5WJP1ZifZPpIzFqXM0ub/WVl2O9HHCqrKPB1K5e6m60
CO1xM03P4eJ3Fqzu14DUu+OcU7ImJjWdPpek5SwvMFn0WGOT/8fOQzP+mKrwPLkI1eki68jkHOrT
31+uid5gMA1gmulZ1O0CoYc77Hl8gv1UPcpD3QJKZLq9LkIU+a2iflfcgLUtRNAXl3p+QdVkPMxI
JMIwOoYnhw7btepUXj48dyCEVeuEVoK4VHCwM/6Ra5p1B4FQ8yyrTlzL0OKVVuzbCjapMwp4i2U7
9bsRWMnedNhvdS5UkS5N4BzKeqg2irWWi+I+KLTiXp4hEC3WphubYAjicyn6fBUOofEhz+CIgeAQ
884ca7IIlzcjsQ/KfqwhoS1Vb0SqxEU07kEv0CqIBZaXt2hRFBfmHAlTyXom+W4XJOm7/GYqmnhr
D71N9nD6rg2qscPwm+0ydmUXvKowgvDJuwQyrAs9LK5mD9g0oGWBF1LJUdMU+XlcnDJAHZGlL76o
2miBVTjiWV7JA1ZdTRHjU5iBfSpyLfCVoS03RVNmT8XQMWFPa0hxBs31Zrb6Y2DTtopzuG+a5aYY
BMf3kH7ocTaUYDvH453XORi3c4hPJfDiu8mlqYjeTmzYRH+NXahFtF9VtrycFfqg+kO5j40+2996
VZH6rM6GC4QgUJ4m8P8lfrEVO5vyasxDfI6NJcV2MX4HBXiFJKSMlJd0IvY0XQhjnpyvUA2YNpTp
fzWY1WX29ds+yzVVc2ktezbdFVUWEv8oFMw4JJUXecbeybtg0zp1QxgzwiendS6GYjgXbTnIM/m1
0UR6aaKaHEDsA3L46HNCFcVy1fT4sEuRnDIv2Q/k4DzNCflGbt2PvvTZi0JrTh7US7oTQgV709om
Olu33GBX3XLnoZIZOUu6oQDhM3r0R+HF3M7cfDpFdR/7RV6BxCi7DzS309ap5/g0pc3DbLnmqbSs
mVvJIYCXLcOgBs2dPKP/ORMOmz8UasAkts0tX7Gb8o0ucr3Su2C61GNRvYlMXdmYK1/6Em6kk9X+
3JFuMwVueC3MCruDQ4ABuP1+bxraDL4vf1H73vq6nAyp6+3noDJ9GpJ3zdz1SHXC6j6p5m95m0EK
UBF/qUwO9nZmqbtkmcV46ns5DfFHkhnZvgEK1WQwXQO6D0+sYkiD9dz5PkJn7BHQPI+yqQN7/9Qo
UJ+HesALOVbGqR6cl34p8qzJsEjRWkRPRPE8WVWwKOX0t2A2D/HsICHUEzK6Yz3cZsbo/kelYf1x
NyHPZklRbWbOTJy5m/5oyoS1MAsnh7FhsGy0MK20/kltXOtkEZ297sgrcLqaQSuA7Q1wXl7t8rpX
wL43hn3tDZs/F3bOVk8WynuT7mqtcU9emrFM9WGzAcH+NSqj8rkYx89pQSKisl+BrBi/4ZYi5KZ2
p/t2Qlc4d8a+Vav+iT4rOa3JnH9regRFUf6pJmwebatQT+Tt6tQB6aNiA/ay+2ajQMW/BG1K5TqQ
AbBWVJHdMDv11KIsxXl3sPjkhtrw9rL+ixxIA5BK1JvjPasy5U68/Xv9Ij+5fzynfLK2y3SVxq5D
r9D6005hzUblmWavH13eoGAlawt4mhNnb1DV370yVH40oCT7RO8+by+4FHtTWDngLKEfPvx9ZlbW
QxTEb1UAv2iNQCIlt6zPqJp/utgIj1akN3cdO2EUfLmyTcQiSO4ZMISQa29nEV8LIxWUMyKy9NKN
KJcjCyU0QaTqpzUSA7z0U7OI0OVQQBNo+8w5aZCAW56RlYLNoSBRcCY2EBXkaBl7OzKNszxEJiic
QA+ZURnEumQJ0vBwWFYVO3vO7WI8C1G2j8Y4qReIgheJba2hAJd5nN0LMEwrrUXwN4JGOUMZQ47s
DvGi6EofmP+4e10vYEWAFt+XNBc2cmmRh6rPfqKi6A9sHUp2bHm1T+2kuRtbgMn85V9rpQzPEZJs
2N9tB8ix73dlm0ab0GqVk5NWr4j5h23uNcZrnir7wSoE+xBCUW0n9VYW20QeTbY/CrOXc1djzMc+
7zFr/zWQv7/dEr/NDP98pXu6QUceyYNmWIbqOO5SvvzjlT5M9owjGoE4m8DoLq3sbpd5CzK3dlqk
aKqRXmCFvLSekl0zqvw1++HpE6czcXp1p95P6eAziCkZOYC364yyJiSnjb4F9bdcbcgOaTV3P+VE
1PdY8o9F7X1qdTvdG8uhaZEq3+oRJubroGnPRCkVb+Dy5l3lwaS1yDVLu948whWBclu72qYGNJOU
BANgjj/GxKg+gLGkiIAouGejP/jLXTjapXcNYAqxDhtPppXXj2OpOFdnNKC+5171kSLdB7UcDofe
M5NNJRa0sEquEamcbxLZJubgJ6xci1WIdUAda2+PIblZV0whVvmkkCpSmPXDNE3VBZb4XRQ1h4o4
rxd3soojnYf4Vp8vX5+mnVUr5rea6owyuv1Ow+DaGK0HvI+Psqmh5QoiLP1kpoJYDVXnbfDt3cUx
0LKUHfNXF/6TGqnKB7sWSNuGOhxcpQcYmDHlb2twDaS0upe4mufDbbpukTt94OXJ/slV62RVRi1E
UfVbqy/vV6H330sinzb/fkfZvzcTaMJ6jgHimaknlilK9z9uKDuwmDLb3kg1apKrkYrySoikgBnW
QVtra2sXMkQhVSN+mmaUr3oprFd7AHnVhK+W1eoPY2Wfit6wAGXn+rlrXJoQy6Wu59MebD+1M9F5
ZeN1bwOvGdsKzZ8FXR+jV+wPh7iwdZKp9UOPD9if1YlObxAEBwFGldYOhSnbhXZtfp2ERZ831+8l
yubXVQP26eXX1SiaD/z7Lem5jba3pxqr1EINM3SKw1TLf4ZGPpzGvEAk0hr2mW74TP8iIl1R0wWT
z5qQCcAnD9aouuvKSexXUxGI2lJ7/Grl/VFLpuk/6jS5O/379S9/BSZ6OtPWF8cg0pXfn+lggKJL
RO20y0rvh9NG0UUe6Ev/dUaHcIcQcB8XtmPue+MlDAB6uanaP/YZM9xByZPvUCc3gpr4c3JcTBGt
3V7gJDHWo28CRD+weCujre+VpEfyDubvzPQ5PA2zgOGfNWesKOXG1gmYlgW9mQZw/Xvn2iy1v2M5
r0xHnGtaetnZHdDwzxG1YjShQHdFiKgV3CF0yFKk2qNYDrre0wNITHUXZi6xx2P82jK0eaB7qD5C
y0/2kzLV66YY2v+Ywt68fv/8RC1VNXAbs33TDYZvf74lOwTAdo4ubFeXd5gC5zcvCtaOfMwLFmMf
y4biJxMZi4YSNoemq6o3GEjQQYFtlBrm29zdTG6e47hgbI7nu9nKThpYej+ARPnaW7Z5+PvrUavs
QFseohrRTe9idwp1g9Cfvhg2g74E3ltPE/rjp24BjhlUPKu4INo00p3+OR1474k8F76dsTG3Q4Ev
L8vxmBASfF+qswvEjvdt2A/kbTB23kRmkvm1hcCiLG26G2Pd3jMj2fHrJ0m7renJ4SV77oW9lM/6
nfyvKvQz10lp6ofbpQ0bR9Mgc6nd+OjMSCdwoznfa/MQCas8DQyJN8FyZ2jCrW8H9m/NOYddtEoW
KEKkA00udY+XdTWeUWQeG3eilmtNh3TvgQzpgV0YoRBWttcXAqfhBv1GVDgUkmyiXmzBXBRZkK5t
OYYe9TQ+G9ZJzq+JAUQ8NdIxm+XvLO3BxunBhUi/bz3F0kufefdBNzaHvHG+yXtWfv/XVZKZGE3t
wPAbGxcNkcIDihpA2UDpdORAU3zXDDrQndpbDACw2UKXkK+hKVJ/mCi6lSjeeVGlfdhIVnZmrTa+
5G6Qfr3pOyaHtATuBip9rODouhUW4g8vYG2LGl1cJxI296mLKIEx8L0EDVt9ltKlZUMm/2ysmWTU
gAerE/ugQH4/Bjl5AnLvMObZaRRVDn05f2zmrIfFkacfzfAq29OlF+pkksMeAdAjv5yb5J5BXcL6
6lbGXphOdSNOazCkQWKgXEO4JZ4DwLk5gYX/UcM6f64jFuI7NA+6hgQPTbTzR1O6q1qFvWAS7PLC
djdQWZk0swdqTHhD5hAGe1vLzDd4p2v5IBWJ9dfXizRMthDOe9+2mSG4emgcZFMu52V/TozorZEL
oPxuZ8a1b2bN0TLs+Z3YXF8O0XnEUCNnCM7KugmIT0mwPhlT/K0p1U2es+CMgXouzU58ig7GDF41
cNDeWGxicLt8Qv2NcG4N2cX47WoMyJUdA548+hnEGxY0WKDTF+WjPENNUj7GY6wRW6mU0EU5g20C
Bchzxo1sHs9zBPtAn6CNL8ysuCtIt0sJCR4bYx/RKAUsaHl3Y6Ed/2505PW4CVRPfeiXTgi6FQLd
mrg4FTpMpX+vAPgF/dYmcG2ECTS7sBirNk3N/5Ho94rbdxP0Ez+HJh7sIPjjM7HD5iGtJj+IsuG9
AEe7HiYNiH5GGEHhKTtRCaXeRh4Jjux/n0z6KkTFpN53qwJhWgU/eKwjqMVw6hmVfMOTna8nK/C+
VDCH5N5uiEdYF2X5jggEGoFSPEyxiqMqmb7KXyrKsLeoNoPnzupt3yK2ft+ZLhPpvv9aEtwKn93L
94HIvTuN9BgftBVbafDcd0rcaM4qH6yBaDvb9ad8JGUlqopLmQVX5HXimTI6O82MQDZyMJVE4V0Z
kzuOZPMyLZ85PUjU62ymj/IyIsNjm80Z+VXLd0eElUfCFBEVFQx9eEUjj1SiiY3UACHUjH8Uy4u5
NyLrSczlPovY8fJCULfCIxB510Zagr3NbXzdSGaaiIWys5nE7YWcO3aZxZi6dbbyklfAgQ5F/aSQ
sw6Bbfzy66QQ8VeFbdROpRME8dvi7Vtjedk2qCPTJSfBWejWc040wFCKFwYC+j6zgdiB4JnfBe9f
LQ/TTcqu+mybBbEDXRwfzTjwYHW1e/kuGnSaRp7lPTaR5RGWEtonIN3K1kzK5qUfspBOhtr+QBmG
DNMIv/UtfKaSLdFDZWO+7+oyPjR5MPxHr9b5XT/JfUsvwrFVgDtEWCC6+qNuauu6MaBalv6YjOq+
WraOU+YQRaBG2ECXywa86N52FN7LQu9Y54GAtnrR3dUlwMyu071dOqTfDcxZJLUxYmZArt/H2j4n
POkIJ3UhQY3NQzPlYu1NSI1AhBUXIoi9pZHBB+thZGky8e7MdugTlXKJXMO6AD7yWPYaneAmx9sk
y1kZNw+oLYgrVZnMJ+MP5sf2pybVmfpc2M9LOEsNffS9Mxlmtl17DukXPWuj2WxGYxgP9jLPirJx
IZqivi2x5RlT8EUP6+l9GMx6l9hO60f0IAm4jABrjR0tsr6i71WoPnqAtZULeysrZkVRx528JI1C
nKbCyDZgMu9i1NoPTZuj/IQvLw9uR0ZmWZWo95avQeRU/uM3+YfeR/4mMXc5iMuZalrsSH6vgOto
NNTADkq/xLSWbkuXjp6x9CpSdVaOBCrW65KH5RJWIzky6dBe4P/9/1k51H758vf3/z6TfzIcrUfD
zfTXfiQwSoncD61j11t1GaOXbuyJ9AXDIMfWWaC9a8iMNrDAoF2F8UlbdJKVydtaCTCkagmBJ2Xp
MHDGCqj2lvrYq2a4M/QwgqedlOcx6VxuJWXYp7mRbxgCjhfZA9cgiPs2XZcW4iIatXZyxvc8S9aK
lqWvbd+Z27TVvozEgG4LXH8XxKzuAYxltHeLoL4vvJRoJ56iy+SK93iRZ6cptGAGEdneFNgpb8Oa
aFb5RS3fBqZ3yHQ9RIakOVShEAgVtCNgCCCvAfUvTsOYhvgRGV2bwm9qULOKWUwvvL6AlLbF+78v
NNb/rDMOWxy5yWFYqRl/NhDzPAtsxVNnhrsN05+aePJo6dyFcffYmE59LHqTwds8Is/BTbgTOIMP
2qjPj4Bd4TpQChJ7ohwsfWbKZYvKvDpDSFYpTMWNGTqrUHfDR4Hb4Ik5ybC8p+XLuh6zhVCZXOVV
Hh4RNw0Poladu8hwfuoM6x4ZVjwXdmMdixDyd+FO1K8BV65DvsnvZ+zi1UORL0WjW6M2WwRgjdBI
abcLMtXT/CoXeisJYh4bAGK0clDdYpzaqwDJVuVJkMB5F1h9c/z3T9iw//cjXrTkFpZxEw0dbo0/
HiShVlXUJCSPRU54HVUP1F8cuq9yX99nlbURfeoiEWcaFRt+qbaQLGlTZGtd7zRmniOUnEX+3GZ5
chdSeY0v6UBKFZZ+93kula2xvG1q5koHmEu7yBuqtRwXmFEAY27IYDy5nTWt4IAsE0M9Vq09Q1Vs
/ggLd0xmClqbneVswkrsdbXqkEan5jVsasgSMRUWvXoazF6s8bnxyY68NnZ6WGlIDqdy2y8Zk1kw
B6dkOcizvw+NC3i4Nyt1O9hDsPFCmsY6PVKGReGQnv9xmqPl4VElvZJsowfmJOkWuuz2ZpNwJnMN
DcX+3qCvcMmofx8rJ9w6g+mdGcWm6KgZSQ4hxuyGnftKviXMIvihRJqFdG5saHSRUpouCNvbJISk
pXLfj8EMxyM3F/u+8SIvlYTLRMNsz1tP7OXAuMtg5aKB9bbSmBJYFdh9L19ImLmW+YQJz3eBnT3K
yUzW2NNd5RWPxOWAwBo7ZzXlXn2CEF/zE2TeB3S+TVrr7G9GFKaaIPrTYVJ8iXWk3zDAUqZ6DDBR
wzOOSVr/j2/KOv7vf2pA92NDVnjIRqK8Ciu4mmWUnGii1pswTfR9mZKs8c8zq9jMUsF8+ztkc6Xx
zMbamR9HPfMiR4GMoAUbuBJa5l7rMtStSW9bZwXMtK8vXE+zbcInRlmv3k2hrIonWZtUQ/LFmkqK
cNqC53nU1XVdeOLu9ossO4oTIjERBmtZ4yOFHC+l3TRLLNdfZyVE28jCvzYajW8tYSaoiBrfWM7G
5WsE3p8nPeh38nZEdEta5SjGUzNO3DKauIapp27CyKjQHqHGJfDtr5lto4beSTEdgrk6mh7nxLWG
fYyeygyt5wk102MeqAk44QFWcWKkV6ZM9SbIK8fPq9nzz1HqDZ/02PWtUYMBWBrW8pA49ufidMIX
EG+boPCuTTm/SmJnYuhELLvWXV7p3YNqWHu5MyZT7x9XiS26hzp19lYC+5/Z3AsNwuYUB666lusS
fJBhrXy6ilfscxz+0Tphg4AEl+tJ6F8o5nMmKyCfu9L8qQYKGPIoXRFAWp7kbIplywAKPcyHNNBa
6MyLrLxmkwDQm198sxzqMRa7AgjvSn6t5I3jcx+iPGnnl94yk6eoTBJiF392OtoG+TqpLTGx713+
bWrUb7x6bLaJms6fQRL5QhPNKxNX8yC/3upuz0tDGXZSLcDMn+S3UL/KK4zs6mrwCMYD26j7MYny
l4ItCrHEHS2BsrcuEB9udoMp8HZYbuAbVaWr0aUzx2PSjeuOoei6EQ6JFPO8nUNyKm4bAe6g8TgB
XmZXAyVYBjvl5JiQ1Nzvb+JtIrRQwinhE9q4YAOfJSHclqHe6DnPt+2m0pek4oT1SLJAQ8ixKVbB
VBZ3ZTuKtSsadSflN/Iwakq6A32wa2z4H9T+gHcXdK0kK4MXn9n0dMSToZCXOwqhhgSb1CQ3DUFX
+U6Iy0d+LFJcQb13J8aiOfeDF7LbJmdJYkwTtTPp19WY9n8BTfm0zrFddbRNdJvRqvUpp5psCVkM
huCjCz5ug82ID/wg10orQ5tsaKV3cBfohhob7NWkKn3Q55dQjMoKNdZ0zt0nqMU8hUsNBeQJBr7Z
k5mTVNqd2u3kjySNCfKQIsb999X0T0MhZalrmvzPxOWsstNwl4noP4YtQWjWZhvXip/lhNZPWgWS
ZehQHwTeoaVQZl5Q6Z/z+DSHpbnT2iRjqjTBgBDj4Fd9qH2MpJ06BM28BjVk0NkaiMMbOu0jmcyf
zhRnfP5BfQomq7sAByBHnKgVUjtHb6MHA498zt4RRuNVmdR2T5ZWcNLzSDkNFtHxpL9nfmF06Uq6
QkpHZPcTsenSFSIPcQ/yYyxV+llKfR8PqnPNJtcG/jDSbGCN9U3FYeUzqlls7ZQwDr0iscwaKvGR
hj8KoF5vbkVRROz3gphobu9AzSpVX/SWu9EXnrodqg8hWpx1GJNbRd6Rdn9D3CdJvYn6sDY25O1E
x7RRLrd0KoNs5CFVrKvqunSk1SJ+cnRlGarFtDVHK33VguJBz6inGTPi+rJK8tBQeZCZgZAQSGKy
L2HuPkx5/nnD/kqZnzZ371J1Vmpzs3djtrPy0rJVQfOQlF0ti946lh81jduXLLPNC9wN8sSSgb1A
sW0B290vdDsg02V3vAldbn+ZGYj9qg6Lotl0TODzglDtPsl9ObFsVF6vo7jeBpaJ0hznJp33EYzy
KVSce6kYZYdmH1TBs9JHg/0fSl7GBNyMv/W8PXZOqrbsocCVqn/awavC7nOPyPN9aAsdChKFPyOw
F6239ZdfV4zFjRcVmeCRym5L3F67HRxgOsTZwWAt7/s4J68ss/uL/JMiRzbWNiwGt6Vb6fXvTjnZ
l8IqsSdB6VprPMbpxAi3cUi/YDT8nI35XlaJSdAbq05bAt+MwkErj+FxE4W28ijP0rD76wxLEkPs
TN1jdvAdbXyw0/gbcI3mQbah1KICX8Q0kIlvtYfajzKkKj7p97RXeQcKu/pstKK94l7VX5Yrqxmd
XYFtbKM4BJXUrMSv40gnTUouBg+AkIUCqMiQisrWM4so6RBq9oCVt9oPQ5/TGCHUriMTjD7Qstdo
pyFZ1UKL9kSKGtdidmEsJANKf5Ba+lb+vD2jkXWcvLhNzUqYFsZtPbWUflhzd+snndnIykIMEuxA
1CkM+TjAxNdfVfL78q491SoFmZnlJjo8ON8S8S0PqTKbmH4ac1vYFbvK0fWO8ES25iJPTCpK7DZN
v6Uiy32Ya+3a6Jr2YHQ6/X/6wvVqRFCQkm73ksHO8uFvCvZIVbTVZb1VGFZAUDpLkEmk29HJ2gHl
Uk/qeGyWmxGXwKrrTZrIhD49Y+r2U69JnhokbTG1mnKVhYnsOODbPJnVhMNlieDB70gjpfIOtzOA
YDtw2afQaeadge7Sj+iYfehhsA2SYn5B91xAvsPPz0cmPupU2VpxlO/azMUN+EuuCyO7/evWauWP
QN9ueIoy9YCaEpVEkWprGiH9fd6xFYfdF+yZYt5jSywPU0s3n2ZuflUGsmNCZ/Bva/K/Lx+65f4O
iHBttA4MokwdYS4SexV/+2/rx8ymyTTg9vk6Fc7BczAwIk4hfb6nMJQHd3RnKOO/rk2TjG6n/TKm
2Ve5R4Cwk8FBi7/Gke3cAR1mEu6a6Z4m3NdCZ3ZQKLNCLAE2a7MxGZZK7aor8H/Tjd20HdkfZuT2
Tx0Vs+y8C8PlxcBvrVSIKu+YxN4xxiW0YGl1kF5+L/c1eQyVcemIhaoItiXcvSlnoO9Ypr3DMAC4
O1RflILxqFGVe1ls4KjuNvpyKcuO0KaR4jbBXapgCTZwrm3NxotemGdlWEYtxD04kvkZVY3uWK05
+G4JHbEWBryZeNmDRVb43sJSYBcTu8pFvC7LEzioLg8TXH35NYpMEhwUQl9qdH4Vgv/HeVmWfl3J
n2a5stVlLLlsKn99768fnFoVLSUIN0tfYZ6nzT2BsZeiXnoV7ePIPGgdwdC5Rn0TXmbaPSvGXhGy
TamQbTvCkQ7Q26sPs9Ltd31uj32AzbOLzFd7cf90uDA2epEx1l8iu0SX47ar+y/8k+8DegXQWFmw
s5cgqqLos3OojD9LUkUe7Ck8s4NJ15JCLw+5SmlK6Gzhzw3befB85tkOIzzJWuSgVk6sQwn0biVT
eR3q07/i5XSvMzd2NjRH4ryblcyyyHW2s7cltAsIc8tbbyXTmZxQC09RT36mY5Edt2gAHSO5AsQp
6bM0wwGlq3imVNxamWK8WYxUT5HRQi8X9bs5uLTxlPyhEflwVlzzehOEjbZJcMqo3U8KAVYdoIQD
QqT4lczcfceul0nR8g+GMcIgV779ZkUhTyTcewNJByEB5HI5YQlqCfxqCd7pnelFc4pn5k/Kbkz6
aIPg36tWOCf6U60jh92F1QLgk78i1y9XKq18skNW44gwl/8v3OJnY2feJp/IApxkiIc3eYHPPl5Z
OYtXTrffbv9hayjmoxoxiwzzivVqEULahAcdsxEHdl2CmETSgl/cGbCxFD+VoqAEm3JXW9/+BXrZ
jatpysb7tFJepXUmcoNxrxPwuqVWqP2oyTKCX4MJaRSdeWu5JaagSx6URGySkt8PfPvUT2Wv35yP
WEHDa+KmbLhaEbwqIhSHIjPTM+FzvvwBoWWARwEntpdKzdkwgwO8oEhX65WxiIalXlgeWN6eCzJg
2D6U9aF31emkzimwPy+KnwuPly7Qru7hpgEa+o+yLvMHkCHiaKVmvBuqJkLgXNrEq2O5oirM38qO
2pFhiHeiC/5x83dFLfQJgymsZYdLPEeiROt+QjE9eKN5Rd5uXq0lylseKh1fZ74euqQ5lWHa3jVL
X1seXKs/9VgoacUylsJqwiCkdbVrQcFKsKZTZrBLwx/Sd5aVdEE1BIy+J5TiTTECmyhFTES9mrW0
cTmQ9/Yd36w4sXSiXQsQpNgmZThfB2OzTO4xK+sbdu3EziyXTmU5+6J0JtyZ1UJeMAtflizi8/YR
uSO1gFDzc5ohB7ZLS9mmVmlg4SR5y5lLd18pXdACIQ3rl/pNthiYAT9hLgtBBw7VmxmyrKFgIb+Z
pJzl/V9TjsnHQWsssiHi0d7Ky4qhlH+Tg2eaYzS7saqTbbJMIyO3M16WuHVUg8oqSIfoua4xdNnY
yX25zoyzZqxUp+5OkC5cWKVQ+aQApSKM5Wzzu1SRTnZtdbr9xabJuJNyqmV3GFlacbuKUiIkw2R+
LTvhp2FlHhsRIbgwzCReyxpLHtyl2mpzTT32t/LQideyNEueggxLHjQ6iLvIrbbEp2fNh0mRSr4Q
ERRlYu2YQAQ+9h/sXVWAUyVN7XTdKPqiraZruNSA0WLNZTz3I0u57S1uyUOscmOUXmTynJMW3bfB
T4F68DKFOTzSnjhe+TmXS0YcCUPPBOWkzLkm5rRJJ118e4QZ6nvmof9aTMB23f6w5f2bltziNXz4
VbakXbCSPiHhvMvCyLyzE68/OR3ZallKbdgz/j9h0jhIrYVSqW9qKepXy7yLnLZZy0YcacCvWi1e
zBgJcLHQOtKiees9kT7w4h43uGaBy0Rcb/suj9f2rNp71S6F3yMueokF1vEiUJ9xblnX2u7fVFRR
g1FYuAAwu6Tx9C0lJPcQ6abfLvIpp3LUNSal8TDwI9LSLCAFRPYprsLPRZb1KA9Cm8mVIrek+eAF
vcoWrcmwDDh1EVdPk3V7Vak1EP6q7LqtFDEZTp0Oqzq1Ls00Rgd5oyrLu7xDeHMe84dWb/ILodcJ
7iJ6osKO0dzzmK/QboWrLDNw3WiawlYb64yXQiAFfUOWFfcBpmsam1ocXbCvhreD16Zfza5ojnhr
I9bMdtzLfrY8QK+sYG/7GSqdNVG1NTGITkUoVrGW3jirqZoHPQb9ervt+sXf3rni5iQ1Fb0/lBix
MKkulU4M+nMmA9j3CArceAPBlaQQkOERa4xmsE6XPQ957prT0WM5kC652i7J43EIdzKdsHpTA9fe
pRNx8InhnCnACBpZLEZliFZCnjFPzjdexQs2aFAeZBX7mmrREYDTKM+G0v+gf7UlITF/1cxm2CAb
ss9p3kFZJlFwJz9vO+nFyolgtso1lQkBerBOrEv8QQ9qLUBB/DpTa0Pb35aqGbjOyknt52T5iPPl
I5YHRHLvapLVFxrye/DgxTdXm9VVZ3dfqizRTzgpBj9O8vgIOr69Jnk/b4IYfEPDtHpNcglOn2Ch
8TKjMruJ3hpUx00xR+wmidDbxN403GtmGD+NU+3tnIknatC0e9KevYNa4F6Wj1+QG75CjuDGUYze
R3RvXhmM8AgutrOxsYXPJivaDYiUVsse4RiFeXnE6EWt1XTGQxh998IaJUD3ITeR8iKuP61Z/V6y
aT7L3vvgdfYZhRnSLKFfbtXerP3k+a9WSSooUJcxJZTLv968TO6CNWlc5CovcA6vVcQlMrRvAj7K
NzHfDVPrfAcXMK6iEWTvbd6paU118gYarMKMH27iF5r5OwgJ4+ZmUOtHZ397Uw0klzlMm4bcQZ69
eG/t4dDquftq0LO4EgE7lAQnmUROnhW7th8tU7zJTwzPD2sU1PZzbyTOY96Wt697TLn4mcd3XQPU
JD8/oZArqNvFS1n+H2Hntdu4kq3hJyLAVAy3ysGSs932DdGROWc+/fmq5Jme2QcHZzAQGNTblkWy
1vrXHyJxXzfFD8hzrBxu2T4QMvSpk07/5ukGVo6tblwavYfsNh6nibBAN3DdJ2b+AuJuNv2UFH6N
B8KLEzt444t4vEcbUK5FPnufTgYbOyEmwMvLFz2FoGyV6VvjDtY7MkoKLMd+Dajido1D9dPIKjT2
8/4AW6UGE2D+acRafFC+KQ3tidaZT9VsbgScu0sqtcto/mVFixxV7cZ+0q+Dbm6o0QCc4jB5xx3T
2Nu+5ZJ7F1pvfdWcpqFKVvpEN66oaPRN3rYsp2YjapuFooE0jmAgOPZTChu9hRRP2cWUvnUZZ4Ud
z5nO7OQZ9u1Zu4R5/+7DVjrzhIHDLq9tdfmHZlyuyD0Vp8kqo2fTyqazJd+izuLM3T/wFKWQbl4R
9eHfklT+azW9t1LQ4nRGdp3LlFwgHIHvYyF+97mbMWR2ll0dWfM31ws/gqiAqId9+iNRMmhGqvkb
a9A/32XPenBJFqbek+0g10mFe7/8e6sc9a9jf7cIEWV1Lvqv95VBWl2siC/Fsoq9WzECG9I2ui4G
fU+V1/W7MIb3PobVqLNoXLy660/IdLJN2LUFVDp4nPtCqx5Blu9sPS/fdY+LcRroHaf5J0f7i6IE
N2J+D0fXOdhzCdkl48OsaVHDnRI2xxk1TssgF5cdHu/qqQ4CyWSzek1q3zt7KTyaac5f1B1RB6hT
g8ApVn5V2efCRc6txl2h6It1WlXylq/D7ZSbUnCBAVWCaRL53yCLaksdi+SxRR5TW4kX7sIoMFZK
Jy+YsTN48whQlLL5zqxPQ5JaG2ciGjqRJktwqLCdoA3aBVkEippOLXqK6ISkGQ8BHSaqNw8Nt+NS
7kTtR884j8KzVoXTjMVZILOWc5m6bNXTZ6MzAYiifnjW7d7Z15PjrNVJfOJG5hGzhYMy1VUYwRmG
Q8e8ZIDhMLvQg03z2rVDfyaBwdg2pW+vs8ow9r294Jjd6O1DntWMH4vZ5kKebfBRco8JA83uiVMO
CbEw2xfdNxqWbR8Ouxk/Wu5onpnRWRsSeqEqZd9sMtw/GH+PUpaLcc+8CxeTj5gK+9nMCeF1Mv1N
t4ctrvHz6a8E1owGYzP1ZHAvAjZITSAZ7XqzTmJitzVh/mkkc2pu0LTzOGf+YdfW3TLglh3bzneU
f2vlu4SJAIkStW7v9TagTUnaZJuhhN6op7166QWsziwASpq73a1vrarR+2rgSn0g7tSNPz0Wu1Mm
FdC3hQJ7ts1ix9ghcOFFA1K30l2aTY/VEOMzuZ9EjDtKjzWKkPPoBy4l/Hzh4Yo2csukRX1grF6f
QqTlSEdJYFiSsvkGc2ykk/LcVywKVhn8RZQGU34eodq+j4O9smNRfwgao8OSxN6WLPhwfUOuLeFg
f6K1D0pEn0glfbMET7pmT3eN8V0JPYEyauLVw/AQmeg+1bHMblAxWmZxb6HaXqd228nHi7P7gsLh
tq35MekGCxtxRrc7PHfAS2PlDm9ZODF8jZ/U0EsYZbU3knbcCekSNDGOPkGC3QjCab/5eKnsxsJ2
D/pMfFuR249Bx7dzo/t2lk2CgUYRJUsbntq7wCzbU7B42j2VOcuTJL0zFzOZ3+c1KlAvrbeId+Mf
i60RzKEl2cWcvfa+8hptZTWCCMtQUIstGnxYQgnvuTPjJ5auV1cOPEA9DGhzuOAgV4DtKM1DkJXv
jchvXiqn0za6CjEd8xdVL4yLC7mcvU6YIeZdvr4V88SXRorh9wCyV+KN5p8+Tlbch7Dk69TeaOYc
/EII89FlZv/BnzBYxaNTPow6F6B8DGSRg2OsbzXbKTAlP9sefgwFgkK4FPRgUgijxbSbs0sSXWom
7quGYhKMKD72zAZ2xkC3lzeD9ohhdbhfMis5a14PBjNnEV7bUbn1hs7d0/jcDZILDWUH3yc44qfY
YijEdZbhp82SXUoCUJgi5oisoX+Hc9kG4Abp6Op3uCtkd9DoQFmkhVVN8qwB6+oNyq2902INpl3k
0H/VwGQ4cFh3bT4daPQ3ZegfEVSZv/97I4rcu2CU4eya7CaNvLv4BdgL3l7xCU+UT4cfccbtonsK
uqC74pmF01M9QJ6kGgxipz1VyLV3VqW13xYnO1BaZD9zYtVWkcZDLQojtG4YJE2RtOAa9X6/yK1I
HlNb6lgYwsPXtYqbdiCdOWjkk2p2T4oKIsSl1gI+YtU99G3WPKVZ+RC1xnCBUp8zx+OuNyBZkxcA
X8AiCzIX7ygiBvwjQ/Hs1WMAG7YcP5FB3nt+RvBFXTMxn3oeUVn6DOQQbLzM145+hghlSIJ828hC
f0xL7wpyCoQgdlPPg33u4a42DcGBc0LwqsmIgkcCY9lksJ58K4/vFOTAN+5v+whp6ei4xCKYMa59
qIDWmdcuAJnjf3RG6CHIrLcrXJ2bbMeMqv1pd/ZK8XRFb390veO/RZX7uxcG5trFNN/GjAZuTfdw
n8jrILFAKjaRPPyYnH568xccS7lv+ovttU+3QePs+5s0h1IVl9OyVrdR583LsXFII7Wq4UVw1z0z
dU9WmmjzJ5pf55R78H5aVOOfpni3rNcxNNOPrJ7SgztH5k61zByu/CT7qO0qPZR0IGvCbOKj8yue
o/KaZSYGXu5y0iKnODZ4JN5buR+DFGrZh68h8arS/tLC1IE7qv8hf2V8TGMdokcIPs3Dpj9MTgoo
K7cWtRXCQ79hF3Jwsop6GRvBbOZPMXUxUuWwfHIHRzsq4DRY2mrNUlec3BReJqY1AJdh6e9sX6ag
SWTb68wK7lgfQ4+najXm2jvelvjI8OCJT7P0tWsjk6Wvp95YtWZCi81j7Vk6c6g/Zem33Ihp9Vt5
xrVdE6Dnj8KNkl5gRNl6jYHFQCMOZe09KWpiZDI2QuNarct4jDDuzPuz2oI33R06sWAnht5Ijw4V
d/8LNDKYcXbqgp4WTRpJkpeCd7KkO4VtOCFTI7di0Ntw147w33KdjNsELc7D2BFmnMdY7adBlf2I
y3WQacYPWGEDSyYcG79FgO8TAfx1Qne5IO36HLW9sUkt0m5Tvam2VdyRzSQRhKRgppdFy8lkOnWh
YsPUtD3A8yr/lA4ZJf+1MWXNIfG14M7uc2wBc216sBuINTmGGBsfmiUm/Swrl6Fx9iSkEzJdLJdO
Mtga+WIEVnVuEnEOba9Ye0u47FXPsbgRniEEvW7ULmmr4XOIFXgrsuasHD5unMYZezNg8wI6mpxN
WIndntUuvbJxMkY9XqtjSd/Ytyx7lKzdubajiIxmSsJHfdbddZh8qsujEpC1VpgvFeeWcp0GGA05
U+tqYaK+cmO+9FwMT4mN8lEZg6iXQBLt2qr3zjT9u1BPpo3VLlDd5u6rTBm4aE5fnICUXFUPUbvC
Vv6iLET6NKvANnpCbJisOqOtAT+CfTSxPZ5jh0CpG/hBuQfFwL3TtpMW+M96YYQvKdfxaiw7cL85
il7i0in3i0RP1FkG2GSqpNodOsXhPoxaDEIN41i3eDSVzhI/TCnWWCR2ld/mInmLwlK7xnVKrkGR
fcM11X9eauR8cwQZJqeP/BQkVwBZVvsS7e8+pKs/1eCwq7+IUM28e+OkabfycF5eF146vltuhZNw
VL7duNm1kSITqcqzerx5xXwyszT7BBOxWaqi+UhbgFswF0lFcPbWMrP5dg/bEhlww+SuHoR5N5IQ
TVCSdD6NUuPQqDldpVlXU0PyTQSFdOycdjhkkdAjPWaHstXRjQh37WmYvExdB5aCk8GGR0/12Zko
bUzpg6UYHK4SjvsDWAcckpwFNx/fl/ESl7V7vRVUVYQmQg1o8c9NtrrvR6uq6Y+JS9SFlOp4iEu2
Ux9oR8qU6E0eH5Z2baLDfa9ir9iKoeOBZmq3cz0jYSQYTrwXPCz4w6KcFAQHF+Qub/J2pBWM7QeH
YLM/Qe+sAswJfs1Z1zJV1twXZDomDn9S7g5WvV4YN90ryYQx46otMtfY+RU2GkmmvcQeZUVpgsYr
2ZQ9Obt4jKtXwjb6u4qZwzooxbuWhP6TFk6vWiLsH8XY/nOjLs+ljh/s4ri/C1wX7DphSN1QlpGb
bv7SpuJHOZbWN1MkZKwbc/dsm/BiyIztz0WgHYo8zyGftwSloazeF3xqjK8lB0duhfJYLM/+8335
6B+g47wmVF67wE2ChyoO2k1Wj9GrUzAmsaJW/yj16iPSa+tX7hpbaE9YywTtWQQZDn6jHd4luTbs
BDS0w+SbNH01PaeLgfSB6kIcIuZSD2PAJNQZMTouEpueM+l/U4V/1s0Mk41krj21cnA/NsU3S4GP
JpqCZe6LjdpNaoQscVWvQSenJ7TOeLHUpHXHIlt3UtCjadU3uQOZvrp0o5+/EM02rltROQczmWip
IeofnJRWKYok0cMwv5saIIi01qui9DFOCvFRlxgHQF1onrrUqXYZXU0VvtRG/9p73fJ9wTVuRfpv
dD+zoF9dHxOBZvCW720w3w99Sc624tDT9998ugstQ/ZjRT81cumuY17c3SLf6xLCJ5VedBZWk2yG
2aV0nmzC+6DTX4PWqx9vsushzJ8VP4epgH+pYuOs9gBZuyfKwEtWa+e+LMZ0DcD6OgxeemdgK/9E
ah+h3rlY4YzPXCKM/gQMx+8t0mjX2NFhQyySjem12ge2GvWW+U13xmTsJcOWhYRpZIKulObgSfWq
91nz4vaw3YdiDjZAOtd6HCqad5b3Ji7MsyfHtGrXQkPutoJ4RumCMkgXFLWVtCZtDdk02zmFVtm1
8q8i36JOpOCSzEqzb9MyjBiawj9qndLbKFMuSODzOgTnOBskuAWj/yJG2gCXRMk7NTy35G68PIFU
VOdEQttDj9Cwta14p3Yzr28J4Ikg7zvFBWZp+YDV9nJ2Zl86foB7WFjGbZ2CfkpkZ6UjScqszjeD
FyVHMfdHGjfnbHS6tS1yQst87tCzesncxrlt8fUTGlTk+lYLAjSoy2AZ53po/7WJNzqeyNA5piEo
8F02hwuerN02igPtZY5afrssKH8Z5YItzPBrdF37ze3Dp9mNlo/cwSCzTrr8yaiRxmSDkdwtXj5A
F6mHrTIRQ9BhnN3KZGAuwQvEaCbhajiMqgsGJBsLDOxB1JUTFbO2JzFzm2iOeSNjxjkLJDRndiUH
IXYzlOgFuvQQSJE6pnt24iQ4wjD0tniRW59W+TTGEjOytI/Uz9GNgCirF8cNlvVgFv7+hjKLPLxv
huzYZO3WCBEnVlh4PLV+uFUEh0buVb62Ud+mpgf5rsnRt/va8Kj6dGuKmn09kitVOFQcRdvqlyI2
mFRnZgk/gba2cJIKr1ym19oYWwcj88WWGL1PS4uGP8m871zqPyg5+VOMxeKHOTHNwqHGOJrDom29
8kjFDt4v8avUd+67cDoq+oZ60bVyXOdVGO+7xjp8zTAXaC7wkK1j0+J+6VhYOaWDbm7nPA2ehOPX
a9F34lsU15+zOYa/OwM6VV/NnxMYwdZo+nseZNYNNBaWQ8CBaXVrbQJyGgyh0Y2xygYzk96oKh8L
vpS7OQEVUASAf+/SQAWHrDfnNYI85y6Siu7anLTXEimON0VIlKPkpZVVstwb/S55Qf99vK1tReZ+
DCCVxzJu/E3nTWgnFmogr3aMVQUWtslkV+tlmMZFzfK7l9M2kSb41GKJpI9QAUpWgG1889MpA9jH
NBoZ2lYSPnmveuHLOI5NUl1FA6hYQHUAifSIKBXG0QZshNjGXioKLDxap0EK6dRrLIGvjXyK6zlu
plE9PlTG4rbrsUh2pYd2mfX0pw2FETsKWW43PQBXF/buZkpvv7X62bO7dLIRS2hwmvFye6aGZIU9
+IaRr21ch+m4+DGhCWnMZ23dwImIn0MYjoTTBf7nYEf36ipQ7B4yz/u7errLXEhD0oQ3lrBUPN1p
Jn2RCUx/TWHq9LLcHTo9Pw+u0yMmojJEOVx8MOADxJT604HLx4U5bVXUt3xtyTZ0G0xZZzN/UATm
ODLonMa02bRKviMrc6AFAEsTP0R1rzCNNI8VjH4jpZNPqMlArn2J0fFhMtZkrL9I+uhbuHA+ak7X
J+rX9LRqp7S/sa7HCA6Mb8DB7pfNx7iYxJ5KCgMjvOhEA00OZGkPD1oyTqSM/msLxcj4EGKbt52r
dO1j+v7lt5hGV9hJ+GBn5QxaiqcjFQ+BrmomHTf1yrH78oHOfLgCyQ1wwuoIo/dYL3f12C37wg3S
bZp3JFMT1/oZosf1Q7A0zQa5RQvsPi05RN7G0/NDu7TPQ0xIo0fVubaHufsMRX2XSUl1ECLi6Tzt
WzZaP0VJMSzyB0VHr6TrYTb6mCPiOFHE2BaMGA6jXsZFdJZbms2KEqYQO9WuOqHeMg/EuVJBRedR
bv09K2HN23/g9r5+eTPQ+oIThO1jYE3Vakqi6FgC6q1FzFeRjANNHf1qfxBByQwQzOEAHumvlADS
hqdN4Er4FOrl+PwFbE6MnH33QUxLf/2PJZRDWvVkNiki17CmjmnHb/bg1Ax8fChh+YjbQVDbuzwr
b8/nwlsE4otl3Ub1Tt318ViGR8NH3zQM5Xiw0iHZqOiVbNCffeCqBtkD2McYtn8miaPY/YPIhuWX
4dvjitr/C3vtZpxXx7m9LyWeNjA8eRcdEhhpqlLVK9T2+FwbcFFSS1jbMffIbZT+c6PNtR6D116E
3AUJoK3Ily1asWXv9Hp7aCRkN+Bt92p6/Vu3EMERLd7PcXTmy2C1d+qbZZjb7HrmYevGHGg11UG9
KLZGa4yXVKLhPng0t30eX5J5OPtBnP8O8+nMHZ7/boPunPKl3fI04LhuZAzxkWcM/mxN/YZXGKk8
wD9vdf6ofu+pIpxlaHKIIuGT+uK8PNRxXQgemeKaG4fp4CmpkBiZPgtEN4NMRrHIt8JPyYLqIDFJ
nDjjVqNQy89aElXPGvJEFGHM2Is0w5g/ZIhaXFIcHDetS36G+sl6AkTtMQfT/Hh6s2aq5zR5AmX9
rY+EczgSMw4yGmRqs+QSekX/Uo/G0UDdhAeX8TKRXHEiD4IOSjJSqjqKT95IkaEeLHHmPI6DxqRP
PdkNExkZsZG4T0u+2Wi79T4Z+FTPQe+b75EZOxfENcTPyoEvbn7upokI+bJT/RBKz5FSTH9U1SlL
zLzDDA4OzbCfmdCsRECorVp5I61PzgspyCvGLcZGxFOxnzEbeoxsLErkGqb2HNav3lzMixsM2G+4
c7gRAqQx9dIfUojxx8uYPMMtW/ma9dAkgXe167yFkee3G+FTNnqdHl+tkXlzNIn8p+PtqsZsf6Dv
625vmPAdp3ln8Py/39BYMQPtyT7+402asUuzrPu//yv/eoP6PXDpDS+dF51pt5O7EaR4VeuN9jHZ
5gilJJJ0b315tnvYnvJ4gkHFNrcK65hU6Kx7sobU+92E6UxbZ+WeoXC3nkrTwAPA8B+nJdurKzKO
l/Zr4cND7ThCe6N1lH3iVJJlmjb1x6LLTELIEnepizWYPzvG2Y5jyu7Ay+4AZtXXrglc9zVNCuzk
VYCS94cmvH7j1FN+n2YQwBo535jM5hoVrgVEYAN6W8PdbITBrbgjt2veF1X+tZvjOrtv8Bmd40A6
y+gxHBUvXJvONHzonv8e99H0GzPCdR0Ala7IxdmkNcVUPE+fVq9Z59Y1K4wbWCRro/QQH8cB3TC8
0ELk/vugi0tVi+aX0bvvepb4r35HXgAWpsAk3Iz3aczkNEWAsZ4yjAXqaWnWde8VT8IXeKNPbnoX
QVQ8I5ZHlRd44qFP0zvMmeEwqdlCw9/eXT6NaDgEfnenSoJbz+c63M8uMiWdlGxR2d2b1U/VqZZm
Y3TB7bVbaLLUSMmqreCR7iXEqUWk217OIj30wjVyw8U2qu1QuNOlt/gPpT4xKEWMvhOqfQ6XP4ve
1Batfvi1RcdN9V8SeU73rmHO8T2C4ruoRndBENuZdvvLHKDg+nVZvKF9XC9z9amrcBIY18MFc0IC
sDGUAHfBD3Jftxr5K7X3oF5a37t5h3jkct3nxnIKp6JDJgA6pwp+Vxs1eiLvhz4b0lNRnnVoFpDU
pE63XGo/Jf1RzcKAUbVOs9/jJdjOGpcJDRLyVC/P7u0J+5406avveTdtHCl4DSj4Vq6d6C8h+U07
Bx5R7oUlQkeYtXBK+CQZwrS1Tzu7y+sU9FqytjoE2ke1K5gGrrXewpR/qp67OM1/IrxD5UXBgaNS
SP/dzPEpEKRj3yosp4pP2Dl+7Qrs9W+rAzYD+Fyk6aMu+IW1uWF+VVI69xgDICGIHAix5UUtHeiS
g1OS4L+rntwlpuubVMS3HxD55k+P8d1FdV1BvXyUC/6QHlIP/OAv9jwT0SlrpwpREG7XMWLUYhHH
iiYLW03CxPQJtPb2SwWQTdIJZFT97noeDWcs7f5zNysBGDUSGsIqij+LEMKDlizR11bpX1iFhkdM
qOpNjr3jvfAT4zCKqjh2hWldFS5mwyBIai16SM1KAytYvvmL2d5q/VIkzpo7DbIwWgEMuv4fLwbL
+0e2JpE8NogEORaOSbqkp3viv2ULLXAAugEtPLaOJrbGVPsvRHV7u76BcYiTkP8Su61/bAzAIHUW
6vAMxyX4rk7iqew81n16+5fqDS1upwvmnDsBJ2ujDi1kt8y1Y11v/8YvUPQz5TqpkwzEsNGDT7BX
Z//+dHW2I5braJPos+49nKWWkfj4qErHpwyO1GQUz+qlcdJ+w+LvcrFwLJlAY5OwOvAYLW/vMHsP
Wj3pM7d/VZnzcpc2wbe//40RezVqnCY/42dYPqOTTE5NWs4r9ZapT+iKSmzqeuc5Nuv0omg7NnSd
Y62nJHooTltf2c+Gszgbhq72dsg1A92t757HqDAPltya5DHAMwnMQ79DdXOE3BM4J0wUsodEb519
xOBt3UsX2KinfxgCrzoYjZ7TSep0KIHy+ywnCHtaYx7hIrSPNWvUMCT9EWbedCFjDh+QOEl2o9zF
nXM9MPWDqv9duMH43UtaaxMC9gMVNvMJ3PgNVk171hnfPzbSOLE121Ou34e2NX8ycglWyvwVB7ND
7UBNhHVkvLfa+Kpwct1COzWUM7oVMrszv2lWZRBZhAtY8rLN6LqZ/BB4rOGT6FV+uVc2/HnXZiwD
WGjOPsMZ2WYsmX/qNV186gOcHBdbIUp2QhJx/dR2WV5o28E7eW6cePsmQBXZBpGzsd32rXDGcFXo
PebnBTHff7dQFv2vY3/PFlKQ3Jbdy9wVxWuc89YRmfDNG8lxYiYubbopJS03YzGRD5kRYq1AhI1B
QHqhnxBMbqfDzWneSEYu5RIfHNgPPAdBZR+XMRouPPvrm+2IWaFSzxznW+l6+UZRtJA7HTV95Jlb
zPXxJngue21NmFS+rgxasNKCU2UxbZLkcF0Lvyf45jaVBy6QmJhQYUj8pDxwSi/4xt83OKtD9kK6
VGQcW49QLTWcHMNZOy5D3XE9mNZrMVXasWAUiuS7+VWmRmfSneMeiN4j2IZhLO7/boUV87yu1oeT
LmWGotdSSojZOsFvv9G9tXnBeIvyaTdkVrVS7G91zCVoj6jG7y34HbaPrv9RL1sMVZB/Jz7yWin1
UnqvJHTJiOCJHnr0u008z2e19fdFb9zpqHnd7R1/jztrbhDtzmwic9O1Atz0396KeCvpm2Eh6MIT
s3vt/GqjyL9qFgtFFRk/SCZa1KJ6x9NJK94x/K/uu7L8meZOSSJ9Eh0j7Ko29ZyVa2TrHhe1Xu1F
7bV0onP9gVFoxmUyBRQGXveemsXteFUG3paieKOUmXrwjitw+6J2sgnSb5hd+7ACDRigkGjTjGsB
PoR/b0NrYPiojqWdOxygW9T4+zJ4GRGCrKyxBvaWd/hUNx831WZidCR/V4SgtmBzb64fPy5GlX1g
OswAxxdYnXI7Lk09P/RyMNpHnXcFplrd9uShai7FWvPxdoIpDLMtqIodySb26nbN000MezecjSck
YX8W0Kkf6Uz5MweJ9qgA7zwCyjJNf327lhNtOdRD3WOFMljv9NIb6O0zNJu4fTCC4B2KYH8VHNv0
DF3SLIWfk3TN3iKnC24Ef97K1E9AVcXL1OrVJdVwgk4qqDsOXkFa8wKjfHnSEl3yJ0Y+iY2xryF0
0FUopGUUf90G6g7IJuc9hYJcqqmqIvSm9PUu9onIFxjsCVvbdWXlMtppqx0WENGGOuHro8wFnHQK
Mz/Kl0+tH1Dzi87fCNJHD2PmYBCcVoJaySVSz66QxKW1i3OktU/zevgjN6LYuW1AT7htqFPRqG1M
o1414097IK8Qd67p4siXtE/dYzZU5ipo8mbLn4/kQ5Uw1PY+T1dzQF5TuN0m6tPxqPRZqNvue7i/
jwE2Y9hvUoon07arHe/qy9njnObViaoKn5bB1R+Ihto1VggZyyWSQpEo/DpoTrcLyo7LB4Qk9nPh
F+4BRzge5nJU4cCEes61Q1NrzrrA14IuEr0odHbHO06Dfxp1coEa8YAMJ/16Pg5G2a6Y5JXHjvub
0SyPn6RJ4mcWy/YuWLoP3zC5xdRZoZs40OSOXf8ArSLGVj7lnCbzDkha3ZV63qmXoJeepHhqbCZ3
+l5Zpn9v4vN4D3hvnp28vrvt/fu4PwqgWC1o4L+YO/UX01Mv2lGzNEwsELj5pp2sgiAT1y4snC3G
Otm+Bz/psQ5NMVa5lpkN/q12y5LlvGAMqs7m3pKgPHeYk4p0rz7bhBLwYVqibTCF2HUsHZwJs8dB
Fd7Ib7fd4h8Q/B4XMgBrw2lfi8L6liWNdYzbeK2uSIeElePQEbChFIHOFZ1v8Ki2i660T9hIsNaI
iKmV340NA0UNQ8YK7Vrf/7KLLDpapYB16rOmTFmCm06xYjjapYBy/L9xdzGGF/x6koJK+B528hFc
j2nVNkG3F/RPt8lCL3frxI+20cDoIxm8e/UOdUjVyG5mff0DJ+6Xu3aED/mkokxx+pLYRN1cITIv
hxnChaozunkiVGp0uq16Bta5Hp0aum6Umebykpc6RRdk40YZ6ZmWqR9U6VCbVnMJg4chTMCplSg4
NR1QV7+r7oLZFhvw0vp7RvSeDUG7qF1w9KkteQ7Xg0NlKl4xcLCvSAqKVZVZIY1X6KPkqI55VE87
02sEhjQYMRqV9ilSbDvqae5PNyPEXEC32hSB/d4inANsqx8V00PuWRMxHplVi2MjgIocD6aB6ESz
qaws3H7Z30ObhQ7EUKBInO2QZMbRiybnGVHvN0VqHAQekJODmUBoFOPR0GL8wupsS1ac/14TZaEE
RW6ZPxiM9q9u0PyBMljvjKVpjn2ZVy+TF+LAS+dbzXi9QnPvHzC46TcY+VbogIw1f4jomkO1flDh
eZ10+qgWwe8k2pteiWiHVegm+g8sebBjpeR9GFz/PWIks4/RE95Yk2kC2FG0TLsCbKg2Y1uy1Mdo
Lp1SH37pYbZu1bAoxye89Jb2e9DPLkG0tflcjRk+aBquVKJatJV65BmqbdZBZTbjBJLlQelbK1av
S3uqyHnq+IRW4VREscvC7HQ7O229o+/nziOmLL0Uw1LWTS/qo6kXxCPFQxz5l0FDLh3ZWHM1KWLq
OINF4eqJ9YjTGhx/B7h8amZwSbKc2tQrscDvIv8kpvq1QMAQrOy8XU5S5rwq0yh9GlrGTqIzkids
AGDWSAMEe9mqojxKk/JeJ3hVLdlEqnd7GzXk6laU27FxtKxWpJc54tIbbfJy8rjD0Un5J3mxf1Fe
H46cBM5dhWvL7HYnbYItsUC7VGJRrekw2bXSZK/UWdEse8jKPGBBcl9J8TEJZVuHIEI8EwyN+X0Z
sNTGD0vdz7hvgc5zs3XHsAJwV1uLoEWukS7tF7/6oS7rws+yax1Mq0aDTRvHfnrfuNpyPwm4kLdP
XNFVXJKwC58bPr+IK+1a6nx9MCgKBkxTdf+PLUy41rlDpots1M9OUCDOLVp4Tnno96usMlFpyIE2
3unJpbKTez+w3hRNVzcjZ9ePubZLzcF/LUE5SpNogTAe/8gNYLLpT5iiqOV/R+arzbYWswH/Ef2B
+jy9FV49M7PXBrzQo41zwlMnQAyRAbcPt9DVNkhlwjNEciQH08/OWFeVkUAwJCAh8JPywWxExtPA
m3d1YXqvBOK9tQ2VPbx/b3hyk3RGamosj45EipU8oymjfWiMCIZCG9O5Ji/I2/HqlYWLxmLE8zVO
uq+XZbTmKxzW65ImxUkdx6rr6+QM+elUGN8b8hxVBWtXVndnt0OzMsL6qki6OATQg5vW+NSnJILi
yh+eUtkm9sDBe+Ix+5vev1u8S5jwO/313rkZ8DDoWvdJj/V+2n6/+YggFb3OZv+dJinFXhRu+9yd
ajSlz0W/eOfINX8OflGAPYMcLg28T9O1jI2KgxY1lr1Gg+nNtLTGznYK+5VuYq3m0XSF+rGurCfT
6n/+9fiJGr2+usTRq/HdaLjdVwCw3Wj4CrsIyALwl3sTgcRZi0D6oJ616z4MsnW1EIzs2p44DIEV
3TVZLqlSWnvU4+wawxy4+QzlwD4bwgLnnaNrOTTAfrlP9EY/p9qQb3G0f7vlYoQ8+ozmucPw5Kfo
TQODfHe4+nk57/QKZmZvPndwmCGkVMZDvxiY2/rhRV2tiGH+h6nzao5USbfoLyICD/kKRfmSSt68
EJK6Gw+JN7/+LkoTd+blxKjnGKkEmZ/Ze22XVPEWYZxJ8HBkJemZ1IM/BM+6l2aGHJrU6GXs8n3S
cE/UVgZ+JQrVh5SdwaDYUQCybtgZq4gghL21+Q1BDiMoA9Ro/8P/kaVG0d6Gu8p2p8NtOOECmyxC
YZ1VUlihWysISVad2jCJ0JNqqG97aZz1wiTJNMsgBVWqV5cKidRlz61FQeuVo31vZt+i79hjRxbk
E/EoBjjI7pjubUqBrqyeEk2cIVo/TOglfEb/Njba5XFi6mcPldg0RX2CzcyjESH90JD1KIM9B8bI
ndRPhLiPZ0T8ykYmTFhHCa2I3XrewUloekMQO2VuoGiCIRe67dmu2Goh33GG/sXXO15vM+yfuiad
cDFo+P26+0UXzsZJm2yroitMM30/J5qFVYTtbdfjZUlYF/eTSyQy/5XzlPHfdQugWu7yxJAVy2It
4ARFG+K7zH0+9pafdcobFKuHLC+zzTBlDmJISepuVP6pLBWbMibROhY4vFmCFsTXelFiMIOB5aCW
iKvbeH6yROfuRNHB0Br1LS3GcTSN6WA1NiLsktE9XFZfFcZDnI2F14F89eN6jvwJkJLHy/xcLAnb
jKr9rnoE5tlnr38CN4VIkG31cvKl6ZwJK0o2AK9JT2e5i6VA5xkJK9QgzidAhr1TqG/r50VcMIDB
WEDlVGf6LqYtFoVZUFgUSS1zjIMT8o+i/n2wmvxiqv2wzS2wQY4qA1E1T1w8P6glof0gy7PLH8Rt
JAGy6A25KDAwouJ0myO7rE+3se+Iu/ZSngBtLOCXKMUxBXDjK8v4xdjMkyn6pbZwmu1sLRRqMyGf
rRWRIDI7V6YBP2NXvlWJc61XE7zLVWVouR5kesPE2hlGeMXqVTTKkUxE5SKH+RAxJKF41nA6z8Pb
QKPs14tzVGXx15K86qNhbDTb/O5L+ZTEJWDkXtsWS/isLIXcmO76TRk4hsKVETLBazbz5KmUmj9z
0CuaEcGeTmo+aAa7Ev2TpSNdvbQ1d1m6zGAIUy3zKTTLSQjfwVtEdnAO79zUQmzfzRNO9eSu50hr
MVL2HVsiFqxAd5TQwMN0CduZbsgg/FszX8oBWqbbsF6bXDVDL9fqnkN34YFi/LBgoZxxgEIKczwS
Sgt+qSHvrpb8yIq9fsY2NpRJEeRafNTj9snVWzSxPRxKjuO3ZkQMVYw5lhnmA6EB5zkhnQ/WcwOc
nas8UftPIweAHDMiGBIr2hvNcI+ipqEuSh5LgyhBt03fsbFvcfbMvp3UM7L1dYr4w+Yo9pdk5ucg
FThdtPcpMc/90vylkhl2jRM9mPbAD+Iw+9KR9bWyxrDlogoMq2LZoPbsj11pnVR3lqTedMd+Zvio
r3HVSx4HuYP3R7fP3UhRNc3KX61e4B/M8mp1AwoKu79zycH2iDR6qFUHX9qQYsMYlz9dp/7pCEbl
Yy8iD4vEIVpJh8uKzRy762wrCeQHCBNVD51ZzV45mNHp9zOCSUYdhRvgs6GCqcJPUbTtIcW44uVR
s/As59Gmy0pYW2pCKwK6fKTUIjHsLWV6gYjCoKC1dqls7h0nf1A0/UOxl5B2MHntM0poKFFkDOWd
s00LAlKGGRhLlaenLEl3du9ScrUKiksF4S2e3ShZMgwLZEPo2PA0Ye2WRr6Wkt5EiZCCKtGfIh5T
Gll0tO5hLExmR+alb/AZhXr5TmT8vdkrqW/zbgxG0wZxRsyQLkE6hMtOdm12NqL3LgSRg17EX0ju
9SEmegUIwlU2SC6TnZ+q0uQynJTUsxK+D2dqAkhv96Jr33NIjZtGycAV8fRnz6gTlpeVBRfXfw2S
xHa4evNNFrcjwIHprxsZyWZpr3FsffHJNpmsXpclPJMI4zvmWASqknGxdE9Eez3xu+yPdhyiLYiW
ieum+Oo0nc9p2NUds/U8ZvGON3zSHnAhaQ9AZxHwhXPQdvFHKdXRm1Tjw7Rm9HFh+N5FjtxJtFm+
YjDua7N8Y1iDeqnRc9mmytkDYo7IPyTOpDFhtqDdASnDFEHBfrtREmP0Z7D7uySx9otKulflbufV
MO8OgBrg2J+yBg+QLcanzLw0YzpsRai9GlLvvQI7zMYItc7vZ2WrAgDH2NsPaBf65D4rY2AdGMEV
K98gVWYTUl+lGaKQi1qHPV0LV9GYePyaf0uaPSw5g/xhAFHYeRkO7I1l2xe77R+qzNqn2sx8tLLf
2cwNjGC/NNA1gRz7iiiZhE2NSXc7Ks96qr+rMsZ/gken1TA0ikYQKxI6z9pSE0XjkuaQiPHYD1Tj
M5ipoZ6Hs8Pn5hn9+BGHMpgtHIo0lixQdQZRVSifwtAL3VnfJswOPUk4dEhUztke87/Afx5L1RwD
NhKml6u4L8fWIC/FXiLfNOrHbByCPrOvLv0KBxC/rawlZEZTN25X5Rc29Af61+jUtqBbsB3oXpcq
P7a1PBaLfh1VxFXsyF57hKXHO0aqP1VpXImdnC+Ep28I/PrCNMWzY8IdIKUQRu1rMrY7fWZdboV8
YzZyQy9iiHhJrY9IV09N3eeBje3emwBS8wGcXUwGi+b4aUkvN1oql+AkQdWUd6pWYwIlh5bPkvOV
lwis2tmteN8lke2ehYdu41juR7mmoxdYqjkV3Wc7Cx8clcm1BrJoMGgEEc+RShxds549WJYilWgY
kKEuCIOBZg34XuRzn+wpn5w9Yq4H3kHCuYC1kUie/XPa5KlPwhLzdNl646IAo0QACkRtukb1R12O
Fc6+jPzsSR3wDVgkKMaLb8LmCJpI8p72JO9Gab7JE1j5pN0C6zaHBQfDcilk8VH0UKgspkxF6z4g
tWy0jygsGrjkFIk1rp+kG4NsgL47UvG4dPIp7EFDaYZ92mswp9SM+mN8N8YUgF6WOJdsaq/11LvE
rPevDK+GzTKRpcB+nQSzVgVRplPaR0PkenPjGhtm7scMrAJruSjxDCQCAePADKdokm+xOwUKgpzA
DUtS0BxSBYUssHQtLCzrssJe3sUbXRYg+MTITaDl3x0jObYcyCFtpfqM+IA1RT6biSI5263eAzRs
UvsUO9W0aCWN2Agy+OvhAjm0HYz3hNwas+DRNxAqPGNQbmc7cJQ44+SKcHdKagFp/EsK4TJ3s7jh
mEhObBQ2I9ynnEkltThzeavjN1/xEdbGCmJF6qCm2Li4g3l82vEwxkHmpFcCYtrDMEqkOGlF0Yyp
dzJzIp/4wKWJkNZU+o0jqdX0MmE1Nc9YppfXqW7PkZNzec287YNufw5udFSYup9TkfylrSE4b5GS
CB0+OdGbTwSxPIt4TZ/9niqcuqWtpBtTiKu70sUYueHuQzfSVSU3c5dvEmIP/XYxEq8d9AqQjiJ4
x/GcUo3nuppvNSI+fcfFtZG85iWO2kZHGjWZyDvqrqA8inN/Qh8KVBQPWWQekIleTJt9U0br5U14
jxnW1zDAuGg1qXccu2UNN42SOMeLYipoXEHQetC31hezTY3EJ4YZgV8dXxN06m927pe4bXs0A0zh
Kix0w2V9WwZ+vA69utqS16xELzBG3tM521b8WlOdNAY91HZODMyeVQOC6ynbaV1MJDRbD0unXCB3
yVcHa96oYX1H+wAm/qQAZKNfml1vIfc0k8UfN2VDpeftHwYY7qk3/lgKWngnirUNk7UTBRV8SbO8
i9JN45FxRkkTEd0mTSwRpXZHU0wuq9pqu5GV12jYieei4vMFix8keBzxkTePzqk17ZY/FMpdNMV/
bFFcCIhlK5eoD0qP+KxR5EXBoERM2+gtZCBu2MB/9w72tWLmKQ1BN9XloeVVyAWME6viFbb1C3u9
pzJ/5CpgGUBZKIykOg4s07FUt0Q75E+GChNy6BMP9geqejG+5swuqmrb23uArd9hRJirwlB96yam
Q8DGs94uZMLrvKzs3ZhnqNfehhDQUjh0gZU4Lza0fb9H9906i9jpWmYhvLc2nF88jeuLrLrjn3ks
9tgwxH7shm1hJ/rZgUmuyIgFUbGUfv6wIknBMX5iCTs66UJwATVPYIKL8cboroZEcB0a9uQwxHV2
sUFjCzq9qrMPGR36o11FwTygUF5orBZocDwzioa4iRBa2sCfLgSP24bpaaTnmxvEaFHHf3thnZHV
5RspiU+iFrZvKqwN57EpfLsBKD5mUHVMtzv1sfI2s930MoOxn6E2I7UzIp6iqIx1mOQcjbYqtnYS
f9gjIyhb6FeBbHd1EMmg044wfaAUyTL2wyh8Eab70ZbdOykYvi5ltSus5CXEA+MPRHZ6pRV92tJ9
REhQA4dop80kC7lFiHbuQNt60CgvEuABRQmFLyK1dCuwlSFb5PwfQ3eLFglBXnuH2J9nVN1ncxoG
nTHiXYmN0ZMuEn3BdDVoyjbeZiFtOL7vvZqHhCitKEryI4A1ckZSpZUktlq9r4VC97LJoC3l8BIW
Ict5V7+3MVlJiTOyF2adtR/K6Vol4eyBUZjenfoPBymXbMGB1dKZOS7c6QmTHk69eCTIBjFtHbPL
HbIcc0rDce6Oz13fXcmiMXHMOR+4C4t8cIMuV69ZrBTUQ3+aZWCvDpkQVSkuXegdXpgW0xMYNhy3
aQPzhOuzTzaV5tR+AnXnosav7gRybzEki2HkfmYBG8VaBXvhgDNxWgiMzOb2tZMZLHD6w6wA/1Wr
gWnqASYdiqkip7d0xBMavekQrYiJrHB/pozgHrwd3QMcOt8MET9GSBlMs6LI7aIDCMNAQ/c643yM
kxVdUNhsecq3nF7Dw6rs9es9Xszhh5OsD61qqVAQeqz4JYNtGyMu58XCNYi3okxXCJPX9h2unsqG
HaJkD4LUGMPKtiTNaL6B941/B5WFrQye0Rr1RuQVOOSoFwdmMN0RUeo/TJRH2fdfGONZm9L2+uVN
475oW7UpbT+NoEdPAOYPJmhED/+Qs8oSvEY0/3BP/WjwUDalZl7JWcuPrA3OY22zsB1qJxACGCY7
aROrtRJE7QJhJHJYZYv2n2adaDDdQxx2b+hUHxslhi1vyivOqI0dT/o1qWvd0yqr9JOi+cGOz1BL
U3GA2LDI6i7dctl+tyzThqbCNpvGAQnxBuPif2U7OhvK+AhWW/0jUJA6sf0Q9dxEaxtsNWYU2L32
BnWVlXwUig0JUGd7Vl+W0YGGDgY0AmjIKI8SuFCem7x/mZLK8VV9ftcxyPJitneOUuUnQcQPc9rl
oZyT02BR1kkr+ycZsp4QtHmusApqQbU99mGC1ieOpgDYJSBINhlIGJQ7Xcsnz7XRJepjsavG0XN0
41wi79lOUJFs3cZ/VUckg+nhaZrkQ67EJhoJ9XmYeu5RnnTPUqac9SvrwiiTmFutv+SpH/P+FfyS
2Lgg7/0OPpQLhNGH0lduUoMWGt0Kn8eoPg1tbWxhCKEBTTedOh7Xf7s1WfV2sY4c9xlDqIIjdcCm
0eMDKhVysVsuW6vbRtNgBHXdfbrqP9xtTIMwEnj9DD64GalYsximGIZPr+6nv9XQlpBMiHhr4z5i
Euo0B3vBxqYy7d60BkUkeiNzM7dEoLYrswDnNy2NmB8B0FEoLPBXltRkathPLwjEfxKGpmj7O1/r
SOHjtgApdw4LJpBpH0GSYEpYNGQWiyn6ylHg+Xrf8DgPyw69nxeK8Z43peH2lDHZgNozMDkM4MrO
1toXvPoYDTReIlMxX2DCGjRq6mOZLt/x6tS1CwLU046jWp9AwKzzGDLTYWMq/P6VHGyYFXu4o2OE
oIzBBF2no9pfZifmjXTqozOSMj13KTePsMlKtKfnkTEubciPGKTlTaIdNlaD643obkeIH3TSHQ34
A/MdttiRtgOZPe0bO2+90ND4xu3aYb3IA8nfwfSKEDko3T/FyEyA7YRgOb8ID2Ad7XvkC1LXj6pW
nVhlL5QjvBgh7BDyq6dTodVBbkU1aKiIQGA4ZNAmmieksxuZpndMLRZyE5cFA4R9KHCFiWK5plmk
BlIY97XFaGzCBbroqs7sTRiePsWPaABOFTRkwEg2k0PxZTv9U+vU11yEGwC1OHPTSvXNUWWOTAkR
k+8cDJX6gzaesDvpSBxufMpKGX8CtAmYBDAVXiqUb8BMoHJVGxzK+6VqIFU6MZ60YXhCXMv+sO6N
TU4tjfIJabTRknzRpe9YLQraEdJzIAJ/pW3fPJj9zmywfM5VhDtdX6cm+kDEIzsBu0CfkI8HtH+t
79uCqZlClTjW8t4o6QbAFTPIduQ2dBv0a41NiFUmHhZj0XxGvYknMvp4EvviFKPOxNVqwKtnrvIz
uBKkavKSJkuglKsmrYUoEJXJSzHLeC9Cy6sbii4ysMsgFBMMPj8kxtFvbH47iUieNQ00cjIxylCn
B/boKweRqj4u+5cBd9Cxj6IRjaGFJj3L1GBySDdfM9UQG29WedLC3SmAbu3og8ek7F4Wx9hpsq7P
oNYdRpAYYKbm21ISfD81hDcyn6XvcIVrGEqCKs0/h1b5Uifx0uYEjOsj2PU8kSESKLAYIsSLrljJ
yS2IypzSdysDPlxBA4FDtbMWO76LNPo6TeK5GlwiZGIS8IaGMdd4HEiV2ZJMUvqGTs+Kg3XyNSpT
zy0x/NZdGRizoLbWzIfOwV6iIZ7fFmPymTfhR+10DynQrjap9MBJX+ds9eVkFEvzEm+l20f3Q1kT
zev4Ci9uwEyl9AXVjl6xg1W17ILc1Vfb5EU0PNQubougaMPRZ5yyS0xz20R9vdFc5W+xFNdY4ihJ
DM4+3coObrgwTxZAeRy1NbdyTUUkQZuCq7L/IqyX+yYZ360YHYsRqaumtiTCgDMHDdS/YtXLU/XD
Od+MWqcc03DeMoz8a8Ge9NuwuQ+nuT5pWZqBZnIzBmE7EEz4loTae5PrzKSow8UQeTBmCOunOFvT
Xqgl9LesIe8QIbm9YbmHFbaUe6NG89rgX51tqoeeH7VT+cFME6228dqK8gBR6jUBP0DVFZPbUrLj
zyykRCJ8Lxfjo+bD8obeXefUL1nuWr5Kaq6PI9XaN512HZfprpxsLrTB0nZ5/VcF0V6O9R5TqfIY
YvjdlWYbLODRvJJI7iQqAiPvpiNVwEc0T5ZPwHAeuJ1EMsTvsFyYdUkFWozFF639xbd7srGcAR/O
NrFQTlwTEbUUDGW5+luiz27p6b6E+0/FQd+g6Sx7/U83uXs9i445YlkTOsgRl+q93ZDe5KZmutW1
czxTm7ql0fIhoakY859GFzz8IHq8puCcB0+6cTL2VRmBM5AIy03T9X/7DdSQAUQsnH+30taCyT5X
ZUX+3filIunClZKf+jL8wGoY+csKn15K82pqSENjE9N06EyBbFlIMdj4xi1Ggk2LlySXsBXdKbws
2cCJiMXerZWEje417Ay0nRK2/5LCHCXdiOgLZB0LsEHLjd64juOp/jfgkgUWwQiBUAKfeB2Nkqdi
yhEuj3XGFKNve3s72VTpuoVmyhZ44SPusqYZzGtjhz8ua1AkIQPjEzpZUJvSa+24PmAGdVAPsh0Z
DbX2TeomCs34xx2LYROlkcIp1yLTMuevLJbdruPHGvEJGQg4nAxkIK4lZmi7RB37HUJPC6UnguOJ
LbaXoFmjFj8nmF4cMIVoX9iaNYq1R3bEJnak8hvDcitPZc5Eu0eUmLKjey5YRuFT5pml990RoH3o
W57ivg8r9Krdt+pG9ALC/VhjUSk3o30yDJFftRyWS5hdHfRasEk7uqOB6tsJQOtDB1QcIwhr7cKp
Vm5TcGlzs0hWhDHmDIqUKFd3PLTrOylEkCTDAzrUgUzXAhThnL6D9wEfb7T47LTdAvzroJfZKUun
04wgRt01FW250ZuovqvsyU63xQTk2FQBwXEN2ovBdizqzjiVzMMyEg9vocdm3M9wdclKrx7rrXD0
V0tGL6nqpwBHdmZq/DULbjw574duwm0yxmwA4IJIQyPQD0maqet1gOj+sZQID6Cv3hNuTjRfluwl
03NfOjrZ5o7rW21JhJ0FPCG0bAcGrMZYwQDkXehkdsalj7mLSXpH3zEwh53asd2H7sBSZULkqI9D
fTSQfSUzp7peuYD46tdZm//Ktzoewj28VJqsTHc8vRYlUvWyvGAmPi6N6gTdWhKSWqG1THCXKC8p
ZBFNLXgyUSSiQqXtlXMY9MJClUBA27Zzjpqc3kk/IEYADbRquj9Oh3ubxKjUrb/MSf9BFrKF2L14
k5Q7dyrsfa6HbHAnK4DmVYBSs3e6HT5r7bwPO9XcAqcuGBlc+mWNy8CO6mlDeGhU/VMRtP6ue276
hIQqFHgAM62XrGiWE33ez4RCUyY5SOJ57A6tWcBD4Vunb+STyc05iO1/eiJ+0p4TztQp77NCuTNq
RqqlVX7WXURbgfZ4m8j+gHGWMLYwQxqsRltG4DQ991OPbR8ol+uJDlBLNP/ra5ZWqejUzWwPZ1NQ
zlhyxHGXIsEs5EsjwnjDaOWzrliUoodmSGplCxaKL1iPTzYY302qEnoBfJVBb/vU8CJROehUSkZe
bKb+r+WCsoUriDfF76qMCAFnfjNrVJbdwBNpTIwrNOafQwyULIL5txlS8yVDkBI3+js7hq+qqRsG
J0qA0MF0SFvwxAxej4bl0uTliw1kBxC7GaChRp6afFZl8pMRRLzyhHzErAtiFub/01TNG92+ljYI
wrh4GEt6l1Ex4q2G69+oSHXpJfowwDSnkJmUX6QsaRp3h6S92BW2uhvIhUfqy9KcURW7e44hk4Ud
iES/LldYhsizgHLTS2JeCrPirUttfjxRIEg39NPQMTzWcw7jjr11wgifwWYjV4X/VlGS5V4YCwCp
Lj4loxIUkEa3SRX/adkSeyJdj3gwtWJhlBplADpUxDkGWROniWUHMLaVGKhftFz2fiHsY1cNY1Cy
qlMy+6sYyQJmmvWuNDxOmstDg/IQEJFKwQNYKdL1H2XQ3PWqBqnADgNtHdEVep3uaXcPUwvGsESu
YVI3bqZRfGgzA8SC8ImrO0F9rNY7J5Hd1jGUL92pvoRu/CvNLwPEua+PKrL1rHmykckoAAu5/3uW
4jDYGxY5Xsf6Z9fbzVMo1PpQK2pghMWwb6JTL/PsgEaIMafSWEzwXYIj1PBPkk3sCcgAadQ7ooH7
XUimAtLZgd8PH4Rl9+12LrrnDsjmFhIir1YY5IX9FfJGgmYxH5cUnzYFzcHVtciPW/fZWb4Bsn2z
rbYvwHvCzoywZvSPdmoUW4kqX4s5YbQCPypJCsZwnxNtaTvcf3XjpYWr0y7i4KTBlMw09XlnJvbO
WaPEXNnixaYYzJYu36ZWdWTw/FB3ToqiAsxqr/yV66a0Bk3PrcyQOyzY3qAkcDaKopwblO6AjmFB
MKY+6FPzqa9208ox66carGJinRoHqrOltXaAx87cWV1krewXw1enuPxww+ShRHT4r0pNEOS2dcdy
mfC+lgNpu7ZyXHbjt1PDsYor7RBPxiFjtHoZszq63OCvwuVlMuqUpYhjA/vXUBRSYFT4VGf3XY+m
Gq0lnZrFYqNPUWY3N4V/k03bsl7Tkco8f9TaboNcqLpDNtr52WzUQeEoJTwt/QTMsd87ttU+9hF6
PKFQMv5+uUZCyAJN9FhmPSeAou4rGSq7Vqr6+b//yw3zD1tt0UKs9qxyWKI7Zkd3KhPlVXqKYiIS
ZXMC2j9fiN3dizhEA+E40I3hBARDt74u+mS8zVOZIiaoozPUB+PN1TMfn2KC/Hi1oki2tDWOFaoh
Xb/cXMK/3vFJN/bmnKqXAtVhD1v7UrpYbVmYmawGYwJlSN94yux7hmIG+iKHFUbWdeWuluN9swZO
jzbaSEd3y+1gmM0Bur3cOPjpeeKhddO3V/eziRDsxuC//R+6jfcvwzNwnYoZHXwIvyiziBm0kCcg
SyaA9fbfIXDJvhCYC79fa4z7eUHe+4sIYfOmw/ZD4c4ji2csSZ5rJ/n9ijEXP+D6T6YsbJTUTfZ9
SH546Cr51lkFHbdgxrx9+c/nmyjDoew0Xp8q+XvzeWJi+/3qJkK/adLDIX9NavzHN8d5mRoefYj1
KWPl9fdfMxKG8FUYpOBp2vItU8vwDK6opx6pBW4Xl7yCvi1PCAmDOXdOOV0Tq0f8t7qk1CKL09wZ
fXvJTdV6N9CNZG2DD8bR8KTFo3Nu9MK4RxVNzwuzMqjTCGG2Fv1phHQeyslMOdDbAasTCJv1z/vM
uBLk9YZRUwQ3c741jCRqkQP7m+FtNNTAo5F9lL2m3Stmvl7BkX7PmwtimOHm3iJfadW+Z+dFkmbD
3pSvi1DSad5yiwZrOHeM7e6Gdm6uTgi8zxK4cwdml4krq+CWnIIEnvwnZXyo0/4cTfqnitXnczEn
zQ9jAiN6LNf+DU4ViaII5NCUv/iTxVQL+lX9Tdrjx29UmDrBgsxEvJyiWlmltFB2oeFr6LjNY6ni
1Mde3G7LjKSUX4V/I8RyXagkElL6/swGWz3dcPKXBoEucuxEvRhpkR25AhPQku5xXh0rxS0YBD8d
H/1/CBwLhOWANaq9Z684v3dpuosLwKJKjIlSNBVL1zXcL7VXrchCaaFUVrjtFMM4MjxVL4h1ybaZ
pfXq6tRUxTyfjWQFaavIyIE7D2F6TWfpumiulHXWz1UYWtF8SCNzc+PbMKw5qaroTno2il1WQgRJ
xkm5VhZvutKi/mQpF21UFlUMoaG0jaq6b2bkYRNkzV8u0VCjxaIIlkHqkBRuDE65ITTHhYHoRndW
LOMLihcoDAC/PDYv4UYCr95nVfx1Y8E4OP93NBxoE3KluFokm49OXNwt61e3Pypm4285kC0/M2/6
ZZQA+nlVdAPnFV6mo2xye6uJZXgGycKKObT7ZzGtkazduGKk0BSy7dLBVMQwebs4bHbJ+iVq+tTT
cPzvsnFZG3VwO5GR3hMRnV5voAytRk4Xr7l/2pwPW9miK/o944z//xrVDD+xSgCoXLLgdnxptl4d
bAfTlWyb+vz70Y+NmKBtsW5bJbqpIulSWOFferi9rGWaRzfLcbJlnVuCCm3/3U4UJ0Pk7AjeMjzQ
qpeXMHP+B4HUjUN/HNuBDOeZakTrzb2lpXziS989h8PrgDPj/vejmBP+lUPPvifiLMYmwP9KHeE3
WOD3N/pPsyKAJLAT3xjR7Pz+GUa3Dd+l2FUTXJ+iFc09mi0jcKqaOfpEAXMDs6B/8Dnj509DfXfo
+Lt0VL3K6tI/wvxzMw/Z8fJDzET9mom5DEbALyybWMrchNvGZH3oSTPc3V7vPnY/LL1o/U7YdFI3
rL4dJulBsThHbm+o4pYPUyvzx4Ii+urU1VcnXtvI0K43+z+WkQ3SROXwe+iPYzI/MFcfCwNtInEU
Oo51rUNl0GjFHeBP22fkWPzM+XFO1FVE0s2Hm62pK137KO3lylmO/i9WXOXQ2XSFOG2Wg4gcxDsy
GZ547va3R8xdbYBVVZvMXXnEchUt1hzSd4MFjr5Fri1fRiOfiG9un9E3WNhELbhl658nd6mU3VeK
MSFQcn0+VDPLGkgAzcFaW3thRgbAlrllB6ipOXOi8QzZrLxStv7nL0jibA8S3siMQdutfOwAbNz8
exbS3fWPqvsBh8d6yqNZHoZozilhn0uypr9cJhKgusLpPEYuE2EKof3N73ozMzWIdtG/TV4KYnR7
SzhWEEkA0yI27WYocTvNQN6eNncKk+XY1EwGEMOPHs3iUM9S3SHosh/Kpib9bbby7yoWK9ymfxhB
y3kpERS+RBt17og/eMX456VDP739XgtWwjUW5mnKrEW2u6bAbDGRA/JfuFM7DLDBbBxpK/JHznQc
KKp6kiaRugSt6WoPAzZ1gtmsp2X9SwhQksKgdI7twO4Z0JJ/4+T9ovNEeu5Sru/bVxM9IFnZDRat
58XUziKrk+85RsPfI/K+M0DzQZ8ZGOSv/0e2pDtpJMabyp5uB8622CeKkr2u/+Ttb7j9k6VAChZ3
owfLLnkcHOVyM54qrake0oJlplIL4w1mOqpbfBcKrrtNR08LDH6F5uo90sskkevevjfvND1Bb0vN
tl9i/dKvniojo89xklXfODfDBb+7RUSIsF/LnH5Cy88VZ8cjnsvmUebL+XYgOk3uHMZGKTYu44Cg
7vne4wb5IDu0kLBTXXmC0LC3pJzpRxtyLFVQhNVqHREKp5hFQtLFNV1vrOPyue7Yz+d90Zwboyuf
c/BIQcmDuzWEWjyXfALQeen5TPeTBaP1xITTepIz1f4CXvhGNIxVqrp1JmouJMQS5whoN7qoU1J/
lFmb8b2OdXDL69RU9aOs83wzMuy5U0pxvDmLajN80YdGfZ166FMLh3RohV9xLRH/rX7DW2hbBXqg
UYxmi7JIErWdk6VUVvJNmM4XBC3zX/1amtbwzzLKZ51d91tBX79RDTFeKnrvk6UWRMWvCJpfl99v
8TbH9jVSoA41zEpXOfryHKYuuBAYRt+F1ZCVGP8fYeexHDe2ZdF/6XEj4sIDg56kt0wmraQJQpSB
9x5f3wsXeqUyEfUmiASSEskkcM05e68NsGhMim2oBdU329F2wjPpswP7wepm7KammAiJYRjpAJiv
AksRV3osOf19yAe6FrRbHZEAELVCfzXnU1JyFOrb1L5QOvgnlwoGPhGDeDYjnj6liamRnQBpMHUj
2zhYhXpx0Ede4cmmdVwtJ/JKFlNQXH4PzWZzEFvRnBLfgazLvWgjT+VBmIp6gkraH6LcH854ZSEH
xtBHe5Z4TjSiA2zdcDfJ1YcuelakERQkep2fyEJwaMYVybUqiuRC4e+zF1lfhj9s3/YYxwc9CwQ6
ADadv9/AlRjX9LmLlggjjMSoRubRuSdGkd0LbP2hdm7LqKsnJUrzfIoe/JpgAYtt1XvZBO9xY3g/
KrxToNXsEzQEk9oy7H7VIwbcqNLkrXXVvcSwyOu26xyTCR8NXR4QqF1EV8+n/CZXmRKtZwHNmejp
TmH+dWS0XBuaFz6SewGCCxDpPoecux7bWYE3ma2/1wtgeewoX1ybTjYELwFo3+jubmP9bHWLVbyF
rQAFU9afJaqy6hTz5EwevbuZXOkUBl6Fse0x5VLTonLYCch9+uzHdlMj2/x7eqw7Q1byZPTz7Pj9
//7HAcJim7olbEvoWMWxgf8VwlKpRa60RZn+ShjtTaOmPB6GNx+3/i7745VD6XW51vAgucZUvQas
CFw/8sC2B9mNBg5axsBM76OfknSXp+iyesc7T+yktsY0VCvNiu1quYhaUj3O0RGhcIZHpSsfBV3J
8+JzbBHjboVRGhvqT+1KFH4Gha9/HADx3Tp5SOKJBS96rTJ1b/J6TFTg1QrcLw7f+dnO1XhndAIH
du7l58rSnV0Eq/AJk/dTHodvhul6r85og46cX9GFyNZ9CmmlQXK5IeQEWBswyfkQ1qg0/cquLvJU
84S1MY10m3t0LJRJ96+B4CBfaYH6VmL7vHaifY9Fbz50Rqe90lR6nwMW0C0D1kjZJy8QTEdgoTTM
5l71oCubniaYVb/nmEp2hHVhEp4PXhIaD5Yj+I3t+KVttU8LRtDGk4xWBQd2KGJaRxXY2f8S9204
f789SBt2VUEwPRB86x+Mnha1QBpaY3c0O8N60KKZQUjJUE/14NFoNTKfDXX29QUxAoJQD4utMrc5
A6xeitmKTUEGzAZEI5UmuRMsi8hZLWu/FHL0eVlkeI3TeTtzYOvYquU31YyKA0tFSAaagvzTxHQ3
pxVUbFBIVoMb3FFLXRaBJqLdbV+81HE0Pcn8mcFO+7UgUuUQzUk0GVFvpImkuyHRa3iUUDWKwYcb
gFrrFM6nap882XXvPFq0eJ///flS7Tl8+S8PmKWplmNid1IJH1WNOU/929enMPPr//sf9X8rVrKp
arjWUeHpX4soh0YsmoKGBr4QHFr0MSvXDC4ygzRkmt4haqFN6+L1T/DGIZQh2a2YGZ3Ju0QE6Go0
zFhlBPB+ghxHF/XWruFumRFselTH6opZ2fuYAgeeHmibXDwxZ5hAMJINz3FPB+0/S0shevzgZfPm
64i37cHtv1FsIUva+s6yHoEOG4z1gPn4iIqBh685OABgb4X+H9KB7w7hIe1neVWBS8qfHqT50Cfq
YBUWmX9jD6kTlUE3JuwMBBFez4YY98ISAQRby7gYGt6l0U0+wUUn04ACyvKqcEweg2Z6VCkH7ya/
YXqMw+SWmHT0PPfmRaEPCHswboYG18poNlE7veIOae4N+qQ7RLG30SJuhsxKwg4rH514bbsY3GjT
7NtqsK+WSJxrXtXjNvbUeHqr06qgM556F/S/F9RO1T0mOWSlG0Z4GX3rAuIzeK5azbjZKd0LkKXC
Gq6yuEQmpPswdeObPGNXevTsvt4Qqtm+TXl9Dlo7+BgUixJq4U4PYdcyRE3mRVZLLESdF4g5TK3y
3GzKl4XXCYGifFDyMd1h9y1v3P5jWRqEGYXxVkL/Arf+aA01uFtCCR99dOYrbVIoB4ahv2UVGxDn
1XSXQlPic52l/r4DIfEE4ItdXmD7+4Bs1UPotdt46PizK+pPZfC8F1v0Lx592rUHe+pgBaJ+J2l+
N/VN/dUAwLRxXXM62+pQEP0H3A+qxVcW5LjWtES96ZP/LZzSq2jc7oIcsL9gBBiOHhnLgrXcJcWs
NLutMWau5Ne0UG1Nvf5cht4JTVn+aldGfwpjbmLPQBuxgNH+/em0tL8/nFQREeMSDidsw1JV+68P
p9rVdoFkLDtZXp9fitIMXwYD0bLe1I+azKtfSCT5oNpnifVBNBpcE7NN+eMiV0v8cruY5tukNam4
jbSaJNk5DYoR8B6tpxpQk8qO9iLt9EPMhmwM4m43pFARtKYc9ggF1GNXgUfX5mqFPG3m08AIqrVQ
TCxNcx8sgGn3JF/5aho+1bOqWVWDx6LwyUsrKpYPyEkeySyjhpngspdb1KrtjHUbIhBjVQhAxMr5
PrHpXoqBFDsyh7/jvnOfE7toD2mZoiPv0T/4cA83jaEFD8GcJS3pslYWKfx6Y/9fYHDmPAj+ZZC0
dToCquNqmmZqyOb/+ndg4EwJJQwyzJl1sOqM9K3XWKEb2omhhwnOcnJiQLX4a0F5mjOvfHFsO8Xe
QN6nZ2ZwULwIY3m5gdDroBan8payamBOLIBJRm56w4q6kVQbZIFfsiQNDjLJzVCV5Lg477XKVI5j
aKwalR1JD//14MMW29maOXyZr3vs/VaQLvUDmTc/ZKnUszOdWk/wkz0ulO//nClebK8twiFO2Byd
89Sh05JrSnkAgrWDZded//1uZtb4x8doG8IWpqM6GsK4f8w1kSoqdmwZ7axmprqktWl9U3P1l+m8
GKgjdDFBrsEUzeSvIH5Zbt7cQG2T9/azGU7K2p/oOKoNkeZZ1fEoU91fye1gTzeWdDXS18vJf0t7
tTy0rfmRhxTdN8EcgSSvuaHzwXP1U5VdiQVckrERQBKb8+Sn+2TuvcgDYUXBlaLeqkao/ETM6Cdj
sNUHvaNT3gQNJoPZMo/H/kVXlBF3eDBckwZpoRk4+rbNHG+nkhe1b7TU2VN+wREfi7tklIgwZ8eo
pJ8I+gq2Ppq0jVLj5Qb7GjynMZ1QwILNVjPU4sm1d5ks5VIrQ+DWXHG3vLlKgdctpWCsIaOT/SLZ
KhqLNjvQ1jONA64BEF98lJ6nfEC8rCgNj5fMEv2qDLMR0VaCKjRgtXyRB6TJ0W5Z7RDha+1HxI81
o2AVX7I/DgG7Xz7acLvcllOpfNUH8rTkrOlbNgjPwQeNzkQeyrwmdIxzPoYmELcLs3sqc+E+Zt0H
igV8h/OwUHmIOJvGQVSmpA9xWbu7oLAIKTFdcWalcsQOob8rSV2fRI3OgYQ9yhSK120Y73xK1kF4
r50e8QuCtIs5Ra/L6mtZ1LE+fuvyrsL8QFn6N0dB4hNqlwiiun6mlTPtJRRdfsEwfz1+ZXel9p1/
JajwT28GQ3sGBBpd5Jeareus//1R0f+xrrUd2xU605HBpscU85P0p1UZnd4Y0r9ojq5idGvLLvDK
5qOrAv1iNqiRj5LdkezlcDy4k3unT8sq15pep4PeTPA0MCC++EGUrmRFAr4/vqpkureMe3QlEuM4
M6nm/nryaBeqv/H8sv5klNVrmhn6TxG9tt50C1lYyedGzN0E+crqpy1Qwn7TxxoaSNUuPnvxvcRH
9O8fgf2Puc+B0KOrNut7gD+O8Tf8JiXxwDAjbzgWan91O9V8y5nMT1Wpd+uyyM03C1f/zq8Aotrz
u3jww40pyKGQ74rBoQ+NWOBKnQP8kwna2Ry1LxKUY+kBgrTE/dwN8Ic6THsoW1V3/Zv645Ro7JNB
mSMEaGwkpfXrufBnXxtS1vd4UvXPbOPW8wmFQNgDvNALk88Y/iIeL8Q0upPeymBCF8rN+9WEVR6o
dbClkxqgR03Vi96NDj0XjWh51OoH0R9RDAd3gxUp0uxxrvrMRRN2j8FeZoxMFXLSbtbcBbGdvsRu
aF1gQ32r9TZ9KYKZDMs8ASKmbo5T6aHk8PQHeRDWZCyvTMf5Lxsx3fj70E7BmMWKy15d57fS/nbD
0v3Wkgx5yUnvlRyYDB0GTzG+iDQM1q2eki0TFP6OyHqXdpFSnESA/k5k+6wEYc5oPe0kyawo8+ZJ
HpK2/pHSZS6U1muOatvb+17Qg3LRtC9rLSVSzlmaON/DST0mrEPgmFJKxtZUgpccV1WTADandxSm
er/JUloV/36Lqpr2j4WBYwNGRUuBSkE1/3GTxigAeE5VqqdDF54wnNdPwxRtLRpa1ESqYpfrdYC6
moM2oAdf2v7EgPvbviVDa9LTiF1BOH6CekvAUBVpe6NGCu+YpIUmVlp9zgeklWSif6Brpx/t2t3F
a7X4kQ+CZlziW58c9QbjYDj3bB+qMquQTTscNUwOZ3ngB8/35CN+l4w7QTxSQZH1hnCjvk8DDDq1
dGjTDbJXDfMSGkZA4iOOf/cSzSUr/H9HtbOmL7pXk7hSOeNjrvL0JV7x2IDiWfeq0gXbFi3dTp7P
RJUdLGt8N32WA0so8ZW05DYHgP+UOdpo3ElKUx2hBmXoDi/yFDIDcZ0KhqqicK1NURnlCZ87CkZv
wFkd+PBzBM2sSRSfrRTXwtR45iXzpui4TFuOl2M3UtvwKxZrwg4AL2f+2CIEik7LnMgjPwEUcfpr
ag/5Lm6RtUvAlryGM8bqNx5ItslSx0eZZMc4hNegqyIqQsRTV4Forqgg7rQ5qZeVpvqXd2mQXs3M
olioVM4jmoPxpCuk09WRWpydkCbnVSMTZJsaQXacSHzes5p3n8oEy1pRNtrb8otE0/AlGJqUGV6l
3Ryr6SGPDWM7VTU6urg/28FUnfvGpkI654PIg7xO4tP59yUPMviyxEkcHC1gKWAy6zbWCwTZ46qB
1baxjTHcO5P9syoS7yVUwf6oDd5a7LLuQ6cP16UMYjTQ+F2XprEd2buZT7qTt66mjM9wYJ3jMt3L
mZ/V7a+bXSDvEYzXT44Lz0wufUzjNkZkoresBWkTD7RPaXKemiRmx+qo7d3o3faas5zD4AVOUr6B
6Ds46aUxPNIRsC9u2Y9UdWcLl6dBx5K5sZ0zpqwqxU5yGKMW4D4YYso8c/l0iOm5h4a5B4hjbZab
ITV1nOgWyn/2WuTLDJ7NVs7szZtir+kkvCwrliBYTeWEdBdh/iqvRxrZpCm4fnuoisNQqOGzZIw1
jolhuAicg7yZ0xBHSRAW5y7GKY+1Rmdv6bTPnQ0lxQSAwSwN4BVpvkdLecx2hu167zo9uFbGTghj
73fVtWAa+u4iPpqfxA73DnbwZnoVAJi3ohh9SpnGJ8m7qiCVnjyt+CLP4Hhrh6iMYdbqlQIVoUn2
ZFVGb6NS3v1C4dYt0+ks2tg9In9v1yYNo/sYUtSYZ/twXi/jAqfz4f4oVCqO8ofVK1gZXsf3Hgar
+dxmJftyhdpjrYXDqyYQ1cnoZ/kjhMIqKJmxjtHiSlnjBat3EjAr30Al0hxlYiyTFTIUMqn3ZjGO
4DCy8QF/YrNJQ9Lm3dYdoNh3qbURdnNVA6tC1uNjLrInADyYH1cexZtFLtRUbyVP3pvVW9ZDa/4o
8v46woe4yAPllF+v9H4UF6o+FDarh4jffxP1Ps5R2zDtDZ7Q7MyTs56ltLJcooEff5rPpK5KnqFv
2MjqqepSwZrf6xkL1mEYePtOaauLPGhNxxI7BnB0xuJJrXLVWdB01TAxD5mfx7uEWAWNSM3RNb7I
HbhE20GRACTWbvI0al4mhXjKQSdWPNfY+k7zq2G+Jt/1i+IniZD9rRu18nn2t2gzhRj2Z/ms0dgy
/X6tKJ3zKEevVqBBF0KDNF10+qqUo70/Ej64bAaE1VZ7NQs/EYeE17kXSbtqh7jce6NGsqZWm2dA
hJSUWRVlak2sra9t5NApD8ADaE6XnrItjTY8xq379HssEmMC72q0/zQ8PUE8yyD9gjlOXL/em7aK
3dKtvmqRVi8f4/IJyg9z7I3qYvO3mhR3YAPJrVUe5ZNf0xw5L7Nr48bJWm4YSC6Gn+pF98YU+rMA
Oyov256KJT7y2KjovgKWuUhX/iSG2wgIc6sCm3q1E/FDQ/RydYvpGiVRclWLoNvWBCNuWtn2KWmz
AxmZLUrlpSfP/t22sbQwOupTjVvHw9MHZzjYIHcZP1kU/GBnG+XFZZPODIc4JHVCe0vWfXKk8hVc
a4JBSORk9g4tENZ9ku2otuoIhKrhQjabtnWQ/t4XypmieI+1GyoP8H0Iyuwa5YHYQH2VZeImAYuh
Y/pnP0C7Nahmj+MXweY0vxoCFGTylbzmY1Zc3h1a29/OwtbN7y+Wr4YwdRDpdzNNMZhJS8GnZkiM
Q0h03U5q4VBUr4nMtVF0z+hv1K8KirqtHALkYKCng3/rMPR5eJi1UlzlCCOhukFqEw3FIp5shZn+
Phvg/3hFTIZKi69DllcO7IXF2SnHfvnXqlYrv9bkSZCWBxnQWgeMV9BUQH6YyIJxaYaHMg1/8MHW
T+Sg+fdc+Z4FJSwtvcisfT3iKQANinHT6B0iB5V9o/gbOfb9/hl95tC+VKEwW51yQGVr3XofFYtt
udPnahiWRVJJDKlrXcs5CaItMuWm29bNcz2It5Zi0VL1EbrkXb6PIjro8lQeBvwQ284e6yu+4X7S
k0+RQ8WZbMYOQ5Fo9/E0ORhpDaJ/iVu9NgVqKosxUF6idbhaNrv5hC3Kr9BxsEfWbrGiKlssH6ER
hQ/23K0oEfk8hFV78NMaQXUMZ6sfi2cmHFqCNNfnHTTFdmZYEevPjaUTzUH465vgMT/BncZ6bpNF
vlogr13UY4iZhwF5SF0GZW0oiJOZRwbPPDuW2d+TpN8jxki/8UnrK2YeAI+F8lV+wKHTY6BU6rnj
YiYP5odm5KSODTrZwwV/ITz14iy68av861Gaap4qJISbkSeWeb1triLCgDz/nr2W0OqZQn9XZ6WK
W3/G0Cp6mFzld3LSipRzJzoFPd6+IhRg6SPbvqTGSZHLIKcO9mwKi004hd2nGZQaNAPZDpmur+Vt
nHkJM5QFS7xSt2XmZUeB325nEFb1lviEf6NzOyS9ry5SMQ8hsSjBD+VNrz9kKCEjeLzf0rz+igUV
6rSmqzt0lovQk0QjFTwohtJZBBoGgfqco/EJDBEcSTxUWe/axvMY1U9eUGMwmpUkflkYjEehIFjd
eNJlr4uAR3NXDiGwYqtRkDaY28yL/JcixQWVY7bhfgL1uNyJJaAe4daUNcIvqQuZjDnhC+vTdDtl
6nRW4CWgPwQpUMwHp0WCuZzioXl3LEqNusc6Zqnh+njsN3qRjqAIKu1zpqY3WUeoE9Ikx0H/FhQR
npNpzO+qgDSWAXfonSZ09lMDcjPMUjocHQaCKkOM3yhTcvHUajoUBdivBpEKii06zOW8bCf0w3Ic
4ypZ4laerOmIN5ffoiHJzNdBEm0WyHpDqXTr4KOlDxmo2Bt9N99QPa62aOkpkpVK8UFZyrwA6vEX
8GZe2RjNAMSeaoRZE5nB5yGc7W9s+BAu6N41Tr2YsFDDvHaZeKzmZ97WOv+UGv6ubFmZhzrK9NIA
AmrOlFpWjg+LNiBi07byUxfVne5RZ1zUG6OJ6TtGH/VL4EjtXdlVwgaHo4r3VEGbkys2Zuz5DjFr
XTvk4fSlJbB9DY3QPTSjPUCr0Nliu9OLzt249psQ9+uQJntHN+2rwdC8vEL6hCFY9jsHv/PWM0Dg
uS6V6lrp9Zveq2ymXX28lsFqKZHi0DYeWzIQt6DdjLMBeePmKtV9eReZbHtyghp/ozfHHLhYHS8R
IU+QI1DukyQznomLBRqld92eH/RRnv2+/vsUcCpyw0n4aCsmSCeVPEJb8wg70EFKZetmJDOgqlnl
oEviS+SbZuFiwh9L7yxPcQamREgzrNcjvFgHIzlq7wd5qK2JSTHwFaCpqtbsl3NasUcPVRs0HiT9
eI/PMoWx8dzq7sf5s+WP1lkZU+sxzg8iLYzjmFu0a7HAfyFXdVcUXv0mrxsBmQ90ar6UjqmcxkQZ
X+xUwydhPlXNVB9/38dSM9HEA6s48B5Z4cS3EY/bEciYDyJySu9OhUxbBd3xtYJEu6hZpsx/DEba
nlv7OzyW8tEz4vHRnUwAVWoqVoNytNpu2sliXUFu6VK2kwU8K4J4Ld9ty8A7iqIOSNtQUeBr6LQn
vexBWuTOM3iapa9Uo00QgAzZB3gXxJ5sd6HyHfIgtsqPHF/mY9WLg3wqR4mnTv2UZT6mGpzU/Mlh
pvLA/uktnCQFHCkuimpiuixc8ldsO78qdRKBR+n0V7Dc2KWqzDuFjH/wIM0jDeA5Wi1jrKvnKt38
EHbyeZxKeraEdE3bIMJ/U/Qd4kTbALXeHi2o10RAjfY1Vcy7UkXFPWRTO1RZ+Rr25vNSHI4GHUvI
UPW7GvPS+nfWpnz1+41w7gnLawRxPbV5UcDXdu2r6ranyXKyk510LQWY+fuZcISvmmP3q3EsnwAU
N/QI//grOb5AqYFUe/6bJV43PoZsRi961Nx03dxbVl/e5Jjh+VSDbKNlxT9ACFmPgb2HH0qPNQeA
L0xTO1Qj/OZpliGBVxZPeRmrT2OP8CWPTPUkr2nwWx4E0kL5phmm7jkezW+aAYTW1qP6OI65+tKD
Xd6Fqia28tSxqwi6Y+av5alGqsKNYvWNEDmVtSntorRnrzmY5s9O1/RTNHP35YHOk27yiwXzFac3
qZ2HAxl4DuEMqkKZE8uS2G0W2dAynhfea6VB74ORw8jhWdABHfAOO/khJJjCgEIBvVjG0cLp7jlI
jF+fEDjE5blIQcAi2POR5EJHlqpqPAZfitp6Ib4kmPqVR5znW22nq7DVxKcarefyL7ugcbfSLeGU
dGJMWGd7+e/lKYv0do8ZvD2jw/IPvtGdg9FXSNwSzZNeadnFGsY3WbIEwNvvxgj42J9ufjV4q8YJ
KiV6ZLQ0zAelqZnXMKtuiuXplzSsbsu9LG9reSBifOtUyidV1buD/DeqVk5nQsp/CsUZ96gvZ/1V
VoLWtWIjIvjIDPY4cMu3khEhF46++jX3JbZ1DpDB3XxoEcdBKJ9TO1HBzM/XKgpB67aftC37ezwP
QRUcE5DIUT1DSqs7VrzsnhBDx2t5tSCT+j6exvkrMr3ZenoCyTN1XuXnZal0cPK6x7OPMOYtHJIX
KnHWdxd3dVSJ6RVqxWYqWKR1wvYO+oRctSl1mKja+CUWub+bysxH2TmPLuDlLDADI+wH2CF3+aoM
0OlXjb+vB69+MPL0V8Q4qAWkWC25HF3FH3BeKYBrcLAS4r+U91jgouyyWZ+chV23e9duqp1EbM+T
f2GmWJZrWtkUNpmWOy2MTpafvqNg1Sqlfy8mP734ASHe8t94VbeFEVicSM7Z/G2IlcNuULfhJQOq
DoSn2hYEH2+HeRdIOng1hBNG/yG+WLnz4FnNfcmUg+4BJaKnk4TpAJgFW5RV0Cshe39mYekRMIEb
LX/VDHbWyXGGewXk57L8B5TYWNP67gs1Y+NaNJiKjdg7+HxIe5nDipVK3koD9dcDWZ8G1rZDhh0P
DB0XjBpaUtYflLyyfgQ+wciz+FIeWnNiQpZREkpmNgd5j8qVUGx4mExj3IU07JX9UkBmw52deg/a
87+X2xE+/KPJYFN+QaikWZpr6drfW0KuWTghZOjjRMTiBwkD8AbrsW0ehpDnsEOStNOxt6wgBu1T
3H8YhcnW0lnqX32WxPMeiB4sgQ1NREEKH1xYVQykmTUecpfbNraT9Cj84qrRLnyUl6gFFjvVLD/X
ozuelD5xHjvw9SsLQdCHntrf5f8KbspHZg0b0szbE9wx+tNzDcayoIuD7dxiEW2pejQlWi/ciirP
zJZkGgRQZYA1MbYL3JEsoSubvhT1B6JAQP0VAihKZk6PsVd87Uq6pWqoRzN+/LviWMExEr49L6rT
RyCzBzJNop9MKrwAP0NV2tnyj5tTpijDXsnYrcnyUpAbn4knKo9yf6vnw8p26EzEQALgcOsM0HqA
31fAEcyCdHwhL+HFKdTgQ/FySjtGZvGYpSPjONp5w/bJfSlQiyQFZKqBePv3PCILQgGinft2TbgA
O28j64rHET6jUo3KJevTFz0Q2qvRxk+t4o43dx54y5iOAlk1HcEkTClUKI3npiGWOR/HH84Yf5E/
cK8URDmCEVwXuf1lBKp0buDlyZ2xTl1770VAcE2UimGWj18Uwwm3fSq2Fca+rUlRCs9hQWCfHe+W
7kAivirhYO8dK2MMzY12O6U57K6IZG0CLcQ6k3fSACfiyYEFFuVqfoV38wlrsfFQjrXLhglrvTOf
2nQnEeQG1Uq+m8zNN8PLwOooyUWLcIdDvUP+Ow9pEzj6nRdAU8IN99lqmSXYYcLqaXrX3uadAHI1
N9HVPWTUH+msvs1ZKt+FGUKyDz538LKoKlPwqPCY4mH3vhGvfNHJun1QTZv/DdDo7N1Aa51nbjH/
mKDKBKl8atK/E+gK6S3Hpt4QjbPvJuGsc4c/LPzyBluQgyl/bjslqE5XUSzsE15F6AiRnmxgzLZf
kmjcpdSEL6oAUl7Atcg3iiCcjULxTVoYit4R1FIHwvY6X9uBPBbrbu5YxKqlzlI1fMZz6yLH1j2w
RsPiMJ2s2EGdMBfsEWLvyYAuD1aN11mxRPYSB029opCuPToTaRx1B1sgwn3vOzHexDkuhnrB9OiT
sBXRlqCUr08vUgqv6iTtTuNUHg0r5ykrR2/HYgZui8kUjrEfJhPWgEiEz76LaVzJDeT+jrvKe4zZ
a5Ja4oelG1RUzgpkywrmv/3qZuOTz1j4EMc95PzKPtoKPFq/t+sdSQyYYObFrjyMVILq6r+IanTx
9zGRPg1NPFWQKiUM+++aGsIzWysD3nLMbPOzC6uXELsQiC32TGpM08q0qNvIAmNOZWqDj109sM88
qcK3AGJa3raAiT/twfTBHY7EhPfa/qlF+U9FGz7kKqsbY+c0nxXKsJKuUcUZPhQtMA6GzaSkI+Oe
SfcEUpRZ+N8Uqu4/hAAubG4Ge93QiOJderB/0kI4GtTmUdXc4zKkF5r1jLghX6Gv7j+79exbTEbv
wYrUX38r6g007FTwGHs0cINQizuE2+maD9mF7PpwXze+hh6t19ge67g+q5J0hVkdoZTqcxg24bvI
5nqpwLZOENeenhm0iGlMwjNABFaiOLpuPlL4VT6/HZqoVxQfS4LuVyMW/3s7MMhXiRLdp2CkgZHU
lLeG2tpNXvcZAra58ef4yAbI6RDGITzVaj2SbMwahaXqpSLgz7T6F5G85xZiRQgdMC3m9DfNLYHT
UjI5mSUZYHhji61MgxmS6sk3IaqhknIu0SBsmHW8Cv54hT0sXuOweJIFOlnNryOfCamAYVmq2oMU
k/R2VR9GRhgCl78jS6DmQcyLQsT2lG10hYJN3FVkE7k/4ViwwcPhg7cycWrwyYxVgZRDRd4FmJi9
x8KJS3WeCFkQTxfhfnWpq8uMxIxArJ0gKke0irX1A4if8pVC6OVtyExrq2vFOyY3Is/ns0DhugFQ
bK2Gzg5VFjqr+RtSePc3VD6znd8PO1lk09JiljdhJBIIvv7jb19GRDMtEphCSnbyBMu5GIM/wBMK
+EWXPzgxXjl+2kfonMmmJP6bfFAevTO0WW781nVfI/rr66DKCC7WbOdDRd1NYcXGwQpleQvIz94u
00VkpPpVV1hTcvuG38boG75yY9WX009aq+ZxaFpgX5pb3ygFRStqsMl9+RFjEzHwUm0q47LbyZWG
0tMEyLw3pY9SJKAaBpcMceRI+f6ARnm8UT7a/i6BmQFyH4bwM8gteTXKtK/FUMfnYe5gkyl3SPTE
WDkTmiclpvcCN+uBTdccRLKX9ZjfB1moyTUEBkHdqSdNTi0DbEsKIuQv//siz/ynSNBFRqJajGX4
8G0EQAx4f3rcSQ6EzN8kwckc7c5dm1b8qwolkqzdOqkybP0x6x5rZ4KC2dakGtCodHWoD+QQF3sa
2sVuglxIfYdq+fJJVoEVrxMzhn9AMgHYZ6PNzvK842FeS8E59Ex1Z+sFRFfUpzvDBJuvYhB8LpPI
WU8purO0Lcj6hocgD6b1USR9eDdraCp6hOupdkpQ+0RGHwcsheDPXqhWYTvJfeWHWV6VJtMvKvJm
CkRBeKoSH33svLbX7SanI+U6rzHRJAPCxwBjzdaqyaK2A/0b2ST1q4V6KTO16WTM5jtpyCtCozqY
KFFdz4WNV8ZXx7bYjZPUTYRzWxKJ0gxfowymbz54P9ykA7+iEFZI5DIt29n/ZpjE7AR4DM7pBH6W
Dy84N0Gs4yFEtyG/ZFIViD8FGvqyx/MVjekBiKdDpgB89a7WdDRjycFy9SMAqu49b8QPeNfdJ29+
loqZZjD/s7GptIsVR8XKbgdjr8Z2uM2sYrhiDeuvRfo2sol9ZLtd3R1BcNlk+hsD5Mt6EQ5XcY2B
q7tGhskWLUMHKJyHLA0zmE5Ev/aq8Vk+KUyT5toCJ8WIUUNO6Op7WTWvhdEO5z8uL0aRWACxALLi
q8ZbYJrWTrjjsDX77BjOw5iUdmalOXcA5iWAQULYn8rQulnvFUMpN1lsBHwjsDL9x6+ph/7fWIzP
CzbABFueYVsk2Mt6jODXDVU8PkRGDM7OYbXrKCPoRgJcQGp3E5i5TpsfewTRdCXxDVvtAM4qHhBE
fOSeZa/xnzgnp0mgL6IeI/VDPpE4Q5mP5q105I4QeZFMB3SLr5rKA6OHYmOUZkd7xw2epxoNiJe/
pk2yJK46pVbckix6Ye3XreTuqssdnZ2GkrNRtfu1GkVqtxGD0bW7KIER1cT2h15lw2uGgG2OXQtP
aaS2e9n+KtsaymRYmtCG7FUGdW6I2/wpjVtlJj3pHz27HlcbxSlSoPspI4E+Y6sUx4iWKawSNvCV
Kcor7V33Q3V301Sjt52rg/P/Z6g+Yju/O8ok6WVyTmMLcpY1IRWiae3Y9IACw94Q+BtBfjDdD4dQ
qqNMjm5yMkADhHtODORjXqHLtbpPWcqpGdWoH1VHJexeZENb/jDZ/xN2HstxA9uW/SJEIIGEm5a3
rKIRSWmCkIX3Hl/fC1m6Vy9ed0RPKgAURZFFIM05e69NfA7Z7XNFplny1M0WGZ7LOhYxpkY4nP2a
1jYFthSTq2RmWzlaF7Lc9bqDnEtxLDQXIhtn/75MYyG2soyiP2nwbe69F1zw6ACk7MPfBcEsYxIM
gLKByoxNl6zVbOMVuXutlpKu7dT3oUxapLwzRKNhuqttFrF9zkFnD4Fwakx/kEImQRlvuV9iXOMd
cVt+waJBNtkRHYmzEXn8s6TN8VZTg0URM21Vi1B147uA3Zox1WenmyNA0BNjSEg03cM9EMc1mhCG
X5RrAc/vCkNP9NQzFKCRwdkkiFwsqjE7DrF/qJGkZOi3XXNfTpa1buIiueDQwEIvYErptGV+4B7d
P7ZAfZkWB/VzpPRkaZqPOEtsqPDLTkupReyMeJV24pHUMXptwOI7749/G8f+99nGiN4sJSu3dopT
1VVfk9Jrrw2kFoI6MPeweTnmyw8H14DErdhqcdo2P7SiOwZAqd7JkfvPZfUFg0lVxIG+9jgbq9ey
IZUjzp7U8li9ELmVrWu/WruEvO9dqBwH7gF35TTB3ukolWGo/9XFkHjSrlgZ3MsvevBVbXOUj5Px
CVAs/fpN37IdUuVIFB/GunCKfA8If4jXqgMzpIU4xTXSgXE2yhf8B7u68Hr0coHYKYtmQIF1jzb0
qDZXRbiEjqUOmY3mbRZLLyG2vomp7d8MDRKFtMHruWT0uH2rU0ElF7TpY2tHXnC9fZQIiASByxGJ
rZnMBxrCPSirFOyHkU4EBc7WVjUUw/cxrjRgqUBS0jg7R66O0NUHqEABvL5X+dShkhyHfR7W7Wb0
q/JrEP7Sl+mvZT+/aqd8ukwYlmw7sJpdpdfjXop83E26wQqRHN3DtHSrrLJrj4Ulw7USWSnhVbpr
ZOjyQ4Y1RjVZnKGAvQb+uKv6oD2rFjDB4uVGj3sJrKYwr2Iggaq/OWjEjv6yAgqdZjxjBX3v9ByD
2tLYcSKsSrYMpoPS1asXu+n9y+MzeKhQbfQyK8/ScqJbSnkOZFJdYPpQAnFgFtqUZDphJCe1uLaw
+jA4hRs5MUCpvrJ6kSY8fHVNqSWcLnpCc5+d1efqVCmPlzeWX+vAn45YBZFbjl11hNEqX+1Jq481
Wzv2wiAX2ch+lXF4EHVd/1kOMOO5aDYGHGwp/EKzwP3cY77Y6nPpbDrogWxkWU7vi/hLimqTojIz
iCC6a+UTTp15if5OwOTejQL7V+mU3yeqO+cxpKYLYAeyfK7bZMPHYfmqjvIq+Cwy/YVxfT5LKbJt
brrFNy2EbGe8lXNFBBiknxU5MXuEAv3BLez2JHoaH449LHeWrC6OFXo71w9Z+5su8byFh5Sj98VZ
E8ICi0jJuHWsL7Q7u2svWVY7MyjVAlkATmzp5uem5gf//wjSmTX/752oa7qOq1OAtHTbsf7X0rTp
i64f88g/Pv6rpFg+JXg8z22ftacC5ddONk68GvPUZEOdJXfTdn5laCM/QdWmO31m36lOs1R/GmSb
PHnFoEMeR1qlvASDE5fbYAGilvr4I5MleOClBl7SBdxnoPzZ3xXuxgD8sBm6NrzYbMtUCbIX0fNo
99k1oZD1PJsEGi9kA9l52SvRVU0Q0vrD1HNUS9e2D+tnu3msYwUdnBXORePUmAMQWzNsT4R1Wtue
it8mQfl9gMsUbaLA6C56i2KZIhJOnXAsDo/ic9H39oog1uIAozQBGg03KHcKRMNpUqzVI1rqWUUI
+Sbt0/+EwVJJo+EWj6jYTR7x2PMXRQNGY6Px6FqkAEAdNyQPUGSATdS6L2rkd1eXn2yqjMOw2KhE
4ezLlipMT1tXmPN8NMQAwpf8mwVREm/QW6Wf4TC/0++zX3wt/ETtXF/Ui++kzeNIM/xmiwSIO4ih
VsKhiYe1qznD1qFqDpdV8xG+AGhRjdQZ5MbKg/u2R29DPpT0//i5QPZSAZTtyiw70vjN7qzh6q0t
IiYq1yyuvTNUx8ZIr7PWFldfm+puQ+Q3dN8qKtf53KM8rqOqvxjG5+LOwP/SaizpOj1Lsa8mArIp
dnIZdv6Jzv+zOvv3Yps98fXUuYqbOxfnuBPeKjUFMKdWyjdLm2cMu+5VALV5ma3ZfDGEdlKO3cbY
F63V3gbKraTedMnBsJaU8MVFm4M6uLnmabKhn5TGzDzUxyN7pMl88RI/fTahjL7KuN0bgAQ+PFyn
IImAUxtuj0ZE+YSpj1WbphTjRovYl6H4g9+ldDcsvZstwn0e/LwQ+k3j7sD14/SvpEmgmR3q+Ygw
ItAqkM6LMSrXlLrI3uS5vMSVzO9ZiQ3CQkxsaT6CwCVl2IXDudebsn0y8uobMhvjSy7nx5lan6r3
UvlFYJHUvLdew09sx8bZgLzzGXim3GQOpAeaheIpEnQiF3lU7tXuwfEpuWt192AGTZ6u0zwGta+W
+n7NDlKdjpH5mcWd9QK65wqO0fnCn6U5pJWe7gV55bDmrHVUPikns291v+keJ1/igSxJTFGMwpP0
1l6/aIfAjZJwkprfXNvhGWmRbqQsKlQPjjUvFrJiZU7TcED8O97VS2vWNaqxkIjBBWHRjTDFH1qN
OCR6WLVZ1YuzNFwzN2sYR2gZr7GQ+h+BKUxCa9HcSBKPrzbFkIdpqipO6cikqXxTJH74G91C02ei
Qthm5ZKHQVHgRtHzy9TF9wAlzw+BDzdftp5N3rxRdnY/fPagU7Hs+Jw6O7W9XcAmIb/HbdinqLFO
t6fm/phcEUNiah42wmq/0lg0qx8I2pw0GPfpPFbXos1HwhM58pZrhes7xHsgZdBR/+wDWuXXf1+s
9XGy98T/+Pp/X2DZBfaKTGuPY7fRMofyb+lVtzZLnOfGc9+LpK6+1mg1lhq6c6DR3wNTdbyT6Vl0
Y+vsp4w1Y+W5rnYPTKs/tUCVt21YaRcDKs1qZDu4hmIwPflD6oM/bKe14uWkUX4wZgD4sOXqQ9E2
n0Fi+b8n9Pkd/pWfMHXcVebTHaG63u/V4BON5S8UABnLoZXjz+1vQ/+BWSv55YfEoqRm2FA5JyCt
Gv1nWTXx16z5SOdh+mZi3AWMXqQH4M8nqy9B8IpFO6Djbst0ZALq8ycXriVHLR0PpTR+OnVvHv9N
UFUsNr5OlyAeNf1mJEV8rKumORBKI+5exO/Vdjlzk0lQnkJNxnX6TGlgOhK/g/O/srrpwmaFbnxl
IeEibGrE1AjmC+2pDfC9Nsl2BjQYj9Kik12UTxQhSTuiLGDpPS9OpV2TthH2Hg69Q5qj+gZkwCC5
m7LGOGaG/ZEayfbxB3WnwSWXj5JBqvVnr+2oaBoaWoEcTvaCCC1PIdXkzaOzm7q0hwZpXGgNYCkD
uZV2ZvyaS+8lIB1xE4lcf1ZHeTbrzxPrNi3tDDwqMzjTGmUmgkUQK4/zLMvjrWOV9eO7/xkLa/j0
a/zNVtpn9Sr0qPv6hAlRK+6nb33vXSDEiOuj4U7Yxsl0xK8gHQA3e9X0yr1T//YshJTxlNZPj+lq
CFBWFENUHGHTe5twqYbQZFwmD/mXdTJnGm7imWQbU9NfW7LNdqMLCAnLKpULkTZb1sTf3CqN6EbD
BrFl8ULY1fiSzuY5Cu3hC9BY2ewG5EmMkURoLJgoh7/lJTYzD3BKBTxoMjc1G9O/SrkcZ+OxHOof
tS7Diwya/OJLE0r/LL23IAWs5+eg9o0eJdNM5XvjmGlyUm3yCvnlXBI6osmsfBvS7CMy0vaHNhQf
Wqzj7jdZ1mp/Eu5WEhlRCNu4F/atl3+Za0StVTV5K1km2RGlX/4k9KjfUHONPqFabCdcz2/BrNFz
jMKlFBt9Epyq7ebRGXfmcipm59hpHSDzOQOWBklNtTwA8+5LC3Fo6EltOxVGdwqxejxjVf5jQYFx
lXFIlvmtK5F0mCOyzdhwOypa9XioSnrxdA+D84M+k5qkGDau3Hqx1FemUydExojcpI0KFirT0Y2P
OhE6rd2WrzGMQVmCJbN1/9Qaxk1tJuoKO8vsYqCZF7iq1Jwi2Xo2FWf0jhtnssUXJNkjQGKi4cqQ
rEhps/1UfW855eg6rb6nai62c+D9IZ/bucPuLA4ARymASa+7uSkNI8IvKKM4vXMKzJmxSADorCej
eB/5lJGaklgNmXNvjjW7pqbt764whwP7VZ8NcOfc7HH01rKW/joqjIw1EFp7o9A/iXdpF5JXt6vb
QjsEApOmqXfTvigzHwPhUhVdTmOPBoPaJVJFqqOZtBkMIDCtDfOjlotyO5PatZMzAeUlZZnC/KlP
k/tcxkZ0zW28D8ky9mGovtvVrJ9LM6np7vZddXo8P5Qs7b1PTfJLFEU7qvHlV6rP016r/Xln+qV+
d2LkHwrTNukxPVM3EodHf3NEktwc+tQvXtSFIinsgxON7kqbbe+qEd61iRc0HONRfnc1CKZ525ID
kwNjqDJfX7hz9QlpNfbnxcBZJ1X5EvX640yj2Pb4IW1UsWo9b+s6hRir0mAAQY8hqQKd1sQmuS7k
ehJtd8MYk56cAnGy5RruZSr49Vwyczf4CtLvjMKrqF8SfKJRu5U1fimv8omRq3V3K6ohR7fCrT27
rAcyrPAUxe2rOiKu7O9RLLDg1jliwJKc5bTUpif+NRShNPsa9KZ2DkbzQGfCX8e0J19H2C90lmfv
VV0LRoClAKpY8ulIXdY93JliHXQkuwRDgdxyKHpo7/H0GUcpR81YbuyY5i0dZBMn3Tetxhoxy7KA
N6RnXxovvDW9O3+36bCtpUc6Q9iPFVP94m+LshrCRRcBXg987b2knjwSG0lPuGpeulyHp8Vlm9jM
C4ZqY9W3UbMzGtx2UxJA/O7M9D5VU3Kme0P46uAOX80w3prLnP+/vkKa/GK5uwr1Pvu2gOSrKRI/
2h40bBgJ56pesCtaKKJ5w7YsnGdehpsVTnBtU9bpunJ4ZoversgDu/RqLSsJC0dtNDes2RP/CrX8
rGp96GDRDqPYIm2DRy+yQnuv7jJ1v/FrFCQGNIcB4+MhIj7iSHxPicAU9qKPV+kzbeobxNrv4yjH
V6FFHd+nFG9Ejk1bMc/5tWEQPHUpVZjBfycQS9mg+hb6TiVcJmz/imjjmk5a8kbjlVGTllPkQbgz
MuccegMhKCZlpcpLtStF0XVFggydaA9c62MtamrzuNOtMSRxh8LSg1ypDe8ZTOh7z58aEYltbKMu
a7dBbZn3vGnabbQcBcs1daSukS493JCgb6ZsiWdcRLtKvgucNTmqa2phE1YDfznDX+JcIKJqJPLe
vb4KKEIjnKaapH/povozEQBEAZ/fgY2RGGG1xln5ZlttWMcJu6EIkOGmMa0Yx6z7skgM3llX5zuk
zfoJf5y4WbT31oxOzs+crDySFjJCZ44Km9lmc7vQ0kmxWChHQfwRkrP0xRFMF1SYHzq4RMz+wQc+
CgFHd3aAFsDQeBQNL+LWjnig3ABShb+8ODEpyKu4pXgcxkQsOElE/6f0KS+Sl0Yd5OmBeIxnRhxd
pKhzMTnZQye+Utt5Ie/JfgmGzKaNyYBe9oFAHcSz2TtdjVEV/IOfUPnXalN7v6rXWojibqZoRvUk
+GiGTiJzxmJbojXcD57MDm6KWZ1N5x/ha7umLqw/MwfpcmV5K3HhW7XePFziiMV9aLNAqPxB3CtE
BtxKbvgjy8lL0l5NoLzPtt+5L503nRObOPWiTlPiHGZrE+da9Dl3Mwkijhug3h/oEZAEt6rDolnN
XV684bPNd+CNyRJdguMN8FdbXbtPZRRdXMLqn+tg+DKPwSubLvwYdVVcG9acV3X076Xu3PyY9vIq
o+z4WLpR3czeEYDcHBr/vxvp75bAtO8UdBvwSeSX+8nWKLIIzHRWXMGPORtdCkCxRXkSaMQPujaO
q4i+cwiMPzyUIxUFwt61bwQcr4tSxL/6xS+LdTR/iSVSC4eF3p4uZP+klWyact/91IgMfaivLdu2
z0Y4w2Si/fDPRW+2+Fhn0B17nzvwSdPD3awskMgKLtPyQiQio6ZfYatpuiUL2r9lqHPOvjtSdFk0
B2HqEuNBCufTMLBiY2WzdGyk/dyyM5KRhTZu2RkRRegcWIlYrxHZAeD49oTANe/Ct+QxbjtKUMsa
txpg6v33uojT30Nqv1FDxLMyKwm5Ab0/jcsrVvDf+WiV+yzz5b4zHMJZ5uBBw3cjnVBVr/qgvEUe
rEg+8iwrj4K1xzYbdQixlFFg3wJY8FSfrDX731jwiAFyaOdr8j3qPfOu5dPfl7H8SeGgu9VGIR+X
g8GqViDsUM11bXdURf6GEDx0en6xfQiyW2Jmi3F6UbrK2PLNx5u0ebtNEHgDNd2CZmWg91AaR1Rq
yoZVOrG4+vahXRRmTEHJdcwGwB6cOanmH8twflddJ4UDwqMfXonLezTFFjGRumzr2U+RFAEtSAMm
V7bgL3MwD/tKzHj8TKJ3NdokjU9aeGvF1bZDH36xo56m4YSjE5r9mTAb/4wjzX8cqVMzCIuzmCBv
vwYLZW3KEVM4MvVeWIiZ+6RCbvPYm7NiMrYWhci1pjf+t9rW9sYQ+r8jr3oCJdjv/ZR1mtKZBA6O
EnZv804BNliu3+zU1Q6jJoqDNQraUVk33AYbFl5VTP5zqHt79P3eTb2AkoU/7Zgdffru7zVsru35
seadJ+1XGFbvKK9NBlOXHkXLhlmd4mInwDWcKPaH2mVcVB5p0+ErUlQJdqn8r4GAopF5P8bcfBz0
/zlY3got9iFkXH77f39dSJjaV9HWWGrjJ0o/9q+5tp6BRHcfsupq8luT5qKlYC+azkfbbGf5p+jS
pyHkoZKIf2DWaeOGDl1xynTZf6bpIV2eOuEl7iHLoIRo9gb5efERZ325aRu7PbZdWcJrzL6WmodT
vddhjtdOuR/ku5El5kc0RNZF+aLVacyybhV0OktrD1dyEvRnW7xmy8lf9I+X7oc8gH8bcHO+YDse
McqRL2EQrb0w5tRLZ5TByW8JaaqW7hq0UfecQ4SDsuCw3ArGCWf7WD2AM6U89C7KLNm4dyVdxD8K
adYI7iy8pk3Pju+MFy3A103aT9MN8oWWK+aHGoKjg9KlCsb6nIxZ8zyWAxthEmFWTtKbXz0MxkqP
OvYQ9dwuzy9eVxXHdlEsNnQ/qYaxOGsx2IURsOqpKjRiNYK3aLSyn7Xj/jGhne/wHuYbofspsnry
HNueQJTOKnTgbiEhjLReUMt72QvGroKV3Y3qhLf9X0chmT+Pa7E6ouS5KcXcHHjYzur+k32jAYcm
RVOdiiDGqZV/syuv/M5/sQ+Xag+I2FtkJw5zm33Iu9QkhtYKDnEy8FeuaRey7PSucyuKD9KIVjSx
g7e8ey0W8YRF8/U6j6mFoAnNROC+AMgjDKocrvHEvhIhAOYpBTqd3FRD2iFPvj1qJ/zs6DBlsNfb
EIblcmYW7bTJci8m7q0ujoUHfPrR7v13HltNgWGMPEYxv7Z9VN3V3ygUerl/bG2bEVmd358C2xp+
LwdNZI3qAM+sf6mQFj7QJHWWM2f9F1Iyzx7lgDK4qOvoR470EpqrmssS4qwIvjTdjbJdZFOUwuTW
SS0CdYz0pul++02yYkRqfmZQF9eRXjrPPT6NvUTydTRL9GVD3pjrKdGD/dALfZea8s+s6+a3ZnT+
DGX29yDKTe7E+h7MiIDDgr6OKv7a+e/Bav33nnjNSxuQUKIuk81jruocK5abIldZhDkPXrY6dMdb
4Om70q9YhpKgCpJaTy6yahmxAaT0G3j8ARlBDdt6v0eyuOx60/+e+tD+n6fO36qynzW58zmf9e0D
Z5Z1JiKMbkaqQI6i6hfjImpe1dkirk5yD7qCDNLxeeiN/NUvPZLqcoG7tzTJhKO6v5URSu1Z+mdv
eVFHrey5a2IxDcdUVdlcr/+D4PB5dt0ICXPG82nsEzPYKHh9ZNN6lEkU3J0cgZhwBJ1fRLTroYcY
3zomYSrKqaVF8JNryxfHctKm9WR47hVE3IxyK6Q2uiiNjaw991nJuiSgb7/MSxrMvU1BRXdtgHd/
/IDqDa94tiqfhdoCDlAKt6EkWtkOSOwIbVSG+9i0aQOGU/e7jvWCZKv+ydENZy8TKc7/XmarNatV
VS606h6btfIPst366yRUp8KQ8cH30qcaeiESyhz7hzH8dYMFy5HRdl/ykp3n4yMj26dfRcTxbqnB
6ysFkVM4Oc8kpilSAoS0Nl9z8j3IwW1sbvWkfsvN7rXDxv+dTdeSTCRMEl295kkjaA06KTretq/k
U2MlP2yti19mAGqXYrYx3eLb3dO7G0jNYIaUZXx2Zemep+VMWX1aM3BOWWjjIEDzOan+bWUQ794W
sX22HAkDMm6zFUVur9mVn48bR6QEMatqZAx2bltXtPT/2YMaIeiWgbLdqmZETY2h1Wp5bMekP3dG
25+b5UUdqWsjFtlzE7nUnsH8kwF662pfnlTPYlw6FbMXDrhRjOagGhd8gqwWpVGtu5kPk1VNB2qC
uUe4ZXtlwtmrNbqe9CXWL4I4/y3Z1ZFay3uOl5yzsTkbvn0kuq+5PiYZw4r3CHzxqeY/9dL/Nceu
w4gmPh7DWDu39g8TlVAwm97PbrDbldlFJgopwJVtMqcH5KdHb/bZwXQ2Rnk9306hrN98204P5IJ4
+wCm3JtVm5/qSaHl+102E7oAP9UvXbWspjTdXEfKVlnrMXlbJAyFEbTyWMh86/n+q0e/B5JH2e1H
zxeHKKUKLDzSj3yjS76xedhNME/V92+zAKGZVY33UqdaR7arudWIBPi6fIU+zb9yJ0lf+Jg8Qten
7mSEUfPFnMaTidoPll9D1iDrN/wqEMrI+RxeyyIQh0zq+afNrKpIPFjL8h0P/7HTB7Gb2GW/mE6E
4Cm2htvfojZt6hUYr4P6qcIkExRQ24ncnwqe8FIcJ0xiqxVeeYysdBPHNbjKELBqAJu0ojtxsivK
5DG9ZNQeyVhpP+Zq+N03afg+RR6hWTV6u25e5GlpGx3V3jweDUJqJn1ap+lECk0cMQ7JRNQbqevV
vqpQ5gRLoorRIcGvsqrcmQNSPJUwpWvEK9KsY+MKdAbM4Gak3KZoKYsF/9Xl2V27gfUOdWMEe9OU
b0yt3xvNa5/TTv+0FmNRQ7iEFvaL4YXkrKSk/lFm3veiMO1fcdTuO7S6HwO6zB6Kxis6vfGIAsNc
zV5qH0yWuI8VerMs060eOpbh+0eAAiEBkfWw7yc/JbkbHWVVtRIJ4PCs/lsllAJ7z4Mh9GRfyaF+
izobrLdx6xy41lDQ4YEu7vCyAJ2qBelTms6kXlgkeik3OTDm5KpOJ1AZ566K6jUzRLC1fL06zViX
1vMiPwmNIt63gWlsgB/5a6WsttPL30V4mNRXSxTerZKee8ujotqbUCAQFA3YDc0UypfuYz9RqV9V
RfSYg3WLrre5AzpivTLVNs9mTWFyoRt4cRycHt95lEDIi8D7Fkeu8X05aLr2caAPVvxJYDuekWJn
LDrzucuyl+XMIi8WtXay0skruvtM3aumaoKDEoap5ay6Vnd9uYv7bKv+0ENb+HdwgWsXHdL+sUeg
JO48Ff2bPWPrEMt4qjYhvmjqQzIigBlNX9zSgRTb39Kr+HMpol+h9fU2swl7tkX+HMxBcYwWuzCt
FefaLiZhdSQKwgNi1xXrtqobDJnCPDzgFVa3qzyLQV7AIMSXLzbAjpIXdQ3sdktidGccA8hdd+ou
L5nZ2+vK1yknAIvEmCOTtZ5a4xbPTncbvBC7kxv1j6N6OUp8yYTZ9vJ9rMenjI71F4a27oBwNd7H
ObDpx+ePT+47MfBLaHX5YVulc4W6TNz0YvXKCOvbU2mpwJQicvInDdaXlbs4ZZAxA9W9Y6WUd3UU
z9pLmENGUGfmLIuDM2ZG9UPHt7+z6VGwJ31RTf5YlueGxOetrml49RegiEZ66d0qWu1aCxQvtoAP
wprTW6csQJAOWc1LmxI+XUhrsUGzaqjy4WcOqnehCFigFBhqq7QbN/ngo3lKmTz49905iAk28ekl
oddMFl9siWrh4/E3AC8m9/+qDozUzmaa2mLt6W/xDN8hDmHIPNh3YUmYk1bTLVqKkXFCrnWYxjnp
6xwVWZffR7c9xEM8r5QggbYG/LJSposMFeIJtG1xVWNOSs+i9SJx0Seo4UtZQNUGWidCo2CJI9CB
ed90Kcup5Z6RUlonEWs/nUUt7mowAK36F8t7bVWCc4c8mZCfsZjpTEFzyLV750DNEnuVZfp/WS6U
Umiu5PPe0DOX6LEZClrRwelz8M+z9yraN3MiF3gZRmoDKbFqNj0w/7U065VJswRlL3tPPzPLnUtS
I9Xo0fyAtZOvckF1WfEmiMS21v4iZg5sXkzpDoe/j7ng28DEra6kkDnrfKkCJra99dwI+Q5k5z1b
0kPdRARFsVpxNk2ukX4dVR9eMuiEWoXjVnWCGxnz+EeSOoXSES8lk8YRwYVkBuqkrJrrFITeo9jk
hWA56tA6Ko0gAV/1cYR6A+75s6LYdy8TDX9X4z8VetNfGXkD9i6LroVHC+mbn16VwMVuTR8/JxNt
EOfTHgVrtlZSVcOiV4SaSVAvJuyugDZwU0d49KfjYuha5R7Rz7I3vuhTYlwX4xXN0ujy+Lya6o2i
U39AfW0+Tz46fLp21q+t27R/Hp+bXnydF5O1zHq2A/pAGYOSDOkew9aWHilAS+eJ3Uh2GJ2eVely
ijNq92ih6x0DWGlHG/WntVjkrkVnNJexIKfqIXMc5slFq70E/DWetiZQ709S6eUVcFcN+CqiWtkR
1ceo8+GNyIiTOu42SRZFK0Zu58Rn2pJoUY035NHbEMDh06NjaOfYiNgQXcIgFPTbK3Epem08x+WP
2Ldect/sAc6w+9WCovtKkWOpeVK96pQWtrUq7/TIJPNJJTihGdmXeQMIMOO5fLSXAAOu46YqDphe
mos6CsqpuYTLtXm5FgTTf95NPH/96LjAHAkfv5OXgIvpY1qlE7GjspDloUOT+zTQstymZeUwTxFS
6jea/TU1xzeZj/ofw3try1R7TRng161G87Qz0g8zCxh/1DMQBuNFqJuokwWIp8Rm3+C75pOrT/4+
JCxjJdtcPllw/S7ULNcdPC1IQeR3bx/i5VMOSO8STWZ9Kf97RDK1fux89LXli4ojm0N7fAvES7Po
n5qxVSfqHbcfjJU9F9VBy/NsL01OzbRsbrBjmltIjA5SxaWpbMkhebZTLSeguxq3stK796rXkq0l
QnMP46V/jwhjWocOsFv1buuN+aoM5uY653n3HkvM2WnokoFeW0gJPWNt0fFfx6TRXrUUC3vrJ3/0
ILLeH/JPIgZ2ojXY6/X9vNWHzIOt0L3l6WRfdObynUx3LvJphMvAx/SeaDb2UEMVeTQJW+8gWGK9
DAZlWqetbuqsGfThUATwt8fsxz8hiebTuIjq8Ee6FJnKMkGBohslFcvoowGf+xEkHtE9woqear+E
LZAOA3oqHzJd37wkKHVxxpnuD8h763oc/N9h4u1HA+nCIv3LREK3a86qC0mxhE8F8lfhW5jRg7pf
d0sdEoX/vNbMytyWMQBbWWa//qUPIkH//tCvRFOBJq8sXLHT0j7aBDbLP23+T6CLu/D+pwr4iT36
8amvI+NuWGJHGYqGnJvNN+LEcQtV9hfWC9NJ5euVWPnq3n9S42WUVeTF+B1W88wnBzbjs1XSYpVW
kjYUteGurrsEYmwxjtrGG9gkBEvyjN8l08mhbbgCdoyKs9lMGnx/2+/ntWvg4UnqBF10JZD/yAxO
fmczXBg4Lx83/OPGFttEnwWBeDbmanZEmJiSDHZr3o7X1kG7GhlxhFd8BguDuOkXComVmwfBZdAq
Z+OQLb7pk4wGzTLfNIl2r6K2J9BogKvchsUyXZTguoN2o2B11eTcsqxO3tT1dLmeaSTI5IFwtqkX
zaz8+/CIoU6+mWXx2gxjBNo5wPosnXOLoll1QiO/oIdaiEdfNMvBbalN9WMTVPDgXMB3dCRa5O9u
Af3o3wvM9f95qt6YCkICrQydZO5DNFfW9KYHa4+SeAKGVv+tutsD1uY+jqn1IRs8TLkXrSPUkcyM
BYVQg1t6GeEfw/xorfsBsagaXNUwO7w61twzFeIEN2UT7nrdp5CxPPuLdPJApSlfhQYE0zT2myXr
xPwCDBIruG3010fK4X9P1bvoVP++a0w5Sel9SH9XtFQ5ouCj88vsqS5BTBBUFnxAhkiOfUkup3q3
T3PyeIbzQ02N/UIc2qpTYttAYt2d+FE8UEhBSwjJkptGGNSf2UQw08XghSlgIyFYVuT/yhwWk8XK
bIzh4Fa2taMIBPgMx9FzJ5ZNOeU1dQbi6mAsRTJ1Rjnv4NG4EHF3UW5IhOThsaozPMaEJJ8Nr083
apKTFvXVQBtf1XVabVjhC905G5DFqWHl1TO7/5spo/IjasbpNISTvraW07ihyR87zUa2NlqnHKLO
aliioojCQpblt088QfQ2gq7b9MIP9qnnrQCzhz9Q+jbolxhJqqqo764UQJ5Sqa3cWqvtdjsAmGRU
YDWVmAmxbFVHQjbCnGFDCoi8lPlriG/zODqBtQoqYPvZ1OUYKExc7Am033LyL4xv4atYgoykmb9I
6YUnF4X4SR2Ra49Pb7ohjqbRvIhpyHAgbYIR8ElAAr61ZUtUCr/Ym7Srs8pwHlv3a1OkMcDQzEVF
FWwC7s9z+X8IO4/lyJFs2/7LncMMWgzuJLSmJpOcwJgKWjr0198FR73Oqqxn2YMOiwhmJbMjAPfj
5+y9dpg16zZ26ouhZTaOR7d4i6rBJWedok1OOZSiy9ZB1jHF1MnNyONI7N0QBnGC3GClMZpeybMa
0uOOKVrFiNtkZ5GtytaNmiOnW58vpMRIMsd7yZfywffslfOa0Bu3rCuA/b/uEqsX6Q6iGbHxrf1Z
lIpKzV6aJ69gY1GawVgtO5OfuOkNK1t1TjAFcmeiXMwojkkKvqpRc7It85tEbxqii1Z1JMqNGQ9f
ZO4qB/1PS6FHt1zqf5UwNQ1Dfz7XSOm/6VT5ARBot0pa69ufXbX/H+eCZwJoV3WySyyOQL+lPKGw
Uujb0VsR+ROulmL/a0QcQfTGtxzfy9a6CVp4R2xfuPbVmiYMB1o5N5AThN9mCYaXT7sFCVmHLrWl
6TNe60WIz634Wc7264WyMr+/6M6G+FIzvDmVwC+czTQFZzFQyHU04299QlWdJc9FzdUFpWg4hQYu
PGao7rZ0WJzbrOuewQeNJyv2OBfOP22a6l4ZrNOEX/5a6dNw4pi1lycMF+cJY1fJfsqjWtkMqA7X
cg8g7zJC69CumTAAGPVY3Gs9osIFh4Khsdk5woWMOAzcRYh9bwvksPIndPg+JWNlFfaK5qR4sGut
fnCCrt//+Rsz1d/NJp7Ke6aGA1q1SSf4naiv1gURELZBYC49kj16Q8wRfmyefa+YrlFfabRC4TvE
QReBE1MR402edpSOMjejQ1ePeUGU26kS2kM1N47MLkpvSdl+la+63Exuitt/zWP/GYVj8S7UGR3B
Ws2TpKrHb0XrvIm4L+8DVBtnMrUpyHJ8VwjEI2zp6FdT3YUZg+5iqoZPhZzvTdQE6qmasznrgf62
ou8QQLm7oUuGYwQdYet08ePol85FNfoFsyU0h6OqEIBrCAC9GzOicC30McLVraMUvTUNhEMIJhVe
YMOZqWM0OCZ/FgzAk4z7/DnulGitA085mnqcP2uJleCuN5qHTrGDbd2VHdUqquUEO8TVAv+0QnAl
blnjqs9aMVHofvpEGzxKj6ka47DpR+1xVh0xOEX3I31Z7G3fCHQon9BLqyghnfoJyb2+q+s2Opeu
Fx9IWNAuHVHQp1zTn8jQye8hEBrXCWrzTBO7+lJ/bOaFskO5R3bpvK3VTuydzTBEswhoKe8H/xLr
dn1hqjI3SoVy0k0C4CPNyu6luisbSIdIzCGhpxRGa4Qi84ElLK7UDyxjM4Q4sxJvNeG8IQwqqJmE
JvquVSblIW88TO7qcNQRE2+jzoGhqGcMV9quZeBiG/65t/2Ewy2fgkK83jXXe3W/PFNn4WCuo1f3
8HAevMqr95np5au+ScZrnbkfXi7qqzqlYljZ6GCvy2uvyc8ERGzkW/JBX/4IzmYY/xc5xayjYT9U
3XCKs/HnPNA6O1OhPthDcpBfS1601q6AArMK+h5remjoT4XKKWVwra9LpwfiOkdoEl/VduhCAEQ0
elpT+eGX8WvoVub7lED2T5IgPNoML66T1rw6SHy/KyXKqRb18EovViX8pGgl+nCb6nb3w9fZ9N2x
QtwjMAZ4cfdWK0q1xu9GgErlfoxJHJ2tWETMW3imRxjQIt85TLO+RnLGJXvcLZwAM8RsUqtKr9vr
qf1uRfZ0CGWMdtha8N7lAA2Xf7nqzCpYEx2ZzVyH2YGrWcBAJ+hnHYvjAT8ZPLlZdilfmp3dbTrC
9W6RZb5Ll3fRkvvaG6N3VNWs35qIaLdD0avXiBhJ2TGTD3rua9tSjTzG39mLJGiMDenmQ/rVmaiL
jPjMWTt8KscGwZvX9itI7yyVulA/nNQ2NpOvWmfVoZ1c5tm7ZagN0w163GPdmButaw+tZeD/VKJv
cmQqHFqugJNvqlIV9yJI1iMxK6wxVgYyIaDQLdE+dU714tt+vbPiyT21TlwdaORo3KhMZBh0XQc1
K/dDr0/IrWIPsFQgMFniQMpEeyxAJz71NSWX7tVhe3RJRkcWG6O0rZ8lL0Wz77oQse4vE2amhO91
BPCnT7p7ChBUx02D2H9+FrTEGbRK49xCu3k0baO/k5hw3+0e+0LtsDkhp8+w1u3pxXunMB0g+5mJ
u+U3h8+lo098n4jblr6ikgz1RdANz8sx/RrVrHi0l627rkA1oU3JowZed+2PBJ/Ikrvpuf3ly76P
yQCWZ/NgnMqVPP7RMZgxLRPTBDpt60DgZOppOR7MoUwvbtsfc4JbEOnBvodLPV1uEoNPVmSwXrQ8
epBOGzldsAuKF60Zq6u8thxG7avWTJH4ZfkWCy37Txj8SGcYlSqEAjVrNm0qo5g/ylRHyEKQSMBF
S7aDd0sIQpPGihL33n6wgHWKybLOrug/THct6rz4DsI2WGdDi/I3zcxDzNqz1EdG06fvFCUhDEoU
GnwtWMfmUYt8QDVIX4boP/RZfb9qi1S9a+ImuWPEh9lDTq1GxLFGB6B6XjlL5nKnIKjeAxUDMZnq
XyX0RZ7FZdVP9C5NaEMXu9gvg40V5N4+zhi9KmaEX02h1UCUSPJfgCfmv/d51yF7mtT5ORhN0+eA
zr/zTkqdSB387achH95GaXdCl2Ru8jTbpSBKyG0K7CfcacpDWnYrdR6PYIOwnvpK/YycBz0enJ2a
DCpoVt+8ZV08+BzP/fgs+eASjCafuVXMQNqso70UWokkyt8rVEtStWVb8UG0xNPSLHme0KmAnKC8
oT/qnRJv+JCvwvbDIwytJt0sPzjcWUtUsUYG3aym+XMFBN7pN7SVB9TJ83SX//u2anm/223nEWlG
RW2cFMJmtj05iCgsXhxRxruu7RDWafbP1IrHZSaMjPqmG14KntPIP0ZNHOMI4ZcU7tGbjx+KkGnU
+Gg5j44WQixrWkIxxKhtuxxQi0b7HVzkT0egEl6TOIhuz66rs2V4Ylvrwv/imQBZtEOahwVokxao
WZFXJ1ocr7lwi62sqlwjyRDouBOe3jpeBaE+nDsYW9Jijvu9QqRrN9epwu9LC+nbwBN8r558EiT7
tgyRkyUNMRKWDuKujYM1uwOtpKTHkOclLVen6SL173txjmPTR1hkDxS8Kal5ukZ49IBAx8BNdyat
znhTQGNyAbnPfJgwYVQ45/TKOAlqbffchdWtUe05lshV7oSbVnuA0He2BFab+i5TCm6qIG7hG+Oi
0uMpvxMahv55kjoY4LQg+FhrOWvTBbakHnnhWa6Mo5/DxDLaBlG7h6+u0MOMQRd04LDRnafCJA4k
ONWaWe8HrUOo72aUYcSAle+T75BsSGLGrlA9/yafBUnK2NrBp5wZ9BDRVjZHW0nc+6Zyb7aVxW+x
5VykwqsCUlaM2gtejORjCIx4xZZLurZVNnsDxrZ0wjnBBQycBkwqGiDOKuopCVqYIclU35POBGdb
EeJNN8T3ZjI7tmXMmyhXa8d24xVPvFopn2gzepwn9i6d4Lcistr5J//5I+RtUoKUbYg4c/4C5QSr
n0qDfw9f7bITIGpr+ir7RrrBZy28+tkJLfJ/0/gpanpnpUUjPnG/S+4nQlBX7YgswC08xOpVrR6G
lFaAHDNkURseHDhp6yWhyE/UlR70NrRpmq2Z2dq7WOpUYO1P+Js3S2vfCqpum7r+kgyg1Z51cTW6
bE79V/zLjHgk15bgCz/4MaKKqp3OeNM7H60t/rANgk3jLVMICo5mZAOrye6XXrCLFLK6QbkfpV6w
oNTBk5Z7cBLoNnQ+sfB4EswlGDQr5vZiWR7keFyN+q2Igf5JU8CUjidPU6xHS02DR0Wtb61GWFYN
jwTuFh1rRyuHNU6a5yp0lPMwC/4i1XU+BhI2ve7Y5XH7KNeBHIH12qkne2WZ2XcOxAWtlTl2eOnM
k0MXrvoBdJ/F4raErvt6n93FaXGG/GLuRtNxFka05xftITaAQllFCEDMH6sDbK3qEpIUsnVI0UGN
a9ww56H4qOx6x4iILr5BmM2hhwixHtUVybtMqKGn5JmS7ThNj9s6hOdYYXmkzCqGyxKxq6JeeoS0
oR2GFqghd/x3K0rMty7UO7hk3XiVn1P4gzMMx9khtPg0MEH0jaNDrIGX4NFYu9j98JFaIBaJQhh3
iJQ8MJz2z0h3rKMgN2Eb47bdVPQUD5nqNueQfvs6xA69jkdbJ6qNTZ/yhPg9DwlnmRc/5GhBsbEI
za9KPVAOPTkP+yhCjeykzvewTZ5NaLWvtqXf9UqA8yrU9OVr1QDYYGTU7Csuz+BZcD1AcA1Xipbp
O+lM9mZ7snzAd/wmKsO8JIBYVo0Z51ekJP1GD0znQFHcbadOCRYPSTeKr5XQzbtSGN8z2gGLZ7/0
0bUpNZ9xaLnfsD/6Bw4JyX/Ztax/RcIRV6hCuHZU1bF0w/09txA5WSmmupxOQRR/H9uQ/qY6TWsZ
UGrUoQpdzPjiu5q/lYhY+r4IT11oHwOBdhdHupA5QoQnSRYeion8qFS7Jp6WfM4tSWNO06ARDlLJ
vFv2Qdpu0wZzRIgoAzT6rwe8uK9YJQ+LLs/z0mEn6cgSPU/6YrG1jTHbai7WeQuM/3VmWDwThnTu
RoIdARTwTeDn2+bdsNPHyQNAHIqzG3fW6wR/Ux2i6t2vUXHHBVhnluVupfXttLdFRJe+jZhiG3nI
0h3pMG0QcmXt0CzUiS7rQI9kNSIqorHuZqVooSntRmWQ9fjrWZB64HScChkmjH+px1vA//J1bnO/
zZrDOS7kP6nhFZCcQziZzGLm96TvpmXzuR8j/bG0KuUEPsLbMnZyQAygGnB7PfoIepCZorzFE1eX
7DsE9BO30NhIFanS7KkiGmP++xLX/Mxd1TvK3+gXJnMX13yVZWnQB6cu8Mj09tJoQy7wdGBp8Haz
R/AImtxi9MceN9qQ96YgD7d5W7tnn7X7Jn+QaCnTGX92LhQ6wyT5ZjFn+kpwQZQo9T5QhLbNA8u/
gT1BHWzCF7EMVte5yT1oMFeRGaDGnxvcKl/BJpxfhsK+QbIj50mAaaoTDXuCmlvHaqrKh0Ik95JP
Fgy5ujGcq5TKy6qF3gnDKmS7cA8VE/8upED5A6TIsU8QnPR12Ar8jzz5gMOj7gOjTPcSocPbjI+p
+juwXB0W2QNIE5ji2ci1WivdNwxjHZ1g9Izd3SJfiVyiMFGhG6hAjpI/nQUKugXwkFvA54g1rPHN
7tX8KBF48kFYpAhKkVIQdcVRbjCVM9J80jWuqPhRzZXuIo+7KDLFuXDsb1XYCgDuCSpYAGHrNB68
bdpV/t6kTfWF08Yl0jmN5lptnX3TK0/NzFfgQOStjEzp922oDvfjrFqMykLsq2YrRwRiRFKnetaw
qRHNSUcAgLdiFRi2+aS2sLnMQMnfOJfWe2EVDNRRGtJegSumbJSO3ltj9sVeaSvSWlCPXaxSR9bP
qQgM29cy95OrSWDQadnBGTVM267riXkdQ/0oN19FtdrjUl6E/Q9ZE0WmsXbSMf2wPBzLDdOkeCCo
tNAjutuK8cqs1Dm5INSerUy5/GXUGTUiIQADyCydxYZasjQvQE9Z5MnCDz0IIwtdzw8VyOEoznAt
uz37F9lxguDOme2h6UVP+Thvt6JRMcr3Wb2T6OKh66yNYfrwT+alK+gc9l4PQ7yUupXk2XgWXUN5
GJ3izN4580sW4ANxSt4Vf0149rG8L7O9nDhwhY77ttDpuFFhlxRbbvlejGq5ws/yo2iHca68eV8n
kcvpMnqXrWlvFX80Vt6QHpqhxteKRHsrJSGjqMmdalz/GJ2kr8Cn2bdh66INSq20SQNF/T41ib5f
xANdFLLHDdNZfojCzV8iMTYbMarNQn2WDQc9b/R1Qh7IigbGh/xFkusWFM3OVqLyIauS535yisXq
nSfRs1JN71ibxE7+aVmi5WWIFH+2fQcEuv5Su2jhnU9CzAXlLEf2GaZF2Zo/tuFJd4X6jt7IReBV
0gfE2bWt4aZsMEmMpLcY7Z0sNBf95MCXfpTLDgPmBk1NUp7StPT3qA/r9aLBikAmMrCAOLj8S2wT
KABpnWKPpD5jijQWpPChf7HrTiNEzYnXwmkf4NtDyJ+tJWOjeddeqxjmx8+tl0dXeffquWrApIjX
csWT/wjCy2NsUN6BZnf8QCpmv3GnQN0lyOTPqZO3yCZaddfVJaqX0OeySrseMEtfbBvh9Rd8zeYl
Z5fdlgOBxzLqLEj050K03tditJ+LBNlGbqE8nEhLOBauiomBuZpu0KHgDJEcU60LL2mMfFIOm7Vh
Qg/as2YIbfj8Sw6VcuEgzPj10PrxHFxf3bLJLY/5GL/oVHlfB5qThg5BnhFauRL4uDaeVgd7MW+a
rtw/Ow5526XDEmDRKQ3V2YQyUrtE9bYdVLfaFJmqnisr+SnTUuyo5jRXks+a9D88s1S+6qHL4lnX
xh0pJBK+HdfBfPegyMzLGpzDxAWSc0hbuYZ9kRtcAQscOiE+vdUysHId1dvEtbbJYxDD/pyrpStf
ZIEiwasFvLtzwRHUjdCxV25hHRyL+7z1jVdhuj/NcMjuSuiIieboJ1mfOJfe69wLNcVw8nr1NHIM
AqCS7orUQggXJfA9UqVYMw+rS/XFYyb1xVDHBmVY/6ZwnKT1NCA87od6O/J/qPcSc1ObaNCrvts2
89nXDovijLEdK25V2OvEKvR1Cz1lNfoV/wruqjX9B2K+YYhtzBnJrtJeXU2hyGf+FV29UI+3f+5q
EAr8r66GxU1g26C6LUBi3pyk/Ld+T5gyb8BvQNa5sOyVO7LYRTIbzO6e2JXFqc0ZU9WlMeNFif1U
EQk9VUQJh0w3mDC0zbNb9hae5Fcuv+aOodCTSWvDgrrml5r+nPrMJLCXIvE2w/iuJAfAd4v+kzl9
XiX997gVkEanyji07YwJS+PntLOiq7yAUJthWIjar7Amg4uaT82uM+MOEAKgdkA+yHY94H62SyNj
4tyaDP7a9kS/qiH0wYGjL1UX6Lv9XA928iU443xdT96zvLSWIo1hXGHn07VaLjTObzugSDBx5iLN
aa10jbdJJ44jRb45pIm2Yn4ONqTUySkzTXd5Fs7vTcYwrtFxrbohQEbKmHsntWwE8fyMgP7tlw4n
VWlDHiORnkk+hdcgVOkLoD8hdlCr6DHUzm5qCJaSvxG5zUoKZXIwERtXC2HmdUTJhnX8aaowHmMx
kW7Fsz6q7Pc20Wn2/9NWa0B/3JQ+VQrq8R7lpOUsZ3MjeVr0byYZfzk6uS0WtubBbIIIUYxoaJo4
3V/pSSFzjz3bHHxo1rgdGbnwkCuH/OOSckoKnt0AX1SYvBAJm73Uwwa4IKm3PJ33z5C+uBfeuqKJ
3wa/4eibqiy7c3sBLvmLAXVn7adkBZYBmJ3Gd98Bmvbr3HLEg6JNNUdzXztVU4zDDBhk05FkOvXY
z+VD4RKz4Rb6h7w26jFqr2PHB1q7NqZ9x7/LRyiVtN3r1Z/vIevfjUGHlqmFkJzDB0vRby3TzHeg
12JDPnluqG57fIvCztVv8xPD15cnVlxnb2ZbfrokOmBT7G6prk/HNijNtamF6cXKfVJLCAGpWAaP
cQiyzrDUi2vOfNW5AzaWJbML2/uxVECs2VtJICI1J0D2WRA6AbbNstr6SX4VSkk+jB7VT7VDVYEK
Ff9TOb72NGi/1v/vSaJ0ryE+/DUSHoJ857tKOohEMu1SpxcX+ZZ8kIt1xftAZcSF8WLwX9Yiy/09
PMDTXNtzTLr/DudVnv9zLWJc5KekyqfnuB7+AoUHQrvgmFrJdD1r8S+n89LcWmVBiT5Fu8GoNVxs
no6bEGIC2xXJVPmujljPai9XHmBputc6Uo6wCv0HY+r9h3xC3UO8G6D9+T35ENCLnhMoTrUyTszi
bGj4OB+3FbBq1rYaxOrAVdeUd7K36ozx8zS/KhWnYhlwPE5HMVY6S4eH7OskPzN8ubiNEV0QBkkz
uTzo+hnmBXlKTEpLfchGtDc2cQkPnae1h6gsqz2A3zV5yvGZALPqNg1luakDL4HG0PAz0k10tHMS
wiwf7JBgoRhp+wJZxFGLldQKH7oZuUjHJN44s0c1P8pJ+DDBdGyd5GWimV41SXpMp0pdYo9ctfwU
lpYTwoEsqlCaF2MeCedNktyAE64bW1knId56BtbKujFiniV6sKnls/mnRuZ8dYsQbgVvL39g/qOm
KUzMNUZF5qi+07Ss/awdUa/zNMc7R/jt3mn6owmV9b6CG7hoAvwsXxWcsWF8ZDdsEe33+clEttpe
Ue2cnbLge0aZuZejPKUFNUgSH6QK9+oYkBhpT7VbO/+pn8hbA2c8Wt06MqF2R4JqoOwaArPdI2AN
YgtnWtWQGGdrwpDUocAIc3rJQZiRErvRYuNsqtMPVG5ikxXJz2EIj06vfMv1ylynoFkGy/mY2ion
5KZ1cVl42wDHU1pmn1OE4t1SN4peUsDU+quOwy5GhbiKSB+1Zoep8i3QNMqeOWU3s8PvkHmhJiRY
MLvRO3HrKmxoSJiNaBdVxt4UA38jeKGRRsEefQoUupgASZNseoQyAaTMdu+YsJaLxm5BIqmnfoTn
Dbs42Tj4sppdaXOCLqr0pW+8p4jBwSEJmPDjnrdEfFa5yOZGP+1dh2zTbGVo1b5xulsZBLsxi6zZ
pllvk/4FSIi6Sdo6v+Bk4jqg8iYulvNnSgo9K5CfauNljlJeJUIEj5ytffAjnGamkRle+ejnWbDr
J3ERFbHHQ1DoR8uCnFB7F6c2vJVbxCbbDTNMl1F8m+TDScnyZ9vW8XFxut6YvT2tZ2Z80EKoj/Nh
A3xnpWVs0qRDHhFyfKmo/Vhbp0uJORRu5QFQ4/fJpKk7qR+mdo/SM1npINg6qGCZIxCxjP1+bJzv
be5xpcdtc3Ah2sf1PDd1pqfUi8njDMmr6jTzyFgfOXQAyocwj/Z5KqzTmFdUJrZ+1XLlO4ASUFbh
aoTZdaf67TXN7LMTEzmKO/xSddzPDWX+qldyPj/kRE3bnD0l0tdaTbYoi/8eVY+1mnmP7LuoTQdo
su7ggsjmvnUrcWVg8mT1+nbysgeR/1SZh/sG0otOf5/GxN4ONT6vMH/2oNMi9zXEwfRUUo+auR/U
hhdXrd/6/4RYjPOzBk3ZnNOulQQpG26qvwow8fTHvkX16NF0UtNd6U7qnqKpe4rz/tRH9EWMNmm2
2ryP0ZWLyUqiZHS65mXUcKeFflE+NH3z6uX9LdWG4PTLzUKgfXEWU7NO1LS8hfMa32MO2VeoPors
lndZvmmmbM9PIBCCjzI+MsOCNj5Bp2zQ3b5RrG7wMm4UFMkdyZI+X9nAx5UROh4DmZj/N3ZPsLyI
MqPkHNtHmIk32Ixr336N23TVjBOLdsqxAn2Meh9FH6WBhtuAFN1cBESDsPxhGpcehpGZ36n2QbiH
AChUB+YnU3fDgJo0WqUBGBh77wRXmPemv0qjL33rriu4OKY6gBwCD7l1Eyh3tMhiogyi06jusvqk
1TjTXB8jkYIc/hWwhrcO1DdEkl9zFp47N3mU4ty2zbV1ZfoIvUvl0UN8fPZbOnk+UkHXCkCI2+lZ
y2cJiXEx0pM6uPVmIm7mnA/UU72Z/Qhay9sAuA3vNIgUufZh9CjXQPz3Mcmjut+vQlx/a+imROqa
CRKToMEKp/uPne+vQzcDNYsO9ZR0766FbrB1/eda+NmWbs/bqKlM/QuCadLupeuT6pq2Cq5m1zlz
96nHKMQDWc/DjXEq2CRUQ9ugbTr4eGDPLeQhdWIZGUuRHgcbRkA+h8yQfuGSUrEjm6W42qN5p6sk
OlZofNvkW0FssFJtvUb7dMyR6BGkjquUicyuhZs01scgmcwjervPxHtr/EKFBNF8w5TEvL5LvXvZ
z6lC4mBd9uGkW/dthAZKF+XBLdUKQdtwsO0kvKi+80W2meinIpdyM30Nf8tGbdnlhynxKN/wZWzj
Xs8fs6LExTQJlZYiMaF2G0CRNhCMgF00MGjWTIMLx7gZoHV3SPxnKzXvyZ+i8io2zPus5Nob8fOg
9BfFozDy7Ly6LQJQUQLwSEVEykIk+jfsjDTPCJuWKPPlP8080R40rfJcuFHsDLDssBcFW094IYpk
XEHTrEE2y7Gmnaf7B9NxEUWhhsvbeFzrCMu2VFEq8BsYiHK61ghl3HmZa+6iWV/HV2YsUeJjqwUg
o6xpJ21gIC1DkFExyi1pcLOhGoU4APfWEB3yIGoWQQfDQ46B88siIZ7awL24ldpJs0cxW5PwJvTc
3i69jD+X7ZqMbilSFMz58fv//g/lpTaLGlXb8mzXMmi3/rPc1KmCbUJn03NjcWCj1huurtvYm4QO
5pq0uPC8zOFk7Y4k9yBY7l/rRn1HJwPM1hunXY/F4Np7/SbFF/rUqc1TPjnKwbJsIgtZSK+tbD72
YfxuCWvTxl3+OpTadTmuGsV3LXyUxUvY98zFoFOdPUAfZ7g5CbQ4SCmAmf2nTIcWW5akTg3Co5uR
tCemY8ypA7UYSQFVnpuBm8iwjM/QKmkagGd4NojP2jlKnG0yDH+sS9BES0HHSp4nuJTHTeB43/oJ
wxXNqelpULVoUwh2uD7bgI+r3hRnnulmTnINW9N4m4pjWFXOLY06cT/qYErnU3daxfE66Vw+ny5/
SAZHZSDc2pt+Lj9733BvxnQV1bCHXU3eHVAE78rgax/kOWHsXnWVbfU6rT6VviV5Y84EKtlVdh48
WQYwYbW2QRte26DBHta5AtR01J7HiIOwNOa19bV0EM2nKoVUTCmLK5epeXiRTkW3DZI7p31xBkPc
lrYo/t/mmqD3uRvG6CydJS4DyMfM6o7NZMPSq0SGXWYwH9O02C7mtz9ffrr2r9MOwkTd8VTPNTEa
mXJy97fOC3kJfR10rP4L3CAqwAb4I7ivlm6sEerizssdHGSOe9dmQ7cySiX6XlrU7q3zvZuBPUNF
Ulhm1cNRDntoHXDlDfGhqI2tjJqRdAJVM4gLtdV7LFtXA/JMwOzxpqdxcdG82t50MVkFS9+Nrxy1
uzFhO26idTC7zUvkBDjbOzofij31RC0ADslAeF0kPSQEFHZk1n0wkxBxLxIv8b60OEb00FQdXrmR
yTXy9tJdi5IuzNotNwMk8Jmorl6Xpl5THRfagw2T8Cw5EG0xCW4zzN6W7zS3qE/FWeu014Xybkyt
ODc+0SPjh2Yqa+HisXYafYDjm6D2cIV5HsyuX8nPkg2mXg9c6gzPsKnKB/dj+ej5OydqwXhnjVH0
ZQBjtk8aRRzKJLJfQIzfpk7DOMe4smFbXGX2yIYv6UXOfOxbJCWG4l+YeBHuzVTlb3wsjzETTAZ2
sZWjmpTZYbnxZbLw/ODOD9pgkMS48BW7gkxOesabTmnrS+sSlEhk4clo3adljsF+ykjer9yNqEKk
r+ngu3+xykw9VXbyl9gzIZK/2ek1h40k2le8fa8r9Q/cx9qZg5C6Y2rhrjwDvKokIqWDel2a5kxi
P+DVElTpW/Vtgayb0O7Q5YdAr1pYZouGpOxx8C67UUSVQsMIr4N8IGgaw8M8IpUvrQgQU1anPqQW
kn3FoLV4A2dJwPwg30srsGZN43w0UB+O2qCZd76j1SdrJD9+fqU2gQXHlmeTbpF1jpxlI1/6Pq7s
pSmiY8pd/5o8TFXX7CPO00sfjRvuvo0tm9KewzWj51IBFkUU6zBb5AxEDnAnsnQjfW+qCGj1Ok1J
NBTVbExvnIiL4jkutkVi5H8T0kpdbaD0qAfqyiaMQqdJOATJvaIbGgI4xYakg9dhuS1Ewz3FKFiA
BtwgRzn+eVmxZuvEPzY1VD6G4dBK8VSXze23HgqdcVcr1FqcDBp6SZhVnNlD8DvzM1cxxW1imrlx
UW8/N5Wlb8yUES5WbPs5bcJxPxXRuNHml8xY8vPYY05Xi9bmWBPqd2mTXeV/6sRDsy5AU+p3Iwtn
jTglgF/StKeewOAvVTveyzCtdIZCmRZQKKoCqF4eNUfZNztw7cYLETHDeYLZhmrJUd/RiCN2niLr
Lu5r7b5WeqLKwlJ7T1Hqo6AhemFZiH236t56bZ4GQLNQHMpW0jTFk1Hk43/RTxhzhsY/P07LVAn5
VaEGmyZ+lX/WCH04p1CXY3ECWXwfh5z0XEvT3wKkCNiXjPiumICjE4KSrsLMEgcxtCwu84NsnPRp
AII04CRUO+3tV8emt0nRsssWDVhb28e6N4ks1WxlFyOfOdmZ+Vgow3TDX75dNs3QyeojJzfLPCDn
m+6B8/T7cFKUTR3Fxsuvl1IDIyZUd3++sDTzX5MCtivb9kDWGmRusm/986MwAhULA+DKkzZK278x
Po5tsshG6i7uKXrysw+PmytGH1/jho+jSrKNb2eoXMvoPUjE+zAWwdf5SVA22bZO9XojgxPzhvOd
kpHxlg3GLBtEqCbzZoreHKh9q0fFz8R5aBL3jgixeA2WUNl2FcGSRk4/Qm294BHkYXmoNHU6NO2M
s8zZFVIt3wYm6ZaRjiQ8HxDnFvyuvYWo/a1se6pzx7WZouH9Ci1GSgFO0qmHZKPSb508y3stlB8y
WWpyrfsiQdtFSnXwhNO5W+BywnoTUBJQpfXGsRZjutN62zgEahV9SVJaDkpZXqw5e7kbw/bWDvEH
bILhaBiVu8PxjAetqJw9frrmUVqEveHT0kwL3fhkUfsT+EiqCyNipDsG9XKrPCZwk8NIU7/obtUc
VMg03vgSa0ye+WNcpPBvFE797aNCLOkjlcOwaVVVp0mDfHxZiCZXKNvJprumKsFnoCrjF8Zi7crK
tceCGMtXp3QfGF5n34b+WYWMGfsTZ2LLJjtUycO1ZMSPHc0hHeWiV7bRHcMbFlL5IBC5nWObRnFP
3u/ijK/VcNpiVZoYKljx/xF2Xs1xG90W/UWoQg6vkxPJIYdRLyhZspBzxq//VjdYlmXda7+MgSEl
ixygcfqcvde+KpP1IcntvecWBz9syy2Gjnw/2u6wthl5Mzr8q9hQqz+Am1lHmTykMEjN/UzZBcWU
3Edh8PejYe7T9cROCG0ywsFJvPDwU/+j62974nr/dWlwDEtlJIfA1XO5L369H5CQjWyEoOJHjhGd
xqLfhdV0H0TDYzCRsWkhPA8zvAMG+DG7zeerHSP8zErV2ule53MpKYRCUJgz3p4/5FERqdNyFP71
nvzqSK36t+8Lkvwbc1Lt7HjFdBl1q1rXIhMC6TkfjJUXd4OiuuckwjQLKWErqdKpNYG4UBKexAIy
3RfefLA1X9/I084YvA3ynO9tjX9BMkHaAasnYc/1IvZhJ88pTghYe99TODc+csqW1nYV53sEjuNV
vrCPI9uSPgZmD8ZSWEa8B1+YSQFegONp8IEnSQQ/XJx6RFyBnNA17NJJAEMX0KCM4HHNITjGddEu
iTy5aX5odVSMjzmg7H+E5bh0pi+1ajlbXB2DArtnPOlN3t0p4yeMDYP+1rO7jvhysvw0pdGh0Gbz
BoZlclSlg0gPNHdFZ47hZojCWK8nB09Px54uaNpH+PGrmIctm2hjuLGzTNZzE8TL3yfjlDN2Yp9V
tCaiVfMKIgBY2uQcwnYgaMMpN46XEmeah/q2yRp/21UpA3PaE49y2ht66ed7sOmc1WQEKCVQO91B
Av/7SwvroPXb4iTfjwGesKy56jGcGzregcBTCzZOqqsi5zAoT4Ng41Rt9KRmHfP8dI1LjH5E6Ndn
JTesV48BpwTNp5FdHEjkJJQPBxIzF8KgRoHNyWyawvHgPitKZLbbWFxD2CEeVDfCmwZCcyOdWj89
W9LCpc/tfMY9Hlg4KEFx5jJprHnQivS17VUYkbM1XhUzma5a7g1b19ZKwnPRv+osKXhR+erc0Y1w
p+ioyEyzqk/0C5fw1QZ+Pc/j19Ap6T4lbksWTGM8OX79IwGcfkHZq27Ghg6RPTTvBY7yDc9N5z5T
Ff2oK4TJhVPz3pCEvGvEA9Somwyee5runCYZ917IvLspXHo8BDncK56avJlY7YXeGD3UuII9wk61
iIy7FFr4xjTi6oPm34nOu7rLs8ykJGcyaYdRs4wn5alKz3M12jExXQ2reTvU3IYxgrih+hhteFCE
dWe7sGm0k6qU6iYNHaSnQftWM9jeVwMzUPrpw7vZRBvXjNWvXafOG3AT6nlqkbWNRkJDXFDT0gF5
6VK6T0OWXXQ8ywCds5nfBUBOjG3e2kjz18QT/AKsY5/85cJH7tco2i0aGnuDKdI7SOG+Xsw3HDso
JAIuht2iowIiGpyYPhPQQENCssIk1zfLidnTyY/dSr6VPyYAZ+pm3NoUU8dU8Hd+fgHPwbilxWA+
oNVaEU+TPBC4WuPMUcuPaKJ74XQlnquyHt60EqNhp3urvmYX4zOEfDQTGpy9rb9MVm0LjGq3atUG
rboGhWYr8TQ9DFKWwbWdKsabWzN0D321OUs+EHZzYKt+dQH0WqwpD6KNJdKNMIGQAANxmGnYJYmb
XaebBx0t3tlBLXG/qKcJUQRNQiL8Z2mv2fPZNRwUZ4S2JHeFMmeQnTq6/WBaDoEDA3Ig6PHgUbmY
vU566ASiI7Ee5Xjcn0gPShyC6K35pJMuTBLOfKO9Xm6MirAqpPwk1mRqfk07xyT6p+63upaqHw1L
lXzEW1XT7YqAbJ4NvkocyhN2odq0w1sbZuVDWHGBlSxTFCvtM42dUtTPbZ3gb9Ya9c5r7O2SaxYO
DPmDUCtWZpidHWRTKzmRQ27qng0LcVbmQuYOGrLnK6O4k3FTyEyVs68yKIA2v5A5FRL3HibcoRk1
upkW5U0mM0D7WBuRW9xQNnSr2urAl8rRbtggTdS78IsUhRpm+z7Y3GKFcpOo9wqrnkrX5BYwebgN
jGM7wXz3jBwYUuch5KMMvNkDeg0sZSi3ivEcODr3l+PcwczoSZEgA+Ncy40zvfS3VHB+UoH9AV7N
jTAp7ppWqbEB40fqlpCYO37fXsZpvDDNvS9srfseM4SUB4Vd7FrP36SJnl4NoW+NULWqZAxdYWlG
61Z6TWBSYxEhVeoPwwZ8jhX3rceJRqIxbHolZ9/keOa4TqnFNgnWxrsJDNAlRYW8zZga75gEdYfR
1jG0U8Y23HQ7GqkzpHW+jXWTeAYPfB+hNHdyWzF1dnu2FZNIPKFfkS/Y252zRug5LngFyt1EREPZ
VGspCwwzbdMjVPiTuIu0dLjHHOWaBohlLbTNtzmbnsTF9lFkVbuucvLalApbftkIzL3KlHqY3nQd
5I1UoVWMM1fA9cuLPBU3OzPFft33Rv1gasSDuVlbf8gjLXU+j+R7A7xdHrNfeKb1jz1u2DvdZrYe
ip9bdTBD4eQDPBTURxI43IfI0tFKZ3r5IaHVmVEXJ30IxvvFsJdnTgdjDWCipqdEerjOQzfk1zIz
PiW5pelkd8YAJUQ22s2IuLBZpHrjEdeuQ9J222G04IWhmN1IrUWv+/rVQlxZT/7JtILvkhUYqNqw
jQvF2TazY95AX8X7T2NtTGsi6phRLWLitm+gw0FbWldF0+AVn77hMhTGExqdCrtmejo0pyzR/Kvw
b15c29GOi6Ey0FviYmomkH8xUgJkDrqrn6S3AYhUEAXeN1ik8dqdjW6TosCArcquZarNj55c3vd5
jmmmDs1+mo32UAbWtJb/5iRl79EEXKGOc8RvOG8IL8t2kDeqh9Eq6VRIVtQ4Z19C33nVhZX8b8U+
A0cWJjz/9lXlaQqva2Lq6zv5VsEm8UbwzBUOCE8dI7vz08i8hypt3msBFm/stTtA097FG4ZtH00m
t3xAmCtKxAHxnlX11WEJ6KiFVTN35j/8yUwuVtJ/vth6mhCqzHuuMe5Hib3xqvmb7yNDlessm1qS
zaWysOiMKxSn7f/7d9TEI3aTNd1XcVOvZJha0JsXsnufFOQJL3kTf52STP8qDgJV15gx9sZRBnw0
xcahoX2F9YJTPijHI4H0WNXZvE0cFHrzuHTLEotRmW2zFE/14H8gqLnC1W8CTIAPs5mHP9rJ/UNX
quGk13VJJA7lsxqEys6dGmjg4jTNXMpncTSYZrVKRMFtZHV57/jjfk4z705WlupYKzADHIS1pvFV
FoYo07Jj4DYdwvqAsanN+K3DyHIwYwJSVMu37s06f2c3W121IlafYfttxrjEaeXzRBIgLi8xqjPy
t+Boh/Ouh1N6NqNuOsujny95lesbvwt//EcrQv+9FeHS6TBU4WcxxCbs161XS5+Vlg3zx0VHw0C2
X6sF8e/hGJEGj1B1vWQUE0Sm72V9DtrwRB0QnBrTrDckFFobs25fbc1oz/lgnBddK4XbRcm9nKGj
8yY/U/lbDAve8mfvzWdSdESzQmoUEZzHrofFK3T4oxDeS0hwhL6XUE37rjD7kzZE0UPRKOMW/mZ0
qWqd2WVsQ9BX8bliEhnETQndckQ53avnvnHtTRzWULUZN66RBaavn0d/Lj1MsX+7JX75xQqb8dn2
uMORgB+buLJeoxQspshbi8twPHbFLp819W6OjB8ysKoUZ3A1fzABN16SFDOdGgbWWQ+1syXkpoiC
iTERZHs2vN6ubsHYp3QamfkqT3HjBLQSA2p4sYdq8nIsmDUWSFUDfNbActn7JyupHZBSArPyo1Pd
209xkiRHCynkFgS8tXODutq6qQqJaGCDZmjDeIni/DFq2/ye8eZ8nEMHUVzIsAttAzPmAEDXaBjo
uPP2nLjjV4reaqOh19pUTXlA4AQOTTTUPHvS9hYEsI8O+z4x3TQfyd4s2UCgaiVbmHtuqB6cBBl/
RULXbONuC7rxi54CTHIyVXib+ECcjyprqv9AqOjqb1et4WAhxoNq6ggF2c38etXW+mAgu0LCWJZl
DIFxOsPdZXYRlQxhypKwHrtzSKZOnwM805lSVmc516lJTd0sQxI2KM5dz2ZmEPKU0YYbw9WTPheI
SaKcxMpYHViCOUow6K1n5DdrzQyiW53hhtfrtN35IblpSGe8O98RTTY1b27OBOXZTdAeNKHlaLtO
jDnoD3iXxJh2ZElUB2xF9Gdgkm+MuTCIZ5nnt6XZVxJ5v/V12qA2AmJ2AveW4AVKEqU8cpX0Cd/K
sDf9/irqpck01SdZL4mzFhfAk7wmxRn40L0bW3sZEi2FjGoL3iSlhsLBCLYMcfRPh0KCRyqb2dcl
CsCyWOn0Cy4BkBYuy+5+aQBBb+a+Nw9j9Olpqsc18WnqVjY5+DWZ6HSTg469+FKb5Xf5D+vNgSEl
Zzpy29Uym7Ej7MrgS929hzHgGNihdwViidUrZPHF9dZdak1H9KriXpd/izxNsH3j1Yjm14IswN2g
ZaAcnOY8uCPib7XWp3IVJqit6OgV2aFRtXtZs7GktLtm9DsAa9Rxs6G7u2URsFqGw4be0XJM9OnI
mFJ7RaWxkzAhi/pNPiqXPdoYz+aqmsbwLQ3yowy3j2IYidU8pPcxarLDEGuojY3BvY5ZLAycVKrx
4L83zWQxqsicNVrPXrnNHvuujsxOpcUaHoiFpmq1m+Fn7s63DXXDVlI9KPFoH5S6CK+Bp9iAUA33
Ax2YOjrHFsnCn3HagFsiZ8wfO4PSDp4Pl/275rjZyR+Cs2Q5ACgQnPnhNc/M95RN3bmoIzDWfu4e
rCyNodL0wVHeq8Wc7+xqpPveGleJVGsziLDo4Z4EtOUl4OHFKCTCPEQ/lzTh4RKYMxh5Ef9TFt77
ZHnUt2oyXEA1mGvVCSg2sRPkALquncbDHqRb1GTVYbJh80vCGxpVOjRZV0OsoMDdThiT5F+o6ur3
0g7j/xhDuAZLwy+9RozrWPgA6zAq9kxNfP1vs2KaswjkFTjq2uBz9yZow1vQi+xQHGZTeRDywPLu
jXoKLm2EqUsuLEkYECLoZzdkJagM/3ofo/KLasTRsdQzdan/PJ7UmIH77CR51zhaxoOZ4cmjx3Qj
vPJrw8G6nz13t7gxElAvF25qCixvWJXpnD31Pf40a5rijwFGOA4zaBvGKEIfOGv05PP91CmNRwv1
ErO3/LXHIHgcWgu6jTjNaavsdX+8/xmIVAH9OgCMppAWIUnghg3oLWjEtK4klrzFK9rPEZMjtY8O
pV9Mm4n0000gQMoLPpm7wbgnmpEpwr5Ja+ePIdfu4MXO312N6dQvBwR4Le9oHDgGjYTJjZTN0PGj
0ogpLorZ1gclQK//H0WN/ZsewNRtLmxSvxwgyfgxfv2MDcCYzUi41EkhJPaIl9U8kzm+loPzyB2h
Z1WdCSExbZ9mxU42LhTP5ZS2rXIKkGuulA4laNtg6cmNF04yODQvGYpTpblbBCMdaa99/O6YHWPR
1qRV5IYAscy2ejKS4uryFHzUjTq7deSlQ4ZJnjWClhUuSrDwvXWv2q678ftweFHZqxA24g/fPFrH
HtjeW9Fl9TrUyTyaATaeC9OPdnPZjQ+WFQJ+yBuWC3E0Knm5ru0eVdxgvy5tCODuDWbTjybPLODo
03o0O0bjjusdPZJIf3aXfNV/gz0MM0vsoZJpDq49DWkkNw/EzvIxa9ymtfSsSxOf18EftaoYitXQ
PCi+e0rnoD+bQuyOJb15kEfd6J90o0crU7A3+9DBYuh0GJgH+ca66ykeVrKskQWOHFklPqW5hcE2
sbN0S71CgA0uwOUlgIS1GULnUcvTYfmT8g8tf1xKonR/FjHAYbgblPDklSBoR1OJnwgOCnY+198m
0f0uWVtt162KNJuPvZLukQoMNzIkeOowabpYmpvCnF/reHbO85jlNOhU7oiste6yvFWfarOgTCxN
xgpKtIUOayBYLdU9saDjEi8iTcyz6hc7kE/BSp7Kly5BG7h0x+sEsroshSdv0nYmvYs1GAdA5nob
bZRCMW/jYN0No6bfS+ZbY/cii9VdDdqQ3EUZKBDiE5M7xURgRJe1GsvkRZvaP+UMN6+dLdHH3X/c
U79Pb+HUOdgyVJV5peV4Yrr7t2UTRITGu6p5qvrsookuoWUMyo6uVLeVt0hnl8pO0YPP0yBJNiGh
hIPROmcCh0AjKH24/euUoIBDYOugEjIGl7HTEqMpXuTRpMcOMieWlN5aybdnq/8hFByoOWHlh6aP
HNOMH0sB0pcv5qgDzwjZUclTpYyVu39fVqT55Jcnh2kaYpvEM8PU9N88FTiW2kbXfe+UkkW2LYnk
ZnZf/FlbQUxTonGekazUOyalydmcHLYtqqZtCsuFrD519zwHij/ttrnD62m9h2U/baIoD+8dB743
0ajVyTBAAgm+lmHo4xWu7ZrU9vDO7uk3g8/yoRjjTwkSK9sLpCs/KZbolRkQAnSMrZirOEn58tBt
C7fSrlS+a5CshH3V1VHvnJSLHh3MzxdNq81Nz7RpDaEyfSjqTN/HMElX9GxSOpIMTldBzQPRbPhj
4r0pd5FuGP0EDGWqHyZF+1P68YinNffAyvWtJkBdHpwOQudrbzOVKVSQFr2b69OeVJEq/Pon8yqD
E2KpCK6dKN9n1ZRsPNtIDbbhm8LLEM2EYL+dXqMHLz5svRrGIwzmfrkS5HvhkE2b3DLCnWUP5uHf
P3ZN//1pYvEwEdUC2gVYTv+oGIZWSweYz95p0W6N5GhcIIZ9d1zTudPC1tsoiWbuwmlS1sjAaoJt
UHuFGnYbq6mIK5+DTc+itKfVVW4t/K8vlRd9nsp7B65Rt/pMzg3Q3I+mM6FuZm+ZqnA/TIVP0hmj
R8aDxBAIoaDNE7rj2lDL4mueAptPfVt/aBTFvRDNDa0RKf1TNgrpeRokR1Ko1ecGwZqsWmmPUqJ0
xfgw+8/0aeOlfseGXu/BDgNfRWagGFFyljOIOoPoSRpetDxHPAVx9dKW1610iTfEfAn3CMTQbsIT
u54HKz0AEmQgKZzAWdJXpyxpfwSBXj34GKY7y+lu8ELxbmrCXCJOeyJsLyADvixnmMxvRji9djM7
s5SRwt6cs/6Z4PByA3zD3NviFHx+cahprq7lV3W1xvuVp/GqHMii0sjFBnNkOMeqHNN9WAc+m4KE
ub9h93BMwho9Eb/lDqb0hXhCCDnitGyNQ1+DgJV+1nKIoN1YY7HLQtylNsNyiZxxqSFoE08PEfwb
Brmim0OA6tOgBeMLS+lRlrG0uoMtNJEKnLZ+/PdLUxJHflmRLPo2NG7ZSKosTv/kaBl2Ro/QMYYz
XtqxyP1zF04uc5md1MGqDqE1eKhXhiNSyOViUpinBAT6xfGYWgWk0a5IvitoJ7rJbVangkdKkRLn
3H4eFTBMCjfP72oLZsUwd95ucahrCTYLGKJrP3Lqx7bSw5PTNdFqMdINboYvJVY2sjnLTCYjby65
4fBRDqrnB/ipqDp0kQ02xvQInEm7ZXAUjgHWll358u+/J+v3LpdlWYZodKE/snAMiX7C355eFbjw
FuRBdc5Cxj+zPrRnJdP07KwOTr5yBOrV86NgpRb87oiAazs7xx6paS9k1G6H+ptrVFy+EEsYsG+W
1Zdn0LUNGpsP3MXwIOQd1O0w9YLNyAwdfmNX9NOLe5LzniAMXi0TM3WIUxozk15cOkbKF1wq4S70
CQNTu8JbeXS86uIxUm2AlOgdcLnKTTgapuQ4CmCHOefVhb3qNihsdwOsKIRIYqlvINFWaEHsD70p
EAS38StEeqarbgLHueke7SLBGhEO5lPTJPdVGWuHyVWrjS0ckVWxG8O+e0rNpmFkoVdEVbb+Fl1v
f47a2b1Dvwkwt6E9WpoYOXTWtLM+jnTZxeZPU/y72C6y47KpjvLhWLVufu9UQ30IiuEPS9D9ZEaq
fD+1+x/Lnhofqawsf8LsfD9PDstaaAzI2Ay3DTbgA9AhF83WEVEoJmyjcJf75KCVYuYvpY9syh5p
SMIGxYt4Iey0J5OiVK/yKBZHhV++V4ESHmO1OYYie4ZZXX71HAu+XMNQE3oAkrpI2448JMOtqVs/
aN8yoB8sBxEs5JYlc9aBuLxdVsC51KbNwjKpKsDCUWKto4D1eA5VvkD/dEHuJyrF0jj540ZKpGuT
1LPOiECnFGRSSDZnaU/8nHN3XuKJZh8VhyRaDiSQHUioIhmBuGERLqqVa3cgmt4J+ECUOBwvlcG/
c1JtDHnkZemCJJTFibVK0/CL60fjbtG+xdkPB37dfsFA1HmKUKPX7N0wgvVwspJ4Pbd7jgx/uixm
A5+A6tWCmkA3bq9k5V1FlrUtvNAmiCVtT2S/HX5+wFFgEY7q6/06FZgsW8x4R0Wt7nLuNPmWBmxy
7Ql7gPzbYuERqIg/2mg1iT9aqTebZPLNYz9M6inM9M+jJlXInDaNZX7Ees4NEastfTIWoKEMHxQv
M4/S8iBbmHYffoB0vrB16K71AIfJndmtVUI4L0+JQt3PU3CUvZ7IaknFMAZktpjpblU/PDs941Fg
DocQCmb4iBH5o4ePcYBcuUWVExDp15dPdfpGYvNNyvf7MiRGporJFmjW4Jl9sKp+c+3VAWRvhGRp
qSDwIXzXCqpbuSHF9aJcxFgv/y4TN80eXk3rVtHSkqjI9TsCMHp1R/0V598uUZz2pSOFhJbsGNgu
D7MBapA4tbL+HRnVeO86wIEQsKrHMogLWgMsUEJJiRiQXZUdNw8xItS9V2HqwgU/YYmzbEwjg9Zs
AwFeSzC87KK4OTtSOO/bm0V1MthadGGiy3opXkTyXtYxeaZ7qD3w4yS7tI79jTVnxqXzzHgDcPcg
F8CyqLrTspj54P6RGRO8JzkCEoM56OB7q0J/tIo2X3nofw8Ol/sunnr3TOO5vajMkbfINpWnwUEH
RiRM/azEEXujoRmIDvHrdYuPntRxY95LG1IvTtvK0nDSdxuJAvXZXyJRN8/eZIU7vx404ohFMBTJ
4exX6ukisUNWad2HCqD3WhfZ9jj/1HVmoGtJu45HJgvkXRJG4yaqwvCC8Ua/aiRQLVj/njB3hcJc
UUbjKzvwL/JAKfwvudobjxqyg5VEn9mE2M1VPJ4GKC78CtMYfWJE31Bur6KcPWmu0nkwe7o+KUSz
l7lYNcSfJCvkBHGM4ZjafpXKg7++xBDWSptn9mXdczUQix42Q3MMgjh4KzRIcPwo4Eji9ORXOpRX
UOpbSTDLe1xmpYdLGQaRrGApH+0zeXm1eW0V924S8r9wCot7novlBjFpvJHXCk4b9DyxexGdhBgP
PF6YZroYgKgwiYQ44tvqocersh86AfcctPuyGYzqj9glUEzy7Mp4sK5psVMG9F5qZmd7ydhLYewa
q7ZnbcNrP+75bT4tRqJuCvQdHh3r1qWQfWu/+SSkk7gdreyq8fcWitO1BSB2I8s4+WJiRZPPUytl
mEUQ6Vrm48plVubmdolRbt16fKl1jLAiqFq+YNR3MbnrRBT89V7sNOndsqdXhBUpwD3bp1a0hLrK
31aGsQxvyV9fkVwVtm76OSiyOwGe3ecYYz+PIvU6x4F9kiJvtODBXeFj/OM31oCGuAVQKtYmFvTT
0pslmWU5xYCYb9KZbBgN1elD1b96Qu/lCzWYPDIgxawY18DHKZqXsO/Np5kHMg2NDeV3mK9nC/VN
O449+o4g4tyvTz45Pffye5M0HXa1re+UkYRRWdXaLkxzDatsY8/9+ef7ITKin+9XLUo97k6EhzDj
7RhLtq9UyU7++01x6k1JspPNZR9B17YdHkmn53MmEflL/Kf8X+mZkWMcsMZ9keXi3bTU8Mv3inFJ
I0/dQlwWCUX/haLQZJPwl+La9myVybHlAKu1LPcfk9E4N8zJLKz0HDRd9aJaqNRULQle5VFhVsry
njwKPKIU3fCrvHMBfLFu1q653MjosJpzBih+RXF+WdxB9NtjKHUDVlr2FHtJhZDJs0D0klNmRDdd
ANHkWiQDhz1kk3sG1Qwr+hkEm8v97k8zcaOeqgKpLsbtT7AiPS7NRR1NiXUKuRB3JNrVL/Xkfgsc
krsL+EAonj/GaLJXuuWE934TTk9a2TzL94FS5tu4jzogbZ77wv4AHoa3n5pxvPVoYx8JgniS+r0J
ut2xi7RH2iL9Sm46IrM2VkYTMS4US8viCloKZiN6NufyEMyM8mUDEQU5pqxYqQ5U4fe1o9ETHpTu
Na9vtqBg1qpuX6ICggBBTrtPELyElg2uVe/tRIO6UMX3PxuGUwqwTauaZJMhJzDqEBW3mvnjTksI
qJYlqahE+7yHJoSDaeU1ZbXyK894K9TI3U151+9qKU0MDMjbJOLlVYhqNzdr7OC89O70ZiEsWC/1
X6o6XxynK66FO+K8zwGHyVihKI7w5ufRTYnaq6EMqiDi6OvCaMI/1DraF0ZkvJVWUSGAIYE+8sp7
NHeBSHHpYrW7W3Q3Y4QdUJ16jYdP3zK3wjyr+w71d166D6ZNzuMiuPn3/ZLxm/NFsEMMyljIIWws
/+mnc8F3KCrk4XObueO3uSTLjGhxQlo4MsOBz9se8rUfGK+u5iYveUiWEY625lDXxEAtn/ZQaNal
NNUNICRqSLjdm7Jh6i2PlvfEV3P53q/fh/iGQaGS5NssxxkgfRgxOV6XpOkf/v1HNX9r7jhsCXEU
etwnpHH+s68Zqj24YMPtz2BlnWPmTFQSIhEva1RknXit+ihLGNma03smcMmJazxbjIYvajEqANDc
Iw39GLqWGG2JZ0NSOfOpG7obVfLnW1FQXLnvuRnxrN5NMKTY+tbTu9YrAx1fds25Ylx9ja4ymjT7
Ak5xuFRDUm6nulYRTzhXFxryAM7wneUUXn6S/5gIncztPHr+91+IJShVvyx7DttnImUwP1m0Fv65
7GmWzeBkMsdzibWZJlTNtlJsJ3xnPAIyV95qz/3SjMMXWdW1bnxI2vRp0uLmMbZq7eSU3g+5oTZy
KzqOfb1LTC+4+4knkEdZHgMZ1dpoO9mOXW2t3kCuPtH2qocG3clfcmZX79V9O3vOSr43ddV8rnOV
/JCq1F+4LnvjRR4egrymKvIKvKpiFCHX1KCbjlETGWe5uPrl1NMvjeYTG7qLLbaS6tzcGN3Fb5kz
DltiOf5DYOP+H79OB9Q54hfHZmT5z+ah79dY/SC1nhYVjdmqPpIZssbyBPK0NG1ARHmPIKJdMdml
myU0FNBYepiUAWvi7BJd56al6CgqDyERuCEDqhtkjfKWdy0Luv2mMJe4lEZyKuradFHs0noh1tXb
yB2Fn88niNL5XaB0iIsdvQUoUk7vfL8/j+pbkoN47fTxJLdSdW9Zm+ijVBRalKU3vkdh8zRGuf8I
z+R7X6Gj5HFg7YecOJO2A+cmj2pxJH3+Ftx/5jTwpqWEBgwhn6/pEPnkw5JIEUBufc179YAyIqJk
Bme2TnBPf/Nc9X7A5IMNmmNoYFOEk8jJW3urVSp5JOIUKMAEE6YJUL+xUXB8d2L+EG1UMaYLYN/d
xJnsqvKRBPdN4GF6N0A7ynF43mnueVlc//2+0QxRD/x649j0jjVXoz0PdemfHnh0re6goLg9803F
kYVwfupbUtWdxNshV2l2LiHsoltSe0z8IK6/mRE9/byf3pqh/VZiP2GL4d9LQC3pGdnWw3G1U1ye
99OgzWuJk6p0FWOXqEQXGYupeUdlZn4t59S2pT2wPmfPbJ2Ls0MiT6n6N1Kugzv5In30fp26nyKY
ttUBPoAbIWQZxvhPkBtThs9KGbsyAmaipNcoL7JvJagN0PP1pQ4FK0d0zjpXR243NzxH54QZaPk1
mOb0VFNeo/QyESYG+nFKG/x2yCs+e0RqPkSP0p+OYulq+APxlqP1RwsxdBu5rQ89RyFhMDJsXCZ5
upN3f2ca187GxTZG/vdULUNcyYz5ym6aHvHALUO+QrNPyyOI6Wlzkj0GvJjKeTbUlW8Z5rAhTDlg
H60p2zw9pRAinkIUueugyu+LlkhoJ/TCM7I4Nnil4b8VJQ871+eTUx17FehzvQaZDG/NyfMTqU1E
uojLWL74eQR8wLLPKPaoHYxyrxTGXmsDBPxq+ZhE0z1gTOV1zrzpjJ0UDrdOnp6mqPE+6ND5EyQU
PsVe+bWYR4LT0Ovin643LVSyKfPV1zbMSRiCAL9cxQph8lt5ZeS1SwqEsHgHeWkeWMXfZtHNngld
/Q8H4+8BDp5qu55Ba8yzNIdC4dd+qp5Fbme68HPr0UufoylDmlsiuow1CCWZqX8ZW34yrauSWxGT
ZV+NLLigLxnQjq7zKY1Hwtvvxgz6qWjD2crRKN3+wZ/07Cq7cyQ+MgVR05C9ZnGSJnFM42iqbE89
L8Fd+QBeNgmeFTrJ3+RB0T73MJ2fSJ2x1kGhxVdDDy089bV+kKoZIZHBp1+DfiqbR3Bfxn+MSu3f
lnxPQ13ClMpx+K/9zyWfmgArVg2vvtAItyrb93zA/7UeZzXEzogyeTnPGwZ/SkdgE+XOcLG79rXN
wg6rGSASuYAFOITObQWNRJ4CYemWU83dky0GaiZS65WP3+6qGnRIxk48P4SZxaJPn8CxevOHXNkr
MRr5YCBlWVMCbK+Km9sQD/A20Ajw2d9ja4B201/Na8+Ett7aVkBqYk7eNvGb71mRdkgp4asQfmNh
JYPn3hnat1431Uelz4QPOVa+pnoFf5W41IQ/GJa+R49FS3Y5gbkiv9OtSxBNbmuupHnEaLks5jCr
9x44vX9fi3X9N5EPbXgMnJR0OjIQhCC/Xp8xhLairZXgMpn889J4AGTsuOklmRD1jQkqciTJ0R/8
fl8Vl4ES7WdYLhEdLaqW9lSZ6p/yTD4+g7Ss11apQhzlGWOq9hG/Q/5Y2659iiPCfgacoBnJiT9y
L7mUOtEivll8LZW7AgUYE4HJuCj0vL4OaLvo5jjdc08Jt8XZolwiV6UOKsmKrfToo/VEoizV1uyR
CO0qJaYupXNOgcEoHSWlspk0BJiWIMn9tEbrXcq4RSQV6o67otvCN/tjBOmsHbRDaLCswd45olpq
HrGCu7s2LtW1XLvncT5kRhU+5kEHZMYYHxFc6ytVwp2XbiXYNn6bIKoQdb04RfM1FGaeeNZ57vso
/l2dbEorrmjOoR8/+wg/Ukrfp4Fuz1ZzMMmF3ZAeC7slvKGLKGGtllZZYj7qmFD6RjdeeKLuk7E1
lzi7jOFempXrqO5WCD3LJ0edzP8RdmbLbSPZFv0iRGAeXsFBHEWJoiXLLwi5bGOe5/z6u5B0l9zV
N7ofCgEkWbJECcjMc/Ze+0A7EbHrkpu514y4fR+LECrknDjuDkN8e6msjM2kwpY6dSI8iqCW/CzF
tkj565C18Dfv/YdiNh7Cmq2fUtSe33ZNsJPI68bt91PAzMg6IQWCBOPPmXs64roWXG32hH5HWpZ/
z21QdGLLjclzKaC54b4Gp/k0OwCJ1BHnlRCe/uROx1Hhg5rGaPEs8IbUvd59xXhWJkTWpbmGjXTN
+E0dpdxF7mO9CISaaD08BZoaroUDNDfIh60DDemXZRt7MubSD48mDoErTntt7GIXLyDCNOnNXRZZ
3Us1JbQ4TW416fHtsvGpseZqNakKszXU/ocqdsVeC4XyaBRNve6H+MkukEkjMaHNzhz1+RQuZpYe
eGbVswqRbBuqcX/5PHPd5urpzWNbIMAcHJX85DHo90PfmFsTM/loN3inCiKalwh5+Jo/bJHOl7rR
hi8uIlfLyG5WY95LWkrLY1kD27/RkHBWebFdgtgP7dJL0wewSyp2uIP0IRQWBtIGSB1cA2sr7Zvy
MEAz3DR2o/ufY/LMbPr6SCV1rwFBOyfuPD90RWYf7yr8//78Mf5DnuyRbYQYxmOSgRLh/UMxULl2
y5JMeEew3sWG/ZH1wh7YOBg5iWJyfSfHnE7zPWffZn16v5vlLd2hxtilqknfdrnNyTRFN+YSvuW4
bXeM8ZLdbVaT9cWtXP0+UnXO1z5o+8O9ndd6p1AgAsdZqmzmKa2x8wmHzDH6JdIXLx3ycMEIvlZC
XDi5WexmR2P39z+exd6Cfvq3ZTG6CYuOK5GWNh0H9x+P4nSGo1oZ6I0xKT/PxYAVEl/NXu6oNUdQ
Qte6LzjQTZ6WlLLk+KSj466SudvnZYFotnMHKqG1u5duLenb8qJcfFusXEQXVF+dhucY7FiqPTZh
bG5sTZdkduItzL0JkHKUbOVYmBNwmbr0+hynBfWgU9Uq8hc3yL0rza9d21fVG+1c+0i1hr5ckRIr
ITob2Exe0jO2gIZHQt/Qd1IORZMXZ1KS/Whyf0X6+Fv+1iSEicImp7aLB/tpiO3kERrOijpChJmN
IXkwu7LaOBZZ1p9j8i1ZrO2TRGBIW96rVqqPdbQ/yzA0LXWmb2kKsEgmoslstCCgqKKODMUp23Sd
eEkqpW9qS5ZmR5i22ljILJaejzxQ0qT7o+dfPXdS9zqwvj1X31LDdNR17PwcWowbGDT04WFCmoqQ
ApCYVTfKWYnrw3+/UXT3P6Ag/G2ommVosP+RQ/2z2jDEtDWaOYULF8BTlFBVvKu/LKt0L0Y+pXw4
GsmZXvPm1PDnEyP3SKyuzTeTPyQzA1sY0hZ+cVkmruXZmFEyKykspTbtO9MKfo9/vuPzLCXLFt8C
Zl+6YiWirxM98lO30OBSsx+fm7/PkDn/HsPS+FEZiTjIZrwgwO+3LEjtyndBffMhE/DwXceuHpLl
zKpvclFuZxju4+Bdz1jT/Zt8m3AyaiyQeXWgG0BvguOdViUNbI3Bwv++nWFP5tL/YQcJOXBtjX36
lndztQ/sgYcMnFF+cNWDXWa15UMUFcZZkLP5UAaufi71pfuv4iptg6vC4glvb2fi1TSwRjQB9LUK
p0OLTPO9n9PNaJXwHlSyPOZKaR/M3os3st4jUrN9yLDIIpFY0r+go0WbpklfehkdOeeku6bzmzJW
06W2XPGsx/VX6Ygvp7TfhBiId2VZauu7XiYUBAPmOSZrtYivci2QAf4PkjB7CFRFwSMJJCXynKvO
RvK5nIdHGQVpu4L1k/TB41pkabRAsS0dn2et1Mq2jEsD8oaKzjKw6fu7zUZmoMizEku4lRH5JNe9
dhLFB5AdpDKN+gnmFnEWTE7rP2KUJ+sj5flyzGxsjF6ulg98x1SNjb54Yh03P9LJdP2m50cm14NO
aww4mW0auKhAXyUITU4zpcHRp3Jg7bxWgXlJBjVP3qzeyEBjwU+/pvFhbZk3ikNEGNTq7qmm6Y6K
QCVKp8ocyvBTs49wvR8KTCl3rY3OHbIJq8pdSbpSawG6gVCgrsZce5+9QN06egKdyeiBsQD4fUZT
uNbdHniEhmYwqKt3VlXVWVUyfu91iIdetT6yVvsiY2ZsnEIro+v1vb24gWLVHLZFHCdrhWy3l3+c
FTmTljapFO2Np2GRMvb8Ag6ABz8UgXYxMXHCuloMDHdRNqbuTAfUxaIUaBaVeva58044+qthBNe0
K60vTpUhScsza1dHfJhTiAhYvBcRVRYJvSosZEgzM/pOENAL3jfYD/PYnmN0o2QB/yUfiZXuvCKM
Ga73HTOGB2VnO770PHhTkR/TCvJwVJR0X4szEe3tl57AVCmi8JqMjBPycpdvnyVseJbfec3Gmtgk
rN3RMh/LQ/L3mT1uiXhWTvefSioS5IFUFvFgONVPO/caIg1UezULPZx8VenK8/0UotyhsJkCImBn
60hXwx7n2JPlqc16SDtK7JKxUOpnPY1wKjPryN2/nTwrdZyuZKxoBFcY3Q3fXpWbT0leudf//uCm
qvXv0zpeNR7ZjmOonkkyGtusf99hsZUv4rpX9ON9kxCqyKjtvmT/kXlR92iGNkVtCnabvINEZAJR
wZWASNAoWjCXOb/tIaSso0EZx0/Gvsnu6vTkOCI9/a2F7Kd+fixrc9zbLqJp3WnLZ2j6gNKArh3J
Ee9Xct3cLev/DqPMukdptimojp2rflhLXVCPRI1guI2VgZElafgpXXICG3hsazcf2yNTm7phoU80
HPxgX4RWuJdbI5f9xy60coF9v3wOU0f/CyDA5wl0R6JuyhRYTUJT1uscjG+DZr0mVYfepiiabV2V
1qudpw45BoW7n/XYfl1yy31lpuuq1gG8sE6zDmngksISafmXOXB/AFNHttkSSqU6WfcQhs5wLusl
XwhblW3FBAtkRvcgnYhd4mH3aILuQcpFa8P4wF9b7rq8/gnbCVdD7pX5OiKIO60w/5h6Y58+D2Vm
xuQ9sDP7HJNnnTZfWpSCawMD3rZ00RnJtrROvemBJDh3RU6WubaF2r3Vhvua4n/4GRD0YLCGOYQj
1V7LhBe4mI8TEdV+a0fqS5a31JUddn+KpX81yHlpxin+DoSXGk9reicwIfne9gb7GC5RwG3EjqpJ
KqL7BEAwjcxMWdJqW5OnynIpW8lhS8RKXgiblV7/E8Z88DNDEm8N3Y8+gqFVd937GMBmcBeCkjwE
y1lhlmisZw1Bp2apfsNCeU9LLLkSVJ9eSS1aVVWTPMkhmuzlqpZ6XrI4PiCATq/IjH6B+8h+ZfYq
T0fzF6zbbwIr4I5IAeOOQcVGMZ1xiKJ3aee9spCui2GIVtnMT6/bro76otqTyMo0CjlrLX+gWMm0
B90ooREuFTw3FfX/SAj4DwYZN7BBY1u1LX42emDGP/YoVOS6Tkkj50h6uv1wtyLNyrBAO1SxUeaE
7lIfR/Rn7SF9ou4WAtswkOuxLLnd27qeMf1MVDPeQfwJofrW6g0X3C2FTBkolCvbqUW33E5bWeCT
NT1W+wme5/hbk5Hm+SnCc4j1IXws9iPRN+tWUiUGKjP7NHXyW12S8oRGZjzKaQyoHez0qBWbJlf/
KofQQd9iZcDTCcJ2pWDJzpBas0GHA16VzlNj00PLIMHbaCLkiD0J50mba5zYhXf4HEpi9W3O7WkV
Fuh0cvIRq8f7vdHoJxZLB2Ll9tR5SjJAxJ9tLQUY1R36yL6FB/fyYJ6y8tIwqzgjWDVH/37vGddW
9J5XXnOKTKIQ5KHX8YyIySYh2Q7rTb784UsvjRiXFrmhji+JjUec2w0WW1uF9LZjfd1ZUCTrxmaV
1adfoyz4ScNQ+ZgJOQeZg7JpEr+UkEfIcjIzooxl95gvbTZvKbNaGJfzVqsgiFOBTUsgSnd9gmr3
F3Rw6alEv3zK8AEdCpV++N9DlsBmbNjG81DiU4Ii3j82+DsfC5sE1J5n1PcApWqNWdXrT1KkX5ux
e5lZXqlWRDXUTIxgR6EUZY/2caeQ9iKNd0ia8UYuLEvHq7EdxISarkJNtzZNgq2Cx+skhhFoSJZD
tdONNxZlw/8ob7NZX4JG/ti1Is/2TPYltD9V/jP+uWs1EG2EI4uGMzbHLWCFhF1rTFLc2FSHYTnI
y8+DHHOBPq3mnAitcEZtRo5EVR60ImStgeD8z0GzD8sDMYYgDeXpH++X1/JQl9alt8Z5K7/O57hw
jIKcQwIkV5+viKb91794/2JFbyesD2DK6fzVolWv7ocujupD2BngvuUguWb1QQ7KS0JkwcyDXEYb
WhziWRQkg/3rbAI3vtLrrlp9jsm3YEzkX/989z/+539cyvfJsc8vE1L/fmjZzYyKXR+Uev59mKwW
rLVusqgl5OcwWRbGyqFxUl+e5jXufj9T6uJwP/3jDZ2SmA9qkDz0SBz5rJY3WYQsiA1ONz5B7Q1T
xj639ZOHm2UVRO5P/hyQzw2mtcYMSv7G3myyixU3i8p2uGRQ+PwOcv3sQpmprPkhr5y1Fd8sF9pW
EV9ynWmkTXqUlGF8UtPhJ/EPu7jwcIegj8N1uDHt4Nh2br6dSwUcBZwhUhHGbqW0sEbS+RY4KToj
p10bnWWADCvAKZmboaYEr7KZqwuxgcMDpWIuLd8V8fuMGz0tsY+he8sq8epOSxAxYv9VlWsvZda9
eZFCfybS7Y1e62sjjE6TUjtrt6QCXzbJqdVmUta+Y2SPt4StbDJz+F50xTe2dZWfZKx4AIeMwjuQ
xvLcegNrsBCFOfx9deDxM4XfqjCKN0uulqcOqR8Mg+ZTuLvlhfYc2Eezt8r13ARYHPfem21RcIyC
+tyWwz7wyIJzVwTMsIIofzqeDgKQVSD3RdzpNwwGPtCLW+PSsmbJVKyHkfm41E4VqY7+ZOjHRFsp
sfLTxN5pUApcD3n0pcie9aVjYe0gwJ/6/CU1y+bAEuUFnRPl+pBHmbB+2vV8LTOXwMXwySRYxFGj
ZOVQAQ1CEJIgBlemScKcqvteQIWTj1VBHw1Yb5VENhLbdtyPmUHUyJKOUlNGMIerGYnaLwXRf0gP
gSfE9akI1ZXXsKigPLdLHGbDoPnWgYFfqzlxKz0K5UaDLSuCHWF9kc8mgywOjZV+rTinwbMe08Z7
4r5U+ct0NHxCkLIo4CM0Gtg6dBqeBLLeP5wCw2BdPvUTOV/hxPojy76bQWKvLbI8czDFoIsOuUtc
cB8RDkF6BGWj+i+B2oUp/hok8Qt+yQ2trWecPBOmkBvNzR9mpV3M5kNPvV2aHlXaODi67FfXQd1a
1PveHJ1V5pmFL3Tt1SnVdR4N7TY3qlfwbt8HIYRvGpA+Q+slt2/xiL4VPs+qGcqtMfTxivuaFNkW
B7tBcETT5tMqSeN9PKBfdeKf+Xiz+LOGxfJuY7/b1HP40ljTNSmYN2r9vUiUJ6VjPTqq75hkSdTq
dBdQNcmRwTC/kj5e+2orMPnG5aotdKJFHHzsnvleFgaZBbmxnonSygz7QEu2WNdV/Ej3ioJ19w7B
d/B7xD4J32Izxz5xgz8LpflhTl4PeXBuxWr2qnFXwOZzqnAS7LqLCtJyUB7cUOyUSZkfxjarD8gy
qsMM6SPzP6+9gR54OfRb+WySB/lslM8nefb5gnxeykvWhdriOSAgdnkkyudiqLk8EuVzUA7Kg3wW
4oFCNSiv/zhNIEsGuWrsYtubZxoF5VAc5CHyRps/5cwhVs/0kBpreXHQlilHnsn3/PPy77fcX10u
5Vl+/wodSZK09PO1/PY/f5AiJ9tv0f8VB3m4zwufgyyDSEeVL+Hb4KeQn8vnW+VlZw6xn09huAH5
yWdgLP+6i1f/PlfIs88xeenwLSCd/vs98uX7//359r6wvpuoujdVy+bwaC8z9kiCw+9TOQlD+oro
vqCYHaHS76wGlKSc0iIRE6W+oiId8Pgntl5ReKRFy3ogGua845nIl5PXYZe+RfSL/Yk8VN9safCA
PTGfNbUa0C7iStDRY62leDEtS4pAstJHEpTro6bo3Vqw2VUJ4wydzvfymCfdHPL4a7pq1wie6awE
JrzjrSDdYB5WYYXFOKhH7erNVzYGFgw4RoooN3iaZCn6Y8bs+pvqls2jFXs+2WdY+ReTt1zWxsTE
+wTQAFVb1oOzg6RebZ09OydAs67l2g9KRDg69EixHsIQ9/WYZQfDJE1C1tzirsZVBth8L7sV+UA2
BzrxF9uanYNwQ5xhy7aHZkfcTV8yyCdfwmkVEY1Da84vv5ShxmYBMQ57guy3xkSqTeRBjnlaiXhj
+bhqo+WBI9BhO4v001oOod2aQOhg1sElwPC1qytATnluDy+ZpQYHrzewX1WoMldurB3rCCzKlBjZ
2ZyTX6aik2sE7/SZ6YFIKTVuN3xK6QezowMZ77viJO3aFdOMZcHrL5VAsISzxTeK1Lvlfas+Vqb3
Iq9UJY9fRvwT8up+wGtBhcp7Vp3Ru7lp8gHsyj4lYNut2bplnksYXQuklPwQwONhDm8/UJZGKpcI
86GQpI21kpc0+ilO9UXsI/Lc0kTJyWwzumccy1tz6HIivKigY9Mwr/Kr2W7zDsbWOst/SkT2jyaK
sAvM0TMppvxyq2U7UCyHUokp51pZSLF1+BZOrfWxnIjMsT6mqf1W2pX9IThBMz69k43qJ7nRY1aI
7UudeMEjbg7Dl1HSpil+v9AuL5i9setK5dDZDuaUIrApHFFQ7ZdytQQZYO06zobaPZXJ0xhb6Wtc
RfmTLiC3LHjWYS6M/awqyYJX8nsxDRdJXnXcScA3RcKuk+/2JMcGvXIOsR28yqt+AWdrYXkr6+FR
02LlmeWGc4W8ccB9VVzjut0BpoS5NkT6YZjq028/E0NO4c67MWIFMVEEgKAwvWGZr6nZifFCCJ0K
tDIq9w4z/CEp+lOdpQl+CJXAId0UaGNEsMnswnvJlz9Vs7YcEAzWzfNEp627SLN94fBbC1i0PdpW
nas8TbKI74QYhtCFUCgvvcGKHseengQ0nXMUkKxdaxBUo75TM+KqtDez7Vu/DTzlYewy96kscio7
6dB8CCNmPVqa4XPvWOoJ8yOe2uWFSouPeY8zxDGLYkc/gjxwYn+jhMakrvThcU4QVil4wm74nvl7
z9meja11KzpHu81AF3mlzb2C0mzZr/DDXzSWpI9dave3ytO71ag46V7aeb2kD3AiEsg1T7BKcr0I
17pFfk2WLXkIyyHwvBgPOhP0Mg4xNlqVhf1MhoF9ngj2ueNoyqBOfFZC2LZEY59teLSryeHWu/NF
J5f8ElmfFoT/juRbsfGepq2XFul24tl8lgd0C++NU3sPLTmz9yE53iYFpqBwALuObKAjN4nCCOu9
xof+xKbVHr6pQut2WMYUMPdKp53j8U1yVKCD7NvWxe7sRdFqxIJwHqZBXFvLuymtYb9n9uytadeH
BzWK5rceMRCPT+e9U9vugb9HsK1hdy09j3jEqatedFch2qsshr3bOObh7tULYRPv7vhSM7SohDro
Bbtiemi1oj5/nhlq/+eYlY2o6LpWsx+slnx1oyIQK+9AFcgEdK0Mzp2diosaA78i+QGjHsI9v2z6
3F8SM9b/UAd86gRK9KxrI1+ASl6Nn3OJWL/nrFtVd3YNsZUh7ENIkPwY2wYrSgLJkWIXtzhIh03T
BeYZVtC8ZyJWd8I1lEckN9YacbxfjqbYU0EZbm5DkE2bpugZl0t8vylREy7Zwr023LyUBvMdJ+kF
83z/XK3EhXGW2c9Va9eP9YBtQ37eEemBq1wN5nNuxPo1iFrWrvweErvWVtRCV7aIrBNZWeOxjLMW
1DDhQqZCHgVEwupoeMhcxeRCE1ZdaC4YItIFtyumuH63Q71foYUZ9mqdYfWI8y0Ov/hr0Yy1T+us
frSHOXzt2ONU0Gu+onepj8CIKZ70VX1VFPExiewqwbxeoJ/HQtRfxaAra7tja5O2rOKT1oWS7xV/
mXY7PjSFO54lbk5exlb5Sw7Jg8B0s7u7jZMWax3faPBMBo1SZtlzvFwYMwZ5K7af5UtezKMx8tz5
QS3IMklt/a/KjadTWdrWy5iCEsrrl9GIuPiZmEDwnCDzTkk60lun8aGPYX0z085mZ1meSQsqr0Zu
m/V31+2rfQgrw7ZN45dHTjDuu+kvhZ0W2kevZR9Yfu+UMUFviSg9Hn+iLENlXJf9bbamlJncdI6z
4A+X5J0V4ObaOlh5ehmVpNrX+WukloBT+jGq14Wkrmc0QiFnsTdKrGJ+ivUyhalN6lkzIKF1aI3F
irFRtWzeOWNVv6degzexqt+mady1VsIeN9J/IAtIn9yyrp4a90mWl++UfqErNm1MS+1/pkEa3EIR
274C6+pZMHoMe+N7T07fWrY0iThQVg2LpIOkRDcCQz1xnGk1R4dx4ZRKk9pkiPiSaL6VTxnqASvd
RLoz3GZX6OvWyQn1IyvoFqcTdjXRzYhLeXVsWnODypS1E4q5leJO5UfXgNpeqvM2jmhywyb1lkAG
xDpst5hu5/QSFh0IJMXd2mZcvQ1Z3601bPF7c7n0kvwDPvd0SdNefYxs7z2BAGAaUXMOF5mZ7KAs
Q47WNCReAaO/C9sNxaNJQIXg9JmrHLWUd9C4fOCX207jkx3RtRK2bTzBTCZrZyzetY6W++d4bXj9
mhq1t7pz6oPCepayNCWEJmfq4t2pB9xsKry7ILS7fTJgD50zNfg+l7/AlzpfF7Kf1HMYE/cV4ABr
LS8zZmndjIo/QmHzXgBkTeZ5M48NdV/kwyvqGfrDhD+GzSp/1/NI5Se3bevEfF2+5cy5s9pkN52+
z7aqiRzI8n7esC8wTqj/Z+7mqNmG9ApuiROjc6NUbumVBoW4Km4Eqg8kWUTurh29/NZoQPUUYyHN
T9220ZT8rTGgFUDZVa+wusZDWarDhl5m9qo0yl7CBywhwhNxSKMvm+O5bpxQA8S+I+Oiyqpa+A8Z
Qa2aQLebo24OJ3Tc0XImlrHPs3Bs0dr8/T5KHJQfk90/3lDapMxMU0Hou6kdWwcDs67m/z/bp1S+
UWxWjzEK+VWtGh6784FVIL9lPsaqHJC0zR+wZ+KzbAAkyKc29TCpW3k5GVR/7ayv91Yymhd54Hnz
oQI6/WNIo3B3ceu1sbzJmZhvQ5gBD4h98tWgYTPRDKW9AlnqrkvwYKKE+8hTvFUbGs3BwfmPA6PR
H+2mKDd2UDlYesJoFQej/V5r040msPrLA/PgqRd88unzkHjNU6loZ7l9+fvKsIDn0QZxtqFJIUHX
aQYgmyZY1HHgASTavOXXGb2knhbjpLN8uSuSO6VqAoIo3yHH5DuKlv25QjqWQ9jqXu4ZKjU86eyB
n+SeQTeAR0xVB/t32XGkMfe8UByxk69mzZRsa3oSYHWz9qEYMTpR/BTdt9CeIfo1qsYCT1Ne26qx
HyrTxIW0XOZZ0aztJUlSrTr3bJEa49Mf2uFfLd7BiUcbfg39qcSVeFa9kaXB4HnfzMZdlXbsshVi
sqZJPJFi2JVXL88pMyt0nljgaMgEFv50G8Q/vDbemXNcbq2ApUAZo/rj+zKu3GnKJiW1FpaYg50A
yvYuoWL0yFi56QFQb5Q48aBJFMrZSetLE/ZiP2sDOiaPtPV1HLngupdXu+wX/uCSH2GGTewWCDgC
WlbEJ9ODyeKael/vTY+F8Jot9yabkI5kNh7/WzFU85Huy++DYYS4B4vEmJBlW5cYeeIx9CKXmILx
dAcNyMsi7U7CmNdDHWqrltXzCmsVPnKz053z/VTJHmlA+n0TdydosdHkg98pz/LAYqc8tyIb105v
qasYMNQcmcpFavgobWkbS6TRRur6jA5Rgb14TxvRmM9DAcVVdPqXMDfM53mRtGkf9POxE6TOUcI/
Jf+ha51+O+jRVWGNfZEKS9VMrnkL3kZQNnw00+B1VJVn+Xq9CDIn3u0t704iZDpjb91s5dyaivpq
KkI8sjHNWJgJDP3mYAE1Nd/60ix3xoK8FXZujWtNH7RDJlebeldcsqzdqMsNCVGUBe4EEs3pGxov
yxgESQz8mCz6LPiRm71zbuys8mPax2tk73ik1dp4vWsRYiXcmpFJTjlpFDMOLDaKySYjS7IOPPUZ
F1WGyRKQ7uIxjQvRHchGfQ+F/kWB3h6W8zeT8sGWVkG+ld+L/A6QQ/h5VnUIZTXj6JTdT90LlA2q
x+ZuaM6r+fdl1HxL1ap4Vgtzfg7bo/z/5aGuR/JlZBfZzb21ThqoRvTORAyJSxqvpJVL2VeBuH0f
teXX0gq7y8gtxSQFcZwU72zSbm7ljM+KVZPwySJwVTsN0miGkE9ot5ZYZ5/aJiQ2mO1+VarKQzO2
lAdJSSeKBZXmJnPbK6b2HIdhnZ8sa3bPPbosNHRN/VEXxUoJCdxxaYL6fWvBQ89jfVuU7MjhE1Py
0lPw78aAbaOZn2jMnnPa5X8cECcMmwLX4qqouwtPmvTHv51QEMjuI+PCPFXDYYcmAtVTbRCUvFR/
2F2B06oVZZdkQ3wqi/qXvdyw8tAD+DzadrdV5f0qxzrDnR+rhjhyrVQummMmGwmUtkdtfgopexwD
q32+Dw1psb9TzO/9zqy4728HUrZ18xghL/tqMjNFxvy1i+ABsuFHIsT6cztEWf0wxdHABiAujpLm
ndNT6tHM4Z+uZ0pjirUj4nbYlFNsrwolg68hLC8mrAhaXkLdGd5HhlXDMePvJtHEpTuG74Y+h6hU
lnhIYOS7ygJXKx0Hatq4e3lZz0X52OrsDJYGqcjRtTkduZMSJ/g5hkXt3Bvps+mWR2npugfX9g36
dSfRaT0lR1quFPEWmkPjzsvt40B3UJMp2uJu+SuWuqO0n+a9bN56eOUfHWXaSvyeHBKFygQakR+W
WFB3UuyPx76Lu+tUzd9dxRrvVymGqm2OSmIdVJibTWQjB70SlY/cnA5u2gwHyeQN2Fgfo6m6ziRj
PP0uck41y3stIbm4dlHBi4VqsBxk0A21AVzXrji28bC7hxaSdWjBpPHKdd0qPVEqrMzSMHzPCAO5
kAGNZANpP4+FHaIPIuGXJ0vU1z8RaRRHeTVkeXIhmmerXAe3Ex9AGfV1NkdALpskuQ7kNPryhbJN
O9+oBuRVZjew3eqajbSaSSzlZwK4Jww2qOzKtwi/6mNvNbsRatt70YL3XPjAs6ISK+kpwykemuyx
7UefD4VGgk23xCR9+372OTZWyMa72YbE4ERXklDICRZVeIKrlh7xS5QPbRcqT/T1sWIjXzpUaoO+
x1FWZV/N33QnCTZJj3hMa7z4OcrMHUiMFPVL4jzZpVDOeomStKjhaeel/lKqc+G7JlIgWYGz5TpN
zT0aKVah7IRZn0w10L7GaeywNs7LM1sL3BX4RxFLglLOvbi7uYPDTGnFw098LczEyLkto10LwriP
ca39Pnxe1k4/HJg5lBkREXAK/Nf1B8yxv+SJO4R/nNRY0FKqRVpHcBpku26R8xbwYbjrQvd2r/gY
vQephQrAdhxSlZRXK9/f730rLsJHCnSQ0Zty3ODjrR4xpJ4lipM2EnCJvLlIFCfxQAr6mPE101GI
SH1kNYbeplH0/j4JFMtlBKpja2dn1N3Zu2Y0WDpLpBlduJtzEXxzbUX4gsqWZarOU6hg4Eh1q9jr
YTlcesWF3tdmMRtyDPChYhT+vJRQ5ZkSmtM7W1LwtMtZYaNRWWpIK7hQAAG9gvQi3DUriZS2+wri
gBjrY+dOoOyfQdiOV2+Y7TuEMI6qyk8HXYPEq6bnJmD7qHr5tddqFqeDFwZ+aVTZXhpnoxZJodWI
l15tLhQrKSdqFqhJE63tpk9c5TnUV/Kdab/8QeraJcc8ub+nXdxvzxxPTdQTHSNh5IaikSqbBb4n
EhcfBmsmtfOGEwGQITlKy3XeKd0mU9haTWHx++UqdG6YOIe9QRLVRQJogJcNorpAMp43sRI4+1QJ
1jQL7R9hbbGREYJKZR9RG+Pmko5xUY/eNhvZNEm4gJsbeHQXvxJxKas8ZjbSdQEVyFnoVVlAPLNu
smH2WP2OnfhR9pN5Ifwz2iujRqKMYBLsWm5VUXvzxlL6aSPnw0SLozNasPCsWRblkRacem+ZPhqn
5MMIqLBC2gsvamaOB8RV31hF6atWjbLHcXaD7f93Vmb6n6+WH5HZK/4dHz/VY3yI6MlKk0iJPQWy
n+jOep45j3JTSA/zi2rE2SWLG+7WJWEh1uhdij7TL13sxnsK4djSQX0/lWH/3W30a+jEKU4T4u7l
WQErZlXR4j6LoTtLT9noxHx8+SzunjJZAJBjukILKv6rXgyGmNLaI3FskW/kAw+fBLqS8Oz2QUSN
2Jt6mD1RB+hXbc2qpBNKSkRYQBlJWQ1LJclUOutlyibvdwFvJ6c7KRRq2Aju3K5CNLnQ4CqzHs53
bXgGl2Q1WfEv/sXpQUb6uLpW7dTK0Pbjkppnxna+MptWxR/CA9OXgyq6hzkYD3mHZ17+600zQ3Mz
SEcslhpX1gOjqDqbXhDflTxEKDV5+vX7WumUU1e79g7pGwSLJKu/2nf3tZm8IF8FY8EccabW0e6s
EPMjcEuaZyhXH5S4sV9qFXjUMA4FwKG82fUDEGILBvSJVe/wOlijr/aUzoL8i1cieUwV/m94Xzl5
Lab9QhuCBATj5sah/UMgx2UjWHy3NHNe5XBrkW0K3VdK5smiNOo3eUYqzv9xdybLkSNZlv2Vktgj
CrMCJRW5MNg8kGac3TcQd9IdM6CYh6/vA9CzIiI7Rbp72xsKYTSSNgH69L17z61e+47rpRIbhANU
HWbIeZ11+d27Dg6ds5ixtbq2Lp+KLD5NDmTqrFmnNUZKoLmr2He1Lz3x4lsfstJWG/XNJ6+ubEIb
hqLxYORMOoYSqaOiK+INiufRVmRFcLvx7kRl8AyYS2ydMlEOrR3l11bo0msRer+LfhXI0dwaBvHS
zIv6FWzh5m35rtdBTDRjfreUOlYCxqWhU4S0OsnOjQ1tWvAn0W+luElsKGkFuW4nNZke1FYo28hM
25dSte+l4SoHa8JebVqw2UYnZFpjwiLAVI/rp4wPaYXgQnHgl9J9q760YOUWP/+QWVsFH9V+uVmz
/u3NfXtF7u7fcrV46tIqekjUVUN/CnukqqMgsGkq2VhvhkkJb24Xx7TOiB3E9aK8VJqpbDJKyt1y
iFUj9rq27E5WkM/Y+PDa+lByme/ZHykKjARx2DeT0CKPXnRy3zllc8zr3tjGhIQ//XlfnbgqFuvi
m5vqDJvp1Z6GOTI+t/x6S19JX+e8HswbGfq40E9JwyHM0CUbaYMujSCqRvwCbYRjDGneOk3z/GOJ
6is/JyMTgYNV3t394jbrCAm1MMTgSP4gV7+y2gwZcYA0Pmc0lzuya+yFK0+KqdCknSHobu90p2Bk
zSzR4RyXhbgyqpqPH3oLwpKpXRX7a2KVD4XiuM++GWLCqXqxT/VAMk9j/DlYAxbdacCzOmrtldYG
Nsd/oqMngHeHNib5YLnNsizwjQk2lHAYZ35QwpwnjukBJQRJfglDeaYhMTzKHlUQlkfUzE0afklz
Xa5bNnhHNyzsN3F1Yys95i1bIDXT+wcgXZ5iK3nnuWx0NZzIN8wzzMz0hnBmgjfO9TzBBcOgo5Uh
0EEU8c8FYrJ8WV5qy+Wuo4rMctlTkHDwtTR0hfJBP45Jphz/smrNSXsxKYEri/i/PbOv7onmcrOj
bEfaMx9G83Q40p2fy1EwkOQwmMNdnRnButJssfk860ujLI96Vn+N8eqvxwxNFLp2QTQTmlrfE4Nl
Xq1ZTbt8aWzrWQo7Ov15U0Z25QytTgw1+ai4rs9ZefmEzbgGBLpphoDtUoQrxc0suW20+UyQqcOU
yJjn2vNWR7Ez/dTW7RcnYUEf0qm/LJvE2vEDIhOU7rJAxCj3fv30z/stdwGH33/eZflBYLswrYxS
3DkGfRmna4ftUrvgf0puOUKI5aiQJGL8ykUC9b2LrdehaBqm6UXpTWNc/Yyq7DpKRt6xLNiai0p9
bQjC8yZtsB/HIbWgsMj66uTxhIqUMNkUc//eCbPs1zI2NGqyKeYWy1qK8VJbdnccRIYgwJ4zUKxR
Q6GjE+M5R+Jlyii3tMW5bljZY+WTOJbpOgKJIX/Uk9FTaovisqd6bwiB9qpQ6JvFD0Kf2fA+6+B+
8m9mmSBtn7sjuiBbF1x38PmXBGD5z0MfPu9jWyWe+z83Lb+w3OPP3w/CnMuri0XAzYkUY8Kf7fi8
PMdFRnzAcptOWOyungPJUaKHD9TczyUQsS8lI/xN34BlUFJXskVDuTX0awtG/zcl4dX0XQH0zkf4
35Bguy8qYTzCzUXsYyf2u+yqU20G4dtAIhuZRnF6wtq+62yn39k6tNcJBPtn6Jijtts6dZW3EKPA
JsI2srWzDPMay1O7WoQ1izQk8FsH2KDxpeiH+lbb/XF5ZGUd4yGsE/9Y6FrzGikU3/MjdtGAMKGM
u32qiKxep6vPjkJ8RKDVPQaGCi2sMW8L/hzBHt6CHttRyIdhZWJo+dXmaCXwPlaj/fIWB/Nh1Jm7
gp7MxprZvE3B2DoJwY/PR8sX4ioI4JVKsf3cwiDE7lZOqslXYY1rk0EOAYITC3RJJyA3rB+Lw91I
QoM5tPND7cPxZBnj96WV+W+bmstPrFDcaZXweNHnYTOnuDF/AUZI4Qfxfbnpz2sBm5u13WoSuDCX
B7XxE6JxyOPy+9jZRYGmHkgY8O9KPtrrwKj7N8gvJO78NI1eeTHKoTuaRTJ5y2GpZHLbmo6+XQ4p
2KSHdMPao+WuMYoJqJ8+qXWzmickf3dlafHsAWnpHCbyCdrkgIlVrx803HwXUe2KxkUBpObhsRoq
6xHrnb5Perfx/DH0z4HoXxZDWWJGIw7GwN6HFuASL5qPTUPiQ3GCcZWPIw7KtPr06/9p2s/8/i+3
m7pyMawoROCFRKPoIN9kjvnyp0KDqUL6TwEHufUSrcYi7FjuEZUOYABC6tel2zE8SqIa77ABZ8JV
YMrbtXqM5uQWBZLBtWkJLsS7+zMVuKEKrS2ekZi2nssi9PndclsT1wf0oRJxZElfCI7XbuL5HW2T
hnpQp+OmsxztCeZLs0oILH7XiWVeiAOtMO6FVIYvqAQnT0kE4cJ6bnixSeIYKi+UfXNspC3hiUe9
VZ00tbde6tFdmVt3IamZSZYijrSj3dIBMhxiVwPdWrvdFAJboEzkWjGSNKlKgjlHHwBKMR2X25Yv
tU8KgI+dRDGrrZHTAU81GzRQQpF35zcxuYzGcA2DfPScIByOxmi+j7D9HhtM9kemnsYm0NhvQUGN
eUtXESacHUunxfWDmD9Cr5jFLsdt02fbQCmNnWTjcJcl0JiEjjSvK4Jptxz++YMIv9aco/OOD2Uk
EHfMr0sBunyRLUpknYosJdZ3KfcJoA8u1dDKk9QML5jp070RtOcecOly5DYsg2ncQpybV7yg9A9m
5DJOXT6H0JBoB2MsURoC46FxYSf9c4u5fOe0OX0vHbbychgiNG+UzD9WiCvIR6nPS2P5s7vcE4kS
QS1dBSjQPDcpo++MP855IvIXWnrpPon7emdZZMt8Wn2asNtXCBFZezS6fYbblPusGfy7VGS/vtRZ
koImU4mdZcBab+uOqJkw6h56Bi3rf/ddUcIPUaJB2zNMlRlJsS6stzJ/plEx97mjEO0M4VcOWh6+
iQ0C1Veaeq2HgMFvYIvDOOOf0qF/DfUWqcV8JHKkJdFE12Q+GoT+w227cRtFpXmGha5+kpxGIb7i
35MPRhUQScnYAj0//ZbPPXqZCX+rNV2HoFIq4lhp+mqpbFMrPMAAHx4TtOJbAwvgXmiJ81q7tbcA
uLL5dm2+HeQj0Yrm3fKCd4ZdryVhmOulnx/adIR/TT5Ku8TgyYtYmv73alDsX6/z8uqSp2xscrVq
QBkNPwNH1+97oj4Ojk5tvyzIBm/X52EZ2/4G44q+0+jCbYgzSHdLkbQcpkMCnN8dDU/Gfvdm9h2N
rIrCZUZWpmhmz4GtiGvdIWcqmb1861rjw2pM48GqDeOo5Lw4yy9Y2ryLj56zOodDUaXb3i3LQ0LP
8JmsxPuqc6Zvwm2Ztks3vpOMXe8deyIA12LEHYkuu8uJsekz2/iYv1HM8vObcb6lN6MLmCzzY+Qb
WEUWQ9HkS9hqjadBMD5Zi/YgCS8oRcVtwnD6FI8k6M0z99L3xTmHzbgy5nvpWUYnVDLrWH4pCoeG
+rbLCLweul3L23qwUzM8NI4pLzAoShqDnbzZWZOue/p7z13O1hEJjP+1AEs9Etvys2F3IlEYATZX
Xl0pEGqZ7nSKg2G8tipJwHnWdd+Tqrp3Y915HpTU35lEQe5SVO8WrMFny1LvwRkVN71Ts+cE7HNH
Q+c1qKLgzgbr+HnYxXeLX/c/34f/Cn4AF03HgLjlf/w3x++FJAEvCJt/OfzH7kdx9y37Uf/3/Fv/
c69//P2QX/r1R9ffmm9/O9jkdO/HW/ujGh9+1G3aLP+Ofz/f8//2h//xY/krT6P88cdv70WbN/Nf
g8yQ//brR4ePP36zQGr951///K+fzY//j9+8om6+/cdD9P7tX3/nx7e6+eM3xdF/R4htQeykGtCF
YfLn+h+fPxK/Mxpix078LpJ4YCV5QfjDH79p2u86wGIAoIS0khTh8jt10c4/sn6nU8YCIMhBZdtj
Or/986H97YX/8434D/al1yLKm/qP3/S/O8ssyxY6+mn8lpYqVAuL2W9/i6JQsgnm4egSRg2d/Kwk
W7vLtJNq2mf2tGtbN8YNm58em58TnpHnxqu6sp+AkQdnrO0XfwjMgy7Kq64o496I2tcRsqxng4JZ
J9ltsOj/5GO5y8dePeWqcx9MtvImPv7ygv96Vn99FprQ/rfn4UK3sXkavMq8PP8aHGsXJbnaZcMO
o1c3lh9QIWEkWpcMaPdDr19zPTKPQaDtwsZ3Lg1GdKSoQ7zB/fAWq521azrY5bIIUGi5R7JNdI/x
jbuucUF6up7+TEjtPRFrg3ga+noU1piyaBIg/3wD+66t1VxswPd3lyyczjHzmL1hWyc1eNSijCZF
oSBrsbP8PmqRQ5ed6jnEoKzgnTheayt0xmFX7hzWwNztvkdJ9bO0mndQnYGHqvnDrK231kY/CxEb
7eSQMJkKx3uK7JugD3ifWzh8R/RoYJnqN8Xpnq0311ZsQAfKPtJM0kSDgPwkHXWVbvabEqH+mUuN
V9nfjcQ2ttR62vpSmpq6JQnXZl1Fr0Ou1zMW2pciTPjPMbK0doq3gW2eRoqCDah9bZ6esGKbK18o
u6Gm35yYhPSGuJDQ5e0KkAj7spyeBpsJA6yo0HO6bp9MpCTX7uC1QUkvp6YXBq1nQxdxAgg9RsT4
ZInHBuO1wVS2llkIKGiwv1WE7xiFTtbUkLybSif2zoE50Grg4VxE72hgQZrXEBiVA8v7wYBvTTqV
T35epFunVsGjKJTg3nD9qz9YjNzkWHoDERSkCgZcaCf3gBRJY3mPcILOwfMylPfWxCpEkmqza8Nq
7VbtufaTZ/Rt52Ta+ELvzjZAgbXRv049gHzdLIqVmpnmKhuNmHUW2X+XSUywDerZ1EH1JM2ZCaYR
Guob1G010VYE9QWeggLd832AaV1j3Pyp+JI0/rSypJNe7BhUHnPuUGtBASt40RzZNJ7pkpgLXf8Q
Zb6+xiUarkIu5kfEeCVbXlg7pPXWMa1OzS21VaVl3X00VrCukFrnqYyoX7Itbs1qwwSm2RWdgSK0
mTkddry2cl+sDezjaz2rtiH8va1J1Dgf5eJHr7NkKEX50vy0wvDJZBNgFJo3+nq6ajPU4RGsBfa8
arH5i8VFmw0xWPC7aaPOLp+2zdR9QU9hpN0GB3Rg89QM7oRwuq83RmX9jDQ/PJXqHACsnR3eZahz
x9F1zAsmuJr8RwzXeb1xMsKceoKsRgB3BVZEzXRZSe0XOunPvtF8tfU7hSF+DBEuyY0nu0ovow3a
dTz03QmBY8R80m4JtDIvUp9KBnekZg+jO+s+XuABfZOm+lzL/ENVVTB68laz2Y4a7Q1L6xUd+3PQ
sI2ScGC91D+kgFC8WK3tvZHyjwWvdhX2z33Z7yl3OQ1cckbazJmJw+feX9OE5TOAzyLlTYpsrlwW
wnu2tklm34YoKT2Wg53Qo0MDmhUJlM9usDgxIWP0NeivYK9omBv1Qz2RBKnl+Tt5p6uGyVmZv1SZ
cuuHr2Wl0xayDITl9XH2nWW5DztxbjAZugqQLRbenBlVhOlOTCR9BZyFQ+5rhwIUmjq2FsHSk8Cq
9RYYnLgEQr4HBMdLFL2+RM2jf4n8fKUGY7/BDxPzTuZ7YMlXhsc56gF/4zMbGVLtlJXxHqDD166X
9xmSgbCWzcav4p2SGKuJuFh2vXGD87d+GhRgd603DGJXYCzybK4/q1kbltMmY8YxbYtUfq/s8ByS
VcQbRgzogFGL5ckDIwQc1TGBnPdfgeS+F1l8EhVx2jXdEy+xScNigqR4qqpf7NC6Kn57ZxDBsS1K
gZ7HqL+UKpD6ss3AmoaYImKuQsWoGKfFhlrhnV3b8W4yZfCk1/mDQnj7ZiqUmXjIyqhZunFIzaEm
tcomPURGzW4gYXEym+GYEgq87hSdDZ3dDIARRcPdaNAGCZKhQqanomgm/mPfPYqCRUSMgNQSN69X
wUD3m3BYT47TRuvAHEVFKzbETxMAH46z/4GkHb033xpFqx4LpBMrhukrnur0kUAEWGlVEj5Gg28j
mgaCNLG7vulJT1AegM+tXQfBwWy1I/Oi5JboKUlYcjg4apptBc8GHmJ4n0+UHWCG14SVBLSPiB6P
myfpaFdOJuNM0uTMYzKuWYB1opTaTTrAFFqu7MAOO+MYgGLeKL5hvAo7OJd0/skcrMudaMwzopXm
W+o76mquTp5CEFQ4m7tk3aESQFIv+3tTIghOYF9+Dao49ZQpGy8ts6Z1hOTC64Kog2Ysx3tLoiPm
M9xd0rRL96KJppPWOgKlLEQazfGThyBBjAx2KPzemGVIP1XtZv4a235cDhic7Ww9JXiAIl+/a52s
mkOv0VOlytPk1oep96eX0Sf0fUpV524wFUT/QSl3dXpVMOFdieZEAGdaNnaduLzYWXTfsIe/xpHj
CT/THoTGVRa3kLLx44/JKdRbNJX6g2pSDFTxZlBC4rPn+XJWMtUs23ACjRTSO3KiB51A0o2hkoe1
iJzFXHnJ3A83IruZKdEy+cT8EGVKcZ9NzC/QpAL5N6sXVQZolsXBlKW5HkynOVQ9kR4k5tmrWGB3
SOpb2hND41SnqnzOiaI6ZCWnd50bLACYvuiVz2ghIrIRYMGZzJLNrO9W+oYPmrzjg+pslDQ7I+gP
VlMhWBXxH5G/Uqfbxul1T3aAqRS6Nw2EKRVpZ9464drR/MdqzPfh5O7jLKYlkpLkIshuqs92oG6I
yN2HLe7ATjBWM6Ns7TgXzYmaTTxRdozFF9UlQ8p2Nm4ZalurHXc8p3bFRO1gIWXkPSMxMLCYEMSH
UuB4dzEC5TrTtLFHyMrG7XutQ3eT0yXQte+OpJp05Qf2YkjgHQg3koGOaJmrVWw1QCFTqqtOpR2n
p/UqbD9oEE+rLpQwohwbn6USdUiLwtKzyyij67dRHfIx7Ua/NGb60nZgfvz4UUtAW1WkjwY0foCN
w3tx4VUjeBMbIgg2BBXfaZLuwKxC6jr1uyyNn2ZSsgcUwl/ZZsq2V3kqw47S0YFlM3RPTQTcC3XT
QPRagXkOGWdICHuNCsxKaGGFaJ5cFQGw4uyDxn1ozOgRV4y+ioeInjzNmKA3jnroHBTcGh6E2w+/
qz8SQyeVJaaJbubxZdTEN2lLZaXooBicJMGiWH+djHQ1xYQw/cj89gaOzPYqIZ4zozg7MREGQeWs
Me5vW4tuJgyxd1FCbO408TTp1LrFqHkDIqZWFi+p6WermYo/KNZNq/t9NZavY02KH5iWIwTab+Kh
1OjRj9iHd1Hjf8u74XFQm0NZvegyfo9SHkziDk9sd4CijfectU0U7OLEvFh1e417lsAkiBsvmrBs
MS7ChL93E6X23IF8RqJo9FUngRhCOwoLA8ChT7JMfN+p5csk3F2b8nBztu2rKNI16HkTbOOGoyqL
vcnGtl0EXFcYyrNLpPRKKJaTWL0Bqe49rK4vEh/PqupGnSJxfLBN6xaPPMjO3ZaVtbWUqpor8qNh
1rh+CSDWNTS1k88j0ZjAHKVLX0EkP32/Nj2dTrRJfqiXHYjQhNY8Zd/wR+I1IpaGHCd54AKo6faW
4DaTe3JDJML3sUxBcga0CTXnyRiH6RolrPqZwuak6uIJQBR5vyMEMr+FUUS+iEpO6428dnWrVY69
rgH2npqOJZoWqfPaGMzta2z8a7Mw9hNWLk2QF0/WFIGBqtretCK9hCiGiCElC578wMNoWNOauZrx
lih0OMFGRukk8RN1zVVahKKcRVL4r2miBRdLZfK0HPq9r210NiYiCw9hB8qKeVMnmYq361EwQsTs
h8q19G9+7rdHN2NkZidYWt3Jrz003BiHpJlvVZv8wYo9wC1wcr5QDrP3j4gW0Mcftu13O2xw9Ob1
9qL05t3INZs87/Kx6n6krVMfXK3PENFdexHUj6o/5U/uw1AlH6omkrsxcZVnJv9POlrdHbkdr1B/
i2OlD3zJ4h95mvt7mNjxQwATi7e2MPdW1sYPy21daKwdMNFDimk1Mk2afVGDE9Y3yTU1QAKxMfdY
4M9GOu270X21C6vZM63KLg7oSjHVN+by73UGibbM+i+kBbNETvYuIFuJLdGkfrFnjCfj6/YOkNy2
GiGBOqELa3MEr4384SxtQuHEoKWHEuTNGqdyplRvRV/al75C4KD3ymuZtChKO8lmg1jGltQxWz1X
OQAyrSN8SSrwMZbqSLPhorJgmKdEj1mdreFuNFOE5G20y/36QeFjhPyDUzxpGLRR8dp2H+1MTaDh
Crw8Q3FVh5q5iXMsK3JTZEkEXjS7A1E2XEcf7kfaFv66HON+vfxqnjPKitufOigd1rGHos6inSoU
46Dq+UWGLpK5uVqLzLY78KYLX3/nvItWk0ztbd2G3TZgOuHQ0Fs0oaOOFEiD+cy1M58nS/V2TAlq
XomJiTYKz+zJiF4gX+zo3GUXP9coHjPyYP3CqT9KmZPhWI+DV5nkMSXYBnM+PXmm3ngxAPzVtDJo
phJuYY+x13Z6tusUcMsdWUOYzTRy7031XtX0e3cuNBtIDuuREOSMT99Fg8DtYzVP9F1tKvZKRjLf
tz5RFc7MzLLTngjgWHtz6ODugFBUHqJXd+cgMF71Y/Y9RwVTlISDKpyK8341A/br1Z2LkJ5XcZCR
f66j4N4lwuZJQ6dX84lsDXM6ji2hu/54TQP3itehO/kmcUdTyTvbVLvlre9HfNDd3IR3yorBeyTJ
AU1c8K5ato6akFLSJ5Io4gowmaO9bRvMGInkuX++jwbFQDaI5BRbfbhuUqyLek3NQyUctAqyMKfD
g1wJ7HPc7NgmlsBJuWkuigKX5I2d4ybdWuvQ+8a+xJafWv1O0p72NCLmh0z3AJTEW9sg1IakQg+Q
W400BD6Ynw13+oR3MMvL9zqakxuUp8p6sqjASWtwZ5Y8vGcjgA65PNbadKxDQ3VukSPhFWqDyU1x
0o1snWFjQ/Ld9+mAfTBEAPI58K/muLORvhTUkhfFkJQIZfpmMld/ADa8xinur/Mkak7xOM9ctVJc
unI8hspU7lqjaVAMdf5VzFsDIuPfaUdqgH9kvjMonWfbnmtTMFi0A+b36yC6Il5h5XAY7hkvsgjF
kWDtfUeRjjlJh+sZOG9jWu3rxsI87Ra9p4lqVfSWgm/Jgp3SqsadWE5NUSSrLEQdRkKHeVguCbgR
Y3CuRFk0TfpoZz9xPDjn5SSfFYiVAa8BmxPVYlFfS9N9lRVtM0W2j6Hk/K8suGPVLGca+7C7DITD
sCVDWeSaDUCEWLMPipL/WB6/5Wv1DW/3JsveioE9TzT72DSzfSQ9Qzm387mTTVzLyKGBVDK4JrDR
kMdpVd6iOiMWUTlJX2JHrxJGae70pHS9Qm4I4aK6oV6wlW8jpYnPaClw7TudYRyqlnhsBIMGbSBe
RGBh39N6OCZDbGEUr9x7LuEZ5UBrngrlMQHmuBFq3R1LYnw7Ydb73knZbcub4ROmgLv3o2ngCshg
w8aDkUqaOHeqWchdo43C0+vgoSnVCA+N/UhSVrYf5guvM60zCH2H2pfvy2vP5+y1HnXjlk7lvDvz
CSuyoytZ5Ww+8bb5I1j5YYh2XTbeBa72M0Saj3eBZ2C2GKFUJVd5eDA0SifbOwgyLqmS7lSKaIAN
0ybPoTew0G50bcp3Vjo1d/6QPOmFlq1g1LTrWsp4E5XZTmvr2bvRBDskKAPvsz6HEiZnGI/uFY4T
O5FiL9qIdsN83TbD4uQ4Ids1i5TdwQ9MD2RF5alzZsgUCP9Br1WyxfHdG3rdrPEJHhLmv14zxx1L
EyP+nRH68Rk8KbYxGYOISLnCG6VVclbTJCvT7042yPtiJMUmBRpFRMR4KmUT0vw1CD0tAHEuVwkK
LPkl6cwTqqh8FgC653T6mVYGlGIreCvTpgc0GMUnxuWMYMai8NSiAV+Zdjn0n77w+ibx2S0bSGth
lTCUWSEvwQU3qp9qUeyNjlSG63JdTxuxqdR02rHIyHWO/3AXGYC4ljd0OWMU6uq4Tx7Uyif9rovT
naHGz4ZKfzLAL7BMbTXWIVTvnGRWC3Od1AFE7xSk9F3Joo2Geyup+Rx07S2vAXuVMZQYN2cd9G3y
bkMlpwWWiF2PeH9ldEp8yKBr0EwwZjopOGMrtYluDKP6jDZ4EyIYlDQvgRlMuPo2pROj3Z0/RhkI
/11uE8isxIQFA7AgdDFnJKBl3x24lhtINuVmMUTo4uirI6iZpo4f++8Gpt1NSxb6k2980xoLxWis
1YfeNr9gea6PDQvpagjHvU+/iws7H/BoMLh+tagqukB+Txbe9Vwed6RB0JREJ8n1SCe5AMZ0NH2+
ogok4P3QzIrxuaRQ4rbfBaODr9YJHT4UVn1cnohDYjF5iOE9MrD6S9gM9FMJGNiwMgXM5QogvxXe
RcnQ4FQqNN4ioBOPJZ9/Pn6FPA59kB8UXslPR0uD0GOLMtWkU6eQFzw5p0yAfVmllW17cc/20Lf0
n9bsSitnj3zh9ul2ygCbdbbZ7pMA5RQtMgSFIrlXuFY8KLK6JLQau8roz1Uw7/DZ3ntxpeokswHR
qKP61U/q4ck9+PM1KzC1a1msu9Dx70LBxYSGzH2kC3Ecg+nBIAFzKV4G0/7CRr090fM31oQbdZtF
z8wl4eAHensN+6dAGuoLLTObE50zCF6Dv0rreHxP+h9TVejrqJTqNbc1/AGu8pLIeFp5IzP5h3A0
6L5brb8nN+krBJd5/j9c9bhk52zTYK6zCYf1vLBopBIuyvXoOzZrdLW1Q6kjFGb1WCGOuUp3xm1l
7Pmmkm9TWvFH16AyABL8OVyXA1N2S1Y7IEGTZ2sjnN/ITdeo7vO7rNokWqnhOcs/0lk5BvGOFlLo
o72qeSzzuoFVJtqJMN2m2cA7VRu86RW+xm4q1mYVvlQVzDviVSJN3hpFPmUiDlZV0qsHFTXeSiYa
/6S35mSaxijotdNcjorwlJtRtW/q9n4pPLGP1ycGKFQCE3WerXytkTsX9JTXy8ccqJd7dufiUTHj
6qAE9FeJZHmJnYmhS+A3GIxiEF9j+R6nLOtC18/0+P3nQmZ3XOCyB6Vg82YoYj0aif9G852OPrg+
o6vsO6Xubzk9qYz2/mmahvewR38cqS7bYa0gd9aPqTcCnVbt7I9h3a1W5ZSFYAdMGpjM1KmcG3FD
WEYzsbDvOuO1c6vm5hfJR9AznlkAuUuJscgArJJ/RgPguvRQGyU/oLfodkTuuuyPNSB2mVyLZKJv
rBrdRvj5Q+b2ZwXi4jYjRUHr2Ef7ZfC6XJqbUtIzMYLsHND4W0mrDngnN6Uu6ouio8XPUmBu3RDd
m6U5XAdyeXclkiUE8WKlG6l5YZ7Q0ReP1XU8arB1ZXxcHpm0AvMFA/Fj0AfXgKbmKYqxLRKYY7Z9
gO6ZUikheSWdU82arTl/VsyvzN7OQ03kRoqpRZMI3BKiAIHmSHnNuuSY2kZ27RPmXk1I3mJpprvC
HIdrE0kKbYvJSzYP6jNdjVhI5Y628iWbmo/EnsRqqbf6wt4IGNt36EN7r4jYutb5iZ2esSW8b212
ZA4jgExWZIi3SZVtLZPuvtWrAKT1UQHWhUhkSkO5x0CEBcwOUU6C/23rYtunrrWvBXC4xNoAV0xL
rTovxbtg0L0dnE0sUDeiCZzAgWWnqg4NdoX1T6OY9H1riofIrMpDmUfI/yKL6IaIhGy/8k9CR2UZ
tc5WoynoNUb9XCu0M7h8MAadzzWFBOA1U0qfdoMd7JYaniEeQSWFbKfzCF/1UMXYHS0l3dgdAFaD
/fJ6yBq8CdZXujnWM04CiseEvpreifKAiY6wWi1IDw7FXusEw8HNkvZiqnDWrfkkqJPukd2+cdDK
/kaiH75iFJW9xTYef+WqL4W+J0K12LDWh/s2rgBRam9LiRs2NGS78c6QXekVusXpMl+0ij72T3DY
6kfkhc3/IcRE/3tKKIJvzcIwiijANHRdZRPx96H9RIggLCSSy7TJ2g+DNlwrxgaWjX8OKc96qUUD
g/BPFW91Bv9gRZAs5d5cxCyPUZ23abpSBTAj2AZasXG0p9Mom+yhZyz1/7XaQzP1v6gPZjXJ3+Qe
5+j7jyr6m9Zj+Y1fYg/xO2N9TSVjE8WHJmYdwi+tB5IOMkxR1LC1scljQ7jxT7WH8ztiY+GquiFM
Qk4twY9+qT3M3w3LNk1VRaiB1dVy/9/kHuZCwv8TJWxxggoXLYqr0R8TqvWvuZBpnmk6pknoW7X+
UIsI0V2fpaduKPpVXBhibfNImVfXvterzrtv2XSKekwLmq61m2qqbUoRLrZF97WN7AtPKPSmKZzA
O+vg9d30gZBVYFeCzRpB23PXhAlXVsizVQU/DFf7puHoZD4jiOCejuEcg6hFeoofavyiyFLdyVhQ
BZOudV1N+iAJsGi/xsaZWjuGhcHV3VWjK7axwcMVBKRgBr5Zdw0W9bVBCMAqGIPXKFLPDDHgVeF0
JQJNMO2LLAte9v/i7syW41a2a/tDhiOR6BKvqL5jkSx24guCFCX0fY+v9wC3b/ho2/ec8Ksjdmir
IaWqApC5cq05x2wR8/W0+1gbSrmd/a2IJndFe+oyU+oK3Xzv7KVR3obPCEaJfnUfik77NbrVpyM0
EEzVNVR04JMiBEVo33W8eW+espBhwHgXV+pM2mm4arToUGTAciI5vWjhMDFHQbht2OGrX5TDodV/
UupSKVf9IaA1giEEjMizzPVnDf/vTmGJsubS2s86pteyZlEPpde19TtCHibEuvygg7Ey5n49SmaT
Lf0fQ6fSct2gxv4ccmxn6lSCFVF1PnvDqO8KfXoJ4N2UorI23TSfwzT7Mho8X0NUcVlbrJlJvssK
JqepDei4RKC4boxpS9TzSccFjmL5EIruXaOJ1NK6Dtxqp6cITh08rk3wYLbRtSvmW+qmnNwzH1a2
QxP2HR4oeGwPqA7aClmfSioVWXdyk8t8G4wj0ovW/cgD5e8bNYFRm27g4sNVgkLVq2uAxzppmGuI
pmcdG/8qtozTOCg0yeMoNnlt3CPqL8qnPGmgmPFXxTo9ZGIQ0vQ8WlrMXIWDaJyU6cpFC5Pl3DzM
CHapmz+Z5C6s6P1CVS1WKL57FAD+Oh7pTAcBGmWL8A6YJKhXdI0gSVS/lfFQccSFw0tKJKedkn7L
RsISGdt0WhMiXM4Fov68+NUla7xuh6wkPi0MGE4bOt4JmCrDbOxlHDxocvH5zHHnZQiQvQjElkFP
hGGZN5vUGH2e/wqRhWfSKbEe0QQQrObB2F2dQrt3l2IpAme1zajxdC05aJko1616tivtvXZ0MCIq
TLbtNDxdiEPFp6api5uajFH1k2xrCuPZ+ShEcA1DZD5d+kuLchBUeoY+Kc8PKkq+RhODELLE39QY
cAKDl4Gby55md6WFQeXFE5EZQ6kWfk/23leM+sLEq9LsoI1QUHw6HdKNhm2V9zdKJIBimsZKY4Op
GxIanQGhWaU1biwjfE55m1vsmYyAgEXEm6YvN43T4IUNvjBOjSvVoTuPYBU4eXOqk/rqOOkeIQfe
HdmsawcCDf0Vf92ZnpCB5mXNGLFmQLXOCXJ3J85rtZ5SN+PuHBi2uOlCesb5ETUWTebhKBghOFr9
LNzyOEwVJM6YSxhR+05pf4vRT2w45JJor04qCfgLKpP6UUF6lvgt25OV589tRxtVjcmz4xe3MDHu
la5+dima3sEmLmoOHpc/7Jss3bsL+JUu6TQEr6HevIU0VYs4J4ab0CcnKlqkZxoN7Ky/WU2vNrVe
PwdGdkVclK04eHu2byaeY6lzn6TrPkdjKnSDUU69q+PSWg8qLtZZW+0y8E6jGNVu9rGKmNR4PgOp
tqWIV2a76RzVr1I1b4xp6DxykQPcDmvcSMhDkhc71U4QO8glidXrPJHIqYb+naxjmAFTp63BX11x
3excoZk7Ou6V54Qjftx5m2ewzOoB3pQzjSerOeQg/c6M236AceZkhAG86xj7aVK9aT5nhGLc1tI5
G31zM4MSEZAGAMnVopsvaBySeZDLySth3THl6u5HjXM2ZO5fY42nwa45/3JSYMrGPvpDpfEDWUW6
J89Rp9vrLMNqOnJ4ZuxsPsnM3QehMR4bf7q1E/0ODjw70oVOCHOARzv7cOiWw82tYbTsIVMgNXb6
oMVj7Vtr/hkiEPNhadaqfqd/eJ/5xpvjW5CcWNqsiac680eiS/3fZLscy44J7WQ5W4eGdhU2jEaJ
8lg3mvjwreoa+zzYPcLmbTcWsPvoI3lB0d9BuOSkqMqdTVLpamzC+6J6qlOidYaT3V8rIu4wQvof
00Q1NxZsY0NocnpC09Ywj44K/wew4zPTHp6a0Fnlk7PHrVuzzRnEvpmXKQ+mDcyLwTR+hpoP0Hyk
i+KA6Y+XITDerS2+gnsoNNzyaffuFlJu6wKpSCTZX/tbP8tLpJW0tugWQmyR7GKBu9McBDuLamwu
EQawTKwbK+jpHfcfLg3cm513h6TWvGTMvxCoyrUm8nf8+L+QxEGTG9RTYczg3pYPtCa8qbbid0cO
yUYT3G/OSEqaYN6iwI9wn3NCRddk9piFy57IE06wIl7TGkXt6aBdBdF8yDOCX1NO40MS3ZlmoPYx
THFTTh9uPe9qSaM96l4GP4YGVPeer8AaLc4cif5a6gFH9P5Ga/3CwVEwXxTzetlvhp1Jja+WpDOy
Au1+JTUeOg1zfZBd7bBtNtEiG1WB/iua519NM6Ue7Kee2za2Xc2TlbjNwC9IuuQT1nNkIihlN6bA
fuZA/epKyKqRzNe6SK5uMd27qt1n6LqqZEnVaILfaWRq+5qG7cqJ5seuEM0mM19t7LHQLzUNku9M
lNfUr43pZTbGHtxHCnukvtUWa7yeH82h3NsFCW4VsqEGn682qpcmH15KLdFWBAJ/1cUaoRT0jg6J
rB3BNF/uuW5eRkzsjUQXbVQrXhyN2zphiiuTgDFvnKH+4dCdMz4WxLF5mZk/ow3lCqj8WR8aE1Es
9UrRqwdWiCtBc6UH1iHZ9aWN97OYGzKKLZy9GVZUvo18QCq3uqPaWvq6U0pU4YgVA855Serw+OUH
Kto6lnyBwlIyhvPy0shWEZ5ur6qLN2K/mZan7gldILQcpyKsb7I/y6KaVwkBO5UOyawqPlNiRwZY
Zhvf5kMkvGmR6iJlU+INSMw+tEHyC9URdKk/EVnzCrb83uF5r93pCgTSfEQQvnLt8UX0lBASZxoA
r2QtgVSsJjGeuBN/2vEAKYNoNMP2X5d9o0vpugTjLTTHl+UKVTXipqAXe80cnTUDibecKKKodJm1
0veRcb2qFcUCLQjGIXX2GDKSWdtT91bBFWBoSobf+G2PITUmB+rZMYOLW/sKhXKPOm4/Jsbslara
azNP6HJJoEgccb3Q/EBfpmieQrSCi21HrzJu6I25O4vgcdWzGvpYwe96gHueNshfQx6f/dI6Fe0n
nZZfTk8llMx2dpLy1OR2Dqlg20PAWgEQsJDlQaBxRPhst8aPvuuAYwXdFVzCLhLxDwj/O45JyFkW
BkMNU2A9oKEFadoyUoqRaU+0TOpsndc1nGwRHeOxR5YdPIZxOqG7rMfVEsPaAPB3ZjMmdkF7dITj
r9zJOnIHcL+45eKRPluTdiz9kGlqhyvQdRqxbl3Iz41ENjyWUCGBBvVl9VlPzfvYR90+JHmTEu2k
6oA0m9p55cSzAPeBWFFWidQBmcVGQmcroz2h78TcupfSv+QwTSKKca1BOD4TqqNPPFKGwccUH2kO
GR7qY+63mUFzG4ebgBQ5zeKVVXO71XKW/kR3fwZOTGonQgj8GuulvmpI6CM2hOuaI9MEsEOvhuZQ
3rqrOG72mcnTN/Tuj5JoYa9N3NKbDec4oggdbouf01tafbpGb5uoSa07tjUXvbVHThV59lUx/bPk
vhclUk75C9XDCdPQ0Gn3c1ccEnSPhCEmzF6Jw+oijhy6j3Enfoy6Z/gbz1U85qsGJFaXM/PBdwYY
lWyyhuIgnY2EFnv0atWHyXVeeLocb5TGWz/pr3Nu7eKUQ4vdHJL5pz5QFLAnGVV9tBkCwSXIttpY
XMUw4smFNWygqssY9HZO9TZoGwwz98XM+DPss09R0BojswaZoPNiYGvaxiaLSDpTkHAKe17+odrs
3rSseYbXOXmF+RRa5TNe0c/vNbg3p3s5yecOcJCFnZvDJoFgBv90LXvlWTk7RRnMHFH8lzic7+3J
Oc8/ijG7zmzJDBXu08y9NDy+fuVThBYzABkAs9WUvc0ORGE4AgcRXDpFlZdSQmSVvnGdY1uW4VEq
toksN/ccffL1EEbmOkhH9GQ57eUsn860bZCEsHx1VHjINLvOutDBRCGiWTuXSZ9VwtXVwgOYhtBD
odt5c1tTjETs7UDIFkVIVT6roL4pvZhQmv5GeTRv4AO19AKIIEmjcN2b8jYvqJou/2yn4AvsgU4z
QP3KAnGZUDplQ4Gjf5zQy1YB+DjGWgmJ7hqDWsUIdSVm8p/LVO7GkawO2b3pMn4UBttQQpUG1qaN
x1sQGdQ8XcEewFRkZ0XVsMp4ZasZ55qgrlkRFvmeWwRVak6gXUpU+k5LnVu05XMfh6e2RtQQpzms
qCz7amwmU3OAVNYZ7XStuc67cWLE9AhitP5QZfZpldUxscYnNGDbxORsJkbgTiUjx9BCFSTnZq2F
+i2x5OC5gbwXVnfDdggsZ4HYWR37mBkV+1j/pCV9H8JJXRGwba040UnPRBAb2E8i5AJ1xvBuNtwk
mLx3Tr9VPo9ZliLdGozaP8SlX3isljunzPxLlM13Plkaa6B8zNpnPgpjNF/QfFXrcpitFSO3Lfby
zptmM9wUFYEEHNSuqUr3xBFURzOxd2kLvG/OG1K6cUxCW/rgsDFsZNtj33Q3rfxZDzYkA6W9EVF2
N0TFvVRDfG0cto+WWR222yngq4e4i9EcpQbS8KVXyoDvIvsDjoLyLTQzIuhl+IV7/6korekUhZbh
RRbJisDnHjrTvuQhCvkiQzCcYb/z6iD9cvt2MxsNAaXo3o90cym2TYBNx6nyVzGNTW/WoqvhLy9V
VZda7I0QKUljzDt8JfZBBxhcfmWu1a/ADzyjbSjWBrPL0fxA7pQcpW6tg0yyTwf5sY/mFBVbgFgg
lS+okwGC1DPTfxq4HYylgAmOB0MA2RgwkoAVsu/omJpxBz0tPZr29K60oHlXeEx1h2FmkWcX208R
zurtZz0Hh9EWnjuKG9x3TA/u2KyRQAU7eAPHwC5+6+6NydR9ANIfl864Rkx+RUH6SN3jJBa0F8sX
aL1m436MSqR09UuoAu1QBeW1iQPOywzNwS8w2vBpMAmb232g2uGTuUpJTeTjTtUjWCI9UkXNR26j
A1xLJ5WD5g8pHZHOrZIq19Zy6rhc6QITFOdBBo9TXv/G3WuVIjybdn2cCfULnXlcTTnnJHToh0IZ
JP8EH43pPjl6+Ywt97lmEuxCXAJRxX5WZI/m0PmeCIs3kGW3oY8oATmOtc6qbmjkM1ZGQjlUH0Gp
w1L2UbEwDPNqzYrP9eLCbPUHwYzQq8EyeIGvir2a76fUKvC2t9aaibjhmXCqVkqjYIwC56emTwR4
zizqqrG+Bh21wjjsqC7EklbQt2cIf/d5hebERgs3+3xc9Zhvs7i9TjpDypG8zV2l7m01nuYUkbY2
m5upr346esEarGaffkx17C3ZPIUR6hxLwqzTEZNkTdcdO5ftos0h1U7Ndm5mh9H/eDLcDIrCB2Qu
6+CTkaEMDxez187dCw35dl8FlGG661+GSteIGsUgZdSTB0fnxSBrFw0M7RDfZYwYy5d5YMevq3iL
Q6nDC8KUURDFKAr1iB2woA63HucZchUSrYsRDG/o7TACWL+A56I/xn3TGgNCU/lTor5nkvGk5dnE
CLR+SXt5tJURAat5hR4R7HNdYBoFVsulFFaTe1Wc7xyrY19022PbYvZAJEWXN31eDplMhxO4fUVO
iksX7zvNWqbgPYmcoOpoqjmrLNRRXhi0aJJi3Ku0ydcNXebNbBdXx85/j3F/XzKUGWZig8vQnll6
FnQvcATYP+IlEAiTa+M8hnB0sYjNq2bEvtGR6lQ2ivpHH+6ReBgHwop2Zt591kP+mnZjsrIyzaHH
6+iv4CGUqAnPAq6xTZUOiMBwnyc9ZxhWSLpw/NvY1NjEA/0Mquq+LxjUZUjoZWaDMpL3I2EOx9Ao
9qON3qU2aRXFen0Mba3buWH+UAT2r1H1zaoiSmXbhndgb9NDQ3/OUwOW6dY+6fTF1hEVQFi6IFqQ
REJTW4N1XdUHsZDRIW7trdZm+aCc6AKkjlMOjVAk8UtvXWKp37vp+ObqnUYMWrAjdgCxNB4m4QfQ
U2yxq+i0ogxseNb14oTd6LPMjXFlBYTG0YnxVxqr1CbS3x3gKbJpfmDupzVj4qUb0gTTsY3Xpu3x
pmcRnH5lG+ZudipiuquLrnHKUVUx7G34A5DKQ8ai3b1wCRYb2it5YXfI/V5wzBOBFQd7LZavhhy2
Wc+NkDCDqjNcgL7GG+KscrDd8KsLnSei3fKYiPosc0pEJ5xyGUw2osi5Vv4PnrZnZLbbPqHtPWyN
GIVtsnRRWkU2faq7uyLUaWXPO2eaH+PG1ndcht42Nkw1WbPMe71qurW/5OwUyA4hKO8DzBSmkxcw
I8dTDClt7ao73edBKStJrTCjqu0bbUN8RLK61JJ2nq6x/MSFQ1DQiNawysZD3D000Asbn+mERS67
H8ufmbaZovEhzJzTkPpoN7mWUiuaFb6FH+bM0NOP3o24ajcjDLymLl54erQDSRpFRqfCqRv0KvWD
1i/LZFO8EmUBh5Vl3u+p4kNu5iZ1Bq+u9B7l+AHnPw7SDCGTWXW3BFLXyZoRViNFuPaOUe4Nt2c1
c7V7pyjtLZor7JZzgsWMdlA3jZ8iPvc1vTbV0HOfq+wN2L+1aFlf7SF7ifup2SXWp4bFZ+VX0t1o
YHmdxeBZ1Vc8UNSOTfQS+tmvzNTNvZDNHagEmzs7vfgT/RfXRdEfEXG9krBI6Tl1K7/h2gcVWqi2
ERclQFI1Rkm/xukI2WgtjjD2IpiiBqYcas1OeqmAwKFPHB5yaZJdpDyIgtfSTp8DXwdEoqzH1rC4
3aXOrsGcy7MmdlMzSS1scMlpmNn7BImYdqmDkjDjYoU1DEG/0nfRL2KMb30qmF40SxhP0qyUzRDM
+XJc0+e81mzFPL8htj0iEixzNySq5n2i5Rj1DfwL/ecXgslnqxzu20q/Z+mIvCQVj3DTEALkFX0k
q1sBdH4Xlbrg4ENAjrNLNpTihpZdXNf+PTAnnpx+o5d659kxs4nETjd5/DaPhrFKwindEH+KoqqY
jW1ZqCPD+mLdJe2bnKqL1tNCrghz2uvlPDNTDy9CRq8FNfFxqPlCmObHABtivwSypZAPkN5kQOhx
pXSPM3nEkEcptGdAl/6YveS5T4ZJheDGxhkcqvSBxtd7xsKO9MVXcPLSh66r3+OKww96J8TwLX+m
OeOZtKWrrqO61QQr9uAcsJi7ZEVRGGQCA1+J93Toxq94wAkrSAJZpVq0kWxuayZNFFTWeHUInIRS
Gd1BFPzSamRg9L/QfJNtgFZrXWrdobeCjqEHR5alA0ITZzq0vN5V66Yn28yY1kTNSXPiCjIVsUOz
dW80/IfwoWyHi27l12kkm9IM7UsBazEeVbUZxu5u7NsUJYXxMx4oVBLQHzPMNtjVPH1ThlvTmshR
sBxkLWawozH/O2HvocOsDee2xQwT+QA643aQh1Rvf6ALj9ezpcKTnQ3XNqfwt/Kbr8ph066EhMnp
EYarH5jYUNtrhD/ThtpP01elR++hleabsHQILS7gZbRnDtL4F1j/afsXP7pyuvGxseIHpBRaTkPO
dPfhgifbQH1i85Dxa96zJQ/kUw5s4uhzh3Vn9y+Z9H1UnojHI7S/ItjDxhX0IorfIQxvEh3OApA9
t1gJgnvEjYxxncY1N6ViN2ycsDr3cU264oCXuLXMt8xOpp2sDXrysicDVbuKsmFHDeevfPS3tmVA
NO5yIr7NHKIFwa1lmpE1lyyhrSG5MOl10jKeLXNSnslEYodzMkYYSfkHQYz8wq59KxmVQJFdh9CC
mZhjWx9zcTBFSzsTjgh1NjbwIU7ltiW0nOv8mdkWKXsjvYGmIJeSMY4ebmzRRVvRS99jnvajb6wj
oRfV81Sh2sHhyQ2wCwewQTqBuoxCphdRK4ofbdoRVeI13XSbLPUralBJDNU+MCl0mVMQndGxsev0
laMMpXm8PPJ1uWLs/9JjOxjyiedaQ384YYxa66UqyPz4mABj7+zAkeupIHsoHmWyrpBv8UmIQ593
T3jnf5KWEW/KiQw23bMdFW/qrtg3cXHMlr5pIX3ykQODs1OU/ha2mW9Kp3+rY2a3ZZW+L1aIzOTk
UtKEjWlHnalOrX7Zh4PpjjUjWwuiEiqDZ4mH+60nw53EmbXQ9c801Mj/MFy1MUodLZPGHMkx1m5q
NDDZD3nSDYRw62994RAlGrKSER85E33ko0PbUjY2Ch8F49WKPJyzX2tg1LpHA/voBmXBprBr5uPk
14HcCndROJSI7dvnzGjf6HzvCYulfKO0dDlh0UmKcEnYF0MhcRdluUcldqv84SPJuO+astu1TUbH
kfsmTqyTa7XkN0tOHjJ2vurIXWWm+sUTMnsJIkJqDf2S9+ZtzHBy2Q0C7ySInpFu0LwMLC98zIuq
40SAKAGizS6puc64G08Iybx+HFCzJdcWGSdV7VMXVe+98Q7o+AaP+afRURZTB63gdN1ZOOBUPute
JvkbRrf52YBFUGOE7M8kBqExADDRadhswtT+RRYG6P2l06eD5MdsDO6g8SLwNLVhU3o12JZyt1tk
Gm+6lqdr35rOFN4b1PiEhWHec9q3xElg7HRKcU9WS2ygeJlFvi4o1QCDMuEefs9FfwMoOWxnyzlq
yalwMHvrOhxXqz0a49rOSU/M+MR3XcHKwXHPREq05BgKRaEVjcEXkWUMlIKEIeJ0AfZ888sM3kOP
Zjyq+0fumlOOz3fvh/x20DDdDfOvkPkcLwTwgmsOaPnq+75GfWX4Wbuyh6Q7BVp+ciPi1pK82qZG
fzbU3D2ZAWI4l5E+EULHOrDPWY+DgVkAux5P8rOLCmB26HALI6t/MRYkhcHTkr474qMWCJ7sB1Mf
nDO0jhLlminACtjFtksGtapkVO7c2L2IUowcMIDvdCXYm2YemX/DBCbgJX920p4uLEHJa2KE2KSG
5InDZvKEp+gDtbEGUiJJnuLChzvpAoSUqZs8RXb1Mbk6HYWk/8JUUd++f4DY+KNR7Xz+/lWrNcg9
XeZgOfGHtRLmMwtsDwkR8JBu1PYDFtCvkAw99n2rA5uBiN2xjB40V6WWuDmJ2k5JwH8INJoWb2gy
xzkN4So8E12MHyznFNFamn+EjkpGYQ6+enLTM4bvH8OQt0fTR74TM67eS8LTWVFaLH9i1FcoBKpb
QBz6t4ycedImcNNhV5MIvYktmEyBazHLga+4Q+mL3IJ53iWq/X0tGn61/Fa7/Ey3rUOBSvQMqO0/
f78s220loIrOJA7uk04LH0lfCR8NHyJgnWR337+i5oFaEDHZ8VFDwLwVXwyo9IsYrBuWSpfZBts/
+YvuLoA+t/hrmhcWILVJCYbcNvmBMkp/jStyp4lPGa+dHnwgoDHWRiW6l96WZ+I/dstTLvXqJNrw
2Esne0odwcTdnt/1oGzoHGXNSc4QRyszMMCyhTcXFf+7Ffbmqu38aGu0ErCbouyhSV5snbnymQ/e
weS39n2d2IeuiOoTqU3DHl8ErsxBIMHOVI3iBwUiMWFiZyFtzwKNMfWkSm7EQm6hmLH5i5nkFsPd
+aaot00LyF+hfS8qJqoEL0vy9tDyx2UvD2U0tFsnwI0qA+s3sKpT0xT0XGlQXaml4DqWPkGPSQkl
QY1r8LXiOtnlIYsxEAaLbLua+TwlqK21YxNjKqjeblBG5GjV702mnV1//Brd2LyfGre+d5T/RFYz
YvzSeA3V8Dwtmv0UMPy2FHa1aa59Pfm0rOcIJcdrLJX2lPr9A4as7Dqkbz5SJiaAyIBzZptHVFUr
lFwOB4DAMwimZNQ7aVyV/qc+di3fdlKpe1R4TzBmJJvWjejbt7Miu6N1duDu021jMLEJSgdroCL4
2DUMug/6Ao2woJAURGtu5KzpK78Px7UFTWzP554Ci2DCqGBVTlhkVnTKOes5ybBL/cbd2KCKvW+k
7zdun+E+L2wOHwMNOUSsIgnmAJPYEkbC0axFCEaNHZRE1iarFOwARmAa5jYz/KkSjMeCckRuK5Df
DPhKdDs8oSYgVatNbLrXIbMQjXau1ORd4NfufWNkBB5alrl2BQY6IDT+YZYhQqQxSdaJg+sKW07/
1HMW3JvZMoQgGlH2K5I92p0eky09yJbcQ5CFt4wABNv4GLu4+d1FIMRzrcK7H7BCsNDddQt5KIay
v+2URDEjwCKEoUvc70dO6hqntZm0yo7lNbJMlEB+8AzblDDa2RrvrU7vDllt4iq3hxsXyYXPbgcX
JBspcU13E0qbJ1eLtZttY04LWdCc4INId2uVMukKsBlfc5wc3JgqhSHcJrukpWfat3BaDbapPuTZ
MVVkAGBK02tXAJuOhcahxW4fVGpG576a35At2Fef9BUvcALYnLJmX0on86j7BY1MHZf49wsx6ayF
PTYqRuek2gfiTPMlQCtnEzimjHzbhdF73TA89EZ7xI0R44LoaJ/ctV1Fx2X6XKxgJx41tDEJU/jl
MwhzY9i4aLnsgfEuiobyIaaJBTRQkvCqDgHyMM+H6nfoJdGUgeOme1PnZGzpXtnn2mMJJ4hFhS0K
mfvWR8PfMYGn7DtO6kc+x9qT7a8yCzWC6Yqc5q2kkZL1n+VEDUPwHjO35EcSc05Hle6f1Fw9UVaP
90kTN+vvl9iSU/eX9vj/KrpNSoBm/39221P4EaUfObixv0BwC+3t+1v+UvMyxv53pLqGYzho311b
ocv9S83rovM1LVvSLOWLzO8/+U90mxT/bgJtc4VwlGNYhoWcuPl/6DZbBw7kwrKSFixjZf5v2G2m
gcz7v6S8jrJBx5EML5UuWNzA2PwpAxdlV7ozLap9iF59lUdDQCTYhKYPYPFdYPZ3rVs9jnoeXy1s
sgDcDQp/DGWUDb79MmNZCZLyCKBWoGtUm1lIl4kEaQhI9GjqW2Sfia5//q+8Y4jx6Bw4fM+lU+zG
HtNUpbnVe0LMJuCPv3T6qjbFEeGuoqwn8CFHChaTLLWYIo9GKJvrnE5nc6zjW1K31pbUqwBC2XD8
h+v4PyDh/qZzXj4cBL+OwTFad6RpO38D21kJjqU8Dds9UvzoDDttvOSAMFqhXUBksAnOOoTfnjko
COVdK+di1wV685i0BI1YjDW2uFeyXV1RxJuxO91Cx0cNNbQKyvHiR4jjAIncoOCoNnW6a3pTw8nB
yWYKxng9+NpwywMJD/b7Z03h/wsXgL68g3+8/OQeS4ENQEfTIjgM/e3yOwXDqr4rRuyg/ODYfXk2
4nBflr62m0X0igeu/DGnCDM0H2wSzuC9FYflBkPuvNYoci4WLJud1itjlQ+2BKQZ/P5fXgXHsgyo
hxAMufOlvmjey58fj2TYACPU/y1xXVqDVeiA/kyY5S4UrGbJwymCtD9/ezOrtr3afZRd6LzQMZRA
uaes/aiNHAqBJTnIGCgFq8XGSfD3vbIr97lPqH9rhZxgStNNnAh/46a9v0qW1NSWWeWBQOLx3o6x
Cmqz2qgJd38MX/Phn789408jBs83e7FjmYplQNmSy/Hn28PZpeAjCGunxYWAARg3RKdlerGuOaLf
mg6Va+wEHFR1DWhQPhp3Ip+tC5WtWBE8YG2cJiYrWFC0tmP/NcU6ZpqJBl0js/KOGDp0TK2bkIPX
bEfCYk/fTjGn1+HFL34jbKD2SQvHgpjoliHGdxBaEPnmXxYOyJv/MyZSX67TH/capEfXUJIuhrvY
GvQ/32hQmZYsFEMDWhbHRfHQLXHVcR1Ht67Q5zXEr2E7MP5Gmrz3q+ntOz2xm51rJ6vsdRalv6kB
6dAcBRIC8lWDRo1n759fD/knBZLrYSMWtHjiXWwJNr6JP1+m7uaGDc+o20FIGDalPlmcscee0J6k
2n6vATaWdAq3lNYCba72PWQINtQ88vHiPwxG9RmEUXT86xHPJ0q6itmD7oz0waf0joEXoW3WMhUY
5psuQRjKKIi23+tAM+py8y/e0d/XeDqQOpYN6G0AtFzhLO/4Hx4gWbmR34450xrcgGQeC4aXHF1X
HZKBn/NpRPPEch7Q3CvpgMwVTa3vXGU1c57tttOpdY16ZTcie2hTQFyzG9i7CZRMSXG7+S51caxV
h3/+so3lfvjzfmEHRHYphOm6wlV/u1/QK9REHIkOSFmR34GlQ7ROpphvAanNKuaomurq5xCovcT0
/FBI+4UpbcQX5J++xnkzdjX/TCpl5BXTVL4XolsLO/VMS8MUuySmVLm5DZds35CErK2FeNRzB/tF
TnX2M+0t6N+AJLROf8YTXWx8UrL/+VvU//u9xgaOGUZI5eLU+PsGMyHVKOepQ5v0vR3QOo6IMHAz
EkEn/ZHvonO2hMdVE4dTBBgTLWt8Y1OgHtilq923vzdP9efR+Fc7w+L/+vPT5/aXBl4jU1KmiL8t
SwQjzuZgCOA93yiGLE0OwdASpCyxD7d5YpxInjkYGgGYwZR3HBPKt7GGz4UTw0cHHlUbKCfuWP74
55+Z8d/vZotKypZ8WvwfhO2fdzNBF+RDtjEQvEEuUvW4eWjGnHkCercEybhfFudpHjg5geeb9gWw
XA9/kCwc56HQQMimSUToB5TjD0DXMBOlu544SKxGa6rPDF3qcynreRVmdMq6nmOxSOTdN5E9dmV+
aCCNMW0nJOU/+Dqz3UiZcMs+EVIwwy2Z5ORMz0PZN8guuyCYIZif/izSv7qlo1bfWLZrcmUC8Q17
r126ufttWXfzzMzcWKZLArtj9///73pcDP/7nWCgiZ8L5i9HNXLs/1WFJGMTcXRXw76lLetBQ7vz
CXtPEdQi9U8lW4fBRvUJI5RdCWruyJ1fmVPGQdYgNAOLEljFveO3A5N7hsJWog+b2vAxZIiVDi5G
JMTkPohhfjV0B1EOBb8ec7CMjbdTrY1ypBDlXihI842kU0QG7uLGAvM1duLY1vGPlXtOQMAXPBrD
XeUbiECxabm7wRVAnRD6WZqRXqq+eATtlWLH7cfA9quCpVjzlsj72Wzy7ZRodzF3C4KSNDTzuoPU
Xn7bVf2Ruv2hMvw7ktZG1GrJGaFFAutREMNaN1pQYnU6E9syhbkxs/2cUTak8CF3WpfAqwJMuzUw
Ebl5bu/I+rmnkSuAl6pvv9PuonI5xVxMdN/fDllBW39602YwTcR1HqS7pjEv9zpDHx0L/Gr0nMMS
izaLN8fce0jbJ+0UkwSl3Y1QzY1GIa+YZXSURnHTd/zTJPWgBGUiKSu/Dh2WCfnJjatluzhDtSki
pBcJIKG2nRh7IrdimmHcEIUQMI6h1onZVCAM7LYTAkhW7UQKDJJlIbVaqaUvUg1fKCGisPdh4ng2
/108O6kphz1I/YqIz8+o1bdS5ghipFvvTLBBRSouFHPkZmovwva/Oh34TvXTENOzjRlugcBsmEn1
b6nDXrIis5Elrf83n1rkzwYyLI4tLHBccplCwOaWLx5DDrhEfbw1Wo1Fmy3+TaZ6FfUah4IGr86Q
RkcGYbExqU8BflFxrLhxkrl8TWla89q6GcSI3s09cPqirXGZ6PRWQ+Xcf2KsOCE1IBz2XOYbpaxt
pEtzo8dVHRoxl7Ano4tbYgeORpp4SFnsuxuwIf2HoQTLFHO4cXPsY1iPc6f3Ay1xyoD7VW0YkOIK
LHfKBxSpa8/KYk+h1ytGQTPf8bHg+lNmoEOG3sTJwwzKY2ObcBXJHvoAd7CthlmiOo+nQ5UNLJ6h
YkLpay+GNb0hOILc+ZeIx2Rj2u0bmuwgYheKzx0In13g9CpfGj3+qAb3tZ2XI60YUF/86aTv4EHv
jk1Vf8UZ1FRQZG9sZYdt23kHZ3bktmzwKNm5vw6RsUuN6D9FpumsLHBCjy6XuolSLfL7EJVty0N7
uikkOkoMULcoQbvTNN3okgU+i7JnEgoZO0Vxh14fAcOCxMrDDVJ43XCYO358PwFhyPSrhnkRClnf
Im8o98rg+dA7yx+yyLpnBxEAxtUt9CXevHyd3P8pNVS6lo38ig4ucCDJ2Mr5S0UK06mPL35V3nda
xIgYdu+jCzmIrBX71ZLTkXx2tZdVjPoBvsVncRFSJF99QW5Vj2rqxKTXPJvugn7bwWYwMhDqoA+S
AirUoYw0cd8oJq2qFPaz6oodla6AFo3Lu11tGVnrPOvrg4jnhvZkSWysllG434QVYl1M5VczPUCR
SrfOOCWnzKydP7Z4ZO4+v1WMk288C+2MP5rOn0FOzSaBZXiO9MF6XdXCM0fYTseKv49jpz/UOWDO
WNb6+yJXoXSaPDdzgkmpI3dpil3xLpqGG741mtt00fIbxWR7znXzDsQ39nviM+baG26QsL2pssvP
ol3+1E2mP8Y9AA92ALCIRtUjGLlxZWzcJsao7jRb4LvMkxfaBAw766s367hVci/9ZRj4JfLvKpOv
y3pQ5zHrIw758d1lh2gPbv53dF0tqJUk4C8TPBDm7MQiAwJrFxsPQDTChvcuwGw0h87Uasg6URDZ
EDUQcjKvLC7XFsPp4QUPMbJ15Q5bJ0JaMWh9e55Hqz3jwSfNnr7XsB7nNapNEbMRFgT+1Bka1srI
NtlKQmtMlT7g1wtbv2Gytugk8FmMiPGLmYkwXsCTgtippiMJ986Wwa7/1o3ykXO++9F00itqFd2w
iEetuUbsxHS2RBg75mUxkxqv7FQdjD5vT0bEpT/mOZe1FTn3y9RUhyFV5EmxNApG+NXPYO5er6hX
W+rw0GZ3uvcsNzvHld9vS20GFVi41cWHfjUrngyBgMs21pP7Rtt8zl2ephL10kNXltXJnxGG+6VF
Tgin267HXNsbRfk5KyNndo+o3qfceS417fH6fQbVwyYtemMLha4PxpXIdQW7jjJP95XEvZWwrbvT
Mjs/uxrz5MTs7g2jAdTuoepJInCy4/q9hnrgJKT55i1o3Fn5+uGq0bjN1w/Xz2poFiZxof/nGwgu
i5Dng4MJQXoB2CkW6EiZ7hoU2r8fFh+dMDcJC6H1F3Qj0zCi5VPYABk5c73PZwOyA2Yw38a13cU3
1+913P6/v/p/vwQ9wvp4rC8aWzGlUMvkHLct7o97KChQx9j0HxFfY00bxpZaoEf8iCH0WkUXqU7r
UJconKkObhFmPLlN2V1weZ6rRLop6ZGyZrQDgaOJsRtpFZ4AJPJYOydDPgAqo94pimSfoWBysE0+
1Bpn0rWmZavxO7dxmyK5qE67TFFTv2uZuIAbsQID5eJRIOMMRxfBFy+86QDh17dNA7Urc5cPgOCo
LpbCfTasMdCHuYe7gj6sEPhoVoXmPJT3uvUC1kw9WLa93KZJuqVCTHHlaNvKE+ior1+lOG8OBZVA
VwAwApdocp17BmCzjmN/cPHqmWS0nJLB2ZjJ3Nxw1+T5zmU7Esi6BcsUVfjL1g/XX9bX3+O1jTqx
euDI43Ab2O4SF5MEcZLJv1XUmnjzKuc+7e23cWQLO6apS03T/hTJ6N01VUnd7dhPEdTS36Dcseal
M9YUdIOFSIa//imbwerpy++T6EouiUZgrqVL7DpVMuEshd5tWU8YL0JzdiXesBARIClOpokaO27M
v8s0AO3LyscyxUg6l5S4oOy7rEXCmnGdZeoRxWT6aLh0ANXU0cP4rUEnNxGBPRXqQZ/cl9FhMe+W
PSs3xvGXtn9Zru2D0gD5OgQIPJkVmFpXw5BQaHDVro+bqJI/1L/Mynrd2Vdpg8Peb8/eYu+rfG0p
GyM6RTZHRJqbaZjg+YPgO2vddsafgoi0GY5CdS9W2y33VSd+LL35N5BxfjcPst3asxXdeiNyB0Qd
yV2f2UUImFqcKr/Kn6BJfMRpWh0sskkOzmA+dWOS/NFqc4QmpD8uTJRBLA7VrV24aGDWf7thPXwa
8Veyn3VKquWxfyuzuwoj5MnMCQk2hAcqNEpX/jydw/XLIS5efv+4iTg0zNbXTLlLH5JXZG5b9EHU
l+kcwoCpLlLJb6Zdw/76FYDiJZRTaR0rTYxb4vuo0zs2cqY3abuuBZF0DTdLI2TDeu+QMNutqy3M
89LTC5DnGweDIoa5bxsS6r6qcudA2SjvE2+YNmYXKq1P7gcMA0sm5aW1BhCuVT88A88YyEqSeKLq
yLtlePPfBK0p/M+6IqrRiljKOTlFX18vBIZyWtwCyHemR9XFR2c9H1LTyf575UQxSnIs2A0aDvY3
fRbgKqojb4zxtgAh3Qzwr/Z2V1q3HSb326RkrLIeqIMPHD/gQn0eJoKISztO93Uz1q9WPt0rTH87
C7DnOc6OPNStNOATq9TJR8nEIZPAIi13fAH8pS4tNyX2AW6YMSaNRGaie1RlufOGxD+voDg2gcnl
+gFGz/3vOMHVh13GT0mhzs1nJ+JOtkW8tyB7HueGoCTf5g+T0bMfmLJt9F5vbxLBiPCSyUGceqaO
R9X43xqGn6T/046mfFeRkx/sJB03LuRNss7su2Uift2OvfiIEBAHfJqTDQwen6rmfH3/M0P8M8ZL
7XbGK2qA+dYU6OaiOd9ex8tUcYC4e2La8qx5d3WJMDGpwbJ2BQyMthxJTZ9szMkAbBcSuxBIYKj3
pds+UHeArlajDfiJL6+X5/V7+qJZR9M3rE2TR9ORcKNlm8BXpe6YhrcRSc9QT/6futhNq6ZhbqBv
8saYLxX39O+XLdisBxVDJx4RjqtozJ//X58xU3mxi9K9uZ7BCGn0g5806mbiZTdk8hDr1cWOawHa
gD213fjJU31nrgApcF7xjdXmaAWpTm+WgmYvBq1ygdD+kpqaeT/5UbNniuEEwkDMh0LTepk0/Dg0
d9bLWKl6A4H2v8+uv3r5fTbnDTBU3RxQ9qRmcfqdH2d1NoVGuVSYw8sMCQScrV1t2ZQg6wYC/4IX
NH0mQxBsMwqnooCztJcFRcYVWXiN4CZr9W1Mh/aAiMEl8Vm5l6HLlmNl5hc3MYcuEHNaAXLp//5G
Jce0whdDbmpyF271hv2SYUlcy/DPb6/fM/rWO2WIfxWshCmdm3fEgxm3E8THBk/Bjm2KQInI8mXR
aUEgx6OYlTUokKIp720vo2UY6EJq2uaNskwdHuigHm2v+qAlHk+Indhh+PDagS4SfQ57yplvo378
74OM4J5c5+TUE9ZF2PPPdU5eLm26x/mFXqzsniaCGLcFiRJ7IdNThgPko6wRSv1e4fSMD2U3dlsm
Nd6WUsA70YmnhVO9VbnUbrNG+xFFS85j5uF4s2V7GCobJVbC9mRCGr2LU6AcVZPkXByKjcpk92CX
VoeXm9YHjRUXwX2q38Ds6kJjDUKFwdUQiCtgX+UdqFGEdg9EIfoKuHoxOzf2enRlgzWcqhKhRdyK
r3GiPUznWpwa10supQP1GiWWeaih/CDFAM84jG51JkWsDH/3EVll8rReFv8ux/2xnxPs2g0D11uc
7BvPcqYd2mw0sT3x19bwM8BFeSbn6Q5TqUHAYAt9ePaX3W80nM5RCMXDGy+lJhARXPddACaioMMQ
8yscsg2rCW197eXjqbpFan3jpT72NL0rT2huckT6bKhjt3J3+HrvWzv3OAdx7unjMO7Kxpg/8pLw
jyI/ZV1lv6TthHfELFEurrLYZFCX+kdoVfzF+GAzrn6f0SKuDhTckN73hN+MUZd8cQhie1f+bdVI
iB3r84Uc9HxLtP1EII/DAwvhG6VbxQ05rD9qNg1Pvys80oXK0olhB2bp/WJVLY8hlk+FgTSXFnUO
R0a7gaq1kLfHeOHt/LlGw5VjvqcM1U9WS8obKst+k/VpdEw8MiR+/2oxLiiI4cDhKpyfrlWnWABr
bhecEAXe+ZOOi3HTuVmK1UcMm9bIl1066ATxrBdEVJYf1xdwXCoLFYmvB6OeIqwtKhX+Hr+LhNYC
6v6xdmeMHeCFwmsEJGaH/CibgRjGLMF9rIPr5fpXx9Rw/At7j9eyQoXRGRgFCBd61JFRQM2dHzGk
Ae9sh3Z/jbi3dQ056uL9u8ZCLowhgyxRxtZnBHHyI975PkLx0CrtdhL5d6Qzh1sSfToBg+Ftuq78
fi8dJBoIW2okG9e/ql1d30kPASi2zPljsTu0GT75NZYxiffO0XZzHItTPiT9ne3LE9Fo2ZsesU5I
MySJlfk4EF+xF32U7LLFMN/mLr1JZo/aQ/Ofi2g5GWOebqZ+HG8sk4jXyCrvnCLKHwZHzJhuWwfX
eJXdWCRdMO9I27fs3zUr80r2q7L0qwGCeLqm9sZV4W2ADxS/vQUjqPkw5H04ejlP0VIrzH1tvFUO
zeKoO82jD6bigBD6ueSJsiMr1j7NLhvnuOW/hUf+NM7Lcrx+VnruckTE7Zyun2lVhkxdkTyTC+Zf
cB/axwlZLYz9ZtgPAowqYx3Fg4fzh5atYEkyzjJ/wXDOP74m8cw12H1HSUZp8UJ+QOfMZx9wAPds
KcZXH2PFsXOGnunmp4zE8mhHsj3mkwWzj0dQUJW5OF57KMzVcmPmmb1PMJ5ed6wEy4Ih4gi6fhgz
/qWuqC+LIkm9yqB2Lc60l4oJ7Vj2tODMym+bTtdOTqntjGvv79r3fpXmdDG0Kx5Kgl3rut6ZgBHz
CP4/iEplr96xlolO+cGraN5pAwKqGdoeTU3qvF9VRFrqJ2dUM1U45jA/1oc8GNAWIgTjLGQIvz1f
D9Dv0E/5D2Iu5hb5CfV7lHq7xickAGw2kx4aiVcUcWXGKrosUBBqlZv+91msA51FWofy2phIx9GW
sOYw+vDpPCv2cl/kpb/bUnoH6Zn/tH4RuzpNiEogDGRkFnVb5Gn3wBCeHKp42liIwYNxtE9SRkWg
pxZl1Vy81atHS3oweTzwkgFEt4RUG/1UgYkNs3YqAkKpgMlvmXe6Gx8OemC1Rnq2xud4bG8Ws3/l
Iffpplq24RhidCOSg93IRy/iKo9cpqwoohnmEmRpHxIYphtzREUFyYuWb3IOMDXJv+CI3uomjWgS
x+8snaG8+PiwC/MT+ucUJjP05XWgYY5MC804/7tY5Um3MtCrOQY7tndBTg4RUuQFPJZHmJqWDGCb
QKUmB1EOCLCUQ2PFYj2wXFRsQ7J3fUUYOV8FUZTfTRoaPZeRKKc3LgId0T8oWtz9HGcEmyY6Azc5
h00d/dT8tGEjMIoTYxVoGqGxpFKQIob5pwSGQwRxwlZgehrN+q7NNcgLxWqZhbtWe8bW7sJZE+xA
RrBJDbspD7VjBh8sbCR8IroYHk4ZvnuN4e1MUpkDHPfAZftpCwobQ4v1bfetC2Uce5soAkyPN2uS
V8RGgSKw3Uh8J3rUk0aH4J0pQrabxT5taoLwhE++rKVGRvxMVlJgFUWM6ksjDpyrOzlO3/ks9N3A
dmSSEKjc9m02EvZWXPFBqzUgfA9MWF4BBESLgHTd94xxM3AwsUvNRfQnfYLcDosiKid39lNFjFu/
JixgYXxxUUkIf9LwgRMjBfgWQXJBzCsmWAn1ZbYaFnDyi6b3I1ISPBDiVY0TCRz4GjOiMIg7AMr4
c7RdQxitpxVbtbcBpjDIi4lFTnlsiSl7bVgsBKL1/7QMafbdHH3ZgI4sWzLkLpc4kK0+HRYrPte2
/XeaFZs+ZI1+5pFbPyj9kBs1GBlG/WXSAtwUHdh+Y2cYiGK9QT/VDtqnxHfjnYjrV6XqXRx3t8oy
QF8fRe69FtLW2RzlqMdTHA6aTt0EMHmPtPlA1/09J+UBs5Dasp4923XxZq5QTAMsIc5DPbnHDzZt
yVLM9/GcvUZF/6XLAVe4qz5TK3kx18G5dO1o52mAVIHU4t0u8p0U+gmXz3s6RfPenBc2dbz0ABYV
4SrDBXjBFzutpzn5We+VngPRwzgZZGb2h0dmtJVV6gUadteace2id/9ifHmbRDWEncyfo6x/QPGB
RfA79nIecJN+xVQbsaZto9K/VN5o7hZPssEjVwCOnAlPbN6n47QFCmo9D2idwG8A927rd+F4x27B
kEbX+Za2+OT1rH20Cv+ILyx9mmGTu7C1mqjLAphHD4VVSeCJ/9DYu7UbM/Nktz+RPbhWoBiiqvyd
INqT5aXmLspCwn69S6yXTw7BGhRD8UbmAIoiGhe9ip5srWdNEXNQzeMasnld7yfFS9NaORsN/UMj
uj0eyylAeHzjpEl0MI3l6FvlpxcTbmiabPqq2OrWfgL1axIdDa9u9kZePNK/l2GXRxRf2DbZkS34
ZkufhacLld+yrC0HFCLarvjL7Q0kJOvo0KHwMEh2NrnL1N2d8qNuW+/Hzog/IYlBAFtjUoDwjrwY
6GG7wFs0EerNOlphQUW612cqV5ybqpl02MXfwVAu5CjxpxsdCQOB5BLQ+gFj51fo6zHpBNkB4s/Z
YIqzVTJ9N0AvYZwqP5UAUpCTmJniWpzL795oyU0aQW/xqGFRZkB6kFEe+iTLtQZgGksNCnwL8/De
3JkxGzCmRRYNqjxQ6b2I05Cb+t7AHdjjRQkVG6NgacGtdehhWCSVCJy19C6pnbCMUY1XEn4LQhq2
c8wlSX8fnyLWStscuc0ykZBWqMcJmjxuF1w0IrM3a4JLZQapYTG4nZ/nxpmDZaq8zfB3kDAWyVTE
bdY0d+QNQz1mjrStBdxIoQFHKsb2rNIJM2Fiyz0J825o4rehQJidu9S/01vrn7CYd/W9zSvTw2gj
35NXpnkulHmsFD5WzeN/Tbt56xkPbP3UIXOrb9tLP0ohy/dpJTLSNAf5nM0nSGhzSKKjBiOZfiNN
7Be0PqR5+uW24O0I/XFkKsDsuPHBGjraCwfJvG11glc1/EHglw8Q38lZXE1cXiYEizYwkzjf3iUS
720TT2GlsRl2m2brNunHmHTN1sokA3CB6apLrI9cB3cdCUoe7orJgVwiGMQ66HaqBWazDZBtH+Ms
slhdji1EcwMbazTwc1DZ3dZaU8BLoaIw8M36ce1QUhR/HQaRqnEZp0Ct37gMq6devrZFHiYebJ5Y
ue8tymVc9xHm9j5cGImzwgZUIEYSal3zxwZb403x1dOZ7Uzoew2QK0b29X2M2nNj+bcyHwU8UUML
GQMgaPDtfeNG3YEL5rgM2raVrboRdkNoXDftBXnt9Sxw3eOKdercxKTZ7ReOQMbG6p4525GfHhDl
Ehk7NVQhSNVqt9TTT6+rkMCFs5mN5ZGmEeumFiHyt1IMRMZD2uMUUVLHWg3jlv+5eVLzRxqzQgbf
c/H50cmgiw9tDj/EHD1SZRnZFXNBr27XGDurZZfY0wGSpL/Nk/lUN91HsTIRbfpNExM6Kp6JWXph
nGSc12TYEBs3xg/AOouwdZ2bqu+TXVe355GlYggRNMava6HQRxm/9GBetWz8Tg14PhoTHUTcaen0
55H8JpbYH2xEuz1w+SXApwstqW4C08/nYyHYM8Uixbid3k+GPwfCqk823sxD7A+MNcRXhYlqO9ZM
55acLasxoMQzC5Amyn9VGGFOsk2/SsV8QkdgmGnl1tFwnswN2DbwMJvFbx4Kc7pPlzm+QbvO0lhL
CXEGZmX57hz2o/49AnzZ+YM4+ymhd7mSPyLS7zNNaHuzYl8NhCsNrS6ixQEDQeXwNvmUA9bMpapZ
oVrEmjlDydeyusUah72hQYND1g/rFHWrkszZAl/hoVvPHLBCbrRm0Q8jJ+C+KDhVWkd/t8rkyKke
HRq57OwMA0FNKxzOU/2MWhqzmK/DJ2nWHFJKmx4YBISdxDPnYOi0eJOxqdtqxjeejU/PMKFloGAL
vJQJEZENJCFVmAiAou3c1U5K1x8khXitR1FupC/PiPRxIQ5uu51ALwSzgJjr1FO/8f2Xpdanx/KZ
Cd0r+WkXfdfFHXV/ZD9gkNo7Dt00KAlOUIuRPqZQz+P5IDJFmg+DPbcXe69l6l9M50IXxJN6xkvr
1zHb1XQNoebRixY1D/KYq6hCn2yftL74Y2jFcywxNnTgBezkL/qhN2p6BFNhXdpna9W+WdLKH3Qw
COhO3ejNgP2/r4HVMqTGnmR1yMIK+T47K1TfcfxTpU0PsU3r4QwcKZEChEfsj8eRQwothB/arm3U
DsRITGD4sulz1vWd9EkCMeSigtRq2CP2fFlG2aZDHLzpkr7c9nQa6Tjiq2ucA0Up5auAyYTbEE/N
e17fia5715jDbcETd7QHk7fJbYMBC82ouZY1Fc/bvdKrbpe78kRmIa7Nti82hdtRYLQea4qJATNQ
xq3lVEzluQ7SGNIe+7zmYKgvb8G4XKkqv7k0q5k4BcAWFi7yQZa265KMvEMcnTZUi73jRjQtNTlw
yk2PpqmeGag4GwIUCUR07HeDjS3swAYGM8gCuNR/hFl0YTdMd/VMzOlUTDavHhkLML65QCC4JpJj
RGIw6+vk2eCQXY8bJqb2Y8mldGhGLkjGon+cCi6VGQETSe3qsU3I7FaDMxPypp0G+3EyACAtfVIc
OEN3MYTISsx3aUmOuz1Wl8kZzpMeiTu7oq6jOcEMYzDBWcjKiXrAXAy+2ABjHz4ksps3gEKMTdlZ
3eqlvJgFc/qhfdNnsJCraahObnx01EEzj5BtZw3tMpjC0uVAYGO0dKADzCQOW9W9dZaDv937kob/
XsTISdyU3BGE8HAeiAynGD3YrcQILA2ADSWewsH86hf/Jlu6iMnpTLepgTAo/jBdMy+mGrgGY1ZQ
JLlQCuh7k6fpxe6ai+3faTDNTp1h/bObZ4iD+aHVLYcT0EHfFzEH6p151xhgZ8dmkRvCQqQntm4M
QDqGq8v8ftxp6eQCyVRkGGoxjsn+2xoQ5MjPrJIYtyEZQFHTXw3QktZUkPHZrbFhDXmkGsEPujZx
HEIZYyaohVCvu215tOds3EYpe6yGW48KA9ARAneEV/6Cyiv5nOIINbIxAt+t+y+Mq0a4IO4jaR0B
mOUtQL7sfxoBo4E9kBrUT4Tfrt9CynzwxU9tLjDDjbjDUAZRjR70wPk2nW0z/mKfAhO4Ms6J9Vc5
5JDH699nzDAUSl2HpRSZGydZNgsQuY1Q+HMJkF6VROY99j4UCQhK2L0M71HcJjdjB2KgmxI2RIJL
AAEH0z0AOapx3qec36hw/CbN+wxCPSTPq8OST56vsWnseFNF2r+BDcrGb0A8JyJtT8OY/RET+yxy
kKhUuuUuy6xvWU/6TvQMm8m0PYBjLoLcL36wGjqBV888WaMRg2rxgp4h3SBA+tJs90OO+qsdFbjH
BNbClRePs1DbemAIgm7c64mYN2RT6hxFMeRGRs+JwXPemnxs8D1Fr8ypRg1wZdgoi705wq9bRoPb
tXyc07kNfahZdIg89cmdVV3D75bTX92m0gS6GW991M3Ufe8ISVcE48Ajjhdf5Bq1/8R6nicgJrS+
xqgpTAHrywB7qOrqKPU//QBK1Vik2jcYwRHTcyAv2kelBjgLzcSTb/0AORhlvUi7EP0YbxlcTVvi
9CHihksPY/wwFgVyFx0Xu8sOoWasbTvDD4JxETg6sT3co1xMLpqWugU2NI4HE03LWlEFsXTO1GQ8
rBhtuH1Jxo/pbB3WhI0/M3hapjem8cx1jKOCEBDgDqfmLOedoZxxx1AvG8H6unrR7soxZSyEtc3S
E3gtNSMKuDk4Cp56EG1VcSik94qCUCOcgJnybbdu9AtkkxQ43WnxW/6KFK56pF9a09yCsfK2ZWqi
o4jAq8lGAM/3I06DQieBqui2apVLttpKujBt3P35R9WPTWi1UNqrdNkpl/tuTCLoFvVnqYMDStj3
BKQsB5GJwEtojGOPY6LfVZ7l75tUwpAnfrLmbhOj2At7yQAYuI8gDRY0x8seKsJasnGAWqLhlk6+
yd4DTJQ0L335uDAn3jGFk5BD6lNq56+yr27NKEu2aC1fbGFvB4zYj+gaaHjG9DgTE7PLKgIqZ0lk
ZFuJjtKGmsLD7fXgmPN+DNvcpCs2yZ3EaPwvbSaoTzkw2Nj4qC0s8xEvUNOSnsxzg/KpoAbrO8vd
5Ii80ZziaSqfccM2bMUfwb284ku0NlGCGrAHC7HSLhn6phvd7KtQlq4brB0gkPv8oi/ihV3oAOij
Q7UVW/sJcNg2XWlgA8hP9ogUgHBCZVlRVDhIuxyokay4NgXwu7Ei96vRengXvvfJQjqbDTiJREgk
mg/Uik+0hVDLNs7O6DvZ7aT11ll6KuP2MJVUscZAaICtPbW1qsEZG/daW79BA+A5unIzqir9KKLk
BdWdd0yX/FBH0V+V3g5oy0GRePzPsEwEiMvkwGWXE2KVG4CVMNK9lL73zx9hik9QE4ocBkBX6duS
s4OslTPgl+48cEZ5cWpvGK34QQ06kijfTZLFT+Q4dGcjYe4KQvMhHhgGWzpMBG+2dhrEK4Zf/ZEr
VIVRDJieVtUNxzLM48bd1zwXQzsxvkxPvPcjEdS2ILwvK6dzIrJ+b+CjG9qEZJ2VHmFzwNTNQ6uW
x8XoAtUodTBM7Kr5jJNeJfZjPRLGqCIK/NEETzhVAxuJigi7zJvM0MbKbSqmxX4THeopc28EEs+V
d1e1/Z+ZiVkfj2nYOGfV2AaYn47wa07Tw4xvJMtdyNmCEB3bVerpx11E+8Ri5cWv2+gcFwQOupp+
MNyOLaK8xfNM4rNuv6gW3SShR/q28M6+6kAbYS05kSXP1I3YdmS4N2lrZ8eevdFqzKnDiDyUUIch
uKcV2iJWqAK4hkydhE6+HQexwlIcVEvqstz0wkzCH68IVd2Yyvy39DaoihhBTE2hn2ZAmLM6vp9l
Oe3IBmP85ncenY6xyy1HhYKE5P3kPoyxlTAX1rKT5MDl6aDtMjwpkM7fM3Tmml8+GT7aHzhr+UH1
3kNVGlvLppGr/R7aWzq+ibymIerKb72R6IyiBZSrTcp90dB3YS3qXe2A+R5u0KhRsyLyOVoe+4sh
e4wktLG0aznvu845j7VzmDwO+LRzC/aLOlKkrD0ukYawnFHd4iJFqhGxVTlD+jn3btlG7MTMfQ+d
gAmTQZxiXkC2zXwTdRoIh0rh/KC1/yRcmvavQDw8VMfS6w9WE4XUicBk4UtskKQwr0zred/4zMJ7
La6ZSY/bZOyxc9cd3BKj5VFuH6yZEZkDwocxw2yuoM8nTRhhGmXmA2UDEXFavxta+60q3AVZmPeS
G6hqNWehk2DEO4EOP8W9/mcoipfc4XAkqwoulxdv0mpawy75cSqb8ZAlh5+k6ePNAkUJU4d9k2Mq
2DZ1Q1ysvdLL2N/tRIvlbEnS/lhzyRMdaH8uaaRubM7EBoAPxbV+j4yKcWk2A6jtnR9hGo++zzuU
jWyEMIxITRHOFfgU0Xdw1v46yPCRcpo3pCOiheWtaV1p7hecYkGXa2PomN5+XrL7yPofis5jO1Jk
i6JfxFp4M80krdLIS1UTlqRWERCYCDx8fW8Gb/C6u0pSCiKuOWcf77kLCKMoTMg2/FQI0LQYKSJp
ktvKQD+h2MaKhpaVrVACRoYsleWtaNZsuzRiXiyWuDHLDiMq0Tg4EViDRj5SyvmxV13yMC3JnZTB
vRVA62ijyn4Qtf+09OMWbcJ4oE/I9hGhNdouKswJc7lz0Lmi3figghoeowDZAJn1F0A6mDQitbx2
CWABTpb3cQAv4bZIBXp4IXU6ejuVwNAc0dJHRveY5j8AzdpnfzjmCiyqHPI3ROhX5THH13m9wxJp
H/pmrk8tzEZmVBw7dcODCto0fFk6fy9zGD75UIGm7uxHqhOYQsXw7DLMxd65jB8ZLI4lCqluq0Q9
DOW1npz0krvlQZkJvK1EIOE3vyXSrTinfOdmdN55lAQ+Z9JHcnbbGeSaSigJE9wEwsXfMf6mBTu+
VIroGCiKVBmBdW2i3tzoJ6mWGy+qedcrUsgbluyhiJ5aU79ghKZbajhHWnkL2eoyB0qBFBrRy9y0
9g1pzClgakra9j9KiOusWJmFGSQ6m852486phdOj6c4D+faI7cJTZLNDI0hw24fSOk7CY5RjCf81
DJO3tMKYvXQT0TRzuuehZ0NPjLdh1se5Hp+SDpi34ibuib3Y9liJ6/RkZiN8oBKJisfMJJDmcgLD
IhhVBn9gLXLiG0/TLM4uBcG+rK3kQIb31nLbBeGJ4M0RKkayqbdYov5RFkRx60WvDYp52qPoPbTJ
rmnzPnYM/ZnYFUPBztlLB13EvOhT3wYynpDAMvmFrD4VlwKaOKlplNqdDI29gSS+SbFhufXzDM8T
KYMiKiAxYpr07AGbz9aN/RXwS8chtnMJMRSQFfrAiGg/cjEmxn6IhBHKbUU9fIf+YFAnMA51lP7g
cf7bDn/YCLhfS//oNEAvUiygD8r+CqQ17zExsXsKvAvDxCamVPgJfEdv2Nb8N6BzQItCg1CloE1g
vyGEoYEK/JV2gkR+ivZR731atgsRo9SnSdb/Kem+gDYVD4YX7rugeCIqpX1s+6uLnAvIg/FUkkWx
+RnnZr4Ukx+HG1VO5KAkIPsyB+7ylInHZvKDfUdqxjlwz+MQAdhEtQZbm78qeya9dN3jsKQGhtqt
lRF7BOXx6bZfgCCdRxBaJJBImz9a0DN5+z4oqfCVtfNF8T1recizkg/P0O5+EjDBGjr6NnHkPm2G
Ox5LHjuK54X9djq3H4gJHv2SOCfPQ2aiaR/PborcqlpCpOADZsBsNE74Rz/q+darOnmE8NhvfRUA
tC0QWGd/68R/wrTDATThHaLjnreOIo4rqJZXVqnpOYvKw2xk8YiyBc3od+Z78lBUPY8xW4Y9iWSY
E8LiVcuv1Ry1qugddVi3TmlX/OB0PxGAS0VU9junwRzkE8hDi8AjNyrnUujg0g6dcwLGAFJjUIw+
WrHHtHbLfaIurbCytxDltjzMHvjr7hHdUhyqes93ae2dcMyO1Oz72Zp+U+QesSMy82HDB8S8KPfJ
DW7lMU+6HkF6hD8POzbe8YfAdZydrxRzFfeP8ju9jRQh105fHigN0q3jGlY820RVZnD5XKXRYkh4
W5OWAKfTfdEyG0Zv+V1nrEWiTs1HXGQtKxrx7DrlcrIyDOJZyl04c8FtBye7g5UgMpH192C8mNLM
X1vjy0B6vJHVqrEIxD6cALMRQ04vVI/EJPY9nMWaL1DOMHLCor/JZWaxwTp3W5mmOHk2FO8ENjin
Ik4EQsSHCSxE+dJkL0vIwsUuWV8sHVvGCJRXWhpbNQb21jKNZ0ZZYu+Y/RtZ8i0L+vnqtoVx9/9j
aCr21cDlLscjCxN2PQTduqzvBLsJ3Ua8CU5Ufxr5s7PYPES3JrzmWc+o7OSE6iViSHFwbZ5CBIWe
A6XZyZCuUBz8QjXYJquMIihp3IqMy7S0zqL1P5fBZctckvEzuwOdOlUydrBUhlfPYFMHJTmNvXz1
RFcjE7HgyzBnQNyJ+dA3wUskiV1wVfeVFMRAEVu9C42m2w35qx3mhN1jYNkAigfmppPXZs6uS17e
mgUPSzuW/HqRyVRdZZzLHhU8D/i/2ulbYtGKtxKi1gEmxl8bgUZsWAs+9xKkywAcPNJfJLFylOck
NcGrGhjlsOsWY7UmAEj6+KHd5cq4rItv20F/whTvrsCQbQN/OXsto29nZqnn5u8sxmiBlmG8MGO/
kZf5zoSm2LNAp2633oLxV6Eo9YvyHApi7nq6+kNvprc0PXpzh08P2l/BemeDMwxxQ0FAVunOBDMU
/EAIxZaVJDd3/AjOXsx2iJZH9MB7rZVntzQ7L+jeWStme6no9ecm9lPoAwXQad11B06RFyfdh356
7NzpjZ4qnotkxDjocmJ51r9OBhe2aDfQ12+eXZgHq2ZpgkWQJ77AfOOSFZbwFm4jdNmgfbaugM/e
dPT/nuuYx5bB8aCB8AjSo2gFzReoFV8+6ZtFHVxmHNEbyHC2Cjl1Mu/Vyb1z0KdfFnKicwB8dGOo
bjcuxT2SJKrnVC4mrKYNAqFXnyiIfaqZm5i1PuBDhG7u5/A1d6710Lugg7TdXxzX+cgKi5AFjub5
orQiDGOYTw3xU+6Sk+Ah2lVD+6iKPt0VdnETYJZ2kKE2OThGT2KgAjC06Q0DXe6MaNSyxd8WfbMG
rYKknh6fTdA1W4bHfnKBUdYDOt3GZndMPII/Te2OCpCffUHYm03Mi6P6GbAFy9PqCaX+U5dbf/P3
nHREth/LU5AFb9Kf5sOk9BF+Q3k2FxAuEbrqODABcNsQpVR0kPi6sMjixrXT8GvpbLWhqZMM82y+
xfDFDpanOcr/DbAhdi0j4kyYuwhfvY+glUw5gpvBJech69qEINkKASP2crMgpuV99S1rUDjkUlEx
QZJ4lS5U96yFHiXk/NFb06XD19M7Xoru3EZqwQU+ZMzb6oyB3kKqXYg5CAzuxpjyU+3Jnk1MtwsM
Gku3bI+tyP8hEHFjymxj27V4pDWAMxzJwmkeSPnN8HtiPg7y9N2Hobox2x5R4vDTzk9OiPqfdXbP
Hhh6IOOTyt/lQjK4AWYhKxyXtQj2ZEyvZSse2DdhE9TXvDv2dI9s6151NulzFplMSmOVjVYxz4Cq
ibHT248/8WOYC9DsdIaAqTUgWg56UhOyEOeQwBrMfI5nQdGJmm30R7hhelgsFHCApF3RP41ugial
B+Uzn22mjh2CryRcDq3qPvOC8WzWy0+vbP6Z6SNZV/QDnUy3ttpb0ovhZKWA6P2nth3e5GR9eIBZ
NjB9ad+yB41YwsiSzzBIfytPe3tePbDJxAUHCBKb6K1OsuIomLo4prcu6pOIeRuqWftu2uNPleEd
ZoxZauOjnrgOzYTxN0JH/PkZqncLClC64KLlo3FCYm10NG6zLHgYuJTR61prry0DdC7Nx7wGqoVx
7q4FQ6g6NqUoPriGgST6+CMa5/y10MXSiSUX3YD5hAUSu6QpjZ6f7RuR/1Sh+cvg6m8eFSe2xWJX
jagb1HRN9llNeGGK8pz1O+vUBC7polD1Ks2YEQlQUx3c2ruW+E07zz5zIG+k77db+nMWxBi/DLBh
RmTTJwe7fM4h3c9bd22eF4nLtmO07wKJbcc/MqvQaC7pIURwv03nbt+wH47XX4Gj7bfUHt7AsX25
ZfqDDmkPW/eerjmiiJGP5IEdSaz6l3Qpc8DUOYVT8rI+pfBdH4f5H4AGZGIkCi3UwvNgb/REH6iH
7mMycK431ByMl7j1OCSLiXfFkwzmdbHD4fvkp8zZgALJjR/p9yAXj3gHkNFgO66Q+ry5DeztgOlz
4OcTY1lc7xUlFjKZeRvhWmGJlL1Cv2SvDNiDAyTctDa5o7XP9GABAl8NUH19ZsMErA1VbKCgYQiO
GM8Sb5klOMbd8nnIRn83ldl8ssUvw5T3xff/ayv+W5txGibdFdbHeRmBS5hBSOa/CGv/VjajnGnC
RdbL/xZutq0ponudBSB+Nb7UbPAxTnXEZQlx5y+/h6N/sI2k2I5g023H4idIQfYWO2M1cA4MTXQ1
bzy3/dW5OC99ViHOeMoCeoAxSv8mif/mPrmRmTybzXeAz/SwZAB7XDc65QURH35WlpdSYObXA9kF
rm/ba4tD+NnAGMRK/i0skffK8Lt4dMuLpkhRHwOCzbjNkSYkMAXY4SImbF3/1M6clYNxbWbpbYh1
YJlt3+AQEAqTeR99x0I9MtYrEd1Gj/2Kh65+kGwhjsWj72E8TxThmnb1h9UaOZyEQJUTxZczMUTP
iJvdkIuYwsSnmu2HQzDXx8KZgdSSDSvkaRiTXaVSfqZqOo1lRMoFhJh4RB89mfI/rWmIbV0bHL/e
PrCfERJ4D5bob8FoXvkXmv1d2yBBSQ3WwOY9iZga5eVMIT0U8SLJ5fHJPUJoZ9vlJwQdRmPttxU2
7sanEt8DlIh13z/URLnTPGTVYQqR67AdPBIHRnQl93M5F96GwtuNi8j/VYn5AmGd0FJwGd5gvYzY
pDaOX4Otr+svrdzPqDqqBswZ6QtlnHvTX0gnK+EZbcicoLkBEHWdy3X2JxPK3KVsQOkH8CTYI2Xm
ZxCMxzaa90WKKIbO8wgaNH9y8+Err7AXO4n4hVH6UueOy9bVOTWl2TEPJ9XHQIq9McuDPSb1o+ER
KVL8hJ1zHRwjNkvqJEsi/LVsAgcBA57HZ/rt66ikd+SBFHFpJPKQpOWhTugCrICbQk+MuxQ7uQDE
bWmb6ohXLNuhfX8jE8ncto5/coZ+nUWfYR2eKkdf+l67twh9r8TtvQtsa6/YmRGG9GDhoOKYTs46
IkgzjmqVHaVdghzmmy/bNqQRbr94APFTFHtgbT+e18zMymheO1ueasWsXavjKBnDRv7wn665jVaG
MRs6jH/DOZitK8Nx9q8zAPGkqbEPRQtof9zAQOdfCzsHbGq8lQN9hxwG/NIGV0NJZpnA9MxSJ0hP
jp19zOYpW7frjTAJKcBzs1Gkv4B1gG2fa7rXsEXRaiCPBC5Hrp81XV2Of9Ro01cm0gv871Y6hAW1
iHw0LeFGOGClfbsIYqIyH7RYodrpQfW4XGYHoiKbCDP2Tf9hbvuKXxKRnHmFqdfr/Y1yJsL7ciyZ
IcJcpgbqLMdrOdcfpm+YZyS2N6A74N889eID7D6NJipVZlGYjeZ3EbA4RYA67vrMbeLEJC0iJQxp
l08S3Ri6ajSqD1HqRcfMq0+iJtEHw24S1332J4NKviU8iMTT2XuaO9YyRJedC60fF5JFYou/dwOa
/QjPKWVpgIAvk8aDJwuUVvq9119+5d17nH37vlUuv6b27IJpQB+WXdylAyXl2M5uDso7EyaDGsVE
q8a4I1bowo/wp9nbFKwHlnYnRnfaLpBN2Jn+oBA4hGFDOGmnURuWOJlIZ9u7bcOLjEcT/4XYRPaS
c/Iab1jiONFSMW4t3JG7IPouOigSiCgfAPSKrZekjLAr6wAtfluWyY3uMd8nQTlxyJJkYK8GlTo5
wB17YDfdbaxo+mOvuHpIYlA645nnEuOd3vqOJbYkmnwV1vBrVpUgdJVYMWeeX/NG7lBofIUMtfgN
cc27+slK3PPSmNemo/6MannA5d5Rpzt8U1hzwKD65PsZyMRZaAw+pAkLp7GDd4KjuF3rDD+PVQpg
1ZX2Zjb8P5IBAkMpE6l7/uBij0HgF91BoMKxm/WT4U3i4MiXYBrofhil7tBHPNpqgCji67/N0j2P
wAvZ300oD5d5N6zxtJZz9UMafKfPCVpzmA9Y3dWZoMurGl5QYx6HMqvf+mYpduS7L1du0o8x7If9
4I8ZVhryQkbMGjMv9iLEoZYA+HMytlOuFyROLuEvY90TtMRfLqS8FzUCu6Tg+EEkOBFpfQg9dz7P
lpNuU/UGxl8i9YouWYBKcgr3QKOtyxyKP1DsAXWZ/DhY4mqGM1TdvFphWb5zrL4EbeNsZn6Vk0f+
4aIOgpaE7RvlIn9MQvVbopzBZrabEhShweTcnDbddeSbbpfA6eJ8KdENUgAlZYgOP+ERYcja6CB9
yEk7bEL616hzqF34CsXcv5shezUolzJ2U3Y97aMM4LYFgp0mw7t92ySrE4O3B+bgecrSBMI9nJ1l
1sE5TPGU1eFlWuGYg8fuchT+c1h1IB4LcqXLpH71xl4hPE/3TKP5KCIn3AzWeIr8H/xF2NmhM8Vk
IpKxwt86tyOKtAb3iIb5PA0hA4eiJVAXo0cYLd/WKlHWuol4nshXXDJwZmz9IbK4glhZ61GDva4K
qq7M4nR7Ytpbw5u1qO6YI1lcUAmzBU5kEoKymRcvB3YPGIrI4BDO7sbuoLBnlJKV65+T/rs1ovEy
W6FiHfyP0ofFvVPBjlL+KVR8MLPCKNTb8r0R9qUIDUa+q0PObM6zeAVal97QT/Pe4OOdBKYExO1o
nnRlAaXg/3btgstr4AVNAbhfhzoEBJdhKsL5QueYb8xG2icQTvu0wksK1uHGERudVBhkTFIKfDLU
TBtfMsgdsrpHPyNpW8LglaicYENiA5tJebX9hT2Ake6qyM4hGrTAOzjC2qT/16pw2iW5/xYaaCoK
ZLN88Zlnz4OGA0zJOPjt8pLALoxcYqLd4pYheIupAkqEHDTAXm3+hEicusn4GkxUleHY6BirI8Wt
9QU7Sm+I7bj6FaZoVa1mCvbjoiCuZ0rUib1CKz1q8nzdIRWEaS8lfTUvhiJAYTMxzkAIx320XFJN
+pTy6oC5ycNQEWWv6wUlfaq/jRJKTjhOP/BI/2MmjSjKIVC1I1N2AZB5nuF/RIv5qLDBZ2b9aVma
I33Zazf4TxoIVpFu1VAKyTKk0tjaddlSXJ37suesJO5ngypmGbL/iimxKOmS79CJ+Ae4tt2+GzYM
oK+cTeWdBXDcKRdwk6xu6BroJ1hHpmRtbxc+tLahviELqt2T+75Vi+3jE62S7TjBwTKt9MWfhX10
Vj9OE7YGdlJGOgns7+0IJnSjQS5Z0ky32PdZ/CZ05HDciFG4MVtddotGQE9m7uj7x6DtrkkivV1m
UhNL3T37hqakmDmDRxcadbfNtfgNw/xDRXtvIgOU2zEAAyX/a8z6JRddwaig+M3HdtoYiXnzvRy/
PiGxRnYg5/qRPISvjhHHXP2VbKKmCQx53d2GYXidZveAn+BC7fBYpeOnRBvak6+HqvEeQmef7bVi
1cE1Jd1w1NnLasapC5plo8AhVw/kGlhqG1b9p+9g2CmN8s80WUwzgvCHwOgYJR3hUuk5RX1j6GIv
pI5Lc0HPgmvOaoyLsLtpO4bWizV865FXLBMkhDmfsjWeJApBmym0W7+R0XtCFEkdGZyquXbOrKLj
MUvrOGs8ONdlde4sREA00ka50GFB5RM2NNGilHHKIJbmeAJGUhqYAqO7G5pnz4z+syYTvf7yYayr
j7lxl5PXBQSCGYeEFLsNKVxNHBQMI5A8HTqj58tFELFMTeQ91j3Kgr7Ux8FZfi29B1CeM9DK6N1Y
f9lTdSqDVB/mlDSRdMakaOXUbZ5lkoLLodsubVxZRXMMg13gRMSxCMuKJ+l+R077FMwtGFb2g7xY
Wj2n8K9ceCc1kzsecSolsnOFgaiLiZYb89jsl0n0RyqyOe5Ig2r6VUV0CmRdnJKEuc0ytUNsugQa
lgt+nMU+h0G481fgcujCcsmHC6mfV6e3J7inL47so0vtRi+6p96KQvlilf7FHih/pcWvfrAq4KSN
/WeqER6nSbdPp7RlWJ9q5Cak2KVqfipMplZBBN+QSJvYLUneIFsijlxv4+UonVW93IJCnYPKeEtc
fe3CAdkLdh7Gjpuqr40DVwfnuWbE0vj8qhw7epJC0i756c5KjbXv/e3T4ZKazfjQmxMEqIip2k/E
qCoGRJruhmbvuf7FTyHPKoXA1pzYCVmz+CQVGIfBYuNrmvVeJctvD3qY5VdXxfwPYUdbvJZs0rnq
yn5vexm1gbD2gZPBu2fIEickQjQRdsV1nD1FIxZPd2LVMxw7T/8yUvhqGOdfA2IDWRz+ICX6JzU0
zbKODl77W9X9e+vPcje3zTOsHozBSh0SSEWVvkKbeuRsotXx6MX78djr5iHrKJpVSrBpgAW3ReEz
f1Odjg/FAlpnZkuDu4E9CFvSwPeINV+sixjwBBSe99suPiqTMp9R/Pms1RDb+GCnqG/NVzEFAgxc
uuwbm/lQaKA2Z1nKgLb9oZw043FdQAcNQAlZ/GGwCSyRfyBGwUSWCib1VnRf316SxJab4W8iOCdx
aatrWBA9SbYAT3NN5GsJa8cmTSnorM9eUKRiCd5EYTRwE5/tAetjyiHvY4o5IRi5wVwD+kjeRKep
BaKxEjfCBC7Goo19qBCOhTlhh4gP8MGEW6XcDz8BNcQXd8w33H/Dwa/2DGrY8MEFYHX+nQ24GQHy
ZxvLQ0A9og2qZHspervej4V77iofin65g2BkskvaOEZj7tOSnUdhD6fS4pyvln65jGl77lkOXiVR
JSmV6dbM4LeaHbAVQmRuGgdMXZOITH1Ab/PRTsMYQ7QHFI5NHARgxvpxyU96tg+5YE5d09dvU8Od
4zZ2hpRy0kj/eohyxpI9HxaOWPItDi1CcewirAmXoiB0iiekSj6xJzED5GU5jJ19KBqBA6uUM8MK
Lr0swfM5WMeSIfceuhhWQhTxBhwHPbbPqplPoW9AY5HtQczdM35e6H8jkrbJvxoi+iBx/KlNGC55
fue+1mzlF4kU0zfwbGXNiH8Bbc4qcyTSwdqRUYVLgcwxGuy932VvQ4RXm3kKyQgT56q2Tza7W/xP
/PE845jrS0+wS0dEhjqgjxoMYkRubEzegmGZMLZ5wXDI7BcxVero5hZJwTaTIB8c1FT518wgOrfv
fGcfRaR1kojHXe3wWvMCZD14Q6tFAd3kp9ZiwDmYrM2ZVSIc5RNCloWPTiKAWIZm68p8pWYNX2QU
HcOuI4UF+zrDYaq1JLnUfYT3zMU6l9uHpCmpNAKmNZFENTCB/0HDVL7mlcM0yuoolO1j1BbtYcD0
DpX50ynG4dp6P+VIuYwvO0eAGxT208RKE9Vs8FJpRx/5MHZF5u6LmncBsea0b6wUDhi/fzqxZ9NC
U1Qu1WFOpi+S4gO6jz9WykPrLeNfhBfXWSjQqkv7GLj2m5uyJcAa9F9vJ8wLMIXVDRMDYkjUsQoh
Bw2KbSjhVuQUxSFiij37irfWnf8GKYMNZXfPbWGxIbaFtwlTImDGsjgkppi3YmCqUY0EHSVZ/pHz
/Wx6FzIC+IjngUkmAlU+BBEQA63h3bJhfVi64KLtS4XqYieW0WU3ti50qwWBM6VeKx77sb6XkXH1
bMLNoDsjF0OtUKTBjh91RXtaF39qmp1y3N+O7hzNKDB7EYScNuDT44ikW8KEx7uf9NE26UrW5d4R
MQne4sUiA9rKQzoBlInK9+jJUFi2aoFz9FVPbcKZyDEW8h+bqCqQJaUvULRY4rosQM0g+M1lGhwp
1gjW4MzxwwihWxSeaZs2VqqPI4qjA79eYOkTyzfkTatQaM3zWvIjhtiAgXTznE/sA0RJr5tJxClB
6B1cd7r5WOfRMGFiKon81Gnxwnm5HPKWJNSRFMfIFPYqQDr7IyLdpqQrSGSVx8IC7K3NgSoAMRIb
HIcvr2DPegnLA7H0d12lRC3jYt+Zdi5XtzX48w7VG6aOsoncTQRjAVVmUePDtPlpwx2Aok8tk7cp
DwP0ygLpmFMdR2tGPtc4ZTxY7VnWxr2ffHqmstDHiu7VYmwUK1D2G3XMVuit7SM6s8hg3SjGNlVA
29MNgjV/hfGt8UGKZGlsQuJUfsPwJ1BrMu1Bpr5/QOTL7s6Lrm3qHDPDf+kibTOO5+71BtS0icPW
NxTyOfLtZ0beGHpy8AFOVnPwoItEbFrnyaOgAMSTrtunRHHkqtomaDEt9GUK5xdjNX/102BTV/cM
rQ3zMPdwYw2UMxiyToaPVK0prX3ot0lM7BE6FO60lQxC5i6993Upw7g1l0MfuWyBnOhJ5QYEmQqD
k5Oz9NeM5JL7TDLUK410WNKSaznBU0MT5M5JfWYqyMQOBnvsE2vXG9Vf3xwJl/FnIEbN2XMIEpem
KvZ6yiBzL/3NHLw/LLWeMXjn2zrSAm8Xn4lNbl5Yd6cGAwxJ4f8NM+ZnLsx9YXF0lSI8DbMstnmL
TLsGsbdN8gth7v9ILZu3HpP/jTZO7PDZZVbJt6mBRfU5CBfTf3ZIOtiqYbiKBB2xgN24z7jOAzSu
dUvAalSuUe0SUZZ+TRpas0AJ7gGTlYbvQQXIXxO7O7FxvVsAmxGW1qyAMXuxC8nv1RjAdhZE1nOE
0Jaxuuk8K6Fuy79RiKYXtElCA6YvWp+FHHZ9iEuHPiee1fAJu3L6nXLzZR1ZHyk1o03rNxV0LuM9
TWdzM7G1PTEDjdXqKjeRGWzGACS0Of4CDRW7EK3LmDm3yc+uDplJI8DRjUtrQlmah1ga7AidqLNT
qUfXO+XRtvHmKwnaacxJ+R889XfXX0L4u3j8rGa5VApIsvBclAaB+2kgGdkFQv4LAyRCwN30Tusz
04EWKqkFE8JJT6mvGvZ2PEAOY8rUZ7DqKqZm5nwds+TRgRzXSPzdLPyJu/DKS+15gJ9D5xxJIIPm
urcYSGzg+A1yZuGcFW0xqK+ucGMTexMO8Z2S5Utq4y8pRuS/QfZrd0Q7AaVnqn1uqxzlRkOwh6zk
n9JlAdE5N07JcYec+HXpxh87s/Z+iIzZdYAVLF5yU/XgHNuS50aE3Wdjgk9TxGKsRALJYY1QRkMC
CTEos1jEe6g8AyYZig1jTrazj+d6GsH8WswZwqYFfNnfrYFxaFNB7PNk9+2QmDW66qXD/7FZSgt5
MW0cUAZEU8ZjhAJ32zQwkfOiOrtAKkpOdEr2Gpky962T/uO8R+3e9NUjwNO4d8pXzDPb0jam8xpj
t+FuonCV1gYMNqY5vqVBgyAdQsLVOwFOMfIg+OLVrFIU5CoPnlWI9aHqn9yRkUYkGaVYY0HUr5Q0
2zk7IAs638ASltjIMrQ+FFLwXmoohvjwwFFFgpejbEp2fjg5o9m/FSW6Ae2Dv733Pkb1qMiTD4ZU
YFXB981QKgrEXHLAloKCbZM3TCQYG7y5hIE46QCGt8eEanhQPJmEk+kFH4Q/5MOa3GnD+EGPe/PE
8jNqmlA0qwSzowreFIgbEL49VFHwD20W1xEJ5LvQfW8xvsSi8r5rmSCd9sx90mA2aTnI7MG8ljJ5
kZP+9gKFVa3dsEB8a7wbiGR044rXB/P0fZCwRzsri/a9Ors1flQWUlsxw5PISn0LZtQT5pDch8pA
U1PkD1YO3q8IH7NFoXoJxVPOD8scdD5UqxiKPhMqpZNxCTn+Kug4ahHm8VCnr+lcE7bnfjBCr5OR
rOOF6UHI9Vg7yzYjnItwW1RN89gdxoikgGZgOuYyNY69RP6d8AVt3Zy51YDZMQhWZKrI8DqDiNi6
aCZuLlHYRm9uPfbUdzxKkkEaxQHuUUKS/5s61VKQs9rwr1PNfTwSlN1NHevN4WTQavat+ycc/nVM
DVn+ReWOwzrIZrV1V6uXcGD/DMq6S8v4hsu9ERE2P/Duf0eck8sKvegWiNued0z78YELzR1GHbdr
aGIgFM7LGRVhV5M+QtOHpJLgs4X2slvabcD0aDKGs+00v/gKXj20C/0sf1Rgr3+Y00mEiQR1EV1l
b88MhJ3toJO/rYNBl0bkX58SF2SEzqP28GnUFqKjoF0ZKcRz1gosxFK+BKXfnTwYY5v0M/H4L8Ko
Qp0d1q9JhgWvbAipM/27x1bBAZvhK4g4gZ2/g4+gF7y3YNxiN3FjgU6DOSCsF6eGCJQeA/7NBqMc
2c3UEl3v/jIaHNi6YNj4b5b6saewZlVh3UupMHKN8lxAniyd8mE0cdS2jUZMpG9VSaEHBmmvhg6o
P7obTaoZw5H50tbimwg+IlaXLUrgB2m/KrcEUIfQaFAYH9hMbtI0+VPOib1Bzn1JlbgnfKMJgg6j
mRB7E16Tc/8LbKUxOsotSLkhLsklQUmdP/krAcJDHCuBvBQuh0pfSA7pybrDa/gAdc6iKe2+K26B
blHxIMxrOza/Cw187o+4Zy0d8Uvxf6M5/48AQ84WgoOYQDFG9pLv2mlvc2TukV6eB9CqUTl8LvmU
QSHmnrP2th+WOAowKndz4GycdkbhWDUQUqbHxlTXWlV89E3DvLd8RhsAHEZTqorkIHkOd1M+PmLn
edSCE7JpLIMABg8HPbkJWEgDEzEz8yy2OTyXDLw9wiA7js3OpQFgBegfDHc1oQ3ZJ9XQvSqYWnKt
vSZ9+Jarydwpc052+CkIawrPQ0Ys8vJuzf2piEJBo0JNYtpMYJfNbDFXEQUMIR+FIoj9R0qYJy+b
mOgGNCXzeGoB7E26AaofPNiWfc8wAGTzit53mtdy7q7KqL6ZHj/Z3QNh1G+Jbs5JEbGHZ9QDyQ0t
8cfYYzEwnGOnp32nWV109n5pSH7g2/ifsTNZjlxJr/SrXMt1owTA3THIVFrEHIzgPHMD44h5csx4
+v7AWy2ZtOpN2c1iJhmMABzu/znnOxg0L3Xu/Dgu22o0+G0cD+9z1V/6HXaXVm4zMT8U8C/khHnM
tCA8KLUt7JQ5UPTpG+NzAGTetAx+mOKghufbLu5G1rYpvSX4cWR6OeTlpioXjab3HpoovjS6liNG
gCsGVcuYdkkzX3SZeuQdf0yY+Y5GtWBHKSennfjJwdQBpYX1w61eR0MSNQlyaFWzhJfbjs8tUw8I
oZxfkxlTJXnImmrejUFkcfCPTtNscO5u8hD8W8Ftao64t2diKgroKhL78uJMTWi18y/rwF2HMyN/
GTLi9Mi8JZ73Qt3gW+CH7Frj4bvIig9r6etMwvjarF9H2AeUh6zzxjukDe3HysYS3asXt6ebtoYi
J2nJsQp5Av2yQW149nu90XaM8HEYnHk3BcNjkJc3cTIeeoI2Tkvd5aCrF1KOuF/FC3ipy9IMP0lw
Luuu2iNDsqNFHcCWpDcIoaIc32h15OZoqJqnYMNjkamHCE2FSsflOIVkp2CAEY2kRh582cq1jDe/
BgI72FAeurIkL1drnm3ONs701sRNxZp4bDwwFxiAosi4yxPY7vjKL5J8ZoOSWs+GMbz+vuE9QjV+
LCyuKfQNmaAT2MtyoXHw2IyhyAoi6j9qirQKAnGueYi7nxkaS5iU97LOYO6tkoHU5hjB2pUuY7eB
JaAjQ81KvDGG+ayjltkMWWIRJcekR/VbPukhj9/SMXrsOWCtqpYAUncVtZ821CTiN8OmTconS/YH
0yODILGImIikm26wAZjV1YWdF3ddmWzBYB3CfliLUfDsru8lx3hO5J69y03zI8BUhQtXODs9tjuF
iklB93jGsYRHuFYDA+j8tixhcZMmxcQgjS0QEqR0MjwVLq26nm6CLifumoWXUTvsJh8ITOUbj0aC
YOpKiVSFzzW5TftpOs66upaAJ9nFdTtH4pz4nXAMbf5qymAbReJKBVjJmOtdovV8dD43wFC+NKhN
ede5UID8BG69Bdwgmx6QtBKveQpVD0rfDZ+8RQjSAg4mxXsYBm/c2NkTSBxXvZi2UdCRNfily0ks
oeOxDp3bJJpSSgDXQvnfYcMNU9Y6pmFXfhoaxgEzgseUo8u6QWtNgTWK7jKyPSo1NO5vIZIrp9lp
TVZmdIP7CpwMM2QOUFHwRbUaJvATp2J6Vuy1rscD8tNlnUO5i6PbIdPZxijG5+KhcZzjgoJqOogW
VWOeWLJhKpc57D/KJJBl0ncjK24LCu0PbnLnlsXtYFKsMO9VIi/l6H0MHji7URLwl28m5XNbqgG4
OAV+QS7YYiweMpptN5YG1pJSCWBG9aZqrcda5ciwFeQJunIulIHyGRVgfPEN49+xHqraGk6Og6gP
SXHaiJxNG7c3xoQyFhciFx1T1v6176qjh9MXIiz1Mig9/tGGTzDbM2gTsMgrq2djlZvyx255eyB2
WmcMoavCn056wh0DJclZJUoc4BWdbTG8Y79ivxnp72p68MeEaT7DLMwV7Y+ThmCyyx4J+r5lqrOO
zKg5YRMxa/tLGeMRjzaa4NjUWNiq7xqD5OKGvRoISuF0hV7P68AgT6+3zJd+P2by3u+oObrEnl8f
4tl6sJsx3PWkMm19zbKMsz5it6g/ItT0TcPjbNsy/V6TzHtrZiJXpDl9GfqH3mNzSoY16Md+nXXB
2REwEjqP5YJzOfSIaJ9lsJcpukpYDvFlZcFPJLkksByuJnp2CaqgjwUpI2pHX6RaKyBMwGMm27if
Wn3Vq9rY8zC/TSbql111bdS631qG8Tb32Qma74tio026snY5rruXcGSX0i0oetVeesPlIBRppLw5
BUN39j0ck41uyEAQJV1lyOnzYO7oKmBPkdkfUxTy4MD4hHWDJl52Fuui6MajW4hLaus3IcrqgU8g
NTkqSiu5aJHVcc3gubPAL3ptbG/m+OA6/Z4VM1vVribICJwpNoMft8rblY2YtrcMzk56sg7KdAG3
NAaBbckIS9auc0Urtd9heY+meCMExAiuKn4GniZ2SCZRTnxj7H9fi8T6roSdnXIx0DMTJWvBNJ+G
YKLXaGUXk2nMe3Z9lK+YFZFrbD3S1ZifE8n0DyQStmwEB2s+jzwzKFzqSNyutRHnl9ggMRSheAFD
YKTBc4bClnXjtc4l2/SL2qNFwXdarnA1vEem/dC25KKEzhZT/MKmvBZk0S9cmw2/qQYkGcrtyey1
N+YwjoxlXIp7m/inmcZdGXI2FKU8InRd9659z4VvARO2SEjn+T1ckI/SosTbIQdX5+647XiQrhra
oQ9EQ9EH2itoPGxGTRh3pLiuPePaNAP4oJN17ubwQzTZVVMNCbYxijoRttdTirQBuvRT4piQxqFr
KDgi48JoOblpOy6vWUfNOlb+KTY59FfDUuflyB9hjo9OjD7P8QTLtD4aBHRXTlaa+8qLTv2UHYlF
rBvbaK7GoN9ppsBsRPOGIRUetAyzTsHutGxqprVFIJkKEEyWY/kMZbTfN1ROoWchLYYGBgNdeRtR
6GvSAg+NZ7AnGZBTExk12zK6IU6JNmDi8zdEz6deAe3lksYPtqLDCweSVC+dqa7c+bonYUePR51s
uujOdhdwFNNv9i79ViIQ0kljwS2Ab626+jrI8pkH2ngkLFLiFDSM9XxKDUYFQTqskxb4QZupCY3X
+MRUTnGd8xaBsNnKxSLoSBzqObJBrNrs6EH9o30CSXSCBbk2suqug+wFB4QmtqQp+Ps8w4mYsdHp
Hfc5EWA/irGRuz6Irpmd3KvaFetpb9beY4xJbt2DqaR8tMbWTGyBvQEOn6F2N6afwb8BeB/UAosD
HgjtN+DLCSRU40Ccy8miHRBAWjQWSKthsDQCK/ZzK9maFhngrLzKmgH3reu+MVG3yYKm7HtkWzB8
RiJSpQeWCKLOoM6i6aID7d+8c9hoo4lIHB1YKVH1+s6xAdTRb2klBK2qwj1XlUV6x2dm4KNkDGl+
a3uk2krVv5e4Zpcs0mka5kevtW+7uYaREezaxmv2dAb+TH14PUw9C3b3gox+aw0t6DbVroNJFHvP
ptAXujEEfO5dP0wuevxPA2HaINJ35eA/46SFydhHcl2t0excBsNQaWBXYMop+y+yBAzGUO8dn448
TFKS68BYs6lL+Xa+v0OnpQuMuPHkwO0ksyA9uJ4uor5/J2ss+RErLUZxhcg6Gz+2V78Llw11HGjM
l+Jg2c1jzzNq08v2uo8ChmgM/4dmINCrLZJp4TeJcZxG8Xsr4LXwbIT3E7YPbPO/ULT2qk4uxma4
qWnrglKWfqLQ8W7IbzfLr/PWrVGC5ne8heHO4JQO2CyJ440PUfRWBSh3Ojxk3vilrHDYSzN6tmLe
3ch4MqsaPrfy13MPf0xDPFuJ2uh3jl9wUCTxu1ocnLWKPxuzvS0McfZ4yuPZYtSD48rFK+oSLCl9
4vCO/dYbwUk3XF0hmicWPPHSEdULM/iaIsU1U6MbrmLGRThrx3t8QRB19z4nbeS/Zuaj4YHXILNX
k89TB2M+esvFD2e+J2OJUNfG65yOdyw5VKIFS+e7IK85MsOx+eEZthgnDNiZePW34xjvPDohm9qf
elbDrrUkd4Ud7bGbvhQMEHILS1ZhdLAyWONqBZ9UdY+yneGHIHMG4asVNA+95MjmsjIQjMbaHWff
TZ2BrOeN0ilgME78jxoSTODFb48ldPOV7+K0w5rwqmOng88Qb9t8GfqMQKBCJz9W8qauuLn06O0L
QKkMiFpmownLAZlA5JgHM65Pym/dTeezbajzcOeIPFy7XvAuKy4ZOqN+HIR7Ppb8gn2x8OG22gMn
OgIvHGd4tnNJ3EBO0MzqJf5ZMFNdwUnCSMd1LuZj6OFg7fPB32WgvqblFFQzh3NV9ea4A5V3bsAK
EQT7fiZ2jOGRPS8PF+jPzDXmGYt9FF0ViZtvmLHAVrRoMRxl+kIhE5/MhBxcdeN1a6LDK4/nI5XZ
j1aA3DTxHFmRf/2xJNUuKiYkTj5gHe21O9074biPOswF0+yhTN1GHEJ39LxhoJDJu20iGM1V/Dov
TD0mf1ykMAjyOD0rt2Oyzq1S4GTMvf6IUHWvB4r0ZF/eJG6N+7O88gUmWsQvEtPmV8AaNligbmYn
xbzrUdZFE/E5bSqu2/jQAe25yD+JkLyKjhhs4i4SAZogCMY52LEEOvEV5SBHbTPEZRjPMLXsXxau
O0L/iiXhwQVHzeaBAV3IFiINkDn6yllcE/4OX901B799nTs3WQbQIOAqG+YAVLokrNfj7fs98HrU
mCP2MnIymBLa3Uc+Rse6aqF0Vv5BO8O4hZ+4gBQZ5KCg8FH3xZqqrM8us6FmMSEAHWa/pr2QOD7e
4tSad15DiqpuX8tYf/rLEygSswAcO5/q7C1Do6Kji2ejy2R4ixPqmqDtKLoNzl0gHzXtMrb8CoWF
N8PLroLwROUMJVXzjCJvN/sEdr7Fd0EWUUeLKecOoPq3iI86w59hp4zCTVvBJWmHC6u9m7g4mbnx
YpOVyz3Ncd3NmTTNnEyi5ga7+smZYXB3tkXigb1lTISCCbf9UXLw4qbpWuY3eXhuCsqSs0aR8Mhz
YHkG9mE3H28rAVskkxKAS8t2KyT5W7Mpgv0LtHURZLFPRqwla4AtCSExPjT8tyLhszPcAZtXfB79
yNkN46cpCLwbyTL+FGwMfcdAV1esRZPMHisxvOp5xCHtTWsvGrBRjdSwZ3hN8ACydSQYCPsupiVj
VFiWmvZcpHG4nezimcj4xsFas+6e8bw/FxBA4P+N0aYL9WlyEGsgf4E/rDtw3IjOXOto7bVLVgBa
JimZDPMCaI/97MK16ZeTE8dCM4CE7fnM3LsE+m/qykOppy3+1Ww9jXa+YbXiR2uMuSUxolZWB83Q
hq0pFxXMskHH23yo7hQUHCsNb6KofE/qlH2brj4hZM3SV1tlJk9EqOczYbNNZnMCoUIZjgp1DVOC
paVTrVibBtN2WVLxWYUvmr7N6xF/ue0Yd43uv8iJzzu0vnbTyivKuvPNMIXvzESelP8197BWhwBz
XGjKnsoTsgdjYNy4JuKcxUZKiPbRNPXdoCLOe0uWzA7612XRkDmUwCly77MkuXbC/NOIzK8Z8OJK
pAhayEmti6YedHbHLO7Z6hmUZWCCg3h4tAnib8Z6OtRZ/ZWBMtsWorxzdfbWebFiaJrCLKRra5Oq
4qUZhQOwrPlQDHVx0IU8H9lpKaYHXvFsuVGz8RwyTD1W72l6pEBsZAuVHqPx3WIdjov+ltzfC9bA
i2CZyWu7fA9ybgktnadejTyeDI+CTE4kiXIvwubZXhzhUzm64CiZMy0yG9JnuwZOkpxTLN3mXDwX
PvRGtiQfuV1fJAWirh0gWnl8Rqbp2WtuRbpnuUxp6s3N5CqltYXJJ8OWntySKkHZc8oe5rjAKg7S
RYr4TviM4Rorex+j6Wps8mRF5xxn19ldglvpNmhJqYoUG1PtsCaWYbOTifNFUVGxj4jETXl7mDwo
r1NDUoQ5P9mPh1hAX+zLT5nDBSstEhk1PjC3MzdUQEC6KPp7BWsEHdK7C4b2pWFyDwbHxRi4VlXs
cujgSsTwH6/r1sy32NSDsfVXjEx/Kko806KvqCPhzmZj3a56FG045YJ3K/4s2BVilS/57lofGhd4
KmKimRTvdqNvnZ5+j9j4ajKoOkxItpaDFFdWPRHCEoqQS9yyGYZPBUXv9w9DpPCJaqBwY6GYm9IL
EMrqRuJeAcaMDzSuzqXgyJ9OPM2CuX+mjHHr9BYZ17rG5ctLSwGt79mPI9Zn+6rA228I7wNL1yZp
GDEJl+MIA6cRXgARJZRCjh1oUGL+oLNyjU8LKoevnzSYZLtpvucWdX95obIiiRam1Ztii7CZJeus
UQRbvxSXukG9x6VveCYjbVLMlgvnMWW2l+HbhxCHO315wab0DiU4fuIPFv86rW5SJPrMvoiC9mla
fnJo1fnWVoa7cfsNFIJVb8/3JZEe6HXoolwUFzlorYmI+LaOrbuIMwSB5KMS8M1IzPrkf8ReKFp8
wurb4eS4cgZeQ+KSwFLVKZvIFrrDxhp5KrMLx1XiZ2uzkk8D9nhGhMO1p9FN9FU7hm9kPCHESfHZ
048yF+Cbglzhahm7Z0AwW5hiPHAZ4hlBI/Y2NZOBXqiKSNNmyLnSqCu8o5L4amAHJyZbJFMHMJGF
ESJnIB7z7BoY6WJ3bdbmEnEIvOKaAhpmvfQ5ZCntkv1SvBOTBN1h7V+5M0db9kUGDx91rsXaNmWF
gI+TOwhLhMqEKS1CotgZof3ji+nAvAmCQBfJHZoluWz4OT5CogJ6yzjBguRLHqGR8RNzofhc9/uh
sB5m0eNvasd7VTqbLsjE3td+ztMXbtsIWC8sSIo6FeQUlV6YxZitFRtayYq+iRlm7v352jEUveEc
2UGSAxolPrAa6ZUHkcKn7MdshqUsnplGTFeggsaVnt90OVQ7opOame0yQV4+qTx79gfM/UG7KJRk
dcjajXJNSOoH9i4n40Rs9Yi2U5avwiuPgUmJMM+TTdjy6kIKJ5iZ4RsIIavAXWUcD9oIJySnT6yc
e9+6oOEOHgcFRLDhE7GeTb0xIdqt2piEq80yAJXmVcigX/fMnVXHe2+57XPpZSYQb7Yu2mYQYM8f
lNBeT8lcb8xOQIhG7jTqiUV6/MGr9BEVNWPvMaIOggFVW/NKfcrHKDqiCmktCcqNY3isa3mXJvTT
MsukjIskFy4NReo7ortKF/M7OBq1swbKUeTwXZlDdQhxEZXmDHdG1keGTAXXOiHRAlMRniL90aBj
razZL3as6b2Br06E7SWeIYhEKG1ozvFE/2g2tCf+45IpFS40yNc8e66qaqtT0v+R7CQwCx7agEix
+eQhG7ZT7TEQkyUJg6DODeS1xWyUWXzaTO9jDLsrfxEkqCd6EMVP2xUKtZp2oogqP7yAkMHHLTHL
eedqH9UVPBWUJGfdjTOZCu6kNTVXwzYWHFV8nmI8odx9HTwOTEZFByIkfhSd1yDEynsbs5foo21X
YOhhKvuc1cU95xLcsLwLdEuNk7uwLna/ubWEqpOpgnFArAGfbGed4wh/tBpZyyvFfthh6s5eazfO
IVem797klrWllZdxG7H7tWEzwjWtxzk3d4mTV4dcCGhWvVq1FZ3r6LTTKmxPVO3i9Yufu5iTxRx8
F3bD/qFdC/J+Z4Yvz86C8rfI5azmtvxkQvpR9ouD1AZ3TUVgThZgh4G7y/CAx0verR8R7DmOk3Bq
VlOGwoU+4Q3cnyHHAaz2tHCDKSD3gz5oLVGrOTUYVSXxdZbAVLZJKK9dTg8c14YCBntj3dWD/ZVL
7kAvn+jAmeP6RjiZezBnAmFORYLcalR78nxR3xCRuzMSkrNOiV5VJAEKLQUOXQ3xPJ9YdCZWHGdC
VCba/cgofdj0ae/tu9AHTBfE79RfPene6x7CGbmi9exrOyj7h7ZLU24vHLw4GI+cBPtnlL1T1xot
ky4nvk+w6NrZ1PNeDnDfZg8lQQOMrG17Tzp5fKPCttpmDSMSSnhfg6U6bXA7eVRAA7hoocESczyl
TtJcq6lh2NgvAYsZkMKF6SRv1twlXzoxr3y6o56Laf7yRxSlrVKcxlz8DY+h0y9Dr/bO90ZwiVkM
E7XqK70VRqs2RQDIldoucUEsobqbkRNcF6XX8qKPIO3ZbIFtuOMXe186bH3bDI7oUkhSCSW2SKfJ
ucT9e46m6bXsZ5oP6tY7TkXiOxeGOHlLU9Xv/1gyfGl+K+yI42J1ddrwMrahlQ0TG/JoDtFMfKmA
1LkGk0yzm5HZXqzBa0jCAD0IcsY6ONIZ2Fj0cgYV2mYSl9tI5fne64fvnmnCwZhFeGkZYEW0JEac
1eCIl/8rtQ1jD+LyvqaM+KTHPD0VigE1FtGMO/E28PQhsGZyHJ3cS4vaKFWWF0FNRdXkwN0yJKxG
26TC0K0NecsCqG5t1/bXYRzbO2pYUwDxud5KZ+qvssLvrxLgm4DcAvb2w1IkGIllx/H70bDDqPZc
Su6uw71/lBaVt3XjhILZI2zgICuDUwW3hRAeZ/3fCuUihIBX8O92tDVWV8EEynkmb7JO3Xb5KxnO
bAcdnWhovKEfKf4oHKRyCSf17zd9tuV0+vXICNdNr3yKQNQUTYeqNQ6/TaC6oHU7tXty1m7CMdOP
LgflgH5f/kvKGXha2hak6ibw0xZUJHo0ntIoaje1MMOTNTjLAykDvOva1AG4MblqmlEPVrYgFpYS
QrH0ePLRiHPEB7BXMHmY2SuXJ3T6woMpOY6OMd+acCEPsTRwCjHcDC2PA6rGkDtBQ0TfSYqHSfnh
Q35XLw+0xqYui6hU9zwrQmsutfRO92yFYy04Q+4sissxgLAW/talhXaUnpoGc+RSsBnCM9vkOpFH
E5AqHA2M4i0brwvR5hhVjCasb2Q6PbWyCC7av6/dfMmmLBd1SqLvUPnyPnTS8VLGNNA5y5WLbSU5
TyoxrrJRP2GNnm6SvIkvXS9FnRBT/DGgsKziCt8OJsDy0MeNPhVQ7Ega8H2nHmRsTqxkYJsKKFqA
1WD0x8YjiXZ/3/vQUUDaW/iQmAwnLGsmsmnYX/79EqE6Bdvf2kjLDqtVgllgF5YYgUD6f+WZPT1P
sCPMaiR/6+OHaciLXP5eiFppzEHSyg/czT0uzzE5okMxTHJmsC6yIxpZFl9G0rLKm5F8+O//KsIU
08ryrnFD0FQWLuATu2wPQ1N/uZFwtjn1TGuL39InQnDmWVvQRqrr9UwA8hDp0LtQ1icixng5iSo/
5eCxRKma68i2738/IyA3S+qayQOtFeV5Nk31kDoY2KLKeu3dst1kJsfIGAugbE9cESXhTDc4Jo9J
r+WWBgk+L5lQeI6JcGWbhXoYW2r+JKRZTOsBo6gW3FSU22uHVPQ1ZQsMRSCveqK+0NBOr/OO3Yfn
17eEVO7YqDs3peO2jzVH0CivNrOl0ZsVCh0cVX1WnpmdKYcCXzTtsCYD/hyn+t6hzbQ2qo/Y96eX
2nRMpJaBtgu328ZNyKA/G9OTEjUDGNkkt65fX9m9728tMyhvmX+SDaCWdhM2y7vhz+QizRCcN6fd
Neao4ZIcqUHmgZ5iMsrRnR68W93T1VU1wx1kQOfIkR1zVjpUz/n4E0TzVsIqGcle3IeBr+4d6XFg
Uckb8CtznRgcgcO2vvIs4vdSwnyS7RnSq3FdsGYupVNo+okN9EZaxTmoAgy1EDWuYIWaNyHBaTb+
s1iBzeqDHdVDV4w7OJFYtVsBaP8cChEdR01YqXLIKvYh3U0OeW7Oo3DwTDec3kiUsLWN9L70YMH1
2t3ak84/hwyqLcgr61JYBY0yY/1M1A8AZAJjMFTY8xNGsvcgPqgAMPLkC+1gP43RhW4r57HGXbtu
oW3dDGl3u7hTt2k/VFCeiOu7ZUmjZg6/5ve2GOw0PgfTbJ4HwxyRa6gJBNbPRdNL/y7eGGSPQLJ7
6RWzKuoltYrPKsrobfQgDuqJRsJMSE4fg3sqJXto8vf5Rcuw5UJMmGmiB5MxGUhkR6/neqiPrnL1
vqgg3qpCliyUuMtASu/RCtVhTj1vq0KKmQiQXXYWh5sksljmCQ8mXgIpuoeomNsjRbAMBAZAf1HR
X484G0GoYpWJk4LhvPTpZWVRx7xoXAmCPUqka7jZlymF3IeMGhCMRSUQDfPcs17s23Yw4XnO18Is
B25DfJsxYukWDzM30wAJYBhnECq+u641RbwNjcTb0Sa/5ZA2Swx946Yg5T0suCCIITW03SHC1w5W
8U6Dl4C3MmwGIBpnPFz+IeU5SsccpSV41Wm/jMl78ESNoYkOZw9KKcDwLN3kSFgy05Th2DkzEYir
jHAimmwr92DTQFqOmk1t7nEU6oPHzsu3XhAsT6fgw9D5vKC0GJZ1zXau1Z0Wfri3HV+t/Mreu0Xj
HtrMfC1s+cQ+ImfrWnnr2cMg6NuQegW3BskUALJ9esi5GIsktC7jkUaXCbc+YpqHodM8sbaVnMuw
FxVG/J7zhFINvijPYlvfN/ne4aLcJl1r7cusxB8Tv6KDxSsWdTJKBC4hT993ufEWL+vf1IibnkWc
wWp9PaXOZTQh6JuROW9Ebz4JplVr3OmL98tNIS2ecR6PT7wcVEHcOiXNFxPsTtqV5I1bTNAWnAtO
NSgwkm86QvxYwjFMijAMkuqROzIHmzCS6TFjyS1I3ri58VMacAstVQMBGbJ2W4IBGFucoCLO6C3p
w4uxj18rNuqYoyEaEGZ4HKsS7vxMYWA6/4xW7lJXyY/l6bSDZxFsMO1emjZRsgXxQX1YdIzNgUzh
vCvdgWM7stPalCMSXu0uE5m1DBJ98ul9Hm2CjZ5Z39VCXLLhLblr9JdmXO9miqkaTqTKMYhS89eU
ijyarXP3OFse9tb6RZbBdWsNX8FAiLRpnDefg1vqqROfaLsPZHqwRoH9252eAGFRGZoO10bR18e4
pbyyX9TKNreY1+II1gyCW0XbRtKTPgBbHnHabx6ttvS2cJtL6l/ZdjlWdfY8L9r3yqROFXkEbgxe
WIFA0YiUKWeVbzjQUy2xfNO2Hp9GYXBIzizJW6BLaucoIadzU0txmIuKxEyZ7EXWfrUgstZheJc7
Y3seY1ltkHHOsixogBgQjAzn1KfQuvv5Os+x+GtruqiQXfd+2jxNtn3x+0LSGc4M9QyrWzYu5mVQ
WPlGKkoeaQNlmVjFGeF+RrL0gDf9rZvyLhuehkSJJyCv+1vC+NmGePYFNUVPFjCIlejBnZMipURx
Mu8TMb02XMSbdsmtuAlGRo+BGBbD9LXu2BstNSoqlbj9o9upNIdXJ8HwUnwmiilgn0LccmeCyo55
TI3+iQaxJ2fieRlfegCwAYFXcLkmetpYiZen7wtKAHPhxbM9x4C+zeLU1sln40IZm6ydHIhrSMN/
6ugoO1QsapjnkUJqDBtRF90mc/chNUMt2vyyDSnh10K5hMRy68aZzEfHwIbKQYqJT5m9YXZ0ttQD
Kt0dC3YHq7pkIFTazK4CEG6eUhigPYbq8ByBtiUMb5NFHT4Ygf5sSJKEk3qncR5iSvP7/nnKwpkd
1ztfkDxr+F3TqmYg5YL/Qnf5vclKXd+iocDxmHOaJXg9fmQeiwJfs8qnC2axwV3I7Kh14u9Kcobw
+/ChgpVDdTlnEFmamP0oev3z17/953/82+f47+F3eVOSjSmL5j//gz9/ltWkAey1/+uP/7n/Lq/e
8+/m91/919/6+5v81x/5R//6ppv39v1//GFbtLQh3Xbferr7brqs/f1x/Pjlb/7/fvGv79/vgmPg
+59/PsuuaJfvFsZl8edfXzp+/fOPa//+en//dsu3/9fXltf/zz/b7K/796x//yr1//5H3+9N+88/
AFD+4fima/mOiYXZtjzvz1/D9++XfPMfwCuFUOxccFUKV/35q4BRHv3zjyX/wf7S5AuWMGlUspw/
fzVl9/sl8Q+S3cJCcPIsaZv+n//3y/+P9/6/P4u/ii6/KeOibfi+ti3//FX9/SEtv55SmHN9S1mS
b2oqFpjl65/vdwAol7//fyBAj5OYHUW9efDQyuyjjLAkNM+e4VzBYUcUVHCCyH8xPw6OfSCvchpI
0YRAq5tzBTqIgseCEkP8rnIxXm996nr3zQDCc5EyO4OgTZ/AksyicIdzE5qqjtCr2WGtM81ZRs9E
sv24uxg4KW2TmO5CIjaxxZgYCCKBfYVNw0Xj892r0QjidSX8B8MLXgt0FDbDi29PgL5zH5ZfQZTW
Z2E5OBMgMSOA9GV64Vk1f6HifxitHMNINMy+xU/VXel+11lMNJavkdl9HIcFfM+grwzAiJGs3nWK
lpLW7ejmGVAvE44sCFdQK0dO+QXfibAqYR4a2DL/AU4EljiwlrtW8xqH7sJ20vflZRG2AUxoqSNw
34cMyRsEWr1GNDpC+XkA9fGRWLDJXZNVitrcL/TeNzOYGWt0AAStMF/VKVMeEeL0jRScpDj9oMkN
J/ui/vrMKA29pNbyN8cBuQeJ/CNnDadnJ7m26/6BvO5Om029LtX8GVB2UuHLRP7w4CBL/VBX4bOD
0XrFYhevijx5Aw708/v/1H78aZSvdZ/mJC/Nl5prJQ/7uxAGx1QH5b7L5VHDd1vD2rhC/ULti65U
5zI9S7RcY346St3SXGkxwB2I7TiR+ZKTuj2wTy5VcTW6GNUipFylQ3OFLgui1AHcooOvKTDOcLlx
C5qYmMtPLmAQU7l88GamQIAi7QzvZJIMjzodaJlOXmtPY+mAw7sS/vDh+vzIDuTGwGN6ZefQ1DJ8
twxP7kLCXutdCyr6Cv40ztWhPcbTwcIIvrfEADfXHo9pkB2LPp1PgYu8hbZmogYR4ppSnV9hQ4wh
4ckbPZ/sWHMqNywKpo3wbsCAOBCUWAVlc+FPnH/NpvqAa4DO5dAzMVAvtitLRlFuescgCRgrY9Hc
x1MxL4GlukObixpA/TJEH0lD/2jxqKUkhNE7/rasDBcKtHztVUPnqG+9ZpaFIa0oqQei4IJBXi9v
ykbc0zJy1BUKbEWIe8vQ5UaZ4007Qe/k88DEo/2zBtW1jmgpWdWAzZh/3aqmJlvNLcpW69nzneex
jTN4jeltUn0lRjxeU9AO3tE2oy/bkti7Yc+0TfJK6w/hxS44xuAmwcrmR1xGd+Pkf+Y8HPsKAVzE
/pruQz7xvDoG3EA2ROuaylIswBD7KtBAVjRcusGrWQy3LoG6e8capkugeQCJhrA6/1/uzmw5biTb
sr/SP4Ayx+Rwf+kHxhwkg4MoitILTKQkzPOMr78LrKzbYkhN2n3stkzLsjJRDATg8OGcvdfmuQP4
HV1jR6SNw+gHxunr6NjPVXaZk/ES0Tc7+pz5rzl0rXnqKLmw8KyyfnzImYnGUjyZc1rslUrYrffZ
jyEaUNY0hbokEoicdR18Xry2NW0mtH5esO9ZoSHUYR9w83nntX2zL6qMQeYSCDpgFQ7j4mtLBgjl
peZhlOlwzCpGQyKJuOGBuNgPPuUCtV/uuZTxbDzy/Sd2fyWHgOFLk/jfPBsKYnxDekGw0gaTbkvg
Defk4mueXJPz9G1y068EVtCqwHUejZQQZ5IXDKBIHLLoeiJWVYP/AFZxOxJphUxv5kx5MX22K1Rh
qdM/Qxzq1xwc5UZxKiF2YYlhLdGe0OX01cgRvxrpa0cOEK5y3NuqvneUjVypB+tihLbL39N7QIVy
PRBEyLFJQFIeqzt0BmTjmTSCrOyH6F+V5tVDq1J+G3FcYdPbR8fPqbmUkAdVe6ei20BAWOg5Gq4L
O+sPXfDzlernp1tnohXu2qfGirC4kStoQBu6MDODXVkH9TydD2UDx9DEYucAgQ/MFvyrlz/K0EJp
HkHASqroa5O735oWbUnpkoLTlh17y8LEYppGdyXqCIKpc02dpe/2ZSpAykxZiPGKdG8xpUwSYcfg
ZIXaGj+LbNyJ7wmXg0IbbZnm6Fgq+hahjpgWNBFgjuXS2GCMAkbIxkdPOMFxmNB0F8vPoUhd2dK8
Dd0IOLPVES5eBrdkvSDZto+wqZBySfXL65sW9JnKj/gR8lWoKPu5jCIhbqjafqqq/EUiP7IserFt
uTcUgA+F451EJn9Nx2s+Ya3FfKqL5sSZlFukkxu31hNHBKfbki+LETAH1lkGl2GJwk1CCODgwzcq
junwo7Tu28HAFomS/UrRhibRfPpUNPopHpFceFkf7rpu3CYEb93PE7kHcQ91Uk6yuE8CsRUlBtzO
h7CQtqdJDJ+lCbwJCNt2LG0i0oI4BWZvsBkgDbKHvfyoR3+DjcRbmsoU/j45UQHyhRLPhe1ZzeXU
Jd+0dvN9LWqCF4ntkyzqboaVpZnnjIvROPLJpKnoOWBx2fRjSqC4qshSbohKXPVwat0SWl5r5ke4
mfvGYJLrOsVBi4VSyujqoUa71hTJ7ZTF1yIK6BJl4dfWU9VmBsTlDqZ57MLo0JQGfMCGgA35oxRt
QrQimwRqX8Y4dzARhmhT+DhyNLCqi+gBEXUMPMepVHDKa4ygglZ5hAkdS/uqMZ1N75tH06xukACu
J1Sq4e2UK+y0S/Zsy87Fpdjpj/anFCgis5x71fIir8cuOExudwW5u6GZHn5LwmFGdgnFOtJ7Xdbb
GajBVIThlU/6XEq2A/mitPVXhfOCZNbcIfsQ5anPyntQRkBuQmnuorg9FBZSJuQm63rbZVDhoohY
Q78hbrAPsO/0XxKCAOCk6qe5tseL8r5uKhZhfDCUj69zYsTxbDTgZnMyeF8p81BIMgWp2RsAR/b9
ZWURWmoelUBOF3tuiFID5kPpD/XKCELcxYZVrXuLRDWvcQxykTLKPdlXi+zLi7Q1xDpcgslF7ef7
qSN/ZXSXRmi0TdvC+5WLPQFP7UpTXL4d5BLfzbaRmmYQr2v04Xj3yT1EvLUnQk0Zw3iZCebXtrjG
dTccMIqAU7G3Vqd+xDGPKeiYVdzTiPGGEzrtR9e9jHrxS0S+WjEzQV6K/aOfh+5NNponRFsHXrT7
rvR/xUX/xciKrzOC9yYmJhYtxpLF5K2i1Poxu+aeCAQbLi9bDrf+iY3mEi1lA92IKCvTcSh5ZRHr
IAbrDpNZS5YTXbDp3uqdDBqjQWYZG4woe9aU8S8IKBx2FUkcSVtdFl70BQ9axY5DM6mX6r4ucFvW
fP9mmzjOgIfA/uak6UstHmrd72Hp/6Bl662IZx7YBSFSEOYnb3LRt8EDypwdh9dwpSKeARkTIPTp
BAwOIUojnd8Mt55JIX6Ft381xLR0u6hmQNSgbHu9RZlJZ976qZNH6ubos9altDClG4z8BFALDSeM
tSA04nBxIWcF5EgrXpos6SmT1WOWksDDT6M6V1+6mxIQr2cg8KKI+mke42fivq8G39vr9FQG042n
zegQfnNlfTJUf9Nl3qkvC8IJVfK5VukhxVSQ0pGDm9Q5+3yJLQ3w3/jtfS1ajOFL4kGDB4Qjdwbl
Qlx7nexPVMEH2Jn4wsy2ctex2YM17qFdzdWVhZT7mFTyu5mG2TUPc91J3HHZUD/4ti53AgfbhSvL
J32be7V/DJS3DJxx4leQ+VA3j2WzOKpsh+IJTehdEn5tAipfttMbzONWcjT6+lKG3R0dtK2BLXU9
8oxXEapy3AXeIU3Ug+9wCghjssgazh26YVfFOxZfGP314A/bPp32RHVeZhPnOV60eOUM9pci23nL
WcEaMH0hIX5xArpdPlOMG3LKUsHInj0Qz2YQ8tgyXoaUFsEwDmqdeAqSeB0QE+IuiF2yVjPDfqh8
Q8EiBp4U0CTAb0Z/wnU/F7a1kP3bEy2FZY4HJR4TkEgGbnPBgG/oHXisg4O3rYcWBmGJuTKijY0p
fm11yXPhW/WFKfsbtFGahRZGktGHe8ep6dilneY2MbvyxWNsBew32DqJVj0kGl2rWWFeFJW+ZJf6
U50wwUyEWK9B5qHYe3z9WXoESG2XO9FX8JXNfBsZ0fPs11+Jdrwsw+gZChUrRckS7vn3uNZwSix/
pyfLhO1+9JxJFEHBlLG2VUCqg2Q8CRoJEbqkI8qclzK/T3OiO2rTP7qJbR/RMQALDFGFptOl2RqQ
pz1LbKSZPLsRQqqcBsCGKA3EdwMN2q4dqDlxJICEiH6AX9+Lyd74yMnXoGBv09HJNmBe653R4fRO
cBotakIVzJ+dXKm7IXOuMs1DEGgoce58d4ysv5kNd22hRv1cgociFWklknS6pk6ygfTMr2pz2Gbs
bEVgvHBeAGwzpc+v581OUSldDlXa+vXf911O6nEIMTa0ZrifWiEOHt4BJjCyfWqTAA9Ph5+gta2X
4tSxmaqrMs8TzqG7LuzG0+QeI0rLBzC692NO+1/V19huQiLlr9y0vrYHju5xDh8ygI4LJ9gqjrVn
HeqO92RCnb5NK0J/XOC0lJ/t6VQQgLAwKZLdLAneIavdM0ecu3HwRIHOP3ryyiXekQIBMbsSW/k4
M2GWgui4iJsTTHfANjoNl5/Tl+3IQ1rHHeV72php/Bw1I29veJ9Ssii0fgiC4rpADjPEP0zsRJty
KZ30lnXjYkMoMoYMhzda795ViBZ2ohyFTg3VZrkAlKAo4vsaRLaqJLlQM4JPo0X8F8F741aT3928
jm8lIHEkFai3hmeBSntMrgBd8JPepgDQwhbtwfZ5K4LQwOeKSLBsT5SCkabRUcPzwjWZSvKfWJ2s
GBRb+5h3330TdZgOu1tynBHSIRpjrfIf3G5ZuZf3Ijb5f5alLwRaLe4ZJBOKFnEkoRmSjjxev74O
AnYy3vX0mbhEGHmsoAjLD1HO1NShzgciytdgC2RnwgVT4x2We43v8pCF8sXoHfTVFRE4I9UTlTkI
WlX4Eo7FoaPKfuGZ1hcRdw2yaedEyBIWCc89ZPkhndBGsXFZBucyLoXFN22D9jZO9nmQA9OgEBPP
pyAhOLFAfR+AAiSciFk4oHbk0v8l0809+GjIjIx3TIjkmXQeDunL5fiz5BiyzEqUd8re2GTLJokZ
loIFuqkJT1NKg33VUQEfPU5hMSg+Ogs81Rr/DpHkWY2Cse+YsruM1DgPKHdAKKCqOHPnxeItUPPe
CJgLy+kpMyH5L/fGsJnqLOeJcrNHu4059/VxOMs159GD09nfK8VlLQ8CkQh4LgNab4ChyNSrwiTY
p0dJ0Hre02vJLM74da9faFoqZvNAxwHS0TZru9PojvcxdB7SS49O4mzy+IsmH86e67s0GinnS2te
zFIEBurZ27hYXRHEGWB7FbsVkdDZEkaDN9KYrryRQSzHmp6FNmBXMNaWCfJ14oYEy5asf6E5zoyw
kIh7rBe8V8sSMMoWi0fgbl9/FDEKK5hqbtmO7jFReIfJDqa14YNKcTBlrgoBvKNwwPEmTh6Qucmq
FZvUJZfpaAx9bHk1qJyQkhksCdQ0FVMt/pq+QWWlH4Tff6f1/TlBY7f6rQD8T4n195KqTYH4rKBq
m6bjeaYUYinhLn/+W0FV1l5TBng9tkvYRT/F+6HLLr1kvkhIb0GnJPP2JWLAOaN3CmPerteiYVqS
dcaVGXm52COelklgebaOTn+o9lhMxzGvbqvYPVQMwqhjVJYGLgTvoEuBPZ833w2cU2xb96RGvP+V
9N++EboEy9YWUSaaEvbv38gxpNatK9ztUhPOBlLNBJUxN3puPbqTY/eE1IVLsLzD+59r/e2DLVd4
mslFmJ5tv/1gKyfgh0MQt7KutgUaglS5p6UM3MYG0eby5DAtL7NIOeuTuSz5iwQtm6NnF5w70sWv
NtuHSVwSY/gYdqhireyns2xuOt5m1Ch7VUOK4MJpFTwvewZQ84e4kKf3v4hNuf6PMeGZDnRkqaja
m2dfxI4dAgCnyN0SaEallitf3vEhGe8aYyNV/Fz29Q1j/kDDCw5KwhRWse+QU0Rhj62Hw+wQcVkN
ZV1vrLckYCxTfMIM3NnUfpdJbjJfZpc1s8CO6OEDBKLxz0bIwfW1WvYxja0+TeAql9u3PMuQV/P1
m/7/2t2xTWwxvz3LPxo8n9r/df29bqM3PaF//tY/HR5p/Ut7wrM9x/Usz7W1+d8dHrn0amws7VrQ
5aGjw3P/T4dHLc0fkzfKJm9UmJrmz386POpfgg4P7n/XVraN9eR/0uLh97wZeoo3VjHiXJd6Ll2o
5c9/m47wpI5egll63XJkT12quOg87O7mt7vyt1nv/FV9/RglmSMcDI62Wv78t4+JSrupBxPFmYlN
cyDWKZnvFqy2SQjIQlIsJeVfdBjUNHeKCnAZdqsk28/toQIG5NjGrs5hunWfUJddxPmh6F/m+EqS
pZq0HFnpSRSIDJb4a/KtSiQoGHk5g1EEcjaBWYP/NLbeiNtDs7hXYq96ditklr3/Nf9yM3l9BVwT
1xGetMTbb2nUXjJOk2WDIWD3i64AAY8//nz/Qyzb+/OZKZMJVbOttNCLnj2zwPRDS0QuN9OKKKVx
1ndm0e/KWvR7qmRxBA0gddHn9uZjNbrPVSdvosrJOcWB/fbvu+le+cFnxdYBbeYof3bFr1h9Hsj8
tYkDwYiNFAwEs/2lCngUiMTDaGsV7pbYTKCb9orWC4eO57l6WHYRPt2vyHmeh7tW4prU9mHk7g5d
vW4th/0N0kdKq4EE0QRYEA3QuiF0IUqMXYcft/Gtk8ByOC+K/vKl7/EZQS2TE02/8noR6NgQmaZu
ANH0SWAjNFHkK5mt3GmkkzRdFJoDZU0iTXJIZhfBwEoC+hGEmTrRrwTRu4cdEhQcG8tu35BTbWR3
RMeskEyyA28O1DNXTQ8jONQkT9JUJKAOrFjeYm+z0yPAobWkIqmcjU/KGlFDa5Hdoe66aCASUCVO
iJpGd3aBRAKHFPWp7vOMw0IY+a7RP/Gt7evOWqWWvY2DgKo+lZniGpskxXRjM/fXzvxTQqiPkC+k
cXtnh+Wl22Yb864C2GA3yH97/zBwsTmxoKVHtiDPpg9NWqvWzoY/M1Tc7cUEGnt3NOp3ShpQr9Aa
6PKysH4mtE9Vi6PEeJ57ddkHC26o2fQYz1CjYZWCOYCtP8s3ErXKczH3sH02U1zvySRhOkj3rP0H
iAZs3KrrMHqaKYt49Tc8xGtzluu8sTekzjSLbKIxjhUvuIXeMOdsRy6fUsEljrgre7q3R1p4CTqX
uT84xnDvhxPoCwCTkhAIYnzkAFWve4kYKAVZNVJ8y2jKJSajS31Bb+di3nH5+InuAl8RXdHKdODf
8yndbB9HPEWz+OyOGL1n62TX+VNeOFcs19sGCKwxmze2HaxHcqdLgnfJRN7ohU9DH5nC1AbVCq1d
+i9YyWrkjvhh9DVHbGI2MKOqAONFGn3r2XSwIzM7GOLjJfnZ7gebqb9OIejoXBtduHTEWb+dkLOy
pJ1lo+UhLjT6VTI5FuRhvD+HmH+dQjyFRsByLY0j5u1MFQcWBMuCmQoCwsaKPolmG2cgW6AcOrTM
gLGM8VMUYP1q6QAblzUi56bQACkeCP0J5fjBBf1lfUC69n+u52xX3Ffof62c9SGZrqkgkZT8K9OX
bYZ/ONO7UpuUW/89j/6P9iIPRca/5zqT37Up//s6eqmLpvjVvvtT/w9JVszlyIEk5/+iWbn9nn/P
vv8uV3n9C//sZjzvXyYGBfromgOM6Up+1z96FWWzLxE2pxvUyhYnAXZO/+xm9L+k47EkCm05Ully
GY7/7Gb4fZomrdYO+yDOQwhM/nNp/+wr/q0O+rtgxVnOGr/LVQg5xmey/IeTlS3ds3GExko3iFQd
LBWM5SlQjGCXo6TllMcKFeh+COQvx2jEbp4ltFHcDOsqAmptNzYCBXWjPYTQcpA/+87G8tGrTRrT
WtfaHzbQ1Y6GW36V9mTjiWPNSAzf2jZUX3fxhJsHkAMCdvCX1dxedyGoLgtIKvCbqNoYzChjZx2c
Z/w0+MAMEE050Q0XvUNu46ysQ5o6miQD9H+Fg+8Yvjlq2cVCT8Uf+MMkH9DRD//WW/374f5lZ2a+
zihnt4xZAMIc1Fx3uWlvpwKymzh2+treBDb5a5ku76coZv5u3a9UayjIuqjIWko5MQjdTG4B//gh
Tb2AJKEdBiSf4uAw70droOiRUpPzAwembE41rjVXTLfuzpxp61a+A5romHWIYqempKyi1G1VxLRx
7J+BMB8KlY37yTYfTVYtS+VrxhSRx7eFQW+gIyYiVuVdUS81k4w4BuzkSB+mRWw0xvGuku1LJb1P
ZuyuFZFKKLKJ4YIrLbtvjmsQLhOQZwIQbI2C46mpxtNMNugupmEdZ1Royh7eCBucn9qcn5vIiHeR
0muhrpqk+mZR2tlzlL20FR3RNiI8Y4qtL34yEpsXoL4hBe9Lq/1kg+zO1+Q+0QqllEwp13h2H4kd
EiUmIGj8FKOd66RR204YD4JycE4oBh206l6gHd/7aYiur3qg9wjodVS4JKf2pxS3ECBPBeKkJt2E
Ge5oJwi/0wrUK9f89Nvr/pcR8bp9fDsg0I+JRZHmaY3c+GxAuIARChAzDAiIF2sjWrKIgvBOhUGw
KvPKWdH9xso3fzK88lLruxEV+2oy0nANI4lkLGhTFzURWZjzSpoRCaHqCqnL2NEdaImKhslDiyNo
ERpjlDG7K6IELj74Dst7/vY7SOYnabmulNJDC/d2UEPozHj3G5NzLBrLqcFs0cslfLH6jn/7HjHD
PsoCd92m87SOh+CuHKbtmFa/otFhjzDduWXLo5zg3S9djcl2j/2YA9DKf/oDJvS82b5/xeafV8zE
pZbDkcNdN8+LGUVYtkk/ElwwwY0hFe4bVclfjQf3GuoL6KX8WRqwUvNFuSQKCnkTZKgQdtn713G+
/5CaRAZHC2eZwAXCubc3ri+hP7aVR2tnEHJlSfWEmuYeb+xHH/THFuT1kyDrcTRcDrrnR8K8xLbh
zgSTx+SVEkqgQI20BI5U9TdUENdDCoBndpc8Q6s6odjhakza3jC/qPahtSv8hWm6hL8PMdu7GiLM
+7fCPNc+LleoWTEsGxWktNFSvjm0+gwgIou6dgNcJZmar2Fh07AuCaRIohpYcAJsuVnCO0TNCzv/
Amp135jzY25PP43o8oOrWQ6Pb4c0V8PDAaujXEpFZ0+GM5NMfFT6bNMJXKrKA9ae72Mln+YWndmE
/Y0FCfc7wb4F6/t/7wD+MiX8uaoyE3CsNaVN5dI9f5siYxhE3kXtJrFnQFMtZ22G8GKsxgre6xYh
hE+1XdrX73+uuWxD335nRYwVizpHam2ynr99At3oNHBqdL1RFoKqodr1XfUY5MWNZ5ZbPyxuwg3h
RMe+SSEHNg8ffPoy0f3x6dRllo24VsyJbz/dk8OQII2qUVsXN93QPZSDuqrYME9a3bJP/gGt5x4C
ySNcxuvBusqkf0uj+rGKzWtvEVoU1QeX9EfJE/yhZXE6UGyoFDflbF5rkO94DNd6M5riXsHFaDh9
2RQNxciJTLTf7ACHTJtdWYjwJO0+A4t7Z93hOt8voxhFThdzfOzLBzu6LibroNOWv9A9E3h5nzvp
TWqMz3NRo3wkHmA5T6vqg6nuzynm7Xc4e61aqKi9H/AdPFcfrVzfYuN+5knvP3h852ec13vlCYui
E/Mpi8HbxycNtCXxoh4EqfmoCooe6XwEDeXgLzTzR7fSR3YbP5weKgvyNGFTlepAFSDcIa4vnfUR
ydJHI/qvF7Vos3mZHNs6P3iho4FH3I14fvUAibbbzYZ9PSHBQDy2aS1aLUm3T8P8aUq8W6eX2Ba7
h6nnz8p6B6RnGvNboy+f3r9Xfxnp9OfYMwvT5Ny5FD1/L88JMpKyAQrEZo7FPWmKT5SNr5u+uKnH
ZvP+R/3tnWaTqZXD2my5f1TtYyfVonK7ekM+UHVh1s1D6eZQa1I6grOHLGeIvH1aEdVCO3vB5NHm
j8DFfrDQvb69Z283pTWbWc2lxmqKs+Gha9Mk8QSsma39W3PaBuE+GB+0vDbUdC/D+rl1vCPRmj/e
//6vRcA/P5cjt+fyoY53NqtUhgRjCTwHVpj7wyvzb5lRLTG35E901RPqE0iN5Q1Ci3VMAte0dpz4
29JPAhuD7l1WysS5RZ79OMa/moh09KZ+tEb0p+9fp3l+JF9eH1txxrMdSK8YQN+OiW7wDVG1Vb3x
A31rog4NzPIJgV0yg6nMmtoEKGz96EyJUhNsL/3pz/hsA4plwWZumxeQWZhNkp0NTsJMuueor42P
rnF5Ruf30nldDgXLotD222tMdIDcOszrDWFDn/Ma7q24n0zrejLbB/iZj5bDuOmM4luNMABPwlrL
8INpxv7bdOZAzuFYLMFAibPnyeyRoelFcO2I4qUe/PICpBBV0WrmYTV3Q29Wa8zAEXSP5hK56daf
s5vACo6pRsRFO/guTwPk7ILKYB+b2wpZFybeBYFv/lJYOVdQwdkIwYDi+H3hlP6NUdQClPJuFuXO
WnUeHXxBlPK6DiAYIKEcMU2hkPXt9ftj4s/JSytBr4K9Id/TfO1t/lbFhznhhTPdig1URaSbLrBX
gHmxVjuPoAJ4jMbw0R5seYJvnzArr1zO9J7DO+Oc3d1msGTXxqlJnU6iYS6tTeRChbGnrYGTib3I
BHuV0nNmuSNS7gb2qBVezWVlUKOsdu9/f/fPZ828xQUJ6RGfaVpn82Qco98kw1Rs0rC/8gp/BRbv
lDQc+CIgGsFpyhtOalgi+0FSlO+B0o6n5JQ52EesZmF0Rk9ToO+yUd24/U/szkQsx0u1LXW/yIDd
fO11V4mwtyMU7Lapn9PKpWCc2wAUQxR0Nl2R8CXrZ5CN7RPCmNteq8s8KTHRNhtn7O/bgLlBzDQx
6Tt9DoObsuEWJfUACn7Agyyr5DFcytclqHwjqa9J5LjoPKTWSX2IyVpIq+D2/dv22r/8/SF6YmkO
c7uY8XhJzhe9ObYsG47wjDSGHIo0L1fmKB6DTiYr1wm2mYEmuSoVAc1getD1uXthpHdllyBwHPT/
dAH699Uo0/bARFjqvMQaZm3ci7IGZ1VhK6bSRa8f/VFUtFSao/g44AdczSXVfdpmxXoeOrj4qv35
/k1Zdmrn98QxMXwJ2tfLMejt1AUly8wisYRYAFNczyWdWyfbQaDYabt4LJyVW5Pr9P5nmn/5UJtC
j/TYzNocjJcX/LcXGA1yiDUwmSAB5p+9umeQ1KBKR6ocmXr022FH7OR+kt4LeJt7nhkv0cvSObcJ
pgdTiVdTl8aDF9h3iYla6P3Ls85fdp7MctTCz8ZV0t06uydujGSlVWoE+zDdKAQRkQ7u0/ETyshd
mVBSGISKKTWgJ60LasVarcg/2eKx2dXCX4muv4knwq7T6lnO2XdDtF/aArkoqSl0DZ3mqi7tw/vX
fL5KcsmcYJn2PUcAhJJnhfSROkaTB2Aim8SwV2OSrn2AYQc1T0+mVl9UdJMQREKYt/5gF/3HPoJP
Vq54Pahr07G9s/1LMhGhgsJw3LRukK7qOQ/QWGRPGHDs7G4iFepiVEm9l7P5nXDBnSL5Bdn4c5YP
Tw78AEMqUFUuPnxKHpyv1Sk0A8ph0/79G/THOf/1Oi2ktSzU7MNfx+RvY64jrtDF1kXUgs05pOlv
CDvYxkN0F3QcoAv70ojEcQ6Iha0IPpxjKq6jjZ2nW6eGPHDud6DYhoQzsM5+sH/4w93oCXMpYvMP
C9tysn37PlCRroucLCAyipNf4ySQacteYXkTj+OUOsehi6GlL5400//Oeoj5zq+jXdFk0Y5pKt6T
OEXcY1dckqbRNwBlzawEWB6m5Z1D9TM24+DSleUNiIsvWRmmH91c+883mk0kPBqmIsHCdD4KurQi
Tbcz+k2z6Zre3PqNC2VH5/nW8cpoR7L3rzTk3Uj9Ot6paRLoB+trs67MBz/1t72FEHS28V40UVnv
RYD1wkiGyyLs1o6F6Szv+2Hv6vAuwmXX1CVWgjrr1sK8yVnVDr1d/oC5q5c2/ReZTLijs4wEtsQw
wbkMbBSqcBON5m500vHKSWHdjUlprOo6OohF7x1l1M1FNaGnW25jDFB0LSpxOwnasYUeaLRFSFK8
QIsdZDQIB5QCCPEkYxpdKHyfAYgfmvC1Q+4KouQIWpK/p7h6xMyGbb5274VLA8+bAGuXTvJVtOZ1
KuC0G+Ev1ygeZ1xOF25KFJJ7W3gQoE0r25Lj9QwBLRZjui2d+SGEouJ5/VNG+CyGHPOqNU3QeSTU
XvjdSna44hubMUHP8LYcIXA1brFg86x1SsDTmlweZNkhZvqg1Cft09obWmdeu32+puqnNwgkjZVN
ZKxhIz3V9hizoxXP5AbA0CKEa0xZklyHjqO2jIO0w2NmqRMuPrWWiSUugIrVN25LdgUbiQsroMrq
C3PcgNnj8uDdbAoQfFurCQ9BFdA7XwJeK3B7W4ofOJskwZWmNX3vZm6/TyTK5evoaTuEp2kfoDON
iJ3swgbRqgmBvAEQ7gV59/TBXHFe78H1ROUTKdlSg0QdsYz23+YKY6qmmBCmYYN1dhGsfR5rD3Ax
CE4xrkbp/Gjq+d6LxZqjRDAZLx98/Plxgo+XnqOl4qNBdjhnR565ipWTpMQbGGmHbn202cBNLlky
AenEt1ks5EUdugVxv3Rlp7Y0tyUdaBLhvQ/0Mq91nLe7A65ECUkzTSzNtLPJPYvmXIUy7ZEETtEu
m0hjwg3Z0/l/3Wk3gUDxiXkv7HOy2NLhm5gg7ir7YE78PJKFNjEOS0TQfc9Ppcvw6oa6uSnaaFuV
wL2jmk58paEoVCPhI4qsjItSG4QG44aCQQjJ1hfGzwb36cW/f7Ea25PVfQ2d0YKZybs6ZMShEbEO
oKkOix1hOl2SdlcgXVd5PcutPYS32C27k+x28DyrFVH2u2gQ4y6qFTO/SuXGkN1hHoV9t0CQwbZd
VkWlN6Uuq13g8f46kMk+2MT/ZUFymNgtByUgVU0pzyZ9NjGTrocB85RZAXKq2zWeyxNQLYa/S8Kf
pX7pOEz2eI9W8WD9Ar/tbZxOKoKEKqI1CHxXznjAIQTyf+iGDwq9NgV/hvnZ06fIy06Mq9Q2m9S3
r0Fo+i0qdgpClVHZO38xZRl+ai27sHw/k+JZG/KuTIcQlQNsmwAEh5bDjuSo4bML/C1qOwFo0B5v
0PLwDcf0epxtD6F2srO6qlmNYs4uA0xnHKDZIrAHNMdKPwytQeC3XUMlD/BNYkqv94XbAo7vyq1g
N3FhKeghU5Z8j+aZ4JHGhk7WFeSK8b9mNh2sxsaLlgAfbvt4U7amRlfTMqfoBekfB8/TfOSUMyEn
XxSqqKT8FqUKaFNkIfU+63J6ZcsS3L8mn8TY9+IJmn42M+l0t9gOd2VRVNfg0vqLLEynLcUjcgoS
QmB1YqwXg/wJdhAQEDu8lTOOXMso0fYqx2pXUT5s0+UZmsZ4ISxk8TPIlHUIw50EzRQrX+SfqsTZ
B5htK18vEUukrU7pwCsfE+gRIsYg/PqaEAwIXCOplQIabY+QqivVYyjZjSWI91d+Aw+sLPv2EmPv
j7lZC5maV3mmcKyP9rafCVevcr6vFVM0eamAzaKgT/NPGtfHmOi1nGLzhKfveiwjB+hzGQHfLT6X
y5qbcf706hbGewglRbPEHZqFwZYGKfFTFsDNJk9BzzvwYiefOJlkIF1y+bi45ryZa/EjdKEfhSA9
d1NAQABuxsSd7gzLfckbHOPeOC2Z85NJ2Cxy9byKgEe1otnTHOPMHTR64yyHpKJalPNOTDxG9Uyh
Lv+c9nILfvQ2FFP7LSmT234/shk4ZGkKmD8UzXVMtsuqjlCEZQXpAEQ6QYH8UU4l5ghoRzPhyCrg
pVKz9eL1sbMNQxREyhluM2tsAMcON5acOevKRYmzAAMjkvruWk4jylMrCR7n0QSFlqVXNBTqNdrX
ec18+h2rKMSSwXa/Q6TtUUzF7QYmrocQP7SuTMJbaNT7cP4CfeWF6yaS8XFOp01Aj3QVWzxLDk2M
wDC8nF39ONCUnV3HOIQCe0RqVN4qxGb+iHlsGuSVTOV9DLdrl/jFJtZ1fuAXItulXbHJ2nbcZd7a
tJ0OZI0bPWSD6i7rXNzHlXdXuFP7NZ8rPk+flIz4nEIN9xSz2V+Uq7iT9oORBM5dUqTXpH0zlMnR
uTJwNlz6VhmsfPBJD3UZr8kQG9dN6Mlrv8vGy3qZW1XglgwfMk7bLB3WOTyEC5oJ2WVSGeyXdsmU
kBqi/Ns+wvxey6akDQAnW3bTV7KKFaZ3Y96D8Rc3sjKOTjdjxYJ6y7YovKoK637QkUOWB74xTTHL
x+Mf2hNCfBmHB9KkvmZGOe1ddFSXY9Ps4Dbh8pewi6p5m+X9VgeJiz5v3JrLyY2nFN4ZCgqzFxon
d6DPbySfIgs1wKT75iIp5ica99Z9B0skdpyHaiz6w+BnN/3cRBtjsA5hwxTHcfYKX86wD4V55QyI
phu+xlr+F03nsSQ3DmXRL2IEvdmmIdOW9xtGqatE0IMgaL9+TmpmNh0thVpdaQg8c++57RLd+id1
9AxkfrdfWX393heLdXJ6Ji/kkxhpNkEkYLyC9PGGf+N+5AGBSLVUDxPqtJbT+AlJwBFIK0aUcDoX
dBKkgHg+dhNOqHo4ChHIbQAmCA4SJZa8mS9bAdiyDR6aumvheVXqoJFl+3JZ7qB2Q0TNevQG7eFf
KbbQ+E4FpWCIYXivmBxssABaB1xbi2vTjQihDpkjvpQB17/Sp2BO0yt2kBpBgolHdJ0VSeOiuw+c
GtuXPqwjL8S8YQ60mLo4N1Myd4fvCAHrRZvLwFWcwy3t5cW7/cPN08sYzc1BdJZ3dgLoAUDCsv0Y
1geryfwrDah/tQvbu/5QaBAsul6zQM93qc8/MlYCp7QkA1YTa5A1lnXsODCe/dJyLku9vqkUc70b
IaAYzeopk2G7g8AxxP9+OZhAL5aulvEcNMOuKTPSYlocdAbyzT4a7qgnb76S3oxd7rcb/jPAA3XW
01VnFGgFZWWySkoM/HIms9KZa6UUxtbgL5lS5EKDxIduD1jeipS8ET4dp2K4WjbzQ70CvINT7DNQ
k4/dLT7Ry/IEu5d7NIi/BOaPWofKR26HsAhiAo2KxDU17mtbmXe2NL6zYkhmOkwg+N5+IkUAfUV6
nYtz4NMLoXfGrj+NbUxf/pmG0y2HdrgAG3QTAH6gXQq4JzA3sedBoSjS9QxQh6KODZrqPj2wdbjI
m1NrkQUdkIJAzggBPZT5IE+fuaFcQgjXp4IA+D2z+5KxVjMf55zM3mzofkLfOv5rUOxxfKzMW0uD
7/e+tqrX1kv+tSdV0b0OC34/5jEuCA6mkvWYaJ93UOcoUXvTf6wItA4dqrW878EWEl+85d1xdwui
UDzBGGlKv1OHtcWPlkLiLHtMzdqYSF+iKulXCpqhhxHZlpdozC921D3pAIfj5KUdQLSfrgYXqxpO
AqLW/XCxnnPPBdK4DjqpJtuho8L0nxahjwYnn7TzFEHYW0a6KyUhfHBCb70URwoooZEIxVLsWO4Q
C15OF1NMf+2+t3EYu1u3A8CR+h6uiUAkBQtvoiqO8MIOMsfY72guZlmXIBEUOtsuE8A26NzWnpyb
LiBRDgdvalfyKuvmjSybbyKnAPjjyt266OxJicEk1aBHnl0rTQov8lDDMO2Q6WjBAHTTXW+1QEgI
2KsU0iAEkDymxFjOI6h1lbsEMpjdRbnqvSJNRljI0GrkORZaFddknmPVKUiliHQUo7+A2qQfgBgR
y9aOIyXF3m+tpIRsDXku2Bfuu0fQ3P2/XjIk4VNTFNUKVZsLqDx0f26hpVTR0TENul97HWAT+DUR
dZpaYxm+xZiJsx1QSpozHARHS3rffjkHXnrEbY/6XlDs9DVO1Aa1E0KzISlz+BTD4hDiWqyXsQq2
XhQUTyK03xWy+k03Bs2269rwUBsl2mYz+8j63nqQXgn9OiU+UyG+nfrS35elCu6m9LMtO/cA1NdK
BufVb5zm/NwwX37pymWbDyXlqFyIktKrunedchfhct279h/gDJwy2YHyg+u7x65o3NJFUta0cYG/
ewiM9nkJrRdh+B6JPi6vp6yXQ7u4v9BH6qNdqhFpMeE43jQQCgTh5X+7rSCCu2j5sJ5nBYDGusX/
hbdiu+7KdWvO7kUU8Lbd5rFqeKzMt8kz5H7xp3YvKQc3rUyNJGpdYv70oTTy7vLvSbRBO0BWWMq+
PS9jnpCVy6TYKYjLA63NC7xJQ0T/3LrvQFgxa7bi9G8WEWj+TEvE6E5Nw9OcETIBnzEmVfK+w/HI
yW/Htm1tEY2vlyADBz+EyjjOwl/OofJ5eMv01AxVAsQGK/DAUlaG5Rg7Ovrw0xQQxNAXl3/kU7sC
BmsqX1xYv7HhHIivaSX9Ehj21hH+g70M3NwN2v1pWpaE2R9Kaz+PLh2xt16YO2crMH4lvptE1OjN
VI5OQN74JEtxS+gR/QHvG37VMj8UCBrS8j4zU+fA/RvuomJRh8b7lEHFUr30SIAWZrbNp+jTgFSN
UMitH0L/qyNfe9OaoOTXKDsN5XC2O2TrPswtDr2WeBY3u+BZxJ6fregQw4E4ynE5LTyQ5IlO6Yaa
kFFAZ6SHKFSfTY63jKeNroMUgd523fvWqA5AgPa8d/4FfWh4jfr8c+4w2AOi8RMQF0+CDdfRGNl0
0EpyDdyosIohOc4Vf4lXkPaM4H0urnJ4+vcNwMdxAOT9hicB6/341eRCxc5t1le5/jORM+Qes1TS
JJe1QbFupyyE+5959sXxH+j9FCNVMg2j+k/mkOu7APCBuTTvLXkLk5pL0omK9gzjX0Rm9CzcgoyD
abj30WzEa28frTmFXQzQzCH2ZvPvR4okaGgWsT/lehP+59YNRusc3mTee1fh6HSLT495AZn3vEMy
Q2bJ3Rk2FUl+K8ytoUtWZYAtuWV1Tp3Kzvk6fBqts8ZjwzjDbOr3zGB95o8piTc93sdAgCytilHF
rSLPJmfiRjmHbsNDIlQ8w0EgYzBz5kNrNqdgGaezAYzlgHlCOOokh3o4R4JxnElGEusOzklD2OBI
zThdJvkBPHtJ1QXimbnzZrirSNjeqjo4iyKMHpepPnbgc/de3gDAI6uWSzu4Qg7OHxvVXG+2/f3U
dZzUfU6Z7tsOsGBkHtXS7CbQ3JuoFXgLffMxMzPvFBrpxyKLkphN5w0xK1Xkigehaxl9j8SguN7J
kNl/qUF/ZCt4S6hTM1avM078qDuj2SL+qCwTTaoqpNNwM6ue7Lkw4NV7DCSNIkyY/GJL8ojF1cWl
z2/kKat5IfTr/BIWoYplVMMbaEboadkVjNKLriKCwhr5NSplTpvG7BM7vJXMUf7M4OdPMWpBdHx4
rXv7y3fuTbetjqQFd3g4SJcepvI/H3XwaZZ89Zp8fq3aRW/8bAoe+0kc+Q7OcZ86DEHnOXiayaK0
7FMjqFcDH+594/9ll6hPrCr7eNRNuy+zOTY4aAPbXa+BB9bK0DrG6NwXfErgQR/GwXYhD5p3aQSx
YwXJnhZ1tw0JN2bpByvtYyitAv9+/wRmQjBoyIK4q/TD6stkksV4stp13qxMOja+Vh+ZxCejeyfa
l/1bY0uRYFlDIQRtHngTVwNJbBm0t4I4pH1RjVBKens7r89OE0FmDVBo3kCkuw6r0ca0IKdoVE9h
1y+JYw8HK0XKrFn+w/mzj4Fh0nP7+Q8ojW9XLCKxWZtsLUs/07li17TAYVVexmVrfoFADRi8eHcA
XkzIiRGq2nH8qiyqKB+kvmWWCK3BX0nVGodwcB/HyPNPeUQhNMj2bjbn6ZjNf+qif+5ho8bFZ760
+MiiiZrfJ9MnrfQjjPn2bBGmDNTOSoLCOPAh/al0yLtS1weA7haFc/HpC0DBc1A728iyuEJTQo47
Xg3XaLiplgfGrlOMqYsIODckG0FHb0tHZIhdhQN53x4BYysxJqpvY3ZmhP5IYzhCrtm2Ngj+Lqj8
eK2Gj2YB99iOtyxbs3q1wwG7IDKawf/Uw/wRwkx4KGJHtrdI02FI8Cd995217EsaaoKGhuhYjtlr
PU8xkT3llipz3WHlOa3SzM8iFJuazLI9W3PCnszgK2PgCYOVdJTBU9au0OozICh062jT2PhpWZ3J
5DyWRf+pWxoc0OoHR4LEnpSJKHK2gWYxtNvMhoJAVXEGglx2VCj3RrvDtUs+SJuZ25HIR0s5/raF
3JgzwBndA3duEysGkrGP24wL8ckZLZ04+NjCW6AZxqmXav1FK54/ahKhZ0TtPJ9tjBiVsyjlor6F
rqG5Nfke36AsFRGXsFgG9OUGw4oi2jUaKn3uyCRtwC0YwfK0DirJhftEO/zVEFDn0f5BI73riK42
b1oBbFqt2SbSKkGGhVf6/PvKDi/ghV7tMSOizWfABi4Zc/EUtzNDPDsiD60bp7fGLZ4y+8bIpQBI
sk4zcM6zBxann0BwMWPlBGlWjn2wIoBo8KrgA2e70eNUSNm5ufrHgM4vVk5CknfKDX3OmyqpEwqM
gDZiDAaQE+Nb5hvpApVTEeoyCR0Ru4vYoDeKmU2V/5u6izyrs4f74LGt3Q/icMgII2IrDdfgIaUw
96MSvSDB4Pt29skB1h35h2RMFGzMwEaYiqArjzjhXBGMjJvS1j4SDIKo4OfuHFQn73r2u8SfsIqv
1kF1VA1Gl+p9zhV/hAPVwUIk1aJktcPVtV4MMxIgQ/3i0Fn2nSFhNOBW39rLLbFgkOWOhA+5yeZT
QNqwWQcBJCW2jEnvd+JY20O6bStA/sZ68lKIvKWr7GQk828KzCFxyTp0x4Z1iWX8uFn6C21/BNpi
giytgh9Y8aA8gvJ5GZfdnL2aYfZRVXRq1Q0PY6n2ryusrz59gNEewSS9ZEFp7p1Z32Ds/hejGZg/
Q/mqU/fgRppZcU3Act85/Av8kdBpl8ReyoOruBWEHusXUuT+C3poO15v4xalB6lvhaxfmn+Oxczv
t8N9Sd60AG558Nkm46GYknWiuglK+VYRQrDhdV6HwaKbK9EqwLOIYgd4B1akPRko09ua4q1k4/3O
jCu6F7L6nX3QPJHmMiLUliPkFkHAzRgSIjRggXULoHxmXd67cx3TJsoNRDzxOhI5t1fd9OuxoTsH
gbnEREAwofSZH+NWS1jRvBelHHcExTGGN/K/JPckg1yuAcG/pzJo/xojMoo1qUY6LeC5ePsru9ox
/Zw2OvXODOvEXeFZexCS8p029bEK8UI0xsI6BY5k24GX8vDjNHliLeaf4YZ4h1Sd7YKqdc/j9MNk
vj1nLSgQ0Ps9N/Bo1zBr9Mw3eTAO+RD1tFP71iNXNdUEWSoVhHtWlFDsWyMh50SDv50+/220jYgZ
VCTWdZt1xu5fRS6ZuifMrbAjlekdoD0MPGMByM+fvhw3X7EgvKc203tRL/m2gm2xzXgAN0J5jxEJ
zX1j7HFu5xtrauvdXA+JV41/ZkPCZuHkG7uexpdBhC/okVvEuhsnZAchnqIg9llGyxawqCunGk4b
NDaOqk7A9FzRQbPN7fhtwognJlF7RHB8tF9gE9Vuze1ToNhEyFq2aLWyV0vxtrp0qe3CNaX4wjAF
KrdrNcdqeC6UxoCrGN+NOQzGlrxWZtY2cm7HEw51NNEfmMcDB17JCHkB/nont+HCeCT1vvEo1DTm
06cdHXgGcShXC2KUBl5mO1VJUWb3NR6aStzYDqYLZV8TOyx8+eqyFTo5JtrNeihfuC0eVGGC31El
SwcHzjFQlz1KPDpJnbHOm32gQualp73VEFnCTP9t+o53UEERA119Lr0R8czEqgcZVkzIFLg45n0s
2P0DJUfAbCCEJO72XK1uikOnQ4EFknDJlttgl1Fyldt0VPrLUBqcnunxgbQD9C32sJbTB/sse4E9
X8deBHwea8fZJZU+rjwKHnPAqOIoR8CaYq6S64tvJt1e1Qiri7bs46b3cLRV1aFf8eWJAeo6KTKs
cWrEivwAduZSTo9jMor5AyYHqRl19VQHWP7XlFjtnmPEQs52hHPx6iOeSwzbrc5D+9JDDbsiowr0
90LKyKXNy7M7jePJdh8qD/ThMVO6f1UzJcOQi1OXeoSkRupxVA06zJFGoyLuYQz4dOhv5XF1FM+Y
ZvrXUKyGnGuDbcS3/fBudCxi340vKze9A1LP72LNajYFrNYd8RzkhXl0vGGrnWyBPkWSxISdemhA
kEnSwHOkN2Ta/dQTznQvS0USBq33DQi8PExrJvZB+9GVE775hcGOkd9ycwGcsRslwNbqR4Q+2Vta
y/uySf14puC1Mnk2jQlY3lyAL9P47/31gdw7UsVbmPqR3WYHT6yvs8NmA3cBVN8RsOA02IdbMsyu
xE634wb/qSZFZcoRN9GZMjtXhC7qO9HW7f42NFgsJ7ys1sfAQB3Iqs8RYg3BxU71pg81sTd/zYlr
Aw3kc93yLIGIdTel7dhXr0dG07nZj8vPXaj27JvGweYGS8qxI1Y2rx3k1/w9brtme6t1XmQ0sDqZ
0EA7vEXd4IpYBaBf8/6rjMpz5vnE+E1c0tgrh6x6BqpFeuw8W9sgGMBxVWSIkVRAxNXW0EyzpF+8
2oSkujVeIurL7Vr/DDl5JQ1JCfElMyN5IJPurhLdgRzjH7du/84mFjBNx0sA526AQrT1mFID7D+G
nMO7pZua2BHtU1sVdOpwd4ch/aMVj9NYpkAp+oWZNBukY/RYF7ctDejSq22TSEdYJqsoC2292dAk
GBVJgVOf1tCtKL2ZQABHlg1iJPZ9TA7zaVPnQ0PQFX0AHgEuWosPtsFat5PQxbYuZtitJC8TOI3G
/yEn8GHRt7tO6aOwgZRLMzpqI6BcFeK+NY12Y+ewLI2C0VQUtkY81oQq9HDgT9qwJDSNnPKxvbMM
k5osk+ZNTjJsRWlnD/iyNkHvhGffSPdyzI0zUpUruNH9aCzkEPIDqBlbrVfg7WrIB92LEDXzLaMh
GWfoZiAdmrSdH2Z0jpI85tOMOgDIVjrsa2INyN3xSbyzzRfbHt/o8IExeo+k4sVpbfEFbBnHp91U
7iOxpNgGUn2I9ODuzbpwt7bpgL/xKBE5v6wtfxWsdhc0WZ+nGHBFY1IsuAUEwpyrKM9dgnmQsuDJ
OEuq5XCaxV01Ura7hOO01tC+LqQMtaoHttu1nDV59cw+vriESz5R0u+Ea4rnzss+/50Wle3TP6Vh
uTWG/GAG+F2z+rPvA/Wc1d7FsKJjpeT8kEM8vp9DkA9+KbrtuCiI9w78n0DY7C4zluOsghhlkSid
IYXogzY2rfo7d4ue7gWvIi/5O5Jhdcr74eAVk3s/KEE+bYuxNsKu+Y9qB2mF8qAaPAKm+eo0HeF+
vRPo2FyKx9H8Ht1YLp7DFDFj4RrMB9trokS04l0X65uI2vZI6fbtWpOg5LeOciFWjIEzj4+ZX5ux
EcdAFaRtWpBKmT3GlZUHD8tSv/KJ+tfMG+i4be5os/yURX773DuMuLZV7Gw81Ht/JX+rXwyCwYqq
OKf/O0IjjqIZhXuPIA2MhgfehIupOhr+l+QKvHeyjCbb67w7IwPij353Q4+z/FRL/bdc6HiczrzX
4JevIG94rMqKxU5EoPatHxAKduysxdls3O8QGrMBNG5rNRQ+fY9OYcpGC6IF4QQZdZTPiH97X9pT
d3D9ldxq7vzA3hhzb93hDssTICGPeuHLYYmGiNqMwMGFF2d2ot0Uyr2UZOfwMYavREXliYIBCzCX
8Z+TOpJyh0pm8OGMGAAc8RFQhs6EUlnFMuyrEp67M6AyJPwmH7iWsnbd6cSEDxZbKoS3ETT3hiz4
9jbybkjHlMbb3zlG+dt06LTCKX9Pc/UUiPF50eZMWMn0WfX5Q9mMt52ggUpPMTxOh+K9k+W7dr0z
fGF7N9t5nI8AOj1/2fpLKWKRddbeh41XTwthKOULvqRuh/P270xGDqSX5uSo4jVzu6/OA8JR5e8m
U0AuUHzrdcbC1efl9tn8bLUg7Jfs5m3J3O9Ruh9uF1znzvmjq+q8SvTpxTAJmjLWHQXxLwxdjuZM
pAAnuUPGq/MsgxUKXN3/xz2NLKQUfDs6M2k8xe60ojQ0A2Lcgqe69v6qgFQv4cGa8cQF8fPdMLKY
rRCLaHqSvSHVfRtQGTLLtqr8wL0b7QTk6bIZ3K3DxGxj2Meptp5gdj43Ezeq2QQ/mrV3MyKztIM6
2lYlMgKNyGIlv9vx6Z4k4vJN5rCodG3A02rYOwFQU8qmlwyss56Dv50v3k3Fnx0dUutdWw4nCHo8
oXy/TT6rye8TB0rqbu3re1H704a4uT+h7C8RJG44K2fT1sOJRKiet+i29aquuMKe8sHiUQcmkPjq
AzaMf4XSeaCLJ5y9RBjtR9UAhDsyd8iikpnSxmEXt0EX3O2xxU8bplj3BpKcTdQrd+vnGeKyJcmq
fOtIe6aJK+57O3oS0MaQ1Fib2uGzrAtYhwscWqAvByfX3c5yUaZIWdy7+J92/9zzprFKxkKOBjAv
2Vmw7mf0dT97r0J7K4wDFAmeY55zg31RhRGvc3hIPeobFx34uuSHqIGKa+1CqJFD1aACsWYuqno3
FVh/HYWaRwAjsMbuJEes/gR08zEw4rZY58OfpRgxp3oG88l29DrdKAT1LZVZcYo7PfsfyUiqyiD5
8Dh0xNxX74OiTo1sZkz8/2iAd1E6pHsgctnWTFFDZUv/MVF59T6AWo88BDDAQnCcpOYuC3mVa+jH
g8ni1+JRp4qBmJryU7Np8DaFgyOj3C7OC7OkgFEW+5/CnUxO4+iS07ATUUgPzWzH/ccPzxhDi1Vp
pqHkdk6jwdhm0kfLbp4UwEGoWNnIEwAFO4Djv8FwBN140su+aizkKG8eJDiKRSQN/t9cGU8dVg0k
nQvz407HEMh/yaEhafhp1g3E5LD6MDDlwjrGsuFk+g7KqLvNdObEy6Wk7YK6R/QATB7hOc+Gv60a
AOvZsO/z1Y7NCFOuPFts1WHn/+Y2Bgs02ND3OoIymnp8ylf/N5gJ4sqaw2gFauOH/X8+8dWTOko6
caZUHKmzx8mxIipyq47pkV9Ag4DuKtl3jTVql+kVY9azJzoQ6ozlMhOZmV7yq/J9yrClOa1kXuy9
Uj0Q8YWWp56YEt8mNev6ENCWb0Km4pb7tehii4RWFvpODfKuwIC182tapJQ2zFpL3KHiIGoJxpyG
ZeSjCpc22K2tuIbeLcKXYWTRWbTWHqucoOEwCz/aAWVW65WJW9F22Yw8BomuiDVGe18In0RjeFGc
9NOpWKprsUJgW6TzXfZjdhwKHA8OgnyJQd5nCUZqtsnhZpOH7C0sA/uDQWQDnA2+6lUz/vQSoBf7
LUgm+SHITRIEvIXg8IGodHslSEaUuMORyEXGZGCdWO9Ky0hvFNnNMtIzc/0gg5f9Hq7CHfrI8mAA
yeAh9miNh/zZpsrb9zVQgKrDieXmTVzaFOn4B0lla5eNJahVFa8BDq67ZYO6pRb7qkBrbThwuKgn
9VF34/e/+kGyrm3Z23Umqu2owuTTwo7h4a2CxNG+ffAknU9pBevR1uzg8mCZfkLu7mUsH9GjUUo4
3a9vWM5H0EPJ8LQYXzD3rbsqWNYHiSXQ6SlPYGYW0Lk6TFVt99mQH3lTgstYlfrOE96Dl6/Xpqdt
SVFJbdGmoFrwKPvtCYJk5f4X+voL9f0f2nq1rWBFuwvQrGmhGw4GHjKWnDot/hC4ssY+nILC7PZB
xt5GDuiq2QsfOEuezGk+hH7/AqidYtXibR19kqf1Puv5eGHZ76ZJ3uvS/Wq64qDn9RwN3cEO51OW
Bt7GiLyHwG0PEl34rYPv42gg5i6XjMby79wO/xMOF0yElMrsLYQLgSSgY2qTNDP1eVETORU9okby
3xu3Y7QCIFnyNuzDQb/b0G8kqe5p2Z/I7IkR47AoLr7GMnqcugaAnASo9tFb/ou6bf8zt3+6sQm5
/TjATLvmVkAvjoc/hRC1XHxWy4NqbtN8dBu1/zj16qoGj7siY5Us0z9uVu6DgFjmmpNzoCCTC6cI
99rOndRrYdIrrp15R5KGf5hvmd6tgR6H1e8J7DvqHXt4rd3moTOWj34cyCcArNbLTWjIn9Y1afP8
b4Nh4bREsTeG+Q1Pw2JV2te0hu/FYoqoVS4sIecjsmih0++51occ8t0in63ORISvv0RvveZZ9CYX
49qsbG0X57IWfXkIo+xQ91gDaFzo6Pu7TrvDhXdrW4QOCVBEX0rTSoh+Qic423+7agLjNjnhSmak
lWLCi3BVMAXUIG0Oo7ZZNgV5Wp/8pvr/f6XUb/7v14z9WlgcldjYxE/EM8qSjd1a0HQsxGf1afEl
BZdVv5gZFIjSb3+dFbuDCiO9gy75bovR2ZFEHOyEc6tMpx8k2d3nOAv0ErlBcyYOEdKNJzrjDdU7
fboF/LthIMh+zAiBuVZoitGu3NBtY6hqgPMgVUYK+60Sfn12om4XSK23awb0PLMgCSuz/ePA6oig
Ll+jZSBwmXF32K2PUcrtqxT5VpWLUjGgkwktr+Y668fEu7mAclFAc5w8kjtF9Vi7GQt4Bx2MJRCN
WC4t07/f4z90PJtjS+rxUqz7BorVBucGARLjzMelpU5Q+ZIOXjb3aeV3xA3lHbWn0fJBMTXPgxIB
pubuH2t+OSPFtDGCt210p412ZUPvnQtyoxm91QkrYzU4D3P2d5l7hp3atvbNUsprlbSus1n1mIIH
Kv8LapSjHi9gDccL4U7ttidgfmcP4h09c7klJmTeZdDXtl5g7mmLy116I1bmCMq3BY2PCaLKaVpq
CPQjMIbml86a+dLleQIUIjFbcrSmPlr2TmU9OPLXRmWKiWSNZI9ZyT/nw1rEVbTE6L+6kxujm3kR
aNsuuh4Q1ojRjG2E0KuOmJSoFSmy+iOUn3gyEOemz0645D7LW2ySRIyGHRLkoIEZpsH4g1n+6LQu
JY+Hq9q251/Hs9J7FTmEsUgcumnZvbCzfh2m1tijScGIN6dPDCxos4b2P1Gqv8W8/AlGyFd6KBOT
p3NbR2rd9eGAIRVN9dhjLu+10I8YAW+Rqe7vWIALZ9BYtjx9rifjrFnCu2b98Pt03YdR/iFKfAPz
7O1Kj/1cvnrQRe0Or0xOdkM43tgt6d4qHZCWdXTy3InlLWZTcrNRC/TVR5dPfClDOR6MxgyvLTmu
mPeJ3Znsh26MokMvpmWHbaTYRuxsdqpsCU1wrR++gSHZjjdzBaPzhPyCK5Otk72SEM5kA6FjymrK
yAjOsEfgDYEH9t8EKQJWkemUuWLXxm6EACI7LWx7EoHTTDOmGeeCrIWhGvbraG2JxrROpnX0QEED
9SwZ0pnsqSNNHjrKXeYT2bVufX9nKO8u9yz7IPLwd7FBMHIK5buaAbjLD19Y1n+UAhNv/M6EVXvv
RdecQAtCMGxm1M3ZriinPdHyzaO0OvcOGwsHHBRVUPXIfMajebMq+7gU7otkQSensXkuMDw+zpo/
NFGrUpX7cdEXf23ZlEcPwieJC+ly6gTvq35DEQjhvyAks/aqvxXTUW8x19gEfUVQScsX123lXqrl
vzSQf+ye5LHGgj/aWCH6LFS/jYdqHLwq9WE0kKrTzXwCmAvl6H33CEby3Ft2aJpBCKYY8FZzufr5
kG2ILKAXDfNvJ2u+oGk/2XBEj5HRGDRmqnhWEafjrO1vK6CgX4hriklUgdceiF802/a+XsWjRebE
bqDsHfr+MK6RZtuoNYt8Flk54c6xa9x4lJaFPmW80H/sAkhKzZwdWH5fO+2QOWhxeK/ExQS6+7N4
vCyj9GILHdn+JrV3/Cc5qZ82nSrGyRSzORM3xfpjHs8Zdei2KHH1tyyXJy98K8caVLoySbbzh8vg
oLpucgaOmsIzn7lhC9ntHFOT7DB/swpnKt1SWC4Ww6DC/2/iXbZAYi6TZyWsQDQ7BGzoULJRua1w
ZTJx06+/oJwt90AoIbIa85PwYtyQdDrrToIE2xWEPySBzSfiVW3B6B3bzNT73DOuvc31sCYo6XEU
oY+VBGokixDTCUT/koiR/T/jEBx/U+Xs5sBkKIUWdr31Q7lnr/HcvaOEQL3nxD0GCnNt7rxM/heY
HTIM96z9qdgP1opqmwiIcm14aDCQTOSccsxN14rR9q5dCYnpQ15BlL2y5yMOUBSblg9kzrpj29wG
ZnXwG/Z8z25aS82FzkS11KhOu7uxtf8FFTAmz9R3OogTJrpq71b8fxj+Um+CaNibfZTMFE0y26vY
XI18TxzRPRlEwPzJrOlqQjBzr3/gdeJYJCa4pAY0odNRjg/MimaXKQQL0H05Zz9mRHxYT/Kib+Z/
fUsePd7WgNIZY82qN1NPWBCeom/NfI0ZOeYE5lXdhAshG9jEmX75O4S+3DV11GyraUVC2D0sJVHv
dp1V+2ma7/t0+U+2nnEkYd3iLkeIUnimG6ti7GHLhpsA8VLAjnSbpcurUVXdNSSELGbcW50VSSyO
l02nyZsfihaDiZupy7D+iIxsLrP1Mu78nvrGI3ynXFAR1CsdR0rayWTRAlrN1r1t4FOyC3dWM/HN
Z1p6jGrOvYW2nFHvmngdf28t8p7iR/0lhuGs59E6oUTeL8RAPhOAgE2lZAdlEikoPBIblU9GmK7N
6HHocepmq5OdmqXtYyKWdv+EanmaTs9d24wnBBA1p0Yum+w6cYKuHpvnReEfJ+hh7+Y9AdOe+1ng
wY+dFN30Uv2MyMq3JRNaJB4CD+WgH20PHYlC3aMVAw/bRNpvjfbdmIWPq+FhrHCRAKfNTz4+s6oB
XAhaRzO4I8wdldfwP9yd147lzJllX6Wh+/hBBl1w0D0Xx7v0tvKGyMrMovcuyKefxSpBUv1Cq0eX
M4AEqJRVaU7yhNnf3mtr36S/qt22U/bdavUxYwwiLq2tv9EGiA/tBVVv2ES5+SLoG18XbosTzHb4
zSxBBTySP33b9jTgt9RnUwGLQ1lswNUxxMPsAqOR7MIkKeIW5ZIeqqmdYMttCUi5iXU3UsrFtLK9
DD2iC/eXdRsKKixbB6sM7/sk/dGK+uA0jJ2jACdFpMOPnuGmV+ffcjM80SEH+OUTAPrNeDLd/Cp1
aZru6+FO++WljjnoLP0OcaLviXydSUs+u0q8pMRxQCuFhksKYDinOQj/0HxsRPO1qWqCRWM9f5bs
luv2DGKx2Ym8Rv3T7XfNVclOf4SKwj8mSOF3YSKOOSMWF5xyrXjs/W9xVH/3zO5jCpsPQxsnG8a4
bWmeDbME3wYzYChZrwe5dyQxrZ+sjBxr3Dyj/Qwxv0i3FE8p/NBCmSs8ZfshM85DNCV4aNIPmwKF
oO+/4Fxs04Q8hWToFWancJwfpd29AkFlpMP8qLSrnZJ2/qufg3MEV7opmjaOc6uczxgxyMurJ2Pp
GiGWcGeGHi+M8R2cCGtD1bzq2Lm3kR66Wc2biL1wE5lkgFrkwGsfUZ3rTuzm+8hKxlWf18ne47Ff
61DPa0cP9zPtuT9ffTGwsYT8pkmlJOuiTJx9ERD/Be0DCaPbyAa5mMRbTP0u2xFnlgNnibDhfB7i
StzHxfQMM+K6TmKY0C7mPhfXP3dfnOVjltzMRm+fnWa8T4HGXuu2OA0S/0PsiePQyM+8GaKdM1bM
0qySg/qo5ap2GGI5eJXykAp6zdOqlHvPxkM+qVAPNT3chyhDrIq69kZafc2opcKtPLf7n+ENkSzQ
zNJ5aAvlHglwof01BQzuYfY2gpp4Rrfdgx1a60NiqxiBqatQsO/NABHzpwFHC//LrMWwZzAdEMvC
ekFWbqvHImS/QmRZRh3JwI+oGECWZmseitQneV4Qb48NI9o/mXGkDt3i5C90zF+ePMpQsPntfBXa
W+HH3yV63bpNgoTFJEtWekZCsUv83zpg8KFkfD9V0XAoSuopG8PfigEQtY92RQ0t+bCakPzPpWas
6IBxeSeteoeLfsy16cx5UXKyi+Xu5MCIZ9zQejuvx95libHlWVC7WlAol3IfmuqPdMh2KsnfAwFy
pAs5SRh6FtsWWZ2mV7bs3o4pucvwt4005NpLJ6RXp+gyacgGGfnJti5sue1G6zFjaLdSfUyPKG+I
bSU0MytibtLrrT39a1S/ojB7un0KLDS8mGno1tT2eQ6xzvzryLZt/1NUdkGIYW9xPQpVgED9HpUd
hUWQx5D1dnQTmrwKebLG8iFje16NXvgWAK+PHe8SmOohz4tok9NmrnObWGpDihGF8CnJ0mtkk93y
30CwmmTzSyUa96oZMWyGA7e2OLhHcjo2Ebo5hvft0BqLThl/7xtKm7B/CdInXOM6N3S36B/uMhuy
7ZgCG3mLh8KhGal4MsekPNHFDo0nLqJ9z+LNZ6LrSOJY+9cvy0841+8JYup9yb2h2FpErcw/vSw2
Lu1gtBYv26DEISuLBt98xf0HUDu2h7wyfszOGG4c3AD+nF8jenP+zbt8N3jZS+WWPBklUn8JptdN
F0ZIVK3z8RjRjdp48m0UwMAjTHdomDC+sF4A9AOvha/bKrwSOd79kVb2h+0YOHqSjPvZp1q4BwUx
S1G2xTmoAOQOzf8Q7l4ANn/+uSGo4kTwbX7sn1CzfwAIWEZRhzPxhW1vu9fmTNcJ18j3PlOEq3Aw
reqW7+Ffv9Yk8v/5i0ITAmG95PVd5f6JWuA5s5BqGaGE/T389q+BNufDVD+xqo+UjJPFwolLBdJ9
E8gCYVies4xDiy5yudM5IQNEAQGEeGVLxdKYxxvhxEw+89Ng0OFkGJuykV+idunbKpIrCE4kG2wK
pRtjuHBanNHYrZs4C7dZ4A27zrP0fRnN+25mCTZqPIRh+j1MqYr1mRFzOm533vRKZuqbzJkmTpzs
VoYnC54EbtRGR/tAWjY16F+y7lQrECCi43DjdMFzkFUXrfz8EtZPQM28Va2sB3iChKn8HTQrGjGH
qGeEX90za/KpSL/QVnNXK+/cwylbNy/4Y9pt4ONpmjSiB0eQiAfiM2GGSxqF2DVpK06kXbiJtHhD
DUhkxYCyRBtxg5s6t85+AjIEOWXYEv668UZxvVitQLWmVJRqBzuJ612ug9nzn93mipFCT66mDXdt
mRzy2OQGUxbfhEMqu+gNdRb2i85a7teIl77S1G5lvPD2BNNl6t4xkLZPTXP518/MPzGWPQeGK+qF
bzImJZ34p0fGn2j31mNdsk1go9eFfRWW6Ysa25IJX0TbhCQMFnvDRtrTHVpOSgEZi3xBEG9KNslS
fNIHmkA3bp28JV+Utd03L7U+hjjfzqO2jy4T5HUkqBybZr2leLf8Hzhay7f421sNaI6UvgQkJZkv
qT/9CAMfqWJU7q2zXFMMnIy1XZ/HiuMRAe0HR9TQO6LyF2/p36L2/78E21+APX9D7f5Tf9DlvWx/
Q+0vf/0Xat80vD9cC7oR1Tw2RBJQdL9A+6Zh/GEoW+E4NW2GMSYQOsytXfRff5HyD4dNUJHMgbZG
PoLdsi375UOm9Qfme5gXFlgRB/nq32oN4in9feMVy6+cDQbi0O8bbhqF3Nh6kR3rmSuw4Zf60Q37
FP29NOu3sJPZNaJ28pFGcryORxC0FkHWbJOQaB+OM5oVvBDPw5LfT6F+i0tDA+aRRfmVJKWCnK7K
FBR/AeZZ0wnDwhjZx7i3OfDbXe48VlNmPrlUuENrxa8/rKy0Ro4Mc4qd1w2Ot2stG++FA/R4MtIE
R4SfDZxdcUASaRyfXZx2BFcwmJHFdp3uQTUqfPSxZ1+a2O23tbsY2ugQTj+Cugh3Rj9V2SE0AYEI
DKC003gTwcAmFNcZhNn7WfNGX5e08Dy7c7KUEVV1+8yYiJOH01f2gxVBY+OY6TECrWI1PFQZ62Yi
SbeujLRoL4mqrTsr8FOGiolNS3Gu/YsBlO1lwo/ENqtcgbCRBOLWTcz+IWPCx1gmqN/sEVRT5tct
PSo1K6zl0ZsSe874QAKSk0Uf10zfgnwU3HAXNtIgShp8sgEpnR7FCPWvR6lP+ZE5PzXdnvEzjjmq
UNydU082h79huhmUmd97wewjQRvVTvpFeS1639z2YY3EOEuX/ltuh+ZrrBt5X6rGfraKplyFvrAY
3OihepqV0F8ZM6HzYpjaIjgmFFyauInHnFbhNDUYHAcGA2pn9G+cIIM1X/dhdZ9VhX2xHeIm2HMZ
wZmDfYXJKdnZkHTv/KwuN7TI23sLX8jZisPiEtMwUHAJsLFX4Jrz7xuOMdcdkZp17uoFeZezJ5KX
5BHjdIBY1xuD3rdjT0gWbF5+qjLsQmmY5ZeoEjUJITvb1sKSt6FuGTQlzcDVPnUr/8gwyd67BMif
43oKb8texm9Wb3fXdc1DNyBiYPltAR8AV6DIh+V7XhErMZ9ll6ef/HJksQL1YVO3o3WETgPFOzDL
DL+oqrDZybQl0mJp99Yu4/Hs5D65dtrHP7Io4Wg2loTyMTyGh8jLaEDiLfAW27N1id2MHieuIGuM
9uF1RdsLvATKKEPMYIySSG4zim96In21Ex27WIsfy+Hmq56n+Rh5fgKYwm8YzeaZfe3G2bydTbdD
Eo2Xuhw3Ts6ZG9cnf1L50a4oDiZd5aAbl+3Enu47PBCWU22mOR7fJsoKX8GiUQEJNuDTUL54sPKg
fuyHKCHzORhP2nSG51GI+JSOJFuiuFfGIZnHcWtZY3/mwNitJi6V54Rh/b2YKuNdlZg81jEL6Deq
X5ND6mTmDfhihiEB7dBdF8VnRIHR27vw/YGTMiZ+aucoP0wxSn/nSM05xaEMfM3rRhbV9CeErxJB
ahN3xPkkROyriSP2mhNJckPjdXL0lh5cb2gml4i5X72XTg54xUkVfaJayl3Xk5PcuKFqDxPa1e0Y
pek7H64Z/0zB3jP8JaPfNdvG62hAzmqCAAGXx63RKFgsBr8mn7cjV15ExSpUyWuKk/abhHN/aJOR
1H8DSeUyVL0DF4eC9zFPzDO0W2OXpyrd8J0NBxrf2hsVqOnalIiuzjgSGhs1WqQf1O5llsn4Nekk
yB+CQnpHK7fmR+rt89s5JpxTD3N4NRsN2lw0aqZpLJ2rgoD6m25d69qr4N4hunn61qcj8CxRStcm
tigK5ILptpe4/fndNzBHxxZMMeMEs913BAPjlcfjvoNoQWwEUIB/NGaFP43i4Q3hihqDb5VdKs72
L4Vsh1OLoXVfDnH8FZEhum2rKaGQM0G6AdMSr+JomMX9kJvm21x05A5KpykC3C69axyytoQWSeSN
sefk0+oNh85883XEDK6r8QW4LG83XT7znFNpUX3lZL93KUPAa1sh6YOpqt1zQgLhAvpX0t2aJc3d
7Ovm2HjafKjQ1Q6p2SXXwpnGG8Yn9kugCUyvLCS/x3KiLwkdc+kzoduY1iu6qko9R8xNQ119H4dw
vhRF5t8NwiZy6fHeaMvwlcRB+eBlBIm1tpMb4TX5QQaZetPJkNDAWpjhFaBH56OjUWNby66j2EbU
V2bYEEoaMxajamiSj6qisL4QzGTKhf2hmVIQEcoUzpUJBMqU+U8mjKmj6UWdsTWlQTtobKr7OvPT
Q9/HOIPryQfXlxkE/VPjugLMSjCrHzGElEBeVoRbfCCB2tsjRtDM3g7JZx3qBsKAil9MHLfboW7q
BzXb3he5DggutJaLpzxIUkDJVvOeRS6MlyqlTnwwi8tMEuCqZP6wa0dpw90GVgtUQ+EiHSY8QAn1
ivuRDfxbZBFOCuYJHZawgvGdsBb126ytMUm91JluuFZJmAANHqI2LdPrqbQZhOrePFhQrdYuA/HU
A+lmVw72X/C3h1FX0a3ZieyrK31G4CF0Kx7X2kLa8XqyczTDeuu0C5TNnGeaHn0sbSff6KurqHWH
o9vWDIciBG7EagmgKYxuG1nLB9cu+Vn4QuuKsQEJMscu92zYCXwLK3zorMjcV9RaLxxoMb9Ixxxe
Wt7E99bo8dROtF0j1A3CvAvtCM8F54foOSlqeTKtsnmPeY/saYqZpzWYQMKi8dRU3BEliaCkaRY7
Qh3Ik4hEfR0V1Mgl8AAvaRrAFlKiuKkH8m4bxv/WNbYGev2cbqBmNwX5UKsyv9hS00ieGPN7acXz
Meu5mmExsN4oUpO70E1HCohj55YER0MNNWM+TJZwD0qdIWqCHTTNtWxEf6L3KGU4lc2fGY058JwI
Q5TJup48m2Qcu20iPJi7EZXT2IjEc5gn3gegGbyJGbzAaydIiosnJjybtCgjMaS9g90eb8pqrMf2
JbKVuNR24KIaigZDZNgWDVYVE+GzKYNNqVzjTHY330+ZFIeQDutLWLrOR9srTnsOm+ltrZv8rFRu
nNnPyMN2cnrsJp/jSTvU6gTpOrzKMi84YGslDalbCxPhEJ6asIA9kMxzwUunfe88gzbYusA9AM+W
jKrnIkkvRuc2j0y5w0d8HMOxM6L+daBQ8DhySHjJmro4OrPDoBJn+6LhBSLQ65oh4UrVpALXutWY
hD1F1M7iUX/inJQ8536WgiA0fdYGhpS3TQcDHR8hAjpZ7XjrMpyiWTwnRRpUhH02JhihVdSQg7LS
9i3KmC5kwGUutM5jeirzPtiEmChvXBcPeJuX00ttefrRmAfr0VF2fJQG9UZYM2M32iMdvjNeTw/a
bl9qNW7nKkBt4xfGhHemT6vDqPJIoI3ltrKgvPUY2BniFitbcapgfEWoo7ArBBBF4Z2creHQZnyK
yOVJQp4oFRS5oviAoTnceVplT1aZ4riQtroyWsgQzPnT4EKMVt1YBnJoMwT6e6ZF/Bwn8cBdosQg
tErtSdwZwkmuus4hD8fJGBRp4nCSqWfPKVArlsIrWffe3vZSTnjF0OCBDk0DnBpgRfTgiOCQ4zHD
por9trTM4FINTF1yp6c0KsJiGFiqQw0pRjeHETng3AL+cT3A5ttNtu4rxpWTc1QUugK9cEmvjD1T
O+RL/ueUOXeT6XAww2cwHwNS8Eccx+F2rML6NqC/8uwW0XCbJABqS168cl2ZfE36awpznVvW9Dw4
qXcG5CsuFDHNn0U/wZCjtRuZk2iDlTD3wx8v73LVpO/SYGyPVm/XK8vsNLJ/B1+JWHcjtlFqmnc2
6d3bduoYvpe5PPSEcJ714DbNau4z8eR26Xj0etO80mT8XqfCy9/nVrDNl7NDAdRMJEPh+KgptR94
mPzeeWdYDke2ScVdZwr96XgquWFT6zH1qWHbhEl5UVlr7JXowpPbzD7O9Dzwt2PgDG9jGVRHbind
42AyHzZl1txy4fKuKXWkmIg3xbzNOWHvnSbslkJSMFXl4Djc7Tz9QbLG+UFfTXTXN2b5SAHH+Nmb
U7i2gE5eKkHdKTqF+e5WvI+dfPJfppA3d7vcoVamhvKe2MLbBXY+3xh9qAcamjPMkq4T5rdy1gTb
yF0/YdAPofB4/p50G9GZJEzfKR6zT7nd2jdDRwFYpklrq9Kb77CK1h99aNvPhjlFb/0Yik+naloc
vD0nw9IkJ9/4LhbjWtJwlNIAwm5YB5yyasDOkgP3aMaouhYepZ07QUyeyFFEK7R++zxGXndLrp4H
mNfGvp5NYb5by/QnpI/zg7E99sGhlVQK5EosbQkDZc+Ok+4wWLlkEiQfN/rc3zhGanOglvKj7in2
1JFpszF60sCeFmL58QSUmskdHlmdLK4MUbuOwzq72Dmj07VTFuoHho7ocw7p29sYPOXNynEZkxpG
kz2DvyqvSazh0MLSAPco6aa1yjgxaRd7cBpokL6zoQP8KPxz5GYmdB3muZug12RjDA+IFEwnmmDN
sDQucnZ4kXFL5lXDdpbFscIsgrvvebQ4zw013+QVFy3iSCqrDNJ7UbGbLCu5oX6yuS0jB4NglveY
BnETV1terWabeV18V+pcdGtcGt2e+JT3Y7J7TibgwU6SK8JpkghdMrTAs+WlybtMSJJgVvdaMXLe
1qnjUjnWJ8xEWDQBt7blqcRgdUPyrcZ+J/vTrGP7ClMa8Kh4mukNtieTclMwLqVe9aAmrittmDtV
ztb3MR0Mb9UXLmXGUyMosAfHcHKcof8R2WGH7bsOBKxOLz/wRcifS3XA2Yqj+pgbPT+i57bp20SZ
U861CJpKI1nfReRkzKGSfr4ha12n5C5adYX1A1u7X4gceCEJ/XsYIeBhJm4hEEwhI7LsgQkC7TKt
KjRunxS10e/82LeepZjsl3ES84PhVBHXNs99MtIa44ChzIYjnc2BOcX89FbPRvLD4NLwPbb7jp2E
GxvXcrFsCCRA4loYr8KM8vu4naZmrYLKeh6spL1XqSbCyo0YNzUyvPkgCq/l/+imaAkzLO2p2G4G
uJDaSX8kmI2A/pRt9UKKs/0CkUSJU5rkOYKrk372YTndVNVMeMCvmwdyvYAN8bGhYtj5UJ0LN/I+
pskVV45XkNEcGpflaPLmDCMN4ie+wGhHaml8iX5WKGGUhqje91cD2+hXTt0sbcajgeHDt52wWMdE
dSH69pVGxcU2DUWpQEldR5aYv7lZlHNCTMNvUVp2J113w8bpveI+G7hFA0nhhiOjKrqgcA/hqlka
3MHOt2t8wN1FFlK9CNMEBz+hFq+Em/cPxMFG7oOIZ+shr/HQQIoM4h2cYLIbRA/n7ylqmrurpmJ4
6mssOEgzVT9tcSGbz13vMbGS2qo/+yhnNejDcSRFoUJUCW/AMMf7o9B7IjUCAGtg+Iecm85rYuAa
yl2jLHB4oYWtZFsZd8Jp220K2YVC4DY0450d9eq1ro3g7JMOnE6dv4BuK/xtxPis3F0RFoY0O8a2
cQFg55K51bn5o4rT7MWeO2JyMantDoND0H65ng6ZCWRVfTXqTN1afUsgSdOMNX8iZU23BJGAHgoz
ddm1QTUyZjHT6i1oEVIY2MTGeUa337tlb9QrJnk1cDhvDp5UEZZviQ7loS0G9ymEMLPCieGdiVGj
HNVWtOtiouWrqHbn6wnk1MW1WvtNZQ1y6dwP+qWRdi3XwK8NspQ6uikawb2Va1WwLQgmE6cbreQx
00UwE1oLbQyFFFlCclC6uNim8g/pIDXu3LH9xKYn9hCcyZr4c0jsJ24cZq2jfCrNWay9kiN6MFfp
+xAwrLZ9lyhIbkKvm7qhfxyt1t3LoYmum7aqbzmiZ4SGsZmvfWzgd9g1IAIKuHFxVNYsxbIvdkbu
Eu7M207c4/eaTzrJzXXnkXF2aZKXK3dMg52dUqiVOy30MUg19J60c/XYCoxMwA3kcpXFok4/eD1Y
W9XN1Rq+ef6IDqp2+PTVj6wQ4odDiuFGaD8Noe6X4S6TRveZpyikXPjjTezq4E2ktrX33ak7w6By
90qTjWiYfB7ZMNnuFFyPd8Xs8jbvXOYSeS8+gUlw24ZgBiUCYMuRMZPzYPaW9Trjh/5KyyD6ZqG6
HMIQq1wg4w/Xh2xMkml+rZuC2Hbla5MNwg5p50opLO7I2d57GDDfxoZ59Nbrc+s0NM7wvcCNtBkK
c9gEhEcozpTg2bFmZ4THEAK2XZ8UP1K/cg7tCGycs7d8Sy2gNFgPVP0Y+7zTnYjS71VB/OIe/QzS
QDDS2BJXPRLpmGbpJc8MgjmOl22xXEZ0cdPaWuTV91KAkjFRIDOVnyJUkVCMBxHNB6mRDFeNdP09
DefFg7v8tNYY+njl4wqotwTqyODNG4kf2x07wsq3uDpSa1OqVxNq4xdwQPFeRuTIA8nOjGduKHna
3GCfWzkN0iwx8aWtJxcnc6Pdb82wJMJh+njbNkrHfh0mlboyvaDFwVOivhWqtTYJ8trRqhp96U1F
zWNCBmDvR2EyrqMidbZ5P9MKUGROsJ3tbsSpbyDzkqSK6wMpDY/Z/0y+BoWNsR5gv3YV0Giwq2yZ
vSae29BU1S/0mCjI6FxjVGgEyrxMtSuOpU70MSxUse8TiZMEm0n3CW8QqEUTSogPLIZklMTM+Udn
ZbzDgadOARD6e76H6hBwjzwpty+epnk2EAw6zKHoQnucJ8PWlaK7TSHHcioj7wQkDK3QCQUaXzTe
sbCOW8Se7DiGtrXLG9Pa9ngaTq0yrKuM8pIX2bZFzzm084ljF8zX285/rIhVPYEKSy/hhCbDVj28
V2OJjYGDBK22LjyGvufop1DWDjY9ZztKTI3XiUIEuuYS4udpAVPMoSv54kNz3FotM3Kb0gsQbUAT
UhNnA0YDAv1VAsedU9yaQyrPHYmmK4WJ7+Bn2ChK4hxXhge6hJeavTUOItroLRtHxJDm+2CIw1M9
SvcmKzvevaITV0h4TIBAQ5hrws0myUndPMK2s3g0HAWXizU5wu7HPHuMzfLs14H1QCAbO/QsjGHc
KL8t3tnnGZszqModIt1++5mHdupy8+njM/RsfNY1Bl9CrJ59hAsIyEJlDiR6ro3eY9aF6U1ZeuYh
BL54dt0oHjdpM4rqbuTJvLfxfWDQHgGb7VNumgnhXmF9T+LWvannKnnNW4e406wD95arS0myM/Dc
A2Eza4YjOffPMR0tz7Wa3EesoGTyhqK17wPydrB/SM8EGxXr7tWz8J7iDW9xQ9tRmTzRbqpOSDmd
v/FSLz5OgF1CdmJDRBuNBA0JrgHSYptdIDZ4O6ZlgRXBu6NdfgV1x4l5q4eRXR5cJEYwf/DuIt+u
CJoAjrsuraYnoD7FAcUSdia7g00WBsB4ROh57UaIlZsumACLpVkgzEuIdqyptWljIl2yzNAIjGr6
0JFhT2tZVxbaPNh+7BxxMHDqbutCH5gRBvsyo6ENTmUTOK/MuY0fRjUr/2GUWrkbfnPJE7TxmE4P
5tTk0BqZjdw7EaTjj9IZu/lg8qiKbZGo/CseYXJcm7ROT7gtQVd/FEVYeOTPaINF+0z0l6HLJtv0
PmowqboGm2wfcj4ktbkor3PXkBjmoud9aHgZ+c5VSuBq0j1LSK169xA6JhAhzH8YXhBoXAbteSGJ
cDEKJbJAgl3uSqmqU9kJrhekpbxTbY/i1pqX7HsL/51lX3Xmd+xd+b2BV/Qg2YwfzNCvroasg0Vb
DS1bLH93OlmD5bw1VZZ8zk2PLJjMza2aIXVjXT1QIl2TWQkVzNdpYAu0A6s7st31V7FjSA6sbp8A
3mBDwi2Qi+gVypX/1XKi/RrtQeGL7gTrKohYcLx4o+qvkHB7ssfiXJEdkCDbFArditZpZnSGk8Ex
GRbDO4MC4uS0ipUZpGJRF9kPT9ndTTnL6orr77yHeO4eCyA1HqYarOigF9NXfjB7a82NtRlnad+E
TeicPSPpX+ZuAskgZwO8hxJi4dKljGc1/1iX/XvHuBTchZLJvuBK847qynGbiUf2ozfy/Fupgumm
V2ZMxMeiVbCL+11VuSAs0mSMrhomtZvIHd273unB0oqWo1zX1pq5p51LGEnUPedYCB8Ac1n71lb9
Karchnq2UsWvrgRFzO8XVcmc2ps8ooIikC5v9TFlxsU8E7SyB/2edBlroqmfpm6BeXpTc+rHzj22
USj2WRE3u3gi9th4E2aasS+na0D8/Wbk+kYDoaJJJ6p82hx5Xaz7lHf1w+CZCZ9XZpilEnKhFMr4
da1vQ6+qD7DXx2duh1QfSAiEhzSlVTEhb/nG4R+kY44z3xRFePChUcAKrzMT7H9sDUzFhbHsbO1M
CC/tLPcpmB1w/qnR5ddsy96Nm84RfY1t0t12gsnCheExOWc46bhicUhu8pKzEWcPdyPD0b6SlSk2
FQOSdGU52v5W5otuSHbX+aDolBct4DfOBbxVJxM6Exc7CJDGKs91UfGb07azlWYBFgUhaxC/XCj/
3/pBDLo8/ns/yP59fv+Ph66Jq99cIcs/+uUKsew/GFpJzycV57IxSPwiv2whfESCNf9l7vCUuViO
/moLscw/HGpElvZo6RG9X0yUf7WF8CGovgimLqVwTF6V/Zf//Z8f+n+FX+XtL7NP+6c//wcy7W0Z
M1LDVGL+7r/zODKanosZTlkS84rlLa6Rf/DfdZEFrq4JueY2strNbCY7RS3yygC4cOVCl6Qfo2F0
poJs41CItc86y3yQxHKrGhxUT4bRjBLqjXtfv3C1CG7FjLwwFy+2S9s2sbu2hsYK4t6A0F2PydHS
2KAAvGSuBbEe1Rkj8DrLnnLYgBsNj5w70FkWHAtHJ4NjOiS3w6ShJeDxrYrbrql3eTs9p2D+N1Y3
XQzXvdTzAJTbtjZ5BkabFfKpkO5tEbQNdPDk0tWc4eqF04rIlW+9jpqGqvvWEzdZgV7b25VF1LyK
y9Mwla+jwbLfmrj/gan5G+43EN0tp7mqPKdegSrd+Xm7TqfpaRAzwsOBOvuRNZaBiF97zsbKXMpy
Z2QVhGmG3FSjMU/qiYtdes5JA55qmyuah31OH/NkW7Z7i9CzDocNCJxdkbSnGqUvWeZl+XUe+leJ
Bt5QqW98m/tpARw5wVPaZYBPaBEnV5kr3NtsXt9qRpFX5FKZlLfdKDeTkYqLxdaMxgBBtmue8AlG
1AXZXr4Luo7aU4S7uyoITZBjIafkn2+Gf+vNfhV/NAQnf3T/ufyzj7JilhpG3c+n9O9/eixz/vPn
v/Lbv+DB/usXXmxZv/1hy/2xm+76LyZtX22f/frsvCeWv/l/+8H/+Pr5WR6n6uu//vIBfZTzxf0X
FLbit/f2UvH93y8I569ioqz916c6fvKWW/7+r7XANv9QvuvxXueZxO/qYPL961rw0+xlsPo6OLSW
hsK/rQXOHwaFQzDjYDdAbSd/8Le1QNh/ePQRe9g1cY9Jy7Sdf2sxWFqK/m4QpELLYTQuXTAgfBXe
nkvL0T+sBaKLh4nG2O9+UGizekkylbE3uhMok7s4cMoMj6DndEfyt2BpB4BlyGBW4AGBRrKcA+6S
ehQq2DPdtovTP7yMf126/nGpYjX80zcHbsLFXGCaynL+yTduemUYYVj4NKow0Rs1UXmAJuI13jrg
GBys/vVX+2W4/vuLgYvIw+fp4M7zIasAafnTixFie5M4rkg/uXIYthAA02kzD0n66nXBaJLOTgYK
46ESiSqABpX3dR9vtGPk/TNn92Vs1XnzU2PbzDzbuK8CEPo4ROAAN/wqiMegrIZGthoyzgY9FRvT
RC5JoPUgrXkMn+oVCwdEC+3Xtg8swAi9TaWtDIPXWPvTseeTuXjTjakcfkxO0VoXXwSJAFLTt4wN
FbZiPOCiBDEzTagdrzKfJvMKgwTTu6b0Y/xq1rJKtCHiHBRXPDpiZ1McAdAx9/AhhH1zTCvZT5th
8FGnayw8/GC4uBhgK7OrSa54ob6agqVMAQNXO5yDFDEaocPrQvIgiihmOOJMGRrxf6g7k+W4kWzb
fhHK0DkAn7xBIPqGwZ4iJzCSEtH3jQP4+ruQWVYmKe/LtHqzN1FVlmUpSITD/fg5e699OwDowOuO
NGJy3oTXDsO3wQboVL/rsVa08rMdHMTS+ONkDS487gxuOwzJDdV/6MLSKO5IpansBJJ4R3JHVuHh
uFWhU43rXuW98BNpF4TRVcPY+FZOj/MURQLIbBwwod43mWsj3sWCXt8aVTEr9Dgtkt8NAQZ4z+rS
asULBMrYRp/GJk/JyEyzdvwgrGfMqSWSFZjYjYEa6KDHi8xhAPkfrWvGyFj7vV5yVDCgZThXgv6A
88MpvuPcnMaHVkVV9wb+sVw4MgXT0k0PFuE7Mnf+AhUAbuszVRbr1ta1q4G46QFl0VhsGhTdvVyh
uHLBro193xZwkRD19du8iyKOYSZ9I/5BE8BauIvwNCR3IxOkKTgXjRLTt44YH0jk0TC9SSk0UD2t
akakmKXL8SqhEWotjGBG8OMikwqirUob2jvhhNjvCEnLni5Mpyw0Vp0HGaRgXcqtIwoAxyOah8Wc
NeneJuGMU9dmsOg9djrax1XPKehcSwQrJjqOqhy2+mAN+oa+Mxbdbqy5M8Ve3eMipB2YFTvNpnHi
Z9LmCozS1sXxgrO73Tt2wW3Bo//TbpoJJPu+Sbhl3fYwPpiudsvRbJJTAOjQydOJf4dXYa+LFkC3
5UjEnjDzGeZNJnXaPusn/p5SGl7JXUubg/pejjR4dzP8UKxJaSOqTydcXnz232q+DEHJ4Do24xSV
t1iu2kZclvHFbIxOPU7WpLwDWkX4tgDLe8835i5b3Lly+iJTvKxvTFNnH4DLZtKZ7KH+rEyH98qP
Y4exdB9qESoIRBK9eWeRyeWeUhxz+efQdfxEK3q6VvgeEvVjW/4UeOYrTf7B3eVQtBJfGFkiVk1p
aHb8bDuFieh0lcT53LefaR7GNs4NNxta78ZMK72eVq0M425rM/Gcr+QKGgBYUSLqq0bGDLIiplVw
eFIasPeEVbt00vOaTE7tR1KYAgPzTICa/fr3Gy4a6J+2939vty4FsYQZZfxRDP989sCbGdGkQXkV
tYvVoLdhxtDExLuWx3K4QMz2Hv7+E3+tfP/8RMvgaEV47Rj4Zn497SYRJYPMwbdF0m3DNR2GN7Md
l7s147wbRqY9mcodwpy//9hfZdj//lgLxRRh1tTev0dWDuVQG7XgY+vZBp05Oe690nTz/u8/5X97
nBYydGEyjDSk+E30HS7hxg78bsQopAYn6Ml8pU8/ppIGGXMd9x+Oy18PZ34pbjfASTzXIExeZyv+
9VkaNB4yAhjo2UAr3AXJhGiC0ehegUn98/74yxXm5zrgL8+Pj7KpURycDHxpvz+/Rjfarmf9rroa
EGQQEVhSJ/Iffh/KrV9XIx9CIJpDqeFSdri/PT7GMcKgyUxbw4DMOZbM2Is5fBGAfpx0uDN64xm1
9T94TP6yID2QJxA7sQkYZKn+cVX7qfwCr+yW8aLIQQl3zekL+7or7VUzVvcprjZogUF0+Ptl8r98
b3wk/itTd1z7L99b6NJzrBfCvC2i/hl1JfsIAC0k58PEFe3/4cMcrAKebnODNX974QBugCNM+OaS
sQt3YqyMR80hSjps9XT39x/1vywSaemOjcZw2Uz05ff+6VGmhNhlFmNT4EFau/eS0XccaK3/7YdQ
NeLXc3XTIXTlD8vQTx9CCwaD00znxYuJAakspV+QO+T/sF/8dVXgCbSXFwua27Iufv1VAq1Dq5p7
rIo+31iuceiREBFldNZTSLRFpD3+/W/11yVhshxMl1R3gUPT+a3utaBKkN4tI9qn6lVY/aspmuei
Lf5hvzeWn/uX+hoVrm3x4KiyiRWwlx3sp6fXVZy9IJl4xWobnC01PKBRWyTJuhIqahHjzjCfyRIL
Z+YFqn/TGkX0HTEDnnyUNXJbP6ptrO0UD8Plv38GwrFYq6ZH+ef89szxxdSDuQRMWPDRmrPAvAxP
sUmktumylsSN//7jHCogPouhJPfCXx9F20MZQ5sEDYorV3LMEBNxtxknBEg5J7/xDy/9X18O03I8
y3P5DRc32LLifnryIc2XQXisW6nwMRBygSvnv301sMmRhExOCFua85dNWg+6uNUDHNR4IMGxd8V9
k6Yff//UjL/8HnwzNs4oi1wM7tW/r9RQByqiRs64XiUfcJZuFHNwxNd4JgIEYoxYgT/XXesvc666
0p/RtZ0TWBJ6FP/DS2P+6ijlAFx+FpcVTaQ7kSe/HxiCpdFVbosooXUudNG3czNIn1ktTDJA7QVQ
h1atFCSNZLwyNmBkDs8C8jBgZ7D3ZO+uzB6h5VQkG0upNRbcuz8e1787Irc/9/7+01X5sxX4n3/8
P/8f+fAww/20HP7iw3v4UfwI37OfGy1//D/+bLQgk/mXJQSrwlrWN+0CXqk/Oy2a4f6LCpMOC5xJ
af3ZhPl329Vw/kUjhcLCXpKmF3P6f1othvkviwaeC7OLHgQRFeZ/1Wn5tb7AAO9QmrFZI1Kie+P9
vnRbg6wRbdDumF9VN0TwPI01IWUMwEq8OvRMowFxXq3sfWdXAVcKnSsbVn/spMI44zkOpcguOa4D
C6hOoA+cqa1r/Nm8+79WWvRUft2k+TmJqlpawy6Pg0b072Z9TQUgdrXojOTiEpvtLUPgcUvexys5
a9qlr5MPxsmIozBmIefw+C8SBGoZqofeZaZnxF4AD9t6NPoGpXeXfcfsEeLPMumL5E+AZ1n2HtwO
jjatRT1s8l44TXYL3B8gImalIy4wjNci+ZYgYsmStH20s+41b+I9kXrQomNeKzNPTkgsdnQ1tZU2
WSdLRxMkZyw57EFga5/IPqCRZUIPBsW2Q5IHRYV5VodXeNc6re8E5A8kVb63DCc8xnYKLm0GfAdH
ZNirwHsog9tQWd0Js+MB4xI/jV2sl4JqXVwGS93POLtgsSC4TiK0w12v9I3TV99JVTbPeYMQ1wsJ
lutKxwRANN9FVnFHpgXKgkJ9z5yxO1vxlG1iAfBFQ0RPgAjs4t7JL3AYNv3S61ZEFwDba94Cqe7m
SYS7jvQSy04IGSolEzvPcE6G/tVkxJeW6GSD5bZLjslQTcRDaY2+Gsww3ULUuEK+zSFO6OPxjz/A
cEKF1mSyzQFLtMDpdmjvB7+Fy3zTRfJb6opj6mlEFIGr8nMRbkyHH5Ke1zrWhpOaMZHlCrFQGTrf
YrePlkXyWWv9RlfRuGLGv8UqcuMsSjrBZIpuNgI6hFIeGJQVoGs8QmX9vYZ6GAoTHJlFpl5Pykgx
wDOwqy8saW/WcvyjEUVzOxi0ocCtkVPRRh9OVVgbe+7JavOIFc1ujcDQVglZ6HUc4wvov+id/Ajt
fodf/hu3fVIzXLTIjQYDsiuui3ASgkrtbDB9fcSdPKtCs/0KPL2nxFuJ+qqrUT94E+pUAdJ+NOm9
tEoiJu52eUD+oBk3x2asn2SGdJAcTD3Ar2eijAJe1QMrMneaQ6/PQHkNxg/KgWox+8xN1NxA+CL6
SvlGSvZkFqIetVEZR2h49Dh8pA9n+QFAPwcASVBMT/ZCABjHfj9ERHG4snkxTSBW5aCdKvRAGMxf
EDsZeKsOBWMH22zIDvJsJpfLpK/Muh0iFUQQaIX82mgOZnzshrkm0Qt+a1nJ9wLN1brRGILT44mn
JNoUqdFDT3qpFcjGIp29nTtDSAsdQguM6FuK4w7ymraaJ+1Em+3G1oqbxlU/ymm8RzUVI35vjaPT
3S9+oRtDV6cJFmWbRs46m0D/LAqfqdZAsAbMawir2JhW/RUR9eJ4xbTxYuBilGorfaq2tF0gyfXA
KUPziIcILfTgoF3MfuRgiNKFoG25H3pX4wA23kapf+TLlANeb7qGVgdXjik7WgrU+G1K3Ej24cTT
VmNe7pfEzOZRceMFzb14iiGhbOyg+3LwuCS0wxEGvIg6fgRM9SlgM/Y0irrAKX1b6vdxMx1dEAwb
XQ6nAtYW5N/xrET71GEXXRG1+VovSvc5iF8y09iiQUbzNfCOBVjUnJi/Jl00Au0yfK50D2Z04vh9
UZM97pyFIu+pyUeew15b+N/gn9S2seVDXcNbFDE6odSQoNlKsnUG80A7iRBiNChkXjDGMoGgCTdF
0eB8j7I7iQpto/TkuUCotkM3ROUZwr6rWzJd0ghaUlq8LshmhUBZN4sKXUhLNgxXUzcBYVyD6pQ9
GlIGXbhW862crPQatN25rOUhVAXSjWHjEZ+xh52aIYExtu3ipkbbDqE98CvUaTsuBQCSykOW0VNz
U/KjcT3djwqXRYtUN09RGapl0EDN/MLl+NjX6Z10ZzK+S8lrbotDz0kQreMidzYgIq5BnozHkbTl
gLka0Hd8BS4+g1z/ZocH6UFwbFuQ6Y72Zkqnvw1hzWfM+A81ojLKLzNcORY85cwzflBSElwE3DAl
3taxZb7V3VasCn20fcaSn+ZirJ5Gca7D27hNTLbg4l1wfTmWevhd2W29L/JghQf4WuXsTTPJxgoH
fJyXFrYpgoymd/RvKO5liySbv5dYDxdimE5QOYmOP2hMkfRW6D5TD5h0ZnaoTPzbWDhmo1srR7dR
PvWbplanTjJ0nAKuKHRfwjUE/LSR94GiSZ4+AFLJtk5sAdQd29080qxuppHXp2/WMUJgEnCL0R/U
dEspQWIxUksRBUuMd3MJQsvakUNoHF3zSWo9ucE1LBA6g0siDSB79Oy7bCaajlzn2gkTiLINTPGC
BAmc8Zm+wYznHiSdoW1PqCQvV7R26N9A30QIZVcRyV3ksK1ESAxpJBmCwvZC2cihweDAR7jmHdRo
pbdVt6QsR8DlE0IJhgofREJCOIG8cPxDfEFB2xKJLAd66mXwPQDFv7ZQgTSpDJ7QHu8JdTSQV+7q
hAiNxpXwB3Abzv0MY2Ue03XSQi6IZGZenRwD2Zy/SSysrktYVoKpuRDFS68k1EpprDFtGT7jumpj
9cDVUzSjq94SCeBCAYjP1r5NmC1XMXJ+QMFsdoIXR88EeOkETEzigUJUOg9MS57nsn5OE/vWVhOa
EVNhqq/H+wx+8N4rReSbyjTWTozbBwVKe3LA+d0w7/9oapiHrE0G9XbynHbzAJy/+KFNhFBPLSqa
DqzsksTDXEWcc5ChqhEI9BGLlJaFfEe37idO9vu5rsN9EtXKxz5ziM3EZtbv7Ruawxuju6WKa+/+
+CMpxbDpQQfX8cgAaqRTO4TVOnQIJEf0MmQ9l5ozsVIfne3ukLGtUAfxAxFhWNhyF9CM+eOd7Blk
oZ0n92Po7MMstRX27B0E353XjR9NgPy10ONrM35NhdwTntgn49nSwSKo9NkU2gYbxK4kA+fUyBOC
0y9JxgiIY/zg/fwIl5l5nHOlF79TBQRXCxmOsiGi0tD61qB+WUVjeQQoMJHnuiAAa14pxmAPtrlz
RY+5Ng4eYEWnbANQKGuDYpKGVd1DDsWaZlbitk+y+FauRDNmm7LEYWt3+I3h1hEndRNCOVrXuYed
LLrMM/9nx0XWyHD+lkiheltJYo70cnY3pplfs4irXolJVeTjuzbmEi1ndisa6w65vAbQXu3zMh6I
3mq/LXQYz/vCCJsfk/5HmROtrgtWwCxJ0ejzCAC+5T46R68cr8KpX6zYfe5GMMO8dwfsOJ/YGc7j
OBECbJHNOzfp2exgtDkzFw7VfjVEyA3DVRXDfvA4VI3ZIdswd75bnjrOpXYpvZSYc1sBDNApf6c8
ZPbGITNabD1iau4Q7T/EcWLuPcuZfWBke2zy2hVGj7HNudWGBhkbnUrstaMsd1t24BSz9lRH43Q2
G+8Dpzd1rJZX61wiAFSBXT1UQIo4TwiG6Lr7Igo/PKZuVWL1Z4zNw9mpkmPMX+tPZCj4QxqzDC/1
wjcSEyB8UTibrG0lJif5Husj6VpkB2SFecERD4RQEb9G8jo8euR1+HYnHBYZBxqsPAZ8gbUty+Am
0MirCMZC+mFehxsCVRiSkNx+zIOoBN0rlg0Nc8hgocFWNCBivhW4yheSmR+0Ht9I0Xqv0F92TTCX
O8cTO1QSlV9kmJb1yMvWaDrNdeEG3W4I1pZZfZb4yfdl7EHbRsVVxVrlp0XBA2rVOquOEZyGFV4A
GL4LOBKRJbkgQP6jdolgyNT7EKU4ddgFWLufbPr2iswVTuIh3FjB8G2s88WBzP/sCv17pJW5X6VX
zObJjvuGu8fj95EU7VaUZECScfIVwilpLOPQsO/jGD2WjBFhHqJXnhMXxXxSamuYqt1G2PeoPElG
rkq2/za507KAMhG5KK2zR5zd8Kziot7il8PGqwYboX07byA+xLu8l+AM4/TT6CQuUL+xvdL3nAyX
hvBe8pAHq1c+TMJuMwDIWNC6xPYxvuG1DFbDjDfCSw92BJ7BJGUb5XN/ipc4IYQtPxrZ7pVHMa6R
gbx2smQ3LCDSZuicLfdQn5lDttbYFgexJHytnFmcDKc+cvvDmt2+uY4WQ8MnK0+iHM5mUGyJAZiY
f4tLwnGYm4p6zSV5NHCfjFyfVkPgQpDAuTrN6gmp7Mpog0Orhehb8ZL6mEO3XaVfoXRPZDKvSA+p
11UV2/7UwW+LXB5BUYATcJ+LyGM3I8luhMGZBDc6YRQXnTH9U1SM3BOizji04GMmO3aec+UXM6yx
3gXZAn3wFZFiftOM3HlNeoy1zEjtDUkk0dIueZiir3a8RE5kH6XdXvWFJio0YzUaCzNgePMU2iZr
8rDPxi8c05AOycpcTRC3ouKx4oVjPFIXUCcYDAZOMV44ANOjkxGXjhlrvg3xBK5UZ31ibSLzjPrX
jOfHQntPAbCQaVljCGLUMUbanSPKTcggeBNhNr00OfhEshsx7caGvc5s5JEeOebwkzvpO/VXV9XF
ERfFE5CBlrk4mZdqSC8dKrG10UaEhuyrJfusNCCsBkvGV1BDSuwtMljlOFg7MqHJ3Z2+hSK91+zi
6mpOu4naMdsJNlseqHdsrPCEvhNcgTD4rRNsOl2wBT090XbBph6qgVE/PUi9xkjrDFz72eQQkz2x
q453DXxySJ1Dv6naBzsZ3ppEW7ejY+6wTn6ZxEVLDdctOTC0Sl5jdyTRQKgrV5azORGpI7piyyvz
2o8snywFT+906EYb3cShjSEWMvkxX3CJHlt+KfRNOZN4GdmC3GAsLIK09UVdb5QvOK/QqFUFs/gQ
h7kIpouJpGgFPIXlBjU81N5SSJBFDg6gMb1pJ7WEi0bApT+Z8OanVrP3Oqy/U93ubAyufEtat5aT
WW/xcKxLZhj0PbrPwspOLIkfGuxIa2ZrVRakY6dNNng7LES+ighPgbhYNyiQpsE+AehGrZ3EMOSX
dSntjKue2tCYecZi96H14jmtcx4k1lJ+dDQWkVmZqyYVlEbpHRiDJSHU2Kk5uUtyZWzjJiE6vQI2
3xDeB7mGAGf1Tn2BrbCnNaDwxiA+UDY3jVJjH0bh51DycMN3v9MMucU6/93FR4q8n6yYSpjXtLeP
SPTtNSXcTZlyEHZRfplFwDkYFM/0vSw/d+G6BhQdpRv1aCto6sLVC1dunr51nfzKixyVIsVr4VjP
ZTPgTdOIV+R+OHT5dYbZLefqs61MQd8/WKMWrn3pqH0b08BmBPFWWsVzQSi9n+W8DAZJCUgGYggn
Xs3NDJ1KMbj5JvbSUwnRAfNelfHhsXnWw/4DPrtvFxpxwpyXqA+mH51eCfR/I/x3FyiA6Xwvk3bc
SXRJCxr8CFsL+SMJzG0zzpsswehHv2ywk70WBz4YyaPNwL5wOA6NzNnMHe9B1A2fneAyh3OObKKh
AYJdNvbWHsId8thtwD6MWiSgKY6hcDVZ5Eqyd94ysG7Wup1dndkc96acbrhHNXmubRJOYk+lB6PW
8JrRCrIrEjSoWnYDTA2GGNZXVdNHDw37lFiIMLEes3CVoIOYSqwHuPgwuzOlgz9QmJCkRE1eRv3R
dd13vPkzLmFrF+qAOxwLug8xa2UnrkEVnxOTvIOoeeB0Gh674hCFfUwck/cYDeaHlsHVsfNS7oSl
Hjw7OtEuTQklAvsAHOi+NLB+WQuKxpMf5JuyDqSFsGpBsHtTeMK5uI0186ZuGuRCitYXpzvndBVO
flHY3rqVFRSCqczWOkAnHy377e0kKnlmdt2tLMU6SHrTWiM42SHKaWY9oH8RA0ka5Y1yXb6Mekw3
mjY8ImQjEc81z8kYP9oEI9GeWcDChg+A8lUVXbmfMr1Y9R0IqZRSHwqHgRAia2AeGfN+dJudpc5x
6DxXZOBuUgOCm+aGR7wY9TryyH2L5y9UgyW+N/vFKUdtF9fFi9EZ+9noDwlCLBsGHJq35hTkkI06
1XWUI01E5JZ5MpOeAKV1oI3bhVu2URWNPHyLX5ogwTG560Z99gGcwHqM82hDO3nb1D061ozOYZ8M
GN2cQzRVBjVjPq4zBzR809MNxjYB38AkQBLX/9RmiJxMzMJ1F/pdyLjFNa51Vp+bLll3hniJzI10
qI0Fz99nbAyyXWu5DWILIzTYh5xmXXV7CULLHgPTfpM54fVGJF602sVIGQLtHKJ1YEbvkAIoQ0kB
7ADCYZPhfLYxzRG26s/OQVoMFztHPjlOep94vC6hWDcYbPnK7B3f+Xa2owspg8yRguxb7FFddYEf
8t59d0jd8Dh2es7tyvJQPfFd5CbfdA4AjhiAWz3WKdSIWRwTm8jDwSRkMM9u4lyz1j1brefE7wj/
XiDIIqMQxbgJA5uCRJuOWrGuveZz0goAHObkW531ZffW1azbdw5y41xP9avdynsh7TW3OELk88Hc
KA/VnkRI5XsDHay8m6PVDxPcO76Q8Wkmyw2vQ3VVNc1EQAOUrvTCQkeQLdpGpyasxBVW3Ci1N9eo
ShwVoPYctoCseWoiin9T48pt0Sqd11NqnHJLTg92ec+oQK71RieKYGYrG5S5NJPtA6X9qYDWC+ou
C/cxCb3OzETbEnQVU8KMktZ+r5W5svTkCQcUqsvC+ywz9y2fjB9BvvSjRPHhpthjAFhUdCVepKZc
2KeiXAUzi6e3ZrqlAXacSa+9dRO+0hWBzF1NR6BSoT8QFYCXxgOoljerllgNP2iaZ0GNGRQoEcJs
nimopXnX5V9eIm8mV+Qrc6S5OQqiVcpQ7ufA2NktYfATlwoO6J7rpwDwarQjm7R5bVCRHQtb8OMN
T8EotHsasWMCkrHUCUGzcSr3jDRot9MUs9ttOcYvXS5Rluu1ubW0DPNxfIyFRYPKXXLQ8LN29a6P
IZmGOTGHgy1P6PcYECOSPeRN+C0AkTLWC8nfpH0SL8maqUu4unVpJvszXzQjc+es6dINR6fHFqRZ
5aXI+vtBqXKNqJNoKghQo0exRArgYbCy3YT1xsAeTW3JmwoAxSviLYSkR1zXd7OZhnuUYeyQlffY
tgnhKB53EaJlLmFu7ai1OAssNPiUKGbntifMczsXMzkwG2dnj/kHWJNwl1ndNSWprIruaHZjERiy
2u8oDmO7sU8Y6eJLLutnXNs3sqdBM0g2cIisuK3ymywo3Ru6thvIkQxyY7DhI5rVJGNO0sSPTTEX
XGjJX2pM85robrVxEU374+xtZVbhzhVdskGI5fezdQI0Fu3glHcrUoO/BpLdV9NMT9Ust60GP7bv
baB2rtnAHxOAhJV1tbrMugn6kJQoTScOL4rPTTh/wmLCY2Vn76bK6+uSpRDKYJ/owxe7LQbLwfcq
uqVObsf7sq2bbV8rWoMBtnsC3MfTkGqfg5gjuvk0T1AIrzneKgDmxYdN1M3e1sSuBhQdVdbJGALM
dVXw0tfnMBHWyi3tczh7YpUX06XC6L3OhNaumYGYawDHD/PcfSalsQnHqDvgiH1CtCV5B/ZG7/Tb
qbOuWKwkd+HsIcIHXkrN3c9kbPRp+xnNJIEMCZfpmmoW1M0hJizAQo3OuKa9Sav2JWX2AGqVvhpT
M482HujO8Q5veeWPOm5OnKWMsaC3zZoiKSVN/RTVrJd7qxkw3DoSuLji0uypGII183re0ZoEvtxK
tloZ9usFvrkCuEP6h5kFW7ciIXSc+u9sEOW6LhVtDG5+QdGcp6K4Bx1FplQSj6vW7skJzkqgI6Jd
WyOvsQbRpvYQf6LxmPbWaH86RDYfdfSveg/LvYvjBynBeBmhsZXldz2jQsqpRBDH0uNz7OdgHxcZ
RCgamKxx9Qm3Uo3GiexgyCAaZ5vMSWjqQT1viDy6UY56rFtU4MTXrrol5bMK9cTXMuu5ddPj0Crt
iIr8RLbtYEX3kQaWkA71vQWOzw+M7/hTy9U8kIgkEjrkAAlS17ozW6rcmBTryOkxsTzXznB1ceH0
XB5mO4nPcQ2M1UyhL/S8fqeccwXXCZ5vI4msU+ta5ikGEHJs0PoWoeMeQ5DvXGEsU15zOtHXMCzW
KDKxHUHb3w/mxYlpNrRyHh/LRJe3qS637L3A3Ow4vEX1f1b0a1qtV08z5PxrmdhvSdTMLyG7JuQG
QqHp+GhbN2/L1zEjBYQgxvc6x8abRzrpWQBx7g2P3Im10lyDOV8JlNAt9ItjR8NWANkkImnJ8ibu
+aPoP+RUX6MBxEI5ttMt+pbPIHLcbxbBORvs+hXRgQUyZ1uvz6O+t4PcfRWDM+1o0pU7ZdXRU4JK
PMMIiMrgQyOobU1qeH4RBiHnjCl0v3Lzcq/Dst/p8X0KGeXLFMGrgtbwEhjpTAhzACh6qB5kpgd7
oy7qg61ieZF8Dxs7raLHOiJ/sKtx/NjOFJ6ZpCSrdpzN5y4ttm5ov9A6ta+qrHQqXRLVauZqgyvV
FuqJIG3IzoFVwL+P4yqjuYRC3hu04sVqOmYMKeHzpZl9N1VYP5kaHkktg9dplV39pI+QCZNE7bwq
yQn2UvLeSNLq3sp3ne1JfpsmJoQPQbdrB8kmZ/S09YQoH3IOxl2D4Nfvm+yzCKNmb+faVbYLUl0O
Zxp1V+WlwxpA5xHd9nAMQ+7MaXBxuzk+hAg1Wa3GTp8t62AsxE1Gb9x7vbc+5T+ZWB8UZf5d29Fi
4WgtuqzYtw/C+zI00mCKLnK2g0juSgv3bNxivqf6oSWkxwj3mdBEkpPZ40tdDdDCVrnzYs2Ii1It
/aKnL8keWQan3Ls3XVOR4k0KtYd0oPa8B4OALd+o3UOPvwHopuoIrjBSn4UeR3F829Inzk1Nh7LM
5pN2sbPRMOccK9dbqtn+AWgvyoolBpCy55ACGNloIn8H5Mebjc39vqjIQohem86xHwlxIB/W8h5T
orA3QBjcaytwm+iB8AWSyxsZlU+s2nKXQh/bZCzyFcbm7pT2kGrSXr+Mja0Qv0cXk5vTGdfpRPzt
fEzAbjyTOXoKCQ2cosY+mCCRGVaK4na02u91G56gfZZrRTb6tq41WkeFe3DtOTn309nulVgnnSIv
kE018zBjdP0lNfllwsZ7arz2XiVxfYGseY6TSPlJNT6Z6C+2LiYdtnn7mwBR4nCj2+X2/CQDbHDG
PD253GZh18Zy16VZsTEzmfku9IcVMeDJK/fssslv2sTTPifvDVMFwal9BSRhqp+snsASD+eFP7hT
se+MkxqDnjsiJUGqCizvw5Z+SgNsirQRQGfDGqfww0xLu6lA6UVNqHaG7TxWzajvGjN4s5TR3rAd
MLbKnGId1TI9Z4pphlZL0sHDwTo5NWHwiX7kxvFKQl1/ACtT7PIkviWw/BzHhtww80BpmDtn182Y
vlQRSR6Kq2DfGevWnbGYWAZPwguXGL5ko2iKckWo6KM49G1EZ1nH3KArlhUAkUH/7s0WDJY1FBYN
HI25DJUO1ydyjZp6xXwerhfup83slOTIMqQ3IjhpJs9t048wrximUbBhUXS68LI46xcewE5rx2th
UMk6vX6f5HFxmCh8iMhI9wUWb5qry5BxQEFBhcWI916kOS3BsX/NxspaZ7l+y5Zsbhj6Xi3GLEeQ
FysB2XFfY5gl9Lq3LnnB0W9VHv4ocl3aNubfWv4AlEaEEaJ2CGIEmzJD5CvEb7aquhJPNky3I1cn
batke66XfyLks/jzD4Ppb0oJxdunmepJD+eL44UMljpDNUeU8bPfLtxBSQILlDrfjSLMR3VXH8gP
BCOq/7CMHHuqxWgxDQ426BWIRk11DOPGWpUaKAOakOIIi1Qc3YQuBbhQRbiSaI5YRnDJFFP0bKbk
JmRaS2R3s3zuHx+uwrI56t6w85hv85oM5ARawckmO+/InPxd1mW1rcRH51iU/oU62DMhhya0Wew3
yB+0hLVA5pIPoCraQF0zTuTRnPIAnFbDGXOUc1ftdd0IOXECri9DdlMbZnkImLmGfRVdUnduIJvW
l76r+l2mqfjOtFTOGiFWl626nXq1aXr9GRNjdYSRIjeCwImWa1BNW3EVovbKp2CTqSLCVG+qfQ+Z
8ykXl5rihe5eQQo6Y192uemRH3Vr1waYeJFU51hjgCun0dw6hvHVBWyFdKvtOymDlyo3H8qw0a44
foZnyYh+iJ+EoeX71pHvTe4x2IGFkpLdSxjVERjHfNHFkC0DrXvX0OGWwnW86PlSzoZPc8E2XrgO
uVm5+wwlgRNsUk+x4BqBw0fSoulRlqApa+bM2zoO85smtS90mqed3syvQAq52Bl1fWA80jHDywbG
7BD/TFHjmrcPYUwPRxlDvOttQRQU6vtDnHj3MY/sRIePEd6HKNMtHqn4hqSxHWaecY1nx+V4aYaL
W+lfEkgq7/jZ0rx9K1OGmNwC+PluCJTtNv/D3XksR86kWfaJUAY44BDbCIQOBrXKDYypoAGHQ+Pp
+4A1XV09Y7PobW9o+f+ZZDKDAfdP3Htu7mRU+XCziqWKzoFHF4Z2PGbUP74ARcpCJ8+d05gkD44W
XOnM1QtPb2XnmJBiI25dEwnXMicH0TAjWxjqHORcQrDxnDwUznKuBju+rmzvMrI5NxYG65Zu9WVg
67Ev6sgKu9ky1hBfcLzKH5DdxEdIQcvJLe1+Y0UIdizbGBgLVP6xclzk93AKzq5Nj9ZTcFcQRg6R
FUBrCjj8nsjh5K1fyz/KcCV4GUTgbIWShyZ2ZAg9ENBQHDBm7omKDAb6oAY+9Z6Qa2fnuBc3UX9m
uyQaVHfcaJQgFSuPR4N4kJggvNvAewvsonEMEpMxp5s+ZpPxYOWj3MdYpe4L/9pk2XG2yEczARZh
P6yzsM/y1xQN2RnKMMQzXfnURMwA2hjZoTAIjLe4WeA1O0yfoF9bNrdTrt2nlDkjmMbk5POK70Xn
1ndjI8nPZC4xc6OqobcfZkROsgGeKBPA3KUyrgud2ckafDQGypu23cSbylvXjdAUoTxJdmS5vfcm
JGUNNJiV0T9If9kNcXQcYxmdXAkZ1ffd6GzRizPFujWIapjKRnTxjrHl37fVua/eRD++gCQt7tr0
NVKPg+WWO8s3bxGG+V1Ty5uYCK4J1oGXr/VtLpJV6ggDzIspAv1aJIeurEtKJO+tLaBPtYlFHOEs
5L6LfYUrNyMwsMh+TDHnbVdaJstbltUque+SmN7Vkmk4kNqJ4GfxNuaA2t9w3JNnaTB4s5/uzSlY
s2z87eSx+/42+lcNHKnZOCSWuDimW+6T9oZaQZ8r+FgwG5cj61rn4taPXmH+dEqnu6ZTfMBxjdYu
mcw9S+gdsmB5yOz5qSDgYlNmZrHPrLa6q5S9w334XvPSg+v67bTWdITrDtwTVeNd3REWH9fd/UAX
vB+RHB5kms6Yt+Am+rCrVU+R0AZiXwXib+EqvU2ryDjmjX8QKqOsN82TyAtnW43ezNdU/bFkLYnv
bNnWWc0e3jhGyQJKSzNPNFnjQRLAHGaCX/DXQNjWtMJULD0DcOKjWwtbUCPiEmlnd8NQhAwSYQhs
MM8DfEDgGF3MazsMxnEU5trvu8GuH4uw7mPU8OD9rqSOP9UlraFV0pUAhtzAensc4DMAE81YgLOg
88FAbTJehlODg1gE1V0OivPtiVCJEsEMYX8z4QvgoEGkeYtF1FryKx9a4myinp80Y54WGZgzK5aJ
U3wP5PXnIF4JE4g2EioGt77R7ugz6D5F8isRQfYzdpCVctm1V904LyMrBI4JU128RL+kgPKEPwZc
Dm0ERalxTiw2WS3OUchDmG4rI7E2S1y6d5TtrJIgj6ayf7Or7rrE/cGVJJf3TvbDM1RA2jr6qZgZ
bZP+VdPs7Shit9iR2OxTmpwjVb2WQfS3XrCyZjEXYcoujykPPYJvLieTNflhSJ331Ga3JCx5zOqU
BVnuf7SdYz1PPQNOTZ2aiYGpQERw0qxp67KgfoSuC8WqkwczqPz7ee4UR0X2AYAs25t6nTlx/TtB
Zb8EBCaUsn3qnYSD2ivsTQx+K3cIFzcTfrDSiENRIrNzU67XsX9M7dY6Da3x5QCVCwGokRPoqEMF
t4caitYu5mmRiCN1xq5sieo30gPUXeYntwq60wYioNwaRj2EBEmjsmAezaVhtvISpwOfvXi3uF0+
MEfWACfs56Itzb3TIavKrEftm/Wxm9Pfk3EFkT7dDJeTBYx2uuUIXi5WlbGFscTJK0okZeuHBSXM
BJ+bX7p2siPtoEIWHCFptgsymqlmjkXM3+XyrZ5h9kCM52hP1iZUby3jY6joJlAxzEX8K/KbaAug
tKHacyMUlt6DkRSKbuJ90ChJ3Z8gYz+j1p7P0uz/zwdUJ0C/I1Jg+szXRJnyM9D+mB2jXBU7T5AJ
k1gBhcX6ARBIe47GgGmsGwlG2+VGwWv2or1vJ/dM7V8CUkIPTaOg1RrsYA1Tn78/fH86U4B19TWC
5lp/w2jwl/v/+iPf/1nXCwPbNN7bS1yzQQmeUJ2xx2LWZATvVoQ2s44LxCgtwiI1lT96A6EVmdlb
NS9X2Q5fXhaxf4zKVxCIxHJ1xdaJJPENEOJmJSgp0l8288/CRQUUG1sxpee2cd78npbC7y52VQzn
Es2jSMqNIZKP2U67jZv23ckfHjB0LfuiGDXFiGqQdxA3jWkcsiy4LYNB15Gsozu7Z7EXq4pra15+
sjuxjrOPpoJxRbf3Ru5Lvy1qANyaBVbbvBgBrFBZTB4PmnMbjHG49EBn9zZQphDcGzobe0LcxHke
atvcB1BRQU99RvZIxe/iogE6zuMBxtwdDSqfSN6xJX1om2Hvln+VPbErbsk+ROl6iEeLuwBUXlL2
+s/ABiLAdLHQMxygPj4mptz0vKPOtTP1Ye1CF6StPliEOtDW2PlNedZfvP4x/EB9VTYm+VkGxlmr
hyGgUYmEzA6cblRwC0cF1A6LzmB29uzZ3K0fy5vUNK8jBTXEnDD7jtPM0AG2AXJwtga7aEvsTeJ/
NmT6vWYW7n4qoTS0yOb1ENu9RrWNfApCMWOGyaB3IRq7m9AKuBowQ3cBVEYuZa4+KrirG5P0zpOf
qsMMcfROqkc5ZeUBoc5rlTK8zPGSFEMwbgBMkyFRe69RIT4gpvsr/knCEHx0gixa2X7fnf8XsSDt
U14w/+ihqoE7P+h8fErsLtq55Vr1keNbGMZnUmQz1GsOR2LF7VNZln/XgQnLu/USnPuw4mmg48xX
sGTVQW9YHnrSLYjv5uDJq6G5VrWBKsLpt+aqo8kI0gNx1ZFOOagHzfdzawwzlMFRuRLl82JywDl6
21ltuY81Kvo5H2+G4D4FXMDIxQCnyfOHbPgjVhavvzNarOzmt65fs0/74JpkxO7OA1DOi+qYfAZW
et9k3DKe46B6AZg6ZAyQuzYjQ9snrhmJHsTsdlmzKgqE04TIswzD0s/kcc5j3BIpN+xYx1QsHgaX
aF2BeKFWA6PtATH7arLdGUrRPfZAyWZ/OSg9P5Qjln9abr7U+g8GG40m0mnMjeRRAQL35Gi6d9zr
xMR5nfswxeXngpaized3vAp1rmcmnBtMhekOKWp2HlxiBiC46I0YjDtG3skhsKff7DWLjYx+m2Y7
h1TiDXjD7lgrcS6sSe6Z5/N1xH0/TssZr9UjUuKfbrPk9zYQk7owkSsnxoMATISoEBIIcQF1oPJz
CfFpHS3kdSXAuhdI1tz+vUSXQJMa/yx6D2IDmeZIW9g0E1XyCOEGEpM/VHdesgRbrPjDgH8I5quk
BkSxHZBvyU2RMOWADkgkJJYROlgfCZVdXpWfOifwuc8l8gdjyNDBTA3Lp8B7sE0GuDmIw0s9A60i
/y6k1vxcWMkAHiY8UFnSY0RdfuAXNraBdV9Odc6SqbkmEsvFbBAVz/OSndm/Xd1vuPcyH2ePjOme
7c6e8TTOoqkj9M+4I0GRXpcRBfHGhAL7zhjiPStOCe1aGqAQ61LD3FcCRiabwCH4ipyKB6JHhJKO
NM+6QDG22F8BMRukX6I/GoI/DtkAu8GcLhaVC7Oo0bn51GaYNYq/U7qkB7YMsDqwWm5lSeOZSmYi
ddbfr61QUmUlngqnDjWhtn5m7znKviO7p32UW9UtEOH3Z4mEf1EBhAImGQxVi1bKSz3mibyrW4tA
+yxb7u2q+mEsuJlqQT1OxeKw4WNQ3PWlwaABTgxThRDpfrAnEBLl0OBYjGKJ43YjdLjuByao5pzL
FZ85kD5FvBOu38U+uU3Z73BZ2BsS4N+bOI62hLX9sJxuIKc3M7aGea4Nw7keJpsLC72+VdHGmp3B
ZofedKMZPG3i1aIAhD6+1smTJBPigKys206iU4RZ2M/GED9VY/rHZVm2R7s4TIyA0Ioee2QDu7pn
qOH1bH0V+b6jQJo8ZVxB5SJOEZu3DYD3dO91Papf+7FG8B7mMFYOvlNdkELVYdTTFIw2x+D8kRg5
xgK2vDtZo3WOUpQ0Mb8Nq5Y8HUHcS6sCslDO2jDsE4lPG7+b4ycVP89dv7Vi7veI7IYnZlwqG/OL
dx2sRl/rPjppS7zbdkUXjgqXUdKfGgf/fppXSrnHzrUl7PhUsMQdxjw4tB3+0kaDzooANLFQ++Vr
k0evo5Xp4XSxIcoe1TKa7JoTgIEN4k2fWXmS2M8Qbu5sUzzwd9luPl1Vr1EbjvMHeOhqg1INzKu1
JqfnGhqRwZK2i5/EykAj8ZDcrXol26xKzDSOrVOSzkgfs/4il0ExFMl+O3Fd0ZdG++9JZJJ0HW2d
/WiWa09dsN6NlEWNl1Y7f65+EVH7QDxceglyYJlzXxMHKp9HjNobBpYHhvnTXSvaO1E67w7i5GNt
iq2hxIz/wbpfzV6uCxhxwkNoRqyt/Tl/jZPeoj3jqmkMpLOx8K/1SB9tZTgmytxUO8JdG4fVdAFL
LeTLPsRIcKC+JQPvK7SpjSFf8O+noSAjdbsgnTJduTwkhE0f0H9fG5s7ju8RvFBSOLTVt8LkPdnZ
pt6NCWPGM4ntvI4qPUa6sh8c06TeEV9xMbmIetGoTUFwV0cD43PQ7/C7CAox3ZoRtL4nvOLZhxl7
XIZlzyNEJEPOe2s2kleNlePMEJeZQMnlGJ8Ity963sQKHQoHpk043TSBmefIzDMmNh6NOG8gVise
aQObgeyHU+B4fxEokoGH3gz1G1+jtodDMvyFCFJfuz6Fjp2kz6hKPiNV90er3s1DOYeczIz4XC87
IPEgHBKAlR3rnR1TkxU4+zdRgQXMWi+euRluXhRzQKaKYWSWx2TvAH/pqbbYfDNXVNzLmTI4i2wc
eTNMLgC82wXxlycVNYA5BrT2oLD8ADXXohjfTQha6W0bf2e2kLHN2kp4EniyZIToEkT2KsPpADSZ
/g9Lj8Odch/B0kLeSjn4nMnqqN7teFuMy2dnON4msooHcthECDEDbOpNSq+8BvpKX5GdKiROVRe3
BxXAG8VuGRLOlJ4znb+5M5vbFjLkLvC1eunMO5UflZXUdybSCobbBMM2bX4bpnFhwsu8jeq2vtRI
GHZLRuCLWwM3A6EwPRoGK9mJ7M3G8Gn9nE3dpctdXcHyTKsq20+Eoxuj+8P0m3Lblc2nRpJyqfCr
ROjbqCJOcrTcbdz88Mgm2pGk86cIOncDHrQPsXo6RxZImBOq+orGiIk8NmrUnnkZNtCCYTQrN0RI
162C1vs6NhgaCf3iIokYerZx+pIXE5lE04COEY9poPPs1JgkfVvuubBxjyjVBRAWqV9ze/7A1qeJ
U5P3S+5F214sq4Yxu3RrtYEoiZ1ezFPZkw9vcatumZ2rsw01PVwYx7C8p6hOoCGZia0PtY38J7UJ
Phj1IQ3wUluyGsLF9Ne1vXT2sCE7XmOHsO8y3kRiaA8JS2YUpc8lS6FDa5enkvX0ybTj5TxW9ZHB
TcyshIzSikSQJe4+DKJ0Nm5XrZIKXqcuqVb0W0+k4SGnjb06be7svMq6xHHygSs9AwscoJfsPIwV
FDhc8WVxscahuHz/ynYQaXPzbO2J91VDxomRzjeXsz+sYiaVKi2HOyTLW8X/TmWaPDlJ8JB158ZK
x0PUXjE9cTu63QW5lUu6PQbqRDEItnVwHJcgOxZVboZx9ScnvjpcXGSRQey9x5HXnmh5j4655Htp
VS/j35bV9WGah9eZOzTUgtWu2we/6rQp2MS3zlWlD+4gf8qS0WDNYpkhSPLYSuuBqXV0WYwoeZSd
Nk+uYX+q2D4sjTXuSd9grqDGi1kVJqUy4sKkHKxz4THM7XzjlNhxBMikeGts9TiOWBgXxwhH5iIh
YriflXT3rWK14MZsYLyuhQKPghq9AXMn7D4Mq5K0w3+WhFVkBne2de1z9qq4d9+oYG00D/5HykwF
uSHq3iw2SH20ybwz7XuXDKJ7NPgMyiJ4bQzXyi1N/lOywEqau+hD5+uD0IIBZRn6mosZg0OybE2v
pWZ00pvR6TeuMd5+p8UzX2Q8c7y5zm0c1xkoWsiDkSf8g62UJAygW6pJ630yOcG2yZZ3swAMykQX
jTQ2Is9KKGvyTpGQTezpyA99jnLzIJbSfGJHe4EckZ39OLpbR9AGt8Jn1Vle2Ggud9HQ0JNkYjxP
QqRMxDnC0fHv+ZQQSNjLgC5qJ0r3UI1WecY/UJ67XN7Y5CE7n5IjKpR3U+LkwHxw9XiQOsknFKX8
bO0Jr7Ev38rKoynoZnEeSuYitIwg7BZ7OoGI3JDzJM6lWz67yr617mM867/16D/jNel46ocqEcdl
MkAYZjGxozNXx3bR6gNKoeR4/vpeAaYyh76aRvWyHUfsDkQJs9gsGJB+/873B5ILvF3WTe/5OhOa
2q6m7/aZCX3/MsuJUHUSjBdi7JggFQXGg6nlkM28L9mUryPS0jP5Dc4q/YwJaOPzv7/S94d0/ZqV
gQV+9tnup90nwZh4jMroTHrT48SoCyV7xjDT0PqoFnEMMuepGaeAmQY/w83MWIAyyQ6wfDfPtmtC
pxJVz5J7fcX9QF/QFZQHxCRkzbdfM2QsIHESp6/zWqFFNneYQ3mPDu6xWgdN3x9Gr+dLf/8yB78/
FET58JZk+U4i5eX7A+FdnMjoBOqCHIfZ1R+Ji7Cptbr+MmscNJxEnDEomC4m8RkbkXUneNEHHjvC
4gfkgg2iKsfTlBXM/0fibDoLMrbdQwN00CRvCdIgJYoWsvTUuVHeaz/MR4cklD3c3WO0wCyoG498
QTM55MECmD4gbi3H5W5kFZ7OusJQg2uQd9EHCoGHiY53awTtUzS7WF5aZ9+a6b4tqD+G0T/m3Kkb
EKqg7X0YiogT/C2UrpGh0x/L4cYxHcJGZU+UEr5IH/cPO7CwSyuCYhHryTKcBIPTuRdcIhbGQIpR
eq6EEnCDVQRrqVbpTjQsonKFNWFoFEaF0bsQDTQ1T2kQIbtm390OximbioJ8NMwHKVEGh6mPX3XB
7ibD/0Y/97p4Phq6/KVMi89cMdpLK7gVaRaOQ4I9ZMwufG8vHD440IqPusPVOieUlMXaNQYFf86i
mSUP5QZVlLMiMllfL/5ODXQE9qJ2vQQ+McnlHsz6h2PhRIHSSvwf5niYfObRcMy3xBjsTZF01a5h
xKwS/GXsiR5l4aG2dT4mX39pT7vh6FEyLYX5sJCLM7F7zEtbHenIiGkeB8zvGcIvpA4frMBhm/bx
IRvZnKTegkwA0Z7TlGG0sJMAx7QJ6vItG2LGW756DZIVAgzLUnY4a7nxNT4CS64BmuALWiQJO90y
xYjRTuyFX5/kVL3I0a13tR+7Z8tPX+Cst3s2/EhkVNEhR93OOfuzWtXxqUSaYeGRQPzCfLuf2Oyz
VDKW9mqxCt6vsp6DjuNz5C6MpQeXFyPhvtkw5Mbl6bavXdDGR0NALdUBrgXbgHXGTTlDWiTg1f5N
4GZwdIYcn0rUXc1e69MUtYdGaMqTEVRfUm3dwn2sYj86mWXz4Hp4CrHaF0TkIdZAdb0lGYSJghuS
QkOi+cirO7KV/obc/G+F+FgmjylAq+9/5D+5M/8Pyefy1TO3z/+d5PNfn/ZPnI/n/8MDqURKggPw
z3RX0to/aT78jiN53j1T+pYpnRWk858MdfEPoozJp/algOgTCPEvmA8MdeBX4AVw2JuOBKL+P4L5
iP+OaDMEGzbHpdj9vxBmkUfgDvnZ8I6L8a510ambBhVZMhQ/84F1nHAxywhspdSIqXdabTc9oF1E
xifgYiaUny45c+1YbEBEGlZ+vvIvreqwMFdH1CsuKEmJBi3Fzm6rD9fun3XiX9mTHvLGeJnQf9xZ
fpZsvfx+NHCdJWOyRdOwtf0nIZPfkxtVGwlVwHfaV2Azv5rSPsWY18jVWuMbpaDabK9dhm+HnMmG
cTRbXo2Gi03iJesNMCEAxFi+k6xhcmJRj4HSWIxLncfo1RpEAoBa8s/S+ONJtFS1Si/j2L1zN91z
th+b5LeHngkTHFpX03teIvQY2UeU/O3b8rBU/seIEnfrIUynQ29sLPXoZ79kBGDArGEEid+SI4iK
Vjyi5ditxsigbrOXvPTFnZa5eZ7ID54RiOzamJTNoFLOhjzoH1Y6mKe0Q4A8i/GtVPLGfmA8u65U
H96MbWEqs4E1ttY/wF9sBzHNIXh07e28tG7VBmtCBfXXRT05kdwMaAC5hNc4zJ2W1n9YRqu59W7D
H7TalzIf27OTOfu0GZtLv9T1nzlK1WtpiPTVrTmELLIOsapg8SFp4p+stf/RmfC/jbG+0gD//4z1
65+27pL6vx0Z62f887QQwT8cV1IQQK1iIeX967AQ3j9MIU3wspD92Pvz2P/nYWEI/x/EM3hUAh4H
DakM/4X+MmzzHyuuHU0uxZtjOvb/6LQAggdf79/Jh/DV0dRxXEnTCWBucTD9O38v1Qz65OKxBU/p
YOKSsN9pQZzoui77UTNlXNexgS0jqUK3I19EZp9ZF7v4EJMtNjGRsMJaGu9rsah9XXJU99x3z6IR
alM4tbfPk/io0569fWvelqA5oVGod7SxFqF1bBCmkTQxo3OurTGkp8HN7tsa6aitUk3/Rec/tKck
KS2GzuO7mfs+44xk2pGjeCdquwHInfp4LL1qHw+JQ8gATptVWhZT0T/MiDI2NQOATdQFE8iCwjmL
fDh5Q3UQGmC8/zlimWHQk+ZbuwrOpmipXqzC3qZ28BRU1nNXgXdOSetD4rNCfZpXi/nZVhXWwFKD
ObmJkZGSLGrxeo4M3/ciO45z94RbmP29f7LzilF73WGBF3Yb4lMnY7aiOo7SIduTY+SGpfljVuxO
Uh/tns5L5t62IfaGIPHeN8pzieL4mgJqIYspPudG93Mx6vYwW49FiwkWdRBC+OXJJW/3lGUHKqL8
UQvjc1xdqUyVHnwlXiVz8auujUfBOiYlQslALUqrmdyCxnr3+LnRTW1ZYhP51lr9cV7U+wjknX34
ruG73DQeeIk4T9QBw2mNw5pZV3nSRDVsZDDwN6f6FcBAsYUrPYYGXY+jVX20O8raokQUVgx9uYcn
oNqBDR3sqLALXf/ZzzByi2F1MBukqdcu8oBR+Ey+KbzxpberpC8YkCNPtRs2ndHTHKA1UERoRIzQ
Dl5layT+kpo8Nc6MNG5TT+yoSYvCnyVPuaWBdb5ELNaBK27RZlhZcSYWmjl/Y4JChtydSlkakzmW
2sp4odc0ET7rY1ZOlwzDeVwu44PK5FWadXEdNLi7moiMjH7nbvQgtLkMAGCgKOchIRePnywTK9rR
0ilYh4vuwn1Jeykh2jf4hyzQKLvBbf8k3dyGLZfttocEzrhq2SRpi6j7FqOSxLED2KidwA5hhz43
g/s3L4Lo5Nfz3mzNv/NKO9D4PKn2a5zDLiKBbykn0++iiHkj+FUorfiXYY/5Vnqw5/PKYNPr9jfD
nJGhQM5buzdxqMuHtG/PNi7LjZPEmL1mzBLVuja20mwHI59ytDfOZDsFYWsQN+gRYxyqXH56rnwp
+1W0XyYYkmh0YoVA1Jg6Fmszi8ek9+/wj/JYymWfd+Up8pj559lnmzbzJS/T44pYDpeUmKh2OLFJ
3016/C0FPkB/oaBnrLlbxEhuiYPcwRTAUIiz/NR8HVqIGfAEusBNUyY/qnF5YiDDk7m8ZQUkid4f
IGwJVEllS8kjF582yvlRiSg5w4M5y/7cxO/g9cCWpRQc6Ezdg2s7z7U9v8SqvRBNcHMzhA2jNwHA
kB9l6ljHAjFZnbguc3sJ3N9xXrumGC7LsHo5veGXiAkQ181pckhn8ZkMI8umuk9w0nSwxELFDCLk
CZh2raPecaqytfaOWgdnOBPHhc8gyLf+REk/HnQjnl3zLsnLt1k+i6WSex5cttz2YSoX3PIYqGYf
fpnM2SJVNcnD9JwoKtJrh5lT6O4dhs8dEehkQafsXdGUFAfTFNdYD80xW5tWJ05OWlA16ST7YMFm
nqWb/nBqZGAIcH67lrcnDn1nZMz3YuOXpwgmJcnXXJxLNTdnz8AUzrX1J4tCIIWBdm4K01mTo0e3
Uhhn/gJ3JlKixB8Y/+iJkz9ABmJ87HlXk/fRNK1dc2THTHimx7Id38eOrtatyzV7mOzCJs9PE+WZ
H/s/A4c1qF1b05UFzqOJaRAjP5mIkiFQCGYElTeYDyPy97Owfzu2nbLpKHLWHMFDVzjjQ6THMGvi
leLUOGEaz0cd+zwIKtPrXfPQtzmO5ISZUcZttWkcsUcm2HGmeTSz5cyysX/LK1ftWwy8BEUfWvyM
bFfnP6L3H+e2u48q/9FmRf9BXB9S7ikgEVSNyFqxXqeInE/eantrse87K/KxrpnvNoaxK+/M0f6t
gzELLSNp93i2nwwfIkfVuvV+nPM7zcgZF5lXHor6FLPlVLluPrGehUMDqAA32IAJ6L6T+U8cQcB+
qvLnxIbCtw4pbjpjBFOcJQHGhLIbz3FOoLetdy2ajPUH9AmEzA5bjEkb0QZfRiBJD00ASXfRRdVA
kDTi4KozPlCIlIm6lR7PkERkSDobRpLsUA+1HTZui32shMr5amOmx3bQIOh28/iWurhxSc5W+7T4
JRGYhVbpnoXlk9VqNOD1JEbZBaJgnZQ73yDQMYMKtSmt6bnDhFdnAhuyoVjwg2ZLOor0dnpG7fSB
sUqHrRNEzzyJWwdt4q7v+w/bGp9rbqdjkL6YynZ2flw94LPnWGrbGD0EAv7OQviONi17t9z5ZBlx
vmktlMyj7Yz74ieJF5RHkQdPbxQHKGAGVfhVyh5JLElPCYrmbTkz+TALBrZU5WU+sWaZ+CF3vvyD
OxSPesY4jcUmQyyyEBhTAJ9w9MmbYMIhk9bhqAoWXKwDVOGyS/RWAyVgcit2UTVl7GDa5Nq0PTCc
aVVR9VHIsOyPw6G0kRNuKjYW7AAZ1w5pB3gT793sosUqSogob1XvX6CxLNBU8p4FSgYBYn5ZH6Wu
hozYBL/rIENbZzALGdmdF7JiJc4wzvF60HN9+6XyBk228L4S81MF9YmNI4unOfv0pno5MAEPpa9X
7E+YejiwFzj1JBMaGJEOdZWBqXNZCcYuG4Jg63VWflIFGfEBrCjDGzUT5YKu0t61lCGOIAOlMq2/
vmTT23kmL5T121og8izoATH7ctLoYL9KKZ2FPouIpyXURO0CQNgivriXIml5Hexh2y3Fl4kXju2Z
2Hjau5Gv+BQhmmFFD4sZZOizbINPmTWPLWg7DCqzt1lG7irpR1fp6PyenDrRDxlt7cgpve7ZJiy5
jk+biuyCof7YkCAe/IgHwFQ+ypHaxGbm0X7juTDL6pZoAz5sNyPfRLtNQIh1TUfrNSLMea8zovWU
uq+jzrl4fffGoHRLY3yEb8G5M74krAOPbpV9AS2Yd750OeGxHIeIeB+cznkKaPZth70QBjsvdLXz
Bkhwm3j4wxALBcj/2PXr0vI2hf5rT8MFAXPAQHm4FU3+OmcKTI1BBgsZ8f4Wj+CerYDnw5VoEaYr
Z2t5SEdbU0GYDMh01/qMcqSkJEPGN/fGiYyOF4AX1xjZ3Ba2Z5Bd2Z6+IKhZkQIKf6faC4OEYpOX
pRokUAj1WPQJFIEzP0UGdkVzN6XBA7fdR6R5P3gpFUyN2cUZBzIfF/HVzPkvp+nuOt1bGzWvAwPA
f1bgY0YfTbJg1bFjZNubt2xs74IgdoAhij+imBgbU35xGVyXNrpmjnOBJYOB32re8as+Krv8IWUE
DrX0cTsp/dAnZB/p+q87vaNQmMIlyLt9U0+HXGe8Dlrv8hxa0mjyX55VoVBAxYVK1DagGxF7vC0q
/83Mp18+yRBnK8r/Dp2N6nzgnDetNKQd5L3T6N9BXPqXMXAvpT8RbZQRihKvMpyvBBDDVhD4sgzz
76L+2YxAY+ZV7OfG5iEFU4+jNTKP/dD98LyqCvHGXuzBabY1t9aBqeifqD333rCLOu9nN8zndJx+
zK1O93befk4EVCrz2JXyS7SYstM047nuVzKcm91MCxQgDm25Sxi+7ObgKYb0squHSId1Inc4cR6Z
MWHVreffa3hCm5HdJKZoxV6CRlLGp87Mm6cefJPxJk1VmCeJc0j8xgI7pretyQgegKy/X1uasJoo
o0S/UnYYgHa1/RmbDS+4k2+oXD3GRZUG3dnfCXN50A0DY+Yhzaau1LPsSm9L/fsyNAEoGTGwLe/m
h2Eq5K4WaGAYZLntWeGMYzRLS5MlS7hOUBIgcQdAsh62s2e7NZ/jVS6U9LXeBralSEmiwCjuSP6y
dqZAKT6NL6nA9yqDc+ezpbcj/31eFak2qgN+tubPaNFcbNmuwJ+4LcVMdTqDTx8gRGBHDTDlvBH8
/iuqewohn7t6KIJT7SH+lmD57OGvSeaEBoq8+2wDrtMJhYeNA5LHGcZSJsmJB04zxFyDwUBoUSVu
fQDKR9Xdr6BMf2AbmMPivheTvfEpW3AfwZ+v1bMTodHKvItvPllD/FHOjK9l32d74ZZs43ioaZYN
s/r5H9yd2Y7j2LmlX8U49yyQ3NwcgOMGWvMshSIiY7ghYkrO88yn74/KsqsyjeNqX3YbZSElZcYg
UeTe61/rW2EYGxcYSdpaEjCvR4u3K8If4uFbzyl0wUbpfKU+lxgGfSkgoheg4dkySbxzljiYjRx9
RwRUPwLIGll80ulHAtCP4vFo90kHfxNCqd4ojDAtZT1YfYo6TadXYkLG8juuBcWgRA8MqA5WmTZ7
/GNwIov3wbWyo0GW6yGrScVbjKnIflBsnBFTJWd+CUZzlXfV3qQqlet1OwBuRJUQjganTFHmavuV
c9BxwI4HlirkMNK+3w6AvLd02ueLkEH+HBc2W/Zsk2CnYDTgBud8XqhNC/vQLcjWYmNrj1KJz9Bw
9hgfSD3X+BMdxzfJ4oTLXg8tsI3Osk7qt47ZHFYQe16H/aMSKbtRkVABYXMMxRY42UPV6xvAa+9K
GBXztIRRy+qEnkWcWl5zFVn42QEpXXdtejL9HllCRzSFrLCO+PkXlvR6uhOjg4oKPIu5VsLu5PTO
dPvZ+dKt8JIKM+DNJQBUMBoSjNhjW53BEz2w3nsLhPfJ3BdDhUonlEgNbE3mXeHrzRIj2tzAKTcT
xFCWrW8+xSlRrxztaoUZODj2EJuWXgPtr/G4EA0Bvvc89olGNtrVFptRrT5VmrbXnVrbYJzASUeM
5DxzTwCDWSVWPGi+9HL7xX2j1hFIb5Z0ekO/RhB/RZT2LgdhKfuyO9LZbfvpnSdsMiTtiU5xY594
4M3ShmaqQX7UmkGIx1E+Cqj6MyWmutJDjsaKa7ODdij9rM+aobENd4GOZ4xZw/yBGQ9jU13dWaRq
ofeUK1o5Gz7IsEXCvHTvWTMDhfSSKjyEyggdPRuees97ZYX1AW7M3LFjXVCoTWQvyxZtyuHBzKyf
63V2X5oeoQEyK0kJEoWhy4CLabAO3ZBlW4HwlNgmY0ln/Ch1ssghUT+1wfY7DumyIoeyOKoeJ0xc
JVfCGVBFPGUB9xnsXI9nQc+rA3inHbLWOk9NQtqEV3txaq1KY4yLFO6F06ypqYkJq9W2Fg07hZI2
zw4QpOYNcqFgUsNFW25diOoqylArKC80GyAZngtSwneStxxGS4ehYIYH4lNPvL2N3Z99K8w7Sr+M
/88nSOa/rYE4vjVlUKOS/KQFT//mhxZsit8mwZeKHo0WR5rd0Fp/TI6k+Ztk7eYQIcd8jWsO/fj3
yZGiqb8JQTjUkejItL5N/S9V1tT+3/9L0dXfJL1TqMsowpIaCe0/UYONn4sg2MnCDaQpRZeOydWN
WoifteCsY+jRx1Y/17riW1B3FyJcV0P4LFCqauWNgYUDS+OklUNIboNiK9LizqQ9ep2VmPRgMHx3
EE8aatty/d0CcYeFOQJJBd/ORahIR2Oupi1oodw+e+6bNgBGT/ojZ9PdQPW3bxH7sJMr+iCYkF5H
wIv8Ny7cEb3yxSLCs0hAgCaBBrooQxV70dTA/HP4uH1lbirNNpeiiLis6ePSdTFNZt1fdXGKX4pe
bi8SQz7eSIdRH66zn18kKnC4PvshxNLVUGom4AoqI1q6VNKiO6eArn0zfMjUZtHIZuGP3r7RzJM2
Is0wp4GEFe7FEBwHqWcn9hhHNS23SEAbqDn3wdjDR4RwzkvN1jTq76Gs0LvrujvWaTjFrBTrk7lu
3OBkj9FHEgcPGRrBn8YXv1ez/LnTTJsk/z+NBHSDd15gZjCZZHHydDgY/zwScGUAVcmIwSmz0gmc
6mTxTqgMk2PTglIV0WTerJCf3tmBMeBP7rv+4y9+hKl965cfQVqUGdpcv0ypTp+hP/8IKd+590Fd
sursEVTjTeXaG2CFb196xvJbtzdCb+fJBOe3q7/oW5oqcf/lmzumSg81v/7UTPTLNyfmkpH3ZHHg
mit/1GZqcFTHV52oU4XfyhweE0DwfsoKoLeXnsecQikgW5S4RlaIIg8JW0tbUqqIDUWypQfYs5Ld
1cJ3lVG32WjZvWqNM1xLmYN92/+LcloxvTq/vnqAU2yTD7OmG/KXmQ5abVipFWhXtfooNchy0dDB
goYgY4FYmkdesZFg2qxyXA/sdylmtPOV2+pkdmp7j/Y90816Nu1/0sm1knk77yOTbGy6Vad0oA/G
S2bxwQ7po5sxccaTfh/08luBSf0vDoR/+VWsqQKYsbiGbVlQSvXLe8HYiSoS1j1GyrzHUjAnNQcl
kE8k6d8GoW+URn1rLO97ZRqbv/je//I5IKSlcWa1LMMxbCF/OQ70sco0ls3NwokjOdNV8eJH6hx3
J+pBGiNvbb14dbD8bl2T8catAwDk3/8Ixq1A8Ke3kp8BII0lmerjEnB+qccafaU3OKNxNglYy4Rt
+p2T9JJrxYeDhG7pL1UiXpSm7WZtZ16cYqp3UAGbNYpTkngT5FP0GmYQarQOvoDYm0+By0EpeiD4
JaTSRGIpQv8rkWz4LH6MwiXhW5N+1Uh1EN5hYk7vBkGjZGNMcU28LL4TII+WHNHdtA2Ko71WFSu2
mRD8UtU+Jvr0lVXzg7hWPqfcFAF+TGY4e68eq+0BS6CpoYq2zqrHaQccUS5la7zU1lHx6O9NxJPX
RQ9wC/Z5Fe6TTH+pB2NTCbFRK+OdM6c/njBiHZVce6nM6mBIJBSnvgat86HaxpNdmx8hgh/Dyt3g
3tuVeOrd9up5HqOlptiI2ENFcN+K1sJsip8Mn0c9g/V2qZW12bITTDqYUtUBoAoaRCRecKkehN5c
C128WSQgFI+6A8YLPvUZIwoCKRByjDjrF01qLmp8/A6LVC93tiniJDKj8lZEZMPL+KHTeCeNsobt
nG4FWNecFeIswVpV5BRiWIsUQuww2biSYO+rziNqB2gcj5paeWxV+cEU7DL9n6YHSFJy43niJXZB
t/F5TWk5puPoyakMuAoeL5xXvLfjNSx53owY50bTq1nNe6E8d23CVh44eqbSliPV4Ls9soHTjSk4
EqGVWY9hI5+qiMC40ewji3BiAr2Ci3DymdYP2JOuVKmBXStqLtoew9xAbDKoC5HawECVuMsDTXtp
rCWK/y4v+mFb5PYaHfAS+4yb0Tu/Y1hbxD3+ZDdRXzJDe4HPwibSoMXBEcaJHESYcK5pdQzDoy/e
hkxlIk8WvPNLkIrt1bLh5eLVglLNN739jjKsCWcqELJ1eFfBfup6QOKyt4YdPeS9fAIAeMnMEwf8
k4tlvsrVlRkR+2VXQvCUV6RG9gurbk4AiPIS3d/Hw5ThYthY65j2lMr/zpn9u91rL6MJPtgjgw8F
FfJZlzFuNHUf+ZLTPUrfIkGzARh9H0yD13aMbCyUoI+LZB8N9SHqwifP28gmh3Cr2tuBdfyiTKca
iTFeMmgDy+CB3sn67OD5DClolSY4SL5WA03FB5HlOvNl4mS4Nt8I3uQzn4SccgbKtRBVvnWZi/HL
YxdXTLKAwu0fbPWjtEhE+R19OGhLNWAf1NNcf7Mbfvoqj3dd2bhMlVAsfPz6eKTho+buWidt33ns
tVN/RyNWiSDj72uVeYzrOY+QaQNEmQ2f4rsoN2G908ISkGfRO3XdNfqbadfHzFc2/CTNQhs6VC9G
eIHh7IQfjejpjHRFg7KTUK7hsznR6ldf7Rsq3Y03t0STr9GXWvGCf+Kx0vsvpzfXIuElNYwM3QOZ
R7y0hYc71EUnJ39yytw1Av0H1wj4p5X1WIJ6SBktebI8uCE01zddQwBKpfXYQ+LMcO+NrUrFvPFS
xHzQfAvlytgzAhlnGCP2aflR9+a1QJhkjbJyDHaJpcEQBYXZkM0mDiyaaVAI6cisr/yc94aBEh0s
giNMvpMJ0NVTzYsvVcw8eL1tPSEWHiJDNKGJ49UtmA4YWxceVqSW17wUVB7VB5PAH/Pp5ZBMMq9y
LBqEzd79rpGbrkOCiK4eV3h8w1cxmR+KhI9CrmwbHfC/7UvGwTBNOywamSuXREQ2MbwQeh6ANlBS
NR7M1IbKInc9uwxW78YHSWQq3uKpEltL3mNyO6wIQhAHwGNmOTLsbLr0JHQvQ5NikhYXn3VylfUL
JSFbvuLZpkdqFnRsiFFAnlSb3JD2YCbNQbfSMzSQxz7gRQpr/Uma/R7BeN32zhUmLYcAxAzUVmME
yj8sDdDK1ChCDyoy99mZrjlW5jzS1UKUXDagzMNVKnxl3pV1v5LIUeUE+AH41i6ssT0gBYSMVcJv
geXcG3l8ydxuYUfOBUf0WYuoKodyZDX3//7arU1Fmb9culk7qzr9fBit8ff9vHRxiq5xEqKLi86P
H0oH6KrlT+1pgDmo99Bb8zh65iVUJ95Qfw6N8SRscxsZ4UPM6dS3xNu//4H0f11LCXimxm2PiYNR
+2U9A8I9yBMXMGzj6i9JM6DPiY1FrkKexMS3A/E6zqez41gZL/ZEu4KgmtjQb10XZBcJQMKrQ3pW
tXS6bGizKo7RvkEg/NWqz/zZxGjrBjtQNiA2Co2JlZGCw5/W/6a0I8NvDGfRwYAri+IbbpulLkJE
Rn5uDD/svChE6YJNMiT3jTIcmasyONHPScU4vUk5AuGdTvVfpYPNLxBLiRkv88JzmPlLS7Scd+tv
EvOM4TFaB3ildyMNPWRl8Qs4kPMLONJlTeNWqHFglteho/Pc7B91AbO6olCh8Q9W1oDOxGXcVvJl
DLmqOWvsz1+SOvs5oPy0A7Eu+pUv+lODF18jZdnaQHzeBzwxo3tHTeG5dJMF14y9C/HBZ6/t5myb
GxvMmbdHW//eUsDl6SkWR9N8UfLglSk6JAsbkQa6ldF7963ffMRtugLhQY0SJirqeEDCwHKliaul
4MHbKmEAFAYcdO9Alys4xspi49T5W86ORovMswGoxaidxyoeVsw3513zAULgTjeVQ6ERPUCsMsip
MKV0gf4k9UNdBysnTz+DKL1rCrCjQAAawzg2msa1QMXE/sg5meDaW1W2OMWwiGcq/Vwa9Hv4vVuW
sgjZK98ND6ZUjqoYvjspuIhRiEMTU4LIRZgZAf3TEjs2F/+wZS5lVj1THu1OTMOAkvcfySRYWLZ3
FFxpmRTh0I92KTCHmFIRw5FbO/rU8aNQ6kb1nTMUkDKaqbZlV9RA27P6khoNflII4kpz7IuQ+V59
qjr5Eo0jVimWC5ylSLtiayJUMXO7disZyvxY6f9Hvsn/hwpRpeDk8T97IuHP/O3hjavJn5Ww27/5
oYQJ4zfawjV2dMB8TEubzo0/lDAhftPwNuJvobRX6rx7/1TCdP03lf/p9nRqYGc+nRR+F8J07TeL
c4Zh27ZQpWka/5EOpomfztyW4Jwz+bjZedGDTGv3L5uuKbtjjCq18X5r5fZ7KWUS4PnvRuOlik2K
CtgT+y+C3RatF33DF6QcLlF7VqVNho+lVK0ytOau6AGMllkw2Nfbq/kfHS0PWcJ//z39mz86df/7
p3tPQRTkX5/B269/66d/RC/v7994ssP/dGeZ1kE93BHHHq5fVRPX/2v6Bt5XNv3N/9sn//Z1+yoP
Q/719//6yJq0nr6aF2Tpn48OXUWG+Z+PqPtJ8fzb//5eBh9c9n58xe3n3//r9s9+P6hsjg8q0C0b
cVW1qA3/x0FFla4hpdRspFUpDI2j7R/qKgeVhtyqMizWceirUzzgH+qqYf5GzR3TLY46tIfpC/7j
97/8uND/qDTm9fj9/p9lNfojflkRaByjQhqaipwLhEmY0/N/6ro2ggoVuMVQFGh9s6PLbZ2i7d3X
tJysBqeELRjhgPNqXIak8ZX+bDADeei7MtuPIbHYrNCHV4zwZ7Mr+o3m6iBVlEa7gJgtMfIQtp3u
dT5IPiNu4cemsbIp8uir8U13DRNc31XIUZRU4lnwRh9HptHV27RM1HvCQN6OXkoAZbenC4+IEzj3
ytOslzZTgnkCwPHU0/eK35W/ppapeFRiXKoK7hJOqA8gXnwgTIKLTJtlAEm94B4fh3IunA64qvtc
w8loT1E2lMDBfWyMlPPCh63dtdaxfMsHW7lnwRotdaNTD1kVq2CkooJ1tjWXZTRXp2YU0qVXFer3
uXEgt4Uj7j8zHtLLSD8Rxp4kPMRxsgnTcYBX8ZSIqN+b5dDt2x4OPxUXxc6l25L9XXSgMCc6pHIo
oPgYXI+hR8AcHIi1SdebVRVh+tKvn3Cc+qeRBq8HHK44ZD3d2sJ3NB8QuL+3bpscHfJhjykydaKo
7pV4evrYKePBLaQ8leUzuPPqLHy9OqvU781obRer1mnihYbpcxVUHUrKkC/hD1trlCVjbiFkTJV7
yN1DbkPFYSB3SUbzGWgr6FGweJs20N+cfij2uBKLfWdOlzhbtYo9lR5yaWrtva8ax6Tp3fvbja1r
Zz3Pe7pQPbEzDKIhsNIuSlcaVzYqwbmrws98/PQlBlAOORT5EXRUzK+8BE0GD6BuWaH7rv3SxPfM
oZMlJE4V4l8kR1yQZQCliSSwUIR1bDLnrIR+dMbM4eAqwwCj92n/Lc/UR/wO1wrPcje019Iw/fuo
0SRRyWOmVu1pzDE/R/TzPE8pvDgvaGP1dKYR2kC0sVfplJjuJoLvbwLjncw/R61MyWLovHy7G6S0
shL2oKkBZTHXYIem5VjxKphrfuLhCexcsqd3qJ7romFcG+hrn7ns/nYz5GO6h5eY7lU4ugtv1KGa
c25AcosB8WtKy+qRidq86dp8+af71XQfly101a65H+u+vNxu+kLOAxSjEzn48hK3S49LyLFk1g7n
t7sOUK33FCH+fuPLutvnkdfvb3+6PfHHY/CCm51ifzVtEmzjzgc1OLr7aLqBCVpQIGKPKwmOiy2p
Wa3jEAdMmEqcEX5iXEpFw+zjKjSvpsFbIzT3GDI/hguT3RGtVi7JdAP6KrmU7u72SGu47iWsNOUy
EK+tklRdckLGRcvo+lBVAiu80YPlN/PD7aHbTaHWxY+7HIUxBJnyZQSvXxGFcfwVmF1KUry+r358
BuEhTWZmxX8NBi/ivIXxUe90dm6VkZxcPMWn0Ap//5OMGbH2vabOiyplA317mhq1hPgLXzvNIWDf
Houxki7BysXz0BC0M4XSVanZCtNlCELHXIi2FUejIMyI7mWk3Z2k4Jl3bSxWMVIVhGsNv14N3NP6
57P9P58dMsXeAWj/NPE3nyZH9VGH6x04d7FiPyPOpksfAMopgW6LYylGsEwsxOEGqwWQpJK7/fiA
1Gbta6JPlKn7p8LEX6hHtINqVrcOpW+/G7gNSGBrL1mOvCzYgDzwammrkG3nrlEH79QEqTUvtNdO
mJwl1NGOV8QxVExpfbE22VRs6ppuLJeijoWmFY49AyyXXArUPr8IzZMd+N6C8Ee48GkpNeeWW4Z7
iBh1NrO7UVtTo76mCHXZW1U7IQ/bB0aR9Pnm0eX2UK6nyswTBsExKwo2FNBQuTE6wbFpKEMG9l/j
8at0aiS4+8cTdlRoGyAiJxcyxj7sw2CvJVbGEv+PPybZqCF8UVPNJKo6h36mbxvberJdWlaCWBMn
ralPZlanoPgTbKbQ08shovGdTLe1N1WmmDGWJbr+qpe0ZSeZjO67qioE6yl8Obd2ERwK8nyLusrr
NxvYPgxN4GQh4VptOPgW6KuQQsd5V+sarldAwIWvUvkCgIMrTuvuamAKOEtCw90ZRazJ+e2PmiLQ
xc1qk3sprQGOrR393gt2maZDBK7BkdweAyCnA1Ix2iVnzWD+47HpL0fwaCH/clEKOyXBfuMbxkrR
qCfwFT0/RtLPDhWuAIPL9lmE2YrTO1oybo5rwLRyVZsluQqfDMu8VfzvXZfG+9uzlaO2E9+mA2db
vlqUZD2oIdJwH02gEykfbg9pkcohGkTruMgsUAFcueR05TIKEjZC1Nn89pjdNDXXdMoXpAXVJWhG
9R444LA2nYhMiAiSO4McK1W44zEie3rUrCK+M5K8mPlxnW1vd283SR8SfiANu77dDcZk52OqOrQJ
RAPk7Wfyuu0qyAFB3+6OXnqk+CK690xQrooXnxLD+MRAHD97BheJNM01Qrht/BxGCJ+V7tdnZvbd
g4pF7PY4JBb4N+kk/Ez/ymlBcQKFqfdFhcYUpYFyqkqGc2FefBtcEXKU0bvkWW3w7Diqv+po/F47
tRM811r7MmLPuUAq7O+1SNmoshx2Xp7YBFsEcXI10THBaPHOVHx6OOisu9qdQsGzabWfDaXhutns
AH8g3StAchtdhQifc+5htzHMMxIr69uyaqgDarR4theZfy+x/BDtxVIfyBz8qJEJ3DFEOFQbG1Ev
WhsylxnvPYeLKD9yg6rcuw9mUF9cI1TfTDyxAJGGjCZGwz4F0TBFNXkiypsHx8ME6KcqehTLoGXV
wg4qkS0fEAQvli5eZaqKR1zKMFckRVZUnuuPSdQqyy4tq9VtXfjHXX1aJt7+8u3ZYqzllfPEKi0U
nLukay+GzXq1sCCEuG7pXVWVXyFuqvYTXpmblPGmBdJA3tFgIC07dx/Wwrs2YpqrBlr+xnQQwn9N
KF1xS7HV0/AQtV6MEDLKZ8WF0qTV0XdAG7RiBPE7Xq9gTtd0dC39rsBCj08zrTZlAqq4M2W9NSE5
khHDRCkard+CaCG8U2fqpoeyf9C73FibhTMeRzt1V3A55UkXVrzKkvHJteh3EeQsz64L9SxIR/mW
d+F17L1soRWhTeHmALus6ao7YLAxMY5QP/adp26GiCxK4Ml+L6uUNM7En1TtDFlctvuWqpCVtJPg
ygo+ItOAvltVO9xm4ptKJFZriuQ5NjANMiLDv2kMzyoOj4Ua9+oW0tHwnIzW3KNH8DFDWgkS0B6c
iiQi3zcJD+KNOq90WVfbMi3EXa1iFNfKQXwwtEOS77zXYvIiDUlfHlDoo1MwIDFz1iLCpmfjJjPH
bt8QaZv3PTZdFovRIhf5sisi7ylN+mqLc/s9z7FcUmuQPeZDhHtW8ZQvBaB3qxevbZe9auJzpC7o
ni/U3ue2V8+d2h82t7uDVup7nxpePpT8lSB25jG6OQwBbOW+s0UcH98jndI2AWfgGNmlPNhx/D1S
JfaTtGrvOCLaZSQy6xwZHKTCsfKTk+TVurFi65BGcbtJu6TdkwuSq8DtMeuX1lkLy+Z0uxmnP6kR
HycORAP1c3gVapt/tSoOMMFUdeaBIoB/V+Lek1+DEipPHu7bedCE1VVS7komWEOmbKsIeCnnnjSU
VDwQptny8bf2svGRo9zGOulDOC5x1SfXDGwpxgvhPGIX1maW1XqvuuCMqDoNPci4fXGTB4z9ehlW
E6MKuJirap+BIp6AHObbSnB24GrtLyJnUE+R9HCfdFm4cuMw/0Yq9FsVmf1n5fpHgsfZc1R2yTKx
wvbQ2lp09FsXeBrnsJe067YlSZbPQg/fZd9Uj8T10DVHWOMQ0VvOEkULR6JsZqHRZq9dxxklpArr
SLNkd1cF8jPr/QwPRSPZdGbZwW3N7l4rxV0ETvG11U11oZZS33GGVh8rr9vcHmdMMC59p/skmj3V
drgu4JRkl4UiepM0EhKCCBxOfVpxjTWPxsjp8Up3GSmZ8kQK2j9DKLTggcc0U6nK19BZ/rWz0o1f
CfZ+bvhqlCl9NBmz1iFvk3mamNo3IjbqmibVYnl7NiU8ujCoVNjcnq2SklWzqej7211flQ+uVinn
2z0Tv3ytWv5drJWHFjFkw8JK7Muc2JvJZGsXS64+PpLnFjyvveOoiLeF1LH/+0a1UdVCP+Dv0cA9
SO2YycZdtQ4XkepbNbbNjF5EUu1Nz2IJ1lExp1tDW4KSza4IGerWL/BIFhXYiMY32OnrFvsRt1EB
8mnpYzl4H11ldZ/CjbZAvIqXjBHrIkup/XF7pz5gt4W/1qrps6KFx8GBsF5adnzonYRJnVexR/Bq
HaRUbSwAucR8qM90W7ivxhQPcQcv3XHcOleKNb5uzxtOzGrfHIKr6QPeagZs/U5AH0yoNntokPpe
yaZomdVqd0ULLCAypfss2U27dkY8pzwkfsaZvhyDJxNB9tmHAAjTQJZ3vp5BUXMLWpXbSt/jgxJz
PfeeSkWWp76zgb1NJIQkqsS6VmvtQOVCtbHawtpT4OQT4hHA+8pKkEY0ih0Ir2YHwmvcUr6b7m36
FzZRm3sUJtOCVJXUOiYCp0AW1fG9KDG191MD1u3u7aYadOxeRnUJsVTc29hCVqy4uEy/pZJQUmCl
I67t7lKKOn0Qjpo8aANzK/ZDl6ZA5hFT+/xgz3VTc88pxuN155naHo4a1uoujjbK2MpTU3HupnGX
9heVAaeZe9GLJtuXiFfiK+maOcw8yDV5Wyy00jU/0yR599JCA5KITT6rkuQeYbVdFiNnxoj40DrN
WmWt9uyJZZ7JHS3fxUYdCCyMlJ4tnSox79yupGA6d05BQbJIt3wo6Tbb64mv1sCLcsh9WuBb1mPO
OQ0PkcNp339nqq+cw9HvHjS6uG8PN4Bod24vJkitDr4sbl9zR32RwHKvCuT3A4EO6gYMP3qtrnmQ
JTujugGPq3DtB3q7YZ93h+sKestgNg+mZoxgqUY/XlS8rIfbjWfEl84sox1vrr/RyrqYqYxBzjWz
wrM+/ckk/EnGUwCXmh774wnOp/GKOlTIvT8/UZROsSxq0HCqUBihGt5FdGpyTYcSrwY/2Op293YD
cu9M47R/JNOXXnUH1cyXOERkxhl9eiiaaIxdvucd5/pQFf2VCvj+GrKFBZrsKrvbY6lSN6dEEdvb
vYZ5zlXoXMRaBRDP7R/cbrIw2SudEZ1u9xQ8XK7myD1TXPdANFQpncMYjO6Pm7QIh3KRxxQy1l2Z
7KtKbsCxZfNgVK2F1NuZYwoa8tLwS2tMbUlDh71Tunyc9bVRLvgpa9IJqrOggCWZaZHT7yJc9jPO
pYBjHbVeGYrCB9l9oB6NVgSSX4vWI8dN1rjd3W4Ii0Cl/fHHGjRtnQGAbYcxJSpEo47mYTIeeWWI
yVoFgC/iAS12P8fRxbad2GmgYWd0lsSkPRktm2aUrMvK0HZODaNQ90jhMeHCo8kIf2zoPqCqhXF8
yLja/HSzLt10sPV917QWjsnodTAiFhOqbOaDHBDeggeuTtWqCfOd6UlEpqFiHIi/QVG7Z13t7JnI
lqqgQUJOPb8tJd8AiitcUj5dfH1KipW9NMRbAMkRcptqe/Rxud/whFdHmml9WOOZ9WZzVIJy1Oes
2M+YVFUH37iohglTeTTa5q6u02wb0pxe9kO6L7IKrUDeySyVmyJq166TjHM3d43FNBM50HuazQ0V
1A8isAZQoSy4kNMjtzVClJukoUCKEqP9yBZ6AfXXnfVHARB0D0qNQs7gvmKKuwsBCxE9cvdxlb87
HvR5ixZFPqrWBnSZvxaxeS56J9xTHs7iS1jGDPRFTNDAO2kRot5oDt3M7RvA3vnd7WjhswTW2U7D
pyxMqRoaQTBQbIVjBeQurEasCTur4tfELcPnlA6vG3r+x40K5j5t68Ukxi/UrKfCmbLeXgxEgSlR
rHVGoNKbdJMqL1ch+qhfrjAAMyGOAZOOCoH2vghGTEs99uHG9FaFI57lBNw3bOsdnR4zqQ00N87P
cQRWNdPeKl3EK63HgKsr31VofIRR3DVqRbylHxLO19i1d0B5NyJo9MPQEFVQIFsb3WMXovZQZrxV
IA2AzRgZLsf2HTKkt/GT/iB7QnEiJ96mMRKFpTmlIcqVwmEMUba7u90E2gjsOnE+kHaWkHRR/3BA
GEaxzNGzkMCngjjKzRCd4KwS7CC2JQPdmZOl4lNtNSvAhufCLthEtaG4LysyMyK1bA4AWj7YbMws
8iAk5ppqIY3guZTofxpLxMa1mL6CHSein4G8dbpk72AetMjIrCIqpO60rJ3I3UN7zhvi4tCU4ROA
Js8BrzoD2eNiDPDiIRsDrNcZYHMNVZpdNNIFZbFjNVsPViba8Txyg3cVx9WGbrupZyLwNrpGQS+/
nY+6g8o+DtFCYsQ9KBGBYM0r8LYM9Vntg0OcVd8dWd1HUW4v7UJ/wdUVLFz8HhyrVrZQi5iOtgCt
0UQBVqwFmwb4AVgNZ3DTaeHLXPwgXNTmtSnWJlLwrKtbbaE79tFSxmM3FXw3dnMvkibcWeTWjilv
LFGamWaXEBeEtylqX2zJezv7VFzSqnB3dvDs2rTNl7mEX1q0G86wOVdubhLU/CgkSVgHlJJxxthP
THZQBWBFB9rBDDtZ9i3W8ST1DrnadTssO93Bo9uHnvCHpLJqBg5cLACbm6syZ6jo9U+Fzy/cs8dc
VJjvwbYqG2lSiSmdccUART9rWv0dT+NWy2OaXOGJbUSY8sY2LG7NkOXhlNnTOPc9Wb0za+z8qnUy
n6HNin2ueC+iRn1vDFu/J6xnLTJrWI9ZYj8RMPNUc+GHoDGqPrrQU4fpMBwffBY8c7RlB4cx7qfC
ejQre1VXUltnpibmqyL27G8B6yis0QXNBSJbp0kMNDc0wfHWJQe9+GYLBXJdNfVdEpYMtUDshgQq
Cw6br07Qa9JCE5616uRqqx8xSxbHOIS20hQLw/Tg1kaKR2gwxOPoblEQE3S8/Dg21kWjaTihk2+d
ds0mUjk44lg8G61qYVo0t2VXEz8l/vVZav2sbVPjjaYlGh0sr192NXwPx3DZwtFaHzPmnXc5y6W+
gKWliPJMRxewfmxXjWAtFeqmu2BnsPDqat+YtcRjyUBZ8cRdnEnSeoluL4LCfuqKAboHGvS8UcOd
RElwlP9D0nktN8qsUfSJqGoy3AqUZVuyHGTfUE5DhiY06enP0n9uXDUzHgcJ6C/svTbhQK7ZP0h/
eW3hYLQ4Q1D8LVe/Mw85fIPH2mi3RjkNH1nOWTVk5zzJvK2q7gIwwuEboBEaYa+ci7AWkfdYJmFa
s9NrnP0MGwu9fu6HKND9auvT1a9lZqh9TeDiSvdngHGR450ETYGy7Z+Oeb9HqwylBHmXp8t1Q+LK
ZumK+P7oCvp2dD6sCA5fPnVvKT7gQyq9VzEsMVu+trl1eLscgzEOF/vDXOUswEhC3bgLwuqSAHA3
O9oO8ZKcaMTd8FVrxBgMjB0mo/Xal2PxwRmN5NqQ5KaDDaqY7gzTtUHOsmXj+T2SLLVKZKZfJAeC
KNyKEJwY62XWFft0AR+ulEGWg5Nv3Ixljx81V4SIX0D34PZByAp7OEQVQpYzE5y13rP8IjGXf7Nd
OA0pcQqTNTo8O8EZkVVq0Fc3hBUtVkNcF/I5N3/T/OwT3IDa6GLa0rFHGzSTp4jbhHIcp6beqMMY
e2vHr7P10E3TZmIwTwpTcdFjG/ULul8xtnpY69XVUEDVRkKJhPKsA6rBB89q1Y65F6m1yftoKkbA
qOhWOVqIlUSxvRrjCAdYgp0s8qQeNA1WeEmIjc0OCJbYyMiiKT5MRp1bTHMBNQ/9YbXqm4/c96HC
WPAgtN4BwZ22H+jQn1xJpdg08Ss5o8sBehG1RfTPiXxaoELczDw5pQ7vnj2UcYC9he6BF4fHw85I
wDpndnpIqs3ojsve1OY9V/9Bb2zIHP6bx/wpqKF0I+rvwAskbgqpRr6RbQyyYCpVOJJ7nbR7BzyK
VefGvm3lLtMVuwYLzr5lIsyW7o22tdvZuwkgJScqsIBZTUE8tMvGj70dS7q/kg4+LQU1WZGtMxA+
JJX5bZi1Ytsp19sSsSvnrgzbvhtWpo8ANR1j3rUqCWMZ45Qo5TOIhpkQKX0fUek0AoJDp9j0ZprF
PeiApR/mbwYd3caN9I2da85+rrMtQ0BqqaLJAtQk0RGr6abI8XlOOJvKmZB6M5vvCDuL2E3fDJaO
XX46djBq43jjduKJyW8GMz47NYsyji7qLMz3/V5UNd7oziUcsK5fMFvisl068hbH79w0WNuYUIl6
08dG6I5h7CmHoqp41EFwbrN0S16dvbfGpww/GRkVWIoYG2/zrn5t2H0/RmChyJBvvaBx26NWDnfj
VWKH0o2sk/QBJZe9da6JvRkYegVKh13n5s4h6uW/aMzlhdTQUy/L9ypV9WPRttk2S6yHxcixoiCr
b/Dt3mSqIeDESjQ4bvSEHzXQFQqznteXTK/4RSlengKueSwO2TBX7BLJIq0EqT5eZ3jHumPTYXXR
JolfXVsgLl7gcNNLZluUNpypThytp8ggOHOIzlE/bxlc+/sGQ4Qe8XTyPrSyto5KwNDlqgcAXH1M
oLb2/IHpYbx28Lpsq3SRXL76x0hUx6q4d78iiygDHLYJpoJcaJfXosyro+pQnXm14wJwBlZo2M5z
z9AAzVhuhtIDa5+nnh9OmoVIl3bVzY1DWqD+/u9DV/0gTIdKhvKZDZvHJ6flw5g6r4CZB9oDMr0N
O1yQ2EHfMW59P8kQCFS/STV5q3UPrTfmhN2Ya+kjO3N3nbbxDbYZ8+5e91Za2SXET0MRccbMOKDJ
2jdEGR2LiqjyPkse5aBOjdA9qqVqzQVPMGSjf+hDrTZZxlJZ1eyorL5WePg43QxF8UyMIeAV2RBX
2rlOs7ZP2EeQ2TPcr1fdzJnfpmLn8OjRNEcc0/nFYKmlFarclWS1BcNVB60ZFvHYhovhVGcuEDmb
KFka3BMLfxW4nXPUIrIFOzdXbBbMvWr8OPTQydIjeT+T9m34o1pXciDkMPYeenvciQU9oh3rB2vw
1GVCvs59Lj6XUj+hcUmPg298KtLNqX472vhBIQ2dM2y2Cfe5KszLOGX6Y4T/wTUn/0go1IOJen4j
K9xgZTr/yMmhPZ8a6zBm8w9F4HRp/W66pCyL9nWEkH7urelSI9CUUF43IicFrqATuHv3po18amM4
xd3iXRj8epes61qo4TnBekRIsvSA+C/TbSHbNihJHA0RwipS6ermaJrLm/ZNyQETumdN1XkBQmeT
NzXkPOZ1yEDp+F06hNo4clNKd+dPJtUgBUIawfQS8HT4mTLqDGbGqfR7cJ3lZqnQx7IyJFEq2iGH
AkiM52FXNynKlBErm6/tHZdjBg9HYxN2ORAPY2jLc8qg9Pzfh7phT14yVODrkJjHhO1T0ZCFWLTI
Ba2dLwQX3l7H0mxi3mCuumxdu3+KR6LDymrLQsZfJb0CqNV1p2p5nvVMPZeRHiQTk4eicNOD08Vn
Ix4vSLlZOPVQRNT8BfZuDLwye3a8hYSaUYtBZxIE6DbVYRp5YoI03LB6/WxGs9okCV1dJneuM54R
Wvn7ZeYYY0iCSQklM7zc2kwvwlCXinr7xMrlO8maYZ86xabM65OrXL5ykoeDYe1KUYGSM1wQFEUV
MmSbV63FW21EBNBLBrGq8bK9c1Mz3LW2IKjOprArYn+vcYDFHoINu7/4dttiLoSXxB4SEVE9huMI
16EcskemPA4xYuN6yLTfSRsbpk7PaVbrQV+0TwQqtJxlZrVqIqSxGDa2IiaeyDEqEBAS0oYi9G2F
juKtb7K9KIg7b9tIrbk4TkijxyO7iV2XaeMh1xMYQYi7w25sXCIL9ubEsM2IqD9BxVA6MGUWTgE5
Dv2SrdJVnhE4c/fyN0qzQrYyYWx0XKpomDUkT7AdFaaUotyUpTEHcS9QEw8CnwmZAv1Cyc8MMxDd
hzsbuG0aahGnNaiNWbSErTe/OXOt77lGdTZwS7RrHRRz2CUzE3Bz1msyIIgkI7kUOQtCwK0/k4ft
D9MJQjXtecWykxUN1JkcVge9+UpPN72Gi6OomvWSd1ffWB6FgCcuGY9zkLNs8PSYDIMKLFt3Y+IY
HVz/qNByHisH3BQYkC2Qm4sLkQgnTc1TNBWP9SxJ8IpSAsw/apw8YSrg+1je+GVmilRWNZzw7WwI
53rU/KY/wthnfI+bPo+yKozskRAoi98sSl6MDEyLR5RI6Ws58T544yy+z6mvZ9R2CsOQ3gK0vc9C
2M6olTD9w1xLgld9ma2FpNm3J6Og4VgKsBTZW+x6ZA/FDPSyYnkVLoCgohxBs1u80P998NDoreuU
tZKBC4vpLrk6zN9pLGndyDdElIYGkTwIbcx/xdCPgd24gZj6Yz2gwgKoe2CJvM31t1ohjfAcwkr9
XOD4IOLTdswgYXloLRJrlFsTgULKHtNtrd7l9vRbRekuX/ihiE8BEOy6OGohrEcDy+UmCnn8TQ9V
fmD7m+4J4Y2obH0M1vhDEcmJkFqFvh89TSuvkUeICSrBlWBy4DvuB5Ha2zibB4INZiss3r0FPqWn
9e2uefVgJkaatTVS7K9LaXJhtJB5eojlbVSfTbc7k0q6rZjEW623HQgPWMGgf9Pc3gx4V0eIDi7h
zRhGFC0bQysJBx+2h7aoZM0MLtmY4gGrdv3eD/5TgaiV1A75IbNl66f926hTofZ2hLOAqPT5yp4j
bQCVtbN9qyeeoiny2R2JXlGk0Q9VLmMDImxmDUiay+tLwFyRw7NgHfCZELTEzFUnVpDoFNITkmhm
Bkju5T2VaqYP3MT2AOCz1HFua8OV4S/VqNcOa9D6RyeH6oLSbO9NdhdWrIFPMtF3xBJcBNKmYEh4
NI/ze9yZ6TrSfPw4IgEOTxDJ+a4dbNLXyfY4uGzRHB2n/iRPbPIB99B+NQGRdXWgTMyTURW3G2qp
LWl176Dh3IOdG8+GVj4UUId2yK4+8wS017H0R9Aa1uvoEbcywqexa8bYUqB0MRPYSPBmzsoFJ2nz
AIcnxMA2zybCzAqkKjNjkaHtwpMHwyfIC2bBlij/Brf+HoU5bifB9NhE9zlJS9vIdvxM4uTTXyrv
ukjImZ7/C/fHChtERywrCXYmQzToGTIywjZCd2RYpAycsQSIIP9niNTq5VPmFvgL0uqxhvrGcQwu
votlRwACRa0ssa2PApuKSVe7zuIPI86+CkFEA9t9hzweAEGjOJjGDJDLiwE4mcKnmBuImJF/nVRx
wEgkcD1WgExYedQnoeML9Sw4hl1bn89W/dShOQpQeVDjOdoYljYgqqRvr/2Yz5upbLt1voCf1Tqj
wvFVR+Ci0jRAPnLyBhjadOtY3zpGIkY0dvh+b0mqqbXdzq+D0nDeNtinQBgxvYCPmscxpou8YnPj
I7TqmVQ9I6PZ+2SM1Fmhh4mZ5VvkK8mKJfZz105mGIGg3JAP+woRK3+EWhIuMO+xAnrkbYWlhtYA
X/BNwbLOqnknZPlTjo+9bn73mCy35Pph9TbKfZOqdg15DZYLzbrNbP2QLPPLUjrufm4xV4G6PQzx
4F+qeX5BYnssdf1EUWAEU6veUEDvZuIrTXhlaWl8E3HuH8w7BB3sEhjNeI9kfyWz4SvjZAw47Jkw
AdG0bTvZxK61HxRrj9Htb5Xu8BzkXF9HQ0SQlCuIkS2hdssIRr+v4k1rIHxynOaHl97axB2BMJ3X
vsQZeSyzulg+pbUh7J2dNuTjHBY+VGW71jxxq9sHl/fc6kYtdAWBUagPf6J42jHltkMggzt5P9GK
5Sebhoc0V59sYsSqsurnlmS3UO/Tk8F4JbRNoq0FY0ae7q9eDW91MsUNqGH9EHfkvBsQ7ZABUX1z
8HvzEbEuR7J6EB3aigZcfZjm/U3c1coGRRghmca60SDajdG0Q8orsQbmjGIEdkV7md+z1gMDIT6m
BSRGJuAGO3FKzPQnbHaX6fnE2WNiECYGjzIQi3qQ5wzh7/FfBB/eZltdkOfTu7S/3ZS+dQ2Ys/rm
aJKUKWzfBYFEVDn1wVqyB4niDt0GEVumRYxUgYfVEN17HUNkbjL5OXbgYhUkE3i84oNCcm+1NpGN
Q3PpsSa28fJQmd77NPJ0bnqbk2NkHNUhfZA2CnO/Kve9gp8Pqgv4ribeExPV+JwqwgKjOmgtFa/J
GpN8ewSVEqguFiVzqpu9zUp/peFK8pbhI7bzbWOlX57DrmfytAWTrYRjrL0nvW/viJv8sbWnheyM
jnCXFdmOP3h7Z5rUCe3E3Qkb8bkVAoHNBMZXZg06kvwrHpM1SFZ3m2b+Q6EbT4Pork0bXwZ10GXZ
h3nW/6phoZGfG4hzzUZYKPRa10+2bJ7OSc2Q7L6Nx0a6fPoGd/NosFSpfwcSnHb6goc51pag2Wfo
vDZWbP6NPMvo1vX0UFje1Z+N19yKf8yB/yrs/tohweKSZGMiE9hbehd/WRkWNMtPvkQSkY3sWT9R
vwYFd6ri4XN0mhd2MwOv3fDr9/j3XOQFlaa+Kn5b4gHFG+wUDFk2FMXSUTfdKrdpYbyg3P5a2iVg
ZEM8ttZ/QCcl5Ds/o0rHrLOI3762b1Wsvt1+fk4NuvERcxcuf7q3iHBHbPkpaQBtpx2RaSxfnc0z
0CC0L0hm+8nqdVrrPlzGUgs6G1BrN1bE+RUbdrc3OQiE11l1is+Tcj5L07ghLXia0pY6vZCsy2Hc
2a56qgB/r0DZnL3S2LrkdnKWimEtFnzxToeA1NG/iiSvMLRB10gTBO+E0pxNad6Vut2wlZqcdoOg
zoMrfEfuEO2Yyhe9i3ZZCshhJJQ2zZJ0b2bl+/3QyrOQZAPq307AtVwAe5q7fpkVNRgwEoLkkBKw
hpmda9YU5cnJXtMZiWCjlYyKqujCs+oB3iTa0dR8gP4CMT0pDjQbn+Ahfu1UP/vKSRDCpgdznj9o
YVCJpNWzdJ03q2EeoavuAi+L7rfdV4blPuKz2A3ejW95nFOSZZ0XoTTWM2kXSvrPTSYZ6LczGLJ8
SVCC+2Yb2iL51NKBk4/Jo+dBIG7k91hgM8R+hZ3XqxhBVPG7bbBfbe3sW3PGU9r44J3t9CNjcKB0
8h3yPr/VkgrLH09wOMmbMON0PRpth26F0/g+QDOKJAo62dmr6E6Qr/8h6UR8kZTFOTYrCnB3Q2pX
s51GcU08lApIqyNG8PIx9xjXLzXTiJrcczaXDJB0iXI5bon0SrJrPYqBfRVWxaRn9bu4bIpxcZIl
pqf6iplTtGLg95nZVgeROnrB70Ch4ecPIne/gHM1fFGI8KoQW8F0FGCQ+VgazrkpJ3iEunm8P1ur
O9istjt4iBW+IET40WrI+TtN+sYamePE9+THGFwen44HnwyXvfSHQ5PhXcmt4WLITzd2ePjmEqW4
N/9DExUk9yvXT1yTJeeV0BAB12+6Cpaj1cBwwdbEmrTeiZOaa0srWYRPSq3YZ50qg92i31fXjGY3
tOQHfh4oANiMZmM6zuQparG1c6y6oGEvA01xr4gOgTGTF6LVC3KRyCf8ii18HJ2evioEE+xgsdeX
8rXo4C933aWL42Hruj7NR/vX3DNQNR2Lupm/Lg6aF667rdHxrGXLtZmSlEdEB7Q8XnxzFzcvgPOq
gzaMn7Mwsx2XzBFVV4NtnmwAz61IoLLbZzH3ZBDBuFi1qjv2xra0DfFDvchgJlcrG2kyV4Ocej70
9bog0jRfMrVlAj84gp8hb19dz/yY0iaIWtByitjXKGpGqCdKHtFthSAzIfmWDcKbu4ZocQ5ubzNT
5OZKG5f4xGYBwyra/Cj1+Z2NH0TDhNLj/v2j0iSyuUx7c4ea5J+cULdVOzedKsJr6QbvusXJKfTH
tHPFo9VND1gaqME5IwOrpwiVzrjuM3Lw3PovF/mJBlvfjvjAD60/MdxM0Q0xaVpRUNPGN2aomfq/
qhq3xtAVF5mzxTFKNl+6PbJsI8mLvOyt1EuWotOdwAqopiI7PHEAVgjp0bedXKR4obfLtCI7sAng
bY8r0t81f1vKYdrNEzvxqjs1fc8USBkvIHGHrW/dZ3AtyTMJ9FWyHGUQRTPS8RoTLxORXcq5sWpc
eaV4vSwdctl+Rs/TlNjoyFL0ice0SfRErhvY3fyqVWyvCwtuO+48zrQebqrMxGUctmDVAiZYy2WZ
PO8Q+zXqAdX9kdrWsN5EnDOBDngsqOvMew5o0hSvrXeTtpvB5pbvtY7cPF8G/aFPaG7z6i8unerB
TPOaRykf8Cwx/ZP3LeYyHUC6ufSWiiDx3t7mgJqeevrTeDTR1tXD2R6ibCcKj1o8kbckJghxHhtn
4wxuAbq0xARlEkGTtCrUEOe8RoZhEJW4+P//IyIGWOS2fpdbsTpA77m16FHIp+3+08EGCTOfY+/0
0ZukaNcSXFCTGkk9FMWWG69HS4CRLEWrcevnz55sNRSRSLC0JYKyKJQTum59JODzlJn8YTadda/F
976zAn3qdk8GjNjHXHZEWDQliIPWkVvAuFEAI2bfcluiD0HhMNMOBwVm2vU8ts/EuXXbrvWqY1S3
zsoanZyEyBegNZgB7KPjERas5+lzMeAs8uWZdi7epT0kIichfS2dT+NgwJeLiAZKGvevd+6A+E6I
kzupt/IOmHbi8wLAMHRm+mP0CCki+Z3PXQWE680uuEtKlVShRnHYEv0eKt84F9gB54m9e426n0Rq
CC88eVdLVT1ZCUl8hfiCv94HztIQM1n2jJjKW4lkbr2Y90uBpaLwL84Qt6s59hg93vWfk4tLnxju
9b3ASDrxFVXumYQya5WWthNoBJUyMzMJTrH8T57if1O8jKsqxzSQl+1A0qD34rRFWBoDKRzxM5pt
/tfkfytOFOQ4CYtJ8nczrXI2k2F3LIrSR0I9eX1R0dSNgk6b1dHKH42SA25m15on+Ualyc7gVfNd
FOqj7K/Z1PPpijfO+y9i8Lu0q4uWcKLrFba6lEU2YebeCMQpTspo27JY3yV+b4aMmJrF0/dunISm
hWZgwEgvypr4aCM/2IYP4+DXxma/lgufAowoG/JfoG7f2M3IJZAuHRXzDwaG4UQgcpn4QbfAfwXY
qUGVNt9q1l6m3j+Pnrt1eC7QgfCTN/1p6Jpnx0lwTJKgynzcyphZQBIsMcoSPS7Z5UB1Yw/uR/pZ
szTnc9G/uz79TqpbJZA7NJH/7Q3+wMSopfkTJxPR06rVbXRJ0W3QjTBqcESOmf+IUJJ4ZXf+m23o
1TFhg8lDPHlhkSA4plL8NXRivNP8nW//rE3queAp1YwGiRyLOCVMXAPbLBnjJ9nOtMVMcUD6SZI+
o9uM16AqwKJG3j66R17UvdpjxuoY8xOtKxKLzp1SQSdtZxLzPu8BNHtzh1CMC9rI842mOIzqp0YV
yant/fduWDzG1+oE3x2+SxM/cDqdGm18jcbEBW1gflo2zGJkwBt0uDl+9ruJpLz35QPNQIR5tstR
Crpd7AdDf2qL5omaGiHSsxZXcFvrJJANI9mllD/ewFLVGW6ZjXGtjNvHWDUgD5nY2FngxF6PLOv+
8jo3rcDPSrHYpiPNNvE1OmLhVWmwmZzmz9ayz4R1/ysmG9aF9xtXkhdN14mZLp563wF7zxLBMzMj
6Fr3HY+pvgLDFtR+fJwc/7tmkTThF8cZO9ZrndlIRv+fAVkmJ0O7+yVK9Tia4h8vV8BkDEumT3aI
ye7QB/YAQ2qHXgK9wkC6BVzetKh2sNSvFANjoFcHF8ZrlrDE1QsbiUZM3GCtb3RrIFyBBrwzyV0D
EtUTmjwYJAPVk0YIYk+kAXSrLMeZmbbnrDHPiCLj9XJDAvlPKv2ap3DK9HoKKvS0GRK0EU06Wv5V
Ilia1z3Mf9s4NjgW6Ph57tnozcxM+45ZXbEwIZ7IIM8+c+6cEeAbNjM/y6suOSuS3exMUzgXURc2
HUFk1VQdok3rdTgAfAdhZ/KTiQasS4IaDGL1qi3Ls6fm34ZsxDXLtWcD8UdrXCqTwQWe6s0YsROw
9eI8xUFUxFe3lufCa7p1xLJJDsuhb53f+l4gRqxEQ+LX8oDi+gvlKCWng5+xejBAyawq6X5X8mnG
PNVN+nHu/Rve4JJdlcGVOjwntfAhs+lbtPcbtdiveHUZgFVgrjS8imm1T4z434wam1oXrQWCBTQ9
CR11525le81tC8Wyu86xZ2HzQQjT4/DyXARcifZnJilhSy6CNztioTt1+WHo1bnGUhMOUtJyTeDF
ckvqrJpeCvd+klXFQmlJWcCg+A9p2UNPHOTiGp+QBsKM/0i9j9+QfGctNvCARgc/0U+ohNK9rKjR
mU8QuYWHPpb6sEPpzrCTCiy2mBb1lILI0hSuxjpo0P2BpVJvILcaUqDId9a5qEzNc0jqu9rJZD8o
H8PUhCd6VesDTYr7QYr3uk0Rl9EffLR+8qKNGAdtPEIzxqitf/9TwvC9N9RXaflvDZA8GO/10egI
7Zb326TxmCzPOnkz0xDjG5FE0g9FeRiZd+OQgTmnIbcBiELf4lm/sOU/OsQCATULbFfWbZpmnuj4
aI5sk3DkBoUJ6bsPkmhdyHsNoLdLbPETMadKA1UCrXH15Zq0qPyj/C8feAHmgkAOR5ZrFqX7yElH
soUYG8Yq+jPaV5z813ISL8C731PmCA6PTJFUb3iX2edbn1k+d0/AxTkbypF1ZPQDmOC5Ri9APH1r
8OPwW/RvfP15i7LvgiCvm1FsU81LdL1bLfNwZPfYkZYGEWXKnlZr5nWG1gWVcFqicDAOwDib8N76
7RqM5WjHxNWJlX6YvZ9Oau+mY7mooibm5qbNfD9j8OTf2/OF2zsZrrEcn4GlZIxiM6bZZfZUcq0x
Ie1WWSrI0ioZRXpyYAxbseN03swxkKId136BEcRPo28OL4I1cGAgvfT+2AhvpbfckxmFDKVst0OC
nNgZsLU7dF1V039MtPaGHSO9cado45gJb70csHoRbQCy7d16Kp32j9YVdXhrbEWkzokTX+CcqU06
M/1SSebQ6ZLkmpmkUPt0O/pAwKpWkOPdvgKo/zTHNcdTunaT4hWt5KMBCiAgx9DdJg1zFhsnVk/e
yEjAAjjAX6Uz00P3kq87RYYMpl0Q7yWRY5MZ9BhfQsNQ5d6q7FdFWxNkLdJgnpiD7WOrTrqXBjN6
httbRCjZrAGtxzwRjhVzRSIdKf+5ya6yeMBYr7pAdN2l+7wZiZboCNpCkexYKDznoie1op+ek17Q
i9FKh5FFM9pbVw2Kmsuw3mji38otnimwdAOBjaUc1hMts5xF35R6SY4ux+XKQEpU3qdiuWO9FFb2
MVlogyYWzUaVzkcC0NHnU2nkaoRY1Cu2ZdbWNHQktgkyc9brgcUmhhGb4W4as9w5XDj0Qyb392gf
ExT4I2nVm3zKb4SLomSaj1XucAVE2pMUCI2oc28CEgh1BIQ70xqrDXNhiOvuD4G7NKduEXGRs/NA
vDiSNjsMoSc4vGoRH40mv4lOf8lmkEiIASQU0o0jmLSD86AYpFiaO+61ob+qRVn8uv7NCy3CQQoT
GnketevFahe2Si8zMdcHvfRe5EiNZNl6YGI3lLiojEaND/Mgtuh1uVun4b2DzbcpTUAiJcKFIX82
RPysZxaFGELEarYiSPxGiLX+Q2kLA+X+Z6ypm0vchswtqVIgEm9IzZRB2/KMVkJ7yNXUkbYmVrpN
ll4xGocormlOKZqifNTXVlaliPzJbDPx7hHKjbylVOsptS8MiaBZQr0ipHq/LPH7PJWPyD1RW2bo
lTPew9rAAlLDKhtqAKugKNyNJUe8jq6qNoOREDtI+IZCRYNKBAFAhosstUNWXA407HFdEVO2UfWA
/NzBtKTRgM6Ic72FZxyfow5mn+6YVIZOqT8gI+kQkelR6EPVnNhEhuOcumj95m3W67vJgqPtqrxf
N2ZySDruwWySGyWTJkCpx5g7/8pj7ZpY/gVfR79GgltKfn0k+cUpw8xIxVc4NjsJKoAj3TBrH8N+
qdIpTAyumTrt4JPU9+m0eSKIayGHr+y3VdsCeDDiB8dhY93D0CgYoiRdJB/u36ogtLl0KJxtkgEC
AsU5Bjz6qaldliCOGgcQsU/taC5RqFotDcEYhE0x/iwM+k5uVMPvmlrAtAOZJUlJFAUzQGIkSAEE
yBVmkh940M2t5pb53m3aKYRZYrGmcq3QaBB6FTpdh1b52cau4q+5tMADVIgSFKVA7KcdV+WEtCOJ
T1l9nRGdrgyTvNo245ZV47HxmRp2mrzwZEHjGrtrUiW8lZGiLu+c1l53Fc+ohFECbf0pL7Nb1Qkb
n4h+6gXDAPvLbYRACxpzT9svSSLfuL/prVoO2pIFY4aeqk3n6To50lpl2nlgrbHmbGtC7bPK4Q5E
+nwp3Jyhl+/jOShQoUZmSNf0CYeAbUk+EUJIvN0xZuy/QnD7FK+LgqggyAkQWhOjP4iFWZtmFaFn
Pzu4SdnLln96Kr7NGUWvPmuwK8qrG8kjE5DvZfH+RYtbBDUX8tpem16lH7CB5IE3Gf4WWQL+qeHH
VUIRfLu8+yRsrkp7QItQFfcr2wwXa0Lqh1zHS9/Y45+TRv+XJC2ua9JWeoYgis3HjeSxXaS6ZpUj
D1DTpBjlpw/efHMLzT13+r/UV82j52DQsCLPCMxRs6BDwrLsK6NZkVBz1aK4ekoc1LumvjDruiuo
i/bKO6PCHlOQZ51tbuXLGPnthSgfRUJu/tzZI/reDBqxcnnhhy9pF9DZQbOiAZjVz2QgbDfx0h0b
NjsMt7MvfOcIbzzCiOdBE4FhMKjM9ehNlMyjTNZV66RyP6fE2OFM+swovDZlhgNGjxqx0+35vSlH
ileU7VwI/b/Bv06xlm91L/7sWi16IrxoB2G3x05E8Tbwd6u+PdUO+tQIKHdoePqvL3/TciFJb0Q6
3dUcKBV5RFzKJdrF1n8rKuTmqdb8aC0GC8cOxrjmmjSms0l7moB/YpdtAamNUf0liJLCYewszvNo
N7matTdc9yDNdvuspRnbWaP6z8qzq+aYTtiQP3qOziXxdwpq09YvonFdiB7hdZp5IY4Vx1agaGgP
8MEmIUbKsElHQJ/lUmyEcbMME/Me6D9mIvGXO+kPRlYe+jkaHzKzLbG242Lse/0Fy52zGm3e4bZk
f7no/kbSQ+nssFyX1sms8KzNkDfxAEG8KJyfplHPfS9FMAnCI91unVLVoHcbrEBbfMaIjs6Qul8L
y8UfbehbofIaz4jnrnB2bTqsd+xfGOWm9r/EWv6NluEcpspfUy0vx9LI2IIViRdmLoUZMSvMKd38
ZLETwxnbGikihgK2YAEdUmHbDFhcsYEb/ObCuhzthEZarLUsD3wj/b4EfY4E9ltN9mQI0tcEEmw2
neXC5JecuZxJpQ63ZsX6m420ViKIR6i/mktSbOz0CYyGE06N9yAa8RexgGoJHxtjyw5a5mlsNfNN
5cvrJO32mFn/Y+u8ehvH1iz6h4YAc3iVRGXJ2S77hXCoYg7nMBySv34W1XOnLxoNFASrnGWGL+y9
9uuEQ0yrhuHOU36+pRcGVzsf0RF8TgF8hFw+k17krpOK+/+EgrYTlwrUMMFd+B3QmPX1nJCHBavS
BxHJkgAwEq6hbCr/GHqNZ8DgPBoEF3GgQoiWaNxao3vWhuAaEfJjzt4rC/15V2sM5VmvknybIdQZ
i4NO9aDn6Y/VDUgWigMrgbfO9Bk+u26ImvzSZ0wzOg/9El5qcmHzFH5rm1xMFPm7Ipo+YmhS6wbS
WKFzyxCkQ0CKRjBFDjl3C4PhdLTiB+kOps/5iq5m7ZbeSoFLOkDt+z125YMO/vrgaPNWW/hlKdox
MTBLK5vprfZxusbEI3p+hWFzaP6QG9duAD1vEJ2qSzHEF1gP3iop02cXWGRlvhQ4SR9T+WBHDt4b
/DPUxpC7AxRqugPBcuc4C4KNCawy9qJh56Y5/RXtL3bsPA/BEqZrrgzQ00ke78pNOaMJI8UFGWA6
UAiXOklIc+ogFWjvywSf7KCSl8op9oEm2A21RKLjLcayEs8kDHKoTWi1weAxzhvYunQGSWaVf5px
BUQ5CV8LEkhFD1VHNFNt9Od6Nu+DokQ+rsafydL+OFrCaTIPy2DF3k+wZBGb+08saYZt720GbnDr
WQYftfDeezN3SVmzzCeJmTmlu11jrk/PrOLktusBOzfsiIwU4rv+hiGclBnsTozHvKo4IqzK1j7D
sk1e1mMou3SZoHTMS5YtAZd4JYxdlE+P1O17P0svaVtfLfYJc57HKJnE86ATqUPG04o7YYTJi79+
4Ue/h8Bb986g0XPG2BTp62YYKzPM5mpJlK7a9s3uyWgIZvImaDw3eIB/tKsUOPYmXrl6Mo4NSrCD
Gi/EGF2jKTP2bJDZX5azDKeKq4ryAyLqBE7yaN/PWBg0JCulRK5tN9MA1l21q0CvmFZO/r6tnftC
Ju+uNVyV/xoZKfsOrr4E8OJzDFzzw63Hxzz9TbWDPNUcF1knwA1ROQ+ptBllWs7v2IgtKH1ED5ox
8qeUOaIGVmy2Np0cf6URHYZxNoEjYmIfXyHhp6UPILoNNrk134FuvFA4vehlyY4d4WM8D9cqE9fc
JPRjeUmynkFgkYSWm1BAe2w7ZK8hIkQ6PuvWn5aEwtXMbJ70y1VhMBZYsveUcp+ZtkHiK7ZqaLV1
odCK56r6LmR+Ru2KxZ2JyARsw2h9jkXCYQk4RflXnc2BQNSWq/vGdOnQkMzxolQYqGy72FqBBZOH
637WvmQI6DdJNUsWl9RqjPjd3djRh5mlwAap6WKFBDA5kpa86cb4szCtfoN4QwEpikEuOf2pGEgM
U6yzuRoHIZnnyJft6a4XCEjLPNpGdn1cNmhe/b38s0gMJ+fro/CYOQnE6cYICr2dyh4pnf5W2P0X
ysMGuk8H6oKKfooAyngYuyrynotBT9ZOjus/W3BdcQJbypE2YhNzoYc4THinaOun/MVapSNeMJzH
QrWECNMgjs0xRUh7P0ndCFm0oZlT+2LApOACIFt5HIW+k/2Ze46tnhcuLFvj0SzZT+sp2p0Ed/zc
WE4YwSNlIcNZkGvopKvFdK0AnLJXEGe7LLQtkTr1sRyj16RkiHZ7XwJaE9vJ8mG3h+B3Chn+iKOM
C1thoofxJ/j3DLyXr0gqBufCU7KYuilDqmO2vPX3U0+IR9OaH9EI9+u/f4rbh4rhVACDOES1Wx/n
LLhrs3jayuVHsmVXH/PCr463p21UKDbf5NSq+lK0TItWt69QQzVYTQh1NkxgcJADJv/rIYYBYRmL
0LdRi5Fcc3mHTiqzZXLluX3u7dW4Pfz9Y/3j//76nf/tY26/5d8f/W8fcvs/ifIfJ+rywv/jY24/
wz++83999F/f+h/vv32Jv7/1f334v32Hf/s/9gr8PJD23Z3Q7O0/PwSPMfF0y0+LogJZ3d/vJ8YR
j9Tt+e2HstkizlxG//OL3d4qSxX832+LdzZrQXD+57D7r8//61P/8avdnuq3b/LX11fjXO5vn//X
rzlZIaSRVRG7gDQGtWeudqcrY4mxoX0vs/Qlhn21K00E6U6H+t1MwWEn0b1P8vcO18Irm/OCPtPf
942vAWH66DFRrSWKIVbUqCiMPzkTUBp4VEezjIpjRm812ySaJAwwE4M0uJzYcioNxqrDYu718Yxj
smXDcvJ0xwFU6CFXJCFiolfcW3pN1VJvgq73dzkBrvu6YvWAVBmZwDgioeMrtYs/SuSfhDP8sWDB
MNr3CIof8ys7hDcK6qshU0qsJQCjU/FGqvwtb6kayk795KZmnD0I23U8k84kMmMb/7RTZ22Z1rQb
q2j90MTXvLMDPwwqy3uDPEX7r8sjdxnrMnnRn7FV3fEzXlAzRVDDGjC+aVP7QX2h/mMwN9V3MrDb
QzJU2S7AcIjFof4e2Adb/ZTsAUqyghkGcXUMtUUA44Qx5y+ksXsc1UvKNLuo3FcxocVIWeuu/XIl
J22HaXdtWb2CyNJdZANwjkzh3kULOVSL7GLJ4ik9Z2+0iyoiUXiCSZEKOw8Ho+HgDOO7r6RLLLfI
0NMOrTsuxn18jB51Vy7Rb6s5eGOqNgHaML/ivABpWrNhgHm2CkzG7+6YqXVcfAQNC6reZLPBmobJ
KHU1WbhjuRkyOL1A0CQ41q1fWL/HmQTxzquf5r64Fon6wz4gfSmQp2wmsGkUf8Z3ZKHq79SA20F/
ldNdHLjdGtZ7FkaGIna0uRdjgiEvZxzLepSI1PS+hyq2zmpvOKejvqbOSZDILIB3j21yj/lzMOhU
q/OQ4xnW9eADD+OPsLU/pduYGyBzJ+GhCHU8MsUqSzkbKzJ2Ng4tXohBQ4ZvbgXycL2PWboJyuEO
/tCmd2uLGRBHlmHqCFzG9JvI1uzYZMBv83yjeagtHYeBvMrZJCNoJ3/SG4k0Z4jHcXUdtWbA3Gh/
gY07zHr0BfF2CBsbBXeSfhm1Y+5lpgVrI2349Kanr2fqOveMcAP/SUt8f6NQWIYRU0nHoxVMC4C4
YgbdiX/FX08iX/SvZBaKjpa7zqS2h6VLf1kE5knL+apdJtu1My+bl542Ucv3uipfaYDfOlBYBy96
Y50JrghlBjj3+No2XrGpIgAnumY9pAmFiz1XeO9GDXcyTrKTU+7KhEV/PcK9aLosOGtN+RioLtlC
cMO9A2Milh94xkZMY/2u7nvjznHTH7t1uj0WR2C5LkwTL4qwk0wsdBJeXGhB37HLtddT3nNs2MTs
iRkiKGR7uySfcnQKDH7n2aX7EUyZwrKWr97IqGvUzVc8Qbzy8hsXLCiOFJ2ItgcbgIYwIrnAk9O+
SRLtOAT2caZWWRdTFNYNunoNDtmbechLlg8ThOIwRQfW9QgB2Cv1ezYGqzTnlB1j+4/hd3tUCf0K
M0114s/J66F5W0Izo3XRMUZhX5F5xq/entuNR9dOZOx8mcgIRXCJtaPAi5bNSN5MWx3agCGKJstn
9tBv3L6blTFydUMIy+embH7Tn4DhXJkL7LXWfJatTowPxsg1SaPQVPwUO2TcMNoj7aqz60OJlGlt
0CHr+niK63ez1l96RHGdWOyyCJtNknkPeartgCLf5X3yMwDBhV6rk+PcT+dpCHgFGKrrrvOCkjxk
PC0QdSXdSvr9nTDlW9sGLN0nQAQ6m++dZpMgmiFSKk19Z43DgQZwvDjjxMU85BoRrZMC3HAAuEZt
Ac06u7kvP7WuqM80pC+u6zz2ihAIbPjUfCEimALeAie8EyNx8tucW07uPAwukcZy3BOKw3pFx//B
dig4IZ8MJXPjnePYBCR+6nF0dBrG8wuw1KpnGLRa+iwbtYUF4oTNWMcIh5gMFcW8ZnT/NATFqxl1
ycoFcbcTOdKVskMdqnsvAyMOJF2o4VQ/fKbCjPejIV+qoji7NspXh53oPKpP27vPXHNGDMo+ZgbH
6JZlsRo08kOMntlRsczHCmmERm8Vq6zJgjDRiYkVai811vitzsS7QrPglCRCyHI8CgQ2HOqotB0t
zA0b302lfnuGe4dCPJ4C9OkpS2z+EK+NAW7JzvxszWHuIt9mo9sesDGWmEub9kT/8RAF9j3HA2Q0
W3uSer93yu0UExuRuqLGaN2lJDyNmAz1ba6ViyaYVln4eOVbgtYOta2FRPx667x61eL0DViD2iUe
6WAbb7JfK1M5zGloDQCeMPfXsofRdZw9KRXbKrEnMHE4wRhkbYRBo/0oTb0iLKw7lZX2hx0WmUsx
P0btWR/vSY+nxy179nt+M6/9wZ7DGAuRaeQH9NniykL3nmXjypHNey8L/+j1C8eaiqUj7N5NxpfA
4waGpR3WR/WLWcUPb3sbf+RGWiIOoWeMGNLjE2F56x2aKb6rGG2L2mTpUUA4KCoNAQ7bCNPtoSB2
RN+y6uUrrn1MxkN8IPKHVplcDa59PWpylbgPLMgsx3pRZsC6IJudQ9oJf+c3TDrcmC1ugymF2R9z
2EL3nLuqQLiqa3skWmQOdsXaMx330JBchS2AdMuqeISR+O1aXOfd5Gdkob+3VfmCNHJcZbPQUT+3
z5NhkiK6l5Pvn7xBAdbVwEHYESIZu/ztJeIsJ/cRa6KxTaaJYN/hLDG5XuwJo7Hepvk2ttAdwE1a
tXPTsCghV9dBBTc7YYbUxonRszRgha2BvBu3p7SyzKNT4YBQOuOLbzIf13E1PbFtYbGQul9zykhI
zkyBbctINkKfHvK0OBf2c+IinfG1reZa+lqxMpdpxKYCwirGEf9Tq/s7Dsgn2AjLTYYun8DmZrC6
XTpiGdfG7jx6RXHonbpgFWu8YV50ZMp+yG5JE3NYsWpafuwddYdUwVoFEUvgUULLt1zQKcxTKj4q
4uqeB3+gBrUr24gglBpWzJHG7XMomNU1A/0nOA+fzQKiTMoRwg0jaqwwcyqxnbj/ckCzXmqbdF+7
NvoQ9q2x05v7wEx+mfbr4GavZveEDJtRmqrvEzsH4Oew1K8N5z2SydmM0bXHExMgZ6RUn/swDr6g
E5LTRYTgKQsopGO0Pukk3pNgPmu9BS97mhP4awj4ynpDejNagpSB40gSXKO09ay8j84030U9vOsz
NiTXKdBBp9qe7TfqK0GFyQG+JS12YOiCDVdfMFnmxrQmakgHoQnYbgdtC37MSntbzLLuyF1YLybQ
2EGxBSDY7TxzfGDY5NBVF0DMi/y1mLFJcj1kbMri2+ozeC+5RZRBU13cAk2x2TqYpYDYp+lcrYIH
wmVWfeGvyQeMSHrAbTV8VTGiGBm7h7KY7KPrDoytRl/c5bCM2Pv29vMM8BPTTesc+yRIQvQgvxOj
dZEv+DIcghShvD1WJzMqsQvGLIoVJd6WA/+YC+a964iZAsdu5xylETfbqkegh2wo4cITRw+9DPzT
UOvIxYK8/Sy0dhf4ifZaOmrXdI6FykUNTy1rkjtqkENj+sMTxtX03rfSi8Htto5Siux6IOc20tvf
DUxGtrPiPV4YaCXUmV1rFvbGsBiv3R4Ygeh7YCVH3SWSMMhQPhNEYb4QR4o50u40LgWZ9VITZv/X
0z4xhhPoPobt2F8xnWX6RXPt4Y3coXRy/bdmHONL5Y50fjk7+ljX5wMy4ObBTwJWygMJ87enDNua
BwBJDQaUFOjP8iHN8oBUwVxzZFg0uzy9PXSo/zaolhia////gbKcsKsZE9u+/3ycLEWLAUC/Nzjh
tgN83qc2z3Q0LsOXwUQD85YzHUYppjtb65wnwti9jZkmn9IYjBWqOYVsTld3t7eCsXrnT6Uf/vH/
feMeSVhAMOt42xmM3ivUBbLf2HtsIzDGr7InkLtCPbk3lve2qfLXjaMzb4xJ6sPtQWfsWcm1RgRz
6heH2/JsrD12V5H2YjID5G5OJ4nX3XtoCvHR2Gn0rpChA5O1/COVZfxaqQ7/vBaBxzDIf5Zjvr99
2JiHKpXinaxbKAOxcDEMpsGW7xXRZ4v8HDU2YCbKuAkPxyEwhHeJGV+GGliPp97WKbvIJfhYYhEk
U4JXYNDPjodZXFv+KE4UkEOwPKRdaYfWTAHf4+wYlNc+OVUSP0XtX09cveqeGsRe+F/yErvkoiqq
Pfukoqg4qRjhS583+r2lJdmmStoHx0jtvfAM8RIL+7UFLHdtl2dpjjdNRL5xvr0TEDHAA8nwjHuQ
ve/KOIUDNLJQH3X/VMhx2FW6n9+JQROhN9juoyxQI6ctm0BwQXSOKdvEPDXvvcAdH0nRY0bsey4e
/sal5fdRpYj5R+K0EeP8Z3S9U9Ph9LPoPKHvig8m/WQyCkvg78FJOwGd4w5IwTGLJnjoMobKGBgH
BpW5h3isQmtuud2eK2F5slyBysHwxCHSxvw85/SKmqB9jJTyHrCaeA/AETa2w11wqDjlhfSG1zqF
GZP23js4dG9LMPO0uz2tDJTcXCuPJQYeNFBm+9jnrCFINciOt6foXoNdPw0/dSLf4iIHPm1ZrEZq
jd6hGI3nIiFLGjNIs2ojtgs5x4tR6VxByjuTuf2zjtSUH7j9g282Os2xPe0mz3oEmxudUtn3m7jD
Zs3lSl695aF0E3mdfQXr3cPlcnuHq7g3opnhPZAoTnbCrlYN425wmmmTg9kIo9gazwOR9+diDDsw
KufSmClbhurBLHxsmE0pbJA9vJmq5E42uHKJUbhmtWgekmT4XTtQScGU+5SWZIuCkFwaML8G5mu+
9NayHBYCDTjV14UZl3OoZXZfQNUL6e2bU1030zUgdGcT4Mukpg0q1lFpFIrarsK4TzEucJ9EbAcJ
ZVWk3L9LQ08e65LA9EgFzRed8qdJ+uK9SZQcqcgTd0UBQcIvc+veDx5KWeePt4fRypxD5LOUbTPk
n0HaHG8PbBCaI2FBzdFnGcDYY0vj7S7ZQ8m1nayKwXA6XCLNorlhO3bOSPAhWC86TCADzy2/EGBc
f+WC+ryYfhMhpim3Kbwukk6Bhq40xgMbDYPlS8T+nTUY/UQSDliO78aCgAphsal0u28Xke+rURAq
RDXF2oGyRgfuvDOC2Hpxhsrg6HQMlK827cFITptWE7KustE822PzK79legSt/+qPyOprHIn3Jcd2
4QKZgwyCRCCdKO+BKl1mLUj2jKbMk7J1nRGLjA4uPLlTZFvLngVXEnnWOyPmOlh5yJP5Q9ZfRm6j
S2+i3/zyT1UKHluyHbeiObm7PUCle+eMp8vsXe0BOYuzGqLS/VFvzTSOOCkRZwqAMQ9TjRuBQn/N
pNk7kEfXXfD00R3J0SUEHFOoNeYGQLpOnJrlgU8/daP55osmfmkCP9g62oQgLlHaM7bPq0dtuhqW
izKRrdvG0otXGTT2MZHGSU7Vdzto2RUnNTFkWMRHigXKlnger5reqAcukOY+F52F1TVW72UhHkbo
5RsWbEDBUq09+QxEZyz2F4zo+hbGsjrOgxlfuyB70kkXfm7bYsfWvb+DOlStqBac1ymtD7SY0clM
YFKYMyYu9ss08a6HdqBkSQubWjuWtSvPXAvqLfAT7ZEqCJd8ivyiHfL3bGr6pzJle1NkWXGyq1QR
Q+PCgdWk9lxphrPHnwdZTLe15waFStHGT8bI6xwrbMYeR6pWxsv0CzK/0zKsdmHozLpzgmFKC19y
UnUob68gEm3yDQy1aZ9kbY/XJOvQey4PurKmKxb7J2LPx0PQfJS03yWaraJswIZC/d23yg1gknF6
oWVBo8qh+8jrycBg6PESEa1kYQlZoTj0r9LWywc0bT+qTrU1js0YX3BJCxZ7x7zKsdgtDzWiIV/X
s4dJlaAQGKK2msFhNsXpHfP0+lRbWFyW/7o9YLCGs1/mBlJt5Z5vD8XMtS813Dm8PU1iGWxL9OIo
J3P9GEfNyy1AimF4dX97sBIkGqoOxr2ENH1ydGcOnyJO8rtZMt9jApDtanTnOxen1HrKikMsEwpy
LDVEu7jdxQIvA+8kG/GSYECySckJfcKcUIqQJHB7i6kOFW+MF1qRzjgKTmA3sIItWGNaShdnUUhy
uB8aljs/eqwjJ41m0ZxL/bEUTX/oR2B2t3dOOSoJdxww5bLROZnmzEj+9ua8XI3qnrRnv7FBbdu6
e1WenR/aUVh7V7qYvhD5teBPA5jDybDJ/awJDTgB98VcoGCMgYw5VqMYYxOAi62J6pFTN4+ME5D9
6M0YEN5Afnjxhjxi5G4SExZL+ZRBAViBl1CHNGry04SqflUIryRxizU5N4/x19g5zQYZLyBE6xcX
ctiQ/duYmRoU3qJb57a4xlO1z1RkXeohx60uyFQBB2Ff2rn+v4e81UsKK3OiOZiri9aVwASwLh2q
iHZAo5FIUcjsJdKjzYRH60QxRF/cU+DPQ/sSBH72W5unsGf4j0ydTa5NA4hqtj6Peeo9kC6fbVMr
xTY+uHfQOBqwqgCSLcDi90rAfzEb2waHMilj5w2Y9YZlaEHNykhS1ltuR/DduB5NSNGgF+gTTbll
sx+v8gORoER0x01wRCar7RSKsmucm3vKpC8VlwIWqWCK+T+p7KbYIYcIliFzdpVQ3KKYcegAiUC1
mp/SMtAXzdme7fEnZ5VcwXYnZ7GLmJ1g3ORuuvMmVx6yCaO8askTA/9Ho4+trLf6y6y3B8sv5VYF
k7uqBvSp1JIGiskr4102GpXLMqPf+QZnZj23ZznSnVrI41mObVrJJdeOHWLngmyDfQC0pzWWTLg4
Qi13emnNOTvTv35XLOG3dmEfx6muD74+eefJxCNSQX/eLZzf1iXAijL1aTS0ca2wWK67mqqurXmD
ZZIVV+7RcJpvDsyPsp7ecm0GK1+22bnuN27+lTcyerJ9OzjVDGFpe+XWV8us2DL148hwss+a5wzv
Y5EGTN1tVGsz+TcpOfRO55Mv65/jssxC9jeomavgO+kp8Aqy6vuqB+pAfMCQCftUm8M1sfyXNm24
hJ1adZktTztxwhbhANDTwlDYRRm+Fr0j9i4RT1qeHAsdSQvIJDbgZDD1+bDPPWD8aD63hoisHdku
P7naJ5P1KIoEJTEi4HUXu+BDWiZa85xrYeZ5yaXzTH87juihMsN6m70SAWLfgS52AX0kJtWv9B/M
yt51MYShrvTZQnQZmfTqMw3O+EQBI+fstiohQ+G4O2miKcUGe49ly0u8X9I1PJRtAVcYG1EYo+yz
78QMrDwaoNqm4c9jCEIEz6/tprna6L53OFh/2A495i5SHw2UXS2Dg9fxlwM59AV4Zq9U8+zG7YFy
CAhEztw9Pmlu/+I7PjPRtlz1ZfeZOn7I6+1ClktxNGCrZEyFtmjW7YMg8Qvr4p265DEcOCRlcs0I
c7gX6xYu7Z0v6jqk6eusCQuzy8h4dH0OHzuZDlk1joeKn/+s6vksWp2bMEVrojE2qW1sLuhFRgu5
g8eScRVk/Qlg9pbau7r3awqjDB1g5wGLbhjPOEY5Pdte0VxMu/pKNHHulOpPCCAYs2n5c6oKta5c
dF1t6tUrEQNSUcGs7axeOweZ3myDsVRhmhfzJbORdjPmasIMXIZdmxctMI8gJWpoOvGdVcDmiHUI
MF4V1glYp1ILfgtiOYkRjjHJZA7ZSKZB5hZQVc8njVkom1z24mtAtD4PLsRd9H+oLLbVVMcHc4h/
BfojrnRVUlzEnXziKnP1KrSAncnUIL9LjXYCd6+913X3jW8StXVqE8oGx19Yy+cALnJb7wV1Rr02
e/1ij5kLUaA/1tjugerMer4bxunPMGYXJcsPH/HrwZfdO/qhhC1F+j3+ouNm+WEO8y622EpFLq9R
jsaOSTZrNoO9U6l/eSnEROHkGM6l9jainVnFLYjBMvkw7ekZ8wSjXQMONHy4zP9qNBuEiM3Iqu4Y
73qj+dRrT1OUe6sgkNyvG5T3WYJaeG7bVdGMOzRLlWHuFSWTIk0rdLrp3k7NdEsGBi7YLH4xSumx
beBVUoNYCcH6ydDne08HbW53C3Sn4o4G2SnRRbdlJPhO+RZzznNtXxYzXodtIGCZvyVNL8OeglVm
GOAotRjchyhHxoWLWNPvh8i4lk7ykS3c6ZYggA27rg07T0qR6adpp5nL7fxQkdpWDdy2tchOQyLh
C6+OwzKq0VM3OsBzvbiaKc4pl6rs1gYz+vA+S1LaguJs5+37jDiY9LTxgyLj2OOOIXcjNKFCkpZb
9W2Omx2oHTf007BA38pYfURGaezdAYBGirrMJT/tiq7GXJf1lz5MP8iTv7PJ4DrrF5/JdsoagCU+
51E9+adRDv5JJf1PlmLXY2ydbpzOIUAjtVeJXf0JdDKmuGp8I7h77czCwChNdczW04PKaVT5ilsa
Opq8b9edlGEhseAIdkp6ADO81OlghfZGtOQfU8eRRWR1pugbuyVxw6iaj7iuHyji30yFI9jKQES0
0TnWm7O5TB8NvP9COL8TvMuQ4/tLFF1HO0OD3OxnRR9HNO5mSvQ2ZBOG+J6FriNYv0/5tyqdT9Nn
EqG1+prwMBx8Gep0oYlfXardMza6eL6kT/OPiZeRjvCQ9QFib2k+Uo84ezmKLSy3I8K5hFKwe26D
7Owz5KGON5L4kgjneYriY5dA8M0CrCOkIRxLWSIJ7QAbw2Hn92Hf0qYPqedznICr9rYldzKO/wyv
19SqVTKVSMGGKz0RlI2C6Ezvj5Zw+RBBFWz8HVeoQ+qhWE5xwCLfd1xMwGjJqoWXcCFV4NFA69j7
SOU9h1tRMmpTmJqkvUs17Bv1nMNGgdBvwz0acC4yK6ks+5SRfSMyEFY5omRUnC/2wLK29upF/Ixl
FTDlnm3l1ec0YwWKJ1F/DFDoEjGjjl4ZfKBfEsScgyz2WV+zsVsipuuzBegMRDC0cbP+KTozJwU4
Old2zFh97DkTE6vY25l4sNvgvejFk8hwUJcdO5cKk+RQobcFFL2a9WbfzsVnn1pc99ISTV3s3sVy
3UbLrVamrPs82Gde0CMnJjgv9ln+0XE6dHA7RxocziA2dPBnsrf/YNs2QtLnd0TYhoNRhLGPrd7q
QKYTKbiuUPkckGE3sTugNzeotMgDk3OCQMQrfogwXieeGZoRLDrZHRwLSSs73p1Myndcu4g4pDgU
6UffRJ9Fo6xwiofPWpuydWVqSOwKpyI0gOCOXhxwcYC8EsFPWxMqTi3Zd9Pz5BYfjZP3G9mgU8yy
6GQYr1qObsXxqfl0HWRTx1k6AavmHmOPOXGGCuXCrMvf9qRHm9YkMjG1BzzY2ZkhwEmPoeZqbH1L
8hC5mGo1VjDCiGqrPJgWsEr0fDq3rkM8k4esmIVwW9XB/Uo2fITu1GFj+L8RUjYAGEwg1DVlSmeS
CeObrwQ8gqSMZwdN5RB6VWmdUfnlLmFFXiJDU7B4yr8Gy1bbnG0ztjg0F2OjHzQre2vRikfQszS0
A4teu9WweLRafT83lk1mwHOt8IuZhnrCZAGrG8RgkmIYSIX2ZE4mK4Sp/qUHT0GtNYiA/LU19vhw
YFduHb5v6c5P6SwAQXY+KM+4CEFX9HBGHHaBIyNPw6BT1G0SdhiaJ8X30MC3TohmXpH5EF8jIQDK
tTnehRe/1C6N2xos5OCccjjEcXEbPsql2ILsnzTXgsNX+yVMb1XXVQDp+zRXBjjIwIGu0wafUnB5
TFz8tEFjvkv8Ips6IdBPy75TBDRHzddiRmQT23dZfU2UCAqmAK/pV5DQTjv5FxXCcIeil9uzCoEF
ILJmfq11zAbrA6LikhDbrt8NU34pW7feIqFoV6ZpPepa0hIaAm90VtZPcXEFKRsOMT7rykamqtr0
ys1i5eb8kTuKRoA8Q+gnRbq3mOyuwayVv2oilEQz3Bm9/+ANw2+d6xk7zaW+6zA/I1eyu/7VHVEl
RZm30x26sQbkTeoDPi0TNnJdi98cysK912SSKtHX2OZMe8n4amPhwNjE/bBpCfO+b63gno0V3G5m
i9w29B/kIFtKbPIFunnTRf64iZMEC3fK5NfP+gezNsazb4N+8GL/C7/FovrNDzV2P3xe5d6a03oj
c+NN+eMDliOEPCPDpbmADuF553Ep3LvG7na445BNmeW6zcg9IJcFIEA+6jsop3jrbQBZ5BVvHD/4
7dKzcYkTx3m2T0TYnShbzm2sfUdZd8IWGTpkgkX18IOmoTnYbvqBgEc/EnjBQZInawy8yYH0XMba
g9jPOvZwXxU7hw0ZUmEKTcRlF4Kf3hDwICkmw6uZm1VGL0NIAVPoDlaUDGJO2Zm/MlHBKCCgZlTO
dnSe4rx8dfE+FPpTg+BhJ7LyXUvploTt7wH7Hzsg4fuRFJu2eotLhONGJAlWsMAv9omFw1yClLOn
ZgeNuSUOA8uyJJ+g7L4r8sRoBBAUeYP5wjRNrsnaJEkDfGlfYQTIoc8WciKmwIFH33pXZQgCRqZn
HF5PhqVQaFKxMSIuYrIGX/EGekl39AozOWqa8VHk3qFoF6ah6SHp8QcyKNkIrNNufp0Yd5ZqfhQm
k8N8Rn7sAMmqFmKn6pYUU79a9e6M0t1cFA6FkYXkmL8YgtWwoXc/M7hYFvsHPe3uJjm7G92L92Ar
pxNO9Hcuh9sWdG2uTTPXK1YGfuZfArvHIjbhna7z/+XuTLYjR7Jr+yu5YiykABg601LWwPvene50
dhMsksFA3/f4em1EllQVpXp67001yMhgOOl0AAaD2b3n7JOtLDnQiKhAVepZuxKjeMwi89WqGUht
0LPvdKVcFI7ceRpq994FLtpTaJiLQZ1DANXW+kBnxSfTJ4VIEBMqQtidAkWt5MZVqlPqQWi0bHB8
41ixb9O8T1lQD/Bdl+sKi8vSWcGUAADCvGOjXNKEAcbC5lv9YZNBjYDM3eat9UNECmJXBAJOjGMg
o7pH5soJDuJz55ZElxCapQZGxGkdcIFYNEG7FuVGx90fTXkugV4vkfLvU9J/5pZw6BgHFbYQwAWj
Ky4FcX28q88mcVRrUO8NH4F8qjrBpK4CrfQJKoAo4hw6t95PtPLKzVT4g9IFYqVRc/60tcw/ImHm
Rn/qSYskz/SjzqWEOYVYsneNdyPngU9FGvHMZHniImvhKSlNd9egY2ijptzrA2BUvcY+FgDNxl3X
LACYWQuzMpeRjJHRq6FKB52qPra2PmM+6FS63HbjInqFEDl0N5aWOtQcGgzuUrc+TDJoV0SievOy
J1sL3Uq2QWQ5ww/XLcLCQYBhZneL1ua2UicsL/f1FiDGMq5nfuTn65LNKXYv9nSSK7709EWQpc++
Vjeb0oFv4/sxEGmDFuHw7JoKLEvkKrRFFwLmaJvIB+lGySECN5po1qUvKQ1VbPPMrokeIsy1tPm2
dPavLdE5eUUOnnAvg5JN8KHyw/dGb2eR+KzndnOo2pjsHyzTLTFdK8EhkiqViZlmklmbqm/0acC0
6YRpNi1CQi2f1gi6qBZ+nrMzswPazuN2yF3aDG15TUibiOFMUm5Bkav5SDpZ2xYk7OmMfdWH2dFI
EnppXmDBslZV6sYbHJc3X0gS42IxVxV+u57KnRIEZBtAB53br/QRCO5I0Sfq9dZzKD0xnKksVSMO
xRrwEHqDiieCAkUh6GaGYgvuETVd5altswcYinlhGsfcgzSOrdPB6dU8axLSWxlt27AHD51PRYiM
NlFjhedSaYmeF/rh5y/uEha0pWWwP0UAQqMn37Jv4U7EhesgesiByQFJYPKFJX4d8lBZpSqLFiGM
d70glrJhVcSE4BJtuPXN8JWy8AUUBhhGvSYCXg3KWWDrEAJGqKdIvPj2kDLat9/+9S///tn/m/eV
XaZwsCz9LW2SSxakdfXHN9389lv+5z9vv//xzdEcoaqOzjZaNfAu6bbF65/vUKc8vlv7FxQTXWSj
p5hHflHsJUCOUwiQVJqU/mnx9kcfoKILjGvpt+bBVSi86aNGUVcQqyZKipkS4G/QoYHsStjRSHfF
ljS8qz1s+iYsz23k2JfaMjjIMsVjLyaZROue/y/HYf96HAYfXxO2ZphCU02Y/M4/HIczdGGepKDe
gbes1LytNti625nuJ+0Fdm0IjNbIFjpd+IcijJ4hSCAzTqqj1G3lVDiu3PQi/yiiXjn5zsosM+8Q
W8EtdJxhR5xBCiZCLZYY37CeYAB1tE652VbqnrQhhYHo1/bifz4kU/73Q9KlFLrQ2XvZwjJ+PaSO
5wFWEBksAZuFnFg67Qk7DHo4wd5zY/VZ9Yx1x/KVOCBfLGB/juy4qgcYkvFX0BVrrbWZGpLoxK5A
9Jpx/tsfpP5SFgjCe2HHNyuu5eHnHyMYigPl+gqXXtwb7RnkIUVglPaP09ZpXmS5CZkfWFPbkkDU
JXjM+qqvNllezcsqqS+lOngzgxX8dDfFd2SqbLNse9zRyoufcpvxQwGCbnTQb2u9ySk1h8Gp0Vg7
xT5ZUz+/tFMm/dGMEYLEydlMhLNNPOPx51ex2Xjbn2f6X3+5C6qfd8VnxtEHnl//w5d/WX9lp/fk
q/r36af+67v+8uuX/NBf33TxXr//8gVQOZ55D81XOVy/KpoY/3kTTt/5//rib18/3+VxyL/++PYJ
77ye3s1jnv/215emm1ZKCrMOo+W/bvTpd/z1G6aD+OMbQTDYFv/pD329VzXzgPa7LQ1BdKRF7AlI
Ht6ODeP0ivq7amhClcLkLqIULr79lpKb5//xzRC/65aj2rD+MedqtuQmrOC4Ty/9+X68plJNVXVh
fPvPE/DXWejPE/7PZyXNNn6dl2wdV5WlC02aDm9pOOIf5qW6zR2DNG+ELYnzJSxbHpKyOjWDmt8b
/aFFG/l9TDqcC8gcg7wkNU4OD54TqVjafKpKtrWpAIT0NaVRVcHTohbVsXRgsITc56sgDaYH3/iR
GFb8ZBuHUI2SReOSR8zKk/0brNQjSwxgt4mOS7Cf1j5FtvIsv5mtrAmh4GGyLNA6UzF8NhMXgkQn
QWmPePcNtVnV4C/moIuYL9nSK3gdcRKZU0iCHp5+/hGVHUk5WrSufAVguVBKEsXG5F4tlVppD4O8
qLRs5rXCDk+T+oM6Eqkri9Bf6Ehk+bX4e9i2Lq1wM8bjsFc02iOa7581B6KW0mTnmht7ESIOb6M7
a5hmJnuL+odEh4x8CAUHhN3ArpdZzM3cl+6a2zXcR465Z5kqz7rWbse6NFY55H9g73S0ZDvZTfp8
65H4yKd17SMTCe5TcAhdsPVq16aSgzVqICCH/ZPx1efVUpMWC8BWFeBGGwtCYPSCoMJacvpm3TzS
IczbNTsCzQueOiVD7dm58MriYkufQkWk35VLC6ffYDd7hez4rM2fqsY6Rkj7PMtmcxWUgFwKeWIt
fxgUcunCnuCFmOFjEkNN9RLjxCTEtCxBhAvUUVy2pOxB5gPiOpHVVHXyKZXUMUKlaZY4jeajIDCS
xL5yzfORvJaiXBgtWwXVyAKEjfgeu+wmqptuw0nLSbhakDr4ZlAAsRAZWFQjZyTuIYNwH0RjvKQR
mLiwRgnVF8YsTq5u0+1cqB4zxTbuAGrUZWYU2qwiTBUBab/QfBOqvWO/Co8mrUDjBrKlIAeTMEQb
PUNwhWI81z2ya7J4wRBd5OiEVciBMfrySIBZpfOD6fdQGfGWNfQ2AGdeRMVb6vVw1hLi1dJtlWUX
JT5mTX4ui/IskeuAlF4orJgqeJGZ62wyO94hOT05pYOmn6BaRSwz0zj7ubaI40dVLdbJw2gSYxsk
m8IhI9ajwEZblOb8mi7Rqo0PvqrAm52A+49u+1EOE+mrXsMJWjbWC9X1PewmIkscSPViKQiaUL3w
QK9+UdYaheKMVoN/heR0dOriTDt0bWXaGvf+s9nTH8NFEYf6dyftVm4QHnpTgnDmRu4G9tI1plhi
Rju5hhHH8p0QbzdZhq27o4myZelN8Q2BjtvfVZHszExOjdo9Bc8VmawslfvNWDrbTICn6kFGteGh
5pgsnXo35AS3IIndf5taPlmPEJ7LgIxiPagTQnDYyIhV1QD/JtggLdhM/5QgTW0aegId2/lCUubJ
Nzpnq2zE3Cqx+JorxzIBzTmbvMF0j3qx0LqDE/QP078nunnWlOBhMOQ2d5WVo+M5H1YiVpY62scy
gkfE/5OK2DWo8Wz917rFu/vBOwmHsHsJKQFNkvFvtMV0O5+30Kb0kDqvDngGlil309qngI+RHaHd
skcWfCYCodCIpTSh+HTu2guGrdDT+XSlSe/A4JRtVtPpCN0RgDPSSHJKosi8WLs8zjfIso+RysUY
/FPtvlcaY4/S3/TLMu8Yq9BN+oxGfbgNozeTSutAkHE0mi/Tp7ScFoNZtfYxJgOe3BijIOEi4KG7
VQr5BbxgNvrku/XJUZjbYkQVXkjkivZWfLQGjgRSFyiIPUfSvoV+tQBYSVrrODOybiUl3ja9fQo6
yiLKuBGIuMjBbhKK9RqfiOT6LOmXPVpMGwm/kVgHpW+XCHPWBlVQeyzoQ48L1hsLzeT27uXP06RT
XK5A7VvkAicBU5/cevhQRkzQkWGRa7eNeakWwQOthddpKE/nXPRIzvOLbVz7Qc5MYPdxSpFsNdUh
Iv+muXItnHIdhuIcaYCpDZuYS+eUZ8nRb93NaJwNw92Niv/g7Qbp74eMUVQZh7FNLkMQPSAzPYN4
WI8lW1OkGvbwgQWTDYaYN8raGrwT6UxrImS3RqssEfwvkoq4ydpdtukUGMv0pyxt0pVdXKMi7KAC
U5+jWdPoypH/5gTXtTtcP5TF5RFfxMi9TCzXKskhczsjqGhlSZsLkBQ7MSbi6euGQhEL+o1SClgq
k3eTCiX3ozfix83iIw/U1aAfJJYK28Tcxe51ehmVGgnwHbc+bZxIWcNKRzPV3byeE0MVCEOqnqIR
iq1DTxdVyoTCO6kvFXVJ2mfxsFNUCSOu/3TYmiPgPpmdfvY17wmy/FFGNBOpRV+Rg/QudwPgGqTO
9EfsrY+ZrJFIH/XmHmdy50bWQVb2FkDGAt8bIR2UwT0qR3YBVI95OnKIbsDx5ZofmmLR7rDkUVGt
g7CYNznZcf4M9x8OqbKUXnJxs+pQVf2jmg1HHDIUCvat89Ov6EQfSkFlsc5fERteWO03+nOXGTuU
PcvIJY/EeEUs9ZD50aVO8lfPIMamY90RB9cKywbQMmPFXLczIKNDdolG9GLFWu3bJzVzoBggZMkK
NhIMGVBsqLBAgV4J4abteuRvtuRyqsrSGZWloXHp/O9KzSSLKrKn1JLkEO++x8S5IuucC6Zb8pTV
YVlhDXIq1kAAEtyRDS21RgqVGZUQM1Y30NogqQS0S9Otp+Sky+kEynbbDgJORJKtFjJRO8o8gQXr
ZUTHO+Mios0bs/CozyjuAe+A1g8RvZhtBSHcWkWaWEbYlvW57sgtvpmNrLWjXTARxe5uMMN12Tjb
ShOrYGMC0R+8bjXNzEh5qG3jXOCQMgcLn37npMymM6CjIEkTKsl2v2kTGLHtg8hBbdExj1g0EI89
wzQ4D4mj0st06YfeyqAo1Rf1z3/3LbrDtbdN6NMpw1GI9RSOOI0Crfpq4ORXU5FEcZfTyHEOrvye
N4TBcxUoe023JijvFOiA/Jo+TOywb/IwO70OzVk1bp2fbig+HCslWIduc00H4g0iGb1Q2ImTSyRQ
2BUjWBdZPZox7wlmuMvqW53Ud91XHowUVnn7aVpToCQsL02SOTGCPyFH2G5m3tc0vpM0uiRtfibu
ifrTRUnydYdhrA2HB7sJrpGsrqFjfoC4wnd3cvNhJ1q5z/E9BkCONOkdWmuN0gkTqr+mOr4qgIAN
YUAIirqbSAVJZm88WZwtQXGJnCjF/ErCBK0CUjie8SjnLdW748IG+goihKGXkamdaeEhHZ5GwDca
UYrkIS41fZhqbOtm7JaN197wN+2l5R1qbcIl05qjQ35GkJGYz1rQXosQGmr3nb4p6S1cfHWfsxbR
TBw7oXnws/rQVKxrDrqY43LGpweopdIFMsUasfYG/ulBKcZjFpuHEptwmsaXMK2xlBmkdSDiNfrF
rKS3ME0Q8LPnXdJvldo4EBSylhHe3mbcIOaFALfQJdRQC9o59hzwmHo4Q+u9U4t+2w7ZxiHcW7Hs
jZ0yfQ4qdU3vSiiLmaEAEs5aRM4h0qupTfuoWWJKV8MYK5Hgn+uuPeN3/7LAoAyoWmgjPSLXamPs
9sQ+fu/Tl6LOLgaGddKEkyM2IMxJxhnpUMV85T3lk1a5wWGDW62SdEYQyyRd+FCM0ZZ6E6qHYaVm
/sFNU/Sr3RZ30qMScBJY4SvMpYJkshqNzEB92E6mEBpz1bQ9chhWqSgHGJA1SQF1T1ihUK40oxZG
AiDF9Z7sysFkNYUgktXW5NUnvPUPUm6EDkrDsF5Nz7872V0b5A0osmEpC7yF3kyWzb2ynE2KZIEp
NObl0pxkaEN7mh6ESVXdXXIMOX9Qp5rGvZc1P9Fbr/iNX4WvPkdG9IIWDXJjRdSadzKtXRnrD3ad
vogsubTmGx1TUji86xS/4nV43/SdJVFJSffJFN6TnqQfhqS/i4glIBgcCUxzm14gfufO7iNHJ4hy
jELu1Y2HeyrPYecc9CC+qLTOhD/ciiQ/YgB4IMMYDdUxbJ0TZ+sedslFM5qTMVKrcfobNMBzqoP/
Ve5onMbyoXgWInoDC/nR5Nxs6Aj6MjmiVztlkfc4PbmmzzkdhVTHuamYu+ljIUXZWd5Xy85CqdvH
IuweWPFeTVLoe2Joph9L1eY+/Vg0uPcaW6ypVMch5Fp26rqMjddYRhePQeS21ivKhmfR1VdWzC85
RDqHxvQU/I5kjB4ApIOiOZVVfbf7+h4gz8VIzYoV0WyhPFhdfUMXesmE9kEwxU26F93v96nmn/x0
bWfNYx+Mz7pTnIgouIyx81pFh8YMN7RwnhPXveksI0q3ZiX9WbMDjNrsbWDFSZkOcMJLbBEHCU05
7Z2bbba7wI4/kBZBfVoWnvJQlCYSd0nAgnIHLKeL5jINCiN279QDX6fLiH32ceyJQNULdjGXwQgu
pm7z4fqH6SOYtnJv9fiYl+8ROCRNYkBurMm5cded5or0gdxUwDAYzqfXZAz3ioZcFbdXHL0XHEhX
MTCwcv3sxd21wE5RV5+5bh0xH28Ns7v5lvWaKOXb6EP40AfvybXil44wkTwIDq3onxWju/eVtufK
Xm1IFm5x9N3qFDQKC0HnFovqRNg2BkvQ7cqRLjrleITzfPAmUW6U549a4D1NBxX7xa7U3vzcO3TO
FU7xpUy8p7CGiBM0N0/AUdX2iNrICeD9S3miQ2hjc6u4kNNFRt06L53uojGy+7FCpvyphOI4/Sp3
NE+5p11gxeJtU+5G2pw0+Uzj9wnm2Ykq+DUCgkpp8ZLV3jXpzGPZeBNp9OewoW57q63qZPTKg1N2
V6KMyUlfkVlx8lJ8nXweFTNQSr+FbdXr9K2eP14UU7mrCjq3ut/VlX8Fs39RdURjVXcYopU1MNNb
PZJyp9z1tIB1LT1a6V1WF7YOjlMfB3meDkwjq9a7TEtTyInqJwLVOw+JLsaWFO86n2KGeyZKLEPG
yl2GYJdKz226AL3v3eNintv1VbOQaybmOvbY3uEdrVubcqjyYMeSMPSK7FY+l7BONvNW76OK5Y5U
Qqq0MUvt1FuMHh4vC50vQI1IfU64QTuV0cAMSuO5x7gEIf/BS8c7sPJroVU3x7EPjM1tPbK4YvBN
I4qO1Kk066ew86/THdUY7gXUZpq9wu9gNbjLByBT7k2q3DBxfNHb7nn69ANEJxekwCi08/S6Pzo3
L9GeeyM7mSkpElyn3FuqyJKduntOHViZxH3bXnyKfHmnmH+hR3pzjHFTq/YyEf3NEOD4IsaYMjw7
ol7K3lxi4SLEI1IIsCE6vCoWttEtDQQu01066mTFqO01RCNDfs1eMepr/aOM5cOYE+Wx9DT3UsMH
z/16IbLoA+TpW1cTg87TQfQfmuYeU95Cp/SC+zzF+DOr2K96uHZ6F8W6o16Uor5Pnwli+Csqu/VU
mXHsAo+Pe5uOcRrZDSoTIQmI5l4FtDqrybrGYshxdncwWWyYoPJlyg2h9CnV5QH/bxEX+4qhHTLE
8cJcqh4Xbp0cDUC2NUUpLZjGgPY8nV3f7i6mTF7yrLnXsnwzuo6iUfTza4o244yVcDQri+egLI8a
cHY/ehkp7PDQwyFtuUe1X+vK9yokspq1eZCywba9kxNllyCLeV4O+WfJ8odYtb1dSyRkWX6mcLrJ
e9g9FBVR5rilO58WqH2NRag1FtOMmtpEiU93AFGWhkHJM6IxNPgHMB30uNcx68Fp0ODXXNO9WEaF
wCctHw2HdbU+7E33Gde+Xjcnu1beAAJsXU9dT/9vkGsQtIeEkuCAVsxaKN0+XaXYSKAo7DrXgkg/
AOKztz3S4FrP8AN0G4UY2GnqhA2KSOaSE4sisW61P2CEHvN0JHULfYBiHuqq3AfGeRA0L9WafKSa
5xY2jWUSyF2h8bEBfdQsgbO+PsGUneE4mK4KNRH0qxGwN0SFIlfWhLluAtqWbZrtJWm2wqFi1G4b
VT/jVNhMb8ftt6g9Y2F0wUlrspKl55os+HXvq5dOBRWWv4hJmGGBa8Se7OZrg7KTlb/6xmOvsq33
59N5LlC+ef4+KYO1VnpL0VHOYtSZlBuns1WrXJaY0AFJVINdHlywoTylUI2M9JqxQKJscecOds+4
quEJ6rQu5eP0k8xTXoEjBgodAE/HpwqKbdOif1YTSIYOnZAL+kAqvAy9QOjmraLYWGai26RDwcLz
NJ0T7EFrtcs2FjJAy3SXFcbnqFJgv6HjitwdBMi5Tps/ZjJVwOYqP9y0uHhZ/BUHUQ/+IoExAmtQ
rdpnpe0RFCYBuDmLHqR9CKN2h02OolSjwj1Iig89zLxZaACyg6EZqA6JMFTig75fNnp+JCQJAR8B
ecTH7JOcDIMy9JBASDuBe0I4fBYhyjayR8y2X9oI+0RUQPio+M3Js3gALVJswlDemtzDEr5ycVrO
3coUC1Y8eJ3IZYc8sAhB/S6QMHvzQpiPbtWdq6j5geyWtNRl7fS0VZMO573BNnfIwPs0MaTIvCMT
ouEvqv4RoF3Us+BtkNaNfvUmQ2noy2OcUSLSiIiWFpIFoZ3U3D7VXZgiT0EsmSoOIcLspZUUkTHM
orlvINGqwh8eWwSv3xrgj/dAh4nCmdsjhbyKwzUG2L1uoj7bY/NStNFzoJoIjupXB9vssZMuiwvz
FkZgHXItUVZlaJNgDEMocRzqqkJdjiVFw1TW5458hDTC24dgkSyGhDnaKJYGdGAUY8SpDbW1z6bO
vadQSNAV2LsaZ6MWeIhDM1yIMJ4XPfaDzuWboix6Mcf0FlQYRhQdDqUrqGj4/aeR5uBvCLqd6QXx
qhPcvvU6vHMh7ssuJAdGKgW+RSrwiTIgpPFgN4D53BZNpSDm6390nbcppU4KIgWF0Qc2EhpcvTFK
lqVVv3dGc0cytYamwf6SbehMu1tdls8JeJkevP08wqQ1Q5L/CBnbniu6bKnSorbxM2cecKlhY950
S6L/K4qTVg3fa5jRc6PI15VJlgm0P3JgjPg7o9LCbeKuCp5fOu4yVP3jj1IjoauvSCR8TbUIpqNR
iZlwlF3TYsdIEpLBesp/FWpls42OAfypmQM0/E8dwP/WFqiu09//P7c/H98BcgVV/f5L3/TnD/3Z
/rTN3zWechZiTc3CGTfJIv5sf1r277Q2hWahcNSMSU7wt/anRmdU1w3a1bqOx+3v2p/C+t2iZ2li
zbFNaVum9f/T/vxVy4Cfg46sowtB5/XvtRggd/wk9gZrLVLxXheY+pIERVi/U0juiErj9e/OyT/T
fkzv9zftx99+j/7r7wkLH2W52cu1qWrZxTNUhSe+M9wtzWy9g8Km+iWua4BvJNj4TNjE1eIvp5d5
KLwObLarqi14T1O7+1bsrTVh9I+CeL5VZ5b9e5izMs5Lozn6YaNDWgqGM5eCbApU33L+Px8D7zV9
2n92FFyovz9bqKedwuEKr+FafgE7UQm5rCtaU0Opp1sA+r650LISdVs7jGJX2En+TMor2a/CtC+F
WvMcDECmPJc4z4ylNIIw/MQfpuTkh4TseV2/hNgT2HSCcNAMJFsNykhVfNZIhVwoK3QoS+sqLNjW
l5NUzJbVps8QbC2tGol1kqBQJLqExROyEfCqiR6ol1Cvp75wHH/lKt1/w6gx+5kBVjqrTuwlzkIK
M5VjUoKqOhmfFXMw261poxEFf+0Mbzz7ElZ7Xm8PyzGQZCr4VlUc9SwlfA2npGTlrBl7YBfk9tXo
OG810+PTIFhAlI424ib0NfOJSRJXFmVNGj9g9JqngTXyLawbrGB+KLGsugr9UCo7sf3mU2N6QPQr
maTwxbDWrOxHrQwpC8dtchj72LLXLIhJPEv6yAVd1JIz5pdGyB4qncpY2JkuMDCxFYq2dHnIuoUB
z7/ERORaJmsLWLazQMdtnVFfOo4o36OZG7FFUXmC7s2spH2VRhX1a1OeB/wDB95foSrVS+8DT2Za
TX48ZTyHST2EO5EJ9vBoBjCMte6h9PJsEamqt3U0Pd6nCNqPnhd6T7URxD+YjH0ybPTWJJ3DDD47
xCrIx4ZxuMBm0RE8s+oFe45LCGGWEr4VFLw/FEbgg2OrJBQqVna2Uic706NC8utaKoCpEbDjvgq1
ksSfgv1TaIphniDaQSnA35Tcqo+xpxpvQZCSX1r7YfGJ4qx/sDixxGkpcHAs4mgROCTitUXJ+Ciq
UluNeA+XNblg58ysgaE1oM2hkyv9i2aOwT4ZFOtgWqX4NMnnAujUFt4qw0G1E6VkRduEAziFHAO7
zyjf9mSn7JzSJDMh0+VL5obJ3ilVffKj+CtHhVqdWVZ9wG2YHCpE5UfVZXjMQL5TsIjH0CGiRLP2
duFri3LQk4PSJia4fdOIZ6riFJdc6bTP0hvya+L5UBu1CsP7ojMDp59DNx+0Q+M7xoM2DrWGNrXy
nBuO8sxFROzWeN/qVPnMNDhiipmbB9XwKKV2drPo4t498OPWR+yVyhzpQrzUK7QNDv+o0M00/X7W
a6Rii0Qrz4FfJq8qeGx/4foFm52gt2mRJlSm2sLAO8fjd6OwaCWkBmfOuTGowLcBqE6w3tpcUShR
UeTgPTVVYOJxoo5oPQg9AyVU2oaG4qTfJbCai2LbcmOTJLfIRi+7IwLXaEY55QvOKODEmhutmdUR
NslmXA9lKo42woylFolpfeaTcALRMSfgTBZ5sbeokeACRMGWiAhLZxiJdQ8o85jrSvEG5hgqWWcQ
BzOMYMY18iOXJaba7wNlYzLX++bJU/QWLTx2CjfUmieAT/2bpwXhWzvkKDmIVWf4ZO5WtRztZidT
xAHqcpQiVq8RIV2ozaJ32BsvwrrwF2ZO/dwu0paFNhCFlyyoBRFGA9kCgVu+hFlOxnrdypeWGuTk
82jCdgGOL9wQE49iXMtY8vZtw1Qw6la0ceyhepLCB/VCBmI+T3M5tghhA1wXnZltSpvRNtoNoK+U
6W7p+zV697wO7iyz63zKfsD0YRQpwSRwvmgD2Dk4rc6zpggFMiwpzlhU/hPZN+iGkyI8KnaDANwd
Y+s7ySr1ugFpCHKE/uIUHDQGV4QC6o8uNcqN0gnU8rGFX5DC+UEViqPTCEoSAmMQUCfkJRP2DaMD
a3PVPcrRqd/9JhHnXKH1RLJtyZSiZo/EIhWYBGX8mDNlZzM7wKCF0OITjJ7xBUBEXdsqPDbs0sZu
aFFapEmMnc/BbWkbTbYeirT/zFRw9hHtHbw7OkJK09BJirfs4OKFQUC0TxXsZSmYcEvIVtDz+kLb
J4ZWb1D4hwtLxTYnK8V7yuxerMt2ULdoW8o3HBl0bdU+TDd0EYjt5reBrkrbcnJneqjQu0qVHwGi
9HfbFeWtMrrqpSXnZIOXAe9cWknwniy5jANZcvYP1DDFXgCB3Nq2lW/dNA9WaFX1cTYqIZp5D7qp
wcuPsip4UrZMs0jwY2fb1SX6YDc0Kd1i291ThcAhoFR9+EDxhcpLrjroP/xkD7mx3pmdxtK/pO99
rcoQk6IzpgNUXMhCPDbQmwS0w88tonEeoW2YrfXATNdxHLQ7LZIWcQCGzQbGhX56Q6ybrVJLZUgh
yj1lpJzRiiY9Zl4pFitz3Ri/WDciF7EYa1OoTcjOztSeyT/J5hHy0+eubJMX3RxsJgbFWAAUgW04
GkQmZ2nYv4Yl893MkOxn1llnY5dF7m/Vs0DE3RMC6n5f6nHlYq8Ea6b7GF/8IaNBkNmsv0yrP4iw
KHaZhAoFbML76CurfRqnYETRuwNxmUCo+u6n+S11vnS2ZscOJPja6kz/4I9m9Z6EFfHV0qs+wmqE
S5jn/SFUgKtgmBaUB8sgvMah4S6wvxCkorZROxdVYNKGT6O12wC696HXfiLOxIjmKW29J0qIDybs
YBlWpsMvVCPabCmHCIhNQsrIY5QxtBHx9RSfdegOLwKeyMdUeFmGdRucqjJVEVNZ1dXyHL9cxLpe
UZpIs6VS5SkuTjyddUZCzgw3N7mRw9BtGqWxaWDUy7bJ60Optd0kWKDnTJbzxuqa9ERpoLmYip2x
b8c5Z2WjvBpWxB4qa8uXtNWGVWWX1P51W93Kfkqpi63sUsM4eLJM7AogI1wfuiU1fRilk2C+MRDr
S1vTPiPgnG+tY47r1KW+5uk9DEkP8EaOARDnUlnWB8LggnUet+y+dYF1kX5dLLFMuc0bvmt13jYD
xEPq5T1KBgIUfXcg4gWFDf1rqSNvaEZsUSX+HvygluWeMP27D21CLQM8Je18lDXtRs9Ge2+0Glvk
LgfpUw1RRg9aM9wXA3knrcnUeCdGEAtLGAt6FbaF6ysYd/rk55N+GmxiVDW4/Uq9ftYIgUFTJ5Po
CVRP+RryALsSrgLxIGeJB0bEOLnlMO6cprN5jlq6RX2ZaqZB0uukgqv8dydNSGFtsZ3sastM5dEX
Lt0F1TPxTiUmOmSjTnqSRErH+jB0p3oemb2WPcu7hPhS03z12jF9B2KIzcmN02zt1Ur1noe1/2IL
8jaQS0bLWmJJL+ymP2i5aaAzSEQ6r/p2EmF0/mNvNCXkXhRFWurVK01rq1eeQdGSwU+qY4C+DxBT
yaztVSsnJUjXChqi1Bw7nByC9oNGrYKbV5X2yFIibw+RMLK3WBHKIUxCRHsGrf0wH+JZQRj4ueGS
42oGwvwf3J3JcuRIlmW/CCGqABQKbG0eSCNpNDrpvoGQPmCeZ3x9H5hXZVe2dC1qW5KSES4eHGBm
gOrT9+499zI6lf3Rxy3hJiRp0KuJ55szpj6NGKghmtHHNvbm9lBWNHuYH9HhcD05t49xMfufWWDh
r5kJQflpJoV5Yc9EEZDNM5FEGBfW/ei0CjNDw3SkGIitNbI6vjSCIJpj6rqWuauLeXzDID7T0DaR
ae98SzAKUlnADu5U6aXsKlphAygYkEpp+TNta3QmyjCaa28LdS18aTFHssxlwiSSNwEZZ1u52v8s
jZxdxUE4e8p87X4I5nbriq2Wlr4V5dvS6eGstKHbdkdTDSh4FL6PBF5pDhFJpC2xbWH2qetwrHA+
QW7fGUnakXIWFMdWxsWtTtN0E/epdyYWl/VZkWt3aqqYQOfRq161MRj0oIcoOACo/HKTqX/hUGRu
M1TTOxpl3ITWDF9jW6ad+SEk0KE1YhnfOHJ4CB4C4FAMGOF+DIVyj/3cgVCWtZaL+cslnW+cdb/w
HGwLF9pIQwZdK9tpIemG+/3iysQYSsk3zH4IZSI13FvrWFmyMZNpsNa1xla2KsqR9nYSj9o/8CFG
yBJYJRd4bt9io66aINoU7kxzsqOlua/JpEQOQRbbNcMZcpCyseAUpu1tipP4ZFDxgggsyxPYnraA
8liRIGU5Kf3quSRmCQMdFRhytV5g48XPkcMIsVJkDDncWNn1Z79N+k+9TJcjoyj2UZY5l0SF1Zny
MMSg17QMkNBHnWw3M/fKGic0mZZ96B3yzSMVZpe8c4leKm3rHYCe80IkU08wpTcR64o7AH8tx66N
Fdq0f7OYWq5TdksOiWmdczD+Es8bAW957miYXrQLAhfJSTGG3QO4cQgHFoMVdOAVfTtoVChiY/Nl
dhxAhv1CklC29QlWrlCbuZUDBkXTf6xK1QDdlWO+HsPGePVBYONzCIXJeweBb+clfv6jtdSUXbCx
x4xCOISCkMh1ffKjLt7rMagB/5lL0o/XK3xYUTNaBDLJoAM06OHxz0O3mvbwxi0H9UmMhJrTi/cV
kFBvbDmTBrcuiAvFQKuJn0QyULsh/n6q6BKRw0TRtyJXovzThUn6JurQ0LCqRiKo2Jve+sKMDkYZ
J8SdJlH7EqYq5UQfysc+rBWyzCo0P/zyi0Ptm5V72e+67hfsGupeCKaBpoFMvfsSV639pwloT9F1
NzN0GK6mrmmC/mLV8ilzY71RqrZ+cU90cp1E1nTUsiy+s8Aaz3PnLniL2S+evXLuX9DLNGs76zWy
ndbUfyBQNpfGsbq1ZaBebCodPBUZCcpSRQxZHcf5rGDjPXZTTW7Uckx+q0J0sKOYgHWj2bLes8BB
aVmJkiM6x1L0qVkUBNc4FfJFxkn0MszByKpLPIOJU9VH2w42x/9eWZBQVyEWdiJ3ghBBMppAlPcx
9TaMfjU1JBEQaLJmFwAeHjcB1n9dt+5HzSnoWcapEW4r24GmB3yRllXCe/udR4ERRwQeCfgISWAl
5yazwttHY2Hr2HPylNnBuWCusou6BijeNPQlhUkA+dm33B2bH4W2mjOITQxAfiTGMO+yNA7P/dwG
1ERlV+RwIBzze1YZ0VvYT9G66HrZEqiV4XVEHNeXax3p+Y1Fy3qlY9SAyfa681whAMu9EUBGRJr9
TqaJ8QS6SR5SY3bfqKyGF8QzPsuRHdAUNki9ucaN4ZP8MLtWvSbnTHDotA1hrc1QZ98lS/UhQwf/
mKRYB12AM+8cPPCSAqsmKysrrOYd1RhXPAca9yxjpeimyMVjh/Fr5onQXy5GlCsGJigNrkUcs62M
Q9nB7ErLdNjHblocgfIrhoSpfYjLoGNVGvOnYErViUNx8FMo135iB5wknkNrxDc2Jim4VgSYoqzC
L5l7y61B77XZlhwxmfAmFSkRqp2m5yQfEmaxTBo72xSHMciQT+DZ2jTFBEHfc8eEDI7E5GK7VLUX
8i1NZq+ajcDgWTty0CmuDikFG8oJ7reMJdyBGfvAojFDvsrzb6oPAf/Nkd7OTdg8ZnUOlLEvh84j
0K1NHye6hpxjGWwm0OJAiZV++1QSKH6d4745JranTypoqKHCWdtcPaHNqHKRfDM98n4PVtsBaspl
sct8kxWIZVP8aGlfMDZnekF9QuK0GEFaKhKjnaZvf7mCUzp7vQ/D0i81sUvSmQ66oREBgt4g7NMP
bhrIdv9Dmvxv5UBWXZuQKj7TOPEJze1UUC57QZlv/Er3yOnmoox36UTcHnkfCD83kd1F8lRX6GV4
oc54cgMBdUUYGsqTts20o8qqmKqAJOAVxHXP76BWB5NQj3hHOJp52McFeG7YMIgjg6hT36RXWZ9M
dMzXtm+XbmmRs4l4Fh03aRSxxtFfh+82+sdt6sYlTs7BDx5jrymfiiHAZDxmTe/R4JxtkhuwGnkr
V0cCwjIoI3DCU3+bI79YVNHmBQmOjfwe/itSEMY/hm55TmwFw9vGUqb51dgaVPtjcrP2KQ7HBYUY
edFHa3VqZwOI+WTvn/ZVT88gjDhYEaHufjiWJ99sO9chvdHvpBQWB5QpahM5JnQ+yD9bg4IADDmi
ykLMmEuztH3UhTah1xhpWKJOzYo/00AbAppgXA3Mr7waOCIFpMYY0M4PwgGduRtdx3giKMg/JbaN
csbyiZdFhyIBtynYWU41ju9OVHTugXPPfKuWqWDpdtiEVOUChYDJMDapfx0ChUgx9dJNELXQT1Vq
O7vZJfUVmF90a4pIER7fIyLwQ7EraqM7iUj3BIYS30onXFS9ueJEwlAaWQvlYQYrw85J6FyVqJa3
/Zh3CJv7HJK4GwJExsYywUokxdJhP/I1b3fuGO2H8ElF2DUpjvbaCDFOZfUSgIZXiI2Gt8442tbk
Hz16pqdp6i3k6HVE407Gf4xRjEzeUCESvTaLQyRa6I5jHsHzJc70yDptntq4Lok7cpBOYIgC7dBG
v5iAMwNO0WIVnhh/2fi0j9Rg6a+2qpNbKrX1OuspJizezN6I/UzPZj9NVwWEYScp006NLq1fQR3I
jzawQnjBIiCqU8OW2CujN0ieVPEE394ktyzPkJ9OZBHCMxCsvVOVqpubar3hzJ//JD4dR0iQG1de
p3X2iA1YJor+vrHDhmA8l75oP5n2Y6MFkvdxWOg2JsYfpGXw4J1Q1j/hyjKDt/OKfJPQXHjwdsvC
M1EdoZ0eEn+r/Dp94fK83wYRsSc4UcWNEOv0ofSq4tHLB/zKFWiBtY1Bapf6trE3E5MQdoxRaDiQ
A5nOoG/FYBNF7FQ+u+FUN9Q3tW4RcRGZ8FVor3wMNAYRw2VbDwVNYZMIjTMRgiWCKiWCDcnE8HgB
cZ8zQ6Hsiir5nLcwyWaI8yeM4O5PVGTYw7woMJ+dsa1xmMcZSlfasQDVfXPbSCP7iQa93BdN3hBx
UY0vFKCgdBIM76C2KgoySr2u9CxkK7NIUMD31q7hjqKHnQTu2QFRtp01hGQS3zRh2OHMWYeEKmtb
eWV27CLMPpJ74Vs6DfpX440e5Ag5XLwhQpMc+OImPGhDY9bLneq8Ervt2NXMpKvuw20V8rHC1tnR
IMGOaTwLq7Yk6hSVOlc/rsn0TPLxoa3d5AHagbo2njVsZp3kx85MSTRqw/lbhkDl0KKLWrmyJZOy
iOCdMXaDnZ3D2ngkIISJXy9d313sb+O7K3LszPTDTNa7yoGZYQw/OaT3NnOoAFCSa9kudVCdweUv
au3CqS0sBsl0YUhvNvrmx9gFVPPkBBFXMgrBXcNIy4efgjV6NfWZu6UEHYDwZQhzRow5VLQ04gLO
DB8WwzTmVhUynxxW4/eG+KzTXFcprPyq4Cst66HJQ33Dply+lcoNzzOAbfhcQgUbGprZFSxAcTAA
9yA46R2Fy8GxF+bhFGIwrHl41n3JDGdH81Vcc+oDwiVAt/T/u2fbiw/8vx9tExZad81/dfYuX/93
qm3Z/zhCS+EJx3NN25T/MvVaJs5donCw+/JvhtoMUf/D1Gupf7TwlCf4z9jHFufuf5p6+XnKsfD5
Cskc1SJf+X8y1ZbS/PdRLdkmTBDAgDJz9yytGHL/+8iWWCzR50E8r6tt6NQ30RLHPA8NNgmO0Ykp
CLYZ3nI/fopAgIXEd5D4Ch/M8zN2bQg4Y2N+oM8jMsiTPOqdcTHR8/lD/GVr6nsGEQ8GsTsb9cUW
sgUocXHneFfnHut59WrGwctIBpcbt88DdiPC7ECT4IWg91U2T8jMiCijdZZzVRrI5kaxBZDvItdh
03lrrxBnZ1rTI38eHKJYWaEjarN6za7VbnOF98QmvmEtCEJFtAY/y8z5JU6WnDynuWGMh0UWZP2K
mkaQbO3dspESnA/M2FY1Jxp3G9cDP8Tn14ZJvldV/x2X4s2pwLKjrnF5nWbLj/TFRIiY1PE29v29
HfJXfIoNBMH+JXKpMgTOfvKB6pw3ar7eL20aQIgI32Sn76rD8qOaoW6QdkGgCMHw4c7tcSNGel3Z
GK6siaV2+BMjRKZGX99fWJzxLvSB8a57k4CKrkabqYczXXuCkbX9Sj2GqsuPMPJ3G0Sh5VrhGN3A
5iqpj+gqCu+pUuB/CZdqIHQHv9XIqOt+/Yh3H3AK5+RYRl/390U4dIxL1FqDy5VnffsycFwefT6y
auyXIOvyNCKjWckPRTtoJ8KGrrD+cHgnGalsbUjcbl9ZeDrwmtDWXJc7GidHmXbxusTIRsGIZ0fR
tJrNY5fyI8eSIBInsPedj3o8CSd3wzsyrHLpXm2CPvu6nLdMSucdoA9dmRLpK5+EqLhA7TLuS5wa
2jHEmSAgHMU00b0xslsJ17ohH0DJ0+tzgzph36f1kUgog5oApSX9xmsq+3xvtvQCxvw6M6YxYq69
1DhspOf9CEDm0m7O97RzSWsYEIi6koNSaMeH+71Mn/JCeDr2wjBcG8ly91b5cvfNfGZT/bsG9esa
zsUVx9S2Z/pchrlOY3YOVFp/H4LWF+dgTA+xXVqr0VQ8BUyiVzQRln7juZZcS+KpF20DqqQLtiF2
ipJxzgmC6xrI6Xz0DrKLVaV+wHLYeTahH0JiK/DwuZHfzrMKjZEMA+vZKEdkb8kXhBNOfv38ILtu
H07cYDNHgo2fGbeijb6SiBK3Hc7QfBDm+rcmc24B4PCARss46CO0SxLMJnTANglpoQT3Bwoc17bE
Zi16ANTUNysw1RYxviwi/jHV6WeACHWVGsmXmJ1bPvGdkHSgMRTbOu04Z7b1cQonFL7o0+73RABb
u5tvzcJhDBPiOPLlyW3V3nIcsSYpmlgUsBaWSbyQd6NnvDz7VzZ0DLKps6lG/iLIeawLD3VX3Y4X
lGaEHzYdgBzuU9OL/+AQardVlf4RZs7jko1P1NXN5r4aNVb7lvXdrRFARpNC/M7a8CotnFEmuXLr
LGqaTWNzz+btdjC/twGPsV/FXzJ0uTMtAfh3qM4hsrS4cC6Rw5oqAvHbUPojW15+KYncjuHqVl33
O3dab90kwXse5I/31bFLeF6Xm4cuHR4Fmpjb5bMroKuvaS5A7yRHso+8a0/0B7xFgJ1SfSgrxeDd
VNZpgoBouCxtuZo3UtsSt79h7w2ZfRtJ5G281twTB5dvZdC8Wx0h5MZk0KhTwXdybGOkApbcZjSe
NYnTF1IMHqzmo6hcvJF0TI4Wbu96VNZZ/b3d3dZBykc/AEGOscJC85zmCYpnY8o2o+OcTNzSRDxR
Gi/LNU8VAWt0hHLT2kzWLXKY3zgBedOLK73W4VcQMLAuXN6Dsb6NvfOO9DAceTm0xQTN5X2XUlib
VfBmxvaez8hDw8h/jiOH+Xv8q9Q8Jdp+troOGQC/EgtsSfYmpKgysU84/3aidgkQmMvDsi3MOZ9a
xfGFRzzFhKhDzMPx199FfXmo0SuL0Njet09veV/vqyJrysVsvo22fVkWA3fkqiuwvuv7pWNetmLg
LVZmInEkLI6xLp+8MOTrYPQ/4QKy2LklfArU78xh6JqsQLohgVeQ2ekRvlba2cna3xoWt7twuY6G
i3U9nllKtsbUn1ZHvQrymOgblgJyIVq2A6xp3s3K3Zvlo+hJ4uIy1GzenaTvU9AaAyjIPhF/LV9C
s/fr/mjZ/vC+kDZQxD0J8bx8cdzwa4GSIMPpnWMTqBtMuAiJvI7Wi6ofoD6ZqBV/5Sw7OowJC3Xs
b3Cg3Em9vt1/btfBkUqy9FV0e1GIq1yWbmnyTdNyUSktzD6BzV7FJFIjjsWz61wc5CvVhLnV5IuX
y9QwKZ05fk74gPMxO2eW893pM7ynLFGesHA1AeU0Cib/7m15+XPpXjyJYgpInSObh4YhZ79sa/eL
ygNeGawlQkDNtS+71+Xlji2HkF7w4kgGJAnVXXEIBy8YvTk9Ly912dDuF0Ra41ZxDEhpeJmai7i/
xqHghbqQV/10PLhenW+ClD0hhKgu8VXgnualLP9ok2FnF86rk1oRp5rpZwHCD7kq27X7GfpzDmkO
WzeJh6vl5WYsf3t2PmgsgBfNz3YkKybXdFU6KW6Ipr31tNwasjffBh1+phYLpQZgtLY4ulucJRd6
/P1jWt4QwyU+wgz7i5jY14UhqHyWpy1pT2ioUrIkwi/qkH5N9OOmLvxfc87bEnlABTNA9nZkvWRj
8WEDiceExEaGrvgxdIbn+4fX1XiCU+LnypqruL/XKQkrK3Q/989xAntDPF+9RabDSbNnK6pcKpLI
ac/3a5nnpbQS9pcnWEj4hNDQgEZnD7tfRxllzAyE2lJYL/mcvO5eMKXx6mNP01YBrt221vIGlfkT
0om/Xzem/A3BcS3sFT6kzC0eJk5yVJr8bKMz8WJXj4TjnDuO2eva9shXpctUcnVYSVg9lvvy/oqz
iX1tXuxruYCuunwU8MZ/6bln1MHDzQAPZBNU1mIcfpUZf9M4FKHxH9LIQh5siZNueWD+/mmqvTWq
9AOmMiwFI0SDMiBaST7df1ay/K7G4IB+/0irpvlmg8G6vw43jG8eLdH7Zh5pH2Vgh2yA8qQaEB0u
T0FjIP1UJU4DwkvXJBOhUFnWppIiCOW/fzOSAnORfvA748/9F9qNB5deP8/3R3TJgQ0H+HBV8TWh
ldJR4G+KhpQQ7zfhxnBeOUW4HM3XMqEd33CxWdJRBNU/ewVh4L463O/6wDQPPWQgzI4s/hkaejx4
92+gYOYNjLujMakvyx7b7f1C7l94f9P18haVIdbXtCNerALiwpPL/UnlNpUfgamWyK15h5gQAh2l
uZEke0f3sMmXQspjLbFDVsamzT6tgAM+f7msocuyV5bGWdjRNSbIju0o/WLWFFMbE71JLPfKKCg0
q6klemjFKQ5xpmfRMmTet0o49YNBom0IS8I4EHj6wDFdnaMMsV+Z2UeFE575T4bycs42TTYTd21P
B2ZJTLZd1K7LU+t7KUePqD4hoCDmIYNrMbXkf5gJd8V0aV3a+sG83KHLnXs/ljmozDZj9vfBigET
EUeDR78o0D6m0KFlimX7/inIsr8FXYbeIvxqlnNQEEQ5hflwYFqCa4dGptm3fH92vf/n+/NKd+c1
c/Nn4Uw1HuOjzfiEg5q+RdQwyxIZGu5J1uflj/TuGbLARAdr8hw3/RewHnczLee7rFfE4DoXxkHv
XtFi3keOQgbi/V52E9IiTEQBVXVQkf9LhtyY9hhQePIdrXtbKr9ld5mWcwcZchARuGzulw0cTp+3
4/4M31eD1sXkBzYOD6NY+QhYt7WOW/oqeYylBOtAqBgENwvvhCBCmEJsrsIiZnmIhye/4LBQVQAp
CxvAExIr4C9olVHEriqMz7hDWfWJ/FlkEKxJQ0xygzRPVQr6hqnEn9lzTy3U3Wjgro9M/lF3z5EB
2eU/C93lJemaeCqmpwRE8H0xnNF100l+Ex+G8bcuDifu6funWSfsMd2Un9MxoHPECb3zLl1IqC1n
tDrl816WcIYQF9UW3nr5Q6yir+XfgaYSByybV+68SkmpWfmTPirp3DrpXpzJOd5v7zCkJjYWc7JH
po/zqG3/7f6o+B2PRu8m31BrHKc4/PKXomP5yeCIv5YPBr2ftQqXwj7JOWrwaFFaIwGu5Vlm+cGI
OxTZgf38r4csbb4VY/7ZuAkwyuBxKQli+oAL/PNscanGklTVgR3bDCZriUknH4HqvGrtgFM+Nf/9
VArE+7jUaBxZ6OKG2XZ5fktT/hqiY8tTK87ITts1mqLrkEzP9w18+RJjaSfLQSWn2OfMsXQ1hnLk
H96LboxbOkdfHUeHZSWooHAqK6Arm+NAnMd3vI/333l/gX+/dVEdRBVMehMYgv2aO+ZluSpzxGOU
hfS0GXws0HF6Ai7PleenaMzjSz+8wFSll8LXsifPu97VQLWp4OqBL8sLZMeYlhAGlxzQlzpjKTzH
72ruftx/vs8COCGIIex57CuU5BVv1d/zRGgeYIlh9fQn4p/DEdPa3q3792K5X8OBVQ0lE1WyPLTT
XB9NQkLoapvbkKfZSbluOkYPRHY8FMUJbyFPD4QZdLA2curllK0d8aaqJ7kUCss7DXecTF5zuM7L
vns/ndASNalgGxIP0Myf7gfghrgQWjcv9zqZiQu8VWduodHEX5Fh/UQxW5acvHOPj3H5v9zEmiZT
zZ1xP/1W03QwkNXFHg+MIXmuLGMB5dOqID8J8uXyDE0J6tc8xs2Yj09K52LT09U/TIK3MrShD3Hj
Zhy68/JatVTTMe+si3ddj6DqOj6D2qqv7tjul5exHNwyZ6k9S1oy98P90hSpAEHy8n7RVp6xYHDj
3xsn96Pbf2ko/n98IUsX7v8aKujSOYrKQNAtFLa7KM3+vUs3MCW3x9BTLGZIEWz7j+lCdGEsZ/9M
ClIutdref+H/VvORFFhN/vsOLXmPn/nnf+3Q3r/hb4vWUM4/SrpKoOj621KlR/rXeWQ48h8LKKNL
sJ2L0hp07L+atO4/AE49KZBuKKwftsd3/Qd5Uf4jtRIaUBUnZ29xIP1PmrRYXf6dvKjo9JpSaBMO
raZ74Yr/5+PHL0y0ZIClkLnutclBvcWZeYga+wvJKm1ZxsKHrHX2pqzhlSEVg/VFNDORUkM+59uJ
VEnyUi9DQnmJmqjjGM6P6chPnY13t9h39qkU0Z+qrnwg7FnGz2geDMc8YoXIj56d/USQAa1kiPcZ
pEZPFn+UHbKDZDM2y3Y4caI7phBz194otkM5n3U49hvYrx6E7H3NBkrPcM2iDDwLsPWaYDOv+pUX
wXUaIEjVdErWs9G9TkN4qvLBBK/f6A2Agk+a46w47Mt52J0tRnTKFyB/VED4c0Gtj0wp5njZlGuy
v96YPAJSqpudrqeLEZqXUK2NsH6sHPMBieqWdh2putB6GIOvrYDsMcb1qLHddF071Sls52JTskTu
8uqUtCmcw0TTUlTuU2xW8wIjb3em1W2MmfNdEVvIWIb0j1bFRoS0zwy2spVoUBQ17Zut9HeayO66
0+37PM3PNSOetSytHwwmfwRe+uw25lPq5fUqt4oBxRhJlClAJoPeyAZwDk1Z1Dp0RF1hYKCOix9j
y9elxIfvgpajp+X0N6usv9tOgO01hfLNkL4iw/Uw+9mFQV8CqdL8raPptUkPiSi+lxHhGCTHFJtw
yA5uKEgwpDUeA3dYyUa/F7q8zLj8MYKaTDCJvhmKDqJnrpFFoa2vfOZKAvxCRj9jAZJ/LyZ0hJ1f
k1QDGTR3EZ4jP2k2FcFytlriS6Y/aHKXQ6b8lRl4nCMqcSgP86qjpCv0hsME57u8J2lpzMIdscpx
G2FH7erHWIo9vbdqzSj/m8yxPzDrvCGfmnYyV2tNXOM+bFKcBa6D59vdt2bcrnThJRudp3sj8uNz
X96EdkkS8quRGRiqGjezV00TW4xL8UmVzWDBfOwkD1Uq93jU01UZoYdLEBb1t6hvmI2YBdjH6NhT
sK2SkmSfKRixBMTf0dJWu9Ae6d0YnHYWpzsTvhYyVo0JGC8bwkjApF4gtpWkz44gcdfStFgHmY29
KczsA9of7rDus0reNWolKNjzQlirTlX3q01RXQ4uud9QIA4KNBMzTC/ahbOdb6rWKZ8NyOflEE9r
U0sCK2L1GpICSZN3SDbK7vZ5ty7G0tixHTIxt81bgbT4YNUaCiG3I8KmGZiwv+mmMDqQ592uVCP1
egdMXpzp4RtBXG8F3eud5SgSg+k3bsoSEhXFRku3upLHfEq3dr+U4cR3hG4pj9omeNbMliB36B99
kAJOQmq2sVLu0iBk8D1lgK0aiH8UAb9kAw4GdwLcdNV/c80evEcwRPT22gydWB4TF6JbWJUnuWvM
NnsiLHGrBh+a+gxFFKXSU2I1cBKKZNp0DRt4BGVCSaR97iQUHc9oJ1qcZITcFptCkb1WUBaZwlsX
Ks1fY7KH/AXlAzC6kjQxtOBM19L9tJAS7kthcr2kkxHIOtAkwkAQpThQMmbb2sGyGNQEwsmieOBj
kzQkzOjkuvMnH1tKgGp67SbWqG7ggMcZ7ET8LOP+GXUBygWvUldAsf1DNtu3uhTH0dPekbk0FRW/
aY2PHHl7OF6D1DvhU0uOsX2x8c+BrUJ14iQCZi53GbODbUuNtlJ+fpbR4utu9QnKEiF7XnKOeuRn
Lusjdkja8vgXqpaw4a798vzoOcoIdBQMWGjmsaD7gBVQATgPGSxWLhdtc8dCntXkAPqmdxAJ3pah
zg8MUKZVWHvZGijYhTaqt8GklacGRk1F89IgnhIRycHrW/vo87DvDfcrSfoNvBUTLsM47jpreHDm
7MFreVO8QmL2YWoOTdLIp3KduDQ3i+RRDHUNF4qUngGR1YYkA6ilHTlfTpzt+xIbaJTA7mCU35KM
iIeyN+bqpGvrFd1dsip68jbjgoQvmTG8asetcINwp14lo7g5rruL0XruzujUglUHZdOQmTp6RJwX
BqW56ymWsYbVw7F2CYDjsAUx107qg9BtJkVsmlIO+aZHCMHlp38Kh/DhLBHILuQy5ejHQwEOZBfm
1dv4Dt04g8TNJNCC8dBNxnOGKLIPHKBiHuGVmJ/ArX2PMcFh2QEe2f2yxpxAJCfilNmrd1c2jGgL
cy8L+7FLi20Y0DsCsa7j0Xjyh+gr7/CfJI3CSlcCMp2HaKVlHB+szpm2jIhwBTfiWJnTJ5sjoF3n
WbE8f5gp0EY1/rFNSl6ngIbtfUboYFnyyoAdyV+CEZ1v09BtMvQRJAvZL8Te4pc4B5KhR9Vi4aGh
uGXtOIrmbY7NcKcn0rSM1kIx70NTFr1zqDJY9OhLV2U8LADkWK6nrg+O2PufDVQ822YRylXSxeiv
yl2SabR6NlrQsWuJsyIAuqx6jokRd6VBOEOehwAvQ46RftZsnXHvGVl1KJou39Tnll1245Lpvan7
S1PRCPFHrlfIPeJJ2nTxsJUEZwq7OyYezRj0uuVORbt+Lh84OgTOfLXERsJ7oWNVTus4m68cFsTG
cvMfYJI/ZGPuc1THjq4AJ7YkNYhnPyjBirr0IenZ2bX5KPr63OvhwjR3l9veizmqh8DIXsZ8yazN
4bP2yDCYdKWOeIWNexsHlliv3w89cquS8spji8bs8iCn+laoDnl30RzjqnshMI+slHShJUFLNIhe
bOuDN8tkZZbcuX6BPE41t2o42Vb54Q3mC7r1Zaz2gCh/2PgM0JXtMiixLsqr33TtfB+i4rfB0A41
kPfhA4NMR1G+BiUwRSAmDF6Kn4aVQyP+XQ2I/bA5H5A8s2/Ww6FnQ4mh5O81WJBV1mU25YEEWjHQ
1hsNJIq5PgDq+E0YCmJ5SS6wJ1tmWCUpq04YbtoxpSLt1dWR3nYcqxIZXsBX+lD30kMdwKNIu6Y/
VWNztuYHS+dPop8e3dggx6TkZxL6PGVoq0b3ZHTu2h4RWgbVscafbIVSbELC5eIKN7Hu1bZrpiXP
CxwbD2Hp+95qGKxqgXwMHKW7p6KKf0XjwOC6I7heca/T2NsyJXQvUVIPRHuH4R6Fn5Obj53tPaXp
zmmNU8J4UOYYV1z/29EJrfIR5dkaFw41/DQ/DrH4XTTJWzA058rvzqODVSzJf8rRt/Zx3iAWd/td
UHWUow65mtTsm3z2j/YbucOPTMsOZHXxntCdOQ2K3EC2OjOhJ5FT23h2aD50VrFv04x2bpr8rPz0
t4i4gZI8IwRkaq6hFV2G5gepIai/mp9mODziKzkSo/GR4izzScgbzOTZC/1vQvpXYnp6tNXxpoww
kzQ+8wAz1xQ8VlliR/+mEvuWkEixIXXiEcXnl+u6UL8k5oCMdlrT6T92iCtk4UV7u8ibP7zAaa9j
7Zxn7mfW5paa2j8yP9/pJv49Jawe0S3LmaQEKph4lgg4HVuyYRtRrPFTo30dZmLamdp4BaPCgoT7
mJCZvvRs9hf8A0kf02tBddig7Z6oqXF5OPTY55rGPlqxvZGLj37Az0VB+WIH9udyiyXT/JXMFAcj
cgEEl7zJkLyDYOqo5CDUmtGzGeQ/C4c4EWxKucncCGIhajQgqFscvY7icX02iGtpAvONe5HIZxv1
2/CVO7Dma/thscgXIcrusMcwNNKLYQ/6zdDoEpgQUHNopgVc9CgosOpdcalcRSt+uAbbMhZ6OCUz
HSarW2hd6VqFxYcR7fw0Qhc7qAqc63SSrPdK/5ITufGkBEPmjKZHPL0kwuQnODZvOOq2Tki3qqga
FkYoYxhYu02R6q8wFuMmGb1vs+LuR76+LlL0vHic1xVpi7SA6Z0zewwsOub1vM/KUHPsi36U1RKI
h3PTMBn3+7nHzK6WVz/vTlnZbZRv7G0VE6qZGdzeZtJvp48BsSeFH8VOzjudjP53nDVvMWZCPqWz
Mc9M/IfJ2RJoLuVz75Q/yxRYapOk5lpQDI9R9H+4O5MlWZUsy/5LjosQUPoUyYkB1ribed9PEPfr
ful7UBS+PhcvUjJeVEVESeWwJk9u866bGQaqR8/Ze+0P/DHHHA1WZPsmI/+JXCA0npa92VXhKtgI
70z/lyE/TdJfVUNmoT2tlxHOGSuFeGu5FMuokxZ0k3Ufnlt9LxhAeev5TdFON7aSGHKRnu6kcWgb
XYJjQpKpODlHFF9nYqR+5mJ0bl2cjbKFl9saD5U9/jTYeg6emRxwdhlARe3fqZcGlKv6qtzDPODV
a4moIpxGhH7jM7sr9TrCrRaOC5Wz4RONaHZoKJOpiMpuBRiIX2FMtPQVQ8a9I8w0skenPpEqa2L4
8hnRr+lz0Ytw6hFFOJVmhogHO5puj/7qbIQugLljG835tYtq8mm01qt1aXzktnWAS5boojg7jBVF
ppbT+Wpq/xuI+EvNie8eribnVFA7gRmTNE+WeFbgAJN/QMOITiRZbOPOdf0+LX1Sxzy21LmyDlkO
NpZbaT37C2lmEnmkHbtUpBD4TI76B73MIKWbOI6Fbryesrn1rxbXospqlyao8ZmngKPrtrpZ0o3W
2ljOrYJBmhYUaYaZLREs2TqqbPc1JWcLJFx9WImqilzGa0HTU7noyJR2U0cL2k+tq3xebjCBz9DN
mv2g6+LI+N32ivmu3LL2yBQBZGyt70W+HNpswa+ibSAvCc2K/Ij80KHmSvy0eIjT/JZRXvY2aJV5
nDyPJZNnhwRt96MwRbgUzvyqNpSqq5te2E71Z5kqmByg3SpFKDJG90C9kTqr03UhatFsJsijJqqb
muGjNbpEEjcl5/oJmlgc833OFO+8C8ZFf+zIJIEzuevqVxPfyzXxD+rQK+MVVr4Rxnj5HtrkpnCz
/siEDWOWtDsu7exc50pn93PIvo5ZhnqTfkNr1NOn0WrHuJy+CMPtAMtYxvmPL3sZfDohE814h71U
FiLfm4K11lnnm3idAsmI972f2e5nAZmBNNfGI4/exCcYzW5T81WkzvUc/7D9sNYReVYQWrET8JU1
yRJiOVDv3cw4b52bsXfy0zBhdxA9so2OJW1FjbtjiqIOLLL13hCQPTzTIFWasKYCMQTHuPYhtVGe
LcXqHIpGiUhjZ3+wF/KelhgxMJl4MebGIEuG306RyXBy/VeHvLyg8BeNEZt5bDL/YM3kN0giigNX
bYF0bY7H2MPmnCr01SSQm31XvVE8YqA0Dolt6keB6i8QupMTKVe8VjJ94H4LgEjdk6AWLTm3MOwZ
JFhG6103UO28wjJJZ+xxnTROtodoCuigGGI4nQgbXbpSB50php7/cCIhpDRPTy0lXk4I7IcN+5HA
Pbs+Yh/+7GiBb4NM/8rDmOFkJbPA0U5Dk2TY0iQsucja8UQ07croCWZRPKSIhhJFlz/3ojrDaMnw
YjiX2q1mTQDpU84A+isP752Gg+wYtyNpD5aH8qBa09BQ27/3c4hYPHF664AwRVYUKoQYed+eFhRo
J8XRJMI/M7+O8fNUdjyyKJPCkdzAq2UkHC5jWGcSO3vlcnpyyPzaxxXmiKp2PhezjC/2sD6us/3R
4rY4rfm33YJIn0ggCFqSchdTZVGWQ+Y3HSPUy5XTOoeFetYFvMNEQ7iyIFuwoZSTqNcxRKN8bZRO
zu+go7YQ4CvagummplVkDZT3xG1SwrQr+c5ldx8zwlVxug2MJ7odpUmXyBAsreigCC6vbFiF889c
GhwopZNGuN12/QyyI9eWmgKjex4b+oyamtmlKDL5yCaXRJ/PoxmWk3tHxMnWjyLfTwC37gb3O2eP
DZm1kz6Lz9vFaBKiQeIILcv2Sl87B4WYhObbNnfczrJRS8Q03L0ocKPHwjjqolxva/vZlU15s5Cc
ytKPwi1/11aI51UDFtGfhtvMyr/yWpfPKF/3q3LSeyY6RJQSCrG63fC2Tpq2b9nWMGGP79NkL0+Y
ePkqxwH/IsA6IiyM7JQKqN7kPeNJ8jsJ9cV8yTuJDmIdrlubAyCgkhLaOq6hZu+TlBosDr6kxM8/
K3bcXlLKx2bHS+lWxKys22t4GomZMUlSVvPvhGXvSY9wq5F+o0+XmREuxcxYnjD2TPdyfbQRGh30
kVgHckNyypnuJvUIXIz5VgxUt5p5KDUOJ0lbflQj+n+xKEZ/sCCuCQTMmI377oO18XIa3SI1i4Iw
8KzWe89UAgt3xoI/VxRrS/xNsCmX7TU3C/k9wqqcYEG8WQ2qxMJSFuGW3jZbAyDAURN40NB9FTWW
GKMZ7ogBgbk7ureglU4F3rcnK1HybKXOS9q3NfP8cQ5qNuqAw/u74gR08WgKBdBl0H3pZ3Ne9HPt
kJNQmql5kC5JfFoipxORm+bzH7+Np5QztwNOcE5076W3mX9OVYO53668F4XcutXjad8Lcl0BnIgD
QvDl5MWruvVHfEzCLcaPDFKmjLtXMGcLzU5ojl2lwRdIFujllV0RhVBlZ4I8HjLJ2QpBnHxl7jcf
6qYjmLHLfvKmnh9jwmx0+V2hNQ0IedLuXKQygUO1AppnnW/NGqagymjJhBkAm4Wb2dKb5s0cp2Kz
n4xPoqzZO70023oM1p1dvs2L274vvvSOGgLu6I/fTnGKXmX5pC2ujqkO/6eie3iXuPXINk/Ps6eO
HnerM5FATEvzCkPcbpvwvLpmrp8SiRG78OrnPsUcpiF+P3eTerKkrR762SVYsU/MCCIh/XSFR4eJ
xcGiYXI71P7JHFue5cU4aZXTPXBMtaIpcaobGvev1IwiQt5f7G25Gh+LvNiGHr+4I/Ip0/findAs
skN6Uz+z8byx3HsHhyhDbEEDbNiaqHSNP4xEJ5INhZVcoz5J8K86u8kExi/HJuFjmdNVUUtQD+ND
O2tB5yPu6OZc3jEGxdRfZYIoKO0TzX76HMsB2Hzhrae+bJL7dAECts599Uu1V413XgdJB4ZfJAq1
/vYL9X/8yX//Pw0DjXfD9X7PyY+nhuJLZm0WEiha3EDuzM+l6ZYRlKI+SjDZ7cGNJ6HbI8s3M0Xx
phzr1HUCLFusZdH6CvFJXRQ4hFsjw3tMnSs/20Z+IUUEdYAqu2oIw2gzYdx7Pcuz0XfpJyEfx7Vd
B3iaOkGWi/OhbY+uIDnpPjPhRaIcbI8SxqzfCvMM6V3tnaxo71Nc3tw0nnrpSiQITUUiyGo43t5o
0+XkgJoMJUrON6vOaVtLycx4TJcQsB5cfzqXclLWPSlx3UvTPsMiS5+tfjgLX3h07AoHUcS4fuKM
fyvA7KGDHqcreqBdNEiawHl5T5Q7UChObHupxAc+qYkNepzfM5SdanDfl7WRLENxuv/jt1Oqn5pY
C8sYyG1tO+LJR6aC1Z2IPlo95pNVVmnY+uoO96W+N1SfPM4GXTokZ87XZOavpc7GR/qz4uAyO49W
pYcTZJ0XrbJqyHjoBink1zBJcxUNKe1d5AZMCVu4/O7gM50jw3LnZfu1ItWlp6nced54HcPcrAYw
R4Ouvelre1kHtrF4ctExbLawHMRwoGsF9Bk6Fqubayc20fMiZX3My9gPJ7DOjEishA5JGsyM6oDt
lnmE0uKH2fxN5fM3gLEQzTAUmvpIMvZSOIYhyBSImfX2WMcJybM2sT0yP1kzvpLcQPArBSQqR6oM
g8biXqflvIcppi7rOJRRnHoXxeEUt7R9JIdi4oyA+dG0q1vRpNbBhf85KRAvYzeYQfVNMPUYAOLw
Dht41+c8Tg/zkEkY53OTnTQK3sLFtUstfhFzfRd7MBtoGRnkr9GmtDFbWFZYOflwi5+uoKQvTTpG
HMMvDfZm5Iw3JTpNqlQ4wVWDrMuwmztqCPzcAwIOPB0waIqGqVflw3gTV341vSagC3bTZKwRdDzF
YRQOom/X9m2pkJlJiYajoGLB3onUg65qaZmkbnRlf0A9zyhHA3oRGmzbYmkGEK/qcX0Qg/dNC5wE
0AmDHpXvvVhxRGjtq0kM5PYHBpnHIH5mdL+9npmkmDtnH0FlMFZ0Eww7v5pyet1Mq5BVAJQxJv3H
LvpHCAYOOonh1nDJsOUQtauHczFU/g44LhpbvXsbMgPk4LC8GIhD9vGMesN3m2xv7VHIQydK+/s5
5WREh2nrlFAVsbcyl8g+E1hJO8oafo6RXqaJYrcf+t+c0H77+VTdtPXRryySdZUNyrjudoyIBaid
o9Hm7XmTDQNmRHq3+r90hul8cW85iOZtvoAvg6tmJDZd6fSDIXJ8PRfV+zwSLDss3o9LbjDm9tBG
Zhq401fiiHq/pEzCtLQ761CGCAAjcTCht+V6v7SZHlktxlusUFxAjuid6DpYjvZdad6b/uxHTFWn
43hjJizvKmnUsah61OzzW5qxVSB7Q+sYJgbSeb1cisBNaaHZ/q85n2jDiQkVYU2ZJQnU9dxiX24F
G7/a5uechZm1o5UF8DUyKacrcLIH7QdnIcTtNMMkUNZMzTN35ziocudl+kjj9KKcAcVA8g2Zgo5G
RjN//uXoZAojCWLgZTNeg9GC74PurDEFrZOkQeXhHM1hX3e+TfN0sYtwUsWjNPW9rlYR5OQvB1Zc
RCIGm1oBzjVyTsRwyHaIxibkw0inEYD3AxCmpdfRNcS7ai5+Ifb/Vc3ZHPrc6oMBhc7OTNrdI6cq
j7UZ5w5dagK1Bs130atxXjE7gslpmqzBMHDWo+M1NZShNGoYKwKIjg0OU7bLuy59LBsOgxudR6iB
PXlVOEALUxd0DhnyW/3TRiM9pqBXBYpu2kujo3w0qPRLCq/ls5MmLRoamFXqHWe8r3HOe+3kXdXT
elszqiEMBXun9hFGlYImNU0SHU924AjqC5nYHK1SarHV8oJ8Hog/zkYnGCRPfzzmEDTMGX9wd9su
5OXFY6Uj8to5mmEf82p+SNMEYgYuQwgEJNbVg4KGFj9OyRrlJdRFUZjvgL2MIy2GJsStotfZm2O3
X7kEjm7BZkMVc+u4qqPKsG6kh0u+pmyhvNwRU4x1CTs2baUx8IFTBKkvHpXWHN3c/K5xWZMqHwcm
Ju7DAjFNmejpTPYUylHvQ8ibJOeb7TvC6GH4J7b17fX4sHxjaw9J4zSsUFaLNN9zMGuvF6IeCyYK
RUkt4rZfJH6j/0i/CcXdgQy6Zt51rmSvB2Mf/1oG986qtea6ZQ1wVHEgXWIoaTO1t54gUTLT9zEt
R4OQLprhfBFMVA75+jGr5tbwAX40Dmcn2ys/+maDduAxcC2JuZtmoZZUXcBpdWXM585Mm6zrLMtp
NS/aa8Y86gyN9cnDjkHG92GcwSytpKTQSNUIW+tQ5AJYRBTGjGru972F0a4kqThtB4KxC+MDUgSE
0fqx5sHbc6zx9+tSgUffBKLqNp7mJESte9YaGh1NVw5o2GyQQN4S6VW3oAt3jgpbceXwffZ5QX8t
DwxsA8fGZwhoduNLgoWgz+D94FTx0bfM7BFi84XbKcgAO/set4n6JDEV9AvR4DnDjSpLvdBNZ96s
yGFxoWkKM9stQsmgnglmSeu4aWpuU1ZvWnpBJ2OE0kRDxMkK45Q9LxYPwtJeU9u443t/WWku0uil
WyXnyygF87hcoCvRsQ/W1vqkAP/sedLOjKTdUArJPWYOkVX45EfZkxPg9rR2O7/5lU2evoEmkoBT
dyDQfiQo/AKgt1pojAUxB2K+UuZ4lRTJx1oA88j0JgkzkN7xJtdvC02GOEuiVDCj9GA14eFyy0Ln
Gaa4z48Iuav9H/9xu+bGTMcvYG+/3cJI6PrVSAfsh7w1ohasKfNXFlA4obrBpF/m5dGuqlOrqTS0
C8IkOLAuscEEuVt9+tHqzoLEBqIdCfPgQC3MIQdH3YQaNDOdo0CfxAToCiPwF2Mk5OEYTTr13fRD
HfhxXIWuSInMqovIxB4Q1dbBUm/Cu4XUuR5UUkJlYhtFGgVIcmnosXdmfRyH+FNPs5NBTAqWjPnL
WKrdaDjZAXVREkBUBUxoBEnj6mG7tHs96w4ZZo8IKND7aky0Ub3imb4VcpEfUSYmd2jzA2LvxWuA
J/XMIA4Ad15M4zhl/EBXLS+uRFy60AGZjOJnBEwYZB46ijx2Q/Ye7puZWYNTEicVW+cyBgYP8g3C
DqEIROss3r5MWWi4uPAPt1iADUthSDPsPOtm7vrjkBLCVKtHhAB6kBgmknkE2r266jTGo6B3vmlG
EQO7IgUw+s/JW1+y3BvCHjQtiAZQSWOOfFPRS8PAZHgn+K8M9klFGEVrBvZ8P0BrO7VVcu/HYsYB
hajh26bWw+9JtNVAc6wz6ICVoGhxeu4wOTBjBTYK+ZTZRP4si+o2XtnmxUIt5Y8olyRevNKtsdXO
tPM8ph1efdsNqNSJSijMLt21/rTlIiYFsTg6oPzpwRmZ0pEgPJ3k+Anfk64tIWaU9tkhMzfAR7rN
SZrJjnLwsjFIjkD4m/7BJPiiGUOyi/H9qOUuk/1VUxfrLp69n7idX8w4foOdtFt7LrxRQhYfnhtT
cPX82SRgE0XJGhg1NYrlO1iOCCNGFP5VlIj4+2nnbAhDFppnPSu/pPa4xIiYiqE+gex7qAlHhkTL
CjwTqkbFPofaOBS4NevfZoLFjy3/UCXomaui/dB4hs/AO45y8PZr3mkvq6JHqyfYLpk+2VFrxw+V
42BPXYe9A4FbpA1wbyhdlDvlg8/RE5GVvZOIMHet3UDnVBCS6I9r8zzfYDRdTiUyRtgO2nDXY/Ei
12usCPWEfIx7+LfteBjInerXOnMBynjUSWnWNtNsmp6RzdnXjmzH/WSU3SPHeGtHgjAGdiY1f/xz
S1g3eWep96XauhrkxZMuR5KaAVfy5HuALitJr5F+rXxJdesHOYn8vRwdf+1+5x4JxkmXVi+GZ0BZ
E2Zyw2lQOw2sCIgzi/hunrSVHOfRfe/X5dJvb7hqenB6sfwyPdIMh9ZLH70aIOlsZOu1Zc71WaRU
FnMtvUfSeGGRsyj+Spw++OOfq1q/r03TfxMWOzZlXHk3860eV4puqEHpySL8SJiOuRNeu1PZdGl7
74dHmKA2HwoJKNqd3SMXW3XnWujDPScCvC16vQTOwNYgNWQX6M75oyaYLcPZx7X8yoT3hAPsloiO
8Z7EkSzQSm5oiunTWutoRi3BUi9n5nX93m4XeQIafWULAvAACvzegFHsHjpTG3CMHc7/kBp5AVwW
DBbidHtJ7gof2V5iXrXKWZHUacausPFRSgH+iBzegbSetzUT39y6asqQk8SXlE5lmNfwWakA8iGN
molEVZ6OiObXobQwUccuoG672K2S61PUVIKtdllE8Vngz+deKH8X22Y4VQxiRVNebHyFTTdqARWD
3AtSkakvmmNaj7+RnTE7EPIZrSS29EU+aj0yxjFnb8UCgKOC1UZZ1MG+x2maaWtcJfldy6E6n++N
mQKnMgc+ftNdOYtxm5soDnIwzRaiu5SAYSA+8t3jAeJe4NiXmgjoG/cZj8Wu9NyXbNL9yOV2HyuU
CwjHyqd0XoGTEaitk3Lj41+LhoIOPyXAi6PjM3Yqu4hc+U5h9Trnpn2RHnYsvRb3AJzwgqOmMdCe
43ucYc0UQxjX1pODxGiL/bCYgR5oWyK5UHgFfPq9B69EGpnpvbGLe412U4ZWdKi0cHT20+r014sE
rzKWw03reNcG9MBwSrpDvnWymcqB1YEZUyE3gGx+D8fZOvtt20cgHrsA3mXrKXGbganDRUumypip
KF1NM3I1b8IgWJZXRuK/1mqGTCy0YeebSShG+2XhdH3I3N+rZEDZeP6rYsmueo6WfSkfK5WNJ6T1
V9h2RAiPu0U+J07wXbJTsZ4TIJ9Sm8/DBOwBq+HR1yhexkrdbxvOUPbTV+VyP1hk14xciSgoNM06
taMRuXV/SExOgfWSIT3K1pEOHsVcYjWR2kyRw8krxUrqQHlljkYZVoi5mBR1c5jiVKdhtKMt6dJl
Z91tyGtFgGxII6oHclQYCmMJbF3EfmQlQ/zh+RbZVyMwCcwTjCQmA/fGBsMyllxnOpqyMba3SQ1S
apFlE/aqOpaNvhF198gL+l2XvfnudLOpe8gnvBOO5HynOH3ZSEW1gXEqJxQr7pFaFupxZjof5CZO
7YJioo27W/RVuHKUnNFT4tE05DMdTmSfNSyJUffOljX9OExpg64ovgukmZW/powgOL+bKeehzEZX
jRDx1nOsx2GxZzry5nnjW432r3qeQBUAcw7KtTv41l0/FA+gHxkzdwhUwUSk87MBPxDy0dnK1KPf
r2e7lpdxqCh6XEj9Ki4CBK8XPaGPMYn6wxisixjKJ7NpERPGhRa0PjY4b7ADx7Z2hrYh6KbuOqFJ
P7dZHXDaLgw6hSp+jTkSM2bGZkSRJ6KycZ9SXftJh/jH95ZHRrHHzi81DubZU+rLmEmN5yDoECb1
ks77mM/YzKiwGzpIuqOfs1pLEHDGz6IRR/S6ZHHfeIt8zZD44CW27KOT3Tp5+syFKK9pDEJBVf5r
o5BXOxWRSmabkM/klgEPnAL801+cjT9ES5tCBS9gJ/d6U3z3S/5BH+wlq1uOzs2xEAJRUX/XA3zC
Ujl9DR4FCqjE+9WFhSBVB8fCq65RDe908zzPtvvUr1jr7OnLNxSJQKXjBu7iKBBp46OjWPPKvv+N
9vsLkOgYSCRODnvqsiqWWN/4FVt+cwRYsJGkkmcOB1/Yvbz9oqP4m1Ym9ZqdfxKqF5NsFouwHDLy
48U0RMTiFYE+pleeIHe4MM1LsaBkrSy1nizDDjwmkwfabA8rxw8Z0w1pXJvMKB8lwsydQ6ucXhB9
cob6Lco/t71yZusBwbGK6pnTD7lZoCjy7jBhUr6bR0So1duSywSug/Yp6G3z9O+0UCzIK0zL+9WM
7p1hg35QDpRgE3M06EU4Ztau1ROaGC7p6rycJ2jIt+ldzWAgd5KvdpquraJ/GtBY9M78MY9xHqiR
KIwWgDCbKvBE+Ui7lb12AX9d9lcMM9eLXRMKJ66BmdO7G/WOu4vloejKjZm7Xi2z8dmCjIw6Egng
cXxY4/BU87k6w3+iBmG86FAkVfoZah5fnAQ0V/sLEiOBSddt8R8s+ayHNgco1wlnxjA0gWhY+v13
qpAjdJ0WzSUFSSqm47rwvSzYXZX5BC/hC8B/vWvXqqDKOttoPfZ1QuPEwaMwYVFB4oSmpWy/QTeT
lrAhtCYfURTnu8pubk2zfXZXdo8+Lg85WnLIBb/7Gh5W4dHCJcGMDqqZ3LYxeK1cLi/p0D+uInOo
PKez0UtqZRwxY5I/xmihD0PvvvllcoJTxt7RznemjVZ5u6yf7WiS4OunXOpWsEEQvD7bLzL2+w38
g9k7du4xRlAU1MOl9x8ra3b5oJ1Awljsk6LilioKNFImETfe+p00fN+CU2dXiE9f48d4aBP562Rb
cn7nqkXJT8Oc2Oy7NvG2fnIWGlN96wB7TVPnO3OrZyAWxFBj8YVteI9sG9FNjsFV5esl1YBfADig
dbSKS2ZS6btUWGtmvnSLbl6l3c8iOUvNqn71a2LefJjAcMHlbZvggVMzFj84w1HbghAsew5c84JL
0qEck0XCNRvwPOJEUnDjF2IRK3BvHauFIJxghx7temix3XsLe2duVFEhiAGR9a3ESLjrRfERJjx2
vsy/axDb0SrGMoL9ekkVAd+yoqsp80jjhE+gA61NXsqOb2waa7tW0oRxh+k6tqunxbnEpIEEa+l3
EQrLbUfRgcpd9/ZjV1ikS3TEMrqFQAUDa1xaFXw09ePr7cluy2cQpQRxOy+6LX5o+jOURDJLNEZt
QXBox/YZoQua6vLRpufpe+nwjd9nL7L2Iy68DrEWC76Q+lXbbVIkpwHEmKhQjtWp61EGjKS58N7p
Z9WVpGSOwUAig2itmEg2owEwaTF9tp07LO33WQ3zyDWK7c62Q18q66HgA8r1AWv20TQ7+pj1cp68
BsJMPN1hWTwn9obSrdNTlm3aMVcnqWR5m4gh0UrkWsiRbhairgcHXTLctl07IP91KdcCYp44WS4I
GdU4w+WL2TcTEe//+pan6jPt62a/rrTcFAJYYYwWD+QMv6EaXqfYPUocnKoECgZqmgIWgc6shiRI
zC+7pX9oyPScyYUm9MBQmGd3SqxLnRWsPlP23EukrU9rp/2M2sBj7GfXjMLTCIdbH01thkJl6tJA
FTScHNCX+UbxUaTVRExM5qW4nu16b8pEBSMZe5sUurTp2lFD0QzVGNfHdhOtpBaGNLYa4Fve0ZVd
HBICxUBwUh2bfAr5MDZPqT2Frm6Rot7OKmyMB2fKqXENm1cu89dx1MORLFX6Hx+p7tONQz8PMhwE
atoCtAUzSneguR8gte3mlP5zYcpvxsULo4gG1QzPc20nr2Jozl77rm+TLw8OjGkdwLx/I4rbLPY4
w0dFvYUu4aY0yxMzmOOWQ8NxOMOM0r6DPzwnxvCmyMa5Ik7gHDf5MfMqJjUjN2LJh89S+nt278kQ
wRwOlJ7m6mxx3CxPpd01UWxkH3E8crj0J2ZxNo++Pyj0JCDzG0l0YZMeiCJ/9NZpXzreL7YADlKe
5gb9aDPIzF446cAoJdxoLTD/w1bdr0P7NRjDwe3plCbEZ/rJNSDPZytzL47pvngr4gx7eYx5eGkY
nZxBv80wcpkrucCb0nIwlIPnvwymYWBKUNhhqiY62ob2uf0MAs7RwOj5QbJK24V/0eLio8vQHmom
EAn/fi61S0HbnzSFUUK+5bRmHdK5eVLuehtj+SgUbT52eWUk2Hn73/nSd0EOy8cWcG77sn8RpIHp
zEdcR+iYuL2UhleLYHimR+IwDqh1HTu/9aSmvoiKeGa+XX4NcJR3Cd6gXYWlYmEQGoxyRoSm52I3
qHJfTQzPK421cHHsKsjI1fQlt6OdfG+Pp6820nqFeNER90in2FL78X7xaQ05PpGrCdImTcpP26Xa
qxeoD4bXXPuJ9qCydEKWFCvOBwnuaop6GED0mCZsi7adJdcMloLtWyd9hEmEe2463FCDpusBsaGX
TujPC56pwPJ5c5NUVzFpBGguS8xSPeoB/yoveaQhvNJoY4aWMW5hbeMRnn3nKk9Q0/fVt6jSOoK/
dC7ATQROmYYg1dKwzp0LOaD4pkq2VuXZIeO579osH/jfOH1WXtgZmzlJaU9VM18n/rvbsw4eyPn5
5QzxbTZXT50jEdBSAXSID8supotvbgytjGEQyag7TXNwGjZsPalTfZN3EjorBLm0ak5aay+h8giB
Sug/G4vqozLFiY7kwoi5lB5jQSIwUEWq1dSCAe1KYEuBFY+fZtgTMPM6eyT0K3IHebRQgzAqLDJA
5yKkHkiDvCWisujZmzSCd5hHVA5nCw3rQqq1gT4TRMb4EUEnMDU3bgJRgvRYaMoxkU5uHA/68rDa
j5ocf2yiTPGiIoo3gcddZShg55X5o8maXg90K6HybP2MqbhKHf0ohYseoK+aQ1FdbJJYYQvTE8ML
YYxMhWOS+q7pytBbRoMZW3QPibhpKF+d5qTbFMK+YwYW1BzkFkxHLdpKC82tpKDZPOvefqtMHcv+
Fbcmp/ll2du4s6Z11q8QrSTTGpWjsHbTMu2NgZF/04HMgLGdTYVJavvCRJzXbkbfeGAWdFUm3h2y
Z+gahd9zpl1/SKiIetN58hFVXm8aB6OyrUCr1vbU6MtOqO+ahyGCBYy8Fq6kbjlvk8bYa/aemMv0
dM/KsDV7zsTFQLYSATaOx0xmTX63KdtDrHOYRVbIvW+AbCon4uUvqhcNqUDh3HU/5mqUx3W6FH7e
3lHLh2JgXsDrubvR3c6QUHbxef1oLruFXd8ka7y1WsmG8zLmbnC08CNpT2LgujsDmrI6SPsPA+z0
Cb7dOwzt/eRXEdfiTHY0xyI3fSbNzQzWgmYxWqV9rpL2ODfuJfHMy+SIW7GRCJyGyzT5BmY/B+Xj
SFtDef01gX7tLneb79rL6TJgZsvn9nnbBEaCxSgdq7vM5x2C4kaAgWkkwjHaR4wdtNF4Fnp7ibU6
1IzRYNLEYdqb0pUBQHFM3FVEsR9/peswIWGsP/6wzv9/iwYwyfL852iA68/1E6nA/5ZLamz/6K94
AM/9i2nYQvcs09Zx+vuY7/9KB7Ccv+D6Z8uwbGFY/D3Uhv8iuNr2XyyLys6HBETeArDW/4YDWDoE
V9/FjAB4lahgz/p/gQNszv+/gSH+Ky9UR03990CI3iHtfWaho6IUPekQXU7zK8Z/8PSni/EPwBP/
7Ofz/v+c5Nkx3h1TXa57sG9MylNvZBoVC4Fa73/2Ahvy4NfnQ1Ynw3/8m/G/qjmNx77N5n2zGvN1
15nZNUll1V8xFr/Uvyc/zT94+3/Pzfjb5dk+1p9++rKyAKmSn957Fcu2lymQkAM9EThV6ar/zC5D
L31iifvXn+bvQQ1/e70t1vVPrydH/F6s14ydsbzc8+oj9ssxPTlWq+7/9UtsV/4ffeMbyPdPL1GJ
QcsXu9FRyeLh8GPrmEjLxyOtbjtH/A+/FXAXf36RhWNADsB23ePp/s6MfoujcicOr//6M/zDNF3u
Wv3vf3xrVi4aPX3d82gMX1VXGDcdvqBr3ST6Rfh9cuV7ify/fJZ/8p3YkJf//Fn8/+TuTHbkRrYt
+ysPNecFaTQjzQY1KO89WkWviAkhZUjs+55fX4uZBVQq8krCu8M3CSRSUrg73dpz9l470TOKhG45
NGPOSXsmvZy+wefRVM7trz/Oz17hAzu5bdEIe4JXQDWHWaBxJW1iIvLYzITSRfmbp/aTuag+zPVx
ITAFzWNxYGvq//BLAoA2YWGwOf/6Y/zs93+Y60EaJGTjggiprEDfhVrMt1hecKD8+tf/7Cmt//9v
A9fKsjKJOp0fRFpw7am6CI9o48HwKN3Df/YSH6Z7ANbQScWSHybMIMiKZHkgkp0YgDYt7n/9Ej9Z
UdSHGa4mNFZ4nKeD01NORrXUcUVM3Vvivfw9ye433vDpP3sl8ePzamJr8gLqAwcCNrvLaLLUoUP8
+Ui4CafkbLHvo7ijBVRZKt7/+iV/NgI+TPuEk0SpyXY/dBRIwQAG7XSRTK3918nhp6vxz0bAh2nP
954TRZKMB+3hV5m6RO4QmCw4Wob/cAzLD5N9iqVp6OyMh3EpJ4SaQSVvxZBavxlgP/n2P1LSEXBb
eYi0+YjicOb8LEfm4ptb5UV9j81z/p4JANsIGUeaBlOBeDP8zSr2k2Vffpj8ytSBbxV+fyD9kOOc
7wfjeA3KGv5bmcVls/Wzpasvfz0OfvJFyQ8rgYGpYSdI5yhZYHb2TYo+CO1aTr+QlvPVr1/kJ4NN
flgPurElkWqu8gOpG8WbpQS9u1jR//rNE/vJJiM/LAY60xQxJ4qyBGar5pWyEiEG5K+G+XkoguFb
Ytc1NPWpVr/ZBn42OD4sDYtyjYuuPj3EizWojU0dwr8fEhKNP1UJgi40LnU2kBRn9PDgJo01Pv/6
Sf7s6/qwUtD165ZmabID2nZcElXHmfOA4JVAOidtAFn8Zy/zYXVAVhz6RtjIGE2cPwAjGt6bfEi/
9+Saur95jZ8Nig9LxNT7YyUkbV87DuNwg2552cMVtH63CXHAZvn8N+cn98MKEfLYlzqnLgdCmZy2
segj5yTj1OqJF7EIKwmcnKlVjMSKXMPB7qE8zSS1wC+civbo2CbpdjiMA/IRak4xd+3Q9pTdGhQD
gohXSqjXUESi7Oyjuk9WJSy3txBDzHIWqh8o2YNjkK9FbMkGs1lQly8+2jQKE1Obp/VbMUGt+EJz
I52b/ZjjK3qPleD2iOk3q/tt5GmDLBQSWP7O9W6tCbUhpckpHBvvRNBI7D94qUUzJ8MNbo4L/TXn
DtYQwaL4b0NoKXElUKUNrCHUv0oXw0W7hDHZ1CvFQdPdWE+XbaW+QdsIgvvFdyMt7vpgKnEdpij5
om7XVQ6h9lOkhPqapEA6HtxqCs1lQH1GvE9IzNprv6Bifk3PDLBGjsJ8rjejXQ4TGIyi7R4KXU96
rWjE4kuCCIjO9pgh2Ee0HjvwJUb6CoROzfg0LWrazXXTRDGm2yYZ3AzFUOVXNnWfSub4sHtZoIBL
a4iguQxCe1Vi2fpLgmmCVlygnOm9K5C5fs06CkBwvkYJpYJEZXpu8KosYt72CU7c0tmWHjr6z0h/
AbZuebT5uM+rNv7mZAEmucxqKCnWkHE+W94UY6KRi81z8TjWzs4GsLt0Hrx2ccmTtHFZNV90Hbfq
rrYd1T01WklEOLkzVNfu6CpWCxPDl1oQ4yCvak3YQ83CtFVIe9PiPhgwQwF5MLuh9WEXRH45pxeD
a+wQbhfWrWviS/38kLVJyy+bKKfStq88bCog9vNs8L/6VdyX70b0BNT7xFcnT4VtyFQKCtZ1mpwp
FNANeVhBAPvBlNOlNfhRKZDbGvIUmklHaMkW6nfiE26MqLyeBqcQTwMYBe/BwrAf4luO0zEk3xVr
LSJQP8QPeWvy0G+uC6fqTtJHW7JdCmSOh6q24+Whs7RD+IzOogRNfdB4+D8TyMEljSb4MFAVfMTk
EmNEazzixwk2IjM8wGgLe0Badf+N2KLKT7doppYU6HeOZBxgdUzkIrJtUiBjZCPZVC/smOBArozM
yiFEpC9HWmehzMb+rdBS+M8EkAwdgUgDp5DKW2J7F5q6GT/brYJpZsm2Ni9MyST+lLZuk1449Eco
/eJii/JzQwRE4m3yTkr9QCTyPKPhB2L8oGU5tN88tzEBIJ0c9tFm9DRHbEb3GAvqQT0iK0LlEd3E
X5FY2cm9mauo8DZxTVDwnjp0qsuNaUdHE6BM7OEpLy1JuLBd+TXJ21kULfF58tG7fI1TasVPvhV6
6aGz0Q5ss0xWIxyoVFUGC52BetY1Tl9fI6qx8FoHoU83YeqgRd2omjioSzAmTgUNB9syRLKM6GXJ
XgUTM5aanJbJnS2ofIh8nRcsGGly01XR4jwSLMaJO1kTrpBykOgSsUhKepyW3Y0U6n1PLVd5Zzfy
UzRHLuW1fCZrG+UQxyNkqqVxLiKxCggC9A7bIigH9dlHtVHsNV3kZpfXRJLezgNGbvBFrsThF2mT
fxq9KCTIrFopwUOODZGqcjCDFTJ21pzGqMZJZWE8G5/0MCc6x5xNlAcUapfJsk/KPmivY0cmNVaN
DrbzikUrghwvcpKZeSO517kP3TIXyX03DERlbWx/WAuuCyDD1YZMz+nOSMQ558oz8hnjkf7qN73O
TrYT9wryfg306ei3xepscgW6NCIYILiTfodjj4aFbAmAwDq/2ERdSa1PVLp9CEkg3/HIwCcFyWuP
MPaeVCry+bL0rFpfDWRvwH7KdDOpHVXFjgzuDKUfyMF5qSB4za3Z5zmRZaW3MbNXA12ynKjMzeWY
t4wXaGRz5lYcVJNloYvgiHF8xE0TwNxKShuO5GkZ2deiY7HMCVYvxMw9yo7QjZdt5Th2+26ZPnef
RwFRZEfoVNQxAuLReiuwpQLvLlWnsUTEzrKcxNxO5lsRNromPsPJEioVPkav4jGbImBu3mzj6ssw
GY+kL8fucAhCehUoeowzRudxMCI8EmEsljMauMb6PBubcJsp4QSO87JS/pe4mvR06Ye21V33RtPq
DKZp7rb01iLG+og4dE9WYxA86yQrHMwoCGd2vRXL5spZppVRNjar3sjQM0ESExsRHF0HMD7t4CLQ
r9CS2QmpB8vWgc1EleeUjjWwhI2oLQhEZKFGIiElsRH5fsYuGh/8OLMlkUGqK6/L3B4+G0Hf57JB
Le/RB/IDaOthEVVQTYgoIwtCWS2BEeNUh9V9Ntf18jJoYuqA1CFt+ZyVrJdXujND+mmWJvMPCSvf
cJMsMmmuooasXlq4E6nepO3ZKyfImcsJ6ZjpWjo8oAJwZNPWSc4uHhLkm4NX23vj+9ZqMWwWAekK
qdFzYzoUQdugB01xZoNagqus6BbvKeuqtMSzhP72Dzhyg34LHSHLT76TC3p6yG7D4zD2vgNjQIX0
X1NVj99SbHT5bkjtGQNktozmVrlNDfgmRE2+HRWhOd9jRMXNfesA87ptFzuxyIGPo+CUc5cDu93T
rqyf+qgp6d4X2veeO2fp4WgFRURYmpJzXD3q3q6rqxEbrcgwErMK4djPgZuC4PP08odie3bYCvIp
on0BsWw4xGORDZ+Xro/p3GFOLvQqKguBzBN2aV3MRTPQd5i0sA8DOKB7iBxE+IbNLKpTtlQ05Qls
SnXPeT9sgXk7DcyfBgvV+O71NUGMm9pvGlKYoCZBhKPgsYSPVp+UJag+ABbv6zpiz++st5F3bNNo
WG5DvwvcG4SuOelPlmq8FiQaGL8j4raUUkzIIiKJMXcytRNTpzAnRXGe3Pnp0NBuK0tU0qWF6Oqr
ZZciu0vBtAffxiGmZrtXMvH9Y2D32pxmXJbXY2t7+qmH2+GB13eaqrmcANRthJJV80jQOUDTsHcL
jCmjqHPggP3g0ZgeKmvezbG7TOQ0hvn4vAxLHV660xAEkHp0hzM+ytx5uMAHJfzPFb2LajeVzBiS
1nNOg60p8+wI/t9yzpGPeP4woBbv3zBbVM0LVoLRPoRVYQWXKBnneJ/oARxL4VoaDstke81DUDGu
gRkR9vg4+HmCfjIfBRS8rqi4cdWdyNAyZuWINmPQXuxfRanK5SVXMJjtxPhhcQqMqO/JFVbVyc36
fHy0w6Rt7mGZZpSPAHKWbwOrT/VCcI6Kntq0F91TZQ1i/FzVoxaXooWKwG9bv2L4UrE13hZhnY4v
aRfo7x5G6hLwuh0tp5inHFCCnALsqE3RzW91KxbSr4alJBCgcpCJonBdiAQpByJ4G0t4oCFnTtzL
IW3tvLtULS99XPqu7PbW0ig2XbvK3bMjA79C/Uea9SWs+DUbPKpq8Fd5UHoas/kcd28VVIDZ2c0A
ChkPZR/1YP9jIoj7Co4KnXpKM9F2AH8nbgbDUR+BswT7cczZo3pziOYsx9BEZqf94IeO1RI+Nub+
hLFea/Xm17MHyYYR675XmawVnVIzjdq5ihwObdN+cOuMPCK3nGizRiEl2Qc6qG52B0BQ5m95Cu7z
jPrAYS7qvHTUZdQ0hXWqtIHo2VgImi5yZfXBi8+O3CV7xQFn+joOqY4vPANd5TS67UhsARvhsk8x
lQ0nrgj5/AfngylDXJ9xI3Ej1aS3lUMo2gH4L4EnTRykf2pVbXE3cjQIvlux38vLniIVyFCubc0f
I3yqHB1GB0OT1RWiLwG7o+2967ZeARKxrzPa6G0aTPmxojAP/5HSkLosbWhxKOoXXNS9shBWLUuf
RJ97aCQZ84i5exDrmfN7Uxb08E6QDKbWwoSorfpUYHhk0Y5qvrU9brDcu5G+Vth5ejfDfmnIyOXu
M9qxnK8FAqpiN1uAG2lrGiZ0UCxV+5Z6UVqhvqwVUE04kB2KS8sd4vkbC0rFyi197kmUsuoYj8dg
Efz2PKrE8qgtB4W/J1IVDYlje1l4R+TxDAF3mhIzX3kFS92xpT+cnefGImXT8WwjN7kP2eqmFF7i
XsWdsszOYU4Q+xsViI6TygXZPmEv73dpbPy1wwzDYYcFP42OVjcLqLdoxYjbmZQeLxDnRj2XPctH
eJO09tzcKSr6tPOrpZqPpBEIhIrp3Gf2A5Jh6JmWKLvhbcKhY27IKZ7NwxzZS/fFCFa7s/ZXYlCf
+Aa6WWCjXbd0AQZoGJdlkNu5KHR4CDoF3gGHS5J8jzqu0tei9BxJp4hd9q4iWrZ/1SZG+VYFTfEe
s6zWF1Ps5sGhlTLukUcmkdtN2yUvBkJiSLgf660VOOmYk6KD5+4gByH7CyUbOJ/4ZzTm2iVGT4Rx
KEEGQIwTAQAoqtGmoMBGTcdB2DalVd6l+Murs1ultLWCcJ6tcziLoUc2GZUW3uzIqWGdOsBOo89O
QgDsofDtsQDmXeXUJW7LwV0TgjiokljvCVgfl7JoWwvvlQt2O2yaoXuJx7iBUegYP0bvwNVv7sRp
MmUFhd9Os5Tk8MEqKuhRckT8eW1b1AclY8INis8mql3/CrkUUa8bNQxk1HKXD0EBKif2AExYbt4h
KScnzDwNiBKljxAxtppsPyPVMzd5aNtYwDnUShTs3G+D7rVcjFVcOCVWjccmFlF8C1AmFKfGcqrx
ZNccUb6gRgsGdHeuhUxdsdZGx6ChMUOJeXCH6pPV1TJ+wjc095fa0dICvUQwOVoTViKbG4KCFfgG
1UOzc9bKj7CNlqtmSHONA6KWVFB4SSaLq+smtluq/lhwnCvTNjTywcNb6iwzbnrXJUxL/epgi8Dx
UHvVWG7jRXrproCtmlnc5VPlHkJf1fiBqejW77ODXobAjSGhoCvXAIkCHsT8uti4t78XSvjBQ9w7
XYFoJNHKOeKAnxnIgmLisa+iQH8xJkzbS1HXGQbcxRtQe22qMCElIYkco6YjSKJBon1fKRfbCGRS
etdzVgwwvzUAewev19UeS4LTPNEBJwUc1VjkLDELcrdS5ijThyenrgQ6aKAU2aWbxsGATKxyEqBp
sd2dOEZL+HgtaCpcbXbQXUOnl+IOtpiwb90mjtMDPpbYvQ7CVXFV1ElQImWykW+RuKDMZStnocHE
l8ZKr2cFTGcXmDKbLqexVjLeZZ32K6CNvj9wyLUiJ6ox3DqpDVx0bMC18GUGixDfqDNoWF1totnL
QmMn6XMS63L51JPktNUUn8AXAFJ44k6B+Fy7lqhvQgqJ1VeS0zJKRNxcHfs9HDkdb5UIjPOoAFjU
f2A689R92I8GNmcgUTbHPvEe4bb3CsqXOxWR2cyZURV+s/dK2wso0vQcqqk/TQU34rYyB6GLBnMO
kH4/UxdEghfeaxyx2b7W4JSHcd9HYPzJOYaR9phwdFm588x9yOJ91Rp4YKkvZHuQUd67BodCFhBr
raCjf6EYtoYsU3omq9EAU4XXqDsnpoICmtjW7YXKc696DXE74UJjRUbjfVdgOc2yS9783HSn1sGi
6j9m2eT3xRPL8ohbA0VeJg6VCsnlw7SUFsSi2goHRZyg8kLnP+U9qpo00BPff4FUKhwvbEQJVvAQ
JS12ly89WZTQCDIC0616swBsT++yNE5ASGWmV1+sDjfTMYhMGHAv8pf6EC5IMBsEeF7a7Ea7zenr
EPuezTdi1k4FCNiuOFR1KlbdDRdRM38XHgN2NwdhEL5nuXTqJwuVQXaUdb/EF3NJTR5qnQK/0W5N
NpYY7Mm5qyKoeFg9v3l+nrevBIqF8akZtJB3IpvhWrHDRs7XsuZ0f5JpWZXFQZpedxdVmvftBUAC
xfpOCJzngqWE7O3dAnQcrDN2FxW9wNIAUbr3QxjCpymhoLNjcwubkxprsipLWlclxO3MS/ShDjSj
9GE0ZQjhXYZzPjZoa2F72DcKmLMrzm42pc30lpWBi7UeoasVHPysLKZ9z/Kao3Xr+zEApZJjj7m0
2gBO6HYRfQYXzU241aNyQxAcT8e69mAiWZXUWIFTa3KK6OjFcsmdi84n9WrnBengXy2IQXR9Vlh1
qk9B0UgwpjAMB3KzB782+TUL5zTdF9pgNCavxg7JYlQ5h1iLLe82ZlEe71sbK0F5sbRhX7/82Zf4
nypIEoKWxM8FSU9F3H17/6//03z5+l97THlfum/t35NL/vznf0mTCC4hnURo32c/FuD3aQD9JU1S
zr+Ui2zJR9XHoNMOf/L/pEnC+xd8OU2IrRESAb9HI6Qt+y763/9LiH95rusKg6aN7FvETf8daZLz
Y1vKJxxIa9RPPiuLVFzPeQ9/b/x7wjOVn1jlTifYFgtZX0MqxTRGXq0rA07pc6gPUY8Ha8hfCMnN
SWPS7X3Y4YfmjD4cIlHfZRUNtL89z38jCnLWhtX/bwH99cakUh4fkXsuC+GPbywXBnMJmwtp0hm1
H5qPJ6j/wScHkF49OPeW0i+2dC8rcuSvKNXfW7Awf9NiXdtN/3gPPBOjhDR0zz68h5pzcuaVmsto
fuC+lV/WgHZsrCjHsYm/LuxvZyeH/taKIj3/+vP/u5fmIqCUJFAGYduHBmzfwFcbc4eXrrn6zYDa
9q4a5uMMEWJY5suhL7mJVP2db+r4Nx/bWZuhP35uY7NS+MrhY3u+/NDoa2oweeB4ql1EtTCZ69fJ
5ACIFetVk1sHR+N4Cegb7VreImaQYLwysJf2JkSh2/5OUrPOg3+8Hex1PjNinRAfvwYfpyhY56Fi
g3H0qY/kDTmI89nUrXMdF+Ux092RmGAsq2sYXsd5msK82o6VXn4zKv/5rRgpbReRIVYCCU/nx0E5
BCn4ZoXLJlvzN7xxtbbnTX2zkB1WeGl6XjpMGCilnoRHsfrXQ2IdbR++Faldj1a7FoBd/A8tbJBr
w+xjp9s1crYOc+N+HdHyA2lgLUc91d/8+uV+bM2vE5DjlPR9xSx0BEPxx88ahHRAChvFBLvcsKHT
1h4SVf3RC/tZDPNVQB/m4tev6PzY9v3rJX3NixqjfdcW6+P/mwopGkY/yacBWbLLwXgRmiyt9Vaf
uMVt0KIvDt30fvDcdD+G4qrEWwzmURxzi9p9AMVbWGb4jV5A/JunTo3EEMLBN86b+jAXcGS4XGa5
4CEX9Y9db7WXYy34kSdIfjnunxJOvKlCgOnV6Z2nJ/dMzsWz47rxfT6XoOhZMT8R/0KuO7cA+l6W
fTnNmLl6KwoAkEobhqFuTsM9on/MdaNfOHuvb0GF8Nd//Yjdf0xtdK42JGOFSpbp9Oef/+0RN4IM
2bruGth0PRAgPz2lkZdeUD0t8choZOTO9CUHrP5CA+vNVK9WkcdH2ib4mzrvhDmGVpAnnjM1N5vY
ydf+KZIkHy+v7P1V5SiuraU1Fw67zWYYFZF1tno2eNhPYGs57JcgoRsrjLcD18490Ah9TVVW7Rva
ar/+sH+qVH6YMR5jiJVjLW0oSkIfZkw/z47Eg9/v6qVFixUW8Aci0IdLYUGwFKp4m9b/Wmo8sXm6
XH5tFEmek1ie83qKHqYiLvetJ3zKzax4iFYeXfhjl2lx0YSfxVSDDF+i+zodwpPtI+OvERZgAn60
Zru/oXhQke3h9STaELqKX/UYOV54cMKILJIYQ0REwBF5I2O/nZVHfg7eBqytUIvUYpInp5nfl7i9
8OEYUJOKb/IM6+evn9CPahgmnGe7Np4Dz0UjreyPMh9aqDG2T2K6lrkdDtXk44leP42PU2TvyBgm
Tcn70WYKfzOvVq32j6sZL+1KVhlpk8DGzx/nusy6kCC1BhqKSspDMkff1MIl1Jb5JVjWaygZ0Z70
VEDRC7UaZ4agmqcdWOMWUELohz3e8swcLa4Xu6HyiIHx/IULUoWaYZmWmzBiHRGCakqZ6xOnX1Kr
ONR1eiZd3BmfcAwTk1jTmLEsawALWrVbgV3xHGf5eey99LLS7CZcUPMDzQcaaaKWvxmg/9zZPM52
a6zduqewsa3fz99mo2dsj5rL3DHr3OE66R8cnwp/LGtJWTmwtwulQoy8JDngWiHIIO5jqDpZdWAT
THe/HgvOP78RNDXMlFUSL31m5Y9vpqWklYDKnKHnYSeDYHgfZEX9KQN+/ZKvJ7yFGsBW9/maMmF9
C0SVnlUUvg14ujcxGJMMJ9hBIDPgyoHU6ddv7x/rsCeFcDiQcFJlvH4U2M4+dZeBjjfu8QxniWB/
cBikaQQ3dDBEhv365fQ/F0oehHKoIkjjUrn98NUEKGKnFDXfDpv1bRVbZzMt/l1IfeKuIFxpG1Vi
2RITRTKphrKQF0VPHR1M1kik+MY17V5FhPdRKHym9rLL8yXezK5TX/t0hbMSb7CorpHwn6Oyb65j
6vBHznWfi66kThkmkuwsvEJLoGh2gcTyqLeuWxB9oZ6Vuor6GyWxYjKE7sYYiGgg02e3lFdInZxt
3k3B7Si8ey7W03mg+XUGKAJRbyFXIp+qkQAxA3c79iQbWXzVeWX8WrQHdkG5QVcVnicX54vDbnGU
c3hT+0BM6lgkJ1qA1SvVna2hT/DJmUYcplXxIEkDn7qoPLop/9U5hYIb/eR7Ex0nX/QP3rpBLHC+
H4ilyGAqB/2V7Wd620gkf5Grjh0u7ju2rn0XRtUlqia0RFgCfvO1CvGPZUdKiR+ILxXoKE2yHwd5
DtptQSEFvrtBeErxj/4nxKl9asFfwEMeHoiduvBN1R4zh/zAJgBT0w81xjyLLmyEgCwVmPsSLIAk
NM7mEKRl8YlmX/SHiyC3WIuDXTR8GqfBHH89Jomk/LhmSmwsLBmSAygnsvXD/W25kARgOiDpxt1M
ttwtGdWcPtE/dNK+cvoQ3Iitm7NWCAAcYO1q8J2nNv/qUhOPSa2Hk1cvwZ54pvBicup9SL34nAEU
29KmV/sZJta5mW2COvDEztq6QvQFA3Hq6TAsUIMFEBeAqLjYfvOx/s1Uk57yDYbb9b7jf/hY2dTV
HlfIcRfWya1T6+ZKQz5Ibejiwn+f0CJtROaedRc3T2G0XGV++q3MA/u28QGIol5hNKdQ9SV8IWvE
Zx73e12b+pqoxTfTi+wFkdRX0MbF9tfv3PFX+9CHbYzVmyADwx7GfUB80F3mdSD1ELAbZUObnJu4
K46tTuxPWtTZLkFM+DxNKfozLZfTpCgzQkRCHxjJeG9hnWwhYXED3Hiw0RdHTWif3FdvSpqTo5Mb
3dkeYFdjuOkJegTQIbZFHzwUCcEjhbS+ogeB8ByU4baaCXWjo7gdp3lnuvlTuE5tk2CitVNYDlO2
pbL+LfSsC59y01aYvazT76QWIx8bghdagM9ypKmJx/8bdfKvSxNaW3cQ7zHJO6BfXaJgTP1djzBL
hyjkuBd03xIBaNKxE8yHHZlGAaCqvNzKAWU1zKU7dwGvW08DcVKpt2ugczMqtSMPWAr1SQ3Fi4Zo
vkk9nZ4QxjzmpjXXfm9fpkDvEwhpe4IhSL6sijtwWxoNkI0M0VY4RQFIcab7Hlp1us8zzPrlyFMc
s2viE4iFHkjb6RPQPw4nrwqiT05XCv0F1GavQJ31StmruOnDxxopxw1M2bTrrFvaQWoDOAyMTsPS
06VYdC1UaohGjLVfWkq5uS5fYZvU+25uxDYDmeKlObPCTMdkzlI4hRRL5703te1FQe75QcwYCsmV
Ogi3duixEIhYNuo9GtcvO0Xa5sh81zkpgOaafMYRAfuaWr9nIgKsdeDvJsQHFsuyBhP2+3RwqwuK
66dFJZyb12w7CGInr3eOjexZRmUEahnXMTq1tb5uxquRQL1t9sgOIg8BwSZH8mvOYOsIZADS0Y4u
IqO8vOf33OilMtACGHVO+uqfYlW85wnSb20T05SRyGzoQ+xFMV5z/ZeHJLS+5zGOxjasNiKHuEfh
ipxBvSsVx0Y7qMK9zFflXj0iIQMzfkD+fKgEIV9h3u1pf3TwvbbQGIlsH7GGBAR5ZqMX7CdVXE0h
pzdyxo8A3KhxxwCvCOQbm3uDSgeaxfDdmsEZ1cOlTMAiZYu+11E9AC4dBef25UuOVvHkZekzQPC7
XIp5HwVNTxTGch6i5a6xLbl1CKjbjSK/KA3BVJzHiHobADoGwxvCPEA0ukr2ZdztbQQcJ8c+uOQT
XJZJEwJBUPMegeGJrGxYWpaLCRtXLKG7BD9HVbBLPVLBQObumsJHQ0T3Y3FZntpuSq8qmGMS/zbS
OP4tvTsGk8o3WSIeUkS02xQcpVx/STHX0alJynpnqnE5mdRiyjvWcZU7XsEM9m+a9Ycbiod5sD/7
IR5ffxT9LQzPAic2DWqx6WLnawaw0h687xUSxW1fJf4mn1lzZQ+8Z0pPecMO0ZTLCpGAYCv8+CJT
2RZVIp0EH6lyy4XRQeS1bQWx9YOvO4Bj5qwnc60jDqYDcaW9+72M0xerBgnAElOVxH5MGYGOnJQa
AlfZncRdgSS2aTsSdFoikVfBlYtBckcqAIS1oXqhkSsPjCCsgDR0mvSUcQdg5rV0j7zqHEdErpPP
CGdmQB0c8fxM75yXBk06IngLdkC56QaQ2V3LtwSiMOBIsSlXkSDKX7TiEMNadnrZzvGGa9qXSZmn
Ef0G0C5VMQULAafOCU90bh8PZZRUmz7oselOuXsgueCq9rpntLXvft4+dmQqbGSs93RM643Xo+jn
yJBsLOAiKM7daUvE3WzV60i+ERhUtihacPRX/ZkeZ3haE1o7H3yOMhQUipaimoT9VtUwWuiVLZvm
UxVFDeSvkMlUXzamgkPTDM9W7/bgWjiKZoZH4MId34LQvUA/te0cYLVzwi9Eygez0nnuJApdGzCs
X2DKz+qIZt3s3xJY8trZ0Z4UnMOMJoLrEb3qaoKVh3WtHzJux6p4UWVlIdwyd8mobpIJbnjgkm3L
29u6UoIVZ4uo2+oyS8LXVuNMr8q2Iewu30dqeqMbu01J8EHbDv5ottMbFr3iKMiQyZfgrQFluvNa
AHpBB0t6mHcp3jPUvtM+E911nS6kwnU2UzV/XOjxISTno2bBguKy+q5caw0Mgr0OMMGdSVScY3DR
8EKusdqyiEcTbp/MXzO99EUXHfFuUbpTGQFH6Yo8XOoNEcTfRB+8V17bHYbmzp3NvHeXiGg6OLv2
RCRNkWz90R8206Qy6jL9FToIgixWAoO/fPI6/7kNso7NVgJ8aKA61B3FG9MQpDopYIlz1j2NIcWA
lK4QWGYdF29hTl2gVARMkRuBXa3FkxjmA4dihCSsN1gcGucSbggdV5AnHLARLHXZW2tj90/Qd/Wj
h45VgfRORwdcF6mabsO8Vulzmd+5nfuVds61nmEJQBDeOCv81Q+2aVygrFDZaZry76Bg3IPrmB6B
KohF+o0bm0bsHnncKS0KcAn281wjbJYvHpTOTdo9TKirdzFmMX58bqkVMP79dMXcXpney3euk0lw
c/ogoWShR/qmVw7q5PaPPllxohKfqpliXg8baB7JlW4avjpLZ7dkSvs0lLOUlKC9tFPivSeEDfPO
gePUJu6OYLlNbi0S+xagEJAWcguDJONeP/kRdyyXbpco2UA1S45q6o0YUYlPk1Fb8AvMJ1r6KKcG
LlDWLWvxFennG1Dy7gadXrwFkYL3QD0LE3yefXU71fbz+jdSQZc6odoLXdt+RSfBsfpi4CP4E8Hg
5Iy3/NPyWEJn3zqdB/2lJAwrdNQ+XPejZnwYe/MHImI08H1yGw7sf86D306CXdOB+1YmrzifzbZL
CS9u5uKcyvhBLt0zUljaeLCQx2L5owH+gwurfwkuTG+dUyW/TnEND59oYPRNztHrxyuEOcU2SOWM
MOD/cndeSY5j2ZadyhtAIw3AhTRrex8kQE0n6SrED8xDQcsL/dXT6Hn0DHomPZJeYGRViHqv0uq3
LNNo7h6UIHDFOXuvHZwr4xsnyUfXpZsdJXq7okm9QbCvgJNKOMZlt65NuUNYGxDION4MEENIrlYh
5CxAohHOBtX6bCsZ/G3CxNCVbKUrX+wlECXO9eY8qKO7A0ryoIvEOd5vWsd5kYaWb++/yYiUVWGE
VG7QUh0s4LEHSRItUm879IYwPVD/mQ8MziiZyrAONzU9gNVkZdqpneUz3RnlVMQZ8sqJUnC7LAVL
4Cy6Zm5DIh2hEO30zjT3o6UHa9sAfTnZ1rPKcYK10ozrxN3ByEXWTNadOZCYJlnmhO9ZDX3TNBnv
rbzOdyLqlE0s9X4Vcal4Uzg5KzsiU8qm7+4HLMHPAaxXCE9cp+xj/UTYhFVAm38w0f2xlwy8vGfx
ExVI/1K2irHCSFXS7T1ERCsl6BQIzxuUjR1dQiV+c53UPjaKqBmL7a8t+uujKOf84NYV2PgFsD6z
APQhZ1ejkq61xNLRp8TGYXZQFyuJ/RQQR3tyXkdcKGcrj5+kOVlPaBQTP9RIXmQ2/UjEULi1cXgk
mriKqDAeAliVaCtwgRAJuWlye9OBfiQ3Oz8luVWcFZkXZ7dh810DLdmQmvKQAMnalsZAoJeDqmTS
/ZBwiVM6dHsj5dUItGGoD8NiX7bqSMgtiXEVF/GKLUO4Q3kQlZa1VyKWUalC7BidJetaiPoC9B3P
Yq80aG2Geat0WkiS+S10x69yHGyg4/P4rEvo1Yk9bYq6yxAmlwAdZcyKOuTvCJEQUJWQySKm5KMe
Jje2Ee26yTN5a/PgRFPvGcfdSBB1Ozw3cthk4TC8gco5qoNCcJ/hfDKaFslrrG5D3B7vptYk4gEi
qD2r5S6fouDBJcgVqNRh6BzHJwWU+LcoWscIOI9aPZOxZmeQ0OOoPemQeHv90E2l4Y+GFu0Eu6i1
ZEjCUCtYqRcBuXXwSnRF9agkQ4xko5P2w4dQE0fXImymqpIPiaaTZGGhCYe1SegaGAayUctNlAAV
SDswOGTNGD42pj3wZmc1olpciaGC1d1/CGBMoqPHkJYy+6lQvosmBOyo1t9SEy5SBa5e4WL2E9qJ
LGGHfdRpNDTVKXxV2SekcKGFugeppO000U0vYYWYI5hJ+yThaY8m3U/akrJpCNeOqC8MQLKmeSAA
R93owZLtUAVv0gqci2xIo3Erq9sTbcg2Tjfttao9KGXX76iwgnuZqtbPRrc9NU0a74eaHT/h3gcg
YxkNV2YQrUbMbKuhS5zsLA6c8jdjsMglEEa6ndpUPisRgWwUj7ovZu1sdA2YPFEfLDGifgkJRDGc
sCLeWNGoUbgPzSNamWplW4i+cUxEV6sSKJi7wHq0W0HTMCU/YwTWfLTUqvIU+FiO1hDQEgjNH4ok
34DBcFknLykJVaw912Wx2KEK6tiy8gmxGB6LvJqg7i5IujLfsHBzPwIziuZ8fiOS/tboMHillXW7
uErbDzIm3dFx+3dleZFl3h7yrrFZL2ntM3tPPwdVhrg2vJh0ydeqZSmn2pVkt/Ush9A/n0mmu+Rd
X52obeHisY99natrtSnhgJYTvvfWXtVM4C+WkSzDZXpSrIY67QgGupnNcw21GYbanG3SER8jZOEQ
ho4Uuykl9eELRYvmZIzxQZW9tW9J31wnNWYii0UauUGO4ceWOdzKKTkD1c78up/nzZi2+nlWmGjN
IrNPtMKQCoo2R7zemNd5lk/dxE4pJnd2N8fJkRYH+G/yH2ky8W0aRbojTeWR4xfdkigPPJzoENH0
mSz1Uf2S2LRdptklcsB245cSVOuLlnVvOH1CyiHqdGA1uGvbKXjK+/EzS+bqsUCfsRlsrXR9Rw33
SJnJKYT9d06mODsDaSx90OAqmsPePBii6fyptGq/zmu5AmK2KITZVcRp/tksgnMdIiZGT2lvi1DB
dxAxBMiSuVjHIXGZnUqQ55c2uObi5DIEkiV5Jfc2gtvrZEWnKWpZKZAT9aJERDmQMugpDXTmoZ+c
Nwvw8sop8qtsrXSpOiSb5bn8kA4ovgLNuGSkWbCgIS62buPkYRDlg67Y+iGHZUSgSZrs07o5oDLv
APll9EajZXtsjtmOp7Woudpi6zCb+tChOh8h82NrsN2RQlFOU5h/RpHymJhJf5m8YNDTUxoZ7YFN
7qeypMzTDdJ9qix72JsccgaZwXDegknPr8UM1CElYmw3oVdIuw505uSIHWrcmhTmrF7rZHduDCUj
s4hqpi8rfdxZhfaI2tR+SWNRbQWhFRvyfy5ZbVqHrnaj0yzecKSUm3IiiCrqHRNOFnxADQp92BCq
pIy6vsOT2VxZbalrtj3kziCVXRuFikiCZcopDfVxrevs1xkuWIq0Bb1Ko28ZSUOm09K8RbjsVkM+
Y2nT03YX9WUNrkkE5K5X5r5lBDzWir4o/2rTU5lhtpatfWJf3vBNR9bGIWtuU3W0klB9s+4PSIaS
jRdn3bPUbTzBIc65iRrixnXnlxgkydHW2vZYZOm0Rw8/nlobDX4uuFKpXu/qklOECPPwEkYUCGPW
6RsBZAz7lsg+gI//QhpwuCJJUQPZ6A7XqSuGazx3IRmzybMb7zHxqI+YEdtdhq6eHmPXU4joBnxF
jnt19fYxaDKmr5H8IFdhSqtKII7uWBug/mCSmcl1Hj+Orf6CRr/3Ig2kpN2lZ3tG4sc+OlDm+kRr
EKRWkTzU6Ow2ZqxQ/86THHac2u+tKa8vdkgKlegsnBLBAJpjULZok1MYa2p6uv+EHO3WYlHchcGc
n60C79UkHKYHxyANz3TnzdBQp0/sMD7ii/bEcg205iDPxbvaSUGAxpkXOWaxn2UtdiEUR2yaVDxN
NT8Ewi2uOD/djVlB0gZjpzCTx/suJh3NLWEbje+ohp+abhous4wk5QO92ThNtuzmXeWgDIzmcb9i
uTbPzqnMyTIT6PV3ljb5pnBcNokpLVOg6Gu6l+pRn8gbdbCH+qUZfUJlmZ5iahlCcaGLmUX6oSc+
LUShT27OBFFnpDECPrR3AhbYjaOfiVGBNN8+4xUCI9tFYPunxkNQKb02a9O1k8ZkeQaKRnKfdZsc
Jz7NWiI5hb2ClReuD45/YUbbcLTcS22SyJ5UVbk3p4RyiG6MlNIBZCc9S2NjYGzCsto8Yq9Z9VMU
PRv9c8jVf7VwIN5wK4KrbpLkRUFgQar5F6Az0qc9hAVcGvkNvCRbTfoVXuw61uYewTfhPElQl/Z4
QbdlZTwazHnPEZqOrutx7cVsUdRU0y6m6q7voHRtluZTN4jdkNfRCccGIOViEtc+pgEKxH3lGAlx
pMCcaQWzhbENPqI+uezZSK7dupMrCGF/GVGonpKufbHYK78oNQLUVJuHvaVBY+Vvm1aPUDLl9Y1O
zhc21dlKaUAmNqaBOSB4VwjrlKcGecP0OzfOvcXXq4Q9ppqBp0rdtsis12U8dlvCY5StK0+F2orn
EqEtvPwiOGRZShFPs8HrzW18zNkscvKQ2ZdK413DLrAPlFc7I/E+H1oiYWtjvhghrkrsokdJpBO2
6P4auEa7sbqYnfXQZ8d+NLLjGIHVjd3iUHbG+ECuH4Ju2T6mqdhGGcnqxJ6wK8esuElErXva0qyd
enKlyKgKPEo11qZScbEjnWr3PUECpHWlXsaOlrODjGZl6qBojr2yArsgbqxsXw2dCMWUGlAeBHKD
pOlKatW44ulDLhuAmZTRlH0zI0BSZB+dC/ICWhwd4xvx6MpWdVo09/WIC8a0LG+siaHo88E4pFHl
bE34okMwpx48juGq9EO7TZw0OZaZvOqdwVk5okqnCX9glxpeZrIyIoTfR1aP042JvgCbwKVXX+PY
em/FwUDlxqCGX6jbwXSDfRGpH/qBNQJea5KiDdq1wnDNXVXS4o6UvL3UBZUqPAREHLBooNKbo8YJ
MTVi1/ELysAHetIzWGVCpJQkNjz2ZUvGZOsZOOpWGDnuO9woKWmAKGrslyhB+Y5o9Go6FYm5O+hH
iIzRnnpX4mFU0B6nEXxyTHnEZVgS5ZehLZinEr3bho12UXDtHOcmepPs7rat6eBdHXpCFhELexJl
Au13tbm2jvVWmmO5c9ys25osGv2+SV+HZaLAdkp/OK+Ch8h8Cuxz50TuoQew60bWfL7fLPWfTVKZ
9QGP/S2sVXc/1kOyd5cYZGp/JFkYTnW43/Qyqw9uOGhLEG+/pUVxld3UfwPX5tE6iT+3ja2vMFIN
T5YW1psmtNxjhGH7iIy0ZskG3Tmg1013I40/Y3L0miUrpSDGt3HT8oPa0F8tDK29gsrLqD0k8z4a
CYghDkV4tmXYr5ivPoEs5zXp5Ti2Sb2H+iqoaPGCAL/wzUmq51lX60MZJFTAcM3fghk7V0Up5iOJ
98f7OybbacumzXjTiSteG+PQPeLVdjdMVslxjEPjNMWT4esmjSijiFqo14b8gs9/dX+4EFj4WTy8
dwQZdSy6+0uObmCXaaGzi7l4Lvd/uN8ljKLXbjlKcqYQ3Ir2C1VuuWrrZn6eKFr5jlEZbLh5YeH0
LkJ1o328v637GyQDbHs/SpMMjxTbh492rrUwOI32dv+IeSzrw/1jRyVOfMK89ZcwTlLK4tL4CiL3
/o6X4+YuB3AyCKs0sfg9oIj6M3XHwpRzvR/8FJvmh+V7LdJXtvIW9fVwPH2/oYx1YoCBGsuWfzyN
yw1Ggi95xWI6apZ9wP2O93/48ZD7T05tBEREEt9w//X+BN+f637vH0/4/Z+ZLebJOf54pvtPP73G
/W7CgBRqzRLhx/1t3f8YL2/z/tP3u5ezQgmisZ9+PNmPu/z+ccBa78hHlfv/8l0tH/j7I6hjJh5J
UdRZ/34oCJ3g0Px47vtTpLInzkSp/N/+/tMb/OldZ/pHUbjF9ve39dO9xahqflWTNv79cfev57eP
/OOTLpqlLK1Zcixf24+///Zu7MjVGL7JKfjxcX462D8eJ62WRQo99B9/uv/0+/fZonDx/kdiWJhl
lJAl8tRHBzJY84eaNhyDv5+THPpsDI95b5eepD++SxuqIq0yJLSU+DUi17yZxmE3yG+ltFkgUzBf
EXJlggpP8hXZ5PUlk0QrhxFF1rJ3o+/ykH9Xl4KDSOq/Nyk8R1//Y/uWf4rffrYmLI/57kxQNPGH
Tb3GcbEgWGi+BHrc79YERbP+cKB1qOheTZ39wCI1+dObwKNwDKARM01bQ5hvIHn405vAP6mWCSrB
0HRAOjz5v+JNQKP5i7hieVcm/1t0/wSOCpQBv+pdIhSXoumzGw6mlgzE9H2+5KnRC0Bu0B/c9ojB
J1zjG3wNIgDNjkLwprmaSQ2EO/95rPSTntQedWM8hsyduGfJpM2rF4VUHzjv41s9zSeHHAuctT1w
oOpjHtksBIzKWptYG4GJvB8D69gONBCi2n1M9EVuni9FxznfBbVsDq6iNkgquPnxK0Lm0TMDKkmh
5v55l+/3yxQWIHjbnDmJtkwkz9CbLk0ZK5t2o7FyNGmmkDhLTRbdvzzcH36/sXTKXG5aUWBxhmSn
00rPVRJyVl1JT0UDOb8y1G463G+o3kyHaGw+1KP7iSzGuHpHCYBOrGpf2RcomyEsm0Nn9GREWvHn
moUU7AafyGg26ZD765pmStyQPgthojyweS4PbZwPKHgVllOLR8ytrWUdE/sFdVuGblUdd/cf7zdp
ZuzVIlEICpnmo0RNsaaIBzOmc0fINGezzL70g1PuLLXTbqG2pbSpblDpIBTjtZRmfp9gLXuguLdz
QP0cQ/IXdLmacDfaLADJpke2hGme6VVLHtipVOe+bF5FFyQ3drs7ldAV6hkFSlbZ0V5rttbyJgQk
J6+TylskpLbvu5uJf2Cl5XG5oxfrgdfBNE1ReVVKHVp0xuhkROY6M+WjU7X0mkj27vp8C8+NVoQ1
J9ASs/e10CoqsZNzKVXV3I7SJk2hvsXGhHq1dwm/RJFKF1bdZv0AqEZN6fHPwfverRoGPdaksVp5
dme9SyOgEU6i7WMkRWsodIVHwyZfhSHRm+RG0Vseqxc3G/WDPSH/iomzxLFg+1OSfZNdbZxxOCLR
IIKzzD/WaKrWU9htiS8+mVlOz5j3EdjyhhjMYh+faSvXQHTSUynzKujyQH8IgR9lQDzKAOOmMX0r
ap5dTa1wnPQWbjTj2alLeVIEVphQd5NPQo8+R3HF3lQhYQ43k3mgCR+sOv3FtYEAaGiHBS3IQZIO
ICP10xR0F4hiue9Gn60ZVk7Uk544qiL3QXEppIyouXdLxjF61dziXGkhCmqRgmzrY+piyltLdNmm
Y8WKkZbDLBxnpebRC/ke6PU08xHDHC0jGGfrdqAwwIrU73W+2Qa3867A808KWblSdNt+ifs426oG
+66uah8qPYQ5oOGTT2gtrydK15t01j3Z5KQZNnpM9EXkz5MRr/WG3pMbAU7XeE78gifHXrQrRDFh
AUTWMPCcGtcB2V36nlBr6lK1g+QhUHbIQtBCuPq3xtU36OmoFpCL9KCCdYcgNRFZCtynW+pgStFe
ihYPq5kPNHJF2q84ccfdHHwJ7Y5eqZW9S6Thi1EvzouSgtYTxa9YTI9OmHD2abbfR6O6CDvFKhpB
9eRGe7Iy9VOt3pymgG5ByWKXA8EAkdMcaI7hji820GOOsxPukqxziT1IIvRtyKWZKdZyZDcZxMlG
FFp7mksHTQe6Ao2siRWJJg4dw2DJfqziUxldFCUnHYeZm4PFeBLq2cdJLaC2l/i7C+maGwm2Bx4F
OCwWla+m2uWEL8OpKsYJoddS44pLyuvQWh4c9KuUEBUCNxP7YYYeeVUdFaU9QwvjSNq/qKAwzp02
EZ5U1UCf9PVAqq5iFMERQFZFTVd5GEv7swqR40CPgvilPsID2io7ZLyqr4nmpYGf7Yy1Q3SR2AQE
2fvayFeU41boRr3y68qmltg7o6+mDfvMSjlZkT1erbqd1jP1wLrvxFWboskrDHZWizgDge3ZRae5
mfNon8Q1Oj7wuo86wleU94cqwGITQVBZ65QIgbRQII1Zwa4h0tDfETSG6o7cRR2cvZBJ4mkdQKSZ
zvWB0swud04DLq6LSfOQKr5yba3wFqHUw0Pj7khRGFeGZVUP8zSc5l6pbqXVbamKE+/VKMYW9sDX
YTzidBO+BVsII4Abr4pEneh/6DV2iZDYpZ6vIyAB95o6fL9A5sx1Ouhfmeb6rXicAze+Kpq7xcbe
bAWFU88WgE9jLYDBZy0qmMLZ6YL6qB7EpFPlgmgU0ybzpAt3aeX0pNFxJneTpmxycgq8IZvDjd7I
5oiwi/SeQIj1Ev8NIiE8CZKLexsNPCVG4cOjtLaiNs01SKxo66oZHfDFXcsRp31uN2up3Ep1pL1D
dT5k4bHXKWd7Wdo9I/lDPbmkUqLNc5l66JGjVd1N6MF4q+dkXsKpXPSlhuLsRmtwTgFekEr9NtRN
Dw6DHC/F0clDDIrtIOr4wSrhBjrOpzDzE60F+5I4j51uOvveoOAyan28jTDer4SxF2Zt+jlOO1/o
GUcA8KKvaTXQs54cQK2ZP9R1MW1DmRpn20qe5Jw58LHKYdVTIFLKlCoe0U/rcB5e+nGGAWQbr4i/
6rVaqPXKVMIXLZ93XahZZ2S0WAsG+aiZfcbmhHwqqTSHjDZQEmbxqeB0k4X9pjEiUM18NrnyGtvo
XmF9KpcsUp+q0Xkngsa4RflI0rw9fTNh62ysGPZsTLbvyQiksQ/tbEPy7zN9FBrgCfNrExNFWCwZ
lbn6AuJsYHQsIsRKU4Dpxc971PvwYpoVzekoS1xfrWR1gKT+mkI0QXxGfakkRE6lgVQRT3bTMULg
+mNE1CWSGVUJzyif1pTlyn3HekABv72WgpjuUcmqXV9G5Mu7TL2od451OWnHeKgj39DIlHCLIEb7
DCYQ0EK+MzCLVGa37ywBk6H+ZFpRtRGu+WaapX3QKc+0OKK2Ti/NrTN3W6NRoIssy6l+uRk1Gx1T
bs5U/ErlxS0DYBedNjSHqnRRhibo/MC6mYepc8xDBVWDDC5SnEhfqg4h9tJD0jpo6gQSP3xXUzF+
7SfyIbOs3veto60HrYjXmkIEX6vcDPQH6/uLW1Pf0fQoRrDDw4vi2LlX5XaAKKfsi8P9JnZEcRhi
ecICH2zS5besSipaAgWi19JFsmvIxzzNSdCxW4SlPZ3JQ7vcaFO2NiqYcdC+WMl14txoDoofS3bU
PjRtZWROcaDkfWmT3ESGmxztonyIuvaCjI74t+UGfsQHfOWfQn0uPdg6z/NETGUfVjBrY0purtiX
FSn2FUCHSCMZq+vqQ93rjc9FJFbN3DzEAxJuSx9fQ5BSKALiT0opzOOYUZqrM53sUfHktsRLxQAA
NvRf9LWFlBxB6pdl00ztsfQSIxDkkhe7+28a0T3dMLRkjSffBs6WNSf6a53Qw1ESEl3S6h0ZqkSQ
aNS7ArtbBRHVHwCChC+ZHzXikBgT608Yv/mncvxYk4SGzm5wPCNqBK37viRiuEF+HxorG/SHMkX5
uqYKvpYTig43sLyOC37lKBYbZQ5TJ5aq/0gwKCsc4p2zlla+mpzVxuWT0NrBBQJFIM2ZWsrS3WIQ
2VLbmejKz/sZpsm208ODLMLkqE0biSAblQ8jOZ0xQUvoUneBZ/YIXxESGHtNKN+ytpCXrE9e1L5l
KTrTk2c9vR3crVXo4xUo8xlX+yL/ZkUj6/Fqf2uL1iD42XyuK0JXFXPplcEe2cxLywLi2kOhUffp
83xal2rlK8FMSiFyrqkG7tEjnJ4q6mpVoT86XU+KEhSp3AwCWnrbpHWzdTTwPAlN1MKaPt0fkKp1
6dG6OKs6BVpKXsimAiX+1pfKR6zib6IiwAo3+a7JETvKXKe9OhLtowajH2ucCD7MmCWQu38q9eRb
0jL4avAzaQpxfZZIy/pSZ/pwtzkKTzRIqDrjeLZWY6PAno27lm2hs3dRH3jMWMY6adE7U8dWNunB
Hko2P4jr9KKtNpRAnhuhGX5jNwzNOS/QEMWZVpBNRCsBC1IbDzSJuqAdH+olKAzoBAPXuCh/OgcF
ujyhfKwRw3KoTJ0lWJgdXJFMPuVyoGSnSaaMvdGpHBEtW1Orr+dmHLdmtNGXayVQyz1dzAdWt6U3
Dp+XA9WVPNfy0Vk37oiGdzzycYlWb0Cb5a6x7sLe8SS58asxV6HyF+M2W87ewTLI2CSiUb6VI/ut
WSx/LO/306kRD59aYW01DISrakI+N6eStGG9Pt/tWVZqb4iYG33LwTvLudgO5RcrchoP2ZmJ95SE
JRztiTEs+YFcNo2SvkE5TFdC0LxpcuVr3aivRs0YWdFYphUFSdvAwtcxitjwlWsijLywH5Dg5c5b
y4JlLUK1I5NoPDUFdB4+8v3OwUyvzKLoryfISRPby1Br2OYuqBZpWZQdtXOi4ruKFUS3ebVrpWBt
pnxSM77oZPnyGBb3k2tSXrc44mbHadSTJBy2z/UcAQkLJz8r3ulZYu/dpIwJ7IoPsn81VLnPbZKD
78Wcf9dalS6o3vyTYhWSoV/qVPf7/61QZVOpgpSha5ZqYYFanupvhSrb/APzjKCB5FBAolT090KV
opmk+AhVUONyLX5YSl9/VqpIgfmDgpKKY4pKFQxV+BP/+T9/CUmQv/3+H0WXX8u4aMm+udt8fjiN
TUzrNj1fPJx484Vm/Y5rUEG74DCdzJeKRtCu0Pv6nUqFQnWOSozbYeAvW4tKCeaK+FTpXfWOHSap
UyK6aq3u3FQ25tVE88FQngLHegL1R2XKkL03VFl1belP/IWZ7FfjEu+YspqKXVm1OT4Ge91fa2so
nApoVGH3Que93rdV24N1ouVSSxLWZA9lSLORs0ZAbv4KL/FfvbTG6IpxSuDK/j2ooejMQE5J1L+Y
Go6ZfMoAUbcTeAFs0CvIVuoRUNOHNtYf017FJZKQiyeCJL024KowsRlIAEL6yAv4BsRr/i2tE+uE
9+enE/D6/dv7+Uv9DYPBIXI0UtcNmnOY9aGt/FZ+zOfByDFSlq9oW+Zz2TjRg10G5a6OKE2Vbb6J
tFLdjqik0ebsnCqHFltikhlwtOHhRgLzz9/Qb+bF5Q25Cw/FtPkPTcfvRjkOGrb7VEyvoimtJzMk
AFovyJvWhNyiuEs9NhE6cE8c9mpVPoxKoj+jyanZaPfFCu5WeIxgiMja/myASqUARa9Q4tR/YD/j
0+IcDkWNBqcAvvuvH0xExgbXiGNpWM3vB/sn76LCsoxjo42M5bLH8UDtaaZHzV7fcBC5UVPA8f08
Y69vulm+mxKxc3p9Orq56rlG1fyF23kpYP9k3ONYYiSmP4fb0IJxYpDw9YuXMuq1YE6o1LyWdUeD
tMTE0WSg7kiy/dwTc+ADkX/re9vdSNEWRL5W3XpkWt/CJc1PXYD2A+bkGqtH9ZrnNmsBU5Twl533
iqGGJ7jsGJFqB56tIiVrsjx8VAIUIHmGejlJY9xXg25j0wMDbaAL29o2JpYUfAOntMtqS3fiPZDc
d3WtovVME9ZaRnSVi1B0bJL3eT9f2xgMMLMlYgT0/60p52tYYlLWkubjhJ3H02QO+bWZz5hDgEy4
zUk10786LcVi1f9l8ONQMvxR4LEN8Y8udifAAS6tuX91orn9QEd21mK2SCJausyjvsk143Mc5w2p
i6nrF3oQssCkHhcrMdr3ah4vESnpqyy1rTU95HlTWcZFZBZ06rk+E3G+SGcF6X5O9yZ7Lb2VpHuu
7cn07S6onipRRt5g5wMZt6BJx9z9ixCUfxivXFWjEaFjuWUwoC/y66mCCxnYJKkFr73Sz17qmslD
XBndSYmmEShiINlwUqPtjOQvIECa/qsnfzlLdZPSALgX4umg1C8dkp+ummEwGrVUZvc1QQwHX+Q1
TRP3wajNRXEwnjOzOM4KEe+kbHoWW701tMuc7U3gYsewimMlisZLG7zKxiA2WiXmqxx7EDUptWRY
GLGP82pYw2AISeOMCdPVEnIWJ5qN1QDOE2u5uQUwiZmvRZeSN9EixVmwGMDHvGykWoKpJD53WXFT
guptgkV5HGbtA5Pzg0DMs+o14FJEqX8y0YlcHo1+Sv3GCirybqmhU0J/NMHi11gzaKBE1AOwJEQF
Soy4RTmjdZ5DTsZm6gLdbxg3lioYwaVeE5YOWrWQZbyq7KtFUNKb817TGn0VRVhM08I5ZDFxDUZF
Pb9Sz5jqxk2WUrlwo/5ZqboGnbN+obE6k1oB1y4N6PLUSp+haOFC5Wx7jPpY+rFamuwoY4t0U8R0
gdEUXmC0jkdJsD+nDS0FN/kgMhsVi4NyMxzjF7tW0N2oHEVSQfYxpaV1MJVyF+Qw5VsH4DH2Efuk
5ChOzXxGOyGa7ZjkvsL73g9mqD6JzD0z/wwfzKgAPpja23CwKq+aUUMF6ozSKOkeW9f2nE6vHhTn
hHSHsoHM5K632jdt5Aqr9Vy+wCZjV1v6Ifz03T+fkX6zP9/PTy4OVbc4OS1d/D5F4kWr56mR7mvu
jgWHIX3PAuklHpJynyrlGyRn4kVpAHTSdA6Clg84PufRbU11awdJdwJa2J0sM2y8rmocr8OQAJua
JkUpYqpRyIMRsA5eP8EoUbq681SXGjfY1ZdW3GSXjUs0dYw6O2c3kI+mPxI3ECoBAknd9NDwb4n9
U54UAPRag7S4wYTzVxfpMlP8OvwxKdOitHRdZyK5k05+ukZbyNIGodbpqyPi/nHOMAJUvX0zRi3w
c2mx8yMHxkO9W75NZkRBkm7JBaw5ph4RGHtp0DFxUQH+86/mV17G8s3wrphnqVUy5cKS+3XkoKY2
xMQ1pK9tb8C4mQTDqWETPxMZ8lCbTfMXQJd/aNbyggtVSBC2CbtOvS9efjoMY6suH3FIOBWC4pTK
7ObK6NJabbKHNd0dgmIYr/Q9P82maB5bfVWr/WK9q9OLAV1VR49+oPi8t4bJOKa5KVayJOCqUDW5
k4ER+YkuSV9gcDnWk3JNbK3ziTVYQ4r3g54SEkwMtMID2rQGSW2AWSiWdknFEvHzCNkZ/nLg7jRE
xrtiltO2Ea4/EwINryhKj7mm918nNFUxbqcPQSgOM7z5v5hJfqPa3b8VFt4qXTDAe8L+PQKNWHMW
3YQCvM4tpfPOVg46wkIlfR8mg/FYS9ukWmNZq7IYpqfCtT4MOhKJ+5nx77px1DQwYP/9xnH9f/9P
+/U/vvy///W/930ZN19/1jrcH/rnHlInBxZJOWQxVvUGObBMpX/uIZ0/TIxAKBnYIjLBLxSev2kd
VPadbB1dF5ysqkGp+PsO0vgDBo1q83z6shxnn/CvbCAXptpvw4jFk1msR0GfEQGmW7/tNuxsMFuN
glnS0AHKEKue2HBMh6E3PBlNya0ulI+dumDak7r2GURw49IwQk/Y7mbbmYhXb3HFlvUrJ+DetBWa
LMIqtr1s9ySht48OedI9qAV6QSOKbzshdkMvxsdQl37QtdOliugo5zEuzry/FhY+crrDDLmE0WwS
dXhnGTXpWmC+jzM1Qbxzw34CojTnZs9M1ffUngPA4VpIR2FM4mMc2gEPRE/o0tE8hMqs4RVa1yGr
RGTZFH07M3mz0neIfx6sOJSfihqFBou4C+Dt6jBmSfNaq+dOnTbDSFzNTGwyiO7rkBlYUXQDWMGQ
4KkNJvP/M3Veu5EjURL9IgIkk/aV5a3U8tILIcuk95kkv35PDRbYfRG6G9OaVlUxTdyIE8TPEyZ2
N2M5nc//+4W0Qnb+7896OOSJmeY7OgIJv5MydHLlbE1VuhurtqbLVMnp4pfl3vCaXVjN5aO59Lzy
hOtS4bTHAhD72R5w0y4WrercVC+OaYD91bK0ToMzrTlklXAyUtSl2LR3SQppwDLkYXbaYOMZwbiv
Arc7VxpB0DGX4jAl6bMMx/ZKE09wLlAA+iRNbxkGcXUK4A2335FuptoI8xa8DWc4ZO5wGuhhOePE
381pbr6y3OxAA4YnmMnfFnHv504QoQEQvC7QsjcjvoN/dktwXQC+cLrOPqejNODBqPIycCkR8302
ecZeOjUmhDITiKt8l0VJctjl2SaoyHWnUlBH6B6a0/LNVg0jM9i29/99kW7hbd7g8YpVWrfqiolA
XcMudnZd44HX6kpGx9bdYKRElywPR7GnDq0blnrdUpp4MYPiLdD2iz+Sxyi5u1ygn3cYJkj8k6KV
/l8hCHwbY/fQBYHGd1qDRb/5c07zLGD0wFbhLL6ofWxk5TlJ8vIcF5J/YleI9VgsVMsz7jt2Vhzv
FPr/sZTSOKamj4Xl//2+WtTOKDOSrKZBkpUvLqWbJwz/59iCBPzfHxFv7A7Y2reUY6iMz4chz4Oy
QZAGbbgth+x3XOKU/ItDavZG/EjS4iYbKHlNXhbfUztXLx8FzGbK5mkFoXXDiJBMQ+g8DGQ3NWJu
FHhNeArJjf2/LyMzyt04pXf/9+cJRSUnNM6PTnTmzpxEd/nvi6EkUPzcN1BIiLlZAMZ2fVh9546g
zB5Buzlj8xFcvRhJEYw0j9XsK3y01MwNzTst6BcCRtahlD2AvrYR5B3086AFRoPa5DUz/HKJfKNz
L0XWbwJKm1Zlq8ctIfdp27UuQjLO60tcgqPKmc8adZ2sU7jIULJByF/MguB7sVBYr/ADKpHHO2dw
jRNlqcn5v18FvedyoemMKJ4X8xxWoQnrgmAIh4xiXeA44CHmh/Eq9xHuT3797wvFWMXV9pKeepJb
nX1jFxeYZth5RJPtfLuJ052d3S7hFFFsuFMQuDBJoVdVa9NIY7v3bifdg6h9+yKMnYcEfS1DH/k9
Tk+zG+xyyYyVgopspRY+2nTkuuHdbO2qYNwxd782NxSYlTkjxn9mlW6hohE3wLYa5zcMGfvwFqKQ
Mxt8DIsd/JwEwgXDa4MMLzbp4NbbKuE+UXNswQUD/ovHWU3GNui5K7UxJspZnUoiuVEcto8jIiHe
aWPTEoXqnC7Z2UXx4rpTvjJDCDl9GH+HbvebJBcMcdwBq5wrCMGWMqtCPhyTETmDAKTB6KXS2SYY
6i+jHaojSj4z8/rFCu50gtYwvmQeNITJziHc28EnsdgLV6ugYmLb1Cbu7j57MGsmKE1pr2MStawk
Hd53Fa40C2fDXTTy5+oyMI4lRHaEovrPKRYJ9UVcfDvjIlMdmiJ+7GQv161zo3sOp3TsTrlkopa5
SRH1QfjQ7zgO0rrU5K/g1f75xUUmkLq6Ta8GYzOO8Bdz9yWmP6JwY5pYmSKwYQB48cu7cXbuk6ye
1sI1LpAVd1AJmeyNaynHPbWB9AIytDJgjK6Sybn3gQ+v3FycvIJQvjF46xlgQN31m8Z18m3HeI4L
YXWxpkodDeuGsKhPtEryOHv5czh28Sp1sy88ZH5cUy8pKUjzSw68S76pZeBHBbDt1ZyBZi8Wb1PF
HxYijjXqakeN1IWuD7yvLj7Czr0uAfPpiUUY00C7Wjxa6+Y03MxC5liK7Dckvixx+Az4Pk8sxAvY
kkO7G3sMWSVuCOLs3Vb6aryMnjteaAU6u1aoj1bYVgdQKG9KyrMRQDrO8ukr1eanumEBIA9wRpgC
sSrqgyyMTwhQ0C1GwlAaA3rtg78tLGg/KApFycg2twsZta1D5RQ53DKd3kHJtGqIWb2b2xaEc2rO
8+lo+hvmTqBP10WIeQjtFKaLVJtpTl7Bsb52xtmsyuUY3DQ2H8MFlU4HGrL2rWW+Z6R9NxwVNslY
iVvY+wEuNYNhyqLWIyVeVf4Iy1BtZ0MYmO6XdTCjz+WLz807ZkUgH38pdJgcRD5w1HZ7Pj4BnJTR
TXfpOJNSDBvOYdm+CcRLN4MfGQP7walxe0KJpXHDBslMfGfvI1afiiDF7lSHOPH6Szka7Sn0//J5
qY5prf0tAs5Hnav6KQ+GTxYa1lZnKnYs8X9ejOkLMzRBj3HmR/e2tjOYVPOlapNrn/auvt92A2kw
GRNJhNFnXbB2EuXjkrPxQArF01hu/GGxyKxrJGoJvcOdR4qBGvwEU53cxVbuvaCzyUhrdJR8YAY9
zdZIY5j9zwF0I0MMLJPwZpQgoHGBxo0N9hGMjEkI3vBM9A8DeBMdQkfXhMk/UgLKhZy0waLyn0HR
3lYTk2TuSKiN2A4qhQ8qx4nU4JFaA0y/ZjRd3hW3LyYHK/x6KTYHfpc6dXnXpnF5FxK/iygHb2E9
+cGmCmY7il0vOXFXkqdaxncysBf8bnGOxu79m8yS02Z9P4vsK14GBqG4BpLOtqOqY7m0vJ4wW8CC
m4B3Idegq+CUpza48jJ1djmBnjh/Jfp9FiqvVoMIXzqn3idzC40srSE2qnGV/JuckGmvpttqdM1H
d64fu9Y7GXO97yaN7t6PEDCBzSVj/G35lnvupaWeitzcUUEo3pxxHPeNAGMGs0+8pVikIvbDGz3K
vVfgXk5xy190/hgtbHs7reCidXLvOxjvQkyzG6xH42vL0QZQryWPcKWipbKmHb3SgRLTndV04dbQ
PDvwPY6KSsmzhpyiPHc4IkqkR7+t7lu/dB+tBsCYadBT4LqZ/XADrgxDUXxqbWL9AgNW9Zk6OBZA
a1Pb4jpJYw14tt24tErgNvN3uV6uATaUvVFkDLTsvj0rip92Q0M7ZK67tzEdsAIOBb5OyAJs7xYH
Mr9Bc6F/5ih4JsoBu0L8OCTxHFWYYVqcd3nffFk6jXFuUuZy6k3HOP33K9EFn5097kO/UPtQBeKJ
hhtnO8Lf2ZRdJ44BUh1Z5KZcz0gu66xb/pnmLFdVqAjpG/0RMIf7r4v1a4YrEDk0a3eiBrdgYrn2
jGyl2Q7xc1yI7UG3calcVCaZfc/KL0TLidbW2VOV9b+ZYBUuRU7fFVW3GbgErucCCdQqm3OrY3gQ
lQu7JTHXuiN9Vnp9u1UWJkVJtsnXLE0Wi8BU2N4G5weR8kDvQVp3J9PGru5BvKYI0h4f5qFZ9rEI
MEaOVb6us+akJ1tfuRBssL6GFOGujUy3GL/k1oqd7J4C3T97wggZd00cFbX5XM8fKlawIjhjjCH6
bm7dmRmsEnfqwrXAnVNYzq6kiPa+HnA/enNyn1VTFuXZjxhnD0qVCcaoM35pmaHTdf4e8Gwe2XZm
6C/jyuw8Vhi1svFPi2awN76t7rjEpOBBBjaaazDfCc+sX2CsiLXol3mVOs0Do5aVPdoGbtzxlMRw
VrJlvC+HpD7BjXnwb0QjUu3/PANAVhgkPsuvGR4lhoIUzNTRYblUMGSGgipos07UOenaDfpJvsHf
x13BSPHx1NRZTLgGTa3cC7iyg02IdL2YAWvLEIaXfjlarT9c/BaQqcDvQBKuXJedcSKkR4tX+9D0
8gUSsH9x8/R/v9Q44okjAt+iXg/H8VRHC95MjpjlpuldeQgCnvekDNdpguO9JqlZSdxkVtXc6lFi
6kuqTFGUCrB/pEpSm/JO9eFXGoTtzpuLb1+OmhV4utkg7MfU5Fzemmt4IqywOR5mo/sdQ1HudHP1
NKc1lL1gBZ9ermjeeQ41CWSVAA+n24uAbn6/2PHeow0tqoipUo5HjCGrnGNRFwdMl1DnTPLRMW8Z
FOqblRFo/kl4/sdkUDOL7R4gUv/mLKxJqUOqUmT/tVj73/FIaxIgCK81PxxrmxrqX9fyT09uwurg
D80KuuAaeYUGPGX+8ONhu1T3JRQuzqWkgXo7WE2DgUMaEyAbqPtgxhXtN5JPXZWJret3VcR/tJtc
+dtiF99ndoIrkImVqunAFHyYyjhEK5y7gDtJvPFb+76yMDmPIyzgsjox8xpNO7vM1ry3ckxUjcbU
6hjGCZehPrazvvIG8iA4pEjqGjwQpwFzveAehFQwAcvhrNdimY6mN5yTEzluF2OyyWjPxgiYWe1L
X7gOOyQ4O0FqLEB4QZJ/C/J8q3oH8J/GoxOqMV8zqYHyQg1RD4e1S7E+ETrNoNradFMCF4nM2lRH
GwKM/WcPCS9SlSeM85qdPfkOTEa4gAt8qbwdWH0l7RzecrIUSIMesxSPyksScAiixux3mMLkNsNc
1TG8KQxM7crPrGSdFcKNWN8034QmZ3NGOO+qDYzQMyWmap0x7sF2bamtV8a0AqrZ3sIchZyU+d/h
0L5aJdrFLL9dv5rZVdvX2VDVprAIFGal0BwXGRs5NO2OmcXdETJX4uLQMSaWK8w125AC8VMP0mUa
dLOzhtw89HHZkkLBaRfnVI6PVbsdJivfCd9oN4xamJnkjY31lGYgO4h59buHNIXRYi5yV3JkCuOS
A2v1Fs+7dO5hV+jluS0boraj+6qX1F3VdU9OxR+blVlrDTIveGqH/nteMCgKbmlynA+Op56tPAx2
AvcuB/n8XWjrzWlmsIh15YIG5lGZEv4l/ZjkOw6o1O7mP75d5NxPxHeFHLJWIf279RBeIBJAZjUZ
vhuuu/PpK4baE+wHCyRqzUOWTLQOVgQgAm95GC0y+qlLzVS8PBTQ3XgscanKmSvXJw5m2D+htYaQ
TqTd5fv76FCunMDMkOvgzAnrq2w39tw8g83hZVf1yyKzx9rTpxnmWdnx0MALZ2Ps3qfYJLW7mETU
6fGtrI/SN1bpcGMEuu4bB5eYxYNkywTAirPlsHKW+s4ZGNz1dc1FSA2HqrDk2iLGsYofvcy1N1r8
Joa4p/fq1VB/1KSl7K57p3DvvdAfdj5+fa5RJ1XCm2lb7JhC6G3fltsBBM2RrS2PSrLkfdB9J1Mv
NxwQimjyaM1Oq1Hu01pdaRj2d3zjglqtmuACsDqa0LtoCbzfqh38g2t1+BgDJgKq9yHBYeNLLQfH
PbcdoAHmiiiNWNUYTyNPlOgqrXs7tfbYCjUKi+viNTPSkLJDalRlIL5ROVkLmQ5Az3NeVD9PO6v0
qxWGYJBZvd7oDO0yLsrfmQT3aCR3DvxEZ2RpmbvkZykbrGyecFYkCrRL8sJ7bBw4PDWTiTxhsS38
gJk/WvJhY0B5grKX+Ie4gTirdLmZTIdzjZGfBT6ikyQOv+0t8kl4X0EGkjqJC7taNdNEomHp67Vj
LH9xD7O6aWjII87ADR7zxSoPceh2BhqJw001y3zi/MjHBC9ueAc0t8i2Eq5tTrJJBn878ZGO62xj
uz2zGOUdK5+IwPjRUw3dJ3DtlJscslpeSFcbWt8oeJgX1KGegr3BGjtb6MmVk0Kp1/hkFpf0KW9F
Vvd6bTp8sOaEdJgDgihJCLOrxoCrIzgV1c2BbS7chu25XVOSTO1kJu8LY3gKgNx14pMXFqsjwJa8
rcy1w3APumy7nMwMSZOV0QEGQrn8r5W9GobziecPuxWUR19a8zppJhZh+s6AftTvqrTLQ2MNRMPr
d5bg+5S944QcfYvYLyHIY1gWbI+kvoY/2x0eA9hgc5G+hkAbQ918aUzyUT7cBdZLGScn0/lmjLh1
3eWpy/BJ0R7PcHE+Npi8uhL/pUFNdpsk65Z766jZE53sM17k76LbvZT6jRFQx8BLv6ZjjgTStqup
FrSJ6HCGWWJAMXVyAohW1FXqD1MWiOa5f5ehdzHwN+LtidURfs+2dxTmGFTeY6eoGfeMhxz31lra
qfduJr/VNCG9rYumxCubuS+40MAxpH+t030t6YSdNj+OC9fLvPzIC94B0/uARJJjYEZuEHSakMqK
qjTnVJPMOvL7kCyBm9wjHdhnGj02rCXWbQkMKoXLVdivvMlkxYf2XIafodUwcDd7mNQFnl3ZOtUq
aa0vqQZc3rfPTOPoeyibp0A1HFJ5cusbPv1WY4uzFs0YRgcTYRlldm7x4aUTLdc5sIYFIu/ssorI
+NtrLBMq27ZyxN8ypQ+pURIPLKs/AwPMUUvzRLU5oe26OcWu+5jacbVWkvezEThtOnVHUX0TqXYB
UHWuwKHv5zRtd5qPk1UM71PzgrEjiLokf+yN33Q0kHFCClhzMg1UX+69jOsuHaqn2CDNWba/orAe
8d1cCJmyiaV7BS4K4EwaZVO6rZbgZC0e1xEhr46WezVNU8TDSyoEiV+qP4U4jqRwNs3hsbQIOUJb
oaLjOkwVMOJBYeoBZdSM894XyUs+jVTpPWeSmy/f9iQdfcbsSNc5FxgvqIj+8W/tVPBnLBF5rxcj
0LvQQRKtRFee2aef3JTS2RC5lAgKKObqBm6mfjrL5acnUxgXUn2UIJgSS51hCDV4GMS+LKz3UIV6
Xdbuu6GMT3deaHqtUNdczuRi0nsyhBlXGV2MR9089IxKxqmH0T0Nr02NSa4z0detfSdv+1JXR0EL
lbKz2gPqwyOBur3Xd8u+8zNCK8DSrWBjVB1hmendphgsIi1ZZVm4zlJ2mcEKry0VL/7MB81pl68g
S/7VNlde+qAsgoJhE+Nqzxvoos7BUe7eY3RWpuWqSsC0+ma8KXIBcxWs26pq9cmqll1bQ5FbKuSg
OPmF4g0j3LmUNuBSMOv+WDNV9gWtqNMNzcWFGqX6beCcF8VdEhOJ6NlMi692Ev4KvDO8kLI4+iCz
Jqc5ZkXzvPQWQOh5eJ4JuXh+cnXK5F9lQJE3vGIjbfzkTdj8+JAV0drtfW3lG7O9gt+CBNDlUTe4
FnEBbo9poLZVV+D5oVo5qgz1UGA+wHlGaw1b50o6C8Kx7a1zu2KzSMGwi2R69DSZ6HJ5cYzM3Lbs
qJFcL0mDlpc3NAzPLjmxE9icNfdnfcdxDWC4fcVgckyz6TmfncdCGlwjm23elrsitLMIBepbJO27
5w/vvI9RAfMa3BF4fBIjkYENZ25htKUjKFTKj3hVWZCL77rbJxrcx6XD3JZ/cbnhRhSXpzSPvxhu
uHSvtocwnsS6VKwSIsf+lBPL6KuzWYO1Fu34SRHam2vY7PdcDkyAeaON2WJalsvQmJ+A2O5VGN53
uGdyrg0rIzQ++2kdF84rAmWxw5fnACLnqjF4d9zeNxQH/UCGhXQ3BBFUlIvrF2+2eBg4pxlgNERQ
IFq0GM8Zp14t2pgT/q+r1raPVKlyzk+8U52YZ1eeMCXD0OVkTiAC2s5yO740/9LS6xgYVkjkefUj
u5GfBymrh/RZ+vOlKLh0LMpD2h3rrS0yyOzUPQbtW2yV8XFZ4i2NNMD4Vfgq7PHZq6r93C1f6OMg
Gl1rHeBWixgj0FyLsQzj4Yg2KzLaLMD/Uq73VhfcmoE1rBojmI9eUiWbHAA/TBXyrTIG8uz78b5X
xtrO7U2Q0wEyW8VZ2pw4DNMeUR4RbZmcdObyIG5XlVS+dWV18//X3xapgjtCJqtkRH0NY274CYkC
SkfmbNsX2Se41euCwBwottvMI57CdH5XwT6TOCIitKiPNv3WBJFXWuX7yfoSOIO80X8uyhq7R3Zs
KSUIUye71I6Bia3DpolNeF80VIaVBSUnDlSzPiCbw/Fq32D7wkx96Ib2KbSnf0zezB3erzB9sYf6
LYnDF79OrIib7LlO+gdB5sJjWExV1ZRYZ6hi17AN3k3d7fnRdn5SzMS/SwYFOauMD7U4Nifu7ARG
ue1uNSGEELk5KdyzD705uO0zHbbTNRLrQz2ITzMFajcQ74prDm1lPNRRzXIZwUlaxeHAWMnnj0P+
Wm0kEHspCY0s9jLfq+8Vg4jILRaSepq/wQd6oRgiS1j2Sx2eq2U4SpqCACQmUMc665E55Mrx5B5Y
ECBZ//P2UZdOhedkXihP4D5ALW6cLtcWDr8u3fcwy36MhuyD4zBVMZcfRBViuEnymNA/vUNrPcKQ
49Ofx9tkxurWNskPjiPGXsnGjf0fhwEHJ9P2ZXIVe9AClzdG7XFfG01nTw3NaDtbxCRE+ba4E2kX
iyFP3pPzyUaxyRmp4VLkpEAnK5KE+rRsjUTSQBrz2PvFXMr9RGSK8zpLOGAuzsKqhA0RGFdUJMg6
5j1B1rsMf9qmtap466iCqueueqBlgPeE4av/VZie3lBlzRFMPpkYvoG2AQwHfXY/J7Cjcm+A0EsU
ZdBwHo1MPAW080TSia9p5vjMJeTTWJmR4ZU8kjbp+yR4HRyodDTXutvEa9+rFiXM0MunTm3WV+sx
r8BwDTY01Lqrj2FgPDsI5ZYkkdS/YwZMaZtYFbYRLUWP09FnpDQF9/RWUO/rmFDei/nXs+9Nb4Bi
l6wMb7H3lEyRhwqf/DHZzHBUq8y6dR2PzG6F7DhYYfPgVaLyfNtSi6hbKmGcmRFW73nfpP5dfm5Y
gAq+sbJ3QT34e8uL0tDlvG4KMkksGJGJZ7ymoeBESXi2dgHJdbZDiIwemVLg5oRuIZgUuFegYePe
DqrPxOEBB5LtRBIi6ZYIdM/MHGIqtWO7xcf1mznNAZQdz/Nci02S2+sWhDVp2p5EIf00aAprOFP4
uVoU4+klHanUBva5zWidEkvyCTVoQ6nxqtF+xUTHXZN/Eyxpk94Mozeuy3zfUmdMDYEtV0o/Lkn3
gpkTpcIsARNW6qIRzFw32ZeUXCRcYNOitSL4fVygrQwNgucybPut0MFzt8T7OZgv/Oc/cA0vVcwG
R2Z1zf3pkDZmjzdtlVOXAflj2MU280vBE+25jHIhkTdCE+xfEkaO8qVR6b192xU6jrj5PPX7MZbU
0vfey1wsD4M1sPlWf2nSkv0y7kafN3DK+KzZCWOK6lagYd8kMk5WmYuhdFjkploYaHkc4f2Wgsq2
sKx1Ry9xBChOglmIRllTMLhUX2JpH+JhesqrMN3OCNy4o3YEEN4nK6Na3O4iUaD7LdL77jiY06kE
aiT39o1vvMliOLlh8WHmhrUBN/7uYDNq+5C1GLMOYbsbR/DAWIb1xGJsp8drkMa4fgW2R9RTCNs7
IrXDFg8vHYEZQzIPRHGioQrD/fkcreWVPqA78IEz4JbuTM3KZnTxzUxIXYs6ZNkQrwMsOBUYKpuD
B7GwrT92Z3uJS+J59cfoJEeXOQR6o/tSgUdfgvIUSuss5/QOa9NVxJxWzKReABGm7IuA5RpX75as
2QShcZAIDZFoEnjN0nrRHr0zQ9aQNhFzfgrm20aIYzMpEdixzZzA5tdoKC9D7b6m6pDa1Xw3MyuL
df001CMAVfagIgfwojXdFtUM/3kZPhfXf2/zWxwNhczKhneXiBkHkPBbNlj9M5o+GjMIdobD2jVD
DomdXwvtOLLcAquyVFeHmGnkK2S4rh+OBZVWFFYF//JxN8FU4uUjyopqxuBpqMmHYoEBwT468NXD
4uq6ZAxz4WXrcWEIOAaXvimfrcFp1661sA2HMSpaECHk6acArSiyvw0aSCOGBukWv9ZqMlwcaDh0
twz9COlgi0fJNteyXbD17KhKIfyLK28bumm2T287nEvTAOOQi555eZSZrzn4DJHrDcP6dtlQBBTF
8sSRrTp69XwhypifVRzwqU/bfq0Ue/utdWS5iW3GqEAuEwqO4A0OUUir93rGSLAgzSBpUK6IsfhW
PeShWEaTMX112vqAgRd5RvdU2c3Z5Nh5U6Ir+BXZu6bGJIJpsofYGKxLTx/KuDn4Yfed2/1H2t4i
oel0LGtx6ylXuOb618zCdUMvwaYiPZNMUGK4wzC5wnN9Cwdii/vnVdz+cLRyGsuar9p/SOsw2xH7
v49tZ98V3WFpO9RvurwxgLJTMqCrilNJ1+a8qEeX3Z8pX7ArEp+nmw9fXVgfI9+Hkvq/pSqPGfVR
UW+1R2ZwXIJCeahpQnBL5ximmhov/k0mvQ+CyNdqmsGiJ2/5QsAT7zYKTey+e1T55d5D6/ufjFTa
TYgtYZO4mPHSilWzcehPUASHwS5henACLNjcieegLY9clj98plPWYnaPoxP6NNuxb1ZiW8TeX+g3
EwIJRhNdV8UWJU5dYMV/pzB7I84S9i72XlTls5EONyoBfVRXATYQnQCjCXWPgJhv1TsVeX4DOoS0
HvA7VJGwRPuPCeaqxmrRquVwo/5RURO8c6fM6cTNv2yn2qRS29sxw4YT21RaNEO6cucnnFveTrXT
KqCDYDtXnrHmsHqoA3qHKn9BZIk/hSB60BAJogTPOEJ/wGfn78zCC9/5s66kPWnm1olnBSZPmxQr
gVkALlUJv2aYeO4oNFgXZIK3eA9+pKQHBoRxhYuvpFTAfEiSzsWsj6rVLUF34dLv1X18jKHTJF55
beJ4oIeHUaM/5whoBSXTt5Ty0Fp/mLqK3bzod+5xvLOyRyQom90SvmdhzblZy3yDgefLFxojvcSV
aADTXgnLeAsrIU5mVf9jJBj5DOt9fHLH3Hae2afZZvvxih3ps2rNn7ml6bklW1G17Ss9AMNqBNYB
ddxlWJkfzeRfOaV7L6j7RzMxeB+I6jBIHNaDG9grZ4ZOg9qfbuwW9A1TmhBzIW5LjplQeJMF/WhJ
4xPmlBx3lr/Ni2ovALbSWlfqrZ1AeRwCff3viz+OHGhl1Hf1qzVzG6tKE9UuzZ88Z+DyNwDvcm33
p886vZ1mwuRZ6C5bTzFa6ZfkJyiMV4Imw3VBKYx6KODGVxuL5SyW4tky5ncuvWJj+93TFNSs0zDg
IwIH32WY+Zu4GV713D464EdUJ18lEzXgWPPbvB6p64iAda0qpZdN0hJL8XJUO8OBaCNLUs8dDvZ1
i5Q0d/4dxgznKjWjEVFhSceze3Lq5CL95Vpy1GwAE/fL1B86Pz5LYZ9Nsfya1JyUzieQil/DS95w
lbw6Dud8Z/mEG3VhGLEDbbTJcUDBeL6mLRvjVISP1JkeGB4eFknBVlifQpuCDy/LkKSsnWIRdGu7
XXP1wBHzFmYNqGZeyUk7j8yv/kg9vvUAhvH+4LiJ9a7AZxeZEuMPHhxu45KCBMxNWDTbO4Mr1myj
AhfGL6lPaw1j65Jkz0MLucAHXnamIvjPC7uHqYa3Y3T+U1MxJUVipweXQjbGdT1SzN7sJKnqXHUI
0J/uVHKMgG0gEXju6GUEqO9oymDrN7lwkRWB82lKk8+/wuIF2JgamVmSc+gHtqlaIhBa64aYkagA
t3Z1h/Go878Fs6CDHWQOhWIjM73Q6Tmn7gFTw6URzp9Z9EsEVgwloy7SkyXiB+zN7nXGiUy5kGDa
zE6iS9Ex4WcTZ1S45WD32UuRf7NUvdeNsV8U9sFxIBaol5XTga0LqmxLH8Nzp8e71qofk/gfoY1p
Varks+g1uk7XrX2a21jcXgM+17cnoVDJsvZa8WZOFUeKAZmVlGGSOlGR+iT9x/HkAx9mJj5+lbBT
Ab3OOysn2O+zi5Mihmn1BFblB/+A5PZrvFTajMRIUUfzQxokNeDi6RSHRoLXm6GScwkn85eaJg+0
bUi+tYqbPirxODWeBlixlF8GVPWKI0fQhXhumCO3abNvNHTHRCV3uhxNzvH5W+sZVEBFC85JWkyB
l9svjlwATHjAwr2rnrkmTvXX0L/Eukcx1ed5oUU64POhq+EkO47AzCObKX6SieTWlO7NGoustPRf
s3CBnRdKkxnWUzhYHLRNO4zyzTtCOpuRkdJGY0KlKA7BKiTIDJDrIP0WBmru3g+iflBO9mo5xdNc
TIJxCqhYFyy0kzsfDh1kB7P1jgxfjvZinihSu5+ADEL6SrZp/OQ1+jM3w48mW5qVBTJtaP5GtPNa
jPepeWU2sjY4DUYBNWl+8175xbUhp5UKhMmYcRytBRiTGhOuWx1E+H55GNYWNOFQEhwlVcwQNKfq
10Pp5/BGiAXr4gKsQ9/VCo0DI/uq60K85P8p5cEba895bN1zHprfKUZ9XP6rcFm5ZFF1luwK43Z3
TfeJzK4FkGCo3xhyS919JRatHaip2vehxMl+zwIGmiTUO9n33ze+N0neT/xpXCg12lSDGygevZ+u
za8Oe86QGFRKcIoOvNQFSwaPG0PQXVqO92Rf7hT2Y1iAzkoGsXvMp5AJvHOejLHaTPb8zytUfFQT
402vbM3NxNaIgUGtLN3/eFBDkbrRinqDEpaiUEGUWdlbdusNMJ10PlOg95HTcrmz/QEnJhMjg51c
WQz2i/+h7syaW0mS7PxXxvSebbkvZpLMlImVIAmQBEESL2kEiZv7vuev1xdgTXfXnVG1xvSkIouX
IBK5RHhEeLgfP8f4VZrmS22GUDwS23Zn/2qRUnCr0YbVUM5smmPadtVHELR7yDHYzee58zIo5pNW
dhcgK/f2UL/C9ccuDZU5v1QIS3R5AJ4nvw4OVGdgotZUjneQGtNaAWxu8OnNhNTNdU1XjulpkOCo
yvVFN0r6Zsqtu6BWHNeJfPSIKu2hVLOlqqsdvkLwTX0Sm7zSZpOO4u9AuoH9YryyRrle51NTelaQ
mSuCtI9dwowNevE6Z8O00qL4bu7qbasnz1ZbEMTP5/u21a19HU5r9IAh8MN4vHamWpZS6rMd28OW
UnAZ0cfwgRxwSs5juOK/T67pmCKVVN6REIPw0BSWMoW42N9+Pz8NCgM2t8B+I8MsnBtroTnBI5lx
566rk3qh9E++OlmeZTdXgNLQuwaDh3Le0nTsad0L9W5CwyhIU+DfT9qdNsl8BrfPMciVpe3Bn6jz
rkznauj1L5nIvRZJD5DEwamPbiuxzCFZxNBpLUwn/QABU6xJmEReKVAiHcutCbTrefKJKudQeY1y
rmxktSUPPhXslSf6yjRBq0mT4QE/yneNpq4p4NZOOuUGU312aIVdburhPtai1RiO8UGZs3MJyCAJ
p2oFTLJ9mBhNC5LSCrRCd/XIsMq6GSWdWb+LG57IsmYwTwgheL7uHOKMEpygj9cknMGZYzNmQClC
BAtKJdlUSxo5kAszf9diy6OUda1YM/ST0EWUQiDmEtT6vTl00gIeegBlI3uTEvQHuj+fqMd/UWw3
El+XFqWZP9bM7BLVHCY4aDdMxo85sbw2lX/BXoRPpX7reX8qwvt6rCFioT6nI4QgtclqcCCoQjWP
oogxAm2aEGzTlAkV1n0WWBLoiDEmH1SvJ2MonzrHsD326msqZD9h13g1qlTeoGXzGrXVUz5aJIxL
6iOSjo2Y0hkrgsaRF+uQX2j2yZEmDamx4iWE3JtooLovZZIn1dhC0WMjgdKmbyYzJpn8+r6dkhNu
GVtD5vGlRiJ96gBK8O4AuMftdXtPRCegRKlQV/W6c5TBlbsebjEi2mTcs01tN19Ja12TiSgYgklf
Th5flBSQetHG75UF4nTIiI0Qtv/Vd592b9/b6DDmJRSYSoIIji8/V3KOFLpmotGoSqZHLUu+0uwe
6iW1u6e4+ixXpfqakH9Rk+q9DKfmLoz6Uxn5dD1cT65RmEstQQyRho5BuHbgt/RpH7BQdiQgfX+j
6yMwBID7rlYP8PxJe3/QxFSLfmQL1uER1Qm3SrWDDvfUpqrlV8nRP+dkBtuXpUJIIYoBD6tPeRZC
x8raoQfGvdJP6Efo8aYg5skIojK8P1QTsWANFjFJmU8IpsRenKb3imB8UIpPKaNsLJGpiyBwnbQv
hVOi0SkD0iE1BoIAHdcsqdetHAFaCZAr9523HkkzTzWqQzGRPRihdpXrdJtL89Vo4bVs+nhT9f3k
tvK0QaRBRZDPvlba+M3/o0cAVJ4P/oA6RtDWuDRBujN1iZIVCA1AgsVPiKRvg7GzYI5tXsMWpdyg
grFkdokhBQRoTmWCeG/uWB967J87yr+Rb/XPlZrsZUjr5AguOgpC3IFs0jqKWbJ9CEMRLJNl6UAi
4hzoECSpCCiRrUtV59CPxNWJHu1VSpETPL88rl7zuToYnXEfZNDSydO+Tg020oqmgnNOYd4Yd1Xp
IzYQPdZIcXl5y3IOuhCiUAjYTMm5q6VlLNn0To/WYh9sdWl8BLv5IGd6j+/hNR3yJNEMQEJpUcFE
HtXU4cIg7p06lRu2tWeacNaTBBvEUqyZDpQJVN7MqF1o7EAVaDu81ySlimdEaD2Uu29/puyh6Fqv
cBBVa8lCL5S2OJVaeVUiAixVoTzC/pdRUDh2Y7kJgRoA1bMpBBk/ZKu6swLC7W3MNhgRMtTf4cZP
NBBxcReFbJaSO6VJB6/Sx4PcUEgTGTUrpKp/6sFEiZ8kLdPUThD5RN3OsoFuo7C0kgJulh0eZwky
cON6Wd3F8JlK1Rl2CmlrBMMhscpvZCZwPyzaMsmBdRgquRUTL6JKoTYrUTuTzC9Ng2+lKHBMKSWb
tgobNQBswZLd14MjD6+NAweliW+AKIpDvZwDFp1loENChYDbHbLgz0WpvZrdY18qO8W0Xqx2Ij9d
4JepKV2qwfyOPmAOQ6gbBTJ1+BVctVpFW9jGx2S2PUmB9N1i1+lmMhPwIJRpIRYBgEavU2+RfSlj
A6+VIZOLh+RN0kBntHKWkVFV17Lmt9vWjgXtGAS4CKqiTLuEhMQHYx+K3U/+opXDQ6vUO1UBkaX2
8nGkKq0B2JYE5bzKHPkI711IlA75xpn7MOX+BL3WAjgJLHVxTYVn9UI6F4xhQjZCTbYlJIMLOL3g
oO5ZwUUqwmj7hRwXaKpCee0UMxE2YzAISEW7lFmcyMOMKAN1HkFfDYfYlqHkm6CZ1dMMSwntOwJo
bIqCRt2GDfaas6XAR0o2RQevrK9Y376g5LaBsNepjghDxRo1ZMg9x19lMxSeo5jqFz5LGg2oEJTO
nd2Bu3PSg1qwu6SchISFEwWr/JFdKvqqbfeN5le1bqahXzgBt8ikhm8C9yIpc6MF0YNKK/WS+VbO
AiLudXpfWSpUCSEA3FrWHlnTl4ahnsBihkcbmJiLiK60CupK3tpAPEJM2/Jlea00RrlIqWu8M2Hg
6HNgpprFrhLxS3R4gmM0elLThQ+6Ayk2Qgu/lKkkhBCa+rbs0ldySO1BCgYAstTAUaIuQlGRUBNS
tHd1xGlTmnhtO+m4nms0lUxlUF8KudrW/nzfm/DOUjTLEi9bm0Lu8Bkm4NfUKq+HwTijCXiSoMhe
SOm6HCTkaAc/gCkJrQ9LKPMmA/GGzjwTL5XpbUt+8FOJWjLgfSAb2/7Bbt2yrWgRq3sn5R5Tdlsc
Why7zrel9woByIaIr+7AwNg/dE1GxrDqPyGA8ybcSIpJKCXT0OdGVa26S2wwenaeo2kzvgIKDcEJ
xkRdEdJx9M4ASRZWyJfpJ5kFba031eA5Zgz4LpsfzRKt0slkikaw1u01aHVJfwPM8MlZmDiI1D5q
Da6JmnVnuYOgbWiPg+6v4SpmoEg+Xp1DfgWEzyFSLj0MJZvCQLtv6qh8acKerGz3YgfqwQYlSVBM
eWnVGd6OseUmdG8egTfFelC4UYKsuTEexczUOJTDfYFDg7XvWd35jnUmdJKiDpo3LhuM0iXy/o2C
Wwweh9mPRN1dkeavZlvVyB4p4JYEgaySJGR/hvNMZI7SHflBZY729IgGCGKaQmqLkpAKoIwmHl8s
xGizxPmYtXQ/yuGzo3bvw0jcNxUzBrvIBjEs6P5CADOgtAL9F4G6Jb1YupkayJs5njd5ID+Q/bji
TCluaTtfbX6ZzA5c3Sy/mGkE5gzM36Ag92fopKuj8RddOC2toH6B7xMtEetLyg7QyCgEWlCC8bFp
0+aacHlsmfTQEEcTWYICNaGL464zHmLCsdWakJ/nqKzPqjPfBzlrtJSwwhSowCFhG+UL1VQ38DXG
blOW4Z0NpWouLzNfe6f2YFjYKuXaGtFcgj9VmrwbafacFXO7dCofkmh1es8y54HN8AF5CUiqWeU/
rAkelXA8kHg9OSU20pJ4l4waAVdtzF1VJhyskWfK5JhQjfxaG8MhEGjIxk8ugVG+6hCcj0Cy6NXX
Ru/eczPZ+EH+mszA0dEhC9xYkzOoNI0T6HB3LjT24VZ8yecAGdCiPhRw+HbFe8necmFNG9C8a2Xg
0rOS7a26zFYRUkyWUd61Y71Wh/ohnb8cs9mKC0mOBmZwflMK5d2yiMqak3FS4i1AtDdQV7DMx5Wr
+C1bEgeYWo4eUaI08AsL1Ithvlbha4gYYsPWt+/wa0IBLgc9BV8PLD/w4Q5d+BRNtGy3C/35Ws/F
0mqUzdSygYm/8V0yEjhw1tYI1UaUuEvh3piR1hZJszp5mSi51SywBIFwTUH0jL3zoaoAczWtQrqv
dQh9uD5kv0tqKUTAhbVJLSC4hbGdqlqS+S2ilIgrJ6zZlgnCmADOyjdCwoiE2ZoYZ8LwjVVRm4j7
zbiINoNfID16BarVmNUooCjOhJtglub7VKawI4YZR1LWehVknk65ypxaLK6+/YCvaS0ytfDC2nqz
wEETPtwFLcneoY+6TTU1566sLmpvAPFiCUwaVbtvyEjZVgNWv0Nut/C5sxaB2F67xwOGOVvmNlHY
uoNPWEIGOXzRoAeC/IcYIovO2A2jF8WpKE2gmj4hWCZHd1ld55umhsZoSljWY2ONhDGyW6TN7WKh
qUH9amxn6IRdX8nXFDB9GJK2DpJmDy1DsKp8+cOUw1dLDGBromqnQy3Xo0aizhE3h5w9ns1sp2H3
VBKr18Enaartiokdnk4nxxELOfqIj5ZQqdaZGRPHWaMR9z2k6RulJXBWW0yt5PCQJapBE093vZ2/
UpsKbMyuNgp0MYS2sg11iJsIRJSva5XX1fkLsVt30GHEbPUJjijymsS13/EV2afW2XNHh+IfkUOm
kJ+AOZnwsHQeYjXfouf27qPfA5GPvClZxN3eTPdtJJ8mwGgdYUalanZxZ78VgMKp4MrBS0lfo8wb
s88KRk2Fbw7YQU8gokzlk0+mQQoFcYoz7c2K7bCsHYwqf4vQacDZ2wWsp0L6Y6MQRhU11KNKNsIx
ycH04CmIm1fUL19KpTHBLCfPrdlRa5dRnMPmlbodZELk1NlpzBcs7tW7GTIarZ6gCs2DV8uIpNw4
Q4Rz5Zjjd0H+j3hpFYNXAcbSq+Cl0Ukj+85aZucU17VZAT7TXPay1nh1AA1v2pTJGoXfEvhvvc97
+4klSqEKr6GCki6RSZfDjp2/zh3Qw0zCW7SAKhvEhNmkspMvzC3pP8qjdfWEjhFUcSbY4sp3QzO4
4LqDTcIBcmOoWD1uyu/k79YqJU8epxO1vScI5Kn3hoaqIEWAivCGzGve1LJnVe2L6KEJiOFGnU7W
OPULNZ8XEnkU8rg0IuC5tpC5ZjQ/MzvISMvr0qYOfpXgGYC8B5Nro1NnF9Nh1KM9VPiLvsxkAtlI
DYg5GHbzgc0rIKMCmMQEHFqgW15y05CAfbJMzDCGYKjhPF+bYrpGs1rtKnjSl+Af9r3ERlcyFrnZ
e7kMg1/Bljbw+nVdlMcRINZCMWR04svgcfTHFxX2BIVyxqE2Xhy8X28y694t1PRhbIZT3+sPdj2v
NXX6jHqqxHWEvZhiHsMKXkB2Uy/SwGbUAppYwfkBVGAxiYmyj85aj/I3XHw52Eqp8Koof0QMU1Mb
coMyARwNkqMlXvFZKpSD6RvsWLVZULLZR+pqFUry8qsv52dTNdQFaprfMcQHRt7BA26FL7LVf8Jb
1cN+T8qmZIQOYU8NvNV5gxY465y6+0XTWNtQKgE6NDoJTMaTwcxWFE9gy1Qc/+Fct7j6aagd8JVR
lmDzGksGoA7WJAiz2HxQ1IJaeZWZI5VU+sOMZrisEwbOJmsThuzVc5kd/YTUlh6cB2hgXD0RyPVU
x9sviGGwJAubI/xqscnb++Boq/RJV49KBeYexW6vIn5AFprJOu8fg4JkdTsWaOs2mkZwnfhh5xQQ
hcifcolm1CRh6Gi3r0bDWhUdRYwVoWTD/5X6hI1AL6E2nsSbW4OmuBB1oR1wxs/+QIAFHG5jzF9N
qqC4M06fvs/kCYu3m8jqS0s5tUaFg8EcIxIOAWTXBPBaErjTCwwA4x0J4U3R60fcaqrfsxl/RELD
sHtsZh1wUJaieel82GnLxD4QT2/vUx36ZlidFJ/aY9UZDoWJRkPGMjrW6n3WkNRL0pdKIsSksXlD
QaJ5qVTrPummVa1RlFiY7x1ZBrd12ueiG0HGhMlHrWbZPRltye93TBBiSjRkNKVJb0JYM1Usy2Wp
62tpNgnRWfsAFccFwhakdof+DD9KvRxj+w2Yqrw0UmnXJidIESjX1kH8CIEFYvtgneYlm/TeK9kb
QO1Xuw6Opq2zY5/88mOQR8AHYU2ctlpTVV0s8jk2FhUweYzkq8uzYs3sCfzDuqdyCZ9F0YR6Houz
maBfgovV9PbSyPoXeCKHhRkVrefDApnHIFGRF9gHVBxCpHiiRn5HHpOSlYzNRBW9KnPw3CMBSt0n
E5Jif1HUd+jN7EW8aWh4C46UvIp1o1upja0viJBahJ3IwgbzjhgR8my1Ssoh7V/0KMYCSz9eFHm5
sZvizpZq9BHCbTkNBHCNl7TV5GVpqSdgb8AT0kOlpOQ3qJq7y6TuVAdV46bNGHmzCh6zJU5P6GNR
WXkCEK6BqQEOenAwG8yc/Ee7g+t9YZMvdru4Gakkir/lgPLVARoPYpqTuix18xjWPQAoLXwFeLic
gQ8TVSCJFwE87CXQygTa6WP4d7qSMGMGZ3ldAW8R/hWAmUFQjFIQcSZ043gRtQvsTIDdRzoiQHon
vVFm+jo0xX0Zqb9ScOSAtJJvJ8+3DugRNiB5x+YlvSq1cSqGaO9n/iexe5nsmbIDHL2IJPuhs4B9
kGDujmVPiklzRseF5eU89q9z1JcL6KmQQckeqTNOV8YcA0QvnAMLw14MFntgYCMEWYKmbEE0J1f0
RJKlpCWANa1dxbm7irRrMbOXIF4hXIfgqZ+1jRKSCHAESYTIDKpOvdEVfdvCgZ4X1zSIuhWpBiUK
kKkeBzfNIoqatMVIumE7pejOmPWTY431Cp2MM/JTwUJ4gro+QeBEhgA/GdWjZO5Fyb8H9fT90LLg
hxr07dmwzhBVRhI5wrFMUlL8BWXcuP2eYe3sJrrLc+UdpNZnljShJ9YbCt9qBcTpKLMb0yCXTNRd
6eA1Af0EZwR0u6qpzotRxmExplDdkvqXphhRuZP9jTiVNIwp3mu+UupOXRZMbeDwdiXExAS2QFyj
BHOWQDRWmU+5qgPguC3mF62N9gyKfKoIp3cTDnFJGSvpl8CGuqE7S1m2pSZjQ2BlJ49kWTUKXqlR
pwSkmAZ0WdJ1bBa7oULCHMkv0ltd/N0ijEYYwliCDIdXYTgVBYyNNSUobZhuxpRqpQbjCiEQoaAM
f0VqChZW1V+qc78QcRgtkmFjFyFuuzgnEvEstJ5X/SC/6HNpAFs2CIQU9VrJlddBS18ROGU5EQm9
bZxNZJCUL6coh61qhlQVxenCUitS09xKnk0EkqRoa4SWkK0173O/f+xVHM92BiYSmo9UrJF6RsQH
wF6xzw3fc3DzCsW+spg94Xtu1DYkjhxSgKHoZxSFaWELUpjJAQ+1UiAAXnWlnrssmnh+yVjdASf2
6rjcAaRYQhrxNtUTG1z/BCwNeKUG6I30LSjksz1TTiZTc+vZcnSoA4I9rK9CZOueGvzzpOIjLqwD
8hLLIrbWflnJ66IWNJ99unb8mZz6NN7Flv5CmQyF9o7ySfX5NS3Ke/icqRuL637Vkh1kT1PHrm/G
zxFBtGVemxOS9BhWG4GM7M8duWoPTA8BVBWuRIhlKMo1TMfrZfsrrnPf+6/zCh6LjO//LrgIv4py
qqMgbG886v949RB91UVT/Gp/P+pPH4J9/Q9Cw8Vn+/mnF0shsTs9ddd6er7C8flzgeBaiCP/b9/8
t+vtLMepvP6P//ZVdHkrzhZERf7PBIIGVMd/QT1YZAC0m98/8EM4qOt/M3Qi05ama9bfuQZ17W9Q
xDuIJ1rwd+umDLfhH1yDkqL8TTMNBcyJJdsq/Dv/IBuUFOgLVRnghaxACSxDW/9fYRtU9T/zCtts
3yBA1HVDtqGhhG7wd3bQTJ4LE7Vh1wiFaTKavCx+a9P6TphSOTuPKLCAZ+vwrBOVTU85JztF9j/g
zj1MAwnXsaWeczaTixGGVPmxTvapw6aLzQ+KSrAjoAinTF+dwxiTSoS6w5laAjCw+0BOUL0bdr3V
USnSQEgThPxIpxNMe0RU/Ln3YOB7qmZ9p8v2haRsjGSK0YB5BiFgJdyYWiSXRO6oDdM5uhzlt8BU
cbC4DjxxoHfa+QU63wdy46xOaO/e/jqq1lZ8so9WiUNy29S57u3tFp43J9xlOQ5ikXHKUW2g9BCl
zWMyrtR4iCE8MyWi2ABlE22pltkd8DBmS5WQcmxnF4ScHxur2o/C/4uqfDWO06PqsztLrUdxwJyK
uDd/tJW2Zf/Cs6AKjFLMnDw0o4JCjnggUEhgHcGk2Zx3tIEwRwb7iNG2vsVJbmfP0v4KfGBBfC32
wO6wxvTttIB0iFvRy4ciaw5jkF5Mq8IRq0zwCwqUD5l0tDKAGxHJx3SyI0+Ow4szl9/EYV+qMLo0
yAh5TQO18WgAu+yU8BL3lD0Ak9w29rA32nGpj8HFNGliU4Wwl3g5qm9RuqnVulnkUvnMPDktnFJG
LysjbONTwTGIp+ygSIk7IIeGuKliGN9LpAHB9DnHLu57LywtfIOO4IhPp0gBmSyJMg/0oJFsUuzp
gQkT+ymHdllmw52lRaGHcHdLaTk1BdKoQfMgbLlp0svtEtUAIKmWj7FoVb3t7m0ZUWe9XIhLSl20
Yt1a9ji5JAcBusKTdLUda52ZhLRA9F9QKLiAOI7LbF042l0W+0fKSuaVNUGdrYgKSmEnjUz4C8t4
rErjLUMEJfJp2Mw2HkMpuvjCFsW7OF3A9qFFI0DJXvX2SdJ9AdlTEB6grUSDdahYBgG9xSCzFxAZ
MVU3ybHXH5OSLH3b6xKQZwHJSvqL2YLPG7rhQbftO1DgDOVemGMM8Ddu32FPx8YcwhvjRNm5PJEZ
ble3E9+aW6+1X+nwAFD73ilp2ASP4OeJEh9bb6Z8L+v7291KEKIsCDeNhJRWt1v38d/1Gmrs1m+O
Rk+9zD9No4f/qLzwZ+5iMTsRdtZVXVZB0cjW7zoHllnC+RJUVMZT4Y/dmlvVkOknyT7erv/XV2PK
/Sf+5j+uBieqAp5JQfH2t7lQUWXmIIUMnDIxcgfGTbBLEwDcbTnANWM/SL11FEbz15dlNv/Ly4r3
/5kvOZkaMtwgSHsbHoAhvkR+TqyG0f4vWlMR/PT/IKj+4wHZ1anI6aqm/PsDDlnObqkFwalqzES9
f0yMiIHtH6eCArMiRPApnRn9DsNg0HXQqL2n6cmR2th/xZX9Zyr9n1sxFR2eaJXmNuTfqPSHsqkD
RS8Nhomz7Slg0mOqW3qmbXE/Skh3x1V+ryjBrzTZ9iBY4bV7E3eXwapJTMAsMXKnGU+ZjDP91z2i
/FnI4D/e3W+WMCaxBFEHdpcllU4d7Z7EKYNULGVVbGw7FrhArGJxOa11snf/6vraf3YD0HsZGKIQ
pjF+ax5ntkqNohcD+KC5beqGYqwE2MjYTKyUYpjGYnahM7+jenb93iF4bX83EiWSYcxUM9mhoAjT
fmm5fTTgfW9LUOEKFNJW/GKYRGJa+wjpDxQFEzlhmbB8qrFiw9kbU8zx0cwRrEoJ+5VG32mslCCn
2O2yygum7aEr90M4P0pZp5Et0ag5GLi7rILalh0ERVWPoHeAe1oEPuVeoPXpaFL6tyVFcQp7IYsh
JpYaasOJiw4fRcmxU8QkOueQYjQBuJlO3+t5Q7KT+hMxiw6iDcQvXfLZ6vWZvDY0E2Kxw519VELK
MFPls9Qp6uGe6vKaKuYz5a5AxIAFW2KxSsb+OBvpHuLgYzVeVR/QcNqxMHSOv5yyYpUM7VbWzSWg
rceY4SGj3uioymkymFlvS89sJfNqgpINOIxoMmPnyOZXWJiPvo5N3C4jjPjmUUngLb2gAMVbkZIV
PoclDJcwr+YOhn00nVWnsww7Tb9pmVp+3BujZw1V34hPKi7iGMwItP5tbo8cLpk34tOk1HAdvZ9P
sYaY1cvtuL8eC6oQTvp91mCQMhHDR+2Yivnb/GT71TwTeDPxcHC4OiHE2mjB02zzqkxQDY7Z25ZA
tKBHsremHV+swXoK/eK9EiuXaIqIqK3fSGuEhH5ctrzpDnoevUABMm+gaSH1jAaSexv7+6CR3xu2
ar2TLAcfrLkPeQGF8RLyjNGllcTc0NLSrZw96nxUEs0uPioczyGbdrIEuWgUgaRRHoOEBbWI6OFc
35gZiTUx6fVZemkF44UKC5/fM6BAqcewwYxnR0bLowoW4hBANxgYZ+4s0LN6Ux5kPKCR5efmMUIC
KNZ5YfoNRhgQs8/y9D0T8f56wA8qUhmIVLNjCgR2Lox7Gs1lGYZkcldaqODt0LuQo+KtBhVRYYPQ
ZOMRHzjebN0or4NOhsFIQogo7OebTzI6ieZW5nOqMk6mCE+tcJzjJBtHWXSJ8DJqDetMMwJRK8gP
Hm+Xd1i8LCPmSQnUAHq71wOxygEDX98Go6oFFzFbDAVum9k+EfehKjLD55joWmn4KjUfkxNDvqxp
lm6wzw1FjrcXZczUkvXjMa/Du9tf7AnDb+s1nBs72F5gr7LUi5h1lARPS3iUVOt+j2TtoZX81OZ3
4lMvec6A4xhpgvzUkFrPnMiOwvsq6YPjFo6Ky2QKw8cZQ5qNa9ak+L3ZCfegc8ChSDMbfHoTCgLL
M8Z38rSOdxumhUqc2sL7KhXpELQI9/lVfEEDsqHkktGV6OIHBGZAon06lVdj1OtgrvYtnC7sJtAL
ue1RxC6igevJs+ueUn/lamoSPcNyDbvt8TayI228r4v52obDfaYSrGUPemk7uspJ41Nday+Uel5S
sCvAjCAwpDqO3DlmNJysqvgcFDZEt3YYYfOZkoebQ9tD4gV0HNCeGYviMovkKYXgtxnhNub/2Ecf
flyCH1mzv2/Hf3v5P/9fNvB/2vSvr8XjZ3Zt/j/Y5Ssy663lMAH+n/f6/+vS/RsQl89/3uz/43M/
W37D+JuMDh0i2HivBnt0/IcfiQHxjoxGiG1YssEhOuT+f2z7VeNvqBJYBgIE+GaIZ+CewgfRhqjM
8ZZh6KZN/OA3Mbq/EqfTdOfPfoVFAMKiUkhjx4+2gCNbvzk2FHBKNT4VtSKLzD2dj/vG3UfucXSP
l/PlHLmVu7/s+cHfG/dMpt+96MvGvSjuMXJn9xKJ9/m76on3OLJyz2cC8u574YKscB/Q+eQfZFR5
+T55T+/lonDPhfi9WWb8URyVue+OezpxB+JV4r5/n05gzTzHvVz2+8uRywRuvjhWXrRMF6p3Pjvi
WpyGIihXnOf9j88a7s5w3w1xDioF+OKYM1cW15i8bpm434P7bbkP4r2C0x917pxziVfcc+buZA83
T3xi8kSjDLeX4t5Ow1Pi7jT3O+H37xMvoMNzd9/i5+A6i6fTN5nKtbguFIK0hPiiPW+N8s5NkLjh
hOLrdBI3fDI4nBWU85BOPtdfsbcbvJN4dnwJ98Sj7LgiRyYujzSJfwevXt2OEEdlLmSlXP0kcRx7
5+XYLYF6kPyshntVvgOyRJWA+SpWpdr1rzDEGSGI+HVFVeAH1+UqAy0IHIq2Fl0Hf7i5nlfz6v29
83ZJ7TZ0HrMqgYvkoc69CkojaKiKu9rwtG/1cYC3+gKcKnlrP/SHca8+zHvEhTUK2SEYIMdyirfy
nf/UkldX3eyxesw/fKpsA496mBCq9dHNV435OAf3lnUnNV7cvijOkz+hN3enBmx/Hpx50VJGOLro
UU+Q2N1pm2HdeOfL3vmxyPPxGLhX/j+uNWSeyxVIALCDjTBRbPnv37N7/PkLFsWbl32AVUXuszCu
I7YO8tSj7HQdPGlF7W3hnaBJLkRY3PUzJd3udXaf+cnYiBc3W3QvlSsu/Xy9BuItfhDTwhPaVWuw
hsmTsQMhChZ6C5xzC7r8ZuwWJoN9qR728P396+n09L0T1se5jpgisEZ3VcYosEPsvk6W5kKFuoOs
0qUQF+MhAnfF3sM98utlz6vbQ+AXivfEE/MWP5bg27IR1jCX0k9jk67Ew4sRxPvCIoWZMjhG9/nK
GxeGNQEuj3F9Cb2L6V147zYibkddGOf7C+OcV+LDe26G0SOuLa5+5mAa8u1Ayxwb78J98QHOta88
cVnxcb75Z1V4/BSf2gLt5lmW2ht9lZ0b73i5VIznB9UjZX47ZOTEtAoNfhuiP1fjrLdnPtL7/MLZ
mYG44P7Cf7fXXI8Xx/0qSpep6lEWquwsAU5YGG8z90nDMR5+xiUnmegXJhpxpb2Y+y75CqN7y+6U
cqFeIdWmcEc5qsvKnZY8vrjg/vKQweL/se+38wIljaW59p+kvfFe33PE7O5vbccQF+flxOJbXIR+
FhOemGbEb3gwty/xl5+/czsX5gthA7fGt3i449pfHEXDjty0sENhBLSe+PrDHrjrnzaBxeRm8Nwk
Ew+zJGcZlu9c/7L/sV6MFfUAPijMRTzuDLeTsODr9Xlrf5gHe2tlAIqXer+pCQ32m1GQP3H4M0dh
Lc9EmCTCcPAdu9EZuEhhLID1GrtmTWpsk7E6rC4XsVxgsjyLMKSb3YinPF9oPW6On5dVyDx+mxuP
x+vh4+35+XY3jUcn3ix5f7n9tooXPz1/+1zo8aR8HFOiny/8je9AGNv7WRzGSP2xiuPNBsT1uduf
zhYLFSgd7kP0wFmsIg9n0aniC2LO29f3y5MYnmQq3Yvj7m93zeSAkTXuzzDn5rgmHSseDwzeSjyg
eNL99bF0Pz/uD1fmF2aXWwPf7lZMrReOuN3r8/Utdz8+3u6/rgd/Ic6pcHpxIWEWfO4Ze+dWxXMw
uzw+fj5+PB9F9yzW1y8esHfpw2tPj1wlD0JavjjLlaag4cTQ5MH4PM8Ae4e4s7PpiYbizFdoWTlM
jM/IPSw/7r/Wh4PoWU57eD6sCQh7z88/9iGaX7xJr4uHYBq8Pn+J6VAc/Px8s73Gw0CFuQbu+u3j
cF0feO/qYTkIFTz3O5i+t9mSYw9XqkTM73InjKnnK758tS5GxwUOXOH6dXh7W3MPP7Z4e8gDxsaR
vDm6WxAzCx78OVzwGDfzFzf1719HpgU6KPQwBPG3n5n+ZhzYwYqkv3u8Fh6PTbvSeYrLB+hV0fIK
/XJzZcQz3j4sDEmMDTFGxB9YalYX8Yu4JOPocFgfGDCidw7Xr0wMutm9rmnc6+Hw9vjoxe7da+i+
lO7dXej+Gtwnvn+9vHx+Poa8w1uG93r3+Vm6vgtbwkLxPkr38eN/M3ceW3Lj2pp+lV49Zy96M+hJ
MLzLiDSKTE24UmnovefT9wemzpVKdW7ddWZdKlFBEwgQBEBgY+/vV9yzvWDrTu551S9XL5N7ScRz
pfFx6x/ikXcLnpHlskkWnDy+8N/56ekVB8/Fp/jNh6fj7YVf2Z9fssXt6eV8zBbIdN+Ol+ON3C1w
N1hs3m5vt0vq3t9e+U0q4+3lTDXLVvto8aounl5fn84v59ena7B42lP9cBLjg7w4327HF9K7vdwS
UjT5cLlRgcTh2+3tiInJrZeDyDW54p6yBalDT+XP+eX15XWvLs6vLyIJkXEySjoXMgZGcfVikq/j
y+VCDbi8fdxIVtTHjyPLpAtvfeTK2+Uojl6YP4l7ape3ze1GLsjJC8H/i3F9plmRMukfb8fbhfs6
voiiOh4Hl0zxw9wtZ7/y1C/JHnfKAXNxPL+8rPjnQg5ooKLIXl6IBFtQCueXtw1uAe7l5eXpzOW3
idRulAx+fqsbtyHu6OmFO6a4Ki6nRF84SXfA5/MrD55/VNHqufZIDsSjmy+Yc7si+xwU92BzgsRs
8fNzXsmSKF6OfZU8H0hkzqBIhhKCxis6cX/x9sFiAMW0ebuXOCa6FtEcRXsVn2lGtPELaVMUN/FA
qJ1U0o/729PDK+335bwvFhsuvn/d8+OU9JEqI56tKM37i+gsKNjbjV7AJTcvXLHZrF733uKVwuLA
fDfisygL8T/3OH+Gzbp48RYvuHJTSYqF4oqqDz+PP8q8L46iobPol9589BUX2IXv9hxSXHGhyLa/
SLms3vVLix8tFqteXST3IWaAswrg5JOI3PxR++RHRfJff7+etUhD/JloXSgVkY7oWd7EB9GB0qHO
feoHR8gHj70QJ+/9XbJ4shev0LDdp9dxSZvloYqG+5Vv2i1OJuwwynDlteLSosRZ0ai/Dq5gvXIX
6Bu3blrvcmdTFJfe3unBq/5M2E+PU7i6V5/7aolHAGgldE6Lz+FqraxVdbB3In/TnF3JdVxn9SZ2
cVVyiWveefthd5qYXdkbKIB0bjWDOHE/N4qvWlAXK/JWUWH5Uumu0w017fYmqpk4IYr0X5+9Bc2Q
RvaWUDpv3DtdDv9bZ8QbdsRl0W+LgdPX4Kx0RbbeuFZURGJ3f25JvVq1a1ENE94XzUJyYy71lveX
7HAJCeyjsm4uIJYZhEzk0+NGqLtYM+cUMHNSWt0KmWOee7eS18xbKNmVulYXn8mGSH/2M8o0XI48
Jh6LeDYBGXgTuQN9t7pVCzpCaLgLygDasOi8xFPDJWIui5F5zxM1tnCZyRHRQ0nQR4h+SqTIs6VJ
JTxu7kWUEl0i/tD8ESXydgsWmUv9Sha8vn6Ig+e33H1bBYti8+AvMyqJKAvKMeb5i598pUbMJWty
nAIzOSnKXPxbkDMuEx9fXp8qF7P2otnYfG9cJO483RvdXuRKFMNXvfzKMUll4rbmqhlTFri38DWR
3RfI+YvXp6evB/yztnIXIgHxrEQ+RNbo0F/pHpUVplAy8MrUhby8gkjj9Jyy2Ig/Xxn+2ai+cs4d
fV0mtryzxKUoY9K0xB2+vQ0uUlb8IciOv6I1iDbBu0WmZB8ybipxmeCcnSW+p66/TDjiL0UBforN
yA48ziUrD7i2BYtkX1A0VGh7sdA1l5laB8+L+rS3ATDDQXxp7rXXEqzgo/NRXYNDs9k3Lq8bBI+4
1WgF8Z0fFg8YqQkeIS7q/A35kWIfr8WxYCXOFu5XxSIfIkOZKy5l+5R9ZE8Esd7QHuZouJTIrDgv
sm5xE+iHMJvGEoDxQ8ynmVotRXP8QSUp3dwVtSd2gUfxSTSI1CVoCl/siTXoNxZKw2t2V5/KDSEC
G1QV12J4pfDNnRjQiOFKtiQlhRRDPgKRmA9+zRS0Eic4194H/bfqUYcPtEKvyZVdhr7CMCN6Dzq3
e3yiFsJ6g5WC/u1ddn+gGECfQVQ0nWPMMEbszfOvLehkDC3OgvkNCYk/hAKSZZQEsGJ0y4G/SMJw
pDoSarfoV2O8dR6jp+xUbXBuXOMJscyXzVycmSser3jkoi4Dml18Rit/6WwxYWRb472vDuZI2NC2
xzdeX6a1OyF0ZGxKwFLoIwsy6Rqn/MBYVuqhNk9dzDos4jM4ibi5uZG523KtM6oi91vzEO0B7F+7
TUKdqXD9d+uL4QI9xANcZjusXnWgBYvgLK+tDW+STbvs181C24SuuaxWOLbsNFelNUAJWE/0Rf2y
XuIMs2qX6GDu9KXJ3uAS7LgJd+2a766aVbwb1/lOvAFA37kN1U29UUfW/tpagkFY6i7d+tKjrhB+
s8TlccMdkJ+YK4AMb/BEW3orcb0jviVq2WbcBquQypltQo7323HL8XW4LjbBKlnRJyQMLAluc72V
zSPv1khKMBd97taITMMBXrYrfY+y5MV0s2WyRkNpXbrxaocnuphl8d+Ov3za7djeMf9di6d+Ysr2
/fm5W/KExcyURz2bxtiMwmrxnOz0zfO4168SfEJmLRjFng8H5rsnYTo7fDs8P/P958MzZqlndtlP
F++HYvn87fvpeRkvHg7P30/M/lzjltwpW1Gbv2aMzFwGqi+ktud2Je5H3fR79TRiWxONS1oby2CD
DzMmEfUspwvtUh+kR/ts7Zyl+FMbKcaqzTBskuZOF/axxH23WMjBfZNuEfkBtKuIL1x+UnLiz1U0
hU/aOv9jGrx+vr+/X9+vWwwz4uDP/x4ePkfRX4rKu38SY0YxrscwlwpjIzf3LAwq7F/J5kl2RRKY
CDl9WH4TVkQxsxMlSsmKMmVKRrAwc04xgTz9tE9yNaa8dzImbtWhb8HHlzZTH7KT/+DsrJ3IN169
0ZPSrXCuJ4r0JvqrYsNCjL8ct8Wp/5F9SEh2EsJwU3+oP4b+hOAWohdEdKrb4aO8A+nPTSBCskZ2
YZPfyRACv6drbudBzB74KzpMbpNPMe9gJgZ8Yu+bMFaJlqxx6buwKWCqEXdGwVEU3N83TJX/mkq/
J+7nV6P/nJN8ytdPr+fL620jpkABBf15ff/fwu7+H61S/Lc+hH9Zgvj3axn/H7oZqibrAf/92sPL
R/rxF7fE+fqfaw64GeLMh8OgzeKCriosH3ytOejq/1Gw9cuWYdrEIsxOiP+SNXZYjlA1vmKpONiw
HvFfaw44GuKBKBuoWiqGiWSy8p8sPSh/LjxoLHsYKt4emqXoMuvIf3VysR1t1Fi6E2GNIJ2lvEKT
cTL9jQTx9YRELm4LxMQORQ8YDzRLYXTq6rei+rmm9b+yNr3kYdbU//d/K391JsLthSwgzS5ruPYo
hib/4VPh1f3PLOC1ve2I4lgqftCuys6K7zWl2oQa0UxTCjA5TLJ2jbbTebDSED+0JkeSJwPd4Nk7
R+6adahY23/O3V/9Yf6euT8WZsosL4cu6jASZkSGT7UPc9qq4nXuECuLeRhUAcj46+T0/4Ncu/JX
pyDxy9QiDYcgRdXxNpGFV9Rv7ke+CtuNoHUH1Y8U37TaC+/MsIs3JqLCuMv1Fz32MSwO49ksnfIU
2u8j8qy3LOWN09fTT+dh2iOOuf/mMal/dYf6yo+G0yKC2rKqKvof+fHK2g5SVGMXflyWB3xB7kff
x1sQqomrS2qz6u0Y4WnAzjHqGaeS9dU9IPflWMqfRliUt4TF6VqWWWIZiKIKeMiMJ9rNpBKJHhgY
yCvL0nbI3xCokkfDqidPFz3R/zOJ968bsWVD0yhePGuFmvjvBatYhGkkIzB+fvOxh/y2KmKYsNWE
AI46dkj7KXW/6Gqz3UW2cLVkcJkSl/DPFUv5q/vGz2yYMsA9S6UPMP5oeRIF0EGEAzrlIRmNl+JF
JYYyShtriyjUudEISR6iZOfFdriuUa6uUh81BHRM//OM0MsYdEOmxtKkLbqI3yoaKKk+NVOFGJ7C
fKidAnU9Dz20qAjqteTE3qmLlGObjDfCP4gDrKNxA7iMGaiSOw//nBf1790RrmeKRb8mPAzRW/9r
Xlqpkese16tFrNLmy4kRu20wuRyG8i4jXth1+u6GtJe2zmqE5voJYYSsUj5iDUfNGi0X4SvK/KHy
kWMzlWxVoiAlXC+0HxMcN4aw/5xh4++tQjeBpsg479GPqc4fnVcL2ynq4eIRBm5hrqWbO+iacddP
+IDoZT8c4Uc/F1pTHHRDLQ7dxYH29TiVoFScQrr6g9+t23BIL0VoOhtDbRq0UWCtdXp3bwRqfTcG
wKL7HKMEmtSbKApw5+2VcGlNiX0p/frcRUOxifV4XBWOXZyGSQtxBGn1Ve6U1mFomiNxc+PRFuBE
r0+VVQFrZi1P/UcL6vFYp5DzJR8Wgt4mm0C1l1GvdvvSUC96lYfb0jAPdtl/TKjb7inM6C6JQ1Yb
/KTG96I33WAok/+hVPW/laoiXgYWldHWIdL+rRqgWRuiCmCiS88jV2LtqBdEfGQxiC2lB8mDig80
D+SiKPJOOo5pf5RB+h67yLePEHGfMkfdy3oK4Mq0MIvUMlNLpMsXqtcN13E8l60jwRuaCMokog9P
rwNBctJnoz16KLgt/dap16gcfGuc6qUljJWOIkIOMr2lhHSvC5/JAjzvvWpgSpqUdBm+AzTInwgg
mda+BBfSDkDh6D2ssKj+9s+VThEvnV/+onQdYDpV29RxV8D3wJ67lt9arBQ0ap8GpbnQe+MOtZ76
XDcURZsphTsrcSIz8eYQOo9Cd0ghEhK0UjS9Oeildc0LHUx2bGq7f86V9rdXpcLrweQNrpgqb3Tz
jxdEobZW1fUEhHV6FdxZnbMs/YmwliLzjgq+F6shDeP1VLzEYSK/Vl0D/nfQkCZQ/JNZ5S82+tP7
TqFCG8iF26ONvz0rp6DYkKi0eoxQkgpETa7so6WzMKvK0B/r4WAjCXen9t2LT6A7Igy2hgId2Jc6
sxDq8Ad0aXBFd7pquhKg+ZQqC8MPTehu1eGfS0BhUPjnc1GJHFEsHEzw3RIOK7/3pDKwnrIdNELi
ovQ9Cp1875VpSaSVXW2I+De3aYjkRmhmzKaAY26aHgZPSnDn/zBo+TcVhD6JxsNbmne1pf4xagkp
n7A38JjuAkLK9PjgeOMzgnbtcexsXD4TO9mFGdTBtiww3BLvYQaoMxmj8WholbyzAL3+c9mouv63
cR4vOqJZcBnH1UVV50b/W631EFvHJTg1QZub2dWGTx0WNTItoTrtB4JxiPaehiV4JRtyaOJvStAc
yD03xnKsUdccmt5eQ6B8NvClP+VWbK61/pBYR6tKdBfdMuueMeC6SyQRoTxZV11vpGPYFzCmipPq
JO05mQo0BLpiDWv1agbdsKic9moByl2NeVzchwarQKAID3WLn8OEiuvTFElbFHGyI+xI4jmSpFkq
ukQsdPGuecjd2xaEh6xl8dW2o+4Y+V19tg06asODKRX05vME/mDU2+gzUlmgfR1r3X4z6xDQtVZJ
6A1Jp7YMssdRrVdGm3n7WMKvbELMmUdjLJLID1apnFcnx04dYjOMHcI4yLiL+wWLQXDTDjd9ZMti
Hfe4FLho0uWmW1ZafaqsZ7XqsGLguLiIveTcE5q2K50CbO3oMGLXfWhftg66WwnuylJul0WDCpGh
1dGh1+7KIvlogxT9N5yql6YiE4HKqrg/3De20z0HrWskengGqoDUqRknu7oYvxU4Ki5aP4cuEivE
+NS46S51Na1OqJnAXVPR0kAMF/8i6GJ7okdAAkfZo2nOxJvHWTbXshAcykxEJ/xWMY9WHbDqE9bA
jJwJP+huBLFWG+92bddL0RZxN7R/FN6gHzziUzoCd+DNB5dIkepVkiYD7G641+QdPAVlp2C1ygfC
x7O33B7qTWVmKz0hqgJmVb6GlBdeE2cMr3ZExHkUdBst9fStrRX5N1mofubeYOxlR9v5ZpZe6PKA
eg9yv8s7fEsRGUF7FarLOoQ5dupM/6MBF7B1GiBBo+p392lYtPdR3ToIqBGfnhN6GSIoeB5yvTpH
vL708DRvrAkzSms77+DoWXQYnXznebW5CpvkUim6/1EiXWbREpF/r7M7yVC3Pa7dL6lufWsBVmhJ
SMh2poRHGE6YwhRiohUreEmk9IlAu+gxlRqH6gN/p0cvxzBRAkPx9WiFjbYuNAO51tR+sVOYMDLf
+9GiWEogvYRug78A2ILzkP6mDkF+sBDGPtpjvZqKIjyWKr6qkh8Py6baaYBIdpEc4zjUq/ZqAjQN
TJP2aas5eEWCovHWNUDiyvrem6RHwnr6A/NkyzXlChWGCmlcS52uEtMGwMPD3pAruFdoaz36smkc
gJvbx7JKARwX5SGc0m7dNwFQlRxCcMfIb0cQ+yPyrfmZOFnmTzrOQPQSuKv1wBNMMOfrcVAwnCN3
zf0jkGD3PuxIPIKBnyJNJnKmCXGlKa6wrzaluq/M/p5YMni1kgy3jvjXsz4k27CyR0R3iA9AccBc
Dq1t7AvnXW1opYk2giSRFSDgk/ihwF47ne8c1Lbt1w5qOwTH2t97PcT8qoTWObc0ZWUNOnHuIgO6
gHDAX4TGoVnQNnsD2ZXMxkWmKoQiWngdoTjfB+V1Cs1b1EjjkRoSPlii1ijVtiptga2tisfe05pD
FGYnb2ie5KCY3iwDQTB01iAquYIke+npnOtGGu4ZZ6GdGKfDhuhs7SR8eE8O8xA5EBA620+g89vS
CZ6tdEpKO9iXcXKB+GNv2hbCcpNME8jSYES4q1PP8wapXgIOI9AhStCBI62LZGKIMlHTp8naOpo+
HIeiPRcKg70qpI8MdTl4iK38rFURY2Skd6c8sI9pF+FZ14ZnQ/sojKhGBKB3Vnh8py8hxO640ewf
qqQD4KzjAr5gtW1GD7hVW5UH2rm8i6O63/XqNbTa4Fh6SbPurMG5H2Pix3IUjoCodz+Uvt3iAW1X
ZfcZwRtJJDUAcONtSpuXUgOyZ29WCGNGjfNgAnM7GJN9LOLqR9Xm2tVXNsVE0xhAHK6YWzZ0dsUp
cRL5OKkfKZINKEEgVJKm/njfldUPSKDRsZd56bW+/Bqmiv6t9pB+hUSkuTV0N2jidnKcDAVx68yY
DoSrg0S1x0vRxOEZyYB451cQvUy9zQ6havQrrQ+J0aqT/OTpIzR133xPUmc6gDQlri3onPU4Oiyd
mHJyrzrhivcsogqJLp3ywkap2UMesYuHkyLFa3Cy0gJmN0urSIGupUpfMX43DjZIdQBeprGLFO17
Igf5g1xjUOoQjFgZ8NRc3TNtQkiC9mBI5jpzIhufSOVS1Pm0ykXzw58andgWFWDb/z4lHd6O/aG2
sCE20jK3H4oiVpaD6Ef6Tlnbfv5gD4gJZaW0tVtkyKfw1SzDaadm0uBGGZgeLRpXYwZRLZ7uWhn6
x1Dk0dq00c9oCcJaA29F26BPosdAq6Czx8tWNpB+o6bju2mCPwziep2qrOq0flsCIYkGOAPZ5PJy
oW8clMEFhtYC4Qvre5j12yIBDKpl74kRfU+j3lWpBPe11kZLWbVvUR06B2ABSNlKH36ph5sB7gye
+NMNd2NvbWWhvfYkbNFDheYM1PJHUCuPqfdQGZH10Jqhc2wckCvhEK5ysy42WthNG7OMCbAxiMzM
ITH0xaTueKn5SxpC4w59wGJaVnsAkYaMTtlIP9u2djadkh8hiuRbowF4Qo0bCFsp1MfKXHmSoR9b
P30MK6ZgQE48QKCCFllnwwptUxZ4AY3cxQ6050LyLDdvpW6Zd1F5swLne6U2LHcTKXU2ZJ+FNs9k
1N6JuKG84DVOcPIKMABrBrCs3MlpLLfvsr3f8IB0rQtXslZu6HGKdZMrOtEEH1RxY1OHY7DVraha
q0GNckcsrcpAG5+rihnOEGTlqTLqdULQ6z3iEzu/b9KrnvYWQr9CORmRRGjX/mMU57YbTWq9iWNJ
WUwNstG+aakX32LZ3/If/c5i8JCgUxpvdaJnoLp3IJ1iFVSMicRygUnnJSo9ltqactswdtvO/ZPU
MzypPVSLhyxjcFMDJ543FnrcxIgQ1suQ1VVA+qiLWIcpC+tjWCFLmECWSaGBSvq3HokGX62D0J0A
7ewq7d3s4A5HiTM85NAnHuwg2ART5V8iiGUQhm0GVbV9siqYRzE+dUtFs9RTH6eoePvWphKTW8Xo
7b2kpqdg0rU9QGeGQWphL8ukPsn0X1c7dq55q0LEQEkHAet2uncGxGSapKiWTTFEJ0NrU7h6CURT
TBF724P/oDTZQerU9M6MS3gKQ1i+JFrgRoCxliqDh7VODO9TNUqRC2pRXWgEPLtqg/jRuMeerO08
y3eO4MaYrdnffb8AoBLATQkQh9h0E6qlDk+h8br7dvK1ZyWYrqGpQgWdMsJzGlV6KBMWnUd0M3ej
mT8hHeLtI/BBBv0Q0SQVS/i6ZWz03DxF0jTsEmJUT8rQ6Ruz1d8VSbNOmtj0WHY3ADyf4Xl4mi8f
JMM/6E6i7oeJAc5CYXiygjKKvwN0XRj9NguuRSndyTWR9VIosxgcIY6EfCHxiP/apI3HajuEDIxO
eyWoorvfNonXAuRJu0UpdxD7Gtlbj22FWlmj1Cc8tkeNx0L4/xNiFujRNnV8GL3yO+rY6kV8QFuY
dakiZnlKy4JHCR2InSMFrGlPDjAbWzN52RTjwR5Yq80sHXd0ait8k1g/NiwvB7J2NUdEDpD6tldD
aThXTAPfdN6gSPXGGW7eeJQj6ZLl6NdgD/EsM13JicoYZOp4VRNK+L30WoITkWOHRwJpZVSPZaQa
OyTFNqmNZFdeAiLKw3cn8oJvSIk2ayvNFnE5tscOvZIFBRk++SAyGXPVZ2DbrGjLaKqXIxFtdnhP
4ePMA8R8QyUqLnqjuryo4/O8N8iGj15N7/PITAVJciYU4EKQ40APniVyrey2tr+Vbe01KoZiEWh+
tJG8skTcYFhobZ3uoKMaDzW8sg0W1lIwmcZDajE4kX2Kx1D8B9PzYqQMsk+iQIZ9WI/jVW7TldUa
+rltiumaSC1RhDoyyr7kEM09mbnLeL1zzYZYjszu7poEDJpUo/Fat3a/C0wENMPRuKsGGTFdTTYv
Ui9hhUMkqrGc7M6jBrem0Z4kI+pOhTOqh65q92irh+vIb7LtZNvdsSqVE4gjPDG6SjkNxbIiyp4Q
e3ntt7xFrWZgSOW0PqFWVXRwstjbGI3xLTVBA1pRs/J9xL1yD9QePWe0dGIMql3ttxupD1+LVs7P
la6v5KwpLwzy9kY1GXcMlPMrSFeWPpw3hnryExMqZEENb9cPcnSwExvBNkW2FmhoGEtzAnplVYYD
uzDPINKMaF0qRYDqt+9DPzfURVXq0x6iDX4RFiM3hOPSI52EvfKmCLILLycQbVX5kE2GCR/CAPbK
4B5UirXW8hyaIpp1zAq0N5VqsdB9z7+N+QcqHCH6rJZ/9FopvzBU04jFigh/060KtwZUrhR5RBY4
NqeHRFWku0AvNmP6KXd2dym13ryqeTPumjAgnjFOzGvi4Yol6fLdYDfq1i6xG5R6Hl/llMsmGxL2
NDAK6Bp4C9x2/4BWNxBCUkYpcaUMOu41YsITYD/cS+ixDKb2XbH8ZqcFKcGIHXM/vdTWltMY14QY
cZBC0bMtpDXSHBj21FZM8quKQV2TTSfbS2kiZp0CXUXNzILWCOorTe+rMvcu0vAh561J6DgbB3Ia
Aj9AQtmB53cvs0J2VpTAfKxF5KhamON+3rUa1VmO8hht5t1WGcX7xauXc2KmbLSHKK+7xZxSARXg
DibyEUu++Th/oeKBsbbztaM23rmFG3c3Xz2iMcTUqfYPX9loc2VJJ91u5t35k+FHynJO7Os68Q2/
7PP9lKg9xoPKPNIhBTsTUBsi6ao7Omg4OJ2O8xDWd7dCUwObk/Ud0fFoiX2IaB7H1ly7OKZKIj1q
xSg9NmG5joOyv86HBk96JUp2Os172FECVymSbD/vWhJ6XpKv40Ijvu7ZdYCe6oglRuyGtmLSe2iZ
a4h0WzWLTzSmz/mkbKcCXB9v53PzIYcwYlWfHuedITX32LzLy9fVBczL0RrHr3xaAbZt1ZKr3Xw2
7Zxq1Se+sp4TKx1e+nWQE70kslFEHq+oogc4LbJRe0NyNtPxNt+s0krxfWI0S4D19Ec6iFTPLKuH
+ZteJl8iDAB3857J/IeRizcd5nQ8eGggY7NhO5+NWXZah2Ejreazfa5xQtU9GjN5UOtBPviQr7/y
wCQou9PK9uvm4MnVD4HQWBD5+7p+7JcQ0aL7+VAoqTe5ceLzfC6QUUKnVir7+WSdON2y7FL96xlY
lawARazQ0ZoLPUvqHc+v+8pHonfTUckjQmzEWd+bqovaQ4UTmUyhtT4ihTyqanmOiGcG3aWqp18b
KWVu66lMNyerOf5xfN4dEAbcTon3HIhp8Hz9H5fV0oTrl2cwRylNC/c2keavazwpO5ZtZ+7m43Mq
v04OQ6jsvVrd/Dpki5n2r90apPXKZmrudnPqvxKY06uQ7GPRpxy/UvjtmkSLqlOHG5y44195ivvW
HkHj2sFm0nHH+fVLv64xnabcyRP2SbnOt705nB1HRZI+6w3mk22THu15k0TEtc2nAj/mfAivO2It
0f11zfxp3syXzBf/2p0/VU1wNgMDQ6ZIZD7058+Z8y9pWqTvqtZAgOOvWfiV9G9ZjExkpcI0QYV3
zve/++lfeZ+T1MfgVUVRYf3b7f1Ke77k1093mV8fJucyH/l11W85+O0uBMJthc5Cufgt6d/OKzaB
g36M+JlS5+8M1nrkNc30qS4YY4Yh9rjAa9InhNYINs5l1obF2ZzR0jLwIHfOu42E1qqPWDpujVwc
T8xQSjEod6osezJjzdtleZCjhc13td6Ijmg0A5QUZ9VG6ZC4kr/NX436EYGPsNnO58Y88R667mn+
3rwRPNUuzruHea+PExwfO+XyldLUvehdE53nlBqnmEH6+uErKY33luZ08s8bqA1cUlNMkLjCkCcN
okCVtNDAxS6vYHmTtqbydQOlMnbANunT5rNd6OB0IMz1aVeeBrOvH70cj4R6ksZrMGjZFoy8vc1q
U75oSIdAYGQcMTA3l7Bbfhij9JEAfnjqe4WxvFqNh0xLqpNcdgjYTp15AwhxnS/V62of9dr0YmJ7
gJU+KmcaZbNXpsRZd15qPHT+gChGNOQfYbvP0cN9N6XcWkAMiO8dBvIbk3WFXWr08cVBMgGsYzm+
KqMJHImsKJ33WiC/8c3yO52AucI/AgKwj6YWYJ1uq/QWIh89J48xcptNTv7d6bHIBqyn3SWIFu/N
uMk2leSlDzkDwsWcrPcGyEN+mormqhWZtkXmNHZrOY2JzBzrO0YpOqqyk/8QJg46e7YXuJg0otyd
MuOSxzp2n0LyH7pQCXcxtiC48FzMikLwYHvZfaaM5SntvP4eyVhL4jGbQ5I9Z5IkY6Jg/RgXjPS5
lNorghTmtVJk7WrlznU+bOq1v1WcXl3Nuz1s1EVZ9cHZt1XpqYNhOB9XtdaCgOybLDJkiIwkveY9
6vX3yUEJyBpr7+rwloORomdvjVQcLDPpb4MXtWvbyexdW3nCQ5LBSyYX2ZteYqL1HfU22Ga5zszU
3yf+MF392B++0lBDeEZK5tzkwsjWvGTifRIazTWUddzBRRoJqxu1L5ebwSkQt64Nu1i2Q+qtY6+G
1I/s0QP4XSD7BYJoqWzkrFxJFpIHVnYxogKG6n9teLE0B7XLsYDNByWmMz8/YjnMdzkjaHVKcbye
gGOx8HuEKhMi21CUYmvW/TFgReY45c2wbZvqPF8zb5hs98f503yZmgIKWVqy9i1Fg2Azf2s+8ZXU
r/35K1Gm59CCB/TVfvu9X0k2NYxWLe3eA3liZdYaH+TMLx6KbFrHTE1uHXDFk5cJ1TNkYm6G3FJn
EydYNWXh36KwJiZO0+xtrVqHWBmtScJgMAm9oeLq4YJsa01/KsXe0EfxTs6ygvm8bOLTHQX+QUIK
KPVa746F/k9DKeNw4+TWGcCDcfBRF1qEwkIwbzKNYGqpK+4bCBsLO0FPuxLqEaPVINFXIXSCIHjf
bdJGR/rPwto4YiyG4TwZbgCAehcBf3ETlFMOVQfGGxjlUep13HSmEOtKYsovUaXhcT5keM0kjIST
sXwsRtPahyrUTJQeUXfBcUpPpa3aebckLvulA77kG14Ux9RuzB+9iRBUmp2D0Kt/YObYdqxl7kEr
9m7RlXieDcxRYRyNNxm1jRF1ql0h81ZP8t5t6najVsNj0QIIGzppVSAeu1a8g96hAm2OOvx9w1MJ
JoXgnbWh5nZmigWlZkFDfohMPG20GgxfbATRMg6+ZU2SH5IAco1iYp/uBhqelUvPfSfQ7Knm7+jB
8J5ifi4MWUJApF8wRzF2VoYQo9piEWoJeh8KYhYsFEBb5GqRMMvThd2x3i3p5WOPjhXAUzlH421d
d0p6AuLaLcI28LfVWLzZY/vs61511Zg0rej4QHaI4TcykBcLMRAIJqa0gRXfbsrWDX2g3pOci6n/
S4LO3RLK5rCM4YLv1KL5qAIm40UrVMH2nYUkazoQTDyVrA0bWZG7uG9WbghKdIUf3pq1RwevtOYd
ivc6AOH57DsECHTK9zZs+wdtKD7GvLvUqu7f+3KymlJ9vHhT+OQY0ofmpM06HZ0zZHyko1kgdLUe
JdcnORwkV7GZZmD7e9KMdJ3gDLcw7fSpRfpKG3K6VuzZASVqI/7w/6g7kyW3kW3L/kpZzXENgDu6
QU3Y9wwyGkVoAlMLOPq++/paYN56N1P5LGVvWGmWNFJSKhkk4H78nL338maItiOIhyvUu7BMcIRn
L9T8ddgI+uS9vrF6lqMyj69RzNoUjc+Srz2mJ6vJ/IUOAXGoA3gHulVoSARLhb6NZPlsWG2xGEjo
0y00NLYYYEKkbrryAcXRqbn0bUTSmhkdzNBINlK1Z8DnyNpNThYBTULdtwmFdS/0uK2lnBB00+9c
mXU0sJSX0C/moPiwQhhO7Q4RvYHjk894NeKBvMKnbwX7Y2nZxC7FU7QpbOenhA0Fy2LhFuhMJ265
ndQ+J1LexpqjtjEyvI7GVdp09alwmg+z2o0xu8QoqFscfk4hs3Tr5v4nMyg/Yq60dTSaRPcY5cdU
1DB0O/tHJwHdNv/1wPzwNSzsZB0F2gbxroPELnqv2/TL1CTRdiwsWn0m1N7MagmBYe7EJN5eI6Ia
V1GLkkqx4sRz+nBd+89SeLh2QkpqOr0+iU/MmkJuOU0m+SIR8RaRlGIkQz6lRdeNsOjgUPW0qwIE
VcsAigpJg2/GddDk3k8sjXIaG4wLQYNjLH8dHEVtDkVyTGMZOiRRVoNkDmNY5G7q0bB1at1ZCj0A
WlOsjfQiyMndJeQLmzEln6oucEmwNev6d6sM7oPrfs1iKbYDEr514dqnKnM3pepfLM24gavIlvtI
2ZhKdPlCAf3chAyurKkAK65b8IDVtvakfsmR1kxhGO2gyJH03nIMaMsJiHju7HTD3ZF3SO93hPcb
2beS3ZY4prJY+9Jcx311sXrH32aJS0yklXv7eizeS13+8NL3zqq2empfEjlykBKAwOvQ/+C6RIKf
1AcrnY6NoD7i3tgogg/nDC/EffSfEDltw7wMTjWBvb2THc3KbHeFI9/9rOgOqd78TDpwAjQwFiEx
y2GSRlvAgd8qwUXZuXT3XPO76rJ61+bBd1vxxxzNO1syvwxp6a6lr5E0b3LZm2IsqMu21YCvIS7a
fDdVLrHIQIY2Rab/yIbxlTux32uOjkcxyJx909OnjxX3rip9ubL8ydpyc5SbwI+yZZf1Pzvz4LSJ
uJgmT/XgXCcTAXv5tGsn570juFPog70pxvoydPEXlMff0sD8UEk0LnyR/UizMYIMGYfr1iVEzd2p
Un0B9XZXU3ZImEhTnMbr2miGl5RsK9Wk3rZlJm4BkdyzoJOiSARnEgGCyiygCpBtxakV5ndbAGQx
3bx+rSrKMjuyv06B7i60sjjGmcOlmQFyd4jxPfpfhTjWvW6eo3HElZLWwDVDMpgbEUYvGpMOP07V
xR/Si5GbNn3reU7Ygn3vrZ9OvRHJBZmfOpp5sdQmEVB/wrnLOmS4dmpe3DhkMGnVPjsG8CZBzNmk
JD3sYjoXKdhr4s37NdmN16kXp4Ay4uLEZrK0TPtcANVjJu0P0AqHchXU4PjaUICli933SjJkzD35
0/WLLWwjAezeMo9uKFmTm/w6emyvKGjPZZDXexEkHmcwYR2t9LmkIP20FhEHUx2Ch10Z1S32hs9h
jsbZkkrstAjOiumMyBVq7bkw/JWWJdaylLQMJ9P5BKSciW/TXPI4AerRwnAx7fHaSbN50qaRs0hC
mW5YFhMrPVnmNEdOuRyHp54hyYUBpQzz5C1Trbe2PaAEBAtDGgJ0F3W52papoWG5gZItIqATPXxa
A1QNq3GxbACq1DxZOUo5WwRLn9uggRCZ6/ra1Jt8JbtofLJgEUGVdeUBugAhDU279Ut3r0MMvTUB
xM62UXIvRbdk9quOqgZrFXOMA4mZraSTEobDBnKovY4pv9E/waoanrI+/BFNcO0JX6e2zfRrq1Cb
VqG9IVk2eBWh+dPsoxfLNDs4WL2/GGRxdWI3v05NTftCDRUsNkL3mUyAcu/8o46Sfl2WRrkSfOR7
LWnHtQv3irou2kpdK7damn3TPwlKoEuOqB41e2OghvDwNNPv3oeKWbVZqvFcuRLDYl/A2nDNLaN7
sDmz3gKdaXKu5Ap2ysYx4doMovUZnNf+1k3Sn07nXuntFp8IbC03U+0R8+FmKJRGJ0bIVEQcr1hE
5TAxtmYt8VpEm5OTngr6x6thMLVlgyzgqJT+UcQ/hioZ1l38rdaH6RvEBkDxuMq6zPhwm/gwxsap
J8ntpffK/hx36F7FUZZe+FxVxG0kcXDMJSgScgHZ5a3EA6ph3rVOxXfUOwQsB7G/CUDVXDGajIzn
+/BYorvJ2pXTMEsX7kveNotBS6fDJJ3vU9dnpyAqAiRic0lRR9+StnMvfT49SUOuIwILF6wH5arv
BkYkjX+qHIYOdUeQvdGK4FMsqSsL5B78sYniZMIcpnyhb1traHeVrI59Png0Jr9VVUqidddLPuWO
7oGvp1ujHMcVaYj6fspUtLII52O+nOTbse8ZtYz6Xo3aqZdafQmcs6zr4p4T1xvD+GKXJfWaNgKi
/tx+CmeizsgEYx8HBk7QxKi3NbyeJRxDQExl3GwMxxKHUQa7YnQvIhrSl3g+fshUXXvUr+ukUVhL
o7haO4CSQQw0/YZmfHRkqo9wTQNq26J62VQ9ZFc4rPlBlIiOrPq5onL5zIDSXhEfLVe1S/ZlF4b7
pspvXtuPF5wtLEpo+HahEcGtiuwrIb5Xl/y557GMl3HZFWdhaG9amuP2HYaBsRbiReg72Az75pqH
OmHcnnfITQ9ARpCpk2/0/X4wvWFNwKkgkTjaqZi5ZRSbjIFcgC1aw/Q9LbhlkNN9Kwdd7YKunRvz
lbtEHqfWmu0fenc6+J1t7WphfQOHMewaT6/vyAgxTXQgRQBkb0lHnapYe270wFtb5HwjcjLW04gi
YbIT49To07eAspvJKMOX1IHDQVxx+5wWXLtBA1VUts+PB9suMKtvCsOLyP4s60NCwp9ma+bJqItL
l0tzV4itj3gL4EEvULCHT00d4UYGbYLyyKSljBi4lbJ8ejzYNVSophcIEPgdSJ7zwVq0pn1IRbxK
WwOMykiC4FgYOP/IVl63rcHnJcQtihgKLUYNvjQcMkLbdpw7GsbwAOSGbTdo1bGZH8Y4FUsVu8G6
Si3/VtrXwYzViqxzDeGv0b76MLDWgtppbaFZjEoRvEpdDjAEc/h3Tn5vonQ9qsl469gJyyqq1wpY
zbZOTfP18TJAEkgdAg/N1mTwQSW0TKvylUMHmepCs5+yKFnqgC0R6jB5yeIuf9G0JN10lufTq3jL
+ir4rlZxlPabMo/8Y17X7wjqwSB49a7T8+PghRwjK+OpyS2o2/gdLUbpivbopR/rcGE4QL61SLx1
WvOtnnq1bRgaKXqcB0t9bXqfjw+GcNQnSCdG2qQNegAH1QyHS9s5DwOkDLpi0JfMTqxhXQy7GvbG
KqwZ+eCQ2OoaG3/tKHM7IWpZBIGHVqAdnctQX32MdvP2mW+4QL5GYJN2gxy0rZZxjmItwxKe+Mbe
m/CwTNI/ehYVEg2VZztynWXXtebe9or0lFWInbxAmbs6ifOF4LD95MGI2pRGpi0hagHLKSq0SoO2
H2Kw6iqJ5aIVbbGtEshjwZT/Rik9Wwv/rCKXgpBBNNIklRq2Lh35ix8n4uLtS09wRhJme9LNZCti
ONGRTeBGr0NvbfTvndZ6x0SDbdwItev7/pNywmMo9x3K4aOIeo2kBK7bRRSJAEiWHABAm+HZjw1r
Bfrg3JROQIMulDtHhWC4RGNuLKO4hKl/9cGRnqYQr/T8340y+2yk0gXAo3+2M/XURMo4Mlz5kZqT
se1bM9xHzkzw1Os3q/XgxpuZd/KCKV7V3uQfqkaHrSbqY0dYOuluHBFbyB19iaRqioJ7CWP5kGAo
WBRzRVMS+7vgnNAe0zFblFEGiy6YkGxaCV20Tnv/jTD9F6/J/HF75oxzsNFKG5xb/iraVxT9UoO0
uRyqWUCRm19SrDZLX1GhdG2ULpNW6lspETpIzU1x8CqG+XMGf0U471F53qXKK7U1LFPsKdqxUvZZ
RLAzJy7pFCDt+0wuqrR2tuXg36J0wiIc3+p8hs7+5mfB/PnrtWM7HFZNR8c4Iw37F+F/FpQCuHVB
7P2sj42z5i21EGkm0gvOZiolous6WT/uCHdMjqOY8iNKL+NiyvdyHgSlQ+NvvKmFo+K1yHfL/Px4
UOm6dCZ1NhhUn0ZFYEhq+tfGrbhD5/9V5ZfeDgk3qYUdskLOS84ZchOMsJCOlNF6zb3DMVRP7NXF
OHztEHFT8gUoBEexzfoCgGpm6TeEbpu+sL70BH2/cwAe3BjtYhhdsYJkfD0R1ida/v1TUKmVp4vP
3mT6e6/lWKGUoW+SwMTfz7pIoq83LVgcuv1DOJfMW4GMakEdlMIp5L6ZaTQe4gz4buTNnuuyqq/p
z8lYBr18zwMb6a9o1dYS8Sc6Vc4f33DfgHRnR8wvbTm8VKOM9l0ngRUk9IqdpBmegoJylXjjzzl8
si85cg3DLUyxHKLafC/8WbAOHp3w2oXpyuKjLjQAZFLd6T1Vm54g4iWyQUIYS7XK61RhJcDjgDZw
39K6WrQ6xWQLQeAzsDMcl5xTgUaKyV1OaXosbSqapulJyxhR7Ht6s448e1r3jWcif22+FlYaQQ/M
ty3NVJBoxjEWxjLvzWhn4sRYuAO1egvuehMHLEEhNy6ilc9dShkwX+AJHJ2SlfWQga1bRagZFg7O
pwV2FEFLfHrKpPeVH7BYgX8LEWvAHS3dyqR0T32MjeKN88EP+pHVoTCzcVPWBcHLpf6tU9QAso71
TZ70aLBQGHMuSN5Z/4c7Cc3bTk9fRsfq3+uq2rO7RSgEQn9e8JdmwHvSeKPF2syS8ejRh64auhR5
d3GIin8OOi8kk0Ra9VPSMgSqYjiv8ztOsXycXPjAFdfS3M3yb7rVRSelWc+Ay5AcC4tgnK5Mt+Dc
vj+OXGXSZKtGQ9bTvQ78bZvH7R9y4hJeS2qpNZHtNRkfuT7AvZ6NJLmWLFWNjDgoT8zeOCjpdLqr
8FOVdOPnLuJ68YdxXw22PLS6qd7Nklye1gObW7VPtfKNc2hq6zqSLyjxwmdnGNBbSnSuvYZhsK+S
DefL4pZsE6gyizBzxCtb+TcdCmnP/4BA8wVQbBpWVV18jAxoj9noqcuAgwMS593VRIbjygppAiba
WhlechzoTcT+5B/NRPvie1r3x1r1P0oJ+P8oghjj85/W4hlk9G9A0Zyh/H/+92ummh/f/9dRZcH3
PP1zBvHjP/wjCsD4l+NJSzDQdSVuIZJ+/18UgOb+i2KXMADDdkzSAkyXhf3fWQC2/i+8UA7OANZz
Hc8/b6Tm1EX+sPT+hW/OsT2BNmZ2non/URbAX5lD+G3pgaCIRL1isgYRdvzXnVDvhGK9DHt2vPyn
FYqOk19zk6DgONX5VuOczGfUv8H58YDmq9gVlZVeMpMxRdiF/aEocutNi9RX4U/t9k8f6H9rQP+r
gWx+f7YLUJOkBMcwBY7bv76/OLbdJPPzehlyVt7bXZctU6FfHj7xscChTWi4v328fDzkJrEdZTaD
0g0icLES4JpxtWVZKLIyS1S6RICLV0yNCHSaolgNJusWVpXpc+rFtyKxtqnWVSe+t5SVPiPGJvGy
fdNBcbSGb0Ff63tk2NYhAgu1D1PRr0ST6t1CaLHalFbPoVaB7fAjQs9YczeY2b/mVsBBbtY8m9oF
NxBJLebQczbIwn0gtWhbo0l+Mz3tya5qvHlNbcBvHwnoHVp7qKEnxOO+4GicT722d+O2WQJ4iq+l
EhPzFeNzDAnia1TQbc9KRxydnvftBTCrZzdI6iYrzZDdUdmZt0ryKX5LPUCwZtg7eL+Q2NBthc7k
9Io+kZe+9KOyllYrdOPfP1tlB6z4dPNRJbefxVwh2vY7WEPcrm01bovW9pjHok0ccBZ4pdK+anhY
rLJqf0jb+KlD+nl1jcJfTxAdQjBBm8I1kF/DpSZZgDigUqQvqR7EL+Pa6/xgGY5U3BYo5VXHQHnP
fCDdBH1wz8us50sI7qHXjDtQhOHObuyXxO0welJaLDOD8RptxGyT95lLz7pZd3Azt22oD09Nqg1P
gwasmZbdNSWIgYR6ZbwIrUoOTN/pwc8vYxv95gKb1NXsbPPVRvl9tSvtj1etjssm1NODMwaHaCxS
kpFzD7Df0GpbWqgO0utVgzD4GINXnuJ4ZbvT9BrVU0VBmZWrvD962D8v8RTU18dDRouFVV2dUfD3
4bJgJTkU8Od3aesMZ5vp3WJM+vE9mRpzpRFcwH6DQtwxnBc59PXtsUOBSRmZJpcQGwf3LDkBXse6
x9TCtrbXguJHY6BtgNmZkZJFMxZ/tK++G0W69xvdfY+aOF1XfgIb23Oeiad4RpISX4sDpVqFm7ys
wSXG00HraWwyhkhLAEk86TOHJyoGdqWj5TXameJsWjBNffHSunDvK2KrzU1f2rdMRuO3kSda1E8f
2kikEzAQBgSNfq8kS4mSVreui5HJiKJpvYkcvd7MJ7Bb0a1tNOc3JRvnBjkiOTOmPwel1pCgAKpL
jnloLAAjkyNi3q1hqo+P7y4JIhr6r5Oe+id9/jIzfiHyYkibLabNonCORKGc67kwelRHXjYgpnbo
1Asj1Y5+OE5bldXjKnecYt20VfIFMyl3clW+6EN0jFzaUaGm669DMwBWBp/+Jc/LpyBJw6+/WQz/
vhbiimfLEPitkfQ/ghT+bKaNu9Eenb5aNobfncaoz08BPsKHoF0O19hREWdk03oNurtWCe2tdItP
hcrLrXHDZ+VdS/zDVwJGCHZJ8SNHxD3Q2ZiSb8g1n2OO/K9u4pdb6cR7INTgviGCnR0GVf/8gxjy
r7bxeVV3ge1Jdj/XmPNxflnVJ8W0uNfHajlVXorQJ8IMrI07oYyMsD2dkHQrn044YIwnEVn2pndK
SBwdwxHU1t6FqBg2H7uLXoMCNpyMI3Md1v5TLMbgXKVQvP2mMRjs0s2ldo/2aBTdXdVhA6ljosv6
uQB6PDMisg8jb9W0mrdt5k5LyJa8SmkQbpwI0gS2h88ZqPbK1NVz3RaTsarczwkrsDN3/B8PaBjB
kc/2kJDa/Sy71rv12vgN/oj5XrGW6nr0kYXK+DAKoGuiKEiCyO3ofVBfqlbhPSmj/trFBGh6Yea9
tXhrlsJoAF4kmc4gv6zgW0ztW18YbB0qLU+6k3ztQM89OZmO70Myk5TGW+WYR5paBHsRBrPSsdOf
Vbu0M0z0rMzo1M3UQq5gonHoG9jAuR8elOs7O1RM8zbjNs5C+GFPwFVPt7ZrtZruwWaKIn/HiLRH
wsbK6LrxtipMudeUb56aNBk33timtwnTGRjhDkCaA9FOwj09WPjVF7qTOetMS7BIht1aM45l1ppf
R5xGywgT6SrDiLImEYCGkFJ4a+dndLHYBdBGnUtknqvARdifR1F9LfuZHmgMXMO2Fj+Fbeoc0CA4
m6DKioteg+IImKQIjqZd6qF70P36KpKCtTa56lpcvaG5xzyitLtwMBYj6khnE7XcaI0wXiIRukg6
g3736LEXie9tTM3SVl6bH/E9ySfXksWuz9pmNUXub3JZfjnLzzcGlY6wdF0a3OLur+VYW9paIeqB
W5yogBAoOdITrK4Tmv99qyYm5T3OQlkkdCJyZjG6qa2kC6/IqRFxRZnhzAtx/B4K6wNRuWIWX32Q
HiRR31iLqA2GVzKdhqtdQ1BBeWUoho8mpB0zazzOjnW2ZoL/bHUcljifM5SpodnHdosPmLsHkQLc
2jC8mWYwnQKBtsjr7A+/sK8WwTY7oO7q8M+LxS8RE3wkFMAkAbBuOdA7+Gj+WgEOOmpOpBv0OpNm
x/gm/Mj6cjMWPf2qySc4sKGXnRuBukXk5CR9Io766JJtWU72ZjSwVuptWW6EDt9Wme6+j1wOwFYi
9jpV9k3rY8KxrR6BV9Zvy5AJJJtbeUoSJq9RLnfDYFVner3d2u9qe+NOrrXCO6GfIDAdCqvxj4Gn
tXuH5sQih4TNXFgThya03d+EGFHc86P+JwPk8VEI4h0sx5TStrHB/PWj6DrPQjTE4ZcNUsPQW0ZT
91KmHIEp+7BA57F1aedUjRh9fJPWXPCuYFrtjU+D6kFezaVv1jne7vHSNcvxSNIWqqzAmJHQWbEv
yry5DxWdo6Amr7xh3mDjkl1UuZafHy/9othIab7ZoyVPfQ6lOZsK8hN9pJ8MziOEJip1ke1V4YaU
mP8cHgI9/JI2Otebg++xlC0igFTeg1gDEmY14lVSCaZVs3m0SHxj/EEOQId2xhnLbSUccKf2uBza
IDwxZCZjtvHlxdW2j1qnqbTvzOTG3WNFLkcE7EPv5au483+UGLeQ+diF2mMN94+PBxyj04b2vc0E
rB02btbbOAXy/BPmKNMPn9M0kD+FjlLfro3vRWHf8rpdRzQhPmg6U2a1o0HDdCBr1AU13nalS4tZ
ZcdUTwgMRRN0TyXxo27v3SfjwGgvuheua2K17ZwVUo7oHkVtsuk0hFKBwQC1Kx17SXkZrupO0stF
8RWcPBPXZN+H8i3BgLpKnCG5pUlobmTqZEsAsMlGOeIpqoOOTkndvbTkQqoxra961+4Qkya7xDbE
2mn0bosokkwh9rurqUJ96+kREuP5pTFM6xjB8VXPR22LzmpjCGJsPHvcO44W3IbmZ85sdW2Z2PIW
aWiwLj3eI1NevmK3K55ylyyFsbX0D9KL0lVAd+mop4a7SPP+ezz3Iik0fOZ083Jrzwa14Px4iIri
G0BSAiaF1+BiTbuLQZlDie4itM18Zz1virRl/XcRj2+6FVVvehBe0yIKPqxYu3RWd9Ka4lqVTf6i
LL6CPs6Rxtf1N82id6SC8kZXyX5us/qzEToZVtQUp+Pj4nq87mqsLTa5D+bj53Otgfbl3KczCnnH
DU9YbpU7N2Snq0d7BBquf3w8Yy/EjTBV2AE9zdmQ7VfuPdxYxtj2TM7q/JM1xKC7qmA8W10ebJKh
BI1bKcawjavvtMQrPrQCH1vgEwALo/6TFewEQxym5M7BLNG54tm7apoTX6ucM3k7zCPx+UNsuY73
TIPNRRdoEvve3OVlqb+0oerXdjIXsqOVcTnlU73UgzpBS4qlV8U5c5a82JeWeU1JkcLdlev4/+e/
NFYYO4X04yOMRwe0K158twkYvxm9WGpmWTzRltJ3k1Jvo1PetZwTS+DqEMBrlJUTV5N9MDinHis/
c25q9hpmI7bIx0sbRdCti1vYuJiXlhix1AoHh3ZoYqbadSSQMmRGtNEhqa0haiFEblCj2tqr8eF3
k0O8c8ac9XeJXn/fdhm90GahFqWlYum/hvgEQdjxb8hQvjOGu8bqiZHVvUxQm1YVpVZkCX1vk312
9RXTKrQCXCCiwBbI2QUtML5fjG35HfXigtgT57tF2bkwKvQGKIjONX+zA5TsztA7WTAqLj4s3d6r
Wm9vcW8hEOVkgjwo2zVaUy4TjJaJpcI9nVEJRC7pNx3EcIKYHyqTaAAopEVGsn503GtvdDDsG/Fv
ZlK/ZPc8dhsQXJIK3bUdx/l1rlDHZePjwkIzXtDdNBoH08P8oCZPHkafIRFr2OCH3R7LK3GpWKKW
NQTnPdjC8JbUw6EkBuS50tGJJYm6Sbs7WJkuXh+/z2e469PmQNWFSB699WlkN3bo1vZxGZxV2qQL
YxtrdreVtUPiau1U2qVdxQx6cS6J8AnvmX8upnxdNnj6oS6n38hbQmutp2/CcMNVJMSlSa3iaANy
PppFOG1r3Y1/l4H13+zKoLwo+5jBUKX82qIydOSqYv6cQkL/vo6hSVZ4S1QGh3d1T3TyLuyA2t0b
gLiOBk5ARaTe2CcD+W/F2tMy0rqMND/OstdXZVeYY1Fa7EsyJ6p5PNF1xs/BjexdwkKz7qPa27AR
BxtJHiPzwNbGSEht1kpu1cBNwx06Akbd9evkBeJVm0NOUjKL04KUsrDtnpN4cNm++mGvF9VvjnYm
7cxfSxSEpabLEBNy798umi6zothwaIpYnS026NPzk98QzjcLAB4PQlqrqS01xOLFd4STdAoEJtzE
8Jwbc1kmEa7HaJ/YYBftpdcOZEJ4vlgB9WvOgVDnsC9wn9ppfeq0oflNAW5Yf2uI2iSiGnMFTofV
dJxfjqbo+CXfwXziqxC5R0OkiNvgoezrfz/7z69ZXYWED9+73IUep5vGGhCKttaF/JrqVhuB3FTd
SAB4pCG+ViwVtpnmF5Nv9dBF2RNhEtazwPCPePT+eMFgciI2w693j5f2aFcHUSHsoJ2Z79EMUAPQ
HDiS0jrsyPcwrm5CcHeFt/86UTKeinC4OG4dnFIsfT4BrhpqNPejcye1exQJWdgwQJlUAgJMC+9D
zJJ8iBkeLwqnfUu0nvQAYnvqsKYzk9ivtYid99axp6Uw1XgTWu5tmCzpa6xnaoN2g+MIEQl9YIpD
Nxrv09SzjbgDcnbw7jipr2Ub4LBhu9tqnvzyqHwCP9Nuav8oikSJYtQQWrs2ere+yz79OiJ6P5La
tE4rIJHdnDH6eAioPecgg+GGUEU/keXTbggNSta1aNMXwwwu/eBsNVNJb9fGucV3Q1COpaNeY6M1
FmHUjJcISYS9auyavNtm+UejCcEfyiiac/qkxziPQrb8DDMzAtjGfIVCqfaBTubKo4XUDZPaV1bh
LR/rtq3n9db2RuJaNYQHCM5uOVcDw+Syfi/t8TPS2J4EmoSPJQrViD8Re97joe8ZvA6Mnpl958ie
x9DGQu+zmBrYhI5TIr+JvJ9Qk0URmI3IbjcMI5bEQFZi1XWhzVWU7qk8BxxGYxKiuiuGU2qVKw5x
+pG63zkrwUguIFtlVUUtMfFJzc3vCDI63LJc6EKr72barP1+aK8pA9DfLAjir6P2eRdBF0XHypIO
6cXi111k4qpsHZ3Nvp4s61gU5s6TrbayZsEaYnQevFuFqFjilYnXHZ3boxmX+YWSPUblVNeoUFjZ
5byc0CPUVpWcgbAlkuqycbMLuzpeMOPVHSb33pX2W9x54+cCiSAplXV+SnQd6EeU3HMCF8xGrUcG
oObCQLmUGIa5UfmkkJxZ42+CAc15ofjrYc12CFiclxBBqqwzd/P+3K3TyFmoe+bXCK5QENVEcrGg
P1a44IfXZ9mLV4z9NZ/ao54PwyrTfW4Bn7Mplv1PY5Rls9Dkc4f766nMdPPeBtbKSJEkeMosto+9
P1Sec25t8+c/n7nl3xdBz+C986XBveafX957r/WhVtR+jJhn+oKZRAPM2pfrTt80NLsOIYDb1aBC
dxXHvn/LMjpXTdhnO6kSmo0KiaWvO2oXdzoBEE0Ynse6fHlcAMQ2W1zEvY4By9IPj2dmJsdt6CWD
TzwTTeeBkM+rZyd3WRPIJqr4TUPWvarq0P7kBgRRFNUTzpzibbam/aHP0tS40KcyJv2wH62d8tKf
Jlk412x4H5lvrdm666Mjmvqoz8/MJu43//yZifkz+ev3zeVNHCaqEkJF/hYE2cle2aMZJ3P7IIgP
KvSng5D6p1gL6p2OenqVVymj5vlZ4JGVEqGm2BjJuPad3npD7xNfnMChMd/1P12j/8iawb+kFOWX
sWjMtVdQeSZzfkWi6Rt0jvaLTTjWilKZUKaULFBDVBsDH9/3srbyRSFCSW4OEhuWyerJsEnjK3IA
eyIihW70Rfy7/sTf937PcD19ZqOanm09Qr//dMX3QeEEVtfFs2XPmO3FKJE1RGNhaSyjvMU4kIl4
Q7CPOJtDJM+G5yVbLCK0PYfIQ2ESvT8adV3oyHOTUwiFfdziFoovaAeio/NfD7GmoqM2+m///B0+
YqD/8h06ui7mRhNufACwv173kUsPI5U9yvGkoxKplPs+hIO6DYb14RrGZ9HrNAaFyO511uX3qABs
kg/NU9VF+R1ZYrbIU4b+eFPWxDZglq51m/Ayh1n/rL9luGSv7BGrp+/pZEyGCdEh8+ihj4t4Gxn+
V8RG5C47TX7AB3GMLC96Hkr/i4UHbTBoWuNurU9OhirQFemq72vjEJp2fR89/YWc8qWtML96tYNh
VbcwY9fVNe0a5peyuA8mS6FKyVf+YxXCP7JCsmI9k2rgE2/1fwk7rx25kW3bfhEBuqB5TW/LG0kv
AamlojdBMui+/gxm9b1nt/pgCw0QmVKpUWkYEWutOcdUNcrAZanq5sUbYWaX28XPwcuMbdNtW8s2
Dre7eArH+msyll+MVA/7sijiM4Nkaz3lAV25bPzTzbUA8/95c/HBBI7JF4uupWmK305lyRhnseuh
6BWFDLb04NzXDFPaOA1/wXilzWl5zWsQO3/5w/htQG6yyxNssrXfO+8SdpAh401VC9JWfE7AE+rL
A3q8dm8n3R/WffFPORYbnm+6HH3p3jGsEf7vdwHEBajT9PLXsH8erIGP+NZ2i2arPt2eukFYIaFj
jgMR1Lq4fvhTtG63Mxd6z+3SxQ5EmtLHMhZSG9cJorlMWXtKSCwOioCJXqBCrdomfRjArdEQMNel
XxrX1IUANc/Zx+1ZYED4NkooPO6ClbaHNrzzndx6HCLrOCBRYbiNBD4e7kU6uPdeVWnWrUU8PTTN
tRknaI/WAHl5eRvril5znpcWEz2eDp77inLfvJpo7Y+G8aeIAPtf6+nyPgaUU9Sfpote75/7p91y
sAbll/OlWjbsfHbBm4FW4gsYX3VlFwcjInC+b+SAHXGsn1If0l9o1pwAyxYNuzTWeJyGqx+qQ1u4
xvHWhUrF2b3d3Cj0qVl99ykdpH/8exuJaPCD/0c4X03OHwi9/9crEpbL2JypF//9/opK2LLFoIp8
/XmOHzrj3JT5Vs8xk32msCig8z7Fd5kd82w2ttki5OGjXufFY5zkybZxSC1q6tk4ObCQvoqqOgcm
YiABI2l7O4zGYqej/Pnv5YtCxJXzezu7X//7Qvnvww0WO891l8481G6aJ//8cOJmBrds0yG2u/Sr
O9KBzvs+OEeeHO9MUfjrMIuiv6py30OH3qjMa1YRroezUfu2Akvrww8621g/3mBrNBt/qvx7pgh6
Yxs1ULohvzhRWPLqrPQP96d9E3f+c5HHEMII1XbZp/GR/Pa7M1kcInoJePCKQDO6crPLrf/gvfFV
yt/7qTzrUR2MrogxjYbfjTxx70AAeptBtuO6l2HzCFHpmfYsOQ1p8IgmNwdq2OKRaeE1JGHiAQZK
uqe6dKM93j6KgdIqH2RujRvE796al9U+goA51ZlTXvEBO6ooqUCkt2cntDY9qvwjPRHEk0tl4+hu
eBhde7d0Nqa2uPSTavbjbN7bjfKuNhO962gvKQYQyC5GOrdXfyHiVxwWxYg4WFoJahbdbyTdVdTB
4wVxuLct0xn4ZxmP11IVlyGxnLui9LJHHUnQUADQ8QuLlzCDTpikaHyaH9Pyi7dePq2jJq7wX9Jm
KVJ+s1szSMRui63Azjf5lNCVMOMnZx7yfSFguPG2Qu7vn8flIvKY+HCHpsk8+PMhZmm6T5dLaUvA
FqN7DQqJzHTpf0yFY+xKAw7K4EBa44S4b372kWdc/KpM1ghe6DP26iArKMocWu1tPZTVC9Q68nU1
WpSAHlE6DNlq7tTFkH14wqH096XOMWgbU3FBBkBkFuryBwyp7d53k+qcStPcTPNU38+TQ/i5rMNj
3M8HNNL5fZJGb11Y6gv9WoGfvC2z9MuUVfYmETajWxAWMPzTjYri8qs5TvnBZsy+A8hdflWN+5QE
8z0cLNLMIAOtsyb4dRvoVjhf+wZetWs16jDriWIae73H6FNUafg8L1tvIG3vDVYkYUz1VN2RgrUo
W7py8vZ5QAQ3NjD7cOszxgrEIq6mxzzT8Zk1fzP2KtvWnEkOlpeLd6Pv3kw0JqtR+TAyl9MIra5p
E8iMo0BoRPm2mYVzF7mpd06afhWHJH1bSXkyl80+hENSKu/uVkj+XU2uML/cD1HgPonQ6+86JN4o
scYv8FLzS9fmYKU866WC5Lcx0qChv6/VoQRLsL5pI6tlzBMFM6jlDGQ2w6ju6IruR9a31T2cDzQt
qiw3AQOqw+0LostBrjHdKkuXu08wY5QMjw4hEnjsHsuqrbNt54IAKaF6tc6Uvhia9kbvGd965cTP
2qnUNcowtPBubNs28BcjIGEvwuwbZgeROrH7fdyeBb5FPx8uMTPH3DoLuviwYFraVnGEU84ajOc8
DqlAwulL5SV/6E+JRcz9z8VraTNSacBECkL03v9ceCEf0C+0sAOiIhsYAZTDpp+95FIN3a8oThiS
Z8JGFsKjKEqAxCndbgb8Ihujm8OvHbJR2pLOg5HkzUrNc7GfZTNtbvWoFrwVlWmdMYAfl2b5JQJf
e+05pTM4piRf6m1bBQq1f4rY1wL/V5B6sRLGBGzfq9NT7zRfHdTJ4CsaemFdSLx8MXWbODCiI4U/
vJROfIkLhuymaI9+GFRvgG10nUzf3MbCleo9fO6OtZmPu2LBEqQ9o/fbo3x5ZMTRH95U+99HNs4X
jN6tZVO2/N87uEyY6TuaFUe2mf7p5jb6MaUpztJf+rie+0P5ZniJF5Va2Rjvjpj8Q2vIqVrhaXRO
grBzpu7nyvQChjujcwVRrJFj99XDrbFZqh7LWx3ZfwgM+i07ZTls4nwLbgpJtjLzVpT+R8lVG+j1
YH+R51jaenWj+IEpJpOQKdCistNtvQXUPtmpf7UX8CUNqPDvLkTZdv2hDcVX6beQOcsYv33YRuXR
zI0dp0L6kySt//eDg2X9q7VwO81ZaFs9kzgL87cvcNM5hpm2HIKq3ndfQ5uTARMT+/H2yI6YAxbJ
fNepxnxP5EAUIk/PRlaTd+FLGihplpxbNBJ3arlMeFgQrPr2+ik1Rf+GDqB4Qpl5mJrsLlUcRKwA
2vjUqOlBmTmjNrs+AXDw1otIpLQacdYdJLMU0/yDGItyd/uzGSYSPUms3e4EkDKJO6JAu+yFX6G5
tIqSC88ZU7AajdQ4yF+dp+7iuoY/TJxPEI3zE2EBJ8ONu/cpbKJNFQblCRhFfxcleX/HuIBJR8EC
tzy7/XnvO+k+9xvkfznGepDhwel2U8K7ZB6oGuuY0KRC9ZGo975p1kMKZV/XKubEgKChFq7aGWmF
1DNCvc59A5/KrtPN58E2iZ5gq2BREDLduUhKQDLmw6UdsalFDBqZQhBPCssHlEY/rMIifWASJp7b
mWE1NMxkfyv5bGzHnKgzwxLbPrKJD/pcF3izh1NgohP4vIOEhwbr1uuOihBhnke1s5vs1jyYferh
3uZg65f5F03Vx0tKOd8XqmCXiMr+XnhqkzHGBlxYxU/Y3P+kKPn9dvco1R36EyZVvu+yB/22hiKh
gIUx0pnLNYL+QX1l9gdXZ07knW+/1VY0nhqr9Q+oj1kMI/Fg1727k54373JKhlc/km9T2gZHz+6z
LVgI9w6HsHcGRju47e7zJJ5H2dPyLEeIH/dl/XVWzc4VBm9fZmCQFrrZOl4WbpmsJX+Y3TGm+22f
4DU69tJ9RNPt4g9aFHj/sTCgD5skd06+Hqva21CUbOJIsOeJruBl9cUP7s5y9SloMzS04qk4zVlZ
PlSzGSzjIWIMGzsu9jk28FXqRxGgz6GPUT7hatdSOe/0j1FQmE+19PW+tAL/yWWwbJTp7tbcLdRI
c7fFURfnQBVD+DyfmuI4V8n+5tyWi0tvdsVwcDvrXaY14STWgH/Yqs2X0EHB5U6Ewo22vSVXCWNg
L86eH9E4QUZ8q+ZGkAZ4PKzucAtUslIiGD6dcDV3kT3P+lpomy4h/J2vwkW2F9RVC5q6+o4CokSm
wI8pJ83uvM7/kY9DcocevrkTbfoTxg4wy2J4ypCIb+lnipOnqvm+0xzs3PwxMObnwoVTNCxZHjSc
A8gWWJVmDqgjpf2z0CjXHFgDBysoX3ydqPs4ZJZjtF7xKN0QaBDcY2flJDM4iKROVlL52S6JRfoF
4NYxrZrge26Z9i5qy44AytGq5K++MhjMNCVAYPUq3ddby4xDJTMDYklu371E+zHDPRfGt8f4SSz3
daHVUxPyQQc5Oh1QOfH2vy/twe8F+/KV81BqUVz5/4eoM6pIUal8JD/wCV60qL4qKcdjO2r0dwx8
1gEtIt5BQlaRN32U43gynaI7h8qqOC5kYq3JEgS9HZEIFI3Bzm+z9kUU0XVwwuNsWfU7kB6Q2k1m
PRrLrCWPwZgozqUbvNjfwVYFZ+hA5d5yE6bD2WBhKxX+i4wrsXIbJXaK/v+hcq3ioKzmTNbedP5U
ptQDzb4ynE6ahT4rrOIlpmf6bJXWdgy0eBshtgEDtT5yxWQozyvjbWYoeESaiRVnEUm54widF4lk
OBNlUZPZ9TQ0YbwKcmv+XphgmhCavTYiQc8ZpEuzVk/NsQogPrK5+UfGGGRuVwFmQSOTjxoD5da0
rLumTTJYhmb/WqV8QcJmVNfbUsylPTFU5mJV3qor+v4lT434YXwwZynODYd+AFbQvKflaSrd6Q+D
7381AfjAKQU8G1keRsp/dbrCZogi4RJimhpNd1UA8fdRa6bbbOzcR63bnx0k861TZuGthmz9wjg6
7sxXda4quTfppiJB1cUxcvgNvcz+VsyAmiJ3bi6zUX4vauU/cBrO1paU5R+sJfQrfh9NeYHruUvH
OhR0mMJ/HfssSg5DL3SmMPqW+HaxVvGUPrbLJXDD6TiYhCqkdpE+Om2YPjZTkl1Qyt3ffuL2R3U/
MnlH87LKPVISQIaSVz2meg/+oXygVnCO4eD/dXs2WfIy0Svdh+S00KRrnDvlPuv5GHWT8+A0X4bl
4+ceNR7J7whO4l409/Vcst3S7b41v39rg9PeTNYN29zONYPmJWFA5JfNMbKJOTN0f/b1xOwki7F4
Jhxo0gwABewnirvO8N+Qlv1MB7/5SOWqS6QBAybU2J99scMX7b2lxPyUPW17foYICa909kDtvE2u
H+D12UdiEL7TXHQekPw6D2B+mNcyZj6Wau4Q28Men/CUbm4tkghtrmunzLwsLVeI25c7ep5x/+pm
wwFEUZD0wWOaAO7MfE7Z1GZn/hL5nYxo32pXHps8OeKbcd6zTL2UdvqR6ARLaCj/KtvsoWS4+dm+
jqYET0EmnxwCFvehMLdG3gJ6XKRW0mvWflzqc2xBqwqGAEX5HHdbI/TCPVZBtUrDfvpRp3oNp0Z8
4WgFTL031zprohe7AcjkUqxsi0y4R7So2ZZlluxKTfwQatKvIsiGh2Hq7o1BZ1voYhfDwuaBE6Xg
q0hytumd52m2nmPT/2X27uMC/sSglDxlnpfviQqz13ClrQNU/PrY1YJEJUPs0b/j0NUJWTveHL4P
/jLa72kb9L1AJAc54D6NWWLNcTn+tiCiomqsTyDXq6uRtqB0DF+/2nXrEOMAfarz4keGj+NxaAu9
HriHXz1i9y52EeAEXZ4GHGptSxwt20oRYI1yOHWe9ffFMRcWXcWJYDkxtIz56AlXmC2Xp9NykXZa
cXQnjU4R7YlborlHsWrt/T4fN7esib4eqC+TRzOhxArRS9xFISTDYErgeCyPSpNgAivO+u3tb/3l
RwhtKnfdsq0q07tm0nW/pFVPHrrpZHfR5FgHgwync9+Jagfv0n1MDA8mrR1n701Br5uyVbzNVvgQ
GExUSioqaFtaXmV/TKqsffNTfQkdXf/w/D5aqyTU99jBvQvTh2LTFWP1A6cIEAT6l1EOJycU8XxG
boCSlQr3raxZvsfmpzSLrfYygiWMOHsi/Avr/NCciwgVxVSHyR02rifO7nuvwd8upUMqVOXj2M2q
S9c3/kujZPri1UH8ZGWiecp5rw9jg6rm9lSGtCqsNHRXnM7VQecMOqL5CWew9Xy7pE3+homovt6e
hZijdpbhiU2i1LOWc34yo2JcE2Kgtm5XD3fpkkR1u0yKYclc2/oEZ9M/xEk77+nvqZd+VKcEvURZ
F2C3BqfWl8+H2qYm9zlZ+hRAx4qQy9QJzhPrzavZCPOo+gZOTzfQPanA8xk1YZlLz6QrZvNcj+UE
GNcQXGUaIqyefcwJM8D5ujXuYkZBu0qRSY8JKLjeLjSYx1TlB2ZY30Mcyor8rg9Gmg9mqaKvsjCw
TqDaJQzwYKCj3hT1YN0t/JE7DbH9zlsVg5nurM7ut/1ybnOVV10AhsXLiM5vqQno3daA9RYDoDdQ
ntbarc8VCMlLGNM/anLmII3rdXsK+unVKZuWBUYj5EBd8jrrWWxTl1A6p/Y/1Ox/d1XLF0VnKRAH
jhnzglZ0uSXtmDs0M+LXidIUrsuDNRuUT9ERNVv6VWDgS7Fjkex7rwdfn4BBAvfIw21lzBudhAx8
7JlQ4KpfojcSMjIr0sYjJasVtFIYeTR/gG9RU/HJhYF8IiSIltkb25m/abVzAm1H2PsoiHKxm0Of
m891ov8yQ6gTXdCSyeRNK6eqQTVCPyAluoDQ4Hyfo2yrGn/eFC4oeasatuF8BNrw3ZkT4gjSCF+a
A96G5TCtr2XuzHt8k9/FZBH/S4/1iOkOY+ks3X0pGogp9gzSsoF1pVmnFc3/sa9+0SmkaKkJpcCF
8R6mNlOSNr53q/G7mSOXMYAcAcwCWzZwJsPayQMD2Xr+6kR+vpdoyUr+X2fIQA+Isvn6q+pnN47m
yaQIWJWZ024nTTe2c2CVAk/CSsaUM3SoTMKrM5v5JsicZIunjrQgAx4O+C4UUE94JNkiW8lpG70N
qTmDta4rp77LWeNXADyhO5ruKzlx7ZpA73k3mECMifnLLIZTUUV+J0YaZEfjeXT774XCj+P54t2b
lI3E1n1M446Et/6H6A/avR8c5LLOtENwTiAsVtKVaTTWapD2mu0CSwQStZB0g80Uudl2hJgINLDs
Nk4gT3E3E+ij0mtFgiERh/5bYiBoImRu1bAhblrRX3URgSicvP5Cmy1nYtw7ggyest2SUneuGxRR
oArQDQ/CWBujEEsXv/Pks5/MAdwR9sfpl0ceZ9b0OykCcDBx82FF9GOZUFxklkpiROCQeS40SYlu
lOyfe+a0zqrvnDfyeqKN6epH3ni2NgtoSEbT1pTDGWvniixblFD2qImDpQ3h84luFL6YZOz02u0c
iquBZmDWp9+6NtqqkFgpK4RvZsTodGV6nsrXwY6nEwlB3VkLGzIhKCqcADaRZw2QUrpn60iG38Lu
I/ABpFa5+VQGabKGOv6904FCIEUsJsu9szQ3k4PnwQ1ilpVgtAk6lAEO4GcGvuA1sGaBU7QgfxEN
KAMrWZdNh761XeJYTOPXmNYvVVR+L0dgkDr7aEJnPszygfriwB1Wwm60wUVl/hFF2RcHIPQaTutO
cDBgvcBHWlFIdp6DvPspnRVo2Vrz491AJm6PcIDO08y9qIWe9kit9qlCKT11DVGQTFJ3HUPPFczs
atX4BrKo1umPVfklCCZMEj4rZikmUizGbBUX2jhE0t7wkXobOZclCmCaM0Wwc/ruvpfZxxAC7ewb
YpysMTl6E5bUlqPD2tcL9RX7Y5XbB05AfMv0NGxtu+SXU4i7J+dKema+AYZwGpoSx0zrD+vGcR4C
OlzLUIj9duuNpbnt/OBLjE5kndr+CVz5vU1hQD5Y3e/GftgXTLd2hRcSJ9VKtZ4ydRypodaDNE+u
qr/NKboEz95atmK5t5+zhRmsXQ3Bt/5Sm8tJD0EFZ16yDBDDs2g2FHsAyDMPXBZkt1e7mDchW9Um
cdDM5cNJTbk69TUtn6lLkaJX9EEKEoPxlPv+HhHFKst8ztaa1EEmW7iw45UTcd71zY/U2KEnrAGe
ELQzu97B0TnkN0QeeTW9B6mTrVU47Nyqjg62sputzL60LtKYbGa9lu3ZLa1hX/m1gKM5R5DUW+/Q
O4itm+aurVtvbTiSzNx8hqY22SeCFZ7zxge91SCSGlO8XlWGr0xFxMm5sRfC9FYf0lfAICmR1uUU
/BzV0F8t5R1VGu+m1HqOJCn0qF0+soiISkq2xEvXZtmMR02WlB7kIXKDt6Gt2IdiPNAkbRgEuXTd
umMI7cvZ21gYHbeFrb5XwqFLnQxq7Y7IZCh8N0WLLLCGw8JaZKo16Ve71m7fEqJK3kVvbEZY9Kto
yqJ9PpKuksbVo1aM8exgHwHa4xwGVWQkX2xsLG+VFhFpTcZwD/bjo6vS+7RtBwaAeMDSbJeH9lup
g3nVScg8ZcWZwsBFkw2SNaVw1G40NN1VnZE2HgJVj0bCmqIfyZRfsXE+xnJ6yAL3gTPEi0/OzxZM
1Supf0fdOcXaa6PTQFAUC0qE3CT8Dh+eqBLnixWlW8uIDn0g3+uW1zgk/qtRMRl32HgYrofckv28
soT3lygD7wBU6WeiwOeqTB9tPASdavNjEMpT6YnnOELmFow+bbLIZpllGUyKEx/pk1c5z7gpzEss
AZlg/84wglZYK63GZRyXrKe2e0RXtE+HjzapT56rpyvrvXjyOtSxhQmbCRYM2FmhSScU69FP3k1H
7acoxStd74s+Lld+m16bRJ4HXKxWR3jo2vbSRZVRDGuVTzjSoSkVhfUthmUA3mSbmCaxrD3IXssp
gNoNLcxHpcJ1ojCnmMkvzpdii6b43uYg3M382p374fucTukfqAfGT/Zmor3dFA1fNjH9sPFB6EyP
B88FZDIZymI97p1dTCnIX08q39GGmQ4sWHs1x+8KqdDaaP0QL5/YVTILaT4ADsNmhySz8Pds15y4
2HlsxmKbeqM8+61p86+kQrYL3ttYpyaMh5SE1YADh9BdvbFoZZZEzUTOwCxz0CwXswPcMGajLohU
k86hHsNxHYEkXg78X323x0aj560P5HqPxgtRATzQIMInV7fRWjIorHUht/bUQsSusPNWVfTREyJg
putptud1z8wYMPHkMHdEmGnmgHTGHF4uY51L5EYXSk/CQZn3JITjYYCkDzdQeHgsaboUOPUl2xdQ
aXpfCH/HxKYAQkF9e19izTrrjH17Rhn/MVfRN27ZeNsKUE9JA8kWmAQgpUXY7fh7BMf+zj3IxENK
ZrPiZyURxFAoreQXcNQ28eFJBs0p1BxZiWUB1ed5zCrQS9AHjE+Do96RDTN18fjHsU1Ynp5DnIIT
bZSAPces/oqZH658yrCV3z8njIxWqFXPttn/anq9CUhf3RIIDP4z3UaK8BFXiS/hzLHGN8f3WRqk
Odp+QloMTbCmMJ8Fxu0+sDCzSnhehmIc55Rw55QNzr2CRQeNYe1m1OjRUGuypAxr46eob/knTkgD
Wm/NgRDEhMQyV/fNbi5mf5dig4no2u0Gv20xOdTHsi2goxvVX6SnraOW76hFQt7KTAEOeoV1mFtB
IGDMuSfOug9tWIxdZmMPmcRaucFLV5fRPUswQDHv24JvcPBkbycTfQEpq91zZzYmHrneI/qPpzdy
rFQsYeWxSsz4sRCe/TJ6HaaPwfvDsNH/19wk9Mnw9rEzBDCz/6VoNhomwSQMJtzRiz+xr0lrd2xO
FbCngGbiBiIoL3uCp4w6Ld7WbZdesrScDtgeeXUYGJrES043UZbhE4ERwiCjSbdjDaye87bD3WYA
CZFj6OyCWLSnxuGF24uN5fZUyf83ihjCi8wz65wYMPArI7yLZ7yMVWglq0+PovZILywH3+LeWFW1
moG52BtQSdGzGCUcDLPOTvESMkvX+rGaiR42cjM9GnXnPWRsPoEu6n2Mq2uVj0X7eAeRxNyOC4Zj
atyvzY0EgHURJKAG7jR2KamDWWMfamF8RYgACVXXX2MlBB3q4Ytf90Sxtkse63Lxy+lK3rL3B4WZ
9XtH02cQxHQaA7kX2ACCftPMTVHX0I0gzrjGK1NLBwdW6PNaRb8aOhHsgWag4HSaO8M28s3ARGhR
4qKzn5XA+2bkHMG8A+KYP0iDrd+lweg20Spyv9okwwrvd/1mhjYgzDnpUnolGnxZdS7plL0Ln5By
ENfVKRol7j6v0CeXYeOnfi0lwVT0JjVs5nr1H4b+1vJe/KeSgl8pwKdEFYY7AbbQb1NAJlieH+O+
o8GLdoRBkwsxnTiAUuIi9+fhxRygaVk+2SPNw8js4+qY5CjMOXGf/31y4trm70AM38WJBG/Xowvo
+a7927iulzKOplGxiRiMJc1mvOv5HAZd7boORY5u5v7URNFd1Jvtmdm2e46s3NuFeew+BjnUF5PF
jDDmelMkptzChG6vqkSksExf7MJrj7ZrfRPdgIpp8kGQVqK9/xzNuLj2ED1kZWQCi1k43rJ3Xn0y
7j6f5ob1FvgDeVES/yqrAi7hebGfSdjwveO9/23XQAIiPOTrzoKeUb3Cc1NWKHSQ+K+CLKKhGmBB
NvOYr6YFH7D10V8uP0sdQTJPXAbbdujrbWMAIXDJvY+YYv0IdQ+TBjvbnsidYlcJo9ymQi+K5GIC
IufGGzXRDvuEMGGaCq5TpsN7c7kUOnMQT2LCFepRFMajDfk0XneS9/VzUB3ZAYmP25tCF/twSt9z
WzX1hEF7ccMmdoZjAIvkeQry+GC2ydUfZvq4OI3F7BCLnlrWS+DpJxf1yt00VdYLRx8UnlNxviWm
YlOQm9gMiG6QzAULybxSDmIixLAjCp1SgJoUAuZslbcMYPGc4Cbr8sa9L8D56qh5tSrs1hRT4SXN
UutQm42kYuqYKArjSkpdfN/Qxd19Lspz4MS7ITf8h5i40MBLHNjaYP97Timl3/3KG4DlgFSDB3Bl
yQndON85Ntt1Fk7ggdqOJpTrDO11jqA9dVF5aYO6vDjN/Pej+NIZ8WV2YCytZlkgEUMfdZFePV9J
/8N77iTMLbQ4cvtgiI2s8ml3u6LfrZ7CDBrRkOIn6cp0OPjxWOwhQ3+bsELeu/1kbHQs3BPwGXFS
ZaxwQDtHl0xLbx6vKLfEoSehmxUtFBR1sAtvhmdD1s1n7o8zES0QtW6+NwgJXAWJiLapHWB9J+/h
tenmiIY9YD/U7NkyEh5S/QRkZH5isgthUIGNSNBkf950yyPDnR4nRSrj7Y8sg6SNzh/exjD9MteV
u6vDHmRRZf6NzAw7TLB4MxAEJcxDhDKhMhYSpYSB62sNdhVT5CS6B7VchiIAbdwC+5IyoWc/ZMN1
DIruMc/FW6KeRQbT1kkVfdEwqW1Mo850N0/+uPEKpmJZHZ6xjFtQsbhMhutsKoKhAZm4JiZmLtpF
P1cM08PtmSk4/clFZxEDk1qMJYyB5N3tETuHd6yk+Ry0HkJwGb5kzBs3o9DxYRbeV/tmTm2eJ8iE
594v/K1pFsbFzJRzHkovP+NBB89PqMza9ivrB763KdssCHBSO7OHAl7KU+uUBP6M7nwftFqv+hxb
nbwybWjPeONDCM1dDz2qALbpAtI50rbfq8XDZgceOJpiogVXUe9uXNUxQU3TqN/Nlk3EyCzGB2H3
JiA19jsciNG97L/50TydEoHMloYCJ77bc1xWBKJO+ufNjVqENeofJxPXpiI9i0hBccf+Cg+CfKi9
55OM3brmA3bL6XSjuPXG7lM0IRQh2D2Sl6dJUOc1+WPpuK+ff4du8Vt0U7MW40w0AOE0OUdtelmJ
2A0ujcLl3zWjWzyO08MN1EpMLiQHT9DSXFgJ2VTGV/Rw+aYh22SbEWJxzel+uq1vvfSNyJ9V+WsS
BQvTMuboxp+NJCyb2qbd6bY1/iL64qOb+vC+Ru1+h6FU7eQIwSpdpmtNMk4Xp3Z/WYGm5c0tb8gD
ghf6NsPUPFZ+Xt8bwcITffrfPzUCWMI1S7H6QfuAPIgSSkTaWkdi7vGAZm2+kW5c72vcfgcQmOEa
OfXXkE/+C26nlY9i/Rsz9Rj003MmimQDS3B8MidyzROr0wS/Tem2yeaazazHCdF2FWTPwtiX7rCW
+YxQYtZjgPO8H+TOk6H+vO/kCHjFqUd6jwu5tuphbNBoDVef0qOOquDEcOZSKB8Jowqwzciq5MSM
kMkdJo4YgUGrvCzGKwShsQL5yhs5Tvpbic9yHS5g5NvF//+PQtdxWWV6cG9RSeZFHkZ7Rq3lSlDX
o7vuGhSvY5LZl6l+ltKODqORPhTc3xcIwNkls7H02UG9S5uO/jM7+UsdGkDmkNDD52MEA0DFS5kr
Mh/4wNO6HvsgeJgM7yMkHPsio2q4MBDWW+RI5ur29PYXrexeAmw6h9ynX02Mu5Vdglue82Rc0X8C
dy044ogbLY3yMN4biIvzCdn2XMf6tZVBu64tp73/3P8w5pmH/3xRBI5DZS4BPXqIAq4jiw6xtMtD
W79RUG3zOXUuZi6it6QKfwZ95ACKXsRDHSa2VQDJIdK19WN5YGZOfi+lqAhNxtYQefq1azT6GlHv
tTHRFkCvONCQmFcOXdC1MXiczMpohlRV4HUy6+oH5k00mKZJ7y1NG4LbPxr3Zzwg6eqS3jqkDTcP
+djU45zwt4Afrj2JzS++G7v0kNI627kqn6+49+2t2dnRttUKuIHZ0LZYDl6xTsfNmLY0zvzskGiZ
v9uS6UA2ieBcuDpA8zS9SsKetKHKk8ddjmD0fx9OIR0xZfpfPo0PNw/EULjiFKFoYKVuW31AQ8Jq
1pr/w9V5LTeubFv2ixABb17pvUh51QtCbie8S/iv7wGw+tbtfjgMkqqjLVFAZq615hzTC2hlut5a
KEThDMguFrOmaVaFS8UYHszis4xS7ZV5zbgnx6BZ90cpFHm1NMgpIJuidWKZFLpkrHQs3ao5riBD
LxDcM7dOLlOj0Q420qQ1r03no5n9EuMI27QordeJPRD8oCKDXJQBpgWlIPCPso6IncDwTvZ8FOcg
rx1TXOV24QGKlXC+C9EdkgmJEnS9zppYcprE7HrHu/wDvdTOh+++DW3soqlz6XeqLOXzy8Su6VTE
JmaCMdGURYwncGv7jE8QVDnkq1nZQWjx72wCR5w83O3gue70RzVMXuNW18glpvY0PfBBE+VIDkb8
SJrpRnr9wzBAjnPsFt+4JN2skIyQ5pdh5fQ3TxvbXYGLSksSYgs19b+wx8FxvzzoW1GdW0lvMfhj
SkoIFoSGJ8Ykjn8s44n0y0FdCyvrUBU0xFpXOfuhEiGPzIc/daKw4XokdwYdQUoTJyRPJGzBNIjv
Lzuzq3ahbtK4GEVBaHP75fWV+6aB80o5xx3mh3h6NoTtW0Os2RkcV3T1fPFbBsZAZJo6XcWNvrWK
Ynh3QizuaqgjKOBfwW/5yvVzEOXhudRikigYW61arAp/qBpot/hsXJTN5t7DhLohwcl9EUP9Eoy0
jnEboSGwRfkQlR2hhCmjlTSNXxHyLE298W41yIndqLfjtsiD8NmH/sViYJ8qTJQXoXkBovrgViZJ
sa+Gao1YTjsXdq2dE5w55/lllPG36JLyEzFj9kCYTQbVtOC0bNC2nl/OX1DkrZwpToPb7obO9peG
GNLvsVlKLdW/SMP4rTB7z5A9JLKvLqXTY5T25YUDmrFgQBpBk5zXIYOpdyltA15CXu0K28xZm2wV
9Jc0+MmHcV3GnYHwAVaacskzO9twimMuWQHCzByc3GOuH7hR7/UTpwK5Vs1BW/oTOxp1mbn1HXKF
fUjUe9ERhiiE6M55U9TbXKjdmXMVgVVKPwW39d8jd9mZYzGE/FqvPnMveNC4o17aMNGYaOi0RxMq
A9iZz0GhpKsUVC2GkwmXldrpqslUXk6Hs/mrVi3HnV2lyqZBh73GN9pOJ3vQmpavvRLT+5MxVL9o
fqW/MipbmWnVP1X5FMOCIWgx0WCO7lThoLkD7ynjw/xqft/pY6OEDcQ/sf49ddFviNX8r2r1U4Af
P9gDoHyE/sPCSxxxnB+c6VkeYS9azk9D1fr/v//8PUpP/ipkG2xns8FsOyhixV/1uZmxC4I7KGNw
C3Aqj7N6dKC9KW3Xfkid2L1qYL/mwX1NTG2v1GLthk5186cHC5j8ktJrkaZ5+RgFEU14GXz5uVUs
ksZYE0eZbNQJcCPS4u/D/JKjI4GLud7TFvCNC1FAtzpVlb1pK9UUeqwcYZeItaWV7Zbd2XjBAySo
YPM1KWLpmWNZfolMu1tGQMHW2VhGgCgaa03nS6yFaQx/Ysfec+8ML1Za7LAENnhVNYN2f1rgI/Lt
H7dGuOPU9ZsFeEikQ7nrTZcEl0mibakE/qqld6S3fWOwGJDsBn2Eu2DLlI5rX9OGS0UEwwX49HAx
05qpReldp/9liX0lHbg/5MJXXhtNvpqhpzy4QDXOlUg/fcRTjLftH9OM/qviOHiJUQ1s6pLAbqPd
eI7Tvzjt1TTD4o1EsOoStOEzH+1aRcn6WxBcM3NERld/sEl/3PgFNhDHIr4RzIYEwNd5z1aTdOs0
iVFMTEpBAxD5btB6FWxkTxu9YuxRFhRMgp5rXKSgMKfBZqcX7ybY4m09GeQSKUGcxYG7njXzIySK
49Ax1GAgh30u7fuFyAaQcCnj+7C30u+6o4AAEvRSK9Z3EVRvQRJTFOEGpJDsBB2oFIQ8fMVHNgT0
vGWnbvFhhH8Akc6EifltTErQJTxwTL7VvhixeO/6TnmgtWy+3MkiGn2mPeMtc+/m4WMGrOnBU7az
uwLZ+0pLfHl10IYd6DmCPhW4k+mR+o924OWvyJFb9lqTmirMgg9uC3+hjE7Oel57CztnqlF1fQzj
osjopsbyMxi6nduV6qta0yrQOX4sRVH8JyxFfcgbPoH5Gcg9sRkxtz1QbPNeQcxSEUN6hCLFygq+
4FMqHsjbxPlhMIPmzSt1etRxvYty5awZefAwhyPRn6cQmAJkvIYDJtauAzGg5DKmQmHOXIqdNQne
oxoCW8WKnAgj2Jo6PJTG0iLQ9CgTrMmaXGurpjWjU50kyZYh6CfXKohbLWhpNUC67+vDZAF/jdMY
rWs/tkeW5+BVd+h0hwaoxfmrRa1+dblFXNUcP8LBnWGcehK9RtSZymwv9qiPvKCvtzHfmq5CqK1n
vaEyPDLiC58G3EqryM7TPcr3CSSSYeTYBkbRbt0u5kPOan9NmAVpka7V7DIIIi893TqNku8L8ib2
jWxIH1R1OPfIMTdo/cZ9nnf2QRQc2nJX32QDcnl9NItz4fSE2LEVPvle4C7oHL9HcVBc3Ol6SKbr
QZmuB7wJuCZDXM5wWjzXpBKcKMg6WWvXGifnENYRNZzsIW/z/7G9dPfvdDcf8TK9OLYzmlnGCPzK
qMfT0okwW+pNTCSG0KNjSKLFo+4rKKrz+NlxNUg0oVdtAXlzOk2IfoCIZOW7sq8/K+lVz55Huq/J
mralyt8FTMceGi/lPKRlxW/AnyxqfiuFgFc99cXWJJNz0+ckDdpKlPyk1spN0daGZvop0V2tPM9L
TyM4oUsMTnBpeXH69nfDVt0z0kflwR4yivuypN4PY/spGw3/SXjac8p2fW6E0p5z8hEWrnuCONK/
KVmVnmwb9FrpV+orZr1VrTWvM0lb+mm3sjNmi0aqPQ1B/dhIy312ovYUpk7y6kuNFUBqj2QY3qwJ
VZMQkrL0jWFdYux9bp1m6Xptfmypb1HPVqhk81ohwS3TkyMhttlWsSLrrNlBTSiUihV44mqqirfL
q27bMdMpaRXR5yLHrbbCAStuVmzml8ZMm207c/WV20V/9nQSytigbNSSeQ4IOHe5VkdvDYqkPPdl
3axYWzkRT7p+/ibdVqkaQLEZnTAiExE/TCTDNo6/HbiwVgRRMxoICLLAty6wemEvZRY8QzTTxPhJ
3baleTaqp0Kr2/0YVs99c4kKdHa4hy40ceVe9Gp54EUwvzs2FxEX9gsNgSkU0ymwepvBGUJ28UrI
3TORdPXOLppwHReCce0grTfNgwRilm67Em6PajwaT2WbqqtGj7VVYsbeJkP1YDE9bEHWj7rxhlUA
73XmKJvIrhiNt/y2WodcNtLDH+RPiBvjs0C7+jg/cBeoOGvJs/aboX30LujX/KsW2et5S2jtIrvJ
iuQOgoBWoclOPvRuPADB4rt3pfyuBkBXsrLrna45PQ6Adi+haH2qIVbK1oDrwcmQKRtnpfmBGSKx
UUNjr+eXOK4PvYRs1Rgd3ufZ+Nzr4pom+qbBr/+kWX+NGVJlqj57iHI1qkizXiaZ0Z3HCrUlcSoe
sfMYtEM7tQ71jHC3ujY+Q0cqFwon9H3pWdGj6LLkcP+x0K+Y3OI5hCi3IvBvUtMXXJYrtyIj6E56
pmKLaW1Od3Y6pPFJwndWO9RZJFvlHE07HD9NfL4/NZU4PicaxBy/Y7ktQ8bnIkz1u1+IpbZZFUPh
mvubRl9vipKv6KfolbKuJ6s8Ps/mDPhl30we5fnBizRlbfHDL/+9V4PQOidFsKlUWqg01xkCtCA+
V1bYmys9HaqNxb66YkGvOdhE5THtSSamU/5VkDJ6mqMOWlMWpNTEJD9Mo71MazrM5EG5zV2kN1O1
ZEQGiokwIizSCLJT5RGpNlf6vVFBTzOD/5iD+JwqpszXUZsy5xW9WcYDmRCzP2rUXfSegchX88ta
G+Md0H+YpoFfbYymazFXN4QIVEV1QCnCuj602a3oIv+QR/oAN1y0X1TV6zHWbbKBiD+tpzFYFlhs
hlNx23Eh/q8HqbdXwjyN0yjV76Q2/V81+u5IyJHsUIemilcFi/Ix1DjBAOxcjHje2MmxRm3GfmB/
7vNwB1MluMmwuROEXOTrT7XEAZYgWIU0gKwnVlTEHTb6HZqp8wME3JsqJ6hNMrzEkh/53t60YzO8
zofMxnonMja51lZVP3SMgtn9xNGdzvqO3RHIN7/++7SA2RtDDT4LNz/LcVAvTa41C2JbvUPYqIwO
sGJiWBNAQfHh0F2EnPSQlXKrwQI6SEnVN5e45aCi8+qU+MSw6ymoBo8b+4TrWD4A2CCLY2zN/xg/
oIzLmuDUN2V4iiv/y80qKtJGknXoaMRi7Ug/0H9Lz31yFHV8qc1im6vN7/znkxyPHl20kvbUcZ2u
65tXsMoGK6OP0HUVin10PFl/aTCzF1JEyRuMS50LxYkPHakQq8hh9DJNHWJiDa5YXI+t1CkO0MEt
8RhAQ3LrFk2hiwM7pa6SLgnsU++XJAYGMcQuLhN09yeZMXEnGjX4GDGPLdPSMI8+TNun2qO+tIW8
qYUfnNJWvGn8Hq8c1xnq4k+bXxE61Pd5+pr4agM1EC6nm3wHrhf9kP190odYeQuNaFybiAZQulrl
pYIYb8vweYZLd6X5FZKIB10dnVOcF9ZxLOFoulrtXzLfbdfmYLWPWVJYUNPH9jVS6WjWGWFoIjGS
NSq98ug4IEqmc+C8n1XWS1lr3Yumqt9K6k2nhpBitj1jnyWpY/hhlt6ztJf6E4puOvFll22lmW2r
GkiUSRTkKXK8KcoC6deyHTuUwtOb85eFRrZTTutjYY41/uf/Sa6Zn+UodBy3Aa5YWkryg6QzVQrl
0Ols2FQU0yMmMHou07t2F7hkuTavse6X58xUMV71bCp2JRG7TC/nLwyqXvYLaZflWZaWd8jdZD1/
9d8/iTuGuVWvvHSQHa8DQNS9kiESzVBBXef3XKNvzvwZt6B+CIFRwTFEqii2TjE2p24S28/P0vqD
6U9N6ITHoCB33eYkE+yBylAgz0EkgnQLTaZgGP+SQD7fy4A2fNErP8xXUO+FhQO7IBZoPe3gqHh6
evr3gAmyQtLu/MwNR5GqE8AYonrZHYfc0I+dYxtLa7Cb+E0PjOah49iwql1Y3vNqYuUSYFSO5p0I
rH0rQ7lMBBcJWeE/s2Euk5GxD2Mw5KYKlHTA/7qd96GmseJTl+jobJsz1qhkbRtN8ESPbJ8BZz9V
EwQkGOoex5hOlvaUm+IhEpJvddC7u1Y/1GaqLy0W9Q/C1K95n438Em+sKQfhoP4fqFeeQo+Fuhvo
rfdq8ylyq97Fua/vnabdd5ZOliuVw0HGcCgDjxGFOtTJ0pB19eGKBEqGaq9Ge6J0KWNxcxtgMJN7
AMcovqoOyrbTR+dO86pPtC/cC6UmzhF779VS+MwTwqL3BnFA61n8MlL9LAybCcbf3i81/LoxmPOh
3XLoHPUjaqhSHiMPG2DjdzDmpxjFwugetAHpvEeq9GLeO+cGuN65uG2M/FtpFe9Y2O6xiRiw0UG1
yAIevhJZDkxMeFUQCIRZxCwftPDTD4k7HGLPW+LaO6hT27Qa/GKNyYuxYcNQgLDD/EvJ+RXLLv+l
u/1fA6vjhbUx2pQWRkfa/81ZMdelyBiWo0a/J0eMNk1e1ACcfqZ9dKgD5sHBd0FwslftnZn9LtUc
CCBARiPpLt3UyZjhdh2CrMaQzoewSCRucX+cKoXiQxvMfmnl4Uvfd832PuxukjY8EobbpJX9Wg9Q
KxDyeCQ86UcAGNYeRSkzcLpjR1Y2uuspMGqpw7Gf/mt+zgY9pDSw4wmqN78XWd/skz1sijS4SHQp
y25oYaDmwcQsKtcV33YjIst6nrrNe6Q/kEqml+Hgx2cr4sxnyM1QI3rABVsgvJ10i3Q8zcdOh10z
fdV1EnE0JGcUZu/aUw6Ixau98N3DQLePetRtjCD0Q4h5dmXBnYttJ37xui7dmmVa7BlO2jeSfMZF
5mNDt4W5A5KlLZO2c9dh5Srx2nDBr7SKte4a402ZPNbe9DA/a10jQvSsxyeGeK9IN8abdOz4WlqG
wBbtiw8lC7I1QeWEB2vDOdN8cMsgfT88HMvLTlX0Y9164YtKEgS2TO0wyxzunmvV0Ycd25rB0Y0A
8TZQrkx7lFe9Gj76NPZfKn+KlBXNQrdx2Xk2N09SZH8LvdDDzfjvQD33HJUs7Lf4YV6kO0wBP1Lp
9pnd38ALuZUaLhj3dhAFBQeKafg3P2vt8k/jMria23Wjo4mLrR57W7nMRBwmK4toDMYFxwLrVMT9
Hm9HtWqm2K4A2EPgaNmt1lRtX0+zZ/rD4LXH7KWxcb0gE/jTlcRhVb42bmesRuTUUFa1EQJMlmH+
71Wcj2bUEylZhfkUJXNttGrkJmC9FEpJVq0rxvIUZurRLX1UJhbU1l0VeazLRRWfspqLuqj1nd2m
/kFSiJcTjG/+GqnJ8ako5aXwK6OhHvJHVgQVhRSiloMrCSGo3SbYJgpKRjbOZ1fzQfDPXf/QNcal
c5+VOWAzcicVa8Vt36NAY0V0v5QhecRrBOncsPZEROEklUQvpLr4NcCGbJBH9AurGIaLWtbIEaK4
iFD5CnNvlFNoLCK/VkmDg5fFB40wimFRKZq+j9Xgb3XquGO3vV8q9/gAkhdCeguUO0PSy40xGmJV
R4Q/m8yGGJPq3KENg3P8KptZBiiwrz5OrwzyFK7336uhf3GzhXqTPQkGVgCHea6TaML327mu7WxB
uJWuBqtgmsob9PVOvlE5KxMs09L3OZ8wkA9PmL6BrU1zE794VvIhe4s9KRE5hCnbQ2Gsg1Eoe7+J
npOOy9qS3UbUmnGch+quoA0jYC7siyJ+zpLqzwAC6UFLIloghZpfFcaFlI5S7jAmpEe7sBG1V8ZN
yfTgXdoKpT3VwpgwVJx8BLMMy6+8cFnUNaaXoPwqdNqnJpXgM/Ojp0QL8r3HmWprpD6qKJqj25lX
rCbE0UVTHHC9K6aBfjGCCuPnWOG8a967sHu8f3mEN5YoLjawwlEWxujIPfCwe9Rf7SivyPX9bYDg
2YQKY0vd/sFghVJnLzw/2ZbaxGmabIKQzktiiuS4Vpzae+16UkkI1XJrHcG8Jq+5ejInAY+Rzwsp
aLs7JRpZgnevx+3OCrYln8RqxGlLPrkqdloWvyZBqFxo91hLJR/9tWKiR+5axkxdNM0PkPK3OjIs
F7HThT7Gq5rI9Fq4ytXNuuFAUwexSFeUHzqIdPJKeQjyxlnfsx8wYg60xe6iBzRZROJw9lkEkz50
KC1tPzP7O48Jkc9sknQbn/5F5eba2VS27AD5Rdr63qIBuJ/BWcx+K0sQkO03Jk4z9TBPHywViBTj
1VjAA5jHGm3a9lif3YG0TVmuw7osVxVmEOwfKIKMMFh3widqhoH6vRVTIiHaB5VzqRH/vPvOkED1
aVf3mwjuWxSZAf7DwngLcjqyheISZmLpwxNs+q1ZjeTRJDiI5lGEiqEgzAXApo7mpZJab52SRj9B
ghKlJQ7OKZgTzgx+H7nppuaaR/UNORfXtjxKq7BWouQUYUm7Ps0Pgar+0RmJcCTHxM/iGtf70EB6
F/pIuXMIjICbWABTwvhm+aQa2YO2iiqWPo0CpWzU/GINxYbpW8LdlpoPnqdCH6rs23xr+dJkZ8y6
B0mSrgVVzmn8qTKbLshft4m6H5HBHLY0pYME547YKABe3a8xoSrRIjWwCLB7GstmakkIPU12MkHx
XbJcL2qEyMfRKIxdWAHV6foRVS812d5SHXlTAtQr80utwEA3R/8EItBOYQ3FA57zQlad/Yo2YE8z
ni5wOaxmQoOkDlkrjAdv9K90PNd8NkXF7xSnzZaPRlbeg6OlDNFnVWJit49N6Xn/6yV/AOUO3unS
PKFJxFm3Swg1y1s7Oo5V+d98heZIr5hqdLTGsogMi0p0JJG4kCXyW1m5zPQ7o/b30aCuk0mrMwMW
6Hk1uzR8ZAMgH491mIm1QaPPxYHq6mR9eH3gXaFAf9OU2XYCXYtDOPwxKpov3fahb0ynpk6wfyUJ
dGbS8vJT1CbikeHqRimNn9rCwxKZxv8VrsWxeWpCBppZpTNqTgAT8lOD1g8JsM7pBUPPMNOUjMFK
ixZtmzwXGQ1ZIrGsfW9n7Sb1teat7dM1I8f4OZBZ8gRYAfQV6oeANt9dOhXFjTje74x00n03HdwF
wyUWJ5h26r8H1Jx+QznlBxvkKC+0iTheaaDlRNFH9OqTp86vgy9FTPrv1phMS257CA0LY/SovzoV
h7PM80iTdIweHCvH3X8Ps5xhfpl15osyRdxposT3PCFeiNESzw1g621Ytuz4ZmNvAp1t1olAEMw8
hZEUcSlJWpvBCljQvHXlsmIQ1UTAWpLpl6HCVN2hQazpMOyiJg83pJCfxmlJ8oLUWmZhFKwD4rjw
QVQFyHiwDug+i3JFQNtIaTANlVkrjkXs51sJBfEjLgn0zvNNnvcJw5bwSXNy5dcAcSCptBdaZiKs
QGhFL39qUim+ESlMICNEBCZOC6UVLjZUg7tmkiEEMN7dQmPbKPDnC8izuzCrs62emMpL23q3qDY1
tBNZToEfePhgpIBy62TmljLigTglZN+tCe+UKJ1xbQVtvvWIrn8u/Y9Ctuov/Mefnj/6RUE6zMlV
lssM8NfL/Iw42opuBoLrvaWX3UJMI5TGZg2qzOGWpHb75NQsEVYSX7lUFQSRDGlFb79XxRSaPVGt
Aj29IXIY9ncdWYnKgjteHAF3WBAI9eHPGCMxVXuF/KSycS6NnVl0AZc6/ED2g0DdQ9hQVnEefQRt
Q9Sp75bvrlO5JweTU2UP+HPtAjQl55HN3HQyndHZdSq4bFtwQ5qwOzcI2Isr2SHorakbHNz0y6DQ
EjhlqLQEOUeijer1rNlSIBJu5mfCcJJNx/B0KcrxT2s3/bl0k3DrBzFMhShgJNpWT36B3myQIIvo
hjgH0qH07ZAYYLczBhUAN7VbnkbaLdaBiLDYGX6tbyUm16Vkt9gTyT5ZdIi1CXvns6lsSI7M9x9T
zzw7Y/6tEqr3EBEZhOA35nbJEH3HpuPv6sZ8qsdIOSZBm+Lw5huqiZe/45/4zk3G3WRFLIPYCR5D
bFJbBvRHHVXhjnSdkgovvJK73hIHm/zMZMrWNj9Bylm7njIWESB5hArnYpgmcfodt+4O30387vsN
kpu+yg8Fsb8LaVmC6Q+NgdoaPxvVD9HcAcCL+x5icxmYCz3GpHNH7bgE+mRRdYV/dG7NVn9JlDha
SUNx9gzPU4IaUnNJhrtPvmRTMApHALIaDc/a2U01PNGB3sQxqiod7M2ps5L6GhYYy1QiVNYoU4wX
JSQ7OA3eMfuQJtsVl7m2Z4GniOqelOy3m9REqTb9aE5Kn7ZxaCkbyhas4pNIZPycJCo35mShuS99
dqO/zC3xMolIM/JRVMwtcRJzl7j2t5paNvsmrN1XOx7WKMSHP7ZAYom4TdkrjfGt4HBjAqyaV1u4
1Uond/DI+Sl4NvkgCH68qkKP39IkfC3SqP8Y6yqC0hCNT6abyHU7hBu/bQ5Oa5lAyY0/FsoUmtB1
cGHFDC6Nr9UUsHa+zdQchitmvosCnPY5iBE4gLV57xtEXyqb3Ur1xgv7xGPZl7QS8DLfUuGiDnac
dtsYVviUQA6gcjjrBJQsB4+oC5EpH7Os/t4nGIpCxXLYIg1u0nTjDv2FhmK6QQFOdm3jYieIJLEt
Y18ue692rjZI42UyQK8pU0yWKer/s6FU5i2pxp/5b5H/z/sdozoscSETAEEA85xWgR7xGEYdpD6t
Oxm2/2nWEBkT3zUuqo6vSNXwH6cWIsbMbunwcXWsOHWiayWBo6W9i14FcLPBrDBEo/seEbW8jFJc
UqaNQ6EHMbw2A/1NCTRGOGFlByeIGm4/vFtEfbVt3u3auo62ha4TIYDu7NLQCYqK9FL2Yb3uTDjG
w7RZGCmtUnTZZLqEur7vW/0zSECL6yW3J8rA7B0a8Qhm/k2zahPgLiGnnVVnr8IbMfDSvsK5k+WP
GvLlRZzo/aHNQZUZRSZPkZ/eIl9W10GW5clpUrlSEOKulDJx17HXWweDwnvZhz4UaJrn28oxnXXh
SfQNtv2mlW51olkiT71eJBum8+QWe7+zc8WY7CspkLUFl49/xLjqY/LbkvCXrHPLGK5lZLyigS1u
akKema5735ZB7KEv0B3OfZB/bZFWVzaFqpxGq6A/2RvbRCs1+pE0jJQWHCF25WmOkaBUd0Tx5uFi
jGh0SdU1XqhaoQS6JtUavJ5lmqfjbm7JiyhfVhE8SkE5EE6nxSSvzP3g993Sze1+k48ty+jU2SSi
oVnqbo5rJ0yuSuAEHwCJzC4m+kaRf5/E2VrVYvEaKXXzEOACxBPYUP0heiNIeaHRQLpFQ/3huVN7
y0OyKfzIPd1P5ahdp5AOJ1+EpWkAjLK6jc0YY9MHefIkOaV6hrgUU4472QjFqRpHTqrTS438pt3I
dHvl7MEclRm01oQo1d7XEUQSItxsof1Xz8zxGX6mZv5rKI8Dm/3y7se5r0VmyDoXGb56apM0XRVg
oJ8NP392YkYNSEv+OG7AoS6mS1OWiCbauHiaPxokcGsEeXvWTnlr6cmdDDN5ZXpnvIzGZNVuGy44
JZx0NHWzZbFC80wuybPkr7N2FNvdEFKAvxfU/SkkgN30guw6WyYoSfxdPGIHjo0QbXGUtQiOMutJ
qa19Itv+gbxD68m2HYf5s4pIWgJVqTEvXPPMRGNDd1hlnr8f0nC4cqx3VnVreViVapgz7Hdbx3GZ
9Nv4+auuGW730ZmPL3cl8qo/1wnNL1QP1Zazh73h3D2sZ5MFuJi/L5t6bF7G6xzwpiUo56KR+UMw
Zb5EIosnZzleoRQdBB42+hrkzZ9c20zhUGKrEoWgjuQLy3TW9SJtKpduGHIYnTq9iK2MRYjR7hgZ
GOJJk75DpiXtwEs3u59UveP39snx9HUHNU7CAEwKB069Gf0x3OBstYPxw6Z7JvdlZTq5cZq9kn5J
Fmk1uhejwnOYZQPQBJh7g8Pwnhhd91FRKd8Ki9WxEfv0XlULlEeuYVv8B/OD2QXRTcV/g8BebddZ
aiJ8Yvj0en8WIV+al3dNr+JFIXLEk0llP8Yc+O/M5vnnSIg5WNHjGtuQv12pddaR2Vq1r0X5nOfq
ukOrSsiVPa5Y7cKfYmxxGZdtd3CI1qbp6bFgtPm7Dr11ndYMducuNSfI1f3zaVyTEKlp59EigWyI
3eTQa/6m0kr5OiIE3btVLzmGW/oy7ICiRXq5ti3h/1al/liozrMohvLZ9JIfYqbiTyxRP11fAiXQ
ug/FTg/sbuZbNJBey6iRmXwfRMvAiVaQF5JbawQ0sQcPk07dq9ssty3oTwTQTYBwP+6ThxY1IG5b
+BQae9aGbJH/uikN2Qsqc+dJD3ZPlF71fkTIT4V975qpImu42EMTaoXfvgmqceSRj3fDq9tcC8NN
FoE9Jq+U03xyWVY9NOAUd3o0MVbAuSkcvJ9Kz68OgnDxRTlJ+Ob3RPvr5GQcSct5VcvE3DDpexVY
znDklcabp5Mgr+pKdNLmsKwyTpGBhrBLQmR7K2saCkEtHXb3tYVY6+g8Y/Zd6u8t7v2jyN1+MW3W
31334TeCg90wEj+wpEIZQR8UaF9SvaVTq8X6U+/QvY+TziFTkCZ8CCAMOjseA3WC3FPZCNrLfJag
xh5ctCrHtpDBWs07/U8bOYumSfIt1TBK+0mg4djwY3rfaHfGvE1gJzNyYTwOaa4uDb+N96J6wkdv
vPgCXlHMjHqFBcnZViKiqg+H+GS6/K5a5jQ3s+qYIZnFeUwyZeUXHe4lzU2Gw/2pz7B4TbsOminw
wiqsflCjgS8qs20NbBXPObPaac1U9aHBNnJxmkK9lIzytx0BHqf7B9g5iPqdCOFljk747gyySnmq
bMNcF9NDlbTDnw5+jWrsPDox+/9PgB/rara+6xzHYLikSoxs3oP1/2+WVDPxIByMSc5keUqbnnRh
DqmI/RncNfIxNSIqp8JtFglJQMf7Twb6deFPEqTZdyODEVxuoLYrd25eJyrkHvL7dl2QOAsBbvtk
monYxcwy78/mQgi3i+REXMhb4AbaUedwCf0bzO+8tnkZEq0gGKa2ZXGYgwl8FTyVEFC0Ii1FbVG2
tHJtaF1j4Atg1GO6oGKyvnyEfB676UtbdO/g9OCrZ8JZz22+ed1pfV2uyt75Gi2sIq3VWI9GniRL
N87Z60zjEkaqulRtJki5gWlBQyYkcWGAeB2LRyM1AONpE5rCHxSxzDzjR4UtdkhFXK+iVIbbxKgk
/cNYnhJCgqmzgaGGuuYv+ebKRWIN5mxNlU9z4ajkdvo7PcnIpvgd4vrInpTN7/y/X1Ig1M3/Zv7H
tL8Y+5J7nms2H8iY2VcRJHQ0mYqvkXFKlgcs70au9Ce8LUizaEJ9cElh+wXC9uC5kfNAT6xgpuEo
H6TjcRj7Z4C/u+AnU3zkrN38wVVIdotoMz5YE6wWpb48GVBzX1ADBsSHtsEZr5R/rLP8j0+9fJwf
olAnMgw9EPGn5r4NCsxbpW/uccLQi6w5uVdIFl5iB4RUbbPWK6SMneeXII/+D3dntty2lm3ZX8nI
d5yLvdHfuJkRRbAV1VCyLNl6QciyjL7v8fU1NuWstHVO2ZWvlZGHIUqyCBLAbtaac8xPwQRPc9PY
LN8I2S0+m0mAPgv55KxrwSFTshEcmv1qTgC7meNoXFYSsUfSmOMu60HheErx3+bDQ9bn3l0zxs06
11t37wz9Y7JU00Uq3IRyia7fQeojb46iuZw2diMw2fFxXnBBpjDbmuiDZqG/oFC76TtyFs7VZMdJ
wE7gGed6BIoIFdsgDczgAq58Qr9oxsvBzKlHB0+zMZCgh2bZ8GuKG7uhqb55OOSeZm3Esk0y8ZvN
tLdFSLOXghpqNWcNvKn+jO7qW5BxLGM23ukNDOZoxOSBDRNGO/axOs4/TuqJNvDt8y+Eo5W8ffXv
X9Wrfrox2mJaY7eqHzETr8+Yb6+T9iZrpgxmUNZQvhvXoaCOi1NghMCCUp2sA2rgNtyPvBgYof/0
vDerzYc2l/Jjn95ovdevHaMzTo0zwyyIlpdy1hkvKk0/OWnZXmgQmbbAnSD60RjeT/qYrfpWRTg2
PRFVgrJ0X11lerSoPN1wU/YscoGRJo967dQrgofmq7jOk8coJjvZoBXkyq5GG1te1F6YPlaEVwI8
AyBz/q2gLr70gVvsqhFSk+kRCSrUBHJ+6ILwvuLKOYbp8P1bldHdEZYXHDNvYZcZmeEtToz08vz7
qUPEwps3rIu4HMkD7D+QBQyEpiN/RC6I+9Px2ratAaEOPPncpSvJuiddm+p7LAifxiYDZdJMAAex
9tIfp2yXUvShxYnucKyb0R9sXEeQkIYPZYuGR1ott8rUbM/Sj/NDl7j5yTVwDCZ5Om+L/vmt4zhG
Q7Saq879ConKpJL8WifovPioxvsaDe5q1GW81yb0JZ560EaDvFcrpByDcyotWDJUs7iJc8M5SGqS
xACi5Rj7wXlKF5LTQKM8NHKaKOgOYpPjxr7Qa7j/SNeURs5JHHR/tn0kWJqqUTd6/vkp1j0iOPJZ
glHymm2ZZMtxyigKoj4uaWLY7Wet6hdOQ7JmDXxbusl48pKCLndMJQYEFUnijESNLDBlkrB1Xl62
pow2SURcjtnJ8fL8VXR+ajM1yCG/pXpu3QlyRMww23XeXVvrBpsYHgajWo52feHS7PFro2RvY6j0
VhzTtyl+110ThSPSr1J8noeTXGz3KbEWOi/2bQfQ6Mqhu4+BBuPPamzSaHv+phY10W7WEPWmVU0K
OqLzukmWle5lxVYa2bQau7a8yM0ZS3Lmsds3r+JqEGv0+3R1TEOBhZRTbJxoFbUriQjsc6q5zr4k
896PKzslr6g3l82Alb82GTK7PLcxrU3aNmpq46INgvnKlg1uwcRYHqCLPUtT015bk3PkUPiFnP4i
qYLOZYG1GMf9o1cCnBhz72bq7Qnvpmpmhx7sj8k5dNh1V0LFX0+OmA+VQiEknUW3lU7K3FTslmnz
X2skBVHjhc8vHXJXjTFpL2YHyCalotm3hy67iFsHsvqYbVIKFR8Msy12YQUunN3aFxGn+BF6Cmxd
PhsXS2W2p7fKUCXt1bAsoCLA6WB/I5StU08JwPTWTlYauy4knV3KoT7ibubTAy27x0JK9kNLDGNb
imidxdSqA9ssTqBYY7g30JzMdGie48I6WCN+v54O1q4sqmI3j+F0QJtln/S5jf1B2PXXBCxjU6As
8zLvEvYTXMMpLg9499ydXszWUXR3yiD/3Mx6sF7QDBwnHTHVLJdD6yDN0lPac2TBxX2F2cKZug8y
DG+Mwpg+M0vNjYuuWW2aERY2F3gJ8dK7oXdTG5I3rr7qHPMlH8DXL/alMgI+wKU/Rn3k3gJ6sD5S
ogpLHEs4yRpqcoH0s5Eoy6Ifim0o7PgqFXI+SLgc8EjneSf6oVydW9Hoo4zLESHNG5ie0KjtOIXl
zUReTxzdncOA6ZOx+g6GtWbFNaaDIbw/P+gIZnFefjg/cXDC4eER5jasVXcxhx/nlIPYhqmcV+bZ
0Ezpm5YCKtLNj25byX6tZ1NNdIjx2W5i47GpRLnX6GszE/PUoAjvp5anH5M6uIT176CsRTrL3Agb
qD6E2kxZxvxynpTh/+qXtT4Xq1mb+zeBYT8oSyF25ZWtPLFnK+w818GxYAjQVfQHWNeHtPbMm2lY
6v3gdNlGC53AP3fvtdSxjk6CIuX8kUmbhBOzjdaeOZGtsITKpV5fNvPNOS4ZJ49xVU718fyMjRGA
1jOO6W1d6xiNSZgc/2omaxxDX1puz8Z1e0CUS2jf51yTT+euZKS0o5mG+QJqK0bJyjB3fdFTjVWz
coat0M7yDw3ksnbRiXsEw7wNcu+6n03vch6SZD+7bnsohFavaznQqqaKVNdV+DjYhAjFJphCMgnd
OyJ4N2fHU2yE237oqqs2i0/aMjn7RNNBVQVttzblQrMqEjaTgF1+e3sK40U13ImEKErvGtAj8tbe
QJYZ9dbubUlTiuHDudANJ9H1CUUZ3grdBA/zRpaYKjtVndFocqKLxh1Q89sKnwz7Yt4kZUKiZIvL
BIXXpQYVjPqt+tKl/nsZqAc66+7OyNqHwQvoXDgJzmHPDKGs1dXnVozsO4v0ppMte42sCY+U2fBj
GYu2hs7gZy6xg5PaZuQZIWnlnBtUk6hpu9CWbxorqfdzp/W71ikh4abFKe7MYlU5s7nHOPTRdlVj
WusiMgxg6wqEyA1mtCKmPTv3WWWujA6iBOoA1aHul2ANyahq6Hrlrfv4Jgab4yjbRPVkr8IxPJx7
AKJDVYhzCwGRWEqxKbQMOeFoXqktgFbq1Uvsaneh3QXPInhgI3OFrCf5asnuGX9w8jFz4nBHYyle
v01p3gJEfGhZZrVsVF+4qU4RLs0H/u5Ft4ylP9RO8zGbRzgNemO/mjgmHfx0C/3NdcFciIerm5vj
+WGANv/2FXGOHygxLruSfYJ15QKjvvRKi8K5F6vUFOUAqcbhoecC2Z+3u1Zamds0Au/Kx/INz4E4
mWWf4P1yneNsG4+JDK1LU4IcMBdZozcavwP3CU4gMpMl6NvHgsqBcr4ovZvzA0KfYIdZcFzlU/D9
e+cfzE6GaRZhht9H4xMjD/p1py6OaTGF1+fNbumgYBUWJtsxXp97R5NMrds4w3CsxOF1Nj60kTDR
UXuUFT3bOJ6/0nvrfobD0mxIr3CPaRk7Pr5a8Siz6LUDIfnK7tXHUbIurGXCvYg1KbFQNKLcHwG6
KqtzEFupf35NowcZ2WZggHj1TT/QPimK2EFbALX4rbTTzySTRFn+VCpXLHsB7DVFK491PsG2iHJA
I0t+xF9EtPD5S0YyOl/6BTxb42qAFUMtpr08y8Nqt5jZF5nThrRWQJhOaoNQjGbFzHUwd7XTZmIr
Y8KEG6E6q4dWRscWL/+RBmNEvFLXFVtsQNQHe0PjTGUkNmN5nHNnOwKVvHaivruAQ01dvR6uZ/Wt
SFHMQ0bNdbcYRC42gES05rKOh/myVQ9Dn6kHq13VJHVtJmtumO1oMBSm9WwKrVyVOrNtGMNv1InL
OZbtwqSjcVOdM7ljHcEv27qTzM3hSAuOXq8q6MRpH/h6gzYrpZzxAWbOKlajCIaw8BKZxHNIUMn2
/Ozf39fEROaBcFZIdHDDVa7abs0GIN0qddH70nTQqJu/TMR/p1XjvAx8ESV8B0e5xVSWQzo8dTLP
7zQnvD0Lg5pgaIkRZiWDNiEnvqT5pCM9omz8MgEq8V2q5Nd6sQC14W43BrOUKyR+1WbyQmQ46qx1
yeytiCAh1LDMrRso0zRNVUtUopL024Gs+zM1T0tSiyaaD96XNJxiZEdZk6QXOcaMYkM8lmiEVpVd
YfLF/wVnvAYALZAXhD0bDnuhGlPTrzuOHttATxTrKTfKKzG67V0iaGxy/R8o2yrgtKD9T330Y+kx
1gVxhcqsZ8CD+KJdF85wRRsheJjY+xKPGUxI9uPtWSPuzs1dmFFkOQsM7bE4FGDjK2/6BIMxWEOm
/Rq6Wn2Rnk0XdUpJby6AV7nkEnpCy69sTbusaFB8qJ3ouRbCfXsmdAQZLtZ0imT8MI3i6Qpp18P5
2flhQCJnLSTqnp85uQAYXADBtmK4Wlk23VZT/U1Quk4SAi6caiAljEKjDs6+GBzvKtIQhNWs+J9Y
D/uViofItZEHYmWQI2hiVQdo0X1S2klMLahbmmlA45eADFMsZPg6Vr+V0M7ksmNVlnFdW+axdj6P
BmaYdaK4+Z012tQlFX8tof/AgEVnLy9QdOnW7bK4+sE0vUespRn2OFIAWHqOV52bf0K37l7gv8q3
Bv3W1TQN4c5WWfFunTenpZuaUz/ov0u6c/6ENjRd6QGicExTJ//wfaBVPAlJIYOLRdYzKVVRdWjh
lF016DZPmfMxVj2VhS7AUQ6ZnxTppxju+NGdXfuqyANjlQtvP6qAlfOgX4H73mPWM4jo5Hu9loGp
b67LgCz10KJiev6qNCf6K+hg3xxZEzGRbw4tREQLqD7kvf3k5JioMCiao5bspDac3uroWTCuK9Nc
oequvgxlTmd6nuj3FmVPDR8hUqIeZhXM57ipcwEg6wc9cWBTxbESAnax5NDKcpOEuRv5Uw/zgXJt
xQpR+dK6kDYWVTfjlHeAq1oHXX9inmB2pxs2EuYbviidAnsFL77YVGjAWugRn6VdV7CHg/kedcS6
G3Nj00aVvusgxZzphv/1Mv13+FpC8p7Dsmj/+T88fymruaGb2b17+s/da3n9nL+2/6P+1f/5rX/+
/JR/9P2Prp+755+ebNA8d/MthuH57rXts+78cry8+s3/1x/+7fX8V+7n6vUff38pe2CO/DVMs8Xf
v//o8PUffxc27Mr/+vHvf/+hegP/+PvVc9Y9/+n3X5/bjn9q/mE5NkUR03R0iT6dULbx9ftPhGsQ
NSdd4UmCA0lFxMHeRf/4u2H/wTxv6J5DF5r0eQ/qalsiD+JH1h+ubktyKQGzOYZpuH//13H99LH/
+zT8rejzU4mQquVfGz/fQvx99hqGQTmThrSlg+OEiPljJhxiPQ3rf4fwK/S7evAlzVh7WrcEQVhL
fW2COZrcl8SVB5gbZIQ9ZtGLNG4tnbiqytvoRb7We1QFdPsEdvNxSVY1UOtGf8jK9Li40YFQR9+8
mIKPJZc+ZCaB9pEuBdUjQrFI1e6fnfyb3l0Ep0I7gRjyCLq/p2i1wuurc2SethGLnzuXng6+5WYJ
SGD7uqDXYaeZ4FfOvJXOqoOdFokh7G+YD1eB+Di1e9s7mfZ6cqCseRNmFxWSjqyDiih7vJ3phhs7
Pri0nxsMJlpeopDuVzp0SGo9JTxn41SF6Wqy25VbA+oDvjWivlIfD37YtctMOVMIQNW3D9L2osjT
XazxFlyBVnffWFB59Hwb47+f8k9u+sWnBuQjs/XRa0DOxMpP8lBaaHioOaLZ8KlXrha2rpVzpdvJ
OkA8T1zCGj8VXVlKW+MHuJ5ri+Mme2c7SueIWOmAfRjWQrgd4nQnqnCbs08PITUb07xqg1cxCVJW
6e4Hy6FQ/L3Q8GkDb/so2Y0l6qYQSvFA2nD80tekxIKY6nYDqjUW4oL+Bm1PZfJCDN5ncKxmsFdw
jQ2PgwipDOFxUMepWQ9TGMKkuB2TR5aYhFD6TNStwHv/sZ8f5D6xCbp8wt9Tts8OxnHTrf1Y4Hki
qDMrHxqCHCRE6m5c5/IBo/2qFIjNXwqj8YPSAM/8oI4SZg277NrPoQbATNcw91tpCzRz2mKv8tmV
oZYfMOVItF5il0/JWiZPXFUNS2BJ9HJMx1tyoaYGBCbv1FTYFUGB2ORv8Fam+kV9x6Nzlk/4kW0d
f0m4teXLAGMgojw2atKvtS/5QuTGhEYlRCeAmDY2OXsXOZMizv2VOqyM09Ky0YgQWQc22UzxyJqK
YoSn0Vumh+MwGeR7s2S13TyV7UPbvYiIKm1J0d/hguDyQmK7WzydnWKIsgDEI9joQpck0Qu0Pnc2
reYSS/vweSIpvidPoCKVQOqfu/ZCNJyUhYuHK3fBeFdOIZEBXLWhtcJQw71OzIX9UCXS1wGza5wJ
le9YMLez2eu76xpRiwMyJ3WRlDyk+PidKqT9R9Zdrq2cadzUWMLsejcYsKZlAvML+nnPSnvgTUYq
pUuiGepWiFbWjUUPgKTzEi61+sxGrhX1PO54bryQswDyel5LTBi1ltA9hY5YcDm13GIA/+uJn48T
egKuFaRYZJ2CyaYF1frRhYb0H9AD8J4fBvHvg+WPg6Pzc17m97HR0qWUBjIR/bz8+GFsNBxWH1EX
40zKvrXk0Sw3KuIiyww/hRQTYHfgqs9zUgrocJQ0g7tMcqtpa+EeaCj61TJtZ874gG9onHcJTDsG
kwpArtj2oQIyU1rQU1TzNfrNdOdOp4Ya4kyfil5eKWp/IYPDgwKezS/qJpum8z3Qlre6fgqchJga
ojVcONokIOTRC9x3wHcPpoM/B7E2Z75GIwaFL1C4DhhDgf5iJp9zmDvpzrZJ0CjXY/PS1NhkwKYm
L4GLjpzPOp7ph1usD2xy7e5yAhCt6XdZe3858/zw6b5jLfcOkIES2TD368d0umet7edGyOXP3jxp
2aZhVSHFybzWkutZY+qhZtc2l9QDN78+z0yZf6v+TX1+O8+mAfoZ3LIEBaX/PAeiQcXvosx3smSy
Qy2LPC9hqsNxdOCDs7xtXSNHwMZ77XXrYF7X7akNYMzja7A2JUwne2eb5NPuWv1IjCsp2rK6TUvU
aKumfsEfTQKWhhw6fjSMXWqTTmrvFWNU63+HY//zO/F0qXO9qncDyvrndwLIgHY4sUmr3Nw2HtXJ
bN3rNKudSxipv8mT9f7ytQybYjKfmvDenb9GZB5IFRKgRhPh/sqh0DRs+35nTSv3C9lfvz5JREm9
fz3BQki3WSvptmkJqe7WH+7G0UVVTUMCRizjzZLg0g24rcDBphVQNEhcpZjZl75Irf6kaWuPOWPU
vI02PYxjTzgGTT1IhI0rrsVQr2aUTrMWHaXor9QoT1kD52D6EGKWmLTqS2g+giz14uhjQghzwU0+
xt1XSxOHIIKV2h0WD/9pS2iQElTnUAw4iixLTq07Xo1evTeLF2ey1gQ1NS6DxXRr9ptFf66hDdf9
yxgRjGPCQ2Y9xDivOenKTRo2Bru0PfJ/ptcrdldE8F4OKhN6DvYTKwJT0GMXybohg6Xpw61hn4zh
LjDyXat9zk1x0CJt33HPz/VLskBKzvYModBMuVJxJ+TOSfYsZIZxrWZeeB3nhY10mMsG3kogVmrm
U+82HO8lGKDgQccqUlbpKjUbVJIJBfkHtWrQ+TeaujkaQDTkM6mBvkHe039Bi5TabLciIljnx6Eb
2WXQMhrJ5I52ksnPxHzT9dPK1L5Sr31s61O3qDyibYLRis37pmKSUE25udg2yK+QiuLLLFZDakH1
fTWR51fDKiAoSCJnRWeBVeNJvS81oQD2Xkw+pPpqiVe1ywoSKXuvcVLFZ5dsCnXMNXMesZ28z1SJ
dNfmTT+TThE5GzPF+eNekPRCgAl/LJGryNJ8B2y5cZ4m+0nDrhUejDh/tOpmL9huliM2mgE9THyI
Wvd6NrW9TdrF0Poc27rvnwzVwC7zdZYKFiXRpgxZLDqOH7Q7usxmnKwm0kPaeN6WY0bEzLAxwppP
eKdbaClBIBFKFjKtDEyapuSv45LAjr3Dg53lF0yXsc2el3l54xKZ0QLqioDqs4AN7AcRhNDaXnve
RcBq054uwxZgE9M1DTPWOMm6SlMsJs1+5KZRMxIgNOQ/OmKuJckwBrAFzfEpmJdlRW085lTQI7S4
FpPwnt4tS0WcnGSKh6TUVeF9JgBeqAtCewCfz311R2g4lloIk9Zw1WGWW4qWRdXL6H6RrK4RLPqt
dem4l7MbI4nb8n1jRKci7ou+JUbEQNAOzZQJkYObhgtFfG9ndS03I6tZUkDKMMVlwlRGHdBtL9Q4
MIxyF0YT5kC56xNQQ/W4NeZHtRRhdeOhzFN3ZYyBfiHUsWLKM+oPXAGrii4Q2scKU0u0CpkOK8la
I5JsCHDbeSd6TiDCdC6wcMOyqHSm82yFeR/jCPoXb9+M9T7PG9Su4Xl923C5zGpVPd3n3Re1iXBq
RaAnS7seN458QSJ9PoqCtIpqeAl0LBFJuDHy2759UYuo0TwUcusyKZqswomLXpfkYyIK3lDd3LTL
UxpP50WxbWMtYTff5Suzv4fxsi7ycBVVhKE+Vmm1l+MmMlDlFckqIdAKD/oBefSpTVgN8H5IuFis
eIX/chAwArtsF8F6wNfhN8CAausDVTCk8Q95fb1NYkFjJqUhNW4pEqw1AN3NvDaGYY1pjSIu56r6
vrHgalBbB49Z1ONCM6nFFy6LuRasvLwlfR7HiEaT76sWDBvxycu4CbvbePJFwyDtfFGfuVHVbLJe
moJxn3Wmh/JyGFlkp5BS2VH1IrtxAC7aQA10eplmjWnXW1dEB/cI+OswZ5/JjkUQ2YLakeDWXcko
1rhPQf9UxjardAgn3PXNU4btY2jwnkX5XjEZpvGhTz6K4huVR9b5NDFtYjLwbdNn2OjDAC91beUj
4wZgpWZZd8W+YkkPXU6ASHBW6r8pJw2uM3cTUDJWkGV0AWPHp6Pr11VxqrrYLzUyTiBZoMPxZUK6
cUfQGHncob5vxS0i0iDaV9m912OQ+UIv3iFAJ3iKrZcYVWZ437EiVud6JCjDJuQLXoL57V8HW0Kh
9ro7oZ3o81JDTHzqYFu3BHvJdrKRO/wgsHNIfppmgAIZZ3EEOLFujHkdQG2pLW1bq0lX35Xim+rU
i8LvScGEbzJk45ZVBuFkoUV+pfNY9CuseluTTGy9pc4WfRn4aOOPbn/PyKrMSfC8tizKdjaD8Gtk
5SRBHPXwfoRQlLdHvFrspPJ10H0sjfspedYYnpkBAm4fNqvdZUo8jkU+VWOhNHUui+y+njZhd4NI
Mx72QXRIBX686668mRkBW7BB2VqdMpzAmHzLzhcOwmQJsjquIY1dkhY3Ax7Nl60zPntWti7hQaaE
7EUVkx6oVEIPaHRTABcXxbj2nOYgjH4jU+8jVsCbheQytPFrSjvo2fSdpxO7UONinOe1R8EeHsRG
1TtqDYGnxTsg7Bxy8n0a5mvhDZuZe0oRPM2CG4nhT1B9RYJLRNBTxcK/w3HQRhdjtId6wTHEfu9e
NkwITpNtRUMMIGekgq38GAY0W2M/bdQFRJTG2PklSLqYQbJAHKC17O2ITkSOEy6dn4k9ZhJL3qvs
R/X+uQ/M4bMjP6J6Q9wb+yGKIBKJ4mEzmbjV58RXSKi5sHw7IH0RBJTsx02P0EcGnW9ZhO6RpgOn
mphMghs989agOUw288pmkMzhOOaPzVBSTYLGYYfkZDI79FxdGbdVOWwdqNQR60ZTdL7jDawa+B6C
LZF9UC9M2IQiUAMrbw852Z/EWUL/vu+nbz01ED371Br5IWLxQrpTHDIetuk3sXzKy71h3Gv4kPs+
Z+lxP+JJkvKbIQdYO2QpYTzP5o4TTpfF+qYuFMnYJIJv03g/Gh1wY4uthwr43Ok1YZH2t4WYNvWR
VIxzzUQsGl/bc7TZ27ax4uc2WtQZ8n0fPxXgRjEc+k00AivRUfs9od3wA1T4S5OtPRZH+RBsEkoN
SMP9xlAHs6wJa980cUSlKl5NtKuNnvYOBvQCifyI8Im4K+QnSBWi6Pz7GeUajc8oqYjl5G5zuo2L
cTacCSgm+Cclu4SOxGbOem6AcJUmvZ8hth0HDpQ4AUITVjGjHUqZdTSCSqif8FeuW1aPapDQHKJU
BR0c7juEsI0a3r1+a7IlnEBl5+zd1a95reXHLuXnjkRSnLlloW16i9tMZxFmRjssyHcmIgrbLp5Q
Am5EwNK421r1t9kar1qqUjHFgySfty4EP2ypvjfLS6+5gcC9Urt9w522rFGmgKyuNt1k1NUWQ9sX
7biBuHeA5nLMMZij79uI4cqLkochnLdAnhfQaX0Twi3Un6AXMKqPm2RGMk+9o7P6q4L1WEvcB8YP
l+mMaDq4zdQmzIc2T7Zq0avKhq2BsZN1Xlfewu1kQSR2YxWg7I4InCDFuGUqnqatKvsQaLTFJElp
S1tnGhnOYADRoKxH8dxY3PI9y3G9IlPJYNKh5uXGay5lezlyOejO3hrRD6kaJITTtGj8FutzzSot
NsSOINcsIN8GDQ9BqlAtYA4dDa7peXxJ1Hx6GDLOQfQV8MXB6ZCTjOMmpe7T2vqlPTzgVL328mir
1uxRuqy+Ls5LGwJ9pEqoFlkZqQ/dku68NkPw1FyPRntYunoXhcmDQaxGH2lIMuO78+7u/9d+gNQp
Zvzf+wEfnvuv8d/+V/P8Jf6pLXD+Z29tAcv6w+Z/kFktysF02qi7v7UFDPMP07OEQy2ekoRwBPvu
f7UF5B/CMnRb94Shu/yc7f33toCgY0ASm+7ZtCKFYTrOf9QWeF+boTlkGWy1HWHTWtPtd3UEeCMY
80FA0Mu2ns6QqKFEgjyzKjmIhaRSp/XQ71mLcz0g87wCCQXhs5X0mxoEaMmifQ3ZT5AaLZNNZcnj
TJ6dg1jjBJUzPjUQd1HUYdFF47iK9JCNUNzhV/QWrlcnx0GCmKqH+EGORq9fufbwJWXsYXsvJgYV
s9xwE9y4tTWefjhRf1Hzkz/n2Tm0VAzLsk14mILGC0jbn6sMZbMgHkCU54MIoeZEOig4Oa06zRg4
trjmw61H/sChiAEN5km5DpLA3kAHIkUjRiwrw+ei1bNDNZfJDkoGN+8IJdJoJ5dFqDefiHOB6Iiw
5dfH/b6ExWE7AKy5wgR5YdJ8VxzJUqQ3aRxiBTbnK6OrWKrE+WHqqakaKXUS20wWYsrc+DdlGdUe
+rF0RgfKEdRBKQbatEflu9JZl2hlkJlxydxvmNuRmDSRuixiHKO/SsY9CXi/Kda9rwKpFzQsilhE
UXEnvH9BEM20k6KIN1ol5YEdi6xvQRX1WB+C4jcfqvjzu7MobAma9xLbF4qgny8Ga3ITpKuE3sTB
FF3ogAuvina+DQjZY54t7ZMsWKgMaal/NE2NXpiF+GqwL4NRfuoTod/gLNsT00H/tEppEuRstv7T
8+7g32D4ENKxbPmngp9rBUiyxsLHv54cbK22j3aOV24YJqqpTYp3uKZv7Sa/KTSqUejdiXd1yn60
Ni0c7sb71vtA+dLz2Lzgz4OhMz2eGeud0ef3DvlSsADNk3A/hxW2L094jwT5IWhdKNJ0Zpnd1TNh
JDiF0+35KdqA7M6AqQl95defz1+cQtfRbQZNz2P5RaPz51PoCQAlfUumcLtQ2/GoeF9yZ7x6jUPF
xquwyc6efstCFm/dLs6Mgr4/Tt6mFelRFKNHNy0Qd91rZZX3bdK5218fn/zT52iSVSFUh0FQsOWi
/vn4UlNM0qLNRm5sf5SjNuwkPJYD8mi5wY9O0jx31y4MUIfyBl7PutcAun+hzcnWHkV7baqH0sR9
Rrx6ztKZnZcAonXIWb6uiLREhE4v8sLSIrbMOW2yeX5x6jojDCl1UIlACmvDvj4qn8av3927iEdG
U1VPh2jBRQIXh9nk53dX2jpy69nMKYZZ9wjeRuitX1NUEGHVbsJUP4SpaF9ZDskmStnN5g9FHWj3
ydz+JmzSoGH/8/WKgo/YXi5U06M6/n7ckBCqcmzzygPHvOF5F0unexfJqN8zbMIn7o1iZ+EItjUL
T6ZXPLFUvTFlY18CpdgGERzYICW0LPFQyElinFWjElfhcG0u7HbtZTzI2QAmVrTLBWDf4TQFRb0l
iiff0KTRiZPeg3aYNl6azL5EYOE3mLcPSEB/86Gf38pPYzJvlelLCDJoURAoxcGPhfIZ860EGK5Q
0la3JjZBHjBU7wM7XFCIBNoHrR1fO68290g3tmXMPmx0QFmfqdDuxJqRgHvn0Mj8xnQRlIvg2qyD
wzwl5h2pQr87Xlv++dTYTLUGoRMsOFi//Hy8KOvyhUmDCs20kDsDgVWkAyFjeBjSuAquh4EwkTp3
0BZP3T3EXcLmYil2sliWnb58mubA/lz2g7eVjj35RswqG17WBxFYhBgF+L3jiNTL2ah2aNk1PxdA
NdHeVleKxgSpxg5uyKm4qZSRBJ2Jc2yTqTrkXRo9luR7glHkDE5EmK261F0Idy7ajVtgSm+aqNlG
dTHehyrAPMSseWnPFBRgOpJ3Dub0kMTz4hcDmfAij/B1S/thKIfssm+Hl9xh6xRElXXbeXhn6Hh9
iNxR3xB5cWALUX1wxxmZ1vghJAb8QH35N1fKu2hYbk9LVwtJy1ODONPHu9m7LQAn6Oz8fBcP9SFH
K2yyQ2LRUubD8GXADuULa8yP4UDBh1URi6LZuNErdyPy+JU2sHVXaoZx+M9GDdwDIL4YtYXEs8RV
/G7UmFu71ydTRP6ZizyVqtpkEGmTGYbhY9JpdlLQSiUzcb8s85VO5yEfl9chRooV98OXXx/Ou6WV
OhrWUyw5pPD4oN4fTeUlXSShKfk5orvtXKDOjJHFJs02WegPptpLP9jVxa9fVKiP/oebmKU/rBJm
BQuBG8jPPy093DiLKk9FagUihPsxUK4NsRqfxaWGNjxjOU72UZMPh7ogT0f9wm8O4d1S+O0Q1AEw
nDA0vV9b2Dkp1kNQUZR/hoJF/GCl34/UrhVZYrgEtLwhysBa4yG4d+Swj4YZRPGvj+HdPoRDMEzX
MXVhWiZr8vfzB6bwZkxmWFWGNn4FLqXEQf3XTHKb//qF3k3D6oWQU3mosUyawIb57k6I5lhQ6EeV
EeK7ndP0AfqPX8w2TgMco7XusaxpX4whuP716/7FG7RtYeuWwat7pqfGxh+bmvo4k8tFvNkUVAh+
1Ds8c4Q89dVvXuov3qPruSzTLRXYzaLj59fKAhvxoIENqyIny6ecSD7maKEhDGl1Dp9MUDpXdZuY
+zCLSTGwAve6lJADNWiuT71EiWVE2ZdIwgMchTHdhvTXSICr4ubKbKdobZIDvq9LIujScvAuNTPf
eU0Ma1rExi1WqnTXmslFaerb0C2B2bMEnGFj+iRudQWCxrAZjYu4Dt1r7IUbSEZ7pyMkh9sNFWpL
/TmIjPSpmXS/wkR/SDsgcm469TBp+lPKOsOf6rS/pVJNaVIuAS0bai9BWFMbBN6zciMIUdJNX1xW
UtdWZi/XWpUtvzmj7/YMXEmmyX8W96yps8V/dyUV3eBWSRtjnKNDTAl8unUae4UX9wHbcLLxdCS+
vzmxfxoqTK5YFrj/m7Pz2o1b2bboFxFgDq+ds9SKll8Ie9tmJovFzK+/g5TPkbd0YAH3wYI7MTWb
rFprzjFNvlPnwzkUjWkIbYBBjFa2j07TPbZZ86jy/7+v5uPpg4SRk5RusGZr7vsdi9GQijyk3Vtr
MfMczXwI6LYscsC1CwJwzKClLFdcwH4Un+zghyswh9R1PMtRDX6c/FT+feLC7HZcaHr06RR3LT2l
wVo6+hfXgv4cIRc4dI0NStf97AL4bsw4fZUoLUFyeXiumbK+W+8IiiGROqqyetBNBLoimASzKVAB
Aaq1xj6TU6heZglX4jyEIxpJr90AxkuRQwpt3YfV7d+/A+1/HAruidyEQDVyj3w/ViKkD6OnUdE7
rHIyK7D4AnPEf6eg0McuejfEkbpPAWmcw5Au3+BY7WoMynYlisICMKlYm4BQxqhzrgNS1EOSDePC
1Wmc/H1DZzXGv+9fkyqbLPVJ+8q9/N3PINP7zi0xfy1by06ODSZDuqld/1PBnD5MaXMRYTaiJsYm
JPVrQZBgv+Pyh+Qp9v9Zh6FPVKzn01bxGwB3ZNwMjl6cotFhlqbY+m4MoLREtPNCmNUYtzGF/H0P
Pv6OOcyqZU+qE49deTeKzrJUNJ5T0u6XwyNpkPuIeviitutHPpYtY/OT68bHO4ENbop5ksnsgTLe
u5NNizs3aMOBoMuR/DR+xS7//j+/Ytvm+jTXClxVf/+91KIgx9JqKC5P9EtIEc8ElJeLTsicGvy6
cdAvBerUkXOy5LM70IcLlU3RAIEV5y87+v7k7eraDQyNshp3mcO0i5k6Obk/u1B9/OY451ACMt1k
EMUM6N+Xi9TCUlGXKDBJzwRyK3cKvOSwgONgmPkxDusffz9TPn5zDjN3pluc5Yym3XenuhUqkSR7
zSMEUqYLRajd0rQ6yguf7tk08P33j4oLsOvaGtNq9+OaaicboiJGPEydIr/PJS79yWukOMNNGCLD
+vt+/Y+1uVM1kXhGLrrW+yFo1hXlgGLUR+0xdIT0rIuKEluIa2cD4KT95OTQP15tqQFpmo7Iy+DK
Zk6H+Y+hEFNEWtlhDbdK7RdzhgKAY5qNAnDZbMyUNq59n5YhPIE+vfRR+j211Qs+E3mC4E/VwMlv
nKnt0jrinxaTMTz6XUF+yBn23KpPQUDoeYVzHev/4u/H6uPNkS2mlu9RBEWar7/bePSV8B0HtMmo
Jsq1quB1hvqNFgJwMCkHESL5oCfXxjDuUtqh67+v/X2dhTsVA3QCPhisa5r14eJhlCOxeD4XqzZu
/K0zkKIyDdpyOyBh0uu2RCz6G1Xq92qijnsT1z6qveS7aGrj1qxa95Pv8sOZQ01Y0xzMDgZaxA9F
tySLiRe1URUbBd4yPPqkblG495yjE7bxJ7PYD7dEJiem7XhUPzlHLXN6/Y/zRhkT2ZqsDdHsCISS
lm1rwZ9EHJfcdzZDFTG4nx3w920CTPDUtHTPpenCkIixwb9X2oi4RbyPwYrgMvMFOmcFcCOO8aIO
BFeqNPDikQqMC1/gn4kPUyGPWhKx8wUHlyDWrKiIhcPMSS8Ej/PVzUhp88mm6UP7nPUodcdRfNYj
0D5M6Nho+kpcgudT9f0kp29ARJHc69PEE+XU6rz2XlbTH4dG5dUkNNu9cDYiBnhfAwjrjftEk/En
lbgPV0s2AsuL4TJUNZmOvLtaqoj8mCMAc+r8DIAPwkhXzctFDxzokzHIe2/L9CWxMqw3nISq8WFg
TFCpWsRTtsJIQsm++dWjZDQDezvq9GDGDJARNtXoDhfpzzaswIBRwDnETgumpKrPVd02lHlA0OkY
2AAblvUuVGEFCk0/EjRp33JpcRZkyFEMKLLFnACqQRTZVNWA8ioXSFJ0lUA8X4Wja7+YYa7irUjy
+3CkWMU8TQMy1eifXQymkcm/7hKclnQsXGYEtC8sdbpW/fGDGOpRCswG07lZmxvG8pgWsnbVM/e9
sQO0siKbEAlI7H2NgiQT3PA2h0KaV2ly1YcIPZJ3/vsFCnb5/9ioadrg0b3hEv/+B1MFXZcrIRfI
Rhb1PhcuYFz7qwtWZCvdGtNCPl4ofwcwR22CKCc6ptgwhm1QrFpX0/BurKBRSVvvi6UThcUd19sv
UV4llxQtUxv7AAZktiLXqrs3VI1wqdggOzphDpba3vdkGHSo7csQCAZemrjdYdUIF4raobdP/S8k
X+rfOWu7XSZbl4HpvVl6zV2vKN/qscsJXvBNWh3hshMM9kWgdFgaynaRMV6CqNJVS7elw8HNWaBC
8sTNoDs/8lJTjzTUl6IdvIMy+uba8kkrcDMYIpMId6hE/ugo59QhOEV6MkQhEMK7E9UL0Lj0QsgE
vhnHP4uwPmch2Z49fgEKn167ygWVZZ2fEElUC0oo7olA0vhQu+qNTXz0D3QB3XH07PHgydQ7ZgDb
zSomH9BSn1DOfWk0Lbq2xOZexz745aSnNi7GQ4q9epNkaJnIT05uiqoDeBcjvKjxMy4tI3b3qiWe
u4wwg6wvSMgy2wCeDUpR6aPKtA0yOjSteQxTSusKd/mdUqTWqhqS4TEEBkNLVb/Wef1zRgAKfegO
ulD4eaGjQBlmBgcEt9Yh9rDe+gaRgDHVilt9gtSMefEjC+piX5SY0lQKUJdKFCeDTCTdkbAJbcs8
Y0VPTlyEBRFC+hmErPKQ5V9sOWZrO3aMsytAGOWOtUFT5Gx8EsVPnrAvI/7iMyWHTRLoAJu1Etcj
UR3n2E0eYlkMuyZxf04Yrj0pNkxZKGL0dPgWDZqqUxzYa300rJuuMYdF4DTlVwSmSVuTSa/KWyWE
vRTDZ9iK1LJ3VchcCN1guNeNvsW4afIjxY26zUIIyyQpPqhhwZkK7uUoSr9cDqNob4yo3wMJRIdU
e+OxHQ0XQaOr3RhO/GJ4Q79xfBkf4VyvWkUNjm6TlE+5fAxL7jtxiUDYlUO40YJG7qAsMudDGIya
Ok1ukrT6amV5ceMlaJessLjWVRct8/qmmtp5Ild/OVnknd1kfDYJuGtayBu1Vp1Drb93itjbVk3h
7A3wN63qDPejC6E2xf3ONM0/+4ObbNJQfp0wa4dM4JkIyrMBzWSU7a3WBu1tJlN3UaYo8kbXC3eG
pSW3qtcB0+6Uz+p8H0YmnkuXgcoyLdOpPfXu7lMxcO3jBkOgr6Gq1xivl2FJ3i+AqgWb8dkt6OPA
jPVN8wKHWZdKc37anj+uxX43CtycDGoBg3OPa4CeSFRXrWHLnZeoDiFZxDHn3PwvEDuXIDI4H63o
qbVgz+ZK/u3v1+EPUyM2hzEqAhGTizFjpn9vDkZCji4XU5SISJ8HMtiOU/QHoZkZCiO32DuJ+uXv
q3w/PONiS8ERuwY8DYpH7xucRNum0vFxFQiRIUsmMAowbWscGHqYWx+YnYB+N0b9499X+/6LZrWM
Cmnb03VEFvFewRK7SjRaNasdsXVC7OOCP43HXarmd3l79/eVfajWszZ8N4A4DEYbtDvfjUF9Uh6b
KlR9LKlNcfTIwDqR/hQv1AbNau6q5WKEcLktXEbBukFpUtHi6JP7/vvvdtoGw6ZaP4kxKJi9K1iY
EuQB0cW/b/tJYuEAhYdshhqGNJORQEve5SdFiw9DynmlnNy2zWiFEt27EyqKi7rQe4aUrUJx1Y8z
IjfjDnpj26255S5DK9mogWFQfA2y73lEEmsFX/qTw/9+TDltBa1dTl0KTh/nxf1QBMJyG3bdHuM1
EHNjZTAzQXEjaZvLZJt5ClK2os1Oae7iGgY7cyYdJCTEpruHVNFsxkazVtj+7U8mhu97bKyH6w3N
i6keoVEQfnfFiaLIdwcSDF7n7FKAy7W7ZF3K5oGwxrPqJeXR1LIfVaYVUENWbiX3hAoeQqEoz/B9
RiKNiLD5+xF7P12dNwpFxMRP0OmtvDtfFQWJtlKStUOZITz7DToDuKQEupZGvEuciYDfY8d17ZvO
a4xPZofvx6fTyhmTU50xp+ra+7pCAh+X0OoGP3FH67nImJ0FhWd+cuCB3L+f7/AVqwjmOP5MNxBH
vftFVNI147AYWVFucOmJxaFwvDvbSb7pyZ6k+59Ggk06hXN99oz8Z5iCbEsD/YX62D91mH/zqubC
3NLeOGhy9dD/YljtuKtUlVAfn2gB9Pa53xoXCTkqHH8FaQHmsWxLMtcdiq3MPcHAdeR4hAWIiiB3
9oEL2iqwcAzRmn30FP0nU2iGrz5kucSDQJb3uCECPCsjfEuyMrqlNYUluvzo1yl2fDJjfOLn3EVb
BD9SR692VfYz1omKNCK4+bQw/9ESXFHaCMDBJOYtzPOzX3e/lFy0h9Ixv/iQLndmI46qPbzU6hic
ZNhufUQjgYvyzrBJbUzhIBXUI092Nh6LtDq06KCOdei/yAJhUVjiUR8zmwABuYX+IVQTSIP4YlmF
t5fETtGuixTYykhNTX1N0qRYC9eGk5He4eL1Fyq5oks1ImBaI6uzHNNN21CSqcHZLAyUczvRu+ua
c+hievFWjWECtp27QYuFm9gu73vVfCAVU13uvE5Hqqdo10gM+IW8TT26J613inWRmMYWGNl3nC13
lTR+2CNK+9KrLnolHvvYW5vk1+307GJFAokGPUZ4rHAL4h6XgwV9FxDdYlT7bOm3WDkImqX8P+Jq
bzwS2Vxt6yOBzAhhXpDkubfOYfdEWnOGP8flw52NSDdnbGwLdeWYyA68po4InUq244iJJDRDAxOR
BEVKPS8MwfEFGkbmuvLvU8Fo1w9ltG0jhAcGxldLZDbMC387KkMGrzqV61HgtFTrlHiTJvtWZ/GX
qRK/yfNgm0Zk21W685hpHWJ15OXeqQyDX0wsQNXmxUtLFscyMdpicpq9eIX/bJp5RoKvuhyCRBKJ
Y5PHMe7qsnvRfbM6wVteSQ1X8FjxFVn21XG/5ai4dwwkQLbCStDA+mqq/6sixL3mdzcxCfEf98Jf
tVCcAd0wqagCSpZ5CT3cIUBMLZqF1bawHWDB7qIclASEnKUgdHUp8pskjqqtg0hihZP/WY1p8BCM
edZbcmxCos27HL2dYsQXgHC7sQhzcOB9siSzIV14Rn/QLSBiiVneDza2DAoFC89ZVABbVhUTsyU/
Q8xqNfMkFCKFeq8k7VUWyY3dMYgv+NlGtYFHL8SYY5hn09LX7EzEQV4Bhfb23lAfCHFGEgLLdKQS
BLJsayfikSRVFQsM3HArfESdQ18u6pXld7PTyxUhNDmQhNza+bVySSC4blxL+akT56kA7bw1+SW7
oD3vhry/dUT108/t7j4NzK8d17GUmeuXAKNIW3c/FH3wwMHobPwo11FsSbIPaholZSdWaQ9qqXGw
P3WgPwV5tmVorDRR/4zLFMrqEKJY93UoiOFLCwR8YZMEsqSFqsUqNmZpK1vC+WhGW2F2W5FGgNXM
+zllEawVw5dXZ2i+lIP4Bx5ksPP9BCdEq2Uw/zdZohZ4AhOiNhWzfHCAY/SYH8l/LnHNOXgjENe4
QBtI4tWaG5v+Idw6ae27LgBnzxE1RxaHox01PobwfdvG6tIulC9giO1lL0jNTcKRkPqa0WscPsVW
COOhIoqitWmfkIei1QXXfNDrY4zCXkMQT7Kwry+swUSEyWRmo/rHgsvKRhKmBusXlInsCYhotoEe
49RAXtBTbeA+3G7KVn1uU7Q3Vd9YJ0JsrVOd1h0XCq89DBnQfKeqv3eBuIDz3umWa3/ndn7CCeo/
WVy2cL64z1am7KZUT9XHtRLqnb8qBts5JJD+oxQUb9vn7SoivXOhUtJ+SUacKT6BAgTSlYTFBISo
V5pH0vhoLbVQJeObgv1yqH3Jl1xjMqinYbXbtdsyREhlVUN5MKY/pSnKg5N60aZXBwG91RF3EnQK
ULHgYf4TSFKnhwDcZJ94F4x+ScRwSf+V+o1/4+seJYcwgF/JowxNwA0YIX7oAwgtO1RwuU/Apawl
gnJ6ZFrq0q1CZVQ2EjoJ5Bl3F0WT+2BCQMLRDrnSNthKQFs+447CleOq0Tke9eC5yMfNmAfifqSf
cR8gwtSz9kdV5WJnTKRdbfoz/6+zq+7kETjbLAK7zxZRbhabt1eCicY7v2d+7vWN6RiPW3oMT388
9/aeednKvMS6lpehqPvdu8XMb373XDECxBuz9JCT8lGMZrFnkFEf5z9ePtRHrS0A0ozz37eX5v/l
DmjYMRa7WFdC5npdBp88q6W2rnIdem+re2I1FLp5mv+8vu4a7a+sqf3N/Fz331e1lKBfGajYx4sE
+rnI/wlVLmNJZNVXUKoJfFsr32ha7j1rkb2PNezpSoxNCqvzeM3Q+hw67tAbwK/6s1EOh2xahh9W
E4vCN68OUMB958fNBvpb91wp4jgvw221emEPlX8dPEHma/XVdckVfiCtwjqkJT9YfzScg9On+Ren
4rdtx8FTOXB3MWutgSLC82Fk6OuhIN1zfmiUCs6xwLzasrevpL1f56dRh0S7MYKbFk0RREpNpnzr
n7Oy7O/i0SVpPSzvuok3p9LtuE8gwS2c2MOTPaHUkbSQW5zjGVahThDvGkXLIU693fxmIInWOWkb
pG18dF4IGtFkSdaBwfikveZGoz7qv5y4L34Gjt2hhJH5vZ2p+TaEtHfQJrWoaPDLSVuKr2Ob7Vwt
ED+HLHikwJM9231OKkJSu6c+YsjVZtAdU6UPnqwoxDHPYiEhrrzAGr5ZZTYuwXInt1GvF/s+1t1t
4ZjJXeRUzqIzivyHrR/mxcelKhdONlr3VltBqdDb+lDoEA64/1OB7gE5m15FdAnL5xJ7Jb7EflZ9
gMFSa+VZeupwZNQXbsKoqB8R67zuoed2S0KNxffRw4wph1S79Rmm7LREyXdJIjlhSvA+6JSrhyav
zoov+wVBUuPRl3n+GDeEt0WejaI0VvNH31FA2NWVup1fVcAU4x4mM9ud3gx72dyaBlCN+VWy/tQ9
Kp56OX+21yrz2Eu+asgQ2WNncLf3o+FlfhGIvHZLKMJh/iSFlvaeWwKpTyx2/iPdR/hq/v387rFp
gOx68XVeEjiQp8yGDTm/VrawF0YfT8f8ubiDbWiP8P7nVyNHq1ZVPIS7140oG3Md9obczG9Oo0pu
A6Zyv3dAulDtU09bzm+2Y6p4qm+g85w2y8CpfRax/FHYuYk+Fx+pk8YMfcM6yE++p2evf+igZCc0
mCU0Fom/5O09VhI6yWp+++uz5HnGUlTH+SNvS5jfwZAzO7mxzgpeXyZyZUOw2Lc/Fvj63/mDfyyV
XFTARvRpVvMrZg+vc/VhcdNWtr29HmOiYuZX3/ZjfvjHh+H8yl2e8/1Nn3p79W1D5xfmP2/7kpOp
sHSomk/DZ+6q02F63Zi3d7+90mnjpSnUYleRKReRrLMP8gBsuiiNMwndDumRLgIUUtCiLTjo0D/E
sLC0Wp4rr+rltmbIs1U67JCVU3Ykc//302QBimVVZfn6j1fmlxvd2ELa0Q6viygdw97rmjg5A5kB
K29a9fw+teJnUOGpWMYdSeRwq/+zZfN7lDF48aTkdjAkCFzbNG1Os09/fkh4sLEeS6tdtmp5QdzX
nzKrklcxAYsZUN8g4GaQPpTYhUcqDP5Y5qcUdfJ1flscGIC5kxDQKQO2ZVnad26REl4zP6zIIyjJ
STnOH5gXGcfykciP/vi6SF8l3jSkzj4vbf4T5IDTe7hrr8swuvZl7AYcmG+bldhfA812D6/v8GL5
PWgEtPh5K2UW/PALOfx+WPbNT8Zf9e8306YMGCKWjF3/uzxPAL+qHXocvzcqhQ0yUmPev20VCVzp
QqX6u399Tx8ym8VIp+7n3ZrfSFUAjKoddfvXDdMUsHGBQwbU62eoZwHBaNzsj+UqFs17Iuej1+fm
A2WXIzMf6t+7t2WnhONAfnQJspkPbWu0DHrzVt3R5qXD2GiQWCRqIuTo03dlZTSNAo3ghdfHsUFH
MR+U7HWZr99gXdIsJZH39zKZQWNGRRi/fdtvg7no0u5ie/u6HtuSsDfHTtu+bVvj6NnSNOp++7pt
XcqInxzAelvO24LhDzSMJcUfy4Xw1iw7vUq3r9uX6FQkCKAJt8z7fp9cNEa5Xw2JxyR+OrtsxdVg
+goy215Pr7An7rEHy/66bZXHNNsrun7zuswGQuuyqId687atgeoHqwwl5eb3trkGJlyLeMZ5n3UN
M0mt3ja1Wy0zbs7b2lznGkbYsA73kZDNdZRWfdGY5c+P2qGW22Ey9jZJ5J91MhRtW3bkXfuGdzb/
/ZA5/9aLHHmd+dGDRTdU9YYtbVw4LvPD6R2vn+/+8+rrw6S13LNF6uD80WyKW5qfCvgm3hY5PxXx
lOqOAGO9VFvZaiuvHqXaM9PSLfx1Hk1/8syJLkbubOZl+QfZWZQiIDJtmG2459rSX5fbK311jcvW
PU/Lndc+f35+yo/MP9b+3w/On5nf1QaOQ5I0fIppMfNThLu481Pzo9fnOxPyCG3Y1ZQqr8FGvrqR
FNfKat2LVsert6c86asX2A2eE9Fl6LorPZ2OeBtlvPRKvS6sQjuGaf4477ZWUIQRQb1RMHvCoXBJ
xJFqzXI58tMeWlzc4DNk+X7emJnfWqv+H/ukNYN9LkrvP99KWdjn6R2/v6TpoeorfxyqFjw6nVPl
97faTe+YHs5Hzg/kL99s0nMLx8HvqvgrTWt9M6TSJUsotK9kk39D6WlAuHzx+yDaA+of1zG5Ky+x
zM4Z6NdLEUc3NddRuPGKuhx729j5bu1N9GtM+kK99oOSHntv7LAZYQ60klp56fVRLhnHKydcLOk9
bIi7EMY4E7pRP6dN6K+GIYkPQrej59CYEhVF8FVPOnvTo0Ldzg8Va2tVSwI4tC/QtrO9WiU0+eHl
vyAROyFZKB46FyA9+YzGstC94CZ2aMBaLWmdRT/CvneK9sbpGdjP29QE9CDh9AXn3E2SewoTd0bY
WBjrewpEPaC/NuqsJ1dLIQfqZCG2QZZv+zqJ9w3J3atBFf0pxTsFKWz67/x4jk2Z/2fo6XNt1+Dx
pmnb24uRLKd5+/SJ+WNGZeG6CcHpvS6LbnX/mr7y+pl5BQnprScEYm/Lel3M/PjtE/PDsjTJFu9V
JhTzqt4+M6/vdS1m7uXbONW/vn34/bvflq0rgmJnmx7e9mL+WOmRP/7HrmQOCeVuAMfrj8PybvXz
IpTGqfaJ4xI+9Z/D8Hvnp2P1tknzy6V07sWouNs/NvDtLa+fc0bACabZQ6WZlzD9eX372ya/rmsc
3GPXHf7XVr3faNGbEmelCcfif2zW/NzrOnKhIXsZ+h8fdue/3+X87pzw2n2RPMl2wjgPxYsmdUaB
alnfZnGW7dphGPZ2mfaX0WwYodqm80R28ve6Gdpf7GBhV+bPENLSAr6aDga6y9fMUdVzHlXlQfhU
eHvXrFFdgRqp9aL7OlbBcQqx/mUDRY0z3/xmdNPPzjPrO9NFrIPFID56pjBPo5Ga66aU40PeM64O
GqP+QXD1op1WHobhk0sa0hePMvYqJg3kJtMCd5ejV91RBmhv5hfmtzDpefy9xZPL06zIkwZqaljw
l8doMNdDFJinecXkvnobq++au3mz5g2s7ZDCL+uEZHEsa7v9qtDwXJp1XV/nXaQ5Uh7m3bZHomLb
pDUeM5oSCwfl0U/NX6lD1P6ajhv5oM7TkKvGKuq77kKO9bjviZPcFbBYbueDX3lJ8QJC9Pb1KJFW
YZfAWcHN6YtMd9p7adTlJipzjzRQ2zs6NCo2rZN3943ELC0JhvgHZPlq3uLpe6VnQNeB+yLWjrQ8
SKxzr38G0Rfpwq+Jsim7eK8Ocq3aeX7JtQiCh4eWhJhXsUS01T+5aiVWTVvtCPPTbjKZYO+UXGPz
ZOQm6vu4Wx1ZLxUfYn/GHKnWiuSQgLiyvPte8+S3tIhJ7ZXWQzgyOJqh71pH4AwAJFAbrTnsapJr
N07rKAebC/aBG9ZXhPPIdxQ3vLSaEp3iXNmVJQQOvoz8ZXTKlyhm6l9LY+l0arpFtJjuk9SAWqLp
1dlyk+4uMsVBtdEPjXFQrmPH7M+WXoDMkp678SvVwDzvG+dyLMhq6ss198RoFXixusuaRHvKKnjK
mvEYtiyH30Fyj74pXREXuMWSPd7lJGSuY+xy50OR+A+keaJANCIYVTnT0SaVT6olPQ4OJDZvsHdu
hMfdJauBG0ry2AZx8CjryR88iHvR1/+Q8matfMWrwDmpFTdaQ6yboGhXcijua3cobzAKDZvAUJqt
6W0l/umAnhDV1xe7TfNnSP/aCgdRdynjIllaOmQJNkzZtlVt3/ZJpi6rpg2+uiPiocYniTWfIiI7
pz0Y0x+KSRqsLuto4kE9GzIFjmifqMca5/kZdGA/ciezGdnylNrlPwnHA4ZSZOExJ9lj53Fcz5KR
z8ZQ2uSaAmT3MmXZVIwkNYnN0fHz/gtNqSh2Xuygl/+MZfk4lE77qPdESAnA6C1an3Mj+vhcDrW+
1yLsR6k7YkNwouRZ1RkGdKSnrXRxyhqpnCxLgQ1oi57xwIObU42bs6IT/OBrkUB6VBgO3QFbivBm
QHrFJV9mKpQ/X1i7Ii68Z5mQS9Mp6jXM8aCbyGctv4BkbAB+78vxTJsYRYMOP7CsOxKfbQqh5xTB
e50r8UFXQcJQOoY5G2kE1+nIhorE+V5pMPj8EoQSZVe0+I5u7uxqiOhLZtoNVwll1ZS+tnJaNbxF
PmV7LaE9Ksapa9fkC0efIm9s/3sZO8syKXGEAWBeunZt3Lo9bHxhDTXFUz2/tlG8083wB3D+5JJ7
sQ0COCHUWTWTbUBG7HI+REIEdBN1wmiz6WDVCgMP2frpMW3py5PzQlOPskWa1+MdXshlOaTeCy5x
ZWGXNMvG0c/WWHD5DhtkJSLJrkHmiReyVEsIN4D6OWfykwFsbyHN4hCTdTAY8kTde92j6djEqPoB
R8XWIUjGiyxEtgx9Wd9i2nP3euHYC6u2N0Ym0mfGU+OqG8wD01rnzgGGnjDp/erH0l1SAxdwY/98
nkrol7Qu/L1KQK5KjEN7GwwyP5BPjmWuLKqVWivZpnMZEVawFkA+phB/YkLufWdSiwfy1m7skxIY
/UlXg+FkDalxbIZHnZ/vjVdSUBW55xzI4I5u8LGvpW6slKBba1aWvRDS423HQuQbY3pYi/HajpQo
x3wg29Coql3StOludAP/qlCmLkb1WekH+TD/SQeARAwJ3SFzjnNSGHoJLrsJVTZIZFbdb/q2LFal
Sk5uTS91hWG1OI9jv2oYGR6cThgnmk0ugN+C1HYCqSOj8585dYLtEBhPGF644eRZRsgS6fK2AFYm
M8J6UtjIt0aDBFez83VkFP1Rlzqs+F7pjlWYvASF/UXQAWpsE20lPbs7XXXju5i6JafzbYaPdA8f
PjyUdmYTc6jYd/RtGA3YOGXbUTp3uS7udX8cb7qW0s+gvCQ0BrBUGG4g6MEp9V0RW8vRjsXGxLa+
YdA+bisCUTaJUNVLS245ZKTxu4HAcGmao3PjVVJZybykVZ3nBN4JgnYnEK/1PEeTi0kYqmqCQzVl
Vs4PFV0D1pRhG+eylwuPa58lb2Xoommk6XJrJOoNEkKR1+t6CMMHutLimhGWaAWaf8ed474eLZD0
kaPeKf6D6sT1TZjq/cUKYEoZ5Q3bau4VLltHTdbRxkot2l8NOp3Ss9ylkgYHSrOXNMydl0hwwgtZ
ngiyLFCwnmNatSgfrRYEX/TQNuVk3JQvg/U8xORJ4gHU1hht6oPliwoJtcFFSLjZAWmnsa7pLi1i
tLqbmKv8urQV5zj/6QnhODbRUwRQM7M7eTOW0DeGUtdvoTIypANk6xYG4lY0WkgXHywytl8Mcp0g
4ZKlMz9k8GFmQ7MCa6LcjhNL26rzL0PBFM0IrGRfbtnHcT+mvrumNA0KlcykZUHYzRl3jXa2C2CP
kMloMmaaOGo1mEOXRue3lI53U7YO0RpQU+Me5ZhSCuvQp3q0srwqWpPTbZ8oU1CI0igz5r6UfKtE
RNVokA6WVxOfnqpTtvywqYA8nCtDxHdWXyFaNnT9hpjJeKE13TKIBvE1F2hrEkmvklLvAwcTL2yY
ZXtc+QR61Yp58mmvYTlXAODGBoCuCn4aN2QaLUH0DUG3/+DYZKwhlDxSYA8vLv1TOr6uWEgvV66x
iKdswCFaDQmgpb7r6QE5srgUxqUeiH+Z5atB0xylV7Hv7nR5c8L8kWI7qUmNdvRFiuZZT5DK51No
VU10rJEM28bVs6/kLyajly+VLA+IX+vio1l0KEHretN9J2YyDIEryIvqiPBbPwHP/TrYVV04nqIc
rKXTAzVIAD3plaVeRHpU6qre5Q6jfCfz0fYCjpNOCSgkJmYoN4nhRERANk9YJLvYqu+UCut5UWrt
xU+14oHERZReltPfZLZZLLNCIWsgRqNMlkOyi9wQGIbet0dFr3C+FTRyFTr2pTAviV9u1HpEzB9A
BoljyCBVbHnbruRWyW1QcMFyazpkir9qih75Ql3Z2Ii5dm5K+RXB5viUNGLcUMHUv5mZ8z2NkhvS
64f72PrW6X1+5xC/hwhOVmvNDIq7mBzfjU3BZ2Ghft+1Zk75jmi0CgzJHCxjdVpMyoPdHWNKwRty
jr65UzRyFifeKqPbqxkkYHcKSXxCaQoKoX6eL+zAtGhGDfayQW2y6mqnuqmkkKuqCZ1VSNL2GmNm
TDnAIBA4QNtCFMXEE/TUH25LhdsmhNLXqdqYE/pEBXi1TmtiEgZvH1djfw+ONyYXF+1wJwisCCrZ
gAnVvZuwjb4VlUHicg0nw/TabkHYp7tspTRArQY/iiEkWHXKewuk2ZzLopXLLOrH/2PsPJYkV7bs
+is0zt0ILWjNHmRoHakrawLLEhdau0N9PRdQ3bfeLdLInsAiAiI04H7O3mufmoAkHsRIc3a3Ke9B
CgE1jcLywW1HBlfz2SlLhLmStRk4RDa0/nqMFuie0zwHeXYVfRFSVslm9SqtM11jeiAC4zYyCHwO
MnvTa7n34gzmlloD2Ug9DeyRkcoBhli60ZPJ/yDz7LEw8Kq7whkvaDbqB6uBXZjoXnjHsXmrOt24
WZNGmiAXVSwH00+y5h8H1wXQrQV8He2UbcgJmiOHhgC/l0ng4i6v7nhXj4WR7Tskxl+kMfPuUXFu
G2GlJy+FmDnywkdt+Jb4pbxLrewvUIqufPOMxoGrfaUB9IiadfyMLIXKuyJUJEwumGutR2Uol3AH
D61Xkxkn0XyYnHo/gBX7jlqVAdLiui/HTeUa6Vdqcbz4pr5i2A42hv8W9H71zY5jnIquGreZM5Ks
imUFdTLX6bSDnYqpultJMnMfIqUDsbJi82gI5Ck2Rb0LksevnfLrN0Yj+KNjP7yTS8gsQ5/kxh5Q
LdSFl5/qI5Jr89WP9YaaBQ0OHZ+Gm1pPyOCkB5kSFHmjzMPQRZm5AUjiIECw0M9Z6ogtVh0HAoZ/
3SrAXTEk0eZDw71al0XdHad5tfDH7vj7bkqjZ8eVf+s3aX8MGKP8y+L3Y02JFCtzlLtOE9kfezqu
cHkcvacP4SBckc3WIWqFCUiu7U3iqI/wPgglLwZxJ7V12sSZ7d4SnVji2rlbUSAO4KQAaeKvnhx5
LRD4h6Wun3REVJCny7uHI5ACxaBBTp3UWm/7hhmsQo8SZ+MqCkc2gzpH1s25bgxrl1nRscHjdi34
Lx5qOKZ9295RDnaXrGOORnqN2iWK8Ow8mw29iXDeQMXhRjLhcBdTcrGqGUQsS0APNYKoHNIe8TAu
QV8gwj8CSN5tFlwjdwy+6sVBdGZ8NqQ7PATZNG4ya3i0iyHZ156nztjhPAn1gZvLIonrbmvTG5ub
p9m5mtvTlTrjc2OkUWWhOi/3M8QlWWU6e0IpDVaYgQUCt/vZxA13SyvnOt1TQ9J9u8Ubl8hzOy+W
u8sChT2Eac2C3Tv4OyKTFNKcvEWNwyJse25F8G4f8jCZIfvVhLxuHlMBrFu5JOetUmdURBzNDxJi
j11Ujhtw+cMl9tPxYKaoH80KhNtD0g/2xc37rU1y5r1ErVTZzLFlTXozQAfztNySWVBsyyT5a7nn
k1r4H4/Pm/257d+PGQyB6odldUqwbOCpah8UOvadP3bhovr/OEwT8eITva9A4M87/1effnn5y6F9
if8rFunhj+dd7v7x2LJDYc9DkGWNVTv+OgtH0gP+fpXLin95d/+34/w+bNoA4zdM2AN/H+CPQy3b
/stzEnrESbzHfl+NxS22HPMbGQKwjK2sfrTLkPlY7owbOx2zr3ogaBI25jdZIT+HephcUWr1zNkb
sVp2NaIfaNXF15TYtU2EGvLE9FK79yl1qmWDSPqnNJT+m7JcmCVGZO2F56cvgV99XTZgnBo+8Kck
hnjUWj7FftoOshbvlNr3yxY6dYGVxRXvNoWuYOyLuJws2vSbW66dwMNqFuMYLRzdPKdJGVwr1J6/
Xl0Y5Qh9p+iDOlGy9YjBhPzdF0+Fa1IpmN96ncuXySjTVyu30r3uhObOzivvVY/VfdnAa+c4r7gZ
HqUfDEeLgFku+I77MTHwXD4bQw3Titzw+pqWbX2JBCPEZdckfeHkU32GNllxsu7USSWUAFsBo/nX
G0v9Y6hRsmd+xTSO0uh+op39HBfxt2UDU6t/5vEon3UqUaTg+OZ2YrT/7qb83ObvJW9CdHCuK24z
eOhU9DXSZ+aYnwFzo3mDcEShCdw3ONtpYxJg58tfHw1AhPWA8vWjjriATa1eHF3+Uo9ITRjvzrsq
P3oWVdG+4tQL91FJhIK05fQ6NMHjcmwKmpSq48omB7Fsj2Io3U06TONHAFN32aJ30fbJtBuuoYUu
HAZYvuZKv3bJNfzSkflRgHT7EiCk2fplo+8jLl+vo0yvaAX9T3fGmPEcxjXrmgipCoFqYRb5n8I1
jmbsdG+Fh/ytdcpq1w9p8gV9/2bZoK7wDJOO7J5jh88mKnMT3djofaZ28ca4KnmxFXUK3xtQ64A7
/urI27IemfZMiZfJqW2T5CkPJF3xZcc4IOIi9b1HM+JHrpHOvV5WGNVrZhBL4cZWurW9rj9kQ1O/
DFn0uqz3kZniXpfOrYgncZY6lTJoVP6n6qCYhYH7XjokTzW5ESHaFfpb4IvDsoHnDAMUt9K74ENx
r1pcI8edPxe+mBsR2OqVipy9dyPTZNzc5h85Y85lTz+Uaq2GLj7b9eCdPU88V7l3Laomf87JDH6u
J0LvBRnrh+UuFtjgJI3qx3Lv18JhWpbUU0fE9rwXxOtj6EN41IzOLol/JJw8YHRVzWtj0Tb7NE7k
SjXmfzyFJ5BQiYrB3rwFNXqE/4YpwR3z/MtjVvCkyiZ+WvYhTb7bqBQW/7KBiwPmUZFX9vdLtot9
liEMbvR6OHG6kO9lw/lhKLLnHkHBE5Yg6vO5fK/kGJ+Sgur9cjdPYMfotYNecV4blIxGs5IPtaH5
/a6KJy+V+ZtwI8KZHPGxHLlTKGXpJk/rZR/ELdW6lUV/WPZJpf6ai1rdWxs0ENPp+ewl3zE3V5ei
KUhomZ8Iw0a+s2sr3HLKkO+ZbmarqtQYoc/PW9v2LkzK8rkOxu5JUYFednJwEJzCHED6shPE6Wkz
6ZrOz4Odwo6xdi3R6S1rG+vGQKR66y3dvNXB9HXZaFBU0EGMasTasE8EOxfIdjT+eu2BU7xKvOp3
u5HNK+zKh2UrwykLLtTMNOLPuDcm+t7/ucDPql0m1U4XO3arjZ/zPpa1y4rf2y23xoL/u+pNd/17
RaYPyDiW+2pEupwlabT7lwd/3awF9biKxK/fO84cBspf8TWF+XQO51eUjr6ivDm/JIJy41Ouxk2a
67hrfu8G0j7f61X68fuV/zoStVB7g2+O4dwfu9jKAiicjPLXYXBLAmFPKagVOqzEkFZCPk9RCyPY
BnrZflAahug1VQQf5NrZ8cfoQgnHYfBtBdeGKxI/gWLF7Ff7Cm0pZKcm2OuDGt/nPC7qpu4rudJH
s6zKh7aS0VpTwMMbm9yFZRH0jbz1VhHtGoUq/48VaWroW9Ha4s8VpYdbJuE1rZY9KLzL23Ioqy0F
gidyUX8ffrmlg2fdBIXFMH1+8mXj5VZE52UDcQhu0D9X+ATkbmAzkPL4zxX1iLwt8gK1/n2UZZOi
0RTmU5fW4vy2lseWxRQFZEkga9n8sSLpKn9VVrL5c4Voan2F9UDf/D7KcouqHeceuHrbP1ZoAwaP
OvDqP1foEt2P3tTMHf/5sWO4heCp63z284rfH2KQ4dORlSN/rVjWLi981FxmdM0sF/rnoRCgUS5p
0R/93ni51c4GbHMypz9X9E3/w3Xi6PDHDimqCbox6tfjcYFNKrQjBHGcAB7R8mYbXwzZYx9jzM4c
mTwSPlVs+BlHj34ylRufCdy9KAk5CFrp33sp6IIxlblT1Ws2PTnUd78L5cZnanknyEltMq/W7/2c
V+FbxXTPmBdset3u7yE1UZ4t6u59zb8vq0V7741xYjuvvoeFqfFsfXVHCatzPCu/93pobnCCpfd+
otvbhyLm2VKbtSWsBKNyNoF0g5sIKRb6RJLfcLt7m15aDtkdjj8/m30rKBfx3kITX7gQbCe0W9hl
sPdhs9zCFrOEnwQ9Frsh2WYY7W59wxWZf5G8+Z2VsXZsbkVOiyDIoEn0fVtu+6Qoblkoq22fFRnP
pmE3E0NyK1q32Wb1GN1wu7Zb3yKwOKtrte2d0r+ySbelbOxe+2zqt1mo29c+cYetH6JVCfOEBC49
Mq6hbLRt4MeUt61J32aBPeCb9Ixt72c9t+jDm70fU5uhZkM9/Q1MAjKgaKDjW5RvRl1o12ByP5d1
LiLpc+Zxyh7nTcHSkHsjvIEoS+7qyk/2lPes9bIrYLN22ys33y5rB8/314La2A4/u36MsmZaQUG2
5uppd9IG33llrowBqs3hxs93aRTVD2mvTb/uMlWdLW1+dvFV7b4WdfaXrU32Zdk2reNPZqXtdVlH
6vKbrJLotqwzRfU0RZW210sCVWXmFtuqQpGPBsrhTB61UBId3x4fAvhnD6Vy4m2m0/T61w3Molmn
pdkRSGH85+axiLgJcevgCe+6HGdZhONEcBKQfX091J2xWrb79WS/lpgOvtMV8HbL5uXy3Fx2cVMJ
MjzNvlKXGJDFKu/j/LO3vacKEOdLGUfDscq0ZJPOj9dTRC6Lk3xpZyEUbwpfnZ+7H7p6iiIt+zR0
y930YG0OAhD6qxOCVZz3c8w5861oC2wIgfOoQRHGrcYOY5VbuH5N8jlwJFwngDFp15GMZGn+yXZ7
dbcYdmANI+o6TKbHynPK19JNu70tkY9pRTS++xFj4WWDjnjCapzGa4nX8oKbhliVpqi+FSOUuKKj
39ObA6xqn+o43P2XXiu/LHuWTdhgLVf9Y1hkUAXSmvOJlwWfLUFW86EraBnrPvN7Oj9c8KomRq8c
yepC36u+LLdSyvpnE5HWPx/+dffvxyKi+1ZOkeK8mx8LhcEx5lvx37fadkKvU/qUI3g80xsCIP/Y
zua9UIUWu9+P/3qev18N4eBqa47UQ+JecIBfq5eXsSzmDYMmwJqF/+lfVv59gOUxHZrLWpid+PWu
/nwt5WSOJwcgyq+Nn9pCu41uWT5q8yLTJ9rrTn4mMvwnTdp4W9sWja1aUifK2kNrohcIvQzoEbOS
NVDIDXUtCoKaDJ9MJSSo3pFZnojCp+WxCkTaOgHvSH9OewWVMvRMwwIsYnp4GXzzh80c4k5z0dir
iZg/252CZ8OuDwLo5S5HT4HAKCaEJUjn0FwTBXyXvA56kG6HuPju58TPa1M0XIvYMA9lPz02KAI0
UmvQlVAOqhz0fXZc9jhki5wyf6atJbOVrx1DorSByzmZZb9XcX3qBdz+KO3Gx1C263Ayhjt+L8DN
tvMUxrpB1yvyYHIIhG013cVM5Yc4ruUmT2ud0ylIg4Sgjl0gSMU2g7rcOEaWblRcZVtPE8Nz34nx
CkrzIhQFdTmO/ZNuPsZZ/jEoK7oJ36/elBxQBBOzstyLo534Kxob697q4/A4eWN21+ufCXRCcv+i
l360xSETbXgrpJGu09DXP8JuOObDLDtzwuZgCDSmVh22azdEY67x9jYUAR4ijczZZSGpcFxxtV6j
wS4/3NJ+Q0TwUDFGN5LWvrWMJlHaut5RaFq/oQM27qegsr7ozrQFoPlWDygcqYLHAaPIICXgBn7J
Ia17Z8O19hjRRTxhKSG3qws6b1NhR3noRUUOtg4UlpqktU89Lg0RYwEm7Q0RbgF+sqzGMyfNjwhq
0NqyKaBW9dzCRi6B340uT+UBj7KxhH5HI38xSbp/ddWLbznpNYlceRwKqkNlnl65tu68VETXyreT
J01UxIsl2bmOb/XwHLld/AUXMaDV9jjYGAPISfoLbAp477loqPcTuOfeqs+aty3ICP2SG4l2SLob
7cLwkkW8L9Lq47eU2dTJm0qIrz5Zsb2nYbEk1olU1LxeF2nbPubUP/eNCir8//jWlBrdlaVQ0LZc
k4M+1s5ta/ZrJIPDe0i/D1LEyrfC8KeVZz91f9KBkgtn5c9B4Fp2zkeSVyOa5IeuJjC9Ria2wQPh
bhb4VE69AaPOUxMns/rLPOZWGT7WUm7ioOye5kcyxV9Ps9VHQlH+IihdEf+rxNZO7a99pWvnrKos
vFwPIkJeUuUVuM2QEbtb2RwlEh5nQb180HE13kyay1o8lt+8sHceOigDx8pr33yRltdWIiJqywAH
ckPkem9QujEFc+ihC590182PbkTIluWE0Zm+lncICql20D0f2rn73fQeZw+nSY6in7xTgHhpFUho
3Iwy1J6873wfxiTBmRlljxEz7qeW1W+TN3S42H0TwEzRX43I3+qc4Awx7cnCcz/cWFzbOOmI5J2C
fdLpR5c+5wu//3JVADOiURtm+9hU/Zksr2wfzrcwL2X0fvvsIELyN0P6I4SAZ/1Z9NXN1lJ5CErV
Azgz3f3QMJnPWhKetTjp7yV8JHwHqlh15H7e6M6AxkASgQiKZ7Qmxola2k/HMgh9UtFLEK60pwJs
AjuJAI4RAuF5UZ+OqxbywGvE1NBSbXUyZ7dfDN3/PBgUklwv844WzJKHusvbfTJ438uuIIEt5T+i
NaQZz9yiQn70UX3QyxpgnvxapOgkR9vvbr/GyeqmuBjfw5qQqZzokrXfTOYmlX57CLVKbrM2/sCi
3T911bkqHXKlDVffGzYjXBtdxFecXrOf0GGu6HqU2QzjiRgah0xqMkUZYb/rdAee6sj9krdY6hmr
SOb9ubYZU3cEN1/aL0GG4lxvtXddG8Wpt3DQG0Ry4TkVb07Dj7SbY2nRWr6LsbLf3Nj4sF3En5o/
a0mEubbR9RBQHtnP9SzeD/zk4roYtGilXpWwrkOfkzHmiE08di094NG4jOi+ncj4CgQr3eYqUIeg
J0uPjyHfa30K5bcqor2razEOhc48N5nNIk+ewK1FlwbA4jMxhoPbdi96Ux5g3BMdy7S5wyB6WxZ+
Xp89afinwSGdDAs3VPspru+CCcTaxR93cF3mn175lyiTH6qLiUYIjG+g4oJH55rQKbeEtJ+XRSzz
d/IuzgZZHvggUYHJhkTQWs9fpKbizRAb7gFEsNyYURzu9JkXaubeY8GtgznWxdHTuuTJ0pGAR6Zn
fsSd9p2pgPeNdNXr4JkBsn3zrzCy8i1IUms9B+U8DSL/oTlo1dtZzZL1xY+2icZd3jcv1Gw11FbR
RcOSfWBgnB2HuSbJhVk/gGfERee3r1YT2Vu74r8RpeiBTM023gKHdMzJEt+EC6lPhipGSYS68yGs
Uh0JjB7fQVJIkZjb3GkJf/RaAz8nEQ7G2OTfW5QgAM78L1Uy2JvZ5eo1dBwJjaYP0NvDt3j40Shd
HlyV1Ac80Xsz8tN3y6iwawC62CD83MpZidFFfrJBKwQNQhlHI22yy9F22nZj0CJFiMWlVEvDa0PU
4JnTxkFPdQ8JbuA+LH+lPrRe27HHyjc7OKgiwnJjdlC14paryDs65O+tSXSun8nJ3WdNYDx6ydCu
icJMXhgq32NckMexdVpafOiDELKml04bVor5BpaXq4CR/qU0zW5VZkX61MUx0DkZblzKbXuFC2vt
2/1qSL3nbLLLq2/4m4VD6lEDftGLHmlbGtwjpK9KNfFGZdkxpj6djmb4YevbmN7Sl7Sp3WNIRvB6
KqmSBp3WnRh5kwRY2OZTXQ7ZLqyH9ujJsN+D/JYPBTXHByOO8ze9Iyxd1ypCRZMKO1RBNF0/4939
v5TeUVjM6l3Ly9zYqg8PcB1o2nmt9141VzNOy0tkmBt6dz06PGKfh9Cftr1rPEMfCk/485OdFwIN
SGOdKqM1NveBTBAi+hAge7GiXttVzj5LDH1DgYcwUyH8PaE40LqRxyHUctfooYt7m3tHGSuq3G0X
7YUhAIm0SXbo5xlepGkvHlLHzYxZfO7U0Xb9o+WZ4aN0VPVmGoRTeBQyOBmRTe985Jb7RF5wkUZf
XdSFqwYuxXYYq1nSa+ABJhMrqUjmnLwCQU/b92uszOnFLz6bqKjJGO+aXanBZVsWkdXqP2yxT83s
gY/HJlYyFMV2mv+8XOhISbSQwCz/5eVuVzbWBszcCbVy9tE6zZr2kv0cVe5x8uELSVHFD6WICX8N
8ZAINeTvHSXerm/sn60brzOcSGuSVysG0BowyNHFHd7/6w20PkiNhh25BC2+KhZZT453QVEfw5o3
zVdl+7DcKuCH2iHlh8SNnk1y097p3Io1CkoUNLX+4vT9icmLf0ut+ImfGaGUgY/VCQrkZCh8tEng
npkiWAclcsKt3ard+6qsDyT4/EAIHT+5Fg04yzBsvhYZPzH79a5tDtRN5mvXn9kiscy2UhcafjGK
F27Od21KZHEVffcYNVrgtfU+Evn5s0s28ay8EC2fq2xSfR2SqnytGu2YxI36Pp6a0eoPgYJ/OHWm
fkoBY+zCJni2ZoFvDyH5hHp/1RmqPI/BRPC2Yz/Hoxhulj0eqpFMtLBFEFF2oXEBBtUQQSTcA00V
GfvBZxIaZD1z1QX21+h3m6bugxuq/lsbJLeM8MBdxS+YvGhf3GT94mDw31Zh1W6VZiGI7+1iPcba
S7SkbzBb8dagVGdKoxOccPKIdR+62gf9MApafvlmqjrb9am4SGNKNwW+pI8kKzfMXMfvYd2TRB2O
9aMRRBBoBjvZ+SWQgCFy07dAqeHoNgxTci68hgE1U3KSzXvX/mL0FPQU5/MzzTXjMgyEzDYosCfk
IW+dHEEAVpiUcpJ41npuqkPqIH0DNu7yHcMbijr5qtr+k0F1fwPs5q6pA3g7GlobQ4r0CVSM/5wG
EdWMsMi/UwM0r8sCfqw6AzVHqMbFADhStWux1yAWysR+0iTSsNDC5Y1KZQO4sEdnzWO22X9VjKIp
6gUQwTL3TXSW2CZKpnsanHXQoqmdF4FwQeN2mr2J/EE9K8IzGpQEVwqe8yBLv7h98i6thjLGqMuN
W1mE+0UB2USlZZ4YjtgPrunVJz9LwoNwPWYzg63zp+5s+td+LeMvSdkwSqsHuWpNY9wmhi9Bd8Rk
/3jhZVn0ovjSktCzMWJSnl0a2++hmE8VVnWx/CG92Wlgbg0ZuhdPcjFj8DOdrUqWG6KPYWfTM1z3
RRC9Mqv8Ukqj2AQ5Kb59U1dvLWGHa5+L7kMljY+pDeJbYE3xzVHhsO/H5jOetdJFErXnyqz8h7BH
dROWyfzzQ8aTt6Lfj8WEN20or2Q7JnuRIDIJO3iWdaQ767rn3zu2j6b9rEbsLYZf249c6bP1oGJr
j5lm7ZsUQa2uuNMCGh+dlhwUz0FWljruHSzNOlNSPBW6vhFtVl4STuG6Fh0YXSKV46KzsbzBONkC
tgv+k9UiVdaqTBysmA/VsxkzJo4xPM5JPaMdQqhqkINGehCdpGZCMzJzrvbulJ5VUxyk4g81IeDc
pjPSKgiHLXGTmN3MEcV7/2lqlfvc5F3+kJuk1Ndcwj6wNEToqD7QZH0PU5yIuoXbo8A7dimgqq6F
zf+t1BEC2NXQbErffOUDHR7yuiRqqftExRJAeYvd22ytOqLmea0Hc+KFEuiYuzYta8KJrv6I+Q2z
gH+dhrLl+j3jV2VF2lQKu4k+8XhHgHAo5+gvZeSowGdVNA2yFRHu9rqyQv0b8yquYKX6wBzyI5So
peuUrHNmDtUpT5qnWtOCA6W961D0PTQYQLUCT8SDxbDhlGP4i/UW1UA4XMgxCZ6gfG9HfxA/+pOK
xrvNKewNuDVctCTdmF1Yv4ioD+5mOT3Tvkg2HbXhazLuhjJS4Efj/jHXcvtDTGNFciWa31Qrmm3R
NeoM4thZDwmNcv+FKAv/ptlhRtY6TQOuPqtA10NIacXDqDjr9EZXrw1UBceW0RXnnmx8Mjt6rJrI
QT0HBtJGd7Jf6opBSTj5nOTFaD4MiT2sUZOZO6Wp8u4Gxvch68cviREfvDTrUJol45eYCEUolREY
SYcZB6K9kz1ZKMPBaULuoanZ1fHPOJLpl1QkwRZXqAb00C9Xpd20sOI6DHwUjHBBFfYTF43wjm9o
ZxVMOAZdfURBhz2r+0BozgypFN8sIAVrPwjKrW3gd4ntr4RUugfdI6Zb6Zb23FCsATwzzJC5pgFi
WBdfRYn7idgRuYOk+qOxmvjdJMXdUuq9VDP1LEHMn7SRevf0wdsVJfCdMhfpCoWzs5fCIyME18ZO
8ZxPRfTIaYC2s0/qtV5Ot7a2XloGKiVf81fKMKe+dNduUNYnYVNH0mOqgv2gvS9Q7yaCpTCZ7fdg
cMqTiEtnnekiPA2ToT1YIky2Ld3/W59KcLJdPZ9Wve8zot+tKv9n67kPU/Y9q4dohjBHz3nHqdlv
RowcoXYy1LPrlkBtxw4y93yaZWJNQalWH32lyXtoxn9NhrPOh7fIpT6Yu5F8zGws/mrCfSslaCI9
U2Tep1Qt6YRtqiCl/ufl3lM+5tW66VA4lSottoAl6NWIGsfE1N1sP9H3zpgOTL39V0fV9BKUvUu1
wThW0/SOdxabNgCZU2jWb4Krwir3UFKU3ihuSetZx9bTpxX86HWaOtR2RGevytZ6S+Mc8UZS1kxT
3jwwOt+ENC5d493Dql7Go/FxsPS9cofwtCxMt0G+5Ffnwm6sq2nEP4e+bkCOD7PIZqBHU1mnMnKq
+7LQqdaahqiuboBkyQ29LdS84NIIrd4FESYFp7LEPUDps6Pxo0D8rQ0ZqQ8ps5XfqAcp3lxtdJ79
eEpfivhoptOnDCOTa7dJLbqO73kdlRtsJe09dfsvoTLjrRRKEVHNb4ex1qluGned43yaEAfdx8gc
7n3wbbCVwsbCZYgUuGPITBgkccmn3NfVdqm3xEVDt2/u+4mEUyfOmXilh8ANGifJL5EKWthVyXSK
HeeWg9TAdpLTUc7UYRkd8/O4pNKUp8KUcBjxSzGJKillt/F3Z3CcfTlD+UaMRaaqvuVUkNeNrHXO
SqJapdBtmineCbwQDOHsXU0yM0ad3j4XJuVIx82LrZs4/ZnQ8MpmlNFoBpCcMdlkTRYQ+D64T36U
opugnYSUnfqVNhKgnBFxSOBVzpSo0E4iKfa9g7fKNi8ghHTAdG5ygpnGfG7wPjTBO04HZzshyt8y
uU7PBoXw3uBPiGEh2IS840dFC3QVbyez8fjPS/ulb5z3wfDBC2RcSfIJm35IxidEho/QmQPdmQQc
HAlyixH1FjdlsO/s5opPvHjORlB9Rod3pCjHbwzOcWb49SWNa36whErS42mf2zKyPmlBgIlBoAD9
Jf6J+yLAKqNFcMBmzZAK/BdoYLjEGIbUmpF/i2Vzg9Fa/RUhMzaaIHxEg52s87TaGI2QnwXl5BVT
seTeBi5xXrV3N+rnyR8wibSu9VS7NHTw+dXCDvalnn16OR4xgaTuKXxWM9a7DSJ1rmFLHhDwWlss
+UjeRMngUVngVxC6EUXx1hf4tMZOzRo8rXjwUxDgbZP+yCLzW2zG5jmKQdG7LddttwnqvedE09rz
23Tr6zQ7GP2DBjKp9ljFazcLiFyv1Q8MueDbB8ax6Mf6O8m7P0wYTB+FW7sP2E/LVRYEzS5p2vgS
TCnePCwRnRW5mxwaCswr9TA3lFeW5vi0TXv/bEct0hHk960vVlrUGJgQm2ELdMsgPdQckC8CsyN6
xL5HnWh2MVWdB2YA0rLxE3heh6i7bggolnFDQQXQtaEE3xfzAE8Ret9QNXpQNYyih+DUlrF/LFsZ
npaFDS9kR88uulRdQd9Tjv5pjCv/pM+3WjWhiWv0Ysvp3HiohvcJTMCxQ6PHRdMMX7ISzbKWE62J
jn54gnyNz8NqGM+kytt7JRdReMXW2tBzxs0CPYyVWNlZesP3sMU9E/gWrlka8pPkB5KhvKf548t2
QwbahD/Ige8TWzcUMxGGjXSDheOk/AHtfq7f28FPDs6IYh0xWnRNbZFR3XFPRu2PtBmdcu2Zg7tV
krNWw0BgJRpOmoahzKPF6LUW/OuLFnZB6FomHcr2q6HyU9Ka4bOdIGBTbiY2o4xo+Qf6uEUEbkPU
xmfKCBa0J0GNVHT0eJMUamV7jAA5y8inlLnUIeqCV+Tf/DKrwsVLqP2YepdIMdqqtgYDZNIa0FF5
TbMiKYcdb+mn2bjnqpdcakP9ZyuBBCZZMey1dkUHit9NbOhgd3Bcae5HGhbiBPPq0IUYKoaavzWN
o27T5eH8X5ynoxFfngIo6DXW1mmjn5YmoZiVI2oEXEL/n+CH/xPDTXamSa/dMhzbhXb5T+D4qI1w
JewCMvN8LurbnMJ1ZAHB9kEvjPIXWfh/fB/+Z/izvP8KuWj//d+4/51s2oYYCPnH3X/f/Syvn/nP
9t/mvf7e6t//eZed/uOg60/5+Y87UFRjOT6qn8349LNVmVyejqeft/yvrvxvP5ejvIzVz//137+X
qpDz0cL/zd15LMeNrVv6VW7UuFENbGDDDE4PgPRM2qQTJwhKIuHthn/6+0F1TEnR91ScWUcPqqKi
KIrJTAD7N2t9K6nK3/7+peP3v/22YsL/95//+r9/bX39f/uNX6TFxfXrN3y8q+5vv1n274CkJE59
3l9KvjVUd+TD5yv677ruGICEiMPxyDzgIymrtov5kvm7dKVH/8yHYZi2wzcpTrj1S8bvOqmrZHMh
RiLByDJ++8cL++lt/9fH8F9lX9xVCeC2v/0mBH/TnzNIhGRiYbougb78W/AfP3/ulcg9Adsv2lpZ
4VVb6t0ck0ek9IUVLnYsPyzq6r0vaR07ler4BiJWfr2adQieTokeP5zaRG5nVie7laLfMrqynKvc
sGt0m6N3NQ419qAeDPGpjPPqLkeA7dtV4nJIRMlt7UYJSx3Laa7lYE5fMFVMZzIKewwaqfbOUDG8
wMdT9+jWwd3ltV7326aNRrhXMA2Spqse58HtUB5RjPVsvTZ4Qy2mZBpTkaRS7pEIYOxKcByfIniC
zDGb5GBSusGFQQFTR6323kd2tC8hKx5jp4dEQJPNU1257ZEJnvNUyKK9sGMdXV+VyTrdjZ3mkIsi
PglHM2tfczi3AtibbCXLcco59hfHQg0Y1x+eE8Y7RKPuJ6sx1J65DtWDMCeqOZdoE5UYtD7MU/tu
G5e4jUBbN7SSbNrne1Hlw0shDW1v2EkWI/7DdNX2lvaQEXO1Z1Cqv7YpxtNkEPGZFBsO/iLrXkMv
WyY2NT18ZQUPi/5Thy0A6TU9LYvnvCnUZ1/4Sv5d1UwGVTR7d00kXN9DBBvBo9RwYHN+3TUj7hPf
qcgCNxOVw3frPPhss2Unx9yIJK0t1NyXVKbykGl1fO4BAxysqUouiP2tbeiZ1rdOi5yX3hZQ3qmf
vbOXuel10uQOMUtmdmWUYf7FICDxFX1Th56icVKEtWazi4tY4S91849OyGUfjUoeSrcjtSus+x7V
SqdYjIiu8/scCXfe5xVLQDzAicXVvKQd2j2JtzIcI8MNaCoTK2CMYB9oNwF4WUo+4Ggzn2uZwOdV
Nm+FJRtMhm6I2F+zSyjHOL5b7HFDYQdzFAFnEJkkIMaYDfZQ2BZyr6XDVfS56JJk+pxU7fA97uya
HBZa7NEfMBbuSoZxn8RSD3dd6zrnKC04LsdWN65HF55hx2bF5LKwNMyNMVmzPvr41dxjNPp1B/V6
Z+WTu6uV7RGhukQr3Huu7UC1xqiDySiL8yxc82wRrmVuPBEV3RG86OLte6MoErQG0EU3mVNzWJeo
v/aZKhHk9ObsfV2MNhmYkNj1bd9U8anqwmHg4skN62Cw9Co2TcdQgtYEFdYOAFg2+lIBScJ1q/XM
oMppvYUhAH53NTt684iaue5VlKUbKrGsuFp4r9S26BfeJ2Ou5hsNsvrLCENmPWX0BYdMa8tmO+uo
mH2tjc1d6Y5MBw23YyHdTlpjbnR3MNu/iEUQxi+AfeJFPEI2iINY030dKX/JB8sNZIAN3ANuoLnY
ZMCRjpMZu29FuZKuUxYmgch6zH/DNDyasAfvnHjUbiTGbPYANe89E0PeRzmGHxlAlFORmctd2BY9
q3JBjpTdWfNeOXF9Im3HuQmLaAkyL/kSJmn6BGmFGKEussON6SVsb8j5O7aa63zB3tTejcSpbjJl
aVfKysEwJC6igpIAiyFIslDfao0ORs/o7CTAwzq4vpXno9/XyTfc/CysQyjwKFqcIS/90msxIKdh
dyEZVXBvezRUeh2F142jNXeTqnVf4DR7aAbVbNukyLGwujEIrAyegeG62FraehwO7qLpl05guPQN
fOBXSoQDLpulrCVCghEjXqIPTBatZHivzZxIFWdxmU/avQspWI0kJhQEByLqrd8EgHQUSVbzPXMm
k3EQeQN+Vavi6NHEP0Q5d1KeuvLODr1wN+J3TIOmF0MW2H0FJhlr7VDCMwjDrZM4M0zOODqrUJcv
GS0n+8a+j56hsZu7fmR+5oPI0HAxW0uAl2S4UihB7ljhZK9mP2FkDXkC7PJBQ7ZmoWvIBO59mVmM
/niEMIRLN8yIt5E5bFSRNOBx8w6Hajz393k6iW1vScloeUxbPwvf6nDyeEp4aAHQk6OXsZuvaTNb
2fpZIRqDkFN/h1UdX0MPtEEyieWZz7Y8Jw1+N1zk8nXWAGU4fe18ohuHchl1+gNiRu+QRss3r5xQ
DQtn0XdorIzXJhaEw8SO8wFwLL9Kx2HYcLH1m85ujWPlds02qTDg+zXfvQXeD3u3tPi9hti5yKka
DnoczsQDE6ogTVXeoP18UT3PfWuZnEtV1BIkfF/dA1kZuds9fUN8Sr0RrlMTV5bMOMNJl2YNqOF1
nVTPk8er9raota+ZsEMdY6CAbwoW9jwkuMlza12Yaaq3DkPSAU9nx88SszK2tcrni5eWHqU+fHbB
pXMi7Qvp/5KP26oomlNfkghmWmI4VstsMlJUyjej1NqScEMcgmTvl9jKfVyYI8Gbn6BkIbMgtjrS
08OUmy202olyorXZRDnQOKaGDY5IjZWngu5Ys83xXhJcG6iSvJ8FESU3aiqXrbYs8waXWhSQgRxt
0bck+1TC+U+FqlNmpao+uObM4ot3DFbisNC2Q/D/i3AOg2iin2s3EoAEyXmCjFEbrab4NfY4W8+n
qEfLLiwweQdWuuErjIM+91uyOhi48MAJYoqfsxqNZmM5IaKmJpt3jscwmm4ECW/TkKbCY9EHqGc/
kEcGtq21+3NqT8NRtwp6VQniUdilYPiQ94emI0Zan3GgihHZStyUYm/EJjPIaE6sTYqA6Z72nUQB
hwaXK72jAYrUVtZZdXSLcEGaCVpF6i0ko2V28KaBU6Bkm8AjzBoaFWv+LGbcyYZJTpzlpBXqcEvu
ZoFslJbW2Vja4m1IQOy2aWbZvmaN3vemr4goMRFqoT1iwKp3jr7LE4LuvaKVt95cvuimg4OgS6Yg
7SsyFN0CxgNDipCutao2cWpAZtJMVMSpYxy1JDFohmJ1MeHy4s+iPIN44e6qufy6UIvt+tKbtwgw
6kMVydHP2bxvVKO8rStCmzcrNohBwJhIyC5JZF7v3ZlhD3YIgNIerIC5tVXChM8OTSbw2koGYMgk
m1D3VV2pW2MQIxbcCb9CubLJXWTXANf1+2pAwMfJzu0QWd+KNkWaQrVxZ4yR60eInzYJIhuGvsxn
UQtPSAnLN1PLbqBGtMdahRy6UewxKZjI+OrI05utpWQBy3OfcXnjl3yyGz23yt3A84oYsjECXsKh
v8TrTyDxcvAluZGBF8f8XcAHSCK2EPY3erfX0FkejKFEdm451tbuIpMwklp+KbFsBVbCfDoKW1LK
Rms+Z16WdMhGJv26UPZso8sA8ZlqjnzuJWuzExsnA23QwOo2W4yzA5f1lQ3/eMgiwzl5o2t9AVVC
tSEGfa9qFJGTaCyTGM9iWAupNNkbZTc/aBnKMtVO4WsP2KfxZy3m4B1s5hYDO7+d4mZ7q1qVA2FP
5G0r+mzDSAbv7mzAAPfdsrJOI0b8nZPkI7ArEd1UdYZ72sC4h1YdJ8bc9+RN1rH+wKAPWU3eQcgO
h/oO8U66wwkRfS7mQBGfEAeAoTPLH0F8l4+icF0/TccKWBK6GaBH45VWOsveC+ciJpUqim50wHu3
NHqomjQp+kPtEa+nFsNCEUDWX2DlRX1LYSePEig8w5VuxPltmyfbnsNLn6dq36X4MEdtTC6DSWqE
gZidIpMYObwesGSumWXYt1mnO1OQkwOHjG4YiXoZzZH4Hd25HtmTXUVa3tzVg1vu55pxtt+mXf/K
9D6/1+w4fwnRoGh+GSfu9TRH07EiUWO3hPhTfeaEyadL23GPAEG7czsKqNQmC6PBgLl3orz/qAnW
80PNjO/1JRULT94aDyakU3Faa5jQh/BJ+J/XR98MBAfIk0dSOQbFeTuIwkh8Qw60mg7vchksqCHp
Y6Ts32onju49Ox73xKxTkpXods5SE81JEUgQsIrH8FQIRsibKcviuzGt7LsszwGmsAC9R0itMbtL
nXsMSsWHLhEQBaxI+bHhMI+vaeF5+47L+TVHvWz5duoazcmiV/muWXb3bRgT7ZDEmfHGOo4rKjen
CKDn1I43uTtkGr9npc4i66x9zNWzg5AgN2nfmFNgrrUXBRBlWLNWZPVam1FEUMQJUgg4Fpo7tNje
tZcp8Z0stfEKUUZ3aaOl3nc/6j7vRw1oe2ZMWEpLgruT1+/UgVSL+P0YT44YJeFvUU5Oo1TIkdy4
em5/1JtZNGhXw1qEsp1q0UTW5qtwveqKXSU9Mg6FzZBY7Z3CE7mJKUaf9R469lriyixzbtq17J3z
iT1iB0nG99ayOKxRrgC6z0+LMpdnPS0JHfpRSWOYwEUy5NqNtRbaiDcpudfiO/2jDu/TCRXWQvMq
u/yYdIhI+vVgbdYjtnC1bge0kXN36rP6QLmAKDNbD2ZtPaK7CVRQux7brUZOT78e5UNrraf6esAb
JPAE7RJm9+56/BdiMDbzWhJoDWa9Yi0Tcoc/wpHSXrHeSg+Vo3N7rYWFOcOT20CHdx9nB+UB60Fu
YwhZW3MtSyr4rRssKAPqbmc80GnXp3QtZICGIAJJ0aiGkSBoZi14mrX00dciqFjLIbKMxgurEotE
W/Rcfr8WTssQq6s8llc1+oh8K9cKqzA6dg1IHyGmUHrlpe1gPHDGGI0KpZm5FmmxLevNshZuUUMJ
Z6zFXL2WdRad+EVlciQbuXmx1+JPrmWgnmbL1l5Lw8jqnEu+loszcoyHZi0h0x/VJN04io21xMzX
YrME9LGJ1gIUVPEHal9q0mQtT7m+9Z0V6QxLppGcOSs3yPYsyvI5LsJpY3bS+VzWepca3361G226
Zv1bnh1W4q+eFTMsX2tlMDH1d65WCmjUHjrtAC4VngRkMuf1UlzbCRniB/dHER6GGui4ktCKZa3R
i9ElFylvRfuMKPw8u5J2LDRB+pmFdoqdNnuEaeEGoxlbXwd7HUS4sZVgLaNVKDSXi3ptH7JGCyky
Wqfai86JnjVXEcflWcn4zHA4OXqhvrZGrErHTR/hi0s8hSxIS7H90eBe2xmLShBzE56mub2iAGuO
2CFr6PdDtlEZozzf6QTpWyEPKpZlsXOgo07QnsIQeUpmGd8vpFE+oRscfPbExXMSwpkvF3z8TjHP
NC5R1XDq1BT7dicTFUTcL/TgzbEsosHz4Y4ww0JzZF8G3Aqsm0u75iqvxvh5ah3jvZe0TNWgawe2
nLyeKYnbQzHk+s4e0H/X5COC8WvG6chTsjrFliGv58IlTnTJEWlm7prpkVlF6mt9pweaTp4wsy2b
O5Cxwy7xeKSQeUw1kZiDQh9ON4oWaGqM66Yawl3DToCRSKs/sIaMggEz0G01lSFOErNlo97I+FVZ
1nC1DMr+rAGgHFv6gBeBFpeoIXveJwkMNk2O6Rs3OlRALxMrZXay9iyTtAe5ztHoCtJ4HSRpe+GY
/Uvez/N9XZtcW6Wn2Vd231b7OnasdEewFUO6BGF1jHWNdnXGQdWs47xiHezNccQRgX/x+/Bj7jf+
mAH20iDTw2zROIdzx4Wf/RgYog46KOKtWetPEhAZVzj5s2rCS25O5Awxi7xq0J9ezw0rR9xiTCVF
CMq9WieVYp1ZIprtDm7j6TsJA2kP06W5hJbIHxoOnyOXfbrPlgYCHcE13iZqUwRtauru4nVamsUe
mEjPbi+IHWSI5woBtS/cqbqb10Fr0SnY6DjMUl+uc9hMy6az/WM2K/L2uvkxsOW9SW5jM2nvW3Ng
JTNY8rZQKjl4mTReuH7B9azT34mT6NCuE+G+FFW7Kbys2s6N1WsYbQV5ZD2KHg0dkmoWVAxOdO9k
jv1Vlov8ICyJCjXnme0Qg6scbdOxtA1I0x33oclgeFWZQLEL8zy1NoueuzwbNRldFvxo4SdXxfVS
CkafyhcyegfrC2cEsUji4OBPsuZbz3pHts0mlHlgEDWuL7gfHNSw6tLWz6kLYfXioCBqaTyKOCgZ
LtbTaXY+VPxggJrr0f4rWOtCriiH6yFl2dXeq/oC1unAG/wtFnDSTWJcu/GoWVvuEJ8o18OoX2Z0
pFxvqCyaO2arMHTzFyR/TJr7K6czTjKtEcHIJ6fN9zOjn5AHrlq+Ne6ePHDfwBLq61r5VunqtbWa
jey7RwBK7d5KIYBp8C+/uNgyF4+IQMPXi/CiJ5l5Zdd1UgWgp8Jzhz4D6MEhbZstOdS9byBtRj40
fogJ1FFYzs5T1jXNR8faOeeR5YZiemeIOG/H2LkVMXJAr1bZqWMXcEZbsOzH2GV0HJnxsIP6ZvtF
mZrY5wWfOP77R5DG+dfE6gFpJtKAiTxIfykUfXIevuHuzjd14nw3i/GO/LAK0SFyZmRTOyWnF9fs
7zqCxIIFqOhDn9l1sYpIl8Bp53m3NO7GSyJ5nSOauO/0CM7WuNgB6WNAbKscWfWwCH+uHWunnPo5
aio9GHnc+g6Sr8BJ+vgQzlZDuoE2PEQq7O7QlmR+prNwxaJBF0OiD1YKyFpl02yh3qLcsli502Zj
P1GKn+d5QagrIknAQDyFuX09VdZ9FU/eiczKh9oa7WCovGlTjh5EzHF4pe1561aJU1ZFTOaWm8HT
kMaadMh6NYHtwY/bVInc9C1VY5YgNxkoP3MzfunIXdy1HrO1JMkTv9ds9Dp0+qxR10RFnmVLxFRS
VpraUbAkPmRzvPATm+vWGlmjmgNpUJNpbJYxyzetB+Kc1clrb4DBqGyzenRWWonZoe8nJht6Kag8
lDdYRxHGHZww1TeDF1ZYPsH+66OJiMDT34nsM8EYThZ7VFLhJGFkQabl9bEhvoK1aZhth6bjOMe7
djtNKIqDMJvUpws//R7TeXyFusm8JipEviSVuXQb+BjxeaZ7e5gQk3zVS91GFjZa78oq6ivJ+Nan
yo3AzdltQb53nT9l6AZuiGhHRdWXYW/vla2nfmhrLjG/Gk0Jy7ph22FMuzWRrF6hlIJ9EXah/YRt
Gv5jW9gH20rWd03IcFWjcq6tUcEsXhJvXR6mD7XgNx3NMDsWled+7Rub7PfW7h5H1Eo7d2XQZmUy
Y73uxVmfzTLxRx5k1NFFSvNiKL5bIN9DJer0t7HXuC9DpZaLJpXYlVPRQme0FuupwhPwqIxcv0IZ
rQo61tRTAcOoaRcBrFM3Xm6Or+0iQE15JaBSDvEynQ9oUm24siF4NwggMXPLRKIpYVe1baTSc+Ty
A5KnERVfcgyNYXlhkqKqjWCFVzLwIz9n6oQGosHR3twsqb+XIYjsmIVW5beYmo9u3dEeovAqyYED
3QGbbmTGUhvy1HREwcFBkic0f+HewCGxYtcbauHZq5zcH1Qnryd34S6PmDhlPoivZr94vbXzxhnN
UEMGlKkvLjT4fPJ7tPA7bMjR2VWm7c+OzuZ9Mdnszz1bf216b0oNnARCDp982eTJrYxlHxrLFGhN
t3zoIiZJz4IcfpWrVj+3UgecWMVRfdXS+12bVkfAMFOHrUwmzpB57BzfEG52i+zC/JLai1rRQvFn
aHslbfXI9dG65Y3R6+mdY8DQ5bs0BHbZfDOO/fyNiXx7xiWdojFg2bJRosjhxlXTbccqb9uM1nRJ
mOufFidmaO/QiS6zJAjSKkvzqVnk9LZkrn3LFmohtGGWV5FKa5Yp+RqGBut2LCBZufm0ZLfoStNN
usCPTFhXen4DrgD28pArePqz/ThkzCU22RjR+s1TVX8SBlazdVXqKSwmc9g6NnNTfEuNg4VS6fD6
G21bNKIqNww44tBn/W+8IytJTA6vCHBNqTmHmrTmHgNtxAg0GlqPqxYhOCu3vo8frTacoDG1iWHx
EDCJ1dDLZiLiCFCrLoS+d0ZeYJBUEGJRbz5BELolPg0Sl1woRqvq2KWzWLFp7AQwZG5sQcB8zcAz
mGzdpu8WbbSxDQCW1Kg1QlWhnjUrKi4IBjtMdsTLbF3DnW7NMSq3Ve/AGqBt/8JqaeQH9NP48mPj
//+roMH2iFs32YX9z6qGS4yDByHXfx1V/l5+/7O64Z/f/YfEwUDj4AndcA3h/KFx+IfEYf0KQgZp
Ieg1CDo30VH8S+Lgup6lu4ZhoDcRNsPtf0gczN8dMg8wPzDXNvlu5z+ROJjWL6HjniktumsG5BZi
B5Ij1zz2b+8PSRmhiDD+F6cJ4jcIWU9z3dx64sOaBTHQJWlsxrdU019GZ/mWSvOKjRaTcYok3jvW
FPMLKnb+8HwRtG5rR96b8hrGFnROJc6Ddp0s8UO4gOvo6oCKfy9zfMUVdQfiIncDpSOww/QgCUve
Dkh7A4WsqPfmy9xm995YMvpgC8TxyxnWzG9uBWTNDR/nJC19BMwzEssVewNJCoG1V1UfA6IhBoWk
5srOezRT4wIrapvY2mGIqCwrbCl+N3zRXPFijO5t35mYTJ2jaziPlaM96q53Gxa4gNzk0DBY613t
0E6wvYr0a1mBB67zb6VqRz8WYYL8q/qYR0JjZL6bu5uG2Q3ufGyDU7izypbeIHEaPN/iNA55FzTt
Q+cYl6pM6PSm7EsBvBZ/3z2d4xEpk+l3BYvwwiYHcLpYDt/aMq0jL4eDkOBYH6juU+G7ox77de/e
Wvx/JQ2aLdE9aEo7pAbQkcJ5rpLla5ZaNFD1fR8x3kB7uAfYsbOskGaVv1e1IE9Ga7w05P2JtH/W
FnHy5vBTjNUDigUWYEQNFuNwbeewD5Y6ZUE3F9tC9E3gVvous9I3BmuB3uKGzAgACNhZ5QHGJk6u
tLgXTodAFKLHNDfPjCUL33Cdw0xMrMdwZDdqYChFd+R5wy9kIaM3h4MQilonYZjvqjHDUL8Qo2Pc
NuQWeTwJY0DXNRFA/fLVzk3Ug/EqCXHUnRtV5ylC0k6kERJD1TwzeXmh8GBXrt3a1AV5yjQi1lAd
S8/XRv2brNhCYcpqOMIMmNqqfTB6+xGzCWv3RzaW1xXn2YDwpHaZsSVfSmyRROaVH0yFCGR2d+kP
aIpbfCwwADe5tby3FsNGh1H9VF0pr8oDwRI5kGO3H1lv76YUREhqYlu2Tpkm6EaiO95cZELpHgQv
laCpffax2iM2vEA+Bk01EwjCXDXZNuRTE29sEbjso6J2N+Sob1k5bIaq3DWGxi5BfxlwiGcGw22n
esZ9fI+Z7XoW5YNRuUnAZP0ZMYdnTPfCyyOEP8slHop95+Z30VqQ4jEL8jllEU1nNiAttmN2ozFS
mALM8OC2uS/CENiCtpWxdfZEjPiJ4fOm0dqNCbU6M7iCWri9cXZP2Ysa3QITTs/AldU37QdWA6AI
5BPt4lmcDSa1PtuX+8Sgfl0/jKHdOircUtxKP227/eA0+6euHIlJHBE6k9hrrmUdd/4XDcs1r9ef
5PwpDLUfhHbQ05z4U4AzKv0S1vrb2NdbdxTnfszv0S7nAaYunIdoBUuQqVQX32rmaIrkzs6TiF2L
Hy80IvR+hvptSfcTmhhhw/iNCS8kQPLVGgFwePHXWZePBtY5ElW+Unc8ITrfWngbcz07eHjAVTZd
9EY7yJR1h8slplnxV210T41E1SimN8LoP4dSw5hunjjpr5B1993yyED9mMn5DeMCQ7DiNNUYgVzI
HLCwnK74q9XoKlb8Q3O4qvV4Rq9PfClRMTK38Rzjlye+aemJjMZpeeqhnfjSNm/Dpn5lv1cHbomK
uY6+QVg/pw5i7ZA4T9idMiRuohg2FUaZPx2bf9fc/Vlj9+On/fpqpOchCTEcaaD6+Pn8KbxmbJDV
6094VKpgKrj+SF82IwCoFFiHZtC2kcjPMKNiFd6mdfFWGNEVAtBT1Zr3RdjfjRS8Hb6y/7xmuU6+
tZWqPrufZZc/Kzf/z//4p36Sbv6/odUUBhKef1PWJB9t+/5f54+q/PhzTfPj2/6oZ+DG/L5eOlw5
tushjTS5vv7QbGqG+TuEBt3VdR00iY7W4p8VjaH/s4JZ6yEKIj5z1/LwGlD3/AciTePnPT8qAiCZ
IHfQaK6CT2BnP19A0EJQlBtknCivuBAN0/vmVD7a4ZxtFyINwpQhCYt1Tkyw1hnr16n76rCM3QzK
0PeW84DgrDgd/vS2/d8u61UZ9a/L+serErwN/IdDfi/328+viitdZW0xHp0JuY4pIizlPC3Ywtzm
U9KDDtNHP3EnRjEhi0ZhVBryOQY1wPbZGBbNX9z0YlWq/vn1SF6KNKkc15KRf9Z38U9lnuFqmNaY
NfTaSIo8iSx0PC4ejfJiT6jnig7C0qgdBbAZDlIj3Gni3PH4QPGSTtfVYD1Y/ZgF9GEiMBpqiNkq
P5Ha3Q6RPj2hlvirF8z18csLpry1dPHjsYAy7ZenVIg5EqUiOB1d64LCltdJ3jfw6pp5YxCc1Dgx
cop8escGyIFbrJYFslxU0us7RH5EnVnmicif66Tw1nFmVe+SOvuWrHjSwdHu/v3H/bNOjndWty0e
YBTzXPgG7/LP7y7k5arFdneAzJMHKRzDjL13gPDrZBoiX+kr4WaaXv/9DzV+Vif//afawrBN3ZA2
trmff6qB4BauuHFwe8jkUV7tm4aMQ6RIJkSkBGxc073Xegg1UGLOSSl6HbFL0SZt/uKFmL9e7YwE
kNvQ5vAcd+lmfvmw0BgJDY0bYgjH2Q3JMh5LEFLBMGRHqcWwzpW8K0tbg8TFv5iGb5gFkhaf9vFG
RfqwV3F9w18MXmUy0NR40x6TNEsYD33yBCYoJTHJrVjX2ba9143M3iiN2WgeYdCprDLZu519M9LB
3xSKgCQPAvxsjFvNlNO2H1uxB0nzkElxVmp2AfmYzyhSn6vBGfdWnJCXpJG3Q0Yz8yGgg5DcXQK5
RR4nkJJi1hYQOBKGqqoeQr8YRgrVxc724+i+hdJs8V9FkAbb/tSLsiP7xX1zTWcAU5LiU3E7lLDN
zuBnOVBJSLCr9m0XHXN9Ar+waCKY9StPLPqZXWS11VG5BfiiGJXqgp18Wm4lUq5AT4gPKRLpnrFn
sO6yh+kexU180kSHQPCbAm34YBd6sjOEfceP/mR4fWsa9YOW9Hhbqn7Aehh4cDH8MRofELAD7WEs
wP4rzoCsidcOjPzBBNZNwotpBkUYq23F0/e6R4BTIMyDfkw5lnfgp6vJqg72ml+UGA6G2qa37uYM
DypCW9cvZre9M2TgZWH1gMDX2kHqRUBA5t/GbmK1G6Jsue+h0NVmDzPPGOyTaPGLQkuLcRTXxrk2
SMAE+HE72OEaCLhSgLixT39x7fJyf33SGLrOPUQPjswf7ssvt5EV2tRLXc4kzszQNJRXcsz6KxEW
XeAID/tj3mEvjqAlGKVvhOmw6cR3reVBGsoaWZWczQOiwqu0HR5CLal3YdxYfuvWl1CuEEA0Tgus
ImQu31GIL7iRNFDDCJeG91AN+InSJtw3xRL6qbnpWaGfptg81A7TnfyKx/opXBR5NdVwSevl04k3
42j0OHZhsC/iOeub8gBvAu191obkBI+vtFBL3qobegQufv0MEyTfDLV6LUuWbZ6CLwf2iUY0vu16
H94J7ZWOuRDVCDO2rAk8z/24BgCKs5TRLLF1NO1mgWxMWswo1Teh0xp65WIg0tdQKiY3SeMtgejz
p7DSvhW2funNty5p3pL2ceJc9gctuWWudNAIdzCN7kqngGPma+1tZBYoziaW8o+8EGbp46onyp4k
2VNYlREE4RiklRfX3L7gK8d58YtJ+wBMhqnc+16h6oUJ3GWBadlXgjgDoPEVEWNjv9cjIpvH5R1O
3sXVmwNDmJ5Z+LWCIxCEGsZzr8H1PpRpgFHxILLxNdaHp6bR60DaWbIfDNysouc1zDUWqyrfOtX4
UMgIfYWdnl2H3ilxvSNSMtTMTAIq/SD79mS0123LKCScjdclgzRnL0dJE7N16S02dP0HQuv2o0aw
c7zkaufilpUL4YACHkMXfwGHJPwMcyus2mITOstNt6IxS5YO7eCcYzGy9CRIVlPpI23p2+Dw7PKq
+TUzwnJrOuUn7AGXSzNJAx4sgJd1Ehb76iAdN91W0gewd3FSgH7QuL6n/fjYlRCgs5QRMfi0TdJA
CG6GiGQzdGf7fnhH1l35EK2czYwG1rd0LsEFJ7uK3GezC8rV4JHANtqlhoswDzEwehvcD4LPuZp5
PMzRfp61D7XoF5MOUqt0ntlptZem/oygNvU7r55vcqvft6rZNXEc1KHdPFHCnUD8f1G9HZILxA9w
cTFuO9jqKAEBuGF/S6pT7n6Vc88l5bRiR9uD9gpoNE9QYMMRT91jqxNRbpj6CXDFhjkzH9vwahJ+
FkwWGXXjet2M0iEyW8fmwcaYDS3QpvwW/FNFe2vyuzaQohKrdKColKj+7TDbt/A2cCF9VwOmi6aJ
7yRt7LYoLJ7Uaia2vJSvqwKrbSz72W1biFnRtCmSjOiuvoVePDMgIOaeCyOPrvSodc+5dw0H79NE
/XZewP+TKIYppNgXecEm/r+5O4/luJmtyz4R/oA30yqY8vQUxQmCEiV4k7AJPH0v1He77/07oqOj
pz1QBVmkaIpA5slz9l67WN4bG9UxBCL6YOOcsx2Fg04wYlOREZ+R3ZvO8ksj8iObtQZfBEXuOKov
GomeiIuBBMZ1uyfUDqUeqduae8issg46Lftcl++twj7YPRWMhDea6at27PtCRRu+r6ALB976gt94
RcW1PBgmklMVawud8PlnMcz6MUfCGaCjhOe6NvJCxsB8KVG24dxIotUCF+PYTlQo84PB3nqVqFl2
BJu8l9bEned6weBI4o9mVjkme/FiVQywFAwcTkzUokWWoKP1O8YAV7tTAzVV26iDNrvrGg0VFr0Q
X672NR9XQp9n96wUPXgWuOCBto4/VIIqI4ARzKu09GbmxpM2M0lUTeI+azE7e3Ihz5k2vMwOzyjV
QH1cM6JezcQJixiOtqnGP3NMMJVVZ5+2msHhJOiCwMp+byfUxUvxa/MN5OBh90YjP8rEUiNFza4J
2t9t62aMrLRYoIkNAR+1LwXiW9wJg9y6qf2+c7Ys+2piWqNwNGeUQ75CrzzFjf4y5nm8770ax2Ft
ObvBuJY1L5jXVM9m02KFcVgdCYwl7lR3Lgr0QCVeEdUOzcWrkLpMbNCkXurfWGZJXV9qyCTw1T18
jJFgFrBlgxqaB1M/kcY+W0kRhfZWdsuHUqt70jnPWen+tdkGsDCcrFrL9mb61+BaKlGrBYjEUUkL
lx6CWt4c3fI7DFMgA7uTZ5e/dLWJZDxGwEYupra89RPiONGi3xFvo9AeLQil+9b6stXR3pV4TCLH
tOWOCnfYe/r0bmvDr6WzPjA/HMBEvVWaOZ9A4rRY5z5pF5RCR9lcPjs0BUIzAMryFyXoY2JD3gI7
GCxT0fratGyFBFGOU4oLBT887WGMG2zjO6NP/W7x3koT28AEWyOqxG+CNUHLWjOWIdmQn6rJXekg
9enaXyBR/+QdQ+uVNbmaEEx2B1dNykupEkSA1jZ0O/GzNgiGSHhRUA7kR9RfTMgpcpbWI19joSpL
RrIf0/6HPunM3IEa+ZbuXCekur7lCv6M9U7Fkl+21uBrEi6ks8h25wpdHhARJ1FfQQJRVAXXDEQH
kxuP1ON1hxELN9xYH4tlZf4JF9LLyoLWrv4SJ/AutwER4TUfdTtnkU0YOz6NXMc2Cpug8NpAjLLe
W/S/9sOUZL5eLa/NtBCs3jj4iofmzcuyJZqy5llL8FelSFCkGMF/lBWklTSnQ0fio7dsv99L5ZXP
ymCPQds9OC1ttIylq2jrxZ89C37IhAx31p7JK85lDhBfRa7AyGTf5Lo/LjHILYqLsHPaJxUdb4BB
7Gzri3lFTUjfdcmnEKwjeD3YSTtbWwj6M6uPonbLc9USBaaWIKqKzUSdFXimnOlnrQ521BlwKeR8
S4oioHJi8s89NGBKqR39o1EtsddhIuBOK39mCdBmJtGnqQ/IYEF82MgnMY+vJqf10KjtwFa3dGx8
ynuEaWU7NYe4NVglAdJc2Omfsn76C57T9St3hYgf+x4sraiczYIb2JqQ+djjjoXqqsyoNKt2zyTb
jQAvaHul0j8wDiWBUimTPxG2gbcOS1WakGCzQG5S2Yo6ZPGIfkNAWHuu/Ws+JH9rNUMShDlvKVlC
R3igNI2R0M3OI6Z0tp8HTXB5JWnxl0YyHWV3RLZcHZ26+zZHaoSudanykvnLhli5M5M/HgEkh6zL
/3bqeqK7E+8travZuOnJoy78HhJW2i20QTeAu8TuzKz7ux7Sgztxqeupa4YgYcJK94hO4vvVD/Zg
fgxs21YqqmvSIoG0oNQkMol0T4NK7q3p0dDEe+03cNIoHMxQ4+Cw74ZxvTaOF44KpJ4qTYPlmmtC
u0jheTvoZJNvrb/rSl5xxAMbQd5ib/aaYZpNbFFU51XpYm9RXPDHxTVFzLiYkGQ84BIRKwAVjFoS
LAspoVk6J6yV9XXqVPzfPX1efnLyvgTLiNJ+S2eaGNkgRe+Bhh29dT1bEKRO3eJkJ1sB6UfJiKo9
UdrXdR5ur5AqDg7212dSacQV+uLvEp2Q0mt0pwZR+E2jnE29UGE7NZxA8nHDNmRHh0LMb/QMc5el
NIGhYMrQKWnWRQnyuDcjZCEZFlntJYbll/anSVjdqZk7DtFqe1TndDkpIvMOiAn3iABJJzfbjmlZ
h6nhZFtzSy7nn6E1phMm4+nEFfi71GDso5XxwR6op357iBkJus0ybcaG1woo0uilSugM7ejza7MI
00o8Fb2NKtKUHu4qbT5124MoSTz0io4TBHOXvhvFSUP4CB2DaZpnQMrss/qEu7s6TV6bYk7T0+D+
bimqHArWeGZ8Rnz4YmF8QvB1hQ2Ew2YyBPrEFcJ9jHJHNsGUcd4o1fWLXFXecFt5EFausRfEJuOZ
6aHf3kM3KChzXWgaiWCv1CwMjfMWAir+kqeQAeAz4aoNEVo985FFZA31cv6ueLUVcvGCJneJW52q
dYcrsOFvr5WBzNGg9No4n60a0EYOvFTpU1zYgEUhSgRQT7J9MSU3Yix5LTBQ3+4PaJ5fU3hdrVh2
yjDISCoN6KrtYdUxJOA38Cl3EY/lb3ZuOtfRY/4FG8ioDKS3ynKYkPPvFINru4/Bh2agBVmyirL7
Hkkl5FAKQ58hDGnTTxzdCw3mDEwWuInHQTEe27Z4NnLzkTX96jrrsIe/+l2v7KZmM2I3Rs1er7Y/
4YEJ0WTcYrkUvnTH1lfkMc6Nfbsih+rylBFa9WBz0PGrtPSBg+ytsudH1YxDthQaFjSISh0y60kN
uqS+aDQoSmS9BpfLIPtPPDrntoWaSwZ92BYl2jXbQ/5t7WNnIWoDkQ0jCvghZlZGZNgHPZQcODBH
kzJE9bQfSUbtEk/wwe0VHeDW/2BovEOPglJae6RMDJVJeyqE/ihl9bK6zFLJeN/ZhvjVLulnqjJZ
HYbfqtIweZp7IO3KutNKlxhZ+jSedEBMoSbDU72HRpvTL9KdcF0o5y3dYhetkqvDAXNo2wt8wLC2
kW7U4pUEy7FFzFJ1869S1haBi5itIC0KTX1zhLqnYr3Z0kV83KAn68cGMqHxYSCA8z2WVh8xSP8w
LPabp3+4Tn0cM3ICkapJx752np3stZXjbcLGu+DR2s2tOI5Q//jjyRfD9NCUzR9qrr1rLp5D0Z1c
BvNz69IanOXeUiVhDny2o5E9gc3kYJIr69NxeaHviXdL1UKO5CMHRK6e3FJnH3XQz85Ay2Ln3n6s
4KZmufYdq+JXaih/FFP90DzEpfWAbDDzaOa0DmVd/2QK7t5uYdgGDYJTNd7BdZ9Z+XVZSXi3hIqX
Fj5AQnA0BbN7TFeNCWGjXaepfXYLRONa3H229kejeBayeOdZQpYOphEnerG55doFHbrYtGzD1VXC
gUjLga9xHCvF5ngdP+O0eWpcGaomQnh87GfwgNyGGbjwgtJeQzAFoXAis3g836MEspyJglkg9taJ
Ul0hlV5wDs/RWLlfesd1KhOY7nkBRRgnHntfGii5c5ztekLlT2uh0kh/oKpKKDtnyRR/dK8VQ3JO
TMUmS/hFE8jd0RRd9rCVPyHgcIERxk49mJ2qav2UQBAgrrRGkAwzZb35BLWqC70hwdifNolvNZLi
RTE/V6KwdsraII0Tb5ooVUBSOmk+IFtjszHI+O5SumjJb4Rm5ls/YtgqzL1qp/ZOTRUTF6/zksz6
bejHZW9wLh5ruJppc9V05Q3RIhTfDtFovroFmlvcvLgARwRvPrlmz2WXWEytt9KfXXvuyKzCPSHq
CfMGvPBDkXLSLyn7+lYBYdbBIyxKDHW0nPApUPk1DmXv6nGfqIxBUVqK584BotRO+dtac/EYClcF
XVmkl/p8qc4MD7PIyjuKZZRMu9Vw6F3VdX/oR+sPbp76iG0DfGiVRR7u6ShPKnnwkIDt9RlrixUv
yQFg2yntIH3RfgQQCCLt0NTdU7/F+RrD+CCyzguapPju+1ufvzWwvSwxBRph3OT3jPgHhd2Geiye
47yN+PWNyOaVitJ80nZpw5KOKHDkwK1Cvuw9AEaE0x7pJ8nHtWFaoJkF7EfKU4CYdPSwldGYs347
Cdk9k6KD7FJEHZYcHQxTbl4DvM34TlB8lCcP0bYfeDpxzCR+akDcChkaKCbqeSSiTD6X5VqFsNsv
iZg4DOSLr3d5htrdDsZhaM7u/DhSrd4UjgtyVsSlQqo7OlHjmRWqbMF1W8Zz4G4RrbhdmlDEsSQ4
2UHSYzuHfGjQtLUITqaO8Gb8WPmVbKE/hacFhgVbTGc2S+W+cXpE8ewNnBXmeYpEB7vIwceFIvZp
BtUabHy/2gFAn8QeGxiu00ROlo+TKduv8fQKn6IKvF7/qMrJunrlcK1E/7sd+F2J04GyxoGc1gz9
9Lqo/XRAT2QOpsnIX1oHF3yQ0mqQzdXyBd3Jr2Lqi0Aui/BbdSlOq16+LIorT10vf6QTkClaweUB
4nEEIvhYyOK8mEwj1kprzqPtfupl946ZQmEzAgJUdM4SZOQ87GysvaEzyR/DFlcMtnI66ZyfdqPq
Ek8BA3SA5JEUWRM5igC6yOYcKn3Ljy9w2imNG2n03U+zDpJZJ4qn58aGHUMYozIWXwqobF7jwgHP
sjm7HSfdaUkVLK4z3iyzftfjon4ivJeuYXdxARkfrPlEOM1EZlUbqmCGB746280SjtTOulF6Z9tK
OEO7KWkIGr6ppfZuXbH+nFowMwCrMkCss201D0ZXY2wG67vD6gAOXmegZrDL75qtuDagiOEeECfX
HrpDiVWeKGT9XZidS5GE0ne2U3+RfHcU0cnV+zuJm8xc3nXEeoJ7ZY3b1aLkpC0wvQ0nRZBYbuaR
XLQDVjHxSNdZMbhTJBNUuNlgZu3JDSeVFFbaIe8KNXZEDBXFRq3rCJS5McXQTVHR2UAskZmjzB6g
N9A1BGrXh7hgdl1RbcNEj32KBjuIAcy97vonwdYf1e0y7OKZI2jOgSOSLQe0KUGuwmhbCVJ8Ley9
asG5OhWhRKv3lGocNBXSPrp86vwV2ICo5YOGKt5UjTVEy4qTKSfO2HbS78LUk88VANauJ9GqVpHf
qHGXw2rjJAIhn9QDiPmiPv+JRe/6zuZ6KSaFZtRodH4HHMwUxtE2Yy9UwTb5LpMaA0QZEE0ysORE
KnmWN+TIFz+XVDEgWrN0GFDZMk+pGAqMgDv7/exhdfVyRB1EVrMAjERuT51gSt6Aft781l0jaHu6
t2nJ2MC34U9GHHQ+rMQxxWuouZxTpqSDC59L43iozEjaXRvKlKFtnzE3yGXJwS6uIDiMLcTndU/z
7DQBAz5h2rqpnqwODpwkbtThzSSOumxQDxVT+qySah1W0tnTpVMCtNn9fnDbDreXchUDdPj+a6ob
4zKKCY9hOj/0/XM2x7jv6k/XzgwQiNT2oGmJ1nqUxjjtTGjDGRYy+l32MakEfMhJsw8ymX8aADP8
JlWNSEXfvPMUSGxacYDd0jJ7nBjYk9Xnx0ki4fNhvm3T6uQK1X3u2/IPjLL8qFI0BKIxhhDjuvQ9
JbUPI44iv1BVDhIA6/L2bz6vwzPl/Ja726t7uyW9oFT6YHTlcnLRybW9PKacYs4tTuPbUHpFxGLX
+LNZftnQzx5TK8Ei3ktfBfmwH3pEO3OJalcQ63SuarXFpsMfoJQXz0rXo2Msv2ebkYkyMAhCTOMv
LPNHabd0moYMWTZu9m2HUm6gt2kr9t5XZWTqy/TGL526ZYs00aBSQ0cUjZupveofzTbrfw58K5dp
A11atGD2jEdGisQ5jIo3vBRVAso4jqSL8trs5YUoBLpDlvACO1vd3UCXipsRCvyumaIvVdDwS0xS
CdQJ0JWm+pZN/Mc42d+x7mq71hqF3+TzfLQKyVgVaZXKtIMuCiLOXg+UZqOR2k75wEZ9KclEIOjZ
jcqJoUS9Vsmtmv6gMu/fEqujmUVezoqMPBzhH1SN8u2Cir7CPT2Ri8FtYFvZjex2NqGLpjZo3csO
MqVnfsuuEpBrZwHlwqFzI2eYSnix8Xmr+aviRAySnql7lB3W3QATvGAzMF66PobUKZf9VHbUFGoy
HKbqR4KWluvDt/MuBwC95jsZL7jDy1UJYIaehtFtAxpkypFmJYvnOAHzruzBjzn82c2WCtf37OAx
p9exNvRzfqihEleT7kYS248PSpPuBl9VVKc8LgafCCsSdlUsgM2UhUBXYsTv+6Vyh0uxWOW558/9
iHMzOS25PJeAySMYYoxtSNDLqnWI9KT+YXC827VDXTAyVwOT+B3WvMLZG0L9vGe5dPQOKaPE36yo
GFq7hFzptOFIiWXDq1umX1MXU3H1v7PenELgiRstVYnMWPWOqVu04WhreqTImmmHOSu+Y259Uh0b
HV20DEvPWj0OGAf2az3qVyVh1kqJKS7WMP/KY+07s5w+XAr4gj1u5wmZKqs34kwQ4EdlhAOgg+jt
G6x9RsrQRxSquMxMLzk4kf9bWVGbw/rAA/XutknxUMQnorHi1FIio0Mii5kEcikF2BI3F7ubxcNC
kI/fbzzHGK8NkGsTGxqxQ49NoRg3mD77qqUdoPVdHbpNPD3LXMwwp+Og9ebuoe0MkqgmJv9WqiSn
2XS25lKhPYvtAXchFBh4Osf7uwzJ9AcumcAiQ7iiBif/sU9ZXlOqnWu6dresr+aX/kBwLD04t9Be
tG0WRBTi+s9zo77xyRaTgK0Gu4hnG/K1KLL6UZ2Xoyk6+WpauYLrBdj0FpFuTD8My55ukyO55IBb
/NBAdkRy5ae+f7TaJDVu11AkIbbe4zXWDySwvsSKlv/tOcf1Qv1hzhUqkK05KprqqVJ3+dKOL90G
KVpK8wntBCcH0qGBZh6MRsle8h6gck1q733c//+rE0Gz0fz8n+V61y/cabgQ/jte8f6f/iXWM//L
1R3bQY+HoQhIjsnX+59iPee/VNtGtAQq0YJwYCAJ+5f9QHf+S0dVZ3vI0PTNtICa7F/2A838L0dD
Qoa+j+jK+4f+H8R727f/byovJkqgxQz0Q57j2Y65aTP+Q5aWcF3UTqp+DB2NG5gfFoZZ87nijN3r
dJqGYpweasGx2lTi7ivVku8EKdABlYtOr3HO+zMgw/hWeal3KQYMj4rDguWQujfZ+pvVOrcUoc6j
yxghdIC8hWZHrp76nuHXPLkeqEGikc7IYdYrlCJWckvfBuWnJs20n+2s0OObwbsiGyGZz6i8k5st
X7aHUycmGXWqag79Rf9/0VOZhr6JFv9TrmcAp8D74cIctU3b2P4A//m6NLqSLPSUb3bdPuJS+NaN
JSxsE423Mr7JjQwnDeZjFilydAKxiI1tHlnu9DAac0Yjkqe5g8+WYaAFGUrDxx39QdzGldlkdqvd
6Q0WMkAZRfvdUAwVtIJOaAL2jjt/wy4UiFJ+CNr43NjgB/KefolVNzcdRpJNo+ExrXgJRJGlKHbX
9GrXtNtEo3MEatNxx5XISSVHyW4D+951sqWD2MIGdJQHmjGvTm+odCBn0IYEshFHrO4dG5asUh8G
2yXOUo05P6/leY7pFKUV4Um5toy4naY0XNvxczScHw61adDI7Fc8207gxpKMiIWTb7alKhZfMi3f
JdSvHS3qXNJjTtrrYg/vJU2aoE7rabdgDaM/E6gJWLVeFsTByu/Vdt+rrH3WV++JPj+WTs4w9Jec
aTcwnOXD5dFOtTBu2TvLVJ40+LcO2Tu7stJ8PW+HCEMC2AxjPmiZBwdAw6ulk0JgScx6ctXksZ76
aFZ6YnuIWhRGCRvNxkoyusm412sE5TNoEL9ZMzalSf9bjtl6cOlOqjGjy9yKkTmOvC6MZ8hLWNDB
3EOBxu5hQRD5MHhuRfR5rEFipNpp4qvbrj+0zdaYT7N+GPX+uiIN2+PfLcNWZ181Y6Y9OfFJCxNl
V2V6TvYkRpKEkiIjfd7tIzyDqt+oC7gBG3LwGI4z4MtuZV4ty9BI2wQ4L+dvaCJM4dr0uTeqKHkg
qxXr50gTUcqb7ox9RG/dxNDO71suLblR9mVUJSIj1UOWhn0FCuiz6uIhLHvCFOxS5dxSGTtvijqR
VyGwtXI3mAaKmyVgFwutjHwAVVLnF7WhHdiH3/SJ8Wamstt4lvE5clY40BS9MFTQGkj+o+zXkMMh
SdCIBE5VYpdRQ364y0HmwEKK2jRBxqK9Y2Zaj6oNe3siDIXER9EGq7ONbuUio5KjKDoIYztF0HWz
Muqy0oDmb7Pv+xot8b1u4EtoMT1kS5u8aWQANhpemjQvlGiK09/enF2M4tbMcEqXggyQUa3+avQT
A8RPIXHt7cGDyXMZ1xGDdZ99jhWpdEmqdmGFhcIXuJxwRw1/aC5qO63KnQcWqcjWDZK5aju5uj2j
OSWrRsD8fdh0MP8Ms36sE++rM8T0VdDf3XmzYt7y4uaIpidoKT3jxR0ZcjNzJGvtlDAdPI6zdqSl
2p36wQ47vXsi9OdAGwTkxZiXUa+MSNec0TmiyGEUV6CVVHLlPLhmFQxTzFSmAV5WuOfRw3ncTPXJ
0yrvbI3Dq65XSoCMP0ndBSQsrv+Fc65RgtwYW4MCTTjvC/KleWmmsMhc5iQxNJcE7tVuLfg+hmvt
0d7tGkiJXNSEP3iW/YQ1fIubMV+1jp0F/hY46TzARAJCcaoxbimkma2De5xkPJ/JJXoXPSsSmOcL
+sSMEqlYcbgmb0CHHmIVHz26J5BITPerzQXLKYljzPwsKpUCTS3Ooi58lZxlqrqKLt/KuKsy1xMD
+qNtoM5TFfxnLjbdpsMgM9NxrFLEqSbeeTGJT0kJZC3p33FmxST7Amu5x0BLsZlXqdGitQ+yt41j
P4TUBMBrDeQ+C6iK0rEF3f/NgKfRD+7N7oMO/uwTfx56xXZ6cZ2IKAcYnimaLXP+JK4lQ0MLxQB/
r58QXgcTDClfYgx+qehlyHKJCNyjC/s7r+YH4Sz5MWVUmQFJEmiOw3ZQUUPiyk43uwsb/BNZd4DJ
ui9nQNLu8fR+ImbFn4sPmjfpCe6JGwmnP2fouZjUx10wxN+6Mg17o51OM3m3PvD8clrEKTM+GyY9
OATtgnE6JX9ZTdlxhZWOi2q+dGCXDsZU/QaP87B47t+FXTSswZjuNklai+zNyUmSj7PiRUwjMgVT
Yx/zjDAptkaZpeg34bj+PQIMZq8WuXF5jXuLlU/0JBqs/SlnjCBy0WE5U8eTLh8ySuvAJF0HI9qI
ZkyFuyfdToHbgWccQI61oBshkM4MBty5+waRYyjj7hEowXwsMrSIOYNIUi07f1l0sZ29EHKqlQzo
aRCyUza7ubaWQ6O1X5Zp11EjVecArHPfsG4RU6IyqccbpFd44wzVDqy1fl3F6+wIj+jN+a/OIHhH
Tp06IICes00UqaTaaa0s9cRwk35UqZb5YRRN1AvDPhrZ58ItQROScGb6z5/eItMzUSfpuVfJaVBk
/KorKHI82PxNBRSVNKQZFZqRwAxZfukEbVAP8BA7IAWYXgSrUkHwkPUaaCLXb4D43UvPNCrn5uvV
W6b0iBqHIWzgRe6gR0Fr83QUgGZS7vtJL8561/6pjM79mihQ6rhOP9JkukDRPTqTNf9NJqjSjA93
qeEwaDXG4gRb4RuIhIVscW9sjIuKpijUDCdwBK/rwuJyA6xS3zhRmXuhEECwSrM4WxkMf91T2c6K
GFIJdxbdWmvP3cLR2wEjgzcC4d9Sj+896PEQOBUIFB02fQemad8oxmu5bT5tc+qnpDkZ21vVUPyo
ltYN7k81WBOPWXdemmxkm0+vwjJCTxF0w3udbsP6vSnAz5JJctAN+Nuz7TveH6Z+aE7wbXyVztFh
7cp+m5LxUbl9AIfq2Jrm8f6OSs5riThjNlQXX53mC1zoJ8Nr1hPkDHdbFVCSz8YPaHEiNLbf7/7V
72+po/ZRM+rAxoY878ljNBHg+UG+4xkfqWJF6ejEQelgTFGKQe6KROcn3B7++UHahF3Fke+1a/0o
dBTJvTpD8lc2znQ+5IeOpPrxMKN491l1AMx0FtGONd2yWX+XRTqEA9ON0/1hrsa3MsdGb2FS3pn2
erGVmOiATZFwf+hb4y0p7TL0dG09ivp9o2md7g/AwKdTbMDmT13nl17X7YnobV5CREubVTQlxKAc
karTEWiHETUFZuC6HKBvlUkTmEpnhUoN62B7eTQU1et+Xtb6VHqeAY/H/vj3n+bfr+D9Ob1gTEEU
18aWtWiHAyza/kTJXWAxo1vc21Ai6WU3CC6S/taNGwMe2dkOQRGl4hJ5MlMP95dz2JwbemUpe7t0
ezW4v9rMASgIx8rx7+8yYGK7NZoznGkKjvtvnxXWh1tOXoAj+V8viKYTq+F19Z+0F2nYle6fypbv
SzKtISo25+SOvdzXilbvnWqG5XL/C1Rtt/pEBrHemOoR9IowUKYkmtf984AQo//nLd0cLhwS3zyv
e8LqVWyyqpZZB0zKxPiMB9tCnEBMnFPT4AYGfyIeV5xI0akOTUZ1c39Pz7tTZaQIBJr7I2Nmfroq
uygmdC+uPm4j2Oz0vlWStkBGNFV86uDUkgQSK3uHZep0f4g7sPbc4Ozn1hOCywr8FKgjNDC50TZ+
1S7EyWpzhxsVScz9Lbl9FMmN7lfAp3a6LAbCd/qf+UDtt+TzeLIrC/SXieeoEQOJyf/r3vznxmFd
iDf5CgXutd22DG0w35yxFrxo5NlvX77+TUwuJtB2+dDnheZ26dxKvKER1oCZ7TahNcLm7DdbDOCS
uNscwrCGG0aALEUYq8dreqi2D94fjHExbo6GVUBzc4IU1ageatQ9qDRxTupgHngo0vVfb7UZoket
/udpGlOzLw0QK2xk+o0O8xTYCTny93e91buJuCtOJmFwt9TuQS+WxaeijtZhbWzOUPcPeLluXq3y
8u/Pun+qRtwQIeU2fGCFcuzfH3XHWO46tewoynsnUkxJ7aplrDgDETVm0W6qz+YZPdTT/WkBpjOy
oLn/81lqa7/j/hZPJtLmp65Wf9w/qwPJGTaz3TCk1MoPenh+Gwq0/JduYNAJdbe9OEPc/se79+eW
7QP3t6iYvg3dNML7f7h/7v35/+3/359TF+9barUWOlZ8jF0dFqSwgTumqg9k9GhQBB3s2UKNMphf
nhWbFwWbipq2cKTLb/qaR33ML7mRHHJISUg2tp+C/YrGs8potjBabT9X74S+brRlQ73QuGYmXbgP
MYVwOYw5Q0n0QDnY2ir5ygbzkfAgttUqw5K/MNIEtq94ZNYMEidUrrwZWZMGOqfUlWCaQGTKlv95
rWIrgE5q47sn9ICoMG2n5iSYgSGvdw0ReOSNx1Gc59WlhvX1Hw9iVd6BwKuMQhH66Ba9dV0GWlw9
u3NPgN2S0H2Af0/73yXOVjeayYedk2XDt4X8LVqT5mEqZpY7MSDUfBSy5hQxJr4h2bOHabjqanZZ
5vlRB4YyoC4tMtTEBIWbxp8BtXFlWp8jBnXkoyd7cRMM4yZJMOmlhM4EVIDzl3BG6C3UKcumzhjk
6hFdXgXzyrk/heSdmBLck7vDnIUK2EJfmY3oinLzq1zQ79bE6+2qKp0DsoitTn7TcEDLkzCs75A2
t1w6B6MW5zY3xku3PfDSpyeH2W9ve6vvgDBk+Y8PLYKEY+5i7WBJepWwnQKr4Dxsbpcn9koYTNNS
XxKFlGRatydBdclJgQzB3vTIFIB/mTXe0cyzD0TcBfGfkDT7ab1hdjQuRb8iDeB8OiOq2oMmekod
RR5wtvV7fuCBCUnaX+4P7dBkGNa4IHjGMJpDsSaETSzy2ZitFZpPLpDEM2sUCxfG2ljJqVuJ15z1
V6ZbtK/Tsbv0ii0ua7XmYWwiJ68caG5edtbZOaRmvoqV1CXwpMUeDBN2PMc7/nPLwBc9q9XvWlN+
q+iEgq6tA+yI7VGz46Nb4ksB/kQrBXWKseQLJwFJowgNE1R/EOTbt863uE6x/fCuntPeMB3St8zH
SSov27+iR7jhrPI2EwmI4WYu6R9to+nWe52Q2Nzf6bbXda27P6a8IjlG2AS5DBta71zWBsDXaqOW
7uRwdUrm0ArHNGdLz7TRYF4YJKNu2b5kh7FG16hC4RBqdGeKQCkpTxyHP7mstdpXvM/FrZJQ5UbH
QUIIJ0MOtAI6nQ28n/ZFjXt/bGTD9J1ViRAQ/Aexgso9q6nepz1tJbQ82lqjFN8SrJT87+RWHNSX
LHC9qduhH/q2ErTeTdZB3wZfZE752UgLDIMMu092zquTPa0xbdK1lpi2iDjbsV/RdEGSgcTf7zvD
DurtdabL/8u10axhP9nZcfMjQfsSqeP010PS08dwHaECnQTmSSuf3txq+N4uR3Dzrxauo12uUt43
qcj3Rq6+rgbNl5FgRK8AUEdWTsOpQw1WvEqT4fUXuT2ofVpECBkBgFpPdlmyeqCWzk0dwcq28qgZ
uX6J4cG8zF48sI2HlgYaOrIf6XagUETxoif2A/VOoFXpdw8Da4eV41f8rg+4uDv9gDq/oERoWli4
YOtiwkH+B2XnuRs50mXbJyIQ9OTf9E6Z8qb+EFVSFb13wXj6WaR6pi4a372400ATJKXKTEkkI+Kc
vdeG33bQQXBizfQ+tMDEx4PSHt46WopieKlo6O9zb/QvrKX8S9+lwfde6CkYGVMdrJcv2IiQcIGQ
0FbN4Cp/uPzdiBBGheeof86peaZc0EP6+x2UN84GJCEIb1S+wth7Q6Hvo4qZ6L3/sGTXbc0EuqSq
dHJYu7ccjs6KSRJsPax8Q21SB3EgAydRvFdTb5HbkrzmacrSUiAdCOyGCtSUUIA0f+VAULcyq6+d
174bQ1QfjGoiW2RWU1Z1S2UleNQ02qNVY9lbBLeoob36FHmaucdAshnANRIaGdZr4oG8ve3E94FB
MjyzTpsEc8AQBmbBAX4+/IuGIm9I5M5aYazcTPMvAjfyeHHnZBbFS0tV8XAYtCfHTzZWTrhg4iTy
Ynt5fyLmdQtO89xE2PNDnkkjzOGVWbUN7kXEiBoDZFMeZGb+aGNEA03bb8rBWASZNj4HRX0yUHBX
dTR6O8MaxIn/eaWJwJcuo+I2Rhm6rhBZ9ltiaHDM5pkBhLjulPNxjJS8FPLyejTM5RmJVrwtLPXq
Zih4Ac+eHAIY0ejTZPadsaNsWPzRU2wlTut0F3MES2fZoqW4U0jyjricl6ezm0H9s2T8lVvZnlS0
7hKAC73kbWruNFrKq4knu+jlDa+ptm1NVmoigBGX2OSnVeFx5EI54sMnZLTSGYH8A4Zr9D3CYtpa
QlrHoUQMVWRvBoX3JsupGHSSzCc+26WpRYP/0f0dMpzraffUGowsA7XYbS3g+/nhD3zyNdYsZ9UE
Y3bIoa9HkSkvcWMBPdJwOFyW4xS360r3uRbwjJ9zmu/1nDriT52/XgYvwAbuaRKCfqr4kbkZTLXR
5bGFnXKLKehn0ad7q2HgHfWIRJP571H02VOu010h+A4VBixatNG45AY7vNhuHF0MW8c4YKGVawfq
MnVylEO7s1pqVE6cTWAt+aWbyMc2BZmcd1pLoI6W8CehyNRD55Y4MJRNEgkglc7zqILFGK/1eVJl
TNOJhjKOx4E72Sn6nwN2iB2KFIgmVPXW6ODkZfn5pU6sdwWUHe9u/GOiDcbqMLrKnnlK5SKbMYR8
ZOV2yCXDT2uP1yrt/0Qm2jjhlIC2PTVdBpOn2QDPGL+0+xxjmF/pboRTvAKbi7JuJtsenNi503xu
7KrnT4kg4wmxmyJPocPZ6PrAN0ONJnwz0BLryJGGNLT1TOvM6uQ+7TUbL/gwonSsN0gcuAzqpt+y
TAK1NAZvHlhPRkLcan76GJOPfghqWa697rmKtF1RCXsDTu+SIs8/hBnVKyv4Gkx+waMKThmqzTZu
kcZnKsLE99VHrJH8WuD1mAecPhHvEXq+AzGTD1GPAD+wMtDgUXKXKWyx1DHWIdLO0yDDfB/l9ec8
NNrOD4M7g2qJwZOhu0uteo9rnXCe3Bi3xzwIXoxKyi15AJC7cTVUCCK2O6vWeOR0M0lg1CAACRPz
eNysGz/9cEsWyKPGhNysXbWh5IO+wW43CaW0DY26TaXXziZyx57cmnALIc85lR1FBZharOvRVkg5
3khTa/YaashOJ0K4ope6cSCW2yx5wBrS36gEA5D5a6ijn/hyuMw7Oh6DHz+iGyQkFe3GXadYSnB1
fRZ18i6wJ8BnAhvsTpQ/o+gEEvoDodCKO1uBsYenzd9IBRblMH5xqFvwkshAkUhDgHUUGr9HOgyw
ST1GBbc8Gx4aaYQMhDgq9Wmh72fxM067yan+LFftNIpgC/S/XQne/NIR4IBstwoRh/JUQdRTXMYA
on8/b5ZDtwjzHeRQCKDzuQEQ1j4xopdYM4NLxYxqp3LB38bUPFr6RGVmLmtO1z8vj3gap/o2qphc
fD/25zHxe/6/jHvfu8uXZJQf8B2Px+XfFUnGGuF7bJyHit6f+yd+1puUMnksLKNpq4poEyb+QNtM
k9D6uQ3yCaHpkDk4Ezvp7wPfL3Z/yzF/a1n/Orcc/qtY8786t3zz32X/35f/17nlE/x95WXvf3/u
//fd/r788rMth//p3P/7Eyz/4v/6y5FYjVa5geATduWethDIPR51W4Tpr31DTbGAer9Nc3qaaXI1
G60+jQjtTs1cY8l144MYZ2aadGWm4cuuzMdE2dOdRm3tySrTe2Lw1EeYO8a2o8Zy6JQRvBSgVytS
CXGyfkgvHCjwN/kuqm1x9gxeyQyCu9QcisexTe/StmKa6iKZSnTH/XAywHGDrZvnxKbNRh3xiLpz
pE+SN0COp2EVWaQiuhU6pqmffVX8Iwpn6xhR61tSEvzRG4jfJZlYH5rwXhNRV48Twdx3pmhJop3P
5xM6ud5N1cG0/Cffz1lyNLV7Ysa1ssit/Ajjtj0kApBZrT0WMnobNa959HWKS3QrX1OL8D/sAv26
Dhzv3dGw+9pxnV88keqvQWutRMyoDk/vvQfeDc26WsVGJCiqdNq7Jq21Xob5q2HIltFeq9bL+Ykf
Fqe5nlw6VU6veITW1vz93jjwLHZg+sbcUasO6cEH8uIXmaTFo19n43W0JYkThWwepzp8hIMebSdc
XKvegtnsgRT+8Aakso5rvMnYd3CB9/FWE92m9m3rmaHYny+O5pKKjJm5nj0WwWb5yUQRkmGmrPb7
UGnptkmnh0l5N08FxND42rGzk+naTu6T3SOfNuiXNFHMVN5MMcAYOPMqHR78kCX61nfiTdSDP0yd
9hH5XvyIUrO5N2rvMzVt431KWljpuRfsNQyx79FYn+iZmU8jxOIrmgUct6VSVJgTzDzD777jF1Y5
VnSKCT06iAbNLd5UGnj02XK0y1pRABzszrbE+DPMucuJFjsMfgMowMxwqduJaYuI6p6e1cG1jfg9
8WcPZEEHhSnGno/4A9kj0zFoiO945H9GLvFDjcq6Jw/gXN1XauekSEAr9AFrkCnEU7ojHgnVG8cq
yDxWhmR+MAOekpjVHf6ydVMQ5hxWwH+xZPnvyegaazfKx3PZWuLNdR+WX71BK/SYqZZI46Tz3gcs
qsip+VUPmY2ik59qstORny5t6WA5zH0o9W/rKP4QNXX3MshOXp4MH+ZEV1haWnSdsL8e55GJ9Gnn
Nw3yPXBPcRorzX3P0dmM1rtG7NdJWHNc43x28hAKY2kNUesRfSGEMl8T/8M2g/xdj/L2LEyJ42g+
VE6bbaQt5R5Q/sFzqeZ5voYLrvGePSePb7YNxMiZzxMl0O+4YNJ9p/mM6D33Jqi4XxIC+H0T+c6T
3YQHJtbJuypy4yg7OuCzbuLoO8a4sWeJmkPtahtO3A6Qipy3GgrXmInyxcwgD+uJ85UIxG2sqPp8
hAtWVvTYKK+9QUNGJpSWOkwRDtPxeRLt8GpYrKsz1lGoUBlKmU6JlXBb59LEuGRJ/MBcjnHxreM/
5tJWemx7c7inxP9ECBU8wDHSryq047du+G25roSuEScXH9D4TUvMP8ubVZVEsjw391vFQwFHr/VG
DYKn82AZF3OS1luavFowIl47AlHOcSKPvc3kMxHcuAgDG0JQrXA3JhUNoELa1Fka8zLNh2H50yND
q4mH/NmLZXZrLO9Pnyv9LbZie6/bhtguh2WEx3yyzJ8xMLgd7hfxliJzaKSs8Yh04QU6snlzS/Hp
5Y33hpJG7YUL7cccqOKJ2H3DAW+u4mIM7xye2G8Y9+w8yN9UmQV3jocvN4rAELG48QiPobxrk4i3
W34BiQGWINC64goikAX/cJxKSZ/LtbCFq17NoBsGB1071H7J8m4y21MzkvmlauMVvLx5MsGinbS8
NE8Eyvh0HONwU1kNcGSe7YJO74yfbdKDcJkX5qqgGUKkCz2ptAzw1BbA+plIYxogx4nF2ry/fH35
/mXvPx1O86v961tyjbrr9z/+179bvvv/+DIxJJBx9GIf1HNDHBLuadnDe0ihd94M/7MXRHkk1svJ
sB6BdVqpTW1cDPd4GItToOfFKQxr3pn16p0/0NpllV+eMPaXp9TjYy57yzlA62CJDAYjZ25nNtRz
Tqgr3A1I9mwVzY0g/L8M9BQTDiZYmVDozOJ5gjenZUPx55+9WKbvjancbTx/0Wn5Obq56+NKFvKl
TsVujLEAe36G64xJ6mqaD0mopSRhQvz+e4hiPz+N907lDDvSFB8IfjVOIpa0gPvaunlR7u6M2d1M
8gYttoHlvBOq6WTivTp50u9JCgsuaB1xNIVttU3m97BUw8jThr+Wd/z7tn8Pl4/HarygSX5cPv9i
lGaQBAO77DakOqxY4gDoSaL6ZM/dr7+b5Vw7ZJADlLxHqQP2NMmP3uBZR7sFmUFbnA8yGt42Iyb2
8PcH7ieAQGWM/Hlpqs0bVxSQHWSPJJ+AabE15w6nP9RqD8TjMM0dR2fudy572dyfFZSDePhTS1/M
4MkQ3cUkKOz8WeOwbKYcfDwZ7JiK4kwQgAioYm3UwsYI4on8YHeleehbiGG5zE+TjTF72fu70eIg
PzH2vhax726XKy1KOOWGzPDWelXpm5DV/iqHGLEWDXfqMHu8l83i9l72St/Vjma7Chg58NPMbxb1
vTetpz7iQdYp8onni9hZ7s2/79LrtDjNMP25XMTLplC+Ru1svqiXjefBS9am7FjNV/JyTfu2wHNQ
DdFGur3856LWxuATVPV9ZefEQ6qJ65ya/z8bLYK43oDGisK5LVgV/clWQfe952oWXUInupSRK44e
mQ6YsKEFsryMtS/HGQqxpc2KNACDi65tMlA9x3bOzZhfYnkdjzni995yjro/CsDl5L++x5vfGik7
6GKG641vZgPhGWxA2P+ztxx6BLeupWQlXiY0yPWWpnBpWP0/e8s5LxF7dOqMummrb78fM62sj1Dj
zCwDmtJC6jnRdXYQj9DRGVvjoCIHeTisyJKCmzC6U5XFBzWLugI8Pyvimt7gWxN+CAfhxLzD301+
fj85Ul3+bmo/IWlIU7QC/V4/5wEdE78tt7qdhmdpGOHZVO1DqYcWSsG2uohcR9ZSakQ3vA9GN5yX
TVUZ2O34JO9yLL1dgbn33CKSOStHut97yyHKNrH15k9nlg11Fy056/N3xHAKISayWfaWL5pxRnoP
yL1WuIjpunhLpUxfaUO4zcO5tApt77c+lfW+UMJ8YE59H3fh19iN+T4WdgbNJJkBZ6LH/BWFfOgu
vdixCA5x3NKFG8BmTRNMFLP8koOpX+iseMd46O09TADtHkOqx52ytlrmsLJKtK3VPJBaEf4KdeFs
sCmPZ5ZizYOyMarZ+khTEvnrIWlR4eLoSO9Gwocw5Vnerp7Ozlg3BxfdD7gx2TxZef5VCD2+UIgb
kKgZxoZg5eEWWxqhlS6BKcvhspns/qq6VEPthlYFA0VzCIjkui0bSKUKU8MdKmqGUGUx1liZIAI1
L1HqVsVaRBPMcDK2QbLYFMMcyFMbvy9f+ikaD15Q3ExK+gdHx+SHUX2SlLAl1KraTy9a9d+b2sqz
i67h8Rw1CqjzeREk6J+qaPP3WynHjOswzFOkVHV70eaK67LXtiEgMUrqxdxEwoH0hCQZBj1LOUSH
bDw4XmdTMo8hI4focpU621zX6bk2wiGHt+vB6RRwIMTU5pfvkwEqpLOhbYy5ZokPNSR8EBJjSktt
rdnxDpMmUNeajmLu3rBAhMfaj9d60374GYo36iwnYy6quK3hna1IUOeKqYP2pGYJFTXHaUAzRR0w
zgZus0DLWno/enSBURxd4g7KWKcT9Bajgpo7F7P5cRvpWMIdHXFTUoY/yrT+sJvevHxvspgmB90O
FNsB4pdcczfdJMlbmus+86h7Cbv4QTIXF17GiJn68nvTFzu4rMnJAZ2yMZHer1i7ladBeTuKoP1K
GJjJ877XTnCYjH3leKcKn/z3RnRxqEOFEgVlfjdEadl9oKPj90sB/UT3mHnavOeVhL8MBHQtEwur
AQggqUptlimGJngI/51xLOeAYnrrAtP/94xDq4FL/Z12LIeJUfZbP7U/i0VSskw5vnfdpmj2Kk1R
kMA78eEukSQ0T0voxKImiu6r+fwyfocpw/kyfi97yyaCwGmnjTowEqNgxVPx0dg8Yv3Ce15exppf
S+rdvdvbchelfaxvl3+ZW9C3LO4UirWYhFgXMk9YhvYBnhzhMvCBkdhuKGgil6iieKWkTSs6Q/Oq
V026RmNJezttzpneyFPu6AQNOeUPWaCkCd329+SD90jmry17RTfSviFwChk0A+qCUPnebXFAHOyG
MDBT4hlYhu9yBHQa+vPQqxHNEwY21h9G22Ug9+cZ5LK3nBuL/oBabNxnVkK41DK/XOaNNGd+RFmv
kPoyqURwxoIoAHOPYI7kbzI1RbgRSYs/YxmIl3klWMJg3fURhQ9lpUzcagfZ1LxZxg9jHt3tTv00
sK+jwGRDzg8TrHlwSWsn3QQRSK5aZHKfmtGxm6U9w7yJi1n+s8x6mME4x5iwsXnSI2ZNTjlLdZa9
5dxyiL9vU2nVeCCYmCC/Yuge26jpdkXTdTT5MfzSbGfXdPV6Nch0R5sD2Xs0j4Dz+cxkKF/2lnN1
rveEZlUllypfWDZtx9BN8E//faiR6LdBVoBts6PLt7Vk1iHpc3GRaWpXhPVtmb78nZiTZ2akMdZG
3XgsfCHXUR9V93olrhPdFKoARnlPXB7cr2S4Osp8H32pnw0coumImqfVPFLBCohtfeuuKXb5zPAL
V2wCg2CLTJueK8ISA9MMPgjnPMLvmtGbPjMVT9IqCzuPplSU3S0b3c8vLkaxFfU8uY3DegbINBT+
WHJEs2gOtBJXzbwnfN5Od/E8K721rmONdstr0YHgnEloPIwHZVrvZLFwz5rxQGZfHpGUaL6RY50d
2l6VlwToUs/68s1DrdGD+iBm+BIkdbkb08Y7pQhLV6Y1yPUQ14AK/OmgIdpmHkt8ZSixc3oNU2dP
H4GixH8KZzwMMdVn9NTRvZGg50W54p9SBsvVqAdb4WnvOYv3g5fU+V4X0AaRf8Y3snTTx9JKX9KM
RyyCMAPW2fSkAxBZdX0KSwg5qndptPSfjWHmPyyn3Ia03YA2jBQhhaLW3k8PKaNMi7D6rQ96HmAF
bS2/MJ6b3G7eccRpgC+gzkprbNai1Shf9mNAZCNu0yeJPRdSW39ZjtIRo3qX02sjBHntpMp9hzAR
bzLdtU4mLOb3NRfj+GD4o7MBabOyk5hHX6WLgzHee62LPDib3jJY+6+ECUu66oF7WQ4xI5AO4ruP
XGjJM2mtG8sctVerVTibtYZWiWXsa6Mr9nE/yYcZzhsMXXWoPTdclzw716HlgTkpdGg7kfZLi+wf
ochJ5q1LBMGpO7zYdpRvmfi4d1nv+MdSPDLdhAi4WLtyQaO+dCp5x+s8KDxHLOXidTEoH3ZYRiwd
aNVDkgXJOZvy9DIV3bWL4sdsnmunMC/XpOvInSyEvLkZjdqxiqcfiSDur5zUazpz4O1R1q+Zn13y
SM8fsIjVryEgMAgv/bP04uPQ2P1dAdtohzE8QPLbGfe6FRv3Rt8RkDqJu1J7bogQ/5BOlmxtXeon
wJ44QyrSc6fsmSHRfMGPmzE7csQ6s6j8VUTFn2vle2efK2aXgjuUTvFayynbqaH3X/msttHo99Po
He260e6WTaAQ5SaSvlkAL3fKjfQ2YgFljuwFCFl73Blehvacp/DjEEaPqLCDjZKNt8ZzY10tx1l5
FI+O9TBMG+SS8j0sXPqbVY6huCL01BZD80AzkUWQAR9EMFgPj+mg+GmUXV5x04xHmVlA2frI7A/4
9dw7jyXNHWTArHwOnaZ+UrWe7iRBbHi/65zuKIr0vCp3pU60oW+c4kTlnyzBkVnnori2RHdeZEAu
PIEw4zOh8U8eTA3INBSlfRm+hLr9PPhiui5HDKEolyw8z8thlxfxpu1Rb5td/kTBvULH1gUXQ7co
7E/7HjHZ2homfT8MNt4V85oArXj8vrwU7qVt2GjY6GvPPo+d6pjdPwxOFq4rXBjkc9+nlArvMssP
vze+Cn87qeWf6uQnBgmN5DGdcLiqiZ4aEjaPJLnsiwjFY6F70S+9Dd8gAD0GZiderMl58uKkefIg
q54t6mBw/EKMGEjpm2ksNqaYcTtIseBL+oworYFXDn/KaxHwwYbJQ3Y/yqub0tTXgtB7H13SU1RT
aOjSmdU6/NXNXmgbkVZ7glr8JzcAKBN18sVoaYkAj8yYKb+URShfhmHr0cF9Fsmtwi1+5PuTSzFi
XOuLKb4ZzkSqahDtwX1qD8smUSxwKMj1k31vg1V/ceGvd30LbhzUwYteFAfaI/3D8rU81S8tgAlC
2sltzar4FpJwdDOkQ2fELWkPz4ehrf75Qq6RtuIocbecpxKM36PHcDZMZn63bHCka7OQa75byDXG
84Rbicl8QBgI8y8nf5TNC3qO7smaN51ivImITd0Po9s+lZ20kTYM78sRZTxjO0kknJHVK/jkTh/g
jncAkAmEX0eP7ntvmZwjt3M/pfLOncqx3Fhz89uyRnWRjuJv6B/cMB3PmqkkK4h5t8y78bzsCbiU
Z300gKOi4okCIsWp/FSI4lTiHtvS+j6ij1Gdl/ORLWPwBWJaJ0mPCGLy2uluQdzJxnzNkqg7sJ6a
7sJSfnWdWR4nlBv3TtyBRexqHjXzIVHA0300lKBDgvhtOZXpDrFBeJ8OTpJrF0qvHC7/TA7jP//M
ACO/0Usj3GUCsgg5dpAYzK57MoQfXjNcroHB0XLKmv2QLmLJ83JO5xY8cgWF6+WryznUosylguFe
EQH/pAxmCFHRUWGYX2SgjHWfGtZ2+eIQh69hxBQmtiI0YizRc9u7E0Dan9okUxsSbbWdCk3r6PfJ
7HFpxdmsKVkt31I2hvfU0UFX3jA+LKcq3zYY8ILy4Ee192SQtcxt6FCe9laek/h3dB5qNAYFckkt
QQE485AsPRuP2AcHGvD4Kwbc9gJgDeB6SAQy0/J7iYNpF8UNljqJMa0wXPdIQ994EVoAN9BVO1OM
Nc4+x7u6yehdWfOzpC7zYWvk2A5hgJ3LwApPklCka1BtogaLkqQqOoBR8W0MHvgmTNZfJFsa28qc
vtygrLl3Umrfp/jPQFJCbTKOvWe6Tq0zgRKrt8Vr4poPhDS/dzr4sGJAAt9hqemz3wmT9LWt1KOf
ue1G2ckjLkCLGGXmghruFohHo/3qJ1ay7jUEhmODdBHM0LqM1LNjZNchQLka5GiJTA3BlCsa5F6W
o5/DxzxRn0gU7XWs1+BZT17qvo51ba0zlICkp7eryvqyc2NX5WjfBYiNp7Sy1q3CR1FwcarC/bRV
pA6NB8g29OSnJUP/gCql3cB+2XujPdxMhVV27DCKxnRiAzSESMXOE9h7SoGgo7pKfnlMOmeVZbCr
LCyhGnOblTuC1aNJu/Ni2E/kbjYrjfU6T93+rAfOLJolZNmbWfl5dYWgTz/NySURrUCaKu9LL1xi
li0T8sGgHlIDP3Or8i3comiVOAUs2f7NLCiO5HW9RpC1s53oqLXkwaUDBB+iV+/orX1ONaOATwxk
qDl728uewGv4+7ixb1VM+i+KHKp4YH8D62U0K1Tk9YwwGT9B8D4N2mBsqjCjreTPj+2CxjlZ7Cz4
kJbHNraRGmFv8GYPcLfDyjxXCr0LTh2zgfAwNMUvrQNDirJpjgcgZIxf9r5Ptc/xHJHzsGKFsc9t
ebRAT+wcU4sPbWLakFxmzQXWi276U9bhce686WNe31Cz/ZSuRe9X1z+VW8cXM2AG1EHOQKZhXq3O
vpUBdj2q8g3rOcsDbeMOm8ood1Kh2avwZYdT+ycegASaYUked2GfU/IPMAgmPB7pNgDQ2DkOrshY
uMCHDeNmj21OYgJpq3X8HGc+HOy+/iljlzIbbJh1igiFaAn32uf5tXBgG5O1+SiJyl3JKLrlRfc6
uoBw8TxaZwnxAttYjeR4ABFQJQ8oWtBb3gZ+1H2ZVb+q0NsPHhkjCMrAVKTdeQhJHCtMn/X+tEby
uy/a9A5XDhHBbcLEo/KeiYcFKozy6NDb7UPlCIK8+hgYe7T1EgcVIiXsRFxHM9vLpDjyV0zWriF+
kQYNVEjo5SYhTCAZa2DmTrSyJ28AA+tuggGjcFFyn7gWTu0aTRJ/f0PmqxFF6IaO5hXU3nsOOuBo
SqYEveWftUxGlIZgzmltvS/tFAO+u41sM9/C8ua2K/gJpLGLtAgBuZe+4fptd34QnmG7HkwZ3QpB
ZqxfsUzovXUgs/Ap9eRLQmBj7WRMv42baOnV9jZxtW5HEUgmcIfMthAbzOZ7PMWH0e65bCRmqFpD
wswD8loZfwZC4x9CCzy5UWXFvrNpmOjdq+dO8drB/bhSSe9teia4bqNBsqym04RNcFOHH3Ex4lDt
KCrjaQV6LCQCh85DKEV5ap1G76MOW1s9e+nWs7n0mXysikn/XWXuj7D0PjWEbdRekpdmxHrYYtFw
yTxoVPcnltzyeNLei7wLDw2xGTz3p3M5OHidDZTcqiJ/uxHmBgy2D6juMTMJp5Spfm7RLxpXXSv0
9cDMlVph91L71zLXWmYnorzPhvgns/TBU4yeQXy2+EtRRh3pIg48kiw6VLzhbcqJbdVTJlAzWuWL
GRr5NoOcGKzgeQ9eTdQvw+sWBju1SB8KRes/1lH3kWN0v8AC+Fm29s3ozD9KMwBCaMVD5TWfIJnM
UVDpQDFXOZ3cOlMeI/lXb67D52L5FeWauTG0PLsm2Lb9WIv3dQ97VMXimCjzPtftbd+b6dYooaR1
HYCoTEGaprQ/CHA/cfClOp5fRNQBq6SRr+SuGJM7cyp34Hj2ZCijmrM2sedBZnTSx0q6Lx5RNavJ
OeY688umtXg0gR0dkXTRGSaeUzp3Rpn+DGMRbQii+OWGYCAj+83LSyTshvWjaYpnMhF2BcCYm6XK
eRUU7pFbIPc01E+rsDxCcdDrgJ1vdfutYFI1DSBWA3WzqWOruuLiaQ3E08Q6wPPNDMY2uG7Juu5d
bZU6BGoOpP5u/LzTV5lGzoPBsn2maw0C6BsytV0Y59zdIeB3O6Hqa8QZuLdLLnSucs8k0ZQKha/R
80s2etJzzxvnEbU0lBAuaD+ndago5FExR7eYuOciHdEqGQfKEW+w/ng0T9ZbY9IKQBj4x8cTgDcL
oWobUyfgb5EBfNxGoQN98DK6zT7LdAaTic6ahbu8dVp73XUN3R8o9GRhiPIQ9cFHXgLXDBt3XJPK
GMv42XQN3DNIxANtePZlk2JttrirdfdqiAAPDrU5ZtxrkZCM4BN84Eb1RHXfnylKyr+81joTTqS5
LFrKbCOMvFopMZFeVkEmaWse6S2iww1loXCFgPRKHWjnT+E5joBJ0zEic8jPsbnL8DMd8EIiy2AQ
Mx+ps43rYAxmnUtEPOL4hOgSzV9W24ix1a/Qt5/DEGwXaM94DIfnsHmKDS9e+1V8IbDXvvmkRTAT
gYEKxTFF2t7XVB3T8Suxf1n1cHN1vP/UmcBQKywcMJmw8KHsGm0bsznxCTG/nLUmrHNZI631RvMP
jUaiTwoHCqBV8eQmJZqS7E55Y3qMS7T98AtU+KX709VWgPmVhZYiJRyT2m4DeQ5tAsHlkOeQH/gN
MyRwAFA6wz2TEWtHaRYUCagzaI/cLmE3fE4dAbIio2DOghPiI1pikzlb4a9RVRykVu8JgT2zBFdb
GBrnxt8gdqGMC3CQASlp5X40nC8tyw+Zbjm7VvAo053pdxcTYDQG9jBzSohabX4N0oKZntOaLsq5
Geql5wS9+1Zzsb0UaQjtF7Os8FOA/Tmo9ybhOijM4jWw4h8i4rHlUVELqFiu4YVRWAD+6qnqk0x6
9Hbljcwq8L1ZdG8p+ZI75qtVOeusyEEcd/4f04hI8uYzk89L8lDPldcFNUw1d0SCXkE3DorXCebk
po3yuwLfAxbp+DoOI9FvvXUqbeMWVm5/HPArbTPhfjHc37d18BWHPkECJf5e0ZJsF5UUBUJnboaj
jll5heGt7eCnEbGya/HQrFMPotcMcDB9Q98NKnmoTX2v+ZOJSC99qFN7ExqIl2vdyZnaj0TPmKgu
mtR8NZ3kV+O0r2qi/EgvOA5RBOZJ3D10Dc9aOVizCYMR0RYdmB6w3Ab/jMJvCoyNZCFDIbRGErgZ
y/p3A/HRTsZPlEzQsgGGRqlf78huwAGh1VBGobB5XTyiBOoO6AubNZRnZm8aVIsaqfA+z2M6jxp5
LlP0M7bwfZAqlPfcYlTW1V3Y8dZhVdxG6oJ7Wy/fEBNtwDbv8rLfdI11wAJGyypDY5AWt74mbKh2
zFNd9eG6yHTsg3qHBaNFECYNrhor+qC9AYYf0bGRiMsUp/JW29NGTsHHOAHAbWlXj6iFgIE10qFo
mKDcSYYfZfukOUOPWpJ4EVsRT6s9a0y2tvYw4iACCEwiNPdBETLu5Dp+hMGR56ILyNM1Xjxb5wdB
rcbKKDw33DonK2Uh2kqsmJrTbgOruGlW+pgDbHo3Q6qHg7lHFRas6VTKde5Y+NYGDLElU+yVccCk
lDOrAw1HaN0diOaRnADsGawtXqQRFafY/V03mCBcAti3QIEKZHq6taFf460AQMQ0Ub3kTkO9vHKs
Yqtr3kMdj0AG+uKP1xMFqMafgTs+w9N/EzpcmKEzPzVfdnBw/ou781iOXMm27BfhmUMDww4dDEkd
mRNYMgUcDsCh5df3Al9rsx70tK3MosjMW7fIEO5H7L22nu8oB7y95xg4GoFOXroqb7e8IzQ/ZJqs
O6nfkuho9oSCFU0EZjmNP2ffO4eDGOA5tD/NmBZPYddIoUeXQXWLPeYq9XgZ5T/gf+qVbBK0kGFW
kKBA5TPCZXBnkV9Nt/rB+hxM9VyDZyPBwkm8D57R9Sxb8xhrFGjzpPP3WUlcC0l07UZx6bWzwVO2
j2b3QzH/kZgCVjAekVYkrCJDVW04Pc2FKF82002H0y4YOhJu4PWR/RcdK9499sRMyhsXaXq0F7mY
SG7w37tSwUcO+pIRjeuy8PFOobB/SiQb5TJRTymfeq8gj6ZufvZRsBbooSrDPuHWbHrEgcJ+scE0
bco54SDPvV0nGJK6mUI7DjSnQEZB/FSH1DPBHs/qqRuxaeURg+tyKSTxpunM27Ns4OgiaidJo4il
CU4Nq5jbrSQcLIv591RuQEmVPVVOUKzVWrSLMjEhzqEj+5HbKdmHspm3ztA7GxEg8+8TDSu2cOS2
yd4UVxQKA1evVSOfrTwRWxXDrgqbF7MJefERPbA088NNqqjJhxAdxBQcbUVtxeF0NOjJ82j85xTo
96igdv4QfInR8Q9QVNS+SG8xAQKERYg/LUFruFA4uutmepi9JMUEvcL3Hyfjb0YhM1Pd1CCQbfgV
NxpUqUtqZVA70zG0+MQ0Hhf2NCektjxxuw+4LPQXCqWSlhF0axJMOz2OzoGG+XcXbWATtXuiya3N
LHkdKB6TFTxdvF2Bu6ccK/ZChHsVRD98k0gWP89eB2KbpmEZqkIMlr3NVoXNVJyg28xY9B1iopfQ
hHEdGlkVg97kMgwNzSVVRNc5iexdwAF3RNqMtaEnHX5ZUHXEh6z7ocehJXz875m2LoED5H/MANiH
v9KmARNNfIszuYytwKBvyksHrOU+JjFqBhOLmFuqp6Koeny1+H592gm0HV9YbtuXCUxWyU/UR075
moWSkA+DRUlT6Xpn1sFXKccJ0y5nVmjCvbb9XTMoZ8Mhx3U9DBt/9MzdXAfGrUyZJ9revJaJsgjz
a14nd6qfYQSt+xit6Aj4tReO3gjbvpDPcizGQfE5Di5xZAYIeikAo2XfbmVdS2mlybL2quygrHZr
9NWPzmcHFs82mJXqE+TtGwSs4ROR96XR8y5PvfETHV53GlRX0pJhpA2tr28w4f+v4EUyjf/v2MX/
ksV/6/+ducg//5/ERdP8D0iGLu2Y4L8ISOZv/htwMfgPz7cDX4jA87yQQuJ/piPbsBjRUVpCeJbl
8jHgr/47cDH4D0KShcWDJeAkBub/S1qy51r/O3LRt5Yfy8U0wUzUdNzA+z/QglXJf+ZSPtlx/Md2
54Pu9EuOkhvKKIQU/AzZtQ3pAaxuPJsc3Cs9sAwH9FPsOm+CxIY2G0ces9N5Al7gZNE5Tl89Ky+u
bUwAK0OpXScXniz6tY3oMtIt7OJqjhnubzXpq+FXPoUYCX8YspNr0FB/+VG3EXM+rB1GtIpJCYGo
5h8JemUfOFV4ERFsNlkXP3mHthcESbMl5m0+pOQvdgSOmVaUXY2lcWJ7pPdmKlOmdMk+c7OvqBX5
rjfLgbyAnDF3Vl5jWLAZNeJTrKqUOJXPjHGsT87mk3KneUfuD1N47VZXWScE/KE5W8kOjrAgd7HU
A4HO8KzstoSWkTsEF5SeT0QHt23Vvcejyo79CBypdTbdjPEcbLC1ZeY5Xr8fAqxPVw+N6tIIQBK0
rEse9Abw1aJjpFq4JD/MVkP13/8jWSs+9MvTmrM8uX5/FVsVFq2kZ7dtEYkrZ54k1VomlszlqZAa
5PmctD1dK8xdrFrArNFFXmv/PYr7BMgNgZ3fT33UoYc1obosxhMqaPwwaxcr24VBzX97+P62ZAQA
HxEJVp76Z1u+574Gwm05AQJYE7lXSc4Lxz5/mC4PTjQsUw7z3GJmvgLaL/dpTkBi0TQ4A03aJr/1
LzR8/uX7K3P5qow7MpILRuICa2stJ+My6cC4fH/1/SAiLEmBO2yckui2lgABLBplGV3CLvujDA9w
hujqY7Ul7ev5+xf0SXphGMegKTPDiIgoHr6/AhaxhxcYn75/XlQIBfMBO4XbwNpghU+6WksvpYz8
/j7m9zvUhku/m+lfXR1mD6PWNpqDcXyGVuegis8YSER2RREdmcCbk2hf2IwYA7Ml7DiTJjnGMAq9
JTGjZET7S9XNDX8JK8CxRsuZN3KlU8mQtiPYUJnySXhU7egOwlcECETaiSG/eElMJRqU0d6W/fBU
MkGuoinf5NrJP6nt/y4qaeJX/qjYJR7ZxjChMW+Zg6+/4G2mqyqieQjrMdp7RTiuh9HtXwAl+luP
CIILvi6sBVlEMqGj8O35eX+JZ5B2Dlmwr/DzNNVzNP7QyYvRd1dmq1Cr6JlVtvwe0ojuKg/Tn+iH
1DrJw3IXgIbeUNWEW1bU6WUCafiEkR3sM6pKBzjbLSE3jro7rp4xc15ij6lA1YXF7zAnjQvYuqtV
jACkfUm0od4qv3lyHEaSaRX5N5ucyr2dsk0hmvgAqIwsnCH3tkxdk2MT0unZMVVdglrkC+7KlvNN
/2MAdg90/MnSLXq2POJnRl+Uz9Ccqz1mmiXYgj8LzCY4i8qi7zXSf6WNXBuxoH9mD4/6zSSDYVo2
26CkX5lJhK99RyhmOv9kChn80zGDQiuN3sIm2Y8xUUK+bRl3EQjuX6231RTObL3IT7Kb4XdiRRMb
PWi3iFqzbVoU+t02mBMG7RS9Ni6cQenIdeh79T+yT95QfVePmJCrTTqpr8zmhQJ+N66DaRkiP7Rn
MqTN3SfEfzgd8nDamlnyTyqxTibeC2TW/k7ycnzqo+heh748alkDyNTRqTNIC2w7HW/LgN6CkTUR
tOe6w1zfgbf7iUxzU6s2++hV8+bmrOOBR3vPhEYWR3YLdwXrZaOxmbz7Iv/QioQYWcUt6t/+1S6m
/G6P/m0iqf6QuctxQ5G0kYPsjkb5hsz7R6jz+hTJ9t53Sj4Hbk/EH2TYXAw/5upZDykEUpmmxxIB
yEORCeN/JYZw35uocs+5SxKC6a0KaU8PoQRjvPmOFKw+BkFuwt3iQNyQNWI/isQkI34qfhbjksHJ
hwbw1us8Ozt8qLQNcalOWrN9FyHfsQtDnOQnR851eWSFS9IVTtbHoDgownHwLkGi63dCknk1m+xY
lWycRFI0xywjcuj7xwkdZOUxI7lpsoPL2HvxPkhypJyWOuCgb7YludAYLxJs/qpkYq3yCRpIjNFW
iuCBQO1PPjDHEoZV7SA3R895rqmZ+WU6t5A85+pOAm+wUwzmH046fdhDWDwnhgoO9ETcZUbxno6l
+WC/4u6Gqpd7HOLmo08FS0J9H1wjOBd5bdw8tPvIK/kYJoUNRCmJL9x++WaA/IB0sQZm3kTGp8dI
rExykw8xI31zavqzCpySNimI3wPX3QEhIBBY1yGSbH/6FMzHg77YVz3xLkPYRUetiA0ampqZqp8M
+xgd28qXhXuZLc+6Wc0SAMF56YnhGqQU8ySTjEeIqHJljMFft4Sq5cYwgWEeARzQNSYiTJVvrcEW
LJXeo6bns1ybCKjaZE7mpu0Dxk61irJivmpBOjumMlBFENhAjhiPMCfzcxYFWc39e7W8iUJWckFl
lveqhc/RqGA4Yr64FEncP7M0e/Pqztr3fLW1mi/HDLJH2eV/7Vp2p34aL0FsOS8Iw2+Ko+uB4NMC
KaLfRhsUtb38+HBt3/VU9zhaRua09VLaJ++T33YEEzd6TwjosGM2E9KXmfGlS1zywufhjsCzfDGj
6Y5i+h89kX9IlfwZ1vEfAXQPb3a2jGS7vxPxwM/OfLAa42frDznKONZjaVax2uwx2s9kWy8/dQR8
bl+TcRsSUsdpnVmPOpK/ak/b95B0zTRIwmuY1HevievHjFlib+ZQGFsmwPSllv8ZZLO9wrcXX+i/
Hhi02HsUfwSSkztl3k858Q+abqO3MTuJiBwtht9BweJayG3Bcm0XNfauXD49MsyZqRTBJc2xFwnN
L+dPdfZcDS25xyeRhNWnVc/18rxXuy7JCzyYcbedbVDyZV5TCY7cpznhcceQjpH/h8fM+AaOUQ80
rUiSR2VUBuOp/GPM02Lr50WwhiBq7FQTvtvhKsVv+dEbEUiJqcg3Wlto5wkHhmuBqC4g1KIvJ3P7
/W+WPbmbllR/pElkQRGVxrvFmzZSMdm/Ig2PYzkfvbkEX+5Vzmc+UAPZyXhCkuKCHLL65RTTos8+
k954mr2uOhYd6oCqk7wsir0/uOAP0QgPLpSTYzIhfMufAkQopSYbi3iL1KH6IDniHyv97hw1y6c0
8BdzXNofKok1IczUm9chPort/pn0F2uPApkJGISSFj3i5yCE2BjcvMxFSXYbiqZfm2AMTlHD254N
d3jKG1pdbEyfdgCWS7ofxnDSc6sujY1DArv0SaVmfhodKKOiDog5Fckpc2SOEaGt3m0beoFv730q
VYZ+SXMflP1D2TMKt7xgHuRxAKShTndmWeWP2pooFSV3JJdiePIxeq4comsM2fOseN385IQ5wZFt
DZi5bMwn13BjVON59YRFwEO3SLnE3bh3Gdy8jgZyXD34PbHLLQpARz36xG72QVbkuyE2SQKKkzdh
lGy3wCRdpO21nz72NIQqpxBJwnpmqHphewFflqPnEymGv51TH3kQIQehnD4k57MzqvmmaqHfQ83q
zw0//Dyy7wNF48l2cTPZy6tF2nqyTVkSrMy8ZEWU2DgaegjADmPKc58XTyqb7Bfuac5luDYgg4Zj
ZVJWku/kIsfnEvCssMf1SULyTOsRdlN2+M/XxrD+Ol6d3kY6eqv6aGB5jaP45JQk0K4Nj9D+Weks
VwizCu6EjOomV2O9E1FKGpSY3hjShHeCDJE5O2Di2UIZQfU5TduYeeiZyY/ASk5nk0kUF0VvZtcw
4yCYAbruUfBERGH1wGY0K+ucCnKTKxafhgnXp28cAi8pasJEpeeatOiV5MaMhuAztUuyfLX4a8To
uSySdZmkVBh5SKEzfjeSSZZbVV8malm0TGl3we7kUxUAGDKFm277iHGvCSLl0E0w3pSFfSNH1Lud
LNRtU1PAilZskTlYUBak71KZZwVI/jQ4zl8TftHBBXyxSdAE7ifbgYkniZlssjY60QswZPsJAabe
1iVejtLS4RYVHjPXS8Uw6EXioXBFhe6jzzddZf8GMqQ/dV49x24EtmDGZVzl8U/ZtCCYBt6UuOJI
/RuB7gDItA9i9j6K0p+OI0DsTZPyQuPa9mmISQZGKTb5mGmIxsxhK64zL7VPuhwfrPTXw9+4zo3X
7wfpjz8RdxnnvIvHtbIDcZhayMTCdpxtaU7Gq4iKAEaT+csyIuO1oP/aT078Zfksf2XDhrKITbyR
ScFb0y1OIejzregBzChUYazEgHFHtcQu619F5/xTBrgWOo/oqQIWA5R03mv6vJVsuQmdYW8XDeSr
8lw6DJ3KIk9+cX39VKawXpIJBWyW9jcAbDBxmlL+0uTDwo5z3oVdZnsCk/bEoA1bMoWqn245U5yK
+poG6U9LG1h2XWjRbdqaa7ttHmmP7gWlEGlyIaSwMR2rm3LCPZw1dBB9hpG2M4ZnO60IDY/XaiyH
i+uQQNISnO3ENZ6qaldMjreSmnkpiUZoYXkJWmmek7AA/dO6nHGyPGkfs1V68WZfb+XgnP1YzMch
GV9aCYHPNaYX5YZ3bUAgRlj5ZtGK3L8fyG0aMGyxn05q7OeJVuFtIOxzx+SQxZlY1tja8Nj1ZumL
qMb0xXWAgKZKD7yMJAjPgZ3vjNoM7jWfdfXOrxupyTkHtYsf1jAPminv6IawDChiItSd7OUSC+n6
zMFTpeOzQ4Qf0iGTdeVEDFDtb2QwN6yl7RM5WNZz3Tv0Rx6jAo+1QGtBX4bTRxbgfHS74HPI2/Ks
E5OMthlxT1E32Rn88iao0NY1JmIABmJbIl3lkUTx1WgY16pTxR2z4kfraVDxLub7aXk9u8Lfiglm
cMBqaA3mgMVyNRjregKQYFQD6EAkkG2dRmzbsm7v634kP6v8sWsH3T9bZPauPCOOjxMBuSwCuJBU
uI4SsiqkzBcFYwV3/n88lE6/oSMf9sIjq9eYCDAz23Cb86E4WGhhNqbLRm+Gc+L4w/Rms2Ta1e4+
ciTJaiySU4bpF/QUf7IaKEKFW0uL8jQe8Pe3L6HAAt+TAjcXidrT37FI7QmEI0EEj8/3Q7N8xSIV
S0LemOupaLojOvnSv0Q6eSXoPSdkj9SeZR3Tvvm0oU+LvDxb5YuSfcrx+YrBdvdj5W0bhnQRij6A
9d1mSSEGUsTuA9UPDWbGAsQdtwOqymr0QeVhCmKtSlYpU2xcIXXXEEhQVMEPRvbK0QlNQfmwR07V
OSfjUfmlc1R90hLtE3Gch5yZACheA9H+xfqOFDAwxdnynRsg0mV6NlbckWl9TBIjJR2d8BBsMeZ5
mPs9y4QMiQg+qcyezNdKT+5esJ5k1tWsfehrc2/ab5QFJDjE4ncO4Z5FbTk8j4H51xuJk/IQKtvo
MLdmEE0vbtY9d8m0iirrIvXEslUhJon9wn4zJjIIbGOYnsqAsynjc9O2kLWQo/3USGffMk0AeFQU
j9DmnuiUB8+IDdg1NgdidUvd0/+KcOujmsCuY6+0lGerdauTEyhMJ0CgmKzVlywy6zOIv3wb51b9
gI97tgQkgjZh00ue7Y+caeu70RH9F7DlcByYLDVBINsavTdGyDklfePqGO57ajLxn+TfvmovGEC6
3/RHv8KwGd+8XgQ7YhdWKFGHY6qrepNKTEJ1BJLZTJErzKAIr1M7XzE5hmzMIeGV2ZyvG4aS637C
JsoAomLEgk7Ubh12V2E9HMKKSQC2ihOBOeauCOXLQFkMyitc0refAuqCPSc84BHyYAgTHz5LLAFr
IWxcjuTpYKIVL9gQsPjER3wifO5b4uf7wPvdOpgQeirCYNbBq2LJsbczk/TsJsR8AfpvGegMhYoO
ETIzOaMYLNKGpIO6Rl7ler+nJrPuBYlThCsnz3z2WXm0lFpyCP4S+EjpwaDhPU3BAepTTzLXttQk
F3pRU7yAeKFnqeyLKsRpgMK5CQDHbLNmKi8NHK62puc3NcNI13tps9R6KT0b92X+1asy201NsNiq
JvskZXbuB+tPLP3+JQvER5xYJD23OKSkJGPBBD9Lgdm9jrh2/AhKi4/Ex1JLplrALDZ2D07tItzK
cXaj4DdpixRttFswlA1T5R+RYNynRU2cRul7XGRq00eIcl0LIARNmZtWM4YObhtzQJ0x5rvJGqIb
ZetfylC1o18wNrpqT2Ouyf2O0MSkWPbWNGOI221/fJe6JHLVPyTGpG9hC5Q2m1F5ssc0Exj42nLf
itrLuFP1jwwGhJRlfa9iWHLKHdWmC+Kj0zb5te0xz1mjT8jDNKyNkNyIoebsqfz0xant7OR5oIVL
PyABncoK88AHl6l/TerhFbrZpQ6GcttNLVr2hvmv2V6sJvt0FlQHaThk5FrxIYmcB6f3R2HPyLlq
4JNmay4+3u6DOzg6zomP/r7EV6YGxAuxPiFgQNxlohXLJZatBpyvyMJXxrQXH0sI0Mjhtz/iAptQ
Tqx11OeXqPyjffYYEHwBmcu03Yo81mtdxf1etL+xohAWa8bGBvQZ9hDWwKlr3/kTJu0iP2XRPSEP
ZWOw09tgeVlFJRxF0Y4E/TjIdH6NVcCYn7kUCtlTVVnVa6JglNmwdRoT6nI4U5DYWh1c+2xQ3R+a
Gq0iYBMmgs7Pzm/3PSajXZcFDhPq0V87QT0eJmv+61FmxIO6Oj2ifNv/m6RVvCMMG/8D6VQMO1WM
JJkfyXY44+H+lfhpRmc/htF0NRoLjX+PHKKx+p0fyc/QK/DVTNP5qEyX+pODZIOI2XomajIcUITx
JxQ4rsY+kCG8DaZzaQXvApsa8qKE1o1wlFtpf7WsdW9NOXcbHMZk81Tz1S0z+VpZtn0LUEXY44wU
JMUVm3Ai37JIDLfvr5BNWRsjTW8h5tuVivzpwmuYb8pGdRSeYUjsTBY9jXEGB9ULkOJcCU/0byNx
DYUemwNAXNQEi0rfWbTc3w+Bh9omiFMuv0iCj8gVURJddU+d6JFgWKyt3w0t364SjgG0uI7P1oBq
0K8wdVs8kae6cJdMn3kbW8M/kcbBDVQJiQDVkO2YsySn0HU/8MiDQ+4KNHrxG//TU87bzQxBHbpc
iVyLg+t/8JSSHkKu5VyzkvB0Bli418+oHxC++HmwDpnFPEVZ8pqDn9J2YR3zOn4iI6jAyk3nrUyC
F5BNj0/YNEegrP/9KyYJiHoM9xKFRnAde3SmukDdI8fq/P1HGVyipEUyWzQYZJi1PYNMRyhCA+6V
9vE7oKNsO7ZReNE5RAtW8cu3gaRgmudF5+87fLs8fP+FVBPjmYyEdJ9847Qrr2WFqI+BtAtsRAnq
X6CLrRTqIxoSgD3TB3MCUmKlTD8IUlgVZNGQAB5C/GlM/hrGCa9ySQf+BlLR2s9AYrd5lOR3/ChA
h+b2wFxgi3medyESiI+YIdzBMYp2A7s7+bC8od4TqMymobeIqTaU9RYVqjzmyV+ErylyJN/6sPl8
7gvDrbY1N9m9Lb2nrBwxA7mImeXfJotekLR+NaMTf9qWfujMiFc+lueWEK9dRhgaxgFW4OkYbpVh
MvPH3m+aVKdVpeko2lPTGB/gsxhEmvptdmymlyM2sV7Pw651E/JxotI5JMhAtqhPjsqN85Nt9qgA
He88oI7wndJfDR5p1Wr6N1D5rAkFfacdg6qszC/Wh8mxRU4XRFyQlG4/YsA/tM/fgm3EBlbpAod0
iT+oIdIWuJ+ZwSBhjD1/PcY5bS7QhIPMBHFlLiIK5nRdFM5UNNgmAv9HUiVX2TJ9lA6C29Qvvhoo
VgC6JzFnx0LDn41BTe0rlBCIz1p5bXJv49qu2DnFBHRpcZQI1T4JNcKrNWFcOB8Wv/Bt9NPfcMBR
0U4Y/qC2cgEVxFRGxa31g+xaxJ+xJoZTifxJdN57pxz79v1g+gkNYXHnGj7mM6ml5mhbt6Jw5l1D
i7Ma9rVbiXuiUbKNhecerBDBf4i4Mheiv8HfQuDr9PtmUT3WoU3oZzwNV1DQbF4M0sEzdOj92HfH
2K9eCQKxSI+2zf98kMzGUeNZNUUUUeCGSxMIrNViLwc5Fh3WzlMWkRAYF9xhTm9sNfRuiCTzHcMT
J5SxL9hMfEbnCR+uE0Gr4U0hFq9VYB18aePEsq4thc+mqWt/xfmgGj+4KSvV9++HSkYRL5QDONg2
F0UnG9aylfvG82Ar4ei4FVn6GVedcfz+7vuhHC1xm20Yr4ytzwmw6MkcxSmW4Y3jHFUbUjYkzkDo
i++kXdhKVWmON4wG4y3olXcptI/UE2OLTumOok7U92B5MERpXAei4A0Hn55bwDWVCct+q0EN5qP6
coe82ZeOvmfjeE3g0e2ZK0E1GZhU1F3g0jlN1ikxip0w8AraFXWIG8Ba7XXk3kvAYGwcMeBpfPZX
c4jFyrS2xZRO67IHHVdY7alO2//14fvPcK5XqzgxrSd8J1QNU/acBiYm1zS6R4JqvBuCZ7a8RH4X
OJmgPEUbNiEBDamnH13tV6vJxyAMMgrvIiHGjtDFQ0ONtbP0CdlevAkWylwZxM7aUGb0ZFJpPgJk
zHGnjPdEdNVBGSXyY1hlozeqB7Y0BOFhAShugc4BUPl0POXcqWvVK5OfZft2wjflvXhTUh2xahGL
1fnyYQSAJzuOg9P3t7P706U6hg1ArFzVmfIaLDy0zp7iR9iAwEzLGblvlsWPWri/cUG4tyGmXarM
3gOX0G0TKG+f3QjDHusQoj12K59VWJfwJDL/6IbOcJ/s5By7OiX1pX/y+zpA04Hi5BJYkXURzKE3
cQ2mGZcC+7iJVACbCUexoJpS9j8sppYvsyWoJ8rnk8965bXuTXNPqJ08yGbw3w1LYyY1sp1peQ5+
JtwWqAP6uzuPBBNTLm/KUfZf9fJQMTPA+4MpP0S016ZTdS8jemuTJ/YrVxIyctx/wE+Y9kNrYtOO
FzC3S/VlKgBMMdnuTzl50qh6IdsFurauwWh9jkEu3tmWtae5JRopke993s7vEQOGG7Kr5+/vAPfJ
Y1D7zQrOPJnwepJHE2CwD0eZbbqLbGFwCFn3GFIg9jSoBRu5tyYvvfi9WR9UF7an1vLLjXAmaxuX
IpxZZjrOEw4f5yniglwBcR+IORhv311w43cPvy740ZKIU67woAc36qmfXH23Gx99J9lEfon3vC4W
vXmJYZ2SoSJFKf8li/rQz070xurT2GDueSrTuF8j3hs29GE+p7QPTMHiWrTZGAah95YFcjwrx30t
68zZtUXzzysRiVDVjWvhFIIhDypOF3tS3X+k014b+BcoKRhcTOVvEJDumUU7Qry5eQXqwCix5PJA
rliWyUoRRN2k5p2u1NgWCaiSccz/lGoeeIE4GhsV7/HFI6O2lHrWcbZq+NevGYsPB5qEYBWlNSnq
wnuv+zAkFbPOtlPa/gkZhDPc1sFJWvZzVlrXOYVU79fcyp4bsJmqjaO3iCg8L0h589hArQOxm1jd
oMMmIaZtOQXr1zDKrM3IQn3b93V2Hq2hWSfIoHea2E825ICVOY8OtMHo3yV7fgQM8cVbHqYqr4+i
A4aiyu7UFcXXDJuD0FUOpdFxPli091tk00BQzS8/4CizfInoOWufFnt7VUD3qSFw3vWgl3Dv4+z1
zrldPEADuqaU7NtDacS/c3ZOVVhdCi+v1oE20o0ZpjM9D+qM3JmvrQMWKfRKi0VeQj+xiHW60iPA
FAv4OfVdlOtMDupxWflnw88+83NCl3PELXiygsL11xF6JNZs2460oV+RrTdaQZ2MZfujcI35ySr9
j/gTH+8x4PLbFKHjbloDAEyh2C5Mujx4bfyEzoqDvd80HreIDUvB6Xn+Y6v9o614vvcPP96kgzHw
P+1/E90+7LD5DzCU9AZeBZLtRj/5EHg5ZGWzhKmxzsuHV0SWL/gJmDLS4a8ku6xB2m9j5ZI+EtHf
tVGTb2Ix+LhBl4u56GiynSl9ol/YhgnnHZa2VV1R56MdPQjPHRm2zN1W5ukDAXuC2WJ2SdiY4G9m
qN2jCgRbmNb0uCHxeIXslzhWD6suQ9u0a5IXyyfIPHQ4o2L4WemE4FK3+T1hGbLuuwFDsOdffSFB
pVfZP4wNjWGBq+a3YrzOeChLNrlTzGvkYAFoQ3Z1fDAl5AodjKhpyHpIWhrWxpx+qCmz4aOzX6go
/zLocDwPiEXG4kHdFryOCYpd8zlB3/RSxGhwW/BPeMZ+t3BWjuiGWCGpXGxmRzJ79TDU8LTBkN+l
/QsZE92OZRCDf64gwBoXT+M+FPOKEb0EGV/rcyDN5wa+Gb4Wrzs2ZXt3eyTPSgF8zsZm6Rf8Nz/V
72iFrJOIoOckOnr27LfJZ3dZExy8S6uq2JIMhqjZS4xrZGUbozU3BqMxvyyRaLTBua2k3o1xxAR9
EmvF+byu2L+Gwscl69YC31d4NlLd3jy7PGRciVZlW8+mPdcENOYvbMe2AN5EGd8rWRFMS5e1mVE4
rGINydPW1Y+Mtf4O96B7qoClGK6JCMCemZWRXAk7AjDMEsAb/QMlL45Mk0OmW0FOdi+BDYuzudN5
t69qBCdGtXPYugLqAk3Xk1++T9DQ7EzZfAEPfGRFh1s5JjciAVEn0NgdSYU7paVNgDuwY67cukDM
yxvV5VVnbpptu/jVG2yix0wLSSNhU6uygc889FB2CiTR1AzRHTdYvQhkctYCNFJ5Qn7RCLgEQd1O
WABrcJpuOt0juvHkukuU3PnYhlYe3J9DBvbYqTQFcZ5cbS6JJ2tOftRdKHbZ0OynYfqR4H+5Za65
aRSCCsGcq1S/TAe3Pet/yNgNasPIi/vNlADSMr2/yeQ6RMoEGwtd0L5qSEFtFZqmBpG6wAq5Mzn2
Nq7hhRisLXsd5f57PDcQV7X7gVqSFoX2N1ftPpqwwTHVQyNJInxl/AiCBK1or3/jnOaqkfOL27qv
kt/Yy8s3jvcLoQqbLrduUFyKl5qTYCrvMZCSdc67YPdtwXZG8sUKwdu36IYrbgwLbT5ZzLpPX7v4
k3QBcCQobVrT+VdWVviUgy/bYnkgBDWWq2JQVMczQxqvyfeoWuwVwluC5+0OeSc7qj2K1EqPp2BG
s9cWoGkT2lkTj1diNR9NKjgZK1+BJe/JJhj29CLQzTRUTtc3sA3FyPbxF5aY0X9lzMqriaxP1KLj
f+XqPJYj17lm+0SMoCc4Le+NpJbUmjDaHZKgtyD49HdR3z+6k4oqnY7T6ioWAeTOXGlC0YSfRqNb
EZEshpsu6nTdshaWbXIbuOMj7rUEFxcBMPD+tqZ5STrxkdNkjvJDM3WkTqkforOH0M9MqfRFJoLf
n2bgVdV8taOxMRzCK37cUc1Lx3AhwKmZ2mXbT1KmzcLiEE0cm0rPOtLMyP8xp9F0tDUJm/kWgvnh
xkOHeGQj2fDGmlnWbOshwervtDvHHjQ6UK9/wA3zxFKr40ygph9jhK3WD8n89KmzNplT7SUcKtX1
h9CihByF0f2qGIFUJDGWrVazopIc/57NeuCwwvI7Bu99wDSi47NuhMFxI2HKzZbVkml+hqN7a/Ey
4mOQazds6GuuchJn07Yei78Qii7QnGkBGw41XskNnWa4IbsXYx7TXePLnzotXrqsOfnKNZhGsM+J
S7aSBdfN1QvNPz56aibCu0PXVRJTqkOXW9koSqlzZrlVvi50ftHi3YlH4p2e/Ae8m8d4HEb0IYvC
6xjeQF5DxrYNk+rZNNk64WkYaHZ1C9JvfuXBc8Y6QFsTUJwkUkcV8AYLl4MWoZQvP7IXRa19mWcH
d4ztQRKyyguCpKo0Ir9hZluqHb4Qz6d1PKXYSSuG+2ZMTR6sSU86pGkiTNa1BLjQwE+Zbfqoo0xF
K+wHx5qpBQt4N1xpXmNUC+81G3ADcxLEQIx1GDlk5+UE95XIjTNpDHav0dUuFNIxSa7YgP0buhO6
swayI4vk3RQjgTZC+5bDzHeqMKRpssKIpS41xDArn93yMA30MGFHSk9han0VGL4wZrsiwb9L4Iw7
7T20EupNyWmuy26cymPEOeRiVK2xV50x7ins5Y1yJu+M13re8GsV+8Br67c2FNNxLkw0h9Kt36y6
mx8WIy2nJRUGCu7hmJb3+H7mhv6u8mroKcvPVamDu/S4jQuXIrv5hmHWvyRy4kqUOUYdf/KsnaSQ
+OGqgHeYdSpZXhXp+9RWyUmJSe4t1aa7xEz+5U5i7K3EpMCt69uLPVQ/M5sW31xjB82TkEIuSYmi
EygFJtN2n7GDojmPYPCniTi0RvAUMqoZCaYHYxmpxSUn2BEHwlstbICLheYdtyDgRa1/8EBR+rm3
iykrscPY+WGqqX9l/rYGhLEuAtSKMXCzTSXAsVdTxpx60pwCEtu+txNUigiW8kEXBbs2yWAenqXY
RlBy4A5OBgRel5JjcymyVQ32QkEwpfAejMboq25AArn0j5NZMoFAYRnh8kCG99V54pBzxru2ccfJ
3LSYYkkH5vld99a78uS0E6J9EZD1V3PwpDw73HNMZ+zL7vyuiRbukIxhJUSJes4W4kFmxyHB7ln/
nEh5+WT0pJafKrI++yagSKpVF6DmHyrdYg+u3koLIIqUKVsg7h+bSmMpYoRJOfBcbUaR4paxi/Yy
TGBS8mKTWFNJmP1Cpx1nnT5ejaCidgrJdAVuK7p3y4PqtLF2yaKTT+yZvXfcroIl4tD0orxZ/fCP
TFl8hC9o3A07gZM0j1sZWt0hVSYbRRoP3/1ld1h+01DlXKr9VA/hXuBZOOOn6M7W8qCd7kMNWbYb
4oihgFG9+lKfpB1IyGMtNfSG9cwzP7ykTP9ahu8bLA3zYahJPHVV9UNjhV/nDReO1FZzcCSqfiku
HpY3ZuJdRIWKluKETdXZe50b8+mNdM2k+H9j2iKwnC8YKm4oUEzsMx6V2WsGcnLjT0pcP/yiC9+M
0f1UdmRdU52+tCVgKYdGVt7GirhbFH3gSYnvBHCHNxvsSw5fntINAeYjt+O7WB44hhGXc6C0yhrr
U6xYg2ztqrc4mg8+F8/j+xVfZbmqPZ+1Jal2nhMPN2d5+H72/aBqecuInUNbxHfWmxWOo6DAqczs
F4+YPVwILhgSqMK8o/4yvFudno9OhSnJhf/91jvkBiL83uQjOAWEVvRRqXxreyxLU01xnSUcC4wB
hXJR89PSMXyNhFrXxQdsAWaz6Ssvu9nby6x/jtgUHMNtPyrkMrCGxibQdv60kKTfaBAoCRDk9dFZ
XgIIe+ADqBhzVI++DBT1lGOy1LDiVjO6T1KGmvR2P580Ghl4daDgCRgnNsCKNyHMh1sdwiGxcYhh
dQy6YyzEr1CVNAhSJrCB8+PuI849t6JvXoFsFFtqNtWx81uimm4f3c2+xEe80wDumajGNSecKbop
IftLAmtpbFN/G8wmMWFh1BtM2+k1CYCYMDyB+aTluS9D/xWF+3nsbVv9qj0cMvHQnMuB1CNb/n23
mDV8dzYf8CLvOIKJdDZYnl1LJfcQsCPkUW5mCSfuVxNfRTXeAq0ulEWZ59bHi2LoTKB8Ae7EhGPK
s4ha4H5G+n/PAhwGx6mcECDi6fz9gJ9qOidUuG/KhZc2V/aawX30tAo2JCp0oU7K7ll6XfvMBvkl
W74hZeDGV9gz6BLnJm2JxjA95UAId4BlP2U/PszncSkfriLbZIM19A86AffopcaRqP+MIKH8tUF+
dTEAXVqz666WoX/2aGjndnn4fvb9wPlzXOZPvIWcq3+wkFbXCjrtJaQrLVZYCFAtyRhPtV6Nq+1Q
YPiltMXguGDG6ixS76Jy9YcNcHNRXja92n3GbSYdNz5Hqh0ppf69j/tnHNKgPuH2OXYl0Gg6PAR0
llAegP+Oyfr7Ne2vDQiUBK0163PyWu1w6z0cWsurQSTveaNhluYfZdfNxIOSGbYPMiIgRsWugZ99
/4cxjPWmtGaxCScnA3mc5hvA4fPZzozn2FfqMlkgSFurfbqOy1bKAm/NDexZNtUf08yHh2kNj7im
mYGbkHPyKm/YDTZdPobdOi+WTxS4idHg+Kj12nMtzoojFkCmDF5pXmWIhmBwy1lPtoN1XJX51Wun
/GqweuyzOP6DGJBdISF4gHDwsIlgn6ZefA/Ne0q539l3cRPjkqXiHN8zAV9HXGod2/skd1mo0sai
rmq52avJPHkD7eEiCNTLcs0p4O6PQN+/lxSM6M4VWMjBtpy7k83h+8hx+8BGx9r0CUZ6zLC3mu6k
e9HIW1QI//S/V6oLbw6gmB5GS5CGUH26ju7LCe8XYf6wfZL5LdgYUXjqk3QI3RdmNECmgRJQpT3G
14yaums9z+2OPRFrlhuK+/eDlbXO5vthQP1ee/hooZ2Z4VW1YAF9Rban7Jfdl1MAlOvYW3qmpv6M
498ti7ruFuAbkxotDJ7BhOO9/xYZAGEuv6tZeOZJCCulFUUSM/fZPM0ZRToyUbdhbJZhTcn5F2ri
dIWBZK0C+RqaRABtlEWwYCUjyJoVj2INzeEa4tPUFke0cu9cDEZ3zFp32xCjYHXs7xw3GbuKeoZO
Fobrrqxx7NDUiHNyeA2nMd3M8eLeZ01DqmwKJvAT0pxA75vbuv7rqZbhRJWf8p4SNmJUP+IRMkns
m1fT8F2iQ42943on4p16QJMo7YXv1zebBfHx6ZHqPwQ9UR9nqK51kduncnn4flaDmB2C6RkCt3tp
Inh0KLePaLlKRpdBhaONcCc5/e7wdv6pjMHaZFHbbLlyJygppN+sBXAB1IoSQSeoTob3GVhh82YR
KfsxRx+q22Z+kJwoBMEUXtKaMAbZDyTy9qCDumcUS8CyJ52xgj0wryVH1422ZXDlUw+utu1zwDb0
n6ADgKcNKb9yfHaVp14Fju00NeWLT4pKN82zwfR1iCizZq2K9KafLecw9g35hRLrtw/qAI1Bjdui
yNQL36IMw3cT34TOmCoyqz0asVIvpuol1fPQTxZcaSTkDeIHAKC2LH+QImXCBch1H0z1r9oVGjOW
OT8TTs6SpP7VHOA3t+S7vASMPU7EMfD1zyAAvZk2U7wyo1/+VN1JLVkfUxGACE/Q0soAVYR6x1fq
raDL5Aa8yEzQKVC2wUekX13ZPqgk0181YttaDcl29rV9A6uZPqbBoLfsYBiF+mkGBicU6kt/gmkF
1tG8d1LXr2ZC8I0u7E85VcXb99Yh4Hxk1bUgA4siOLEzuiyDKxoU2ysQyTtCIsnDqY1vOjJiOtzB
srODm/eN5kAxdnbN2W0MDtVomGvczf2hN8BMTXiYDngX/X0wTGqbq78Ntu59xU5wl/ScKrFk/aIn
alqlk2TEKCgQbIHt4kH1XjkqXOpiG6VJ8kAxCfGJujS8Fyq/i4i9mF1g1er4dCW+OWWm3S7S4iZn
wSSIpjYs5diiRmvPrqd+YefIezH3L705Fr+wySxNMD1lxtGCcIz5X5oJwG5Hlef2PXF962MW1Y9+
6L115yURgwQ1vTZSoSlNfrjx3SpAU/fxQwWhPFEvHixzQiRnOV/CpLVuCOIWB74Uj3C4byff++W0
HFF87I9wgip3azsptmvV9nDuRHziNGwjz3Vijcf5/zbiuF2IANjqpWhnFBDcvgcOA2wwMucZ9tr8
2VbIPSTezVWQmvOGaaYkU9RW14HfD59TLh7JFN4x+lb7Icay041kMwugjjgOjHdRhO4ByzD0F/Tk
ZnZ60GsDLWIuAg3EPxaw/30SlOGcSVX9U5RBrYbepkkrDdqnt1B1/7+f8XVVV3c0noW3pbuRQnPf
bK5k9Eaq2IaQbpnsaVIedkmzpVRC9skpQ41h6o/K3UkvOcS8CVfD/bR04p9QFxdAT8O2g+3YMA79
znMndOIMAp8VzSTAEm6iMi8/JuTjanDUPZEwOooUDqauA3xfUXmIohoScZe8uF0dfMwOIT1BUcIG
Ry5s0qQuTzZp0FUduuHNmNT0KysXgm8mH5XNZzUn1ngayO0IvuwX6rYAngWi3qVO5QAYZxPnDkAG
Ih2cPeFyQI4zgxWK+UafsmP0pmJZ5n5mfeeeuZSLl8iwP+kqSPbLRIw1cnTlwXTnPVMvdW6KJcyd
kyoKsknsv09htMYCHJ+CX5ayy0MuKPuTabBhWFLzp/jnADFBjW/jRzpY8uCqyWbqK3fFwDTcDTB6
hD0Yur5w6CPAfB5b1nRR0LTppNyxZNHVyQhrmwOtnkJ/Wpe+eaiMEo3X5Xvc4vBiIff8E6VjjI13
IM/mp+t6I3N8PCqcl3+LNg6PbLIlhHTHZ/v816hLa6lwjRi7ENdL0SERsdCU0i8YnsOWfmTTPvhD
cGA9O0c5XP62TtGQUfE2/OmtM3rw/fK2paybcjiI3gu0KH3IVvmvVKRQZZicDWQ03DHXsKmKO24D
DAMr7KzWtlts5TGK8eBzIAiluSWFdjWSEHYgWirWSWbMbr9kbJdSWnx0VIj/nZI4xRSTWS9VMCfs
60Dn1szaQw3vo6PwSfAVIDAtkMMBUcLrhbsomu0Q1HLHsJ3SsNj/lyX2tAeJ2D5xDZMULPz+K6Q4
fiSc+B+L2c6Ohr1plHe7feHu6XBaq7HVprtUC3/rMKX/tBxzD36g/tNGJRuSStqbZqY4zIBvE+Nf
XifGf0Ta+4M5OfEGOwMG4ja4mjiIL41IonOWMySWD3aSOwiRyrmIOHRjADINBOwh/eWbqb/SfdFw
Kgk7rEz8K0zUDfY9mXHgJL9mRTinKXM3MPxExbCtFnPyhakj4vxDINr4L4lCk34dmtMbjh7HnHsa
AbJ8YfTZ82uEf/LZYFHhop1fwZYHJz+LYYX1wlgxoe6ODeOLVV41TJhzH1Ipl+ZmWCxQmPmpz3Jw
MSUeKKJ6Zy2zmDY4o3VjgradGQHD+BH3zPCyJHXZk6XxmlBturMd3yVa7tP7W3nmwaj98MaBGvQH
NijYML15gabKYb3uN1VBN8tkNt2jn2V8rrzpH2O+T5FBCYthJv3wDapifb1JJzM7DJ3D4ugVsHVj
iApDBzKldMgRD9kJkj20b9ZGki4ZtCb/KefqpWGzfOYkAE5UY50xyvlfUZjVS4ayW0fj4tlrtgjP
v5i2wsNnYhJocI5gX7siDjdBpsx1nBsUu6XAb7mByfWU0DY1Br/z2Pc3TZFfRI6nYW50toMZG/Jd
Y2lO2uGYL6gTJMv1VIR7NZp4vuf2R9REr4ndKsRT2De8CVie1c2oW2PnURABmcDfNXUl0ar8r2Em
6t7GgG0j7fs734AQHE6bKA4vQ0oFjYpSxstjR0qJsbh2xk3RBg9sgo9yZKDS6mrclTDuNqnFfL2D
tElKCOoT6LhPmTHjQbl6W3p+D9TIqC0k/9dgxDCXgJfJCPHh4FgZQXxrLFwrhH3uBGzTTT8N47vj
xdHKGpWiMiniqwHimx01TnIKwf2vrB//tm7DteWjXOHp/l0mfGo4GkE4gsUhgboO2VwXhhHtyOHV
BzZGJBs7uUVhRLzL1MVKsK3WEClZedUu71JxGEcs0UAiZYVrUw35qYuwE5oD32K9PLRUMKSvsnO5
QvO6u/Tq6tQGUTNtJZsKEfgL3v5+Nj/bJq9+qmEwNo1I+9OYjfWPMYjwR7o7HFnqHdfMw7ZdlgaQ
KjcA/dYxH4pon6eDfMZsXan+fhnsxj759rcAjkkbszazjjk9pm2uGTKaQKd9IDxoVkCwR30VM/Vh
pMFeLZAnuAzMhybu7rhJfEaJo4h8KWDk8IoWThLsYC8FjG2QvI6jnxHEaXtiF6bY9p63pzXU+5BT
opY+jADRl85Jhtn9Rvv1bZ5Uu/Uzqh4HTnoO4Y2dHjmfpVP+R6FevQAT70mV8M5qx3oxR2MJ1s/5
dXaZv7fVXw0D4g4IgIEt4VY1J+kmCq/4FNJ9XC+mQBUyielhBwyojjB9EN/YH2wUqegxTduNGw/u
EevhKxhuQp/J8BqjkWzBlWB0zTvcGAJaRDDfqZ5FFdQK8ygUsVwIhhWzWGQQm843+sPQ4UrvOFWV
xLDB7RNbILusdluO+ERNHf6c9fTWsbzcxs5wLnSd7tOM2xbJsmODFe4UJvZ7OgTNDhoxyIZpDE+x
uROYMA8qaEgxYXTD20K6VRbTx6S/4Nb9VpUiwAMjdChA5voe4GaT6f+6nOu/boBJBhafhVXclU8m
ON7FHMzVWCicxrwpFxBxKwTw6lz3Mrzg8+eOMCZqZ+msuU3zzFmoTYeV65r3kuZW7sy/ZMA6l0BQ
bqswXRUYJqjOFPU1gaqXutPFsRJ9ET511gonCUBlfGzJnIKHmG0Ebm2fCLIK/IvVZpJZDBUPQDib
n/Lk2i09CEbiX1i9LLxyNM/WYXNgnqOh5XKi5Wxz/n5gleRZgzyB9+qc9xmVD9Uyx/xr5WV4ywiP
bq2BNF9hNs7FyjkjDnYhtk7vGZhRC+NsDk9pmsMphS13Jn5G5bvEnQESLNfU0FmOhPgp/7AUU/5N
88AZT1Fr++pIC5cfu96pp/jqZBdhRAsrBfTfv5YT48rxi+WohzJeWrm378kwHX1rfC/Yfj6LIFQP
7kRwH9qn7ZbGsRPJf9K3x3swc9/OmmkHjNlgYL7xVd5eUt25/3soOWsgWVLh1qouPQ9l/5Xgxdsl
Di2fvgj+JKbLuEsNAY1ULZDn72NzqjS+hzrrUNATb4MFEAM6GjhTQEwfTvm3DwLeKR3/nZrimGMb
Rn2UHwGDx0SENCFAlI5qkJamAeZlpH+HyMuaCZDN/DZeBikeBb4TYmsV+Q81BkdgNIAs3Yzo8ixJ
muFb2tem9QP/RLChvXygOILxov2R1Bbe88E4j1k5X2InwFzN6XkdZP/Ij5BV0ProQpVeszdX68aD
f48ZesuWoFgXDga4hBYsKwRhOQp4Bl3ztMYRY0vGgWYeMKRm3PkZgDhvMpvpd/VSsW6M50xiYD2N
1TUksotSNtinsJDFVusWckkOVNpS8hSUdXK2OCrepIAE6JGm8gh0pZQdXwNoi3PS3BkK7GADcJBy
PRSN5SvTuTK9NX+GgY+ui8QtrcZhr6fK2le1hAk0k0wsxhnzw9sEl3RtWkG2VbBHQgrtVnxV3G0g
MQ1xrEwQkSecumQ1fHdUq953oj1yfLfy0l7fySgm2xis3GKD2DORjG6cF/Sxt7qnTwnTLulA0fhe
55GPHn5pC3TTmNV/esqG1/aChbK6Nrt9PzMb+aWbeTxQP+znEchXy14RuIoupdDOLpsJf0uT1FXO
PY1aRg9vn5WuvKDrYK/gFUQnOvU22SQncS8+1mCX5qbZgMMhxQf/zm0dy+DERfOuzBivx4RZNuXs
eBptE6LWLp+q7zBDfy6j/AiODrNIqNmqkMxuyzg9EHq7ZMClMFQgi6c+7v2i0592anx4eSaP8WAR
kxwh6OgeMUHZxb7Pm/9C5qirSfd/6Jm21zWHkJGTwgrHBwZRT9zLeHyNDUEBMp7NvaBoloT1S+Yx
YF6scFLQoJ6Y3nbCOeg1KeUAfOsJtaMEV3w6VBtOz4Fu3FtEbahbWTvRaBpWuSdgVw5ytviLOrQd
xF+jDFv6KQy5kzn9KBVx5NTozEOypVX6CBhKcy3QoeRl7eoWYq889ikDhcb+A6IrgwefYAl3sbwr
ZuhgXqZDlOFQ95Ju79SLll3S2ANfm53jZD96HXO06RyDmLp45inI7EV6zMyCXF8eLkDK+c2jvuvo
1N3PZIhfHC/5O0gas/3Ir8kNA5mMI59A7bpL4vuIPR3ZmbO0Xz8xTLBHAMTKZNEoG+N3S5a/6OYD
JW3WM2a7FttHABw7KnE9QE9VvbWtTJ8is6tRGV/iTPq/LANJFo5UxnxgtRy1mdW2D4CyE0hOJAyN
vXzVnodhGu/a5OBuGB4MP2b2szHY9wx1nVookpWC3NLosCrY+IZHoLVEgJkne/TcyyG+R4GEsZuB
bOvTj9aO3F0Z/OzZ7c39ibJcLJ+o1Q8zMPNzloqnLt0eNjFV2bPRXWBrMKElLI3Tj3ktwkCUDvOr
rT6sPOnvyoFOyZV7EnnxL/HAw1btshFxnfNo8i0bGcNuI4Z4m9T12XNrvcvTQr4aKZk6U/6ktyQ6
ck8d11E7ExFs0OkQbXdNoLFGM1misYMK1NZlaO7T5kFZxBhl8hWHCVPRwHgjrgALZ7bUrnGbP13Y
qF3GEIeVkGPjoP5m/pzvB5sSrUCbDOuo+rKM7qFbrIJ92iHNjNhmsCXHlFmRjrWtAJ3qW0Yu5WJY
0gnunGWdm3sIzCwJ/LCeBPaL8k4WiGksRUEbq7aWadxi7nRR1Ae337ptB4o7blB7gecj47n2qo6d
8BYtd9mxjCuoBMnvaJyIJ1SYQzTbCMz0dH5ZfbyGESHBvQfjMQjjJ3BuErhO8VZhVCDF3/9shsJi
zNkTg14ehMG4W0IawqLprUuBOcaD8ruaYspKvIrtnijLZ2xn9ktXmKg+5ifjvXzb00xpFbl1qULq
SEqbBjqLIf/GD33GXmDxniWNRhuVU5ahO+MIsbR+I0+24yMWF967NRXbdHcuhx0tPkgzwlDNQ+th
BxbkjbZACNB4Y7UVjSfL7cKzU4evmeoYW43NMTVYOyJDD0fpATtBJLn1pJXXzDSYsdu0Hedu+6aK
8ZlmOUF+JUbOqMWXsOyBJCEBaA+LHBZdxmqEHNedOzBPsUy2kwAUtwgW/w1V5p9Jdnev/JKXMmNO
YqU4Fv3X3vG4FQF+kwuuL0JN76PwZBrTJ0bXPWwyAu8gPbwOyJi0uoGKBL53kczsO6ms/xyUEubg
RCQjsol2z7+JCCa40dR5Tq7fo6VaVBOW8RrYRXY3wnZcxzWuTLsHkjVMXB7YLFed2ZsPetpBgNB/
tcNWecLS7FZQt90RxLs9t/TFo9Gvscv2uZRHmDJ/phoQCJY2Ei0j63ySGrSdCDiIXdVN24n1FMg1
t5Xa+iijDyfyg10dzfG18+NiBS/RhZE9Hno3prOVaEFVmx6x+3rYjMbQXhKaa1dN3oUbl4D5KfMr
akqYnKtiAszXgrgoy+5om+bbzHl9M5twmbEfUISieo+ySczKo+LPZzmOD+Cu6z4aLOBgDpUM3FrO
kSq3/UiDtR7TH4mRvk4O2Be2IBEYLazYRd1GB/Y8/RoivL1TLjs4a1mHU289LgkEE2foybXKG3pp
TuRqekRjXtwX19KOfzcSVsdEj4Gt2ExdYZ2qmX53UST9rk6Sz2l0WJHmjPQ398FJCO5aprvDJ7fu
VWttaTEzVxDumSi79pvQ/bplArmLMGFeTS/Gl+njYuBMv3JozjkP+hyNWh94k6+zSt7YrL8wPHxz
c7b1wyS4wYXuzjOMZh2EScLJuzHXpuHNG4iGgqvWx+xQZl10czviDQGu0sr77XEM0+ZwnKH+WbGk
BEdiZ4g8o2A5H/yt5yhO44VNnwV74bzg9xZTXy2ITnanY4Re0DTNpumhWC2KOO677H0ivpejnq/9
cesTiTyYFQffJsLk7aFjD5WTYyx1Pv7gS65veZFUtDd2p0G1/DOVf6q4iPchCcfl94Cm9i9oNCjP
0aY1rILlBvw/T0XCWnzsYgESioEiByRQYaNQm2ie5x9jhvUE9x5RV3/wd2khiF5a8Xyi3Y8RA7mn
wFUbDk/JQ6j+NSlZ33VjvldFuGyBM/9WO28zuOiV28B4iumB4WsRf2hWkCUSDOnanY6E17wDMSQO
p0SgHFT8VyNj6xaPuLFUwqQIvcRZubztb46iLIp7+ilxuc1CqaI0oYdgQ3l6tsXaoo9AB89B4Fv3
VlLsEaT5ga/pFUJB89X4doU1fGHqCP0Htqa/67HbEZTpX4U1JMc+1MGVSM+2K4f2mLtGwuo62dSo
VdZ2qoOA6hHYKQNvSB/n4kyH/XgY4gbVXMA5MtyTgmy0t5oB7yAN0EP9szWGf/XsZm9u5e29kTYV
4kdnDnfJoYN8sIJ/NJ+bPCXHgyz/MFGYNUrBuXfTpdlj3iZ54XwFLbKiXlVtkmBzxeNU1OJA4TeE
v4pbcw+9is2l/2aSEWL8L95xmYZYbckVevWphVDwVRJXS6v01Niq+kef0SUE6AyoaXz0RDjv3Gx/
e7Nzk4Xn3YwBtlSX2cbKJydvDdyHqaehr8TtbmOfv0EIhL3svQyI2t3kE5SFHbn5PiUqTBfGnIqr
V/zzVBX86I2cHF45Qelxude0g19c6ZtgHs3H9dFCRkRzSk5+Ds1QmdShBhaR0ai+xLaodgAvKs4g
FfigAN9TslAFurLFSQQACVJBA9kEbzUBUm9niCl/86p4x9H9h9AGOwA7i9nnNcadodc5kPIPmuL4
pIkmxrnFLoXlRoWMV0WS/GMm9h5gjPjBYNE6eJL5dTlX5H5l3B1qYOMvOVJ5NrKkoNsOLzlmrZ1i
TmmxfpRVY3IYQS4YXdVvI3PgnIkQcJqLrC7g62hEmlIQRad56PT9EHdLLcv30wo/2Qlud70rRkSs
vpxtwN25jdu5QMbEh2t0iwe28cf69P26Ymx6IA6zc+o5wltrxtux4kT+/Xd2gYarsfztOsIE31Xg
4cikYtrAMP79jFwR7tDv18rrM0j+y3/630/bWuG7irHySzumAH158KIkOkyEyifX9k8JLPOZtffo
it4/tclIzDCm4qfFan2y4wD3Rado/v1+/f2sbm1333nMjJtJnZC7JsqAefb9ALRTFrQhWaSGAhfI
GyQ6FNBj05rRe2j05S3FgrByded9uCTxd1C+9c7JEkF6Ehs+1ORuRaFJdHWLqPhAF/UIZn8kpYqv
RlAvy3YafNijS4a5TzctXq19ULTiw6+AmFBSe6fmJb40E1QYSbO4ILr6kQnGC03r/yqTWq77YrY+
TM9m1OKmqCTLy8YV/wUof/cmBeUe2FiZyl8TkZ0PD2HyQgCem+XyskBe27VJ1HIfCewPNB25wrp6
7CZVnB2atN6lfP/WJPPRtYE3E7P5VizbOQ6JE8WUn9bg/L/fgEg6/4kBBRKwr7w4ARvobvynqWz/
YD2zbnNJDiYnN9QOzvhwpcuGpEe+TJpCfnjgb7ZN6lUHtmM+ebPJJIpP63MWOv1yYANSQ9buXaq3
778szYipzwHBmO+XDgGlLb4ic09mIDXr8QNJ+q+dV9N9zM3qR71QsxbB1JjgJQEkC7fgz3rqfTih
0KwNdokqhw2tBPaRhIH8dNsY2B0ONdVU6YOt4+9wGKNrZ3CWbDUU3FFgM/WWkKe7VJsFfpHeq6YV
b0GIb2/5uY0IoDwKrjRKwYYKSHqNnInQXFJ0NNHwMkXKNGfnPen6ZluSsFkDcAhWY20EnwRyIIT0
0qPlT7mfOTMefpp2NiYfml66gHSFaivWaJUfEaGSG6FCssNYs35y9j/NTQpBMUl/9sIC0mH6ek1X
R7eeSJzT/tCfyXKZr4Mj9W1ooFP5shef2czB1TIcAZDEF59k/8vONT/8pFDnVFFjwxA+/DTwKayb
MqUUHrThGhuBzdanOmRpjcctF6twHuxjEijvMGVxv0XiCJeqc+47A4W14MSPzQybKQ78+mFTB2cv
4VglAk46bfolRh9wbljGX2lYIrzY6WeR2gdCkg92TXqLb4ZPPRnTnymS+HooEMPdCYkz7s/A4KgZ
ICYLHca/4zgFoNCSrwh1eUBoQFzp4SVU47/OkN2mqub5NMO3wTwV+TfEa0Jtiqb2sXQ+m0IgE0km
JtLx7E+rEX/6SpNp5nd8kX73Eg/K+AEVazPkkt2ehTRq2zlmAlrvgRekJgdqTMmMqbdcMa8dA9Vb
GxoMbCMTJBIeq0zDes623+91PLs0K5L++X/cnceO49q2ZX+lcNvFC5KbZrPxOrKUjQiFS2WHiHT0
ftN+fQ3qAHUOLvCAV93qZCoUkkKiyG3WmnNMXKMc+pzsG1Vlt3YgdaRrmrNUukcR17beAl1tGrqJ
kJnIa6sdLlwXqbELff+OTYKUuXhcsK8eJdg6vMlipOFpL9dTnQ1XLCvFDcvQO1aE6R7NXA41CkHk
aT3iVE1p35jN1u2MuYg4kuTMSEDrf7m/rolnMMyxPetlmH8Eo/XX/ZEZ6ftmBt8pGBSIcqm/zTEB
SvR6XJgfH0iY8rOtlYSHLZ/MaFiyJ1YVnQ1LuB+UtREXIefOx+iz0m4xWR5bgtVbX5SNug9oDEkC
do/Syym3Wd4raZM4ZKfBo0IbOHdTJ6BrnLg2Y32JdtTlx+N+ZWrkhZUGweGiKT5zHGEhWsC7rpOE
FtGiCa2q24bz1IMGyxv2OdOw6/PuENvk23bUrU92NnrreHkSzQDaiW3lnPo2vSSiL25mEFxc+Prr
kByek9mz/Rlk2PtYJcc7eW4kom2xzAfvbW5bvkY5FP9ZNN9FmT5zjRQIjWygJZW4xVP/i+DYwmTZ
PVklXY0oIAZJsmHv5ttEyP2VvkC4ktNQfUOw3AGYRIHG+CPWWldTjXCa9/azgfj/LUPhgdaewnFd
MHgGXG42vguozXq3b0T3Wma0kV1K87SupvJWwBjVr1EyvxoOCn0HIuam0Gt1lA7jk5Fcay0E8yaS
7iVVDPQyMl/ShkG7H9tfEIfte0rNTLR8dwRYdMexILxvtDrCWQr2BzEuSUbwnV6jIGj74EahRQHL
A7nTLV9ev7SNu9lrr04cOi+4xO4taKq9vsylouIcF9aizoHEwawn74n2J1Rl9o2E8vnQ6Uaxfdyt
R91zkdXdK6gTCRungOdfflFkje/BlFVrMdJbJMjefc94e2Y1R3cvsklKZRogMBRHVO9RMQp9K+tg
xNPQYdhw50PSTcbGgMr1DcU3To7l2Jsm4gxjsUHVTJujxca8DC0gNaH2baS65wdq0rbwUwL89d23
KKHQN3fO+ByJ6NecqycK2TSrEbXAWgMSgc0PdktFJM/ArZ2nQ+uCIrDG/FPe6xCL+JzSAMytsbxr
2vSaE69zU8MQHQMHtgw7GR+lMYsTk7MuAh0lZOPrmlHcBxvLjXYGbUM5viZQNZ/K17qFEzeVjh8Z
EXbz1pvvUxc8BSKtX1XX9JeaHvzaq/v5TvkCumFPdpDCvvIqoKw+Hl8O6qrFQ7RhMNtkEQXYGp80
49+3YUWp24CDgL8sm1J9O5oEqlhS179hA69JFDmDYDNOpiukXxacv54nD/Z4zAUloFhwJXc1gfBi
HCBj2uKrwDIGBHhpY3LlaBGW4a78qIeP3gVnUNIfPSKcG7nObXX3OtScLLFA0nxVoY1sQM+sxc7z
1vY5+6PEmbYNfANKhOadqB5W2ZA/Ho+cevuVNCMo1PIt7/UfSQG4ZUKbXsZNvxu19MRuADFAPP2a
kmgzu0567nt63ZpikR1lp9IMEPwP5aew83EXJa3axkRGrBzKYSzXIFb2or5LEuJWUEpcH0TCzzhG
rRBmxit9dK7kViWnxmZqWEJ0adlvRmiXtHUd4vi0fhsylxFqxSdPsGbEXM5ZrRofOZnYVlDOqCix
DHczWqSRx3bZa0tsWYh/1jFc1DVLqWJVNRgvNMJq5TKNK9yEXc/BlSXh8aBYxZsj5uPjinJT/FhS
Bj+q3kNDm6f7PCgSkmmtmRr01kA7jfPhOtukTeHNaMBhB292DHcrjuSaaSSm6i3cU5zW71VBtI3M
lnatwS5dHw3jHnjVSxIWnGOeu/JsVLMLImtgc+wbrfPhdGgRacKzYskwHjTNwWJ1i64hdAgj8rbD
0j2wzKjfxpN7m8h5LRqSsRoqDez64nY7NOO4soP0FFouHWA4EKPCAE2tWqoxPcP8/eBa36Nr+8TW
+QmyYkZ/hQjLK+b2GoBZWamOlU/ejFAN6faTZdqs4yqlBD8xRNPteQ9KjewP7Q9LPMhEsmaalFTd
BxuYKO430BV1+y4i8ntkqL8qq+Ta1GkgkDC/zjCnApYRzX7S9XSf1Hq7RZjDDKzqPTvoge6grh/y
CWhry8qYrTZWfGtIAOGkwXc2clesdORzOOOEKaO6WqmdH1ID8e5yjGUbZ/cmi39E2AXwvmdHRD8X
S2Hq4Ko+JjNGZDdFGWHLDQVI/F0Aq2EBOmjwl6db5ybHHxoQflUjLV7H5ruhNJbemn0MA3Tlqeys
y1BBI8SBnYLqZTMrOvvd5TsPllKG146f1RCU20AkfA7Q5Z+RCwubrypl7etHVpOu4qH/BCOOrrmA
ABfiV+SCXZospZb26DYBSbSMRvbiUBifopnLwCKmgqJboTGlMiya9HG/WzZx4ONi2p4YPGdHS+he
QUFojXca9GIXttBAqR45d6mB05DuS0Jc9zNisuISOazIE73wvivD+AjTtCCVgp0LoZXAyqw4XwZj
X4m6ZwiQ46Zwqm+NobfMZCK7mHw/WoLoMJqpjdkdSyUMwGSDaBbByF6Jp4HBSLb5H1tpbEzMrPGz
pG/wC+sYHKw03RRdCaBQZ11IFfjKd32mcQRv1J4xQ1099oeIHyTpOZGSu1krcBQD170SyPMnB6Z8
1JTzFuJXfqk4yCs3KC61wVjkDq04ybq0TjDfW+jo/bEGc/zdy2WybfQpPhpx2h6YooqNKjjvq6he
xflYP+e9I7eTfaEI0/ugqcjDxOfP0O0MUXU1e40rAgCV31h5zVredDYw2E8YINqdnrzlxD8pJzpV
nguvyf5ODWSCwcFfCbtrEACmDaiVk/IWkwn0obKh59Qk+s4uS/NSLiYzl2dcjIEZYAi1n14QbUjZ
mvacf6S5obtdV1ESb3VeAG3+K6w9P4jy+DwJjHfEoxRlw+TZRuA4gor8KpbrxA93/SGxuj+0XAmX
JIoCQEFL15dgd1bx6wHMwyrqiP2oA4MxS//JFLHWbNpoWYuSuIv8WWdt69E+WFV9HlEzz75wjKon
9IZwjHv9bRGkxctaokOsp+YM4xj7y5nUwO9zp68Ll/4/6ZtYNHugXmPUHivdY3A2qT7BRtJK6pxW
w0as6xmgQIs65IYQ4L4cB0/7lbBV39G1B2fRIaYcSStr6gKYhiaJuJ0Gn9Y2ZGwgwKDfipT1Qpf5
zCJHg0QksGcBxH7tBma7vzaSzGmN3QFYTVQI03xz6ta41H1ooizj1mAFoLM2PbZkHNXQbmYNF6Yo
YpvuOtM8bXM6MU7h98YYbAwkS1T+NNz4kZPfZYQSBktp6Wux+mwz09u5Jm8oppNcWu2BWNn2jVwb
tYk19cKiv90NFN3w1MCI7VDhtvHwZc7DIos4amkoYIFNv8tgM9FVvhsBgF2KNRFdBiJO+Hucttgg
2BnXxsAIlpQbLaNIbNAzvdT4FTETI9OsQF9dimgo9sLuiy0IWuRrLNQ1Gi57/I1Iiof09vh0HlrB
ZYAURT+ctHQEfunQoxGurqAb1+hXMuNWeSmsTVLVD4+hlvIdMOBmTQZVf5J9wUktKSw8/gROqBcl
xFpqmnpO58l5nir9Z+Mk5V0QvEFhaSU9kRzGbCCAgmUpuXABmzyNReWyMTcBZ68e++6/t4gp6rCT
nsykCJ6mvK4OcFPirZew+O9K0vRcGHT3sV7iTWVlX5tmIQOHKNWW00o3EEgOOSts3RhIEjer8G6H
2gnm1/w60DzFWRMQ7h1jlX4srCCe+7mGxLyzbdQfBnSYCGhcKI9c18HFzp6nAi/7OAbGJuk3upaf
qNS5W693SGLEzlurcoMhzvAtVZT7qnHPiuHzNEp+4G0d+u5nXNDlYNTsVmFkcY4KDTcSwknY7x0C
kdJ9OEvRtGSEnsaqIxEKzEjZcb/mkkbNBqyjVXEMi4kTwqDcU0bIXoOovio3+QOlj354RR1CC43b
3A8WPovfAcUHn1yi3TQptVYmbOuOTAw7pakVeg2QrZ4CMfNS3ARrrPfEZjYoYb2g/JN2bBwpUqwm
BEr7KNKKPU01XMzhsG6gFMpFllVQEugVh6r3JDpNwY+UuPjGEQdD28631pjNcAq3sxTWLi3Su5PG
mI5oy60U2WOs2pyXenBJkWfNhKNcOwaIeJr8dU5azj+aWlSyOGRahT7Idhjz1MgLJSzq3Mht/UYj
xw+uXeMXDkbPVDPULuYg+4AUEmPiIsDlBgykQTqvuw6tLqZbB2/UBlAu7yFD4cMsJZBBz/LcAGah
GVIS9OMWbLPm8lCoaV+qmFEgkZDWgttYWZuxA33TZYN3YjZ4h3eNvcaYWMwWJMXYMVtSUEvbkCrV
XYAhK2oGazObUHCAmV6D8tlI+0kb0nGb1GG1q7QRm4pDtay7jSWRhSnUDdsc0k10CFMHIQgN8DmN
aCmZ3WVeOkF63sB3k1WFYFitk+9SBeBQCqtYtrJIY01UUcnSMUOSF7HOWJOhKlbfe/SNOABN+q1R
9Y67ZRA9pXN5HDz7qwc5x+LV9Wn6z4P7aoUzCoOlC1aKcjGYEihdtf6YJ899Or/gcPtg4b3RwQbb
qvxuWdiYyzC49FN6aLoLlaVtTTCKNOBQWhl7mzH9iRUSwkccQszI97JT2q42l6Rt6A5dzpWrgwf1
kGOuzCzDI1o/B80P0gqKPcnnlCRtcZSl8tHO5Vsx2tOujWhOeOynhwChJsk45J6eIrtudkOGXa5X
P2WB9rAYxRda8F8js28lEnRK2CHpojwXyQksf3mIEvUpkOLv+QrhYTJfo2cmrSuvT1oy9+i6PEQx
ikJc66jxWLPN5sKAAmzk03QuivEQGxwtOxjEIRqpWifY5SB46mKDQI2cM5PlOp9hXFXK3dqyO5Vw
bmdhNJekiNHya5gSjCzbWVl/I+8d8gqgsyqOgTxTxlxVg7ftRbS8LX2b1T1SwnnJhS4RG3lL/cL9
NlrZD2t2zhibKclp31hBdn1pwrGYvhgo25VC47SBqDCu6J1+s5A2Ip0KyWgfZ07mMma6FGt3oFio
Y8eh31MSnjXvzdbam+5QIoLmZIK1xwKzHTfhMFEbdwKD5hkuadS15H3NVbBrzPzSk2V0FPA8GS4R
MzO+okHn3TtVhUR0+ZJDdOINm4nOIUcXM/NhJA+QoLSXkHFeG5M/uQ0sHyXkEeHxh4iNgKIcrZiQ
Wb274xto1vX0Y4g1gNxpyylKpkBqE2Ovwj8qJi50iiZ3DTyJJZ6M3oiqRdyJGmbnlMTKogyfEGfN
L1Wcvg1DsetBQ++tlvJxL5CFURjU1rrSaha/e8Cxr5U3xjuLAuumVFjBZpZxySXsDQpseDZHJzv2
GXFhg1Rn9mJgRqVOWQ/h2SZWUJ6C2mUMNZHBB7gWvUnqNINtWO8l85ZNudjQ+meXGsG+rYm0drVm
nYYgaYhTUpWOZLShb5Gwip0dD9GuugAQ2RDURUPBKVaFY/0koIvk8eY3PU1wTgYoJDnWH15g74Uj
1qxA36RefLUu4SaW+AHSrNPPDguCWqCHtEZ7Z+s6q1a4hRu9JbtMRQezQR8fVz9dtCeIS3GlBhMW
h0A7eLX+UnrAQ0Ia7BYrTjcX7w0YGZrgp0pObykOAZuziDOYOaXPgQgnbe7RONITOF5EyRvW9AHI
TWbJt8pmZWgMBpi2GCG+VF/5QFo2cqsKmYP129YiyKf2qjJ0bWdSRViD4T/VYj6Ec7SNeXEKqKi4
mNirNSRGOf/KQvs1G6dfuCebFWnVO4HWGpsp/HpK+z8F+VIrv3IlS1MIBPQqnWsHeFMWWcRBxFxS
QxtaobifEuqiVL5YDJCYx+BB+vgw0xecf0zCvmde95WCvLOC8LfW57ySgf44FnyU/t0e8Uqg4xAb
8MZYnOfvwmHYt5bmJvwJej7l3qLZfvYcws51xLJKaysA+2W41cMfqEVqAAM4auFuWSu7i74DdWMy
SwzObrq1ndlhbJ3zDdWQdicGCV/gg/LTOra8Ck0wjlMj8jgN63avm12yn538WJkOFDXXu5EUsc6J
Clx30Jdso7E30xw8hfZSc5XeTc8pP0s678ySg6jXCglN/mymWNd7ZyEz7cguPEa9/EmH6amSRXuh
ZDcdstw4cdEhmacIb1e/eATcORj0kbmbW2xQlUwgmLPCZKT7MZbm6Lfg63rT6VakU09sbLXgHJEp
HSJ4n2SYb6wUHJOUlAzKQTsnGYanHBEx3ZaC3NYNRwgPmkaCHEaaXJOTLxySCRIoxiosfqapyDYv
kSR28f/reF6PfNz/Pp93332p3/lX9kUob6FQBR9+/de/lqf8FdFLyezfJj1ISWdJgv/Rvb8zej3z
3xikbdd1belKT3dIz2UPqqL/+pfh/lsajmOS7Ou5ZCWJf2T0in9TA+Xx0CMhEjiW/f+S0Wu6uvjX
/6po4IRlsbxV26COhmvFcXlzlmVKafP7n19kXIYtb+R/p0Oe9mIuGMXrMUYgs/C1deWLaLhp3h+a
07jOpWGxzi85kxkzWojTWlK8D2SnHdDJXpOwe8Loeo2/F5oXI0iZn0jIpVjiE8QIei//YWXyFShP
SdpYfO+fglB+FkZiroIlFipVS6z7le5Tv4IxGm61ABpAZ4zrSEcmEbFC27q4X0vHdFYWwqiZVV/6
gXrmNxfNZTKRKXXWNo9wj5Yj6o4e8CHcNKbHkrk1KuC3jtZ7uADQQ17Qi8EhNVYQkTFo7zOoPs5k
P8/GK5JgghS6dgnQMUBbqvkXO0FYSe+WU/wsB5xMcTBs9D0BuHjONbpOKrhJdCFQSRaRYp596mF7
qp1hGwEr21fmbC+ktR8T5j4uYsrcRGniSb3ZFZD5GUgqIiNali5RFLawN10oyq0RTu0Ot92pHrH/
Ot0hqJTYYO32a2mhcm5dwpmAFTSJfYPhsnKNGv5e/xkk6I9Q3Ny6ST/gjrt6RWQ/WWRjUtHB4RPD
wo16/Q/atlMYM5iyEH2zrpoikr1P0RkyHvzqxM5EcwXSI4Isq8pLAYFJsgQ8dc2HMUjYqqmBopcD
gMeAPrQM8UxTul9Vs6ifaztjBJGQei33j2EiO3fV1ulYgrZaVvqGstJ15aQG+VU6jSr9XnbQdJwW
BUVnlnBRcG9ukraIAE4YDdaDQR0YVUFKFkj6qzOh0Mhjk/GkDRFmdNFuBhbrBF2gY/C892hgi1sG
BV4yc7qMlLw3LU1H9UZ+CJoDgzaYFc2byOk/xz48aXQUkjhH45i3OO62IYEooEGpEiXq4DSRuQ/q
sUIvU9F8rK72SpnC2A/FL1pPXjdQ1mfMj4r9XBLkQpONPh7r5yT2/KEG608/cXaT7yAYUKP2w3kJ
QI2CvqU9Yp9Ti80PXJPXzo4pXuYqpkDbXKk4PKFMo2ZotOWmmtqnZhDH1mLz38xr4gLY2zGjzJgS
hjGPrqEOP3De1R/0B9oVeCA8UqEZU/VcpLMWLlp4d6Wu0LcL71feqD01wlvQJQdFResIyn5P/Zz1
kJHcSbSTaPXSS0Mnsnbi66vtxOfOplOnOrmXDm6H3kIWr+idWpVGQUt/lc2aUskpoCMbkl3XW8i6
gAbqxzr3iZXhqYb2FC+sPVupQ+IM7CLJBU0TTAIG/XCyR5dElOQWKxJjeSmQrF0c40hq7oBhIqrQ
Fj7h2gCNDDPDqubPHK9oxMnL/L3ShKnYsxo9LPKKDQCacKfBbSDQUr6gHMG5Qq12PcT2qUloSDqB
HZ7wAmU7VP4undsw38WDg6EBRsNCOcFOxZS/Mgt3pL8GU8hOxcqlfHe+4GP8Mubytc3Gg6sXu8DN
f2bVvHfsvvJNNz7KUfzqwaxxqlMHg1O1loJEkQUla3be14y1AR2mFR+wSrKcT+S4NZsR9pxBoGQU
4CImTOpJCjLJCDRbBSMFw7ZxOz/JezZ9E4mp4UfgQGgwudg2DrLyjRegTde9blu3wy6cohvxLeVa
gHFvAoFWMe3jVUye93rKQ0TYot8GEao+YU0YCBbZTaYk64H09zTKn4xDMeKakJhXqPormbJiaqYI
01fb3RKoQJsxi+QmpTAB+6bY5l6/knPAIEfWy6ro9GPMR+xKiVFNRBfV6unFxq5/RT+8NRxrYN9Q
EgdY1P2hYz7yU7xl0NgCka8poCqG884i9JmeubGuwlB7rsArAP+OC4Cg4WuXePMly0vIe6Nz0yiZ
fMTpzKCrVb/VMO5iuIgbz7McFAD1H3pmtOc8SK7AMAh1T74FpTedytS3PMLccXG0Fy1Mbb6TOFi7
uH9OgxyCN0itgJKJF9Bm63fhGtcRcuOTTs2UEtSkwXUGcMA8acJkwIg8gtza0CrdOIZYsiVsiJZA
aCXy0x17TQxmCRRJnaCFojPTs4ORCJFxHt9Coff7knqtjTjd7/Vm2pk6tqBKLChEQ3mfLeLANh69
3wiuN55Zfp8GWd3SCJQyeD3rrLW2C2aFcBIMxB+Brcfn3MzBVKZwy2TxFld/IpkXjAsY40fSdkb2
Fhs9oYTKpa5lGKvHirC0ot1h/3mZ+ypcYcBjcwCsPoAj5xB0OeapsRozaztoJFRQLHXSA/FV5HOb
CbSHvC42cURmH2dN2XCMaoXwrTZswru817AH4snOllhH8dFNmDmXduQx0vIXTNq3tjctohsBkkYC
l8osAUynAUqX1H41FmjdSCNqVyV5uhaFKU5Yk0IQh3DH64IvIqBGlTip/KAYixU21z9rB3GU4YbT
dy9kVjZIXoYBg5puhHc5YSh9sAxNiepnrNF1VZ353ZqFd+uj9FUZKCrmbPgSshXb1Avi69x60+JS
HdbQmxBt13LCmBp+GEX+3HOdX+yajnWGx21j4UmiNrhvI6Z1bWaVP2oD7MY5RAsYQn7q1SVRDXWX
KfG9KaE4UZRsCzyPSllQuJtEQzJbEia87sni3HdoRUht2PfkOh/Q8H6MIsGfHnGGaM54b3oQYkVH
nWGqnmZLhFcc24aPHe0rglS3EL1QZeAR3pVw0WH/pm8C+fAqbPv2mikTk2PT9AcVQjL2TJt1RKnN
J60TPzU0988sxPgQUfFMZBg21fjPDIbFhQtyiGWz0/ADXtjwn5ppcje9jhIL509KNZIigSXsCi9D
lLyYCvW3Pc7jF7FsrCN70hGDOg3PBrMK47x9a7RUXfRssJ+7+EO1KG0c0j7WD532w14HRSM+cYG+
ce3AokOp4IdJ/Z1Vo3XGPyJ8ORu/yJ2l4JfK47LHdY1qXycne6kucqzZWlqLUJw0XUopVyTFX3EV
kVE36Kt0TN8I29sBlEtXYByebQNcEq2ES1Pn1HWs+ejGVHqnXO3ha6wVSQseprDKizhPCPqMxj12
0XfdbkgtMo+GyIpdmbpbNli7hAImWAW06qypRt73MNoXdL3ryal/QFnYuk6wrjJs/l1a0aGAi0Vx
ymNpJJ9G9ob0ywlrsX7kBleNZlZEbM4CwpVOTZut/6aswRsrM4+2bvPaBe0b/gc/hSuT9Iafo1VZ
6xNtQvxmlccF7DYUCxKuChwcm7ks71mRgAk22N8lSn+Lu/L3gOSZkljd7LtevaS0BWEi2N3eU8HH
DBiaBmR+HlWh9nH0RhwS2LjlH5ojeIwD1WVcYgm1ib/vfNyMSgvB+n/e/OtZzcx7NAVMtL8f9Ndv
/vPxZQCXHNZE3B1n+evx27/uqnI1nP7x9H/c+3hUMxGKBr9mXU51S6+Tf1DAtcfHj49bM639f9z3
Hw+Jo3zMVo8H/v28x2MerzCbdNFX//Gcv1/2f/TrwSAYNG0TCm+L8eRhQUnnkvFWLW6Uvy0pj1uP
+4BPaHMYHBpj8cW3S2LG38993Hrc12WWd8iLNfJAD368VyjETcnPx+s8/ilx06B7W/6Mg2edl+rN
csMSZ1jlVoDbSpfmrxqzM4IqURxVH5ZHaD3kLWjm93AIq0M/QUV+vEC3vIvHrcBzPvsay7CGgJ7y
g5HjAB7z4+OWFgfcCkJ7nZYCboQmjOPjH4uS827oG4TM/Km8AVYTWB1I6eWPamVPSMjyCy0LW3xE
qmOeRbEdtcWydnBJLsGnEFdElTjl8XHr8XsTJwMo5uXOx89uZw9+J5l2lwf/4yUeP//jdf7+fdnO
SJ+TLNj+rWbvlvBN4DfA0MMCJa8CYpAuBwBZbTSvM5wXa3wlAKqXr7TBAwuhdTnMj58ftxoNIjpJ
rO1fj3n8wqIlRhJDZGzyx9dhldLYiJ5+Uk7IsN8sCGmOweOf+P/eevz4OEwI98mJoD7cUHJ6fFuP
fx6/+/vHx+MtKmZ/faHVvMwMj58fv3k8kDYQYafGNXAEkJEIvwoM0XUuOiIybDIiAORPM0Edg3j1
VEtRNL9A7n2yjK/Yw9U69+ea2pReAGB15T5sJ5+9pK8HbGVSDX2AAKV5hZR0YQK/RkPPEGDcjI7e
VFE+o1s/FfEHNKVNqnt7GGXHKiIR0iq/khddM09NDDpVl3tHBtuoAXFm0xakMOgazr7Rh93iJk53
0OKJtenRoujEf6GpM/+ExZ92jne5FeKjR49j8+mGAbWX3PdhtnyRewyFO6BDOJUcZlhskt6TKSbC
U1cJvrZmQi9HKC5e2XE/wKVFhNOFdDq1b6qp75Znv/TjtwBodsyWN80K4mvdXVG2ewoMm6LHaGfl
p9KrTj7S6hPtHtwsLASR/KS6dUCnzYdgB1N8DqFF5l57GgRIqQALhmP6pSXPIBN9R5l+kBg/x3x6
6wLrTpbSeW6+RDce0hAFrZlemdCeunxmRzCiTrW4vt1DAndaFMMWQNCZYrVvTKbflCML1XHXUaEf
xmVLcO17phJtPRopyD1tp7Ul6wD3BuIL4Uz5ImEzIwvxO/aPxJL2r6yDL2k+Py0fwBo/FA1YJ0Ma
AZpmdA9QyH6nyNkcQbUbOmYBhwtODN4LdmC0opNI3boCZ7oQv0bidhENkdrc8T9RP7K7LBp9By1j
4BrPndzpZXQYUUPRu9pmsc3XtMWwsyYUEOhFYhLVcMGBd7RVds40dcg0cw8Pcx3UoU/GxgaFwdFV
1UfYjSf4CVtHtzeWEe9N1G/TeIXkfooT07doqynLoKIyvgRmdU31+WhI5PNacfFG/ro1n+SnVOm+
ZBVQOC5wRfwb0y7RzK0lg4uGfEnBahOteE2d9lCWsBCIfNZC/HyBuEziXetTP5bAkEP9uU5nqvXJ
dgwdPqwJrwOj9VeEb5GUPIQ59rZdaMkYzka+GB1kzrT3PM0ns+fY2e7ZRtzaiAyegHlwuviSSvtU
um+TNT0FmGOckLjUlHJDG3/rsugTChK6BVQjU3boLPOUWuaR2jC0KrGT7r3QxIZrEN8gVEYInJCC
B2oBqKUC99TbLQlzqOZM95Cilxt/mJM4xK06u2gnI3CxkNg3qu022AFDEYDwap/1gqCXOP5ZxuLa
F0x30jmo4B0L70EfJJcBS81xOtFVw+2ojvQDVW2dSGe5JV23TZ3+ABTq+2j2V5tXoHxw5JXv9pjd
2FGjexnOAVVAFi/rNJpftFYeUyu5koi4UUkIQVnfVZn0q+bQA5kxR3qvRn2VjfrQwY/otXubK+sI
058cGOuoAOppMiLqAWb8ULDW8iuqKg66MKcI94xQbEq752hKr2kxfLnRn1kRQFiXL0aJnTGlB4bM
hZMPpexL1PX3Om0Rt2YbA/BIpUxeQf+ILfOeUcfXY/0y4Ept6Lk0RnnL9OC9jqaXMrE/vby4J5jR
zDnwMRl86n26p2y57knvqLD5Nu54SovQz3QqdPjVKqDTUj1pDaCTcED19TMae9iC6p19g29UAWGu
8lgYZ9e0D5EsoSJNF4J3b4GyDy21EKs5FyF7rCGl2SAOqT0faV6fCRx7S5GpmGBboSqOAYdYL94r
NgcpFRjPnp81DnFpciZpxjO2tX1ghH5ROZCo1BF4vU+052VR9nQx4uyO2D+R4PBJr5jxnpzevbF8
fQ4M+QGj7s2iAwSWw0eX6Yea4Qca7fFUe7OBE5Z1fqkDb4/KczN3FD2Udkhzb1sJQBcBieiiSC+k
YTo3V4/8EqZhqY1ku/QURo0DfElq3/LqFKY/E6fTRS0KVgqSto9YbKsnIXag8ZpwnsWGvHZAtZIh
9TOClgcEFaUd069JTpPlPGlagYoTG1hO/JVrAixDtGdWm+gm6o8YnW7rsNET9hYW8c4ijDYIMl+f
S78Q3jlDYtT0/pC/1MFMd0nuoaUzP+m7xyku0o8pjp6yqlm3KFq7cMspeTAhIWh2u3X6ZIO3eDfr
COI4C7AHHxD9bOz2HtC0jWcXnd54oJCOa724lXEPmRyCnU3GIvhb9Zpktp8UwFFmxs0Sa2ZYbINt
masTyrm8G0667d7qyLo4DmkCnvKhEmLS0IFet0cjY1/e5+esIMIojY8WbutEBd8IgPtlhek3J3KP
QVsc6Nqfche6Arg3amWIZcr3hIpiKq2dLutLkaHLONXJG+CEeFHPDC/yh9u8D+lTHewkypNhayMO
CWEGqO81crFhTznNdK+WDpOF8MbCu9kZOYyG8YSf/ZZ65UvdZm8xmZHlkLMlMZGfXAUBi0T/hBa+
h2SpuPbReyXLz7IK1gbRvEFknhGfHG1JeOuEsZLxZJoWo3/eXrDAkgvrbglk3A+AUfCbroyZESGY
d3T6OZN7Yr9MUBs716q+k039FNbxzsjifZFSQqTz6owHSCK7YI/a4xzbhEUfCoSGdXjJuhoOTXcz
XJdpiSWm1R8dAQfEugHIWM+y3VRlus1Sa2+N5nYwsy16IiznJFI0ju/odBbsTW1RuYwY9VV+1oP/
w92ZbLetpVn6VWrVHLfQHgC5smJAEgQ7UZRFyTInWHIjdAd9j6evD7yRGbYj62bFtCZeVkcS3Wn+
f+9vX3B6+IRYxaPYF335ydBxJWfyYjrPbu38SNxHs6Wb2qgH9ARbp3Y2FSKbcvQC+TaNCFkicqSz
2neiYdNk45HC9JRNDMAEKorDGBC4EOj7vJseEI0fqqHEmFG9s2uWcAM1ll0xfiK/Cpp1Vy1j+ORN
zGiB26IqCQ9Rnh+niim+Ut7ZTXqx/ZTKZls5zb5DlGmikZfjTmrSD2KTejrlSlgYBc6PCj6DRT51
vtgVwn0XMdh1BSaMcueCdM/zr06YbxKg0RnVc6FbG9JfHlSsGDo2F/R024IQGX1r2Ju2tJ7Q2R5t
ejSFFexRRTAVsXEOi22Y+eTeX6woPY4FzYdp/NYlCCGVYo/GPknrwxRppPRO11jMJyATvkMdU8Cv
R858jJQUe7hLIcAitr7yjNneglv0qIBRZj4Hswn5+XPelifbCBmPUpyxoHgzY42s5DBR5Q6wqBZM
jbXNmFI/2Uu+fEUVG51ZGJNjTicHcekAcpQ2+FaJph1dDLy7gR8Hqa8L2r4Kw3f6PGaaHyrBXg3z
B3jrOzCEGwpOL51Z+9ai4hvKR6BDRRG9AH97BEb9NqrRsxPY1DujLd09mKU2xrxbo/cbHMJey4an
Yl6sh60STAcrmj345B4hdVubkUPTtL1jaegZAO0Ax7HnkjcOdsWbpnd7Ov073bR9YXxQzdsYanbC
MHHEZfgpIqZ2DscTL0grJTyoIY9KukH1xvQ5+MAXPaUmoIVOQ99soyL0R7vYDC7JIiM9M2GRMK6v
KeF43GWb2UJX785elrgoQxFidRdJLT9LK5QRSLGN8Qib75g6A9Yca2NBsJMZ3NlS9QzNYimfebC1
6cJVLwWT0TgTe9n7CsI50eYoQmfPSMYNInnuJOyoY3zUW9pVuY/dEtZOs+1VFRy3zeo1eh7HYVuT
Vxc2xN4PCZhwPMGauCgvEnFh5GgHJ1MpW3d+Z9GBwlGtNnuGb4q9gD1zA9TQoSX7vO17H4+Alzvk
vY+QOTjwfJ4W0dxKX4JgSGQfDc92jhZJWpJ4iZSQ9sByfXphaDI9xuMDlcrtSH8Nhpkn+ICRLA8a
nOTQaQ9QImAqbQ2pbRuDmGdCcZfDlmR9O12xR1t5yLCVZtugeUSKgyTS8JvWL5XKN+16Fyn9M76h
twIvH/zXx8ph2cDiFiPO2mLXWKbAiADGBT1r9WbcjlqLMQS9zIgZYrqOto2ejV5QU6/6hj5aopwI
6NoFNQfR2xusZouw2psq6Zvuw1S3e5P1osb4HJjzo60mfp/WviHtEzRUX1oI38evQTC/ph3Elbr+
XGaXbtkeqcazZAHftdS1XXKyVRI73XE9ipo6pflYmMljGIuLiBRisvCHJDxASfJQkMZhwWbOgD0s
059pGDelSvagVqmf15rhBxbBDeT1KK7h03EG+Y8Yu2cRFQk/hWuOTnFDhX+XOOoDqWbUNOQGP4If
tIztjIB5IjaJEcNIi7asUUidOWp14fVV/GCVdHw1CCjw/kNNeEVFCLHb+GyBIuyvvV77pdnuyiY9
aED2R3dh4qCHCUM/lKHv6CMbF/GJIsrOhF7bZ6ALGZqNaLqalbnVNKi8KOg61drmGK2y4RbYhp/q
fpci/KRroAvjPDD85spDN5ubRN5wLu0HJiwgcNtWn9YxJspaUJXRDaxySAHyYpuUVFDr0VsuXtYS
lgNfwwLeWaIFWlIZ7aW804MHhJZvKOQ06Hh5sInCGi47FZ5J7iM8OwdDEPj34o+sq2RdNrQQ4RBS
gKIhVRyQBwMTvv/3/k+0fBMJlLNxaoKLR1h1tGGzjN+//wgpwtJ+CJTZExm62Bhz6BpCd0FrLox1
0uxs/17++K0a8o/v/VdVlLiP3puOD6I4OitvmvWgyRuVplx6q3XSRCwiN/9RWqmoyyNUY6C0ekAJ
SGD3LGlGv2nMLYAc2/+zwmY2DWWZe+nG7aKHpCgctk3/Uf25f7+32LwLm7QttcBcaJUjbSUgR1PG
c103DpuNbHgLbVUDjl7OD1BzxAtB72tXqfq3CH/XfihkvwFBlT0ZVvuaFQHp3hNLIqNUm89JeWTZ
FpzmgUjVTomrYxFAec9EX78hvuTGJDfvcP8yonmU4p99rboxe2iihmz33q0xOrrwmSsp9/dfa0PT
F2Pgm1DL4OcSJEn2NBtr7XEesOqZbNgUcJp72H6Jn7GG2mLkq97sWfhT7SA47bpHmzj4FwXSsl1a
885u9AINZmXvm37euyV7C1Tixqe0kaxXsGG34QAFzCHCS2gBEPik309UAp7VPJcXGZZf43ygfzO7
PBTZEPkGnkqmOOIhC2JH4IeTJcZKGmvdquIIn7QqAzFlGV5NiUDHMZyC1boaU/tDH6bmgbgifZNZ
mV+Dm/sibRTeSZ28IqwF4y21+ThmvU3HHUxqwHa11cgX0IMTPEXWqcGmFBw3A59FgTPSKI2m39Lp
ta9Bgrn0qk7aIkk5QBCqwtOE0Ys8AnIzcp9KQc5+Z6mUruE6BRrN08clgbbyWs2iwb0lA8fCCgjf
aV3E+Wag+EFswLpQmHpMBgxXh+ia+0OhP5NhsAXZdnDVlv4lx91be7WYLylI6jKc9lP90KPIkETb
zGjx80WWk8ye2bX7OCu2LeqDHF54iKZ2Ga7KqgL++SSxfYFJ3Zhy2HeAqWFH+MJVtkXfrIXsUHOa
NOjmtYMFB2l6QzLtrDfe1LFc0UhKYruW556k/4+CERCbcRiaaKdQuYltx5vVegtpGov6SClw2mV9
49s/BLtxeivnYngNeL6ttrk4OH/ApHg28NSA5m2BEVnEZM3U6G5VyCdKvB9TcjBLSADhzWzHnVHB
JzSbepdqS0QIneAMDTUj5Dq/VRlGcQQLN8O4UOSwvmTBl5T2PGrkNgZnsjXUvaiMNRynUKMKGGeb
Qa82Svmi6ceSaBfocaF7UCZvpB8bMzphZ80osm0Lh3jOazJtkuhaiwufhdPQpC+j+6bXVybEigXL
QBEN//3UPbcoonPtjSxDFCwWSkASEQBztVOxCqbvdFixn0Ub3Xznf9oLa2k8AJIYdvNFtw6E8a3q
8LPFcwWxNdqVMwEqqnPCYrUx4H1qnVBW+qZM8C65Nit1czWN7R5Z/9fRmQ7UrT/YUBkr6tUn3XBf
5HmA4GaZip+Wj8OYeI3WvrFGor5CibFqQAbmqyZ4abXHkjmmdZ2VXV8AEa5A3azM7AZ0eiV38HjW
ZvFWcDKXZX6EgRid6NZWdHaBIJkrBOltre1wIu9mulcozWqbdyko1SrS3DiLQV2b6bAaDyJ7Cwkg
ZPC/mPZNZa1S9McUDWghBzJAsZ6zCzXISsThApYL93VYY2Aa8bxXcAtjf47sXU8mEmHCnVdQlXXM
fUH3XZ0yFnAG6RwFzCSDDbf0LLXy5azCxBt2anMsTNfHr72fuf27Kt27mfs5qTWKruMxHtuHqJh2
AJEc0HihuyV2BqMe+lx2xksmK9bIXcKST6whDsVoZOihw2DKEPc083PffS11f9b9tn7tGUzDp+XR
1nSfEMoVYCy4IR+RekXtEWqgIs42+HbU7HN2lmKDgiwG3rkenstxrQyeWe7ITGuNI26tIkTg/hI7
X5zkS5/+SHg+GlX3yjzzDct6BF26yQm6jtlxTJLSzOCm+57196T1pPgWm6SVa9m9GD2W0YYHVw0w
dPbbvtXpkmCsC4kKnB863TlJsSpZYfQQwJs49pdSg2Jab1lOapZO4wQsVw+VwfpiQTMGxBUkCJOU
RYD8QE70QzA4exVfoRtX74fBVF+ADN5QY9Ifbc6lPZ8RUJ8KUz1SrcmZLfqufq4BlxqD4rP9eBhJ
rq5G1nbhgGTG4m5Ozh1ahh49An3/TRlrOxvwfed8kslDlzGQN5Bq6MT39ku5IJYM99qJNtwwOH6H
wOh+csCaH2y7HxnCLPXdpgTbONnOVLqJTR4eMFln1inrKC1nYjZZCdjyGyT6zInjry5GXyYNfmHQ
WD2NuDWVTEQbhmGKrRILptC/aQpLFyyAGq3iOjwGRSIQLdgRxHz3cP8NUSHHqV2zfC5GnhXyLaI1
MQb2MesQY9k6TBHZ27bX0qVjix4IVt+Bfa0cXT0b7vQshvgsdUN8cuum8CtDYA0ZyupL0QZ7MCL1
lWK5fAgXYys+r+pLKrtyneULgKfRwxcCKPyeHKEvUVs9O0J0vi2db3ksw08hRKEnCrfCy/J9MUUg
UXJFPtdY1Z/j5qiOUfXp/h1LNVpvxD/t3X8me0GIlgwvKjNKoNnVgbRo9yHXJduC5X9s1FwohEqP
2N16pwP1tWNZ3m7lnJTLqL/8S1KUdWwmO/YTJ746mCOoFdXpAM6Kf+7/I/bybGAR2XVKPozM5v1H
PYV0JxMYpJCDm7VZuojOjOJHmVOEm1QFuamhn8rln/v/JlLdVjKU5AsSDcPe30IU2NYKwxwGgTF2
H7gvqCyYPeDWIVhSTts+w5zasMrFBk5ngGZBM06f7C409ymNfxwBQ30lF7FnolF8lnb19f4tFoD7
PhnrxyQ5lknZXEfDlhQMEJbfv9QVzd1mo0vw+PLTMm6v/1+LujXX/itV99N7+17/rOi+//6fkm5L
+0PoSK8RTDs2YunhR9Oio1b/sC0M9OizHA2Btu78p5hbF39we0IM0SzH0C3N5Y8a8PvovHXzDxO/
H3puIUybPBv9XxFza6jCf5Jy46Cnt+hSZtFM26HqZCEo/1nKrZdV0gk3aDZwREmbyJkvUDTX7nuq
YjGDc3DQeuXNvOiMiiu7g5AXpsB4h0n1NAXZaxnq66DoPTnmr2ZAcpyTd5efzuPlT135/8i77MIC
sl0E5Mtn+IfcnM9oqZZwhClUw+IDa4sc/We5+WxqiZqSHeVMynWaMNADZ4/O7mhRZw2cfTKb59gO
2YZqIXZSuqOrbPPXn4FL8U8fwV4ukqlpjk6j49ePYKLjHOOcNO5Ka+BkimuiOdemJ6dPj4JrPWBD
Qkeerv76XXWU/r+9LXeFq2N8N4UQhv3b1SkTBJ/4vIrNJOsN2oqtm2TbjkzommKOQ5c1ZfUbGVQ9
45HSG6Fo5cjT+0rm0dpMojV6EFaH4J7r9PNEbTF3yEkwlZvjErVGAQ4lXPTfXS3zN3vAcr2o2Rng
J8jIYlevLifzp+s15+PYLqlNG8up8EKV7Smd3fCGSkhdI2AXF3OWIB7cJF8jI2QJlVQjkWS9RvjE
lH/mgfjS64n1o6ftL3cRaUKLa+2c9pAiQ/0QEwE9y95DdUejNHsoHOuUUClVppa+Z05bZv6UxcVF
mXAEW/H5Ln6NrVuplvuCcHiTUngus60DWpE6hJoRThMau8ClHC5e2n7aziPYkQCWUOFFZDCVeG4p
WoylsmMjjyOv2+uU8WdBhraM1nZRnDTySASyblElNJ7mh2Y0TqYJKZVhO0kBik94fj5IfNzmInws
9emsjYciwQM5QSMqU28awE7kka911RZg9lp5Dkm7Gl1gCYF5NMJgKyoLOYHcunJ4WlofgNIrt99F
iMobBw9aVIm1VhXXWVs2tFQmEULban6dA2VbMiEmNS6eMQ5xKhmUB5tntR6fl3WhVYq93ZLvqzX7
RuZUNuKtQkVFNTXfYWtt6/RkVHvfDdpzOadsXyMYyNV5qpxzmFnEapfX0pl3FSZBMyAfV1/S86B8
riYZIFasUNrjvi9guSzZR2XP/jWKWX+ZRCBJL4GW0vZsuEAFVnS9YqYdO5QQw79Ikl6oYp+bHO01
iuiG3aawjU/MgVg19UWk7rXBtIuxxgJSAM/5qI80SpE1o/+gg5VMBgWh6SXT0Mt38eeqMvwx6l+i
qnxoBwhziX0xAnJMzIGRI+RWoBcRn+FRvUhzAsFmt99CPfGdur5FRZduJ5ekhpHyojvMT0OGmSCO
wca1oH0OAlYUyVWg6OQqI16hKZWzg9Ok0RCUsJC284y6hdwKWTcYhbUXtXXPspxeGl4rquW3Dm6L
3YSP5kRfSo5PNT6R1XKWBzUj+6FZp1R3jZhd1ExL0RacK1M8KNZNjXlSVAn+yXzIJ144/TJk7sYI
54tk5455GY0g+2vAH/UP2Viboci3TfPqJDTPLUocLciH9kMBHhOhaSEJ9zhoyTqzO88gNQd4kusJ
k2vXdwolHYvtS05fKhD2tXft99DSUW0tkG9DLb18gmdaAMx3OvIjSoPdeodzmu6cNu7RUdFndz0r
pdDoqpsBKWGnnSwZ73QR7WMSYTQlvTTW1TKqrQOczWmcbQvysK2wAqv2Tkyk9OqR1+EwXFkTkCaD
KMBs3IuEtT6+SAM86DI0zgPNsYlHT3ZP4QjEdWTN1MqLGi0MAdOn+bnjI6ydeACnQMH/1LTnuojR
L8I6VFBzuGjpyLiLWpOBadi7TX+cI3dbkbeczYJib/fUyWmvyPFIB2u3XN8spGUQFvs4/qwht+M+
OyxZP4Tcn5NyOtYtzToT5f5UfA4X+ABOXMCC9KDsxeTy2jrfMb5u0G/TWMf2g9OyjrLtco2glW/x
82NjVSpyEPFeltmZOk63IFIQUCZITsZxr5jy1CpYLckPQbNvDp3HXmbdI52S8SUoxk1CRFHJY9tO
rwM0MxpWemfuBjf4xKD7qcrlB7hkC/Cg+X1wECe00bTCerEJbQVvZ8bdF1rO58Csn43WeFJbfBQI
GJzNEKY/ZrXjOiIYDcOKVuDcKRQXLLJ/4mAVpwSpqQVvlaun2Rnp6yX7JCPJtLTeIjAolCntdecK
5K+W8t6HwXOQN5eSc7YxLGLCwEogj2MisMb8w9bS1Ksy40EpHyHKfhP6tB0J4QMZ9TjNuBPrkGA0
sn9g0W3ZyRApIp81xfU00NsE9SyAMPqC4ZNGS9m2k4MZS7TaSvo5VvUX5BbsDYnFUrt1mOSvOJEU
8FzyXEJOCuFCDeR5GCk6iqGm0JU30BnAs6FoasZw5yTDrbI3ccd4UOlUovOEtQtUtv3kNsS+Oy0E
dZALBAACxo1Ne21Hxq12Wc6H18TYFHJEhf2mZtlB7SnXjQkxGgNnr5UYufSK1rqISi90HWIgGgtR
J9dLMVQyPWouokOdRNGBnRK9JM0TDolrb8cfuPJuhe5mhF8tUqh1VRevdlPejNmlz5g/51n6VtmA
6ZDqYOdLlkkvydaB4KXCBe4bRvoXHHEVTnRt5RKHtqJLSwWG17Bw7wCZwGwwA8Lv5a1O36cwOkiY
3Ss94xiSXmDqh7OxMqwY8HxDm5IhN0JUoKjZRZju1SmSj6BKPLiYgG1ipEkBmDJcUBcAQ30Vfdj4
tZtW7mVKYTlQ4o9OX1SL5cTYRvOvEOiiM5NQzfSIv3+hhMCW5sKAsyzzW24b1Ho4x1lxxvIsJdyN
3BuKpkT9k59ypOnrKAD8ObacW5vbGqsg8r0cSbVr4o+35IeRCHQ0y2npa45/NAKv10daDZPXoSEm
u2rRjdmhJ8gXCecC4J/FUcb5+MIS41E2YF26WHnVKzgHoOU/8/R8rUZ4B4B1MDJTJIxZqmkKPbqm
mz4h2vhmt+a8nsgLTCx6Q7qVYXfIv+U99ulxij9ExEu1ChfdshmcNTiKuO05gzV3ZVDMD04CgmKI
uZ5CG7GR95gVa2AD2wSrMckaDMAhsTQ4Kdshv9jEj1DloerNWj7UGOkVUdzyKVFWANIhDDnftVg5
hSk/7mpeNOnij+X8FSUbBOHOL7kDiS1rEbGCOKAqRm8c3zH+d0ir390YNx8G0VseZIDm3WEV2dkl
ssc3GOewePSd4Y5veUgiXGOK72bZX8om2ZPOvYZhe1VNLiDrkq1NmYGuFeDj4KMaieNQq+yWYR6J
eXYwyaDTz7KbO3FGnNFhuaw81cL8KDuNHpBNBb2rXgw92PHgYeGeU/ps8lQkKYsgsIFTfq57B892
Lk9mD8lBMtgJwHG9tH0zy2HicHtNHWGbA8tqatJim4zomBVI7sZikYoyE3n+NMAaB7BXtggQlhAB
A7Y9UT2UqB3nvDhLWZkt/m0LRQyzi2XE7wNex9UQ1NvK5BOUuqaSmPDJHoZ3zXxJi/Tj/nzCb77O
+rRShwIZHncAOWhEOQiDCjZf5ctG6H4a4o5zcb+b+wEGf5h/gtJ6iiJODLB5ROiasS/H9hlf6WXQ
0g/Quxezp5JYDEegHzizsKhwK60MRGEwp5LJX7Y+7fDdFi4FsBqhgVJbz739NCZ1tNFakv50+9Sr
8DQRPWW4kteQjVGMArLttVhsSrfYVzHaVkEiLIHNnqr0/bpSWN6LfLxq1s1MmL6ExAgCta1a932J
bwJRSw0YHjAvCU2aY3yCCVswKKkcvA6IImAKas2V05PHUxfZJdADFiQlKgs2BYdZQ7bQ6Z6u1giA
+wl1B4OmqOVH4zhfC4wZucG9MS+PT4B6gfH23dWaeS1YoOOQ7Vnec2KNocjWeeN4ZhFetF6+TCXv
MteLMdN2L/E80r7lQSRwBG++cJ814iSQaVEILhBOrWZOM+zZW0GuK5XsCskukOeen7QJOdlFrHpi
eYzpFB2IvvoKr4eD0Cw8cyNJC9rAZDs418CMSNuiUajmOECgU8MpVvNL4GQfITvUlZOwT2m9vsJv
LMjzcSVSIHNabv44YLGvnqXdQ3zo7VURUUk3QJx5epmwRbd5lhQ+rH1RFG6dmok3iZRvhTnSvQFe
oxxMJMV0qX6oZfxRkJMWaoDyBBugMTdYiIgFH6xhf5iqp6LEodXSrae5DEbL1FlXuI+d5Lv5JK56
Ii6kY61TkV3AR/HQhvwxopTFk3xTlPgkeYrb0b4WY3bJM5Ixlt2Dqo/vC/fMXaamuma6wqb+0tTd
eXAfJ8nxTw4TDQLfi5IxrxjlRU2+6oCol8dGlnzbRdCZBtUeG5EnbXFFwSRX5pTfsG0Td5ruh5rm
Aizvjwyx/UrYxFHmI4MQwwwidxb49NzHArh8xo4AinT80dTutS8h37eAn6LwQSd8QmW6Yi9QnRSU
C3jPLO4tAs+Xo5SSs6sjO8iC1muq+PV+f8iG154Y1qkjIR+NbqNCXUMTycfycLJ8u1Xo5ZeHNTCY
UFG+lSHV6sS56rE8lQuYeflrw42fO2z3IrktV6l15clmVjbBSbR1w1XVHmL3ax53Wy368wSHLZ+r
ca7L6ACt6bpEAC4jf5j0ulc4yq5Siaoav6JGAWNRMPqnJWe/iCsviThdZGgRDJbdGuzHbhY93c+w
pbM+0PpsDwV4l00N03P6rjPAbXQ1vsVBCPJoXiSOL/fh9v43duk+Ekrw572+oKFGXV5Szq+Rc2qW
58fkGjqMDXWnIGNnQtb64gKX/UIBpFkRKnExG+6ntLjVI59zuS4Kvlnc95QFqrOIxNcIn+CKve6t
6vKbkvBbeXXLMcki3jh0BsbUtisfOTAqXbl8DXLlmFNpiPPygeDf9yx7ZvWkryjU0VYALMlJZVtd
WSRp9e8uYNENFtkFagIsz/1c4jeNUGnej+B+KLQt5qHa5RaRdilVtOXOKwUfAyPq9+ScVdwWPbdw
Nb9ZuvU1npkoluHjPlIoYX7r4IBleHVpoHKmvqtyulWsL036ZcVsXGrarS49s8xg3ROz/Lo/EIPF
WLM8mUQTfaVdyiBDOTpIT1bLZzB0befk/YnmJskTp1mhuTQbXsLiIKN/6QCsMwuOyzxEY7Zgz8HO
FJlHXCNyeRMgAYxBuz3OIgcImBEp0szlwxAbH0vru0fgTg79j3yar0YEXb8TT7ML+5WiBUaQOeZp
A71ws8rqguHsg/nhorEswmvgUV/wHEvfLlN0GKS30CIzl7Wi7iieaTU4jekaUyK4r3D7ePqYCfu2
suPy/N8XRvEya8YRn696LfrwmqnU9i3389RqxHKWzdM4ssBuwtErBZyHyAVGM9QzmtueMYC1TcRY
iQ+eVSxT31Akt0xJPixRw6GvnlpuIysLPyijoHaUJzVJP0Klf4zp2xWXBLNqOLtcOXlr0CiCvFku
B8xfOl40oeW567oDGuj3gKUdWAS2JnXzLUhnnCdato/A9KTN+JYByq00RJMWI5fs1iZaIXvruPO7
MzdPEhFIpA9eL2fcEZ7eN7dlTC24/DMfB17hBbHR+j5mqFVwVVTlB7bqy/JsLE9tmtULv5m/Hqnr
cAegRHm05fjJqT8H3G51lhEY7F6XxyV3u2OWxU/L4JLPxk6MLFHurxyjr1pGPbpktz5mkkutHcUb
U3nT7fyWKg9qWu5GpfdHR3m9399ugAkjhDydFcScgJJL4rL04Jd6wPmZE7mCc5ef7ovRIp++yYkG
Iw/4cv4jbpMCqmiRWbexpMWeN9OjZVChLrrIA2z31Qq41zWFMeicJOKHYrBEjMLt/XmPJ0VnWC/W
9shOFWrcbblaaY4tu9KjbaCSWTM2zV6TrgTK3G/AO1cr2YqTVkzHZQBezsfYpB9WbZ+ZmjaDGngT
ysghij5KVd4IB3ZW80CKdtc93SvT88AIJgZxDIv+ZTlB9xtkmU3G8HMg0ehV+gRvYKy+9wNTaedw
DkYkHco00XHNmfNdRKareQ6YUEg7afHOMmQ0YhWp3FWqW6Ko057MkLtrHOd0u/xsM2TRO/tt2qzQ
PPJKALzPkVhZOJfkTGwsMgXOqqNC8JA5XpEswqXuYHRB7eX3kUB5rNJV6sRrnfXOpkv5HKWieHht
0401tNLXUtfP0lOvsGnqYE+x2EX+qzAXrDsNQZ3BLNhGefpot/gVFKylduM0aHPoxi6zvSTfjzEU
CvgyarcIx5d4JQkCz4138J8BVETyHUEg21zLXYLAW2qIIzOTTiRZjLjwkHTqU2W1KxvU+dqsK1Af
LcW5L0klKnIa4EQkFYyscRjqld6l8bGyAKVqzJdjZfcvU1W9WOFYf4sS+0tMRSzIxze1pvfZNrp2
bVwAbml/0XHfPFUFyjeH9cFDRhmYZIEsOhJJShDnkP/olp5+ZmfCj/LmuzEmkI2Xb43ipNcyfLh/
p8Jnow4Ivnq7JJ8cLXGz/evOgbY0JH7tmbBCAK9h0KywbVWov9bgA8Wx4yYGG7lUZiXsirLAsiRo
pkfIM1FUMNIztx+EmmzhHSBE/9JFFWl2+oOF5uj+af7Xt/Hfwh/F5c/3bf7273z9rSinGv5G+9uX
f/N/FOf37Efz78tf/edv/e3XL/mjv7/ohnbaL194d1TSU/ejnj79aDrZ3t+Ot19+8//1h38HLl2n
8sf//p/fio74TV4tjIv8586dbtGH+b/zmziM+Gv8C73p/hd/9vp06w9dsK5RVXpVmkqj7j/6fZr2
Bw0RE0uDqWuGI5Zuzt/hTYom/nCFwc9UzaThY9n81d8bfkiR+Bmv47iCDqLm/msdv19vDEez2DFa
BgIE0zWAnS0f7+fmjNLWRmCJ7mZbCqnfV0gU4E6+/3Q+/n65f+7Y/dpUvL8HR0KD0lF11dT5wL+8
R2ANMO+z+N3JyxIJo/AFOVihU25U85CntadHkQ1Jr/5vbnp9uan/cdPzvoZhWPREhaly4hGo/vq+
Jns1vbG0jyocN63xWcRvMRyduHkjTBuJUESExUuiJX4FyK8a0HoXOXnMt9I4GlAZSDWrj3G7bVk5
//X5oFH8++eiE2ZanPvliXSWNt9PDbEOWWuIxe8jNLMTNXeKSlYVrUAKgFOH30Dg8+Gv3/CfLrJh
mKrLfop2paZyEX59wzGSJnGFxkfglHAlnPHDAeCxgmgx/jdH9s9vZBkqXWxidiyXFeJvd5Mdg1lo
6xBuhpWel3DPmdgEPTRf/vp4FnjZb2cQlpVFwCfWdNXQ1N+ubDuXzIgkx6407UMjhKMW1aYcP8cl
esGw3syh7QFAA6Flk2c5v1f1QKYbRNsgXXKLeiROuicXYNPMnIHWTUu613J4X6a/UgVrkn8kmnls
825fGw+aAVhwDNa19cW2ko2wBj8lXbcrNMiy0G6aQiHTfqZbMa/Be27++lj/i1NqOsSBmowHwlWt
306pOk8u9RZC4DKLCBdZ+ASTrdqi/JffBgGv5dDQNpkouFd+vUW6xB5aPeGZ0Ccc1yTs6UTQqMH6
Xz0Y3gVgnWaYumEJ67cbEW5Ti1MORcFUYQovSGL+grLL++s3MTTt99uDhrOruo6gO8/4+vs5g/Ck
IlOMIUr0Yb7sk4Y5qM/YgZzYN7TSGGjwqYF+DtxmEA8NDL3y6EY45Dcy7e0GKWUUmHsNGwzRdNjM
5TFTSBc+MVxXA+kNRTH1avusVbNpsmmx+xqlU15pKrEBMH3rJKEjKHoQ09/IT5jIJ23dzpnfWxEX
3TaYC5HivJ5ECnCmwnTrNNIOfIOiCnRWu6L8pZgOiSLYBwO6WQ7bNYyzRh74QQBkCUeArn42A1xx
B2XSzWxdlA3Z8C2U21Wqkaz0JB2jfy5VNcKNVWV68Tz0gVbSIUkJQbeh61PFxvLSHVzy2WuEfhJY
XFoaxR7Rioi3k1LZ6T4VCOWArE12EmpU6k3hZypE/I2dQGXAHpCjtcwrdch3dVCH3WrURpL3OBiS
TcKB9L5jy16KxlymIvWFB9mLnZGLgf8jZ9cSNt1JA8MzMUCSFJIX8bAMVsar0VgwKEf4CfarPg5Z
QIsktZBZEl8r810FscLBelzHSWaPP+iNA+FmsQffu4RO3Y5yWdCl/pSMxcs4K5yXwCIP+NqZCmWb
QNDF2bWqNnVnumXa+NIWpLQTXZq7XwM21AFOpVgZWAZxh33UdrUwglOKwevKrbDiDyWOipMSJRLl
Oveh8iRwIMuvdhyTerfiOjbKO66joLr+H+7OY0luJO2y7zJ7/OYQDgcWs8nQMrXiBkaySGjp0E//
HwTbuqvYZlU229mEZRpFRkYE4J+499yui031PSEk58fcoBo2sh7BdDjOmFaRDrPOZ+/nlRn5n+lG
SwAC96Rt8TtiwA3NdRobEthTH5eOu7HZ+LVPjQMQjUlt1UZvYm4AOfNl0OBE8X0Iv36FUVGVGW8N
8/eIDZXsRhc1T0qIQ8igcyIA1iRMicWib5GKRR8phmOCmrxZx2maZ7vGkp3/gzrUwJoNNYsIARW7
BFklgZ6W0Fyp4NOzxAEC9OKMgyEPva0xNd1Vua/kiXBFq/xeV8hQsjXAwkZ/nbTI9S5V0zA9m6Ee
ksdCsrZ+7rNswtzIwKfJ97FdurTVJKT1zbZyhtr9AN8XeHtYYi6hS1y0JZK0zAzASfdDABquaaYA
e6E7WMkHfFptHzH25rjSyMYO4lePyCN2d1QZ8YcAPNYsMhGZrOwOdCYCCb9OaF9mkAEk7A3wNJ9Y
niM/Nmq79t+VaViQcOvZZhMBGxv7YBAC+pr93jdWYTkkX0s5GchTpO3u2eiVx9lpBi4VkTJGDcBm
DndcX5pWvo3rAglMb5IbymWCADWCvIcFsOWin5A8PxLoWtGcJsZQ2KcqF375SHugxk1Pywagu2oK
sPpB3JoXT/KzUG7S0YNmDUK32goT/DCsWlGJGJe80zJeR9LCFDwdBAUOMXu1SaJfNOOpl+iajz4k
frJ/UsXyfUbh+BOplBkeWynJWZzp3rF+BCkqptnFgPCCdsHMcUYyFtxHfpGrnahMI9xkAJcfW3Nw
cR4NhpNfiiaSIJ4dqxkedBsJ+LuEIFwtyWZrNc527JMs4ZSXuoo9/+jkpYRmP/q4bbXpjk8M6xkt
ukE/4FJ2XXp/wKhfppzE8JOY5mbjIb5070xVJtEu7xNyuCcBEmDTdAK2QaxDrFzkA5rAGJv4W973
qXiMcqDO77PRsgDXTabrU9TPorgPrBFvxQDBl/2dbEYa6BjXylytkqWXskEbBjYVhfZHRa/b5PVX
CIoIaq0utvpzALhBHKW2cJlOphg0S+cGnxVoedo5ZblBd5jod78P04I1CiZAUusonCpzBXkuWdaZ
4Qy2kWhonOgk1RHpx6hHbewm8r8altWrg4r6cPgiRbjET9GqkkxLZemdAll61k8vkx02E/Ks7RMf
ckZLsy3ntxhh73wk4rbK0NAaA++twkbeFY79R50QXHbOY2gw+Bnkkq1S24NzqbhE/Rcl2OXuy3rs
zVcb+Qnz+AY5HoRj4coKBh+EN31/O7H/f20Iuef/qSJZGs5/NZJLR/t//8+h/ZpNf24gb3//Vzto
ev8jheuxTaIjFI7nIV78Jf90/8ddej3aPglOzKcO+3c76Kj/Eb60hIIDTNlLGfjvbtCWyD9tah1X
0BPaFDv/T/LPpZj8T8e01GZUZY5kP0K/anG6/bUKLGWOgtj3rLu5tAlUkp+TVQYLBoLQonBG212A
BlT2iyO2qmBaVuWsPDLX3anOeedeu7LwRDUOJtwh/KG5t/5D/XhrIP70BC1BN+x4DNKFb6EAdX4r
UxPu5sQW2dMde6UKlo6VoLPxqn0izOzIF9aqJLjIYUTmbXp4N1GZfGcW3D2TEzkdSiLDtiqIwnUe
TM4xdwg5CflPDtRPP//0lj/8ekp/7nnlokL9yzOl4/WhIiN9VLx37m91eyaWfl7WtED+WH2Wofqc
o2m8lK7WJMx03SEJm8epMmaw9p77Tm7nIijP65XDvWiL8YatWiTiDf7IA29L8Sgz8kSGOSOYpJq+
NOGwt6rPQI/Wo3Klfmrt6gV5lTzB4AVcnOQ63rX+9K1GQ4XmKTjoOrLcXRAh6rUN3d17+gPxpfsy
1mjbCdO8KGfiroJHZ1vbIQKcHA6rpQy5iQtrXIs+K496VD+N1useJGY/lnaeSz/pzMOzkXSck6gI
WqxIj22H+OrvX89bA/Lb6+l7kFqXK8dCTPrbOz+DrzPboSFupzLuhw74ZJoi9fAhc+BoxBvB3O+Q
1MGhJVfqHDfyhdSDZJ+YwNYD4vkeldd9/MNz+u/32ETXyvSECQMsf/lbG1qn3Otjdhh3du2MD0Nj
jOdint9ILW6vQyuMS0FYQzZjnE2rn3OdqhUmyelLXor3smNM/vdPZxGI//aRW8pRCiwhXJpiuN5/
mSsQxKO7PkfuPLYI71QbRRc29MN2YOXCHrL8JMBlfrCBXPbEo7nGXQU0eBePhXMYg7r6tLzePNlp
Yh5pEw6lFJ/eMPgfTlICsujK70HluBT0woTEly+iN4YIUKKiQ9c7QKfzSbEm19mJvW+8/fvf7Sbq
/uvb7zEkA16iWJwjuf7tpS7qxkpr2KN3uq7eiBbARkb1jjE9/FbOYjXaY78v8m569YKvzkCo4sAk
lFC/Vq0oMJr13z+dv05weBY+vHKhUDN7FvOb3yc4/kTzWmryAXroOsFd1Jsbi2v0YUoRLyFPf/BH
/BZ//zP/695ngl5nessaiCvA543+69s79XOScLMpEWMUrwYo3UuJXALbjMOl2E7dzLvotMuKCAkJ
pd1zNzdYNuAdghH7kFkIbwWXwmPtmB+WGQWHyCRhIXc95x/u0tbyTP78ZvFMLS4Iy+ZscpS9OCX+
POBCcxoXprPMK6T9Hi4yxXo0GaSY/adGUBSxZTP0DvCH/eqU7CZC1IYuhT5j++7TQInJ8sYZTt1s
vXtUoBBBsnSGHsgVpXP72FV9eSWG58nrO3SDpT42rZ/ej9X45o9CX1m/ITaG3Po+OfU/jbhwVfz+
23FtSca1juSYXA7tv/528WDFIzVdhXU19Q+GpXZDazcPWauJ1gPvfldP6iXIreJZG2V49owgXIui
+oHFz3pc/mxk1/YcFpYBXauM1qEN2pj8O/yNTVs/iGDC3mdHz2np/ugmK2FXD84hMsHF5E1/NOLe
ewR+6m18o/wI/JJWkd3bEAz6pfeQkKNDDIA5vTKtKLbJuRk9vcnV5O+djtwQF9ggRi0hj7VSxXMe
4I+fMrXXRCtubWvg3ASRtI9E/Xk7uVKX6WmewiILSnCpEKFqUiGI1Srsl1xeTD+0XzPUHr0A14yO
BTXBco9rlqDDYs4B55rAjypNGJ/n4h1fVWUHLTaqDvWIUEhPHvapwt9mwgWsX/v2uxD1pk/xJVZ1
2T5x15zvk6A6jCZCk6qEycGdoLxWnSivyprOoBm54/W92M6TVpsQDxNGx5H55oDsIixY80zNQHYL
P/xgkQ+J+/O+4+Q+GIQqXyrryTdb+9IJbohLCOeWkL9kXdlMgDwkhJvOBQJGA07jEYty2y8fvnF5
kDNUIC/VL6SH93f0JOI8hblLfe4Y1RGbFpphw5lWcxsMJxx+H0SABydoq8bJL1yxrZ0ANaRsQAMu
DzCjfIILKGhG8pXXiQ8quyrED4qyYyH/CNMQvWZbPuYwC0+5GzQYV+uhJQFBrXqmSG9W093rLiTf
xuIOYEnLvkRBwB4Qs3PaOj/KxV/XeWGyKuYWkjeaiQTL/ymsspn3m69KNnQpoZGPbfKpBz9/0Rb9
0q8bDNFsKOpj1TwWk6r3ssScP0A/JJzU/Ai9aESt1RBN5SC60iZpBPi88WjGOOJVbzFKAUy+MqYM
4YzTPHoVqZBIbYflg56VTn7vG+SqB/bBmuv+03GoWmwfsEoo6NWSrq/OdTx9q0rb/YO4bXhGxuV2
IXjSC59ICI1KZJ5aEJo08hHGEO+txa0QclSs7o1Qya1lDHKPTuE1CenHLcRvq9L1clTiYhuFwQN7
VLR23K6GY1pi70sHqgqmTFyXPozCWsQ7oBDWWSE7RCsMW8aCt7aHCzQjqyKUUyw13O2f1rhioL8F
9t4M2ZjWiXIxw1Zvsd/jOq0kGuQ6cBcN2EcYNZDxjJY1OHLeTSzi8DjXKL1tP5T8NfVZEfN1cilS
wyE958sDPPV0OzaJiwCiAKLiyOfbzxat64LvJhWnbNp4Z2RoO+MSMElnTzPD7/GH6TnVZ+qBU5pt
hYTDK5pXzhRAv1KDBVn+Famc8pQwiSGZrP2BwhPeYWiUm3gg3QzSF2wmzJv7W8VgW8yV9Kyc534J
qTGHeedIN73MCj5EYxHL5bhEkJp5zB3F1BY62ejY2l3+kvZ2/jzG96GDoMlOezagy6sXdt2zrwE6
FN5wyY2FPO+iPaPtRU8kg+itCBhIJKU5bmyr+57MwNp03zBZ4lgBjTyfukKiVrGKxbiS+qswzLxD
4Ex6U5kpk/3o0VYV6jskL2EpnXe/mkjCRiqjm+mh00mK0qUCVhTBE9fkWNbljKkzIt4wENl1Lgux
TYI2wechEiyo1J6dX+61gXDJzsfg5DPp3Qffw2x0D1VcqfuZ5J+gqsUpS4wvSd8PTH9Use6HZLxP
MZBuB4LKkOp7WxUO0VkLDPBgnhnXIaT7vH2lCSZ5k1P/YcaHTKj5UrdecXWmCCTy7XgkAsjdt6E2
8ScV8dad8/4FAxxyfjt9ZR7UP3H1fSo5TTByWrkj0yvcJspi8iq9ci8kG/+q7INTszwoJA3rhrgK
5qFujtWaoptEjwdho/eSzgjhwXCeozHYOIgrD1w28hRDaz/ZFWbx9nbAp8yR5tw40hpBtl2C3YwM
0gG5G/4Fe3xGkjIaSLOtdhbk6oOI0591PgPeTSYiwmIzvooSF2Iatk+p0b8JCqNDmAzWMUxxHGhv
DJ+cWoZ3Q2c3b4FKvwWaW3m7oChkRaaYXVQHrFAFK74mQuivNiy7jjot+xd31O5WHpuZEBOfbcQ2
cuzpS2zcjx14rbJ7aHTORW7BZmB/O94RbYP4wYpg7Cw9T0TG6PnWcfkuE+84FKs0Vky6wNubiamv
aNkGhDupt+9bb+83XfqZ5iASXA7gxC7uBT3DrjLsqxR98xhxoq4VTncAOpN/diTEBDPYgNOtCGbo
va1fDfIUkNSxaLDHNaZ/+KDwIePuIZbF9DBTOG09UYIFKvydi+B7XcsiOlaxzratFxxD1dpkipbk
qRNysZmSEjA8WuKurfYorREt9Ui+lofBluOqaJkillEWQQPAQWwT3ns2bcgGGFdO6EaSSyZAnTOA
9De5bIbLsUgiDRGFB0le88pT47hFlaqfZOirLZmBcbLNDcTAGnbTa55URMDYAT7jlsrOB1iWwmxD
Ru+HrymzWH8Ir0kB/Mss/fsh0f09z01tNckaz2YU3zdGv+8Rs4FI8b8NFE8rb3mJGKfbiGXn9BzV
fnpuoDwQIDGf6jBPnyRcz9gR0bMcjIKlJJJjrO7dKh+Mdlt5YIcl6XiQKocXrwZImxPIsE3MyljH
k92cReQmh1RYByTQfFd7zbkJ5feoaPLrMouf7c551gOsg2qYmseZvJ+6YI9U+bn5VLVq2KS5me5z
t2AGWHSO3k6qwbsDL+A5RaWS2Gl5spb/1mW5ukqw1u+GURtHLfkXVR7U/HqxtQJOkwO8CbpTmkAf
5IImU6/Ln4JYvPh1m983QWXeocZc7jYgS/PY5nOQ2K9eip8wq57G0U0fZ6GeiVrI17duoM86ubIw
ctxNQzU8DJofQRXDfrOCW9yN9fyWw4FIYjrFexPC5B/gIHxilo7UNhS8EJwRxlfgDJdf3YaNOS0D
j97JOAa8gPKndq9e4jNrnfsXpFPxJiJmaC8RIz1Y9n1YZluWWOXVdTXnnSR6r8L9sJ570IpMTM5m
HQxbul0MmKRnPc06MLj+0PsnzvzhJfUfnjKKrdX4fJp6UpR2vQv5qrAJGa4zvWlSLl2zd63XORs1
C7f4dRy7D3uErzAUxYteTiON26BkDUNUwxMqn/AUE59wZ4ksv5PktR+6kLfr79u539QJzPJcOiRM
sYt3W7ruzeb8JxWA7zK/sM2CFjqOj2L2rF3eje0TXR6p1Mb4xdYjU2pSuOuaQIre0+mGglHf3x7C
DOSCxK+ku+bb7QWH48Xuo3LlwRqaXZLN/zDs+K+ezlXsbAXwa+bei1L3r12PNaDACjy2n/WYTSuY
8EiaCYTa61zpSxkHV9TE/TXFo7gpnWl8+PtX63djuoXnnRkn7gCEHKwb1G8tpVepCGN00KIzbr3V
UMXRNvZDwJlm16xYdDZ7J6rZ9JZeeCI+SV8VAG5vF5XVlrRc/9wrc953HiJpuhNrHU0RLaRqymuQ
xN7u75+s/VfhCW8tShomuDxnNMYCwdVfX6swyJ0eAX9zF5s5xXlKchT5vfMIK8ZW7mIbTJ9wgtnr
uA371xEnRDZb9vtS5ZxB8cYr1cMHvxWR3DLZDAyoPK08HQ9+CwTGMwjYc/QwHYeq/2OIdf6ca00/
0weEhWghPxvlc0gCiog0+FAPCes/jeP++1dkK44NC92QtBB6/DYpHsgJHfPUQ+a8VJTzyEkJLoPB
EiaeEvdT0WKZ5tNqKF1vHFLdVpJwqNPfv9D/NRRE/YSMBowCQhBnMeT/9YUGmk4z4Sh2aY1pAhdL
+vZOYAqJCafBL5txXt8Oh2T2Aa0w2YaR2tRHSZRL5Ln1H/OEaL0HRPAPn4D/GlctT4xtoXId22dc
dfvzP13csz9ZRsFddPEd4sDMzXNJnvU1HIimZdf4XJr4e03yvowiTvETJc6ha1McNUCxL0LZ5T+8
UgzxeSn+PJOxhOUgGCPyzxa8a/bvn8moLFyNY+TOSjRh9OXu14zBXxGKVWG1QqRQg87fhY4Wn61X
fSdXsH/WXd4dCp9MEiSneRkygBNVcmytLDsake4IfpHwrUdjPRBp9Fgkg3nxa7xyrKUatvuYskG4
v0VFdkxJoyFNWs8PblD+iLGAHevRe9Z1o+/bPMzvbyNw90sfjuU1IWYJm+lSIUjDYd+PgQycuXtF
hJ/sb1fGrdHyemOJPuDymMPo26/h0q+aOAaQR/C7AQC19T95bZ+ylrFsiRyBXvPkFUv4A8FHL6nr
398mDc3cZo+W9yE2v6bbcxG1OH8r8yUcxLTJ2oFCdWlSRlN+a8YJOqNs7Vc0Tw8lqKtDUPjiHGB3
JC2Ldax2roT8OdfSoqv+Vy/ak8ND0SbvFJ3GphpbBtjNOJAzqFGmdbEb3FWuGr87JAzQlf0Yerbt
osAKavt5fCIHtb2/BdGhFDpkM1jNKZH5Oy+6Q/8Vp6J9uv0qwvD3vRdYR9fifmFKeoo4knJNPGp1
8lofpm8f/MwC3UIgDojaNoAXDr6on5CwMObvJeGygLC3mYPPOB+Tz5q26EdrEzmcKkTxU74QJcAg
jd6Ac89vnlwIsV+dCWUtpan/HoyAm8ImH18GyD9r9Abt44Qbe6Qnthnfb9iqTh/hlPSQ1M0U3KkL
LW35DE0jzvJwqclNr3iZckYf9lzvo1QwLeL6tij8qRi6ZpMtRVCnBrUq1XC2J7+9ONo7EX1Rn+CR
dznQbtVm49mKRMuOx2/ObduRaBenIy6qcuUvBUBK1BFUhH+1UsoQW7Mp7NdlDn6u3axi7wlMI4n8
L2kZU5GZ3/3KrLhcHXEeF0b0nNsgn2IEKBVv3sGxCL0OZi5jdxoOTpNcC6mbx5hhT4PDamVP0lnX
Cr+8F9lb32pJYyoZaK+cuvleQ9B47QsCn/79XUvOxB2Z7NXK8H3/AQEGDSLr3DfAE1wYFuS6yUww
j/BDiLXAlTBg4maK+JhqMWyGrPzhGlipU9JvTnK0n26dO057MHHOTMnJmHhd4c1eaATO1iEfw7fA
UyMjMnaBDX0qjcRwiOoZ/TowjfsG9fr61811LqH3otB7T20HKrMXHfrBCM85lc9dEw0ZF6CZL9en
ucqQe2yIOe/fZTVcx9RpHojxSlZDYv2Rs/d7jkj03WONDBH7+7uszeQzpgBOL99kZS1faPyda4hd
ndYwfndDCe4355MIOOkpAOt76M2OrZXZhJvYqOIzCWaXfvkINANwPuU3FACmS+qQ3eqTIly+QkNA
PlgcuIvrZT6ODsHMs6M+f91AVK2664zQbFVGVBIx2OTCSr1Ttby3AYZau5LE4Q2ETBji0iYecV7L
w5SS6YigkIsnnMMdaRLI3kXWPkWhRtjlinA9O8Pj2IXl5fagm7q8hEvK7wzF4iDcPH52UaLCunwe
SR6iQU3GFTiy8mrkTHBtXcld0YU/806NF1aI1sH0tpLmE7Ejnbk3s365Hctuy21iGBeHo9FvhZHo
7e3Z5zNIQPLA9rfvQNmnyMyS5cwMgGQQHwYZX41vKD6O1eyAJlvGYfMQ6A0br/AwM6c7IrHItrPL
7NVzr5lN7kK0YJwb2cAsWxaSuWLS2nl69etuHU0YpAoCPqM2hwmrcUYvLyR2S2Pn827f1bY9n4E6
A3AmPmOpz+rIexQyIXbEQUfT+G2yr6Z6A1ijw8/lzNy2CA4kj/ziiRgHAGK63chybe0DjtlxOJLl
7KRXrLRc7qH8KufWekUWlF+nWSH2VNGpEUiBmbGri8U1crGxh5Cglyymuzo4ZcEcnGTTmZtk7CAm
BBVx9U6DdEwSV24zI1lbOqzITAZEjFp02mcZJJ5GgF80NDhIPtfJU1GCDvh1vdwq9WWaE2fwapPW
JnttqZ8qxT1tbsCO+uNYnLwo3CHU40qo24n0eGpq9gP2szDtI17PelcrSX6mSZpdV05fCCQD3jh2
eyMZ4ceWBD9iTPgqmG9vRl0Yu6xK3+QQWBuwbmTmqCTd1aGbwX8mBoeR+/2tSIqGxNzHVm3t9aDv
HGuez87gkOrLGbsNq8p7tDsMjaAcvtt064/I01r4pTTaTkZebuAF4tFiBLjts7w+E6gGuW/ZN9kE
vq59lp/Z5GXfjQmJOcjZcH+bbGg76tb+cnJCXf2wFmkg2rJm3SZ2/96LjxAW0Ii8j9zQ/JuXRtOP
bHyZ+v6lyMf2q5HM1674o0DwuRJ10WAOW24SNpTfxIkL/dlOWHWxgBYPjdI7SfDgSlaAw7N5BLdu
2f6H29lPMJXrMXiyqryCYBVb836q3fvbs+r4vU9mkqLWyggDCo3mTHFbnhKr4lcexHflZN5R24N/
0jRupbaYxnR9d+pjEZ5w1QIR6NRGu034PLUyX3EGzJ9FEr6EERbBIn90JpvoHpYmK4+gybXyIrUB
5EOoK+KlCfIj18rjxEHMMVEhlsyWc8zK+naX12SAJv1nkMr4Xdj6MAkWkcVgmifDCRUQD5fhlISo
nyfEApilE/IqIXPmVshg1Yx2ViFFtprZymg4Ki1e4cfbQscpokPmxcda9/0eU3k6ESjlLm7RknLC
r1kIDc7PrE8vrUX+Q8i6cZtXASJRawTynw3l2bUWsIKb5IfYEmF34HLICYulJWgiLNkllfCWeZqL
itRA3Lbc3UJBxmjUsdykWL2LzBF2R+Y190XrnHiHd8Mwl+8xSs3zwIWJQ88iqcOd0qcu8N9HpLuf
Uw5z1WEo/GKpATd1Ob5KwXzMqf3oGbZo/Vi7O8PAoyyIYiooSFmWqrVT2UTCiXLYmy2wzNvIJMne
lEtC5I0+mFXwOfLCJJpLe4QF5XnJlG2KHoogZQnUAIg2uN8d+ryL9oV5GghlYZLFaiwvEdmrLoP5
s9xMuuWpdX7LoC57x6SfHUHgjJcoDi+NMsoXS+qj0Q/1Z84A+rZ/M+0pXLvIHy/KxFwf+v1wKKKE
m0uqQnuX1gw/iGH4JIEO/+xsADdtVLpLlqqmWkKhRFef/77torP6vf2jm6CTcNiS0Xwp7/fhBZrj
tMFdilYzRgW5kpYzLl0qBVaqnYNxm3H1DdGShjlNJ9fEW+9NRCTAtjwBRZHdN4Oh+NvcAVwd1FCs
sBQ61wE13XlQHyJxyDhEP/sVYssmcjBmmSTG9E1fr4sKxkjouiTVkhjg5SI+MBrHLuq57fr2bWb1
//oDemSTSrx96+o5pAHBQOlGgXV2utrYtn7u3KucUjRurZStA4Y+HNwvFUo/iMdR8TLUfrLH82UI
W92Bg1YXMubUhbEunF2lUiysbKjoeTBJlj52sBx7xeAE1TOmuS+x6n4EMl2kHlSoTmbXjzaUykXf
s0WIWF7+8xDnCSqrCdxrv4y4bH8esJ34Rgu5a6OKg9NN6jvRnMlqnLqtnbbpIaA9X2nlOa91R/Bm
mk27sC8A5iwLNUng9R6tJMDwOTbHO3M82YBEDrepDZptEpO5f8/+3O8DV3urSnXmS2l63o5Uhgcz
Km0OED6E/iCI2OqZohVu/jVPdXC9PRh2pAniGe4GQSSkyJhd/eflYYv11auHZn+7A+BsOdeU54d8
Qjfc4+OXXuIe8uVgcMl2sqMSTHWlX/woHR8cIgm/y0Y0d8oKyseyl+PJKsCKGB164xK9yv42ymMr
xaR/vOR5E5+q1v5BlNL8MEXJ93TgiOocCxW1P0a/1kLMw69s+pbGe3wr8zJahRKyylLvzKNwrwDB
H8ucKOXBr/I1V1lzDlTTHFUz7qV9Jv7Z+KJ7RdxmlgZrZ4INHNTti0qU/1bI+EOOXnUA5VFuWWky
R/V7EvSSgFjxpH7vmlFdokHxucl9IkIZbR2MPJ73ia/ZUd32n3+EvktyyXJzzNMObHY0ibU2YV1E
zGQvAFVHXKwT1utSOM9+UpEP3Pjp1evE7rYpo6Neuw7ZMkE3scWPYBYVsrSAqCFAZZXwDQRfesQS
rO/JFCcnpwBn7Bh6k/Rd+sj0fZ6Y7xq9Nb1XDWmdSVnjxe4JMUJlXJi5/N5ziyQb8V+18eSL7ldD
FQ2OTQKeQ8Z7man4Pll+Rpz1xpEb4gXL2Q/fzYZ34caHokwPv3bJ6TDDCvbcjzkeEXNF5s+sscXZ
DRv0FCIHAeT7OMKEErsWYfApDYWxb5avWHKRV6bRYDPXDRdEm3fqp6jfcs9Or37j7TuzxvFsgJ4W
5LeSAdDKZ6pZQPHpxE2zbOTjFI/2u2yb16wlAlAMptxJI3hOoTq/izH4UKnx7Ef5/KWR9gmMY/wa
YFY4xgTvrBvofTWrlhdyHtgkUGXcBxrWhgHRz9fN64x06odgvd1DtOCEZ6NhtLH3w3SNlVUFYCDc
+GEctf9iNGtf5WsU/KSvDG3YLXni7G0Y2bG0TaInwgC8vcQ6t55m/4AIlDk1ir3Fqis3VjP5d1j6
zKPrLxmBnjOsBi8w+dBN7dpmgLi24WyRrtS7TP5zb6uTmoQmPTKyy2qFaby3ERDtbyqMvLepGQsg
zI6j3WPZKncnHSjVajnFs2abFd+ynHh7YUwfaU7GBiYOomwWdeiNdklJ+dB5sHhv4/RO1eZ+XuTo
QbVcbOn04M9yfGAs0ZI4F5yMOPlajU375IoCu38hn8ia7HY67dRdJwyPTnO2uu2vw1bXuuVQo0nS
XGOX21exZV1qzDe/Kgp7rK1raR9Czg9I7aG/aac8Iq5DhQ8Z+c9bGIQsvJZvYxsPRlUW/cFMyw5d
xMSQeGhfnOVzIozFgANYc41+lEQDzydzbPLqh6liQJCK6RA1qn0B2/1tqgEtup4OHoF6AFE36o1o
QUC35A4fmgKpbAlYAwNOfQrYN0t/3DPHSa5x16HabNIPnA7hhZV+zM6jswmlyM23dtjYhEa8W1G9
tdLO2zRJQLBlHqv1yOL1JWAfXlXJ6+1wvz14BGyGtbrwJKIL1qX+JQpxfBhxzsrI8t9paLLDdCvg
8Je1q6BB+QC6bzd1yPvSYdx0NVv10YxA/Ks4YAYVw99jrLZWeKTWmW3a2KgM7oYk3lO8+sUqliZi
BWPU4O7mcsVBXmxvapywfLa0UV0oVVcDbvGnYgoTWPT4tf3RO2ZUbneTE8EI98PwyZzem8AiX94Y
wrXlIcqBknVGQDVtCuFlGyzqxAbGY7CH+5fdm+SpmLq3j3Qczlq6JZe6B13fnSXLQZ0RhAxT6EkZ
ptqUYQ3/i8UfbLrJuOKpIQvOQVaWVJF1ZW7Wnp0AXFpqsN712vkr9TshGb7+bDCx0tV6P0ccjJtQ
YgxLkLoESA7cP0w8bRx7qtsIuy1fELmBqLmIqIo/OISLtUlvdiRKNvkArIupibG8aILTbcA0hjcp
MKFyQngw0SH2PNRD3+EzgKk1duoxIKPi02LssQnrpxrCzToSCdjItJXHPi1APHA8dDkROHFCklZC
9NVkmN4rEv9kU6RgM91cf9PmjN7Dco16azMqAh3lN49OKn5iVcT5Pg5HX6bDlVOpvfcQndR+CDPS
6t4STGXXNgaFNg+mdZ9LPCNi5N6yErj310Mm480oJpbvCJe3v/rzjLUdTbXGTkdiTC8H/zhZ0XN/
u4IH6pk7BGHxmnO32ZV5Ol9uX6Gw4RJsWnmKovbk0rG9jzkBXl00bZUOki37E/8SzW7QHjCj1Fus
Cza4fbbmVthflu3L1YeelcnQuk5++nELZKcomw+qiN6xyT1WiQU3sMFbbMZO8hgvxbACHED5LF/7
gSiZmgzjp9uDDsI72xHmw+27tnYd7vn6oxaRWpdmAxdlSgDP+SyKVhO2ku2v74m+nu+11X0ph6al
ctDvHAaBYmnY+qyIEcjTN9+jVzLub18B6jHWYxENLFabaBfMNA4OLtfnwaMsgM85n5pFEDdlM/jA
wfggrDhc5W1sBGBu0unyvzyd15KcSLtFn4gIXGJuqaJsV1up3Q3RTpD4BBL39GdVzx/nRjGa0Wg0
VZBmf3uv7c2Ep6XcmNdrhZ3WzSMxxf/2et4jhgzQmSOfjqC2nQKeb56W3x9+d2Rvoa+hYYdiwPl7
PFAJtqYZMrhVQsexCYSguNxPTuLcFNpOHqjW8e8t9aRrXx7SOcREd11dOtgOiNdZdYJauh7MlC4H
cELNCQ4OLL3rh1pPXrW3WuKLRUAopkl+hpJbSc7bPC/G8ug3a3FLcGj3n1luEF60lkv+1Hsay8M6
mlu3X4ODVVvJxul9c5d2Ujz44SAeYP8Q75tDlxuQFcIzb9MdZo2IxplsP0ulDisGlVsXhC/BwjCe
TFVuXW0UFM0Lm/aH/JURUf8wzGC0hMeJ1PRr8eRoep2TgFVsHVvu5ss7oNju5veHjCxWPmiUr9Wh
USRNvX1vOwA0ffUwueZKK6pwL+OLZTXtM3HNrRrq6Q52yt5zdPY0XS+EYEmBJK0rHj83vGJ6DUIU
tEfbPdG1Xy+PuG6zBdIrx7xB7tJQW+ffH2wKVQ+OvZy8cl1Oer5t+lRxHlpJ0quEjNd/uhIVAGT3
/uJlHU7wGigKaBXLQDHUbtzxzyIu+rcuxM7Df7L1VekcB3+4yf7Nva/p/SzGs6eMAOuD+NQ4T8+d
JVwg/0HU2pX5MFolLZqPtlzCvbRCRkWTOP/+0Of2h5gCmMWpXS2nhn6t3yfu99lzKmwV9mLkx8wL
WEkaHibs3Vls9YI6Cs0e2hpCPdJYYB/8kS4Sp4DgkQ/L7WrJ5fb3r+gcoN+s8VDDZhX9Lga/P1ge
whxzExr8/PGD7LKCrTFOt2Ov38JhLZ8UmxXHm+HRL1heCLTelZ2389siOQHi//7PZ1nMXPIh68/3
+F2quJirddsPDfPT3l92hd0ianS0UHe1TbPuGE5x3qfjH2b32fkXOGlSsVvn7uv1aLXRhAA2DpOq
7ZSj/9gBLaZLl7CCAxBxBjPYll673vlGNe0zmoKwLPIP5QIKbMy4mCWdz4WXePtLYlgm0d/VPv3+
FMvTOe07ROUWJZJEy/zIV3nOr3PjNS0MVBawhY7C6p6Orj6rkpLArFz+jFkyH6bMafe+qJxngho3
A5izXU735qXZKAtra9QVrLqUPv94U/63bUL/PbwCOgfp5OdQpqAf2UfPgyDhqa5+kv/9FI/E708L
TauJo1AVHc67rtT+W9gVFtNMad1CkRkf1mn8BN9JsyJ3vR0Iyvq+7apsF2rX2fz+NHCcJ+mK9qJM
jF+L5jJscR7+M+YpT9UImmmgkG7nOlkWV1fjjJ3LM/Iu/NeruNMqt94XTLHGXFMgJxf3cS4r95EB
/CsNjHCzr3+rX1PQ0Hg3I6kr8d8fvhOTOpe1+t9PwYfTUOUb8RLW9PVIwTXYHfAnrQZO7BUHU2bO
cVqFqLYdJVUJPrEGsQRW2Fz9SYbBe2BzpcqRn8lqLf4ggIfzEmnfHfYZBTR3LmrSXVrLrxBnAnYK
HtC+TTQkWJsy8/Xs97b3nVde7A3yx7Dq8dELGFhXqk/OTdWdFqfJniCyHugoPFTz8rMUXY76clXp
JDnMTcixg3VxsPa2ybrwu3CncL/hGg3BFTZVR79bplRCUPONae93kFmuo7iZczw61+Vay+VVlaqN
mykD0ltOy+vsTvtFtN3tlKZ/xFyl1OEQCua6brxVHo11i17Guwb6IRf5Ao9fzpW1YSB0kAo2Zrmw
YwymLV/TdL4rF6M4WNM0AG8owhuLcBL9gUX/4YnxRlX18lf3QBFFRq/naHeb34MMQl/3wMm7vqvo
e1J93RCvXQYaT1lrCTJwaxXlEGsKT/wKseL/f3AYamxa60No4tLTtVCE93e/Wmb1tyv1dEOvRbeZ
hSTI7fObWjlQ5KvXOOU4xs52JeJabyv61Dbz/OlkDr33x51GGtGsuOPRyiI/rCPiNe0/J+v+gGDs
n+yiv/d0ho1ybLMHqdzx0FbKIasmnXslSboyYY77HIb67xtQXt+KPtXq4jLA0U5KPZ8zXlaaAGgT
rNx7XJsZ/myfKqasOrrssa/NzNO1quN/e6kk/1YkS3PRE1ehqF8gStpO/zXMQYqrLDMhBViIE4aV
kblOX+TVKecNqriZsyCIm0apaPFK66ZaGPMoJ3mduSaTsqfkTMip2U3JcDdc5/OeLC/l0ONGb0Fv
kFgjYdsOe99Q3Vkog+vl1SBULmO6XViU841CzxxyLznXFoYWjlDO8Xc44GPa2Do2QZS1bhfoA+uO
DBg8FjGHP5ehBzMQjJ3aebnv35jmnU/Q+5Ha402lrRFOY2s+Zl1zSNPAvvwuzIufGBsofdXBweBH
fsm8+T2stn3tHyj5eUB8pKrJltXFvd61+LyYvDaUdltDeM+jqEFeLcX5P6XC7IPiYbquPjP7ETUz
12Ok4FELu0M3oT8veXVOKx+6/6IuXN2TBzu16ntnmqIaXxqqhSE3vzN5xyenmLTDQ9VQX8jH2X2U
uTw2mpm3hAmzqV3AU1CxH5wVx7ahcUt71LqiBro08s6HSqvikoPuvnfsfifGdb7FzPta62A6G/NK
sCep/Qc4FVfWQX/wavJJ4fXvjx7CAwOk4++v+v1b+VLAYEiZubNtaSzJM7ff2XIfh/AuTUIm7S6K
dQrWv2OuvseZnG5+jfu/5yfpkb+w6GsoWk9jvWNcPkGIBtXsUO/+q5Bf5fffYYy7aPf2uixGHD5Z
pvy13a4goF98W7ytecNABvDArUh1Ri6hay4V/sV4xWxOowhqq87JGiSo37xm5PW1t0uIEvXXkN+s
FDPgmiduNPOFQaC6cq998twjfGaIzqdfy3w2Dtkhn/L3pHe647J4ksIBJzkq9K5NUiK8iAHGnevJ
r8U18kfwjsENub77AZPmae7UdIFFhlLj+Ds+2Y+6xGuUQ8fb/gr0Q9uCDsD7aJidB+XYbfA2chgm
Qbbcmlif2Y2q9MSxhyCEpx+4Hf3LCuYoCSbOvW23X2tB+3SalZ8d1I3Ib63s060pb8cEAYvafK45
e25q+q+hJZEorOmfjCzRsZ1IJF6Uu3CNaHs3LqjaFC6s1Uejx/G2xjC3qWhMrsSCZi4+R28Ru7yw
Hl1KmfImY74zeMz+luwGhWiXLMl4CMMM+QdmPqn+ea9HPOJ1uubboMleMUMWoXsH2qimZpD/fQda
WMMta4eCfx86fJVo8B6rdtt3sd1M/qHidg9/uhXxaqwyDkMyNi47RTJBTBkhUXD+IyogbEoD14q6
T5kM/N7VfhYFGfVUokhl5bSB5ERXBvw/FcqPrGUAjuschnO3kgbyvWgZmXnYJvP/Biw5R1KMM9B4
RNadaTbHCB88BsehGiCuDMYr8wx8DoF97UEzj0Akmd5oiRWd8l+TqzuFgqDnmJY5hsFHy5lynkZm
uM5wSuy6icFnn/qyQ1Osy2+r5Xy1Fn87E3HYQQCOMd7MjK++sklhf7Xtg5jF9aFUSVxQscooRMea
ukNltvM9ctPGXoe/jFpfu7l+lzMMqtyIKV7ryVlayIfjV5/8gCN9SKT+Sp2pul4yFJdJWJAWpc9p
f+dBxtglJb2NiQ7r47BecwaJEe64QP9kdLJ5fIdqyYAxqhM6SX1bSWiT5eswzclukAgkqcx9bPmF
QGQlZbway7/CcNtzmPj2FtEeSbvgGtOZ89kzHtfcJxRqkempVU312xSoqDMqBokUknBwLKCgpPox
sH198TNugviGms0MQIFbIPWxIdb7cy/CZs+sYop8Jf9edfYbryrarWZKkCIDBY53rg3gYE6A06MF
0bMbQ8CEq+wQ+ae12ts8Z6VMYk+FaIQjq4w52eGeMLLlFPYRX9IcXKsvnOxhlNRWz+ZX41IgZnTL
FtuOx6m7kVSeNQiO1HhIxv++CYAy8UkSO3NcV4bH+BfedfDY9Xm/NTrjIzerGF8ct/PE/2i8yqXz
pLI3AZRBU3PgmvrlO+w9EZO6siK47zn5NPSqrM+p2IEdn/hpsU+lefWhBv7Jo+RdhOduCHGVrHB3
Un/+W5b1cJg9TrGUnNZ4KdqQEEltJxAe0O/SaroxVsvaw0/5SYoENBR6IxmKTWoLxE3KadEsaQDW
bMaecKdLfUwNAJihUWc7HhsKEsWo4YDqY5BdXeMVeb6RuJqfpW3EHDHcmjmjY2rMwh3q1xOJlvIm
zOv9YGjF0YnJjE1ciFYcYJRhbW4sjjIUpdI+CmLaK9pLQUXdMtQYzZe+OKpasHRirbCU8bS07c0U
yqNU/alPWZ7aKy2XdPsj7B64AiYrg61oqEGPPBiuvjMbakOc6ogfBRGd2GpOjr4fPPILot0F3w2I
c7S5mTXIrFQMQwNoq+cuOwtlajXFtwiynj4OnA0LciYrlYPE6I3OxvSKPDYMdSgS/4kToIKe2X7R
HoAvc8LMYnvdvaWfE9PK6I7EcAKG9BbT4HtgTtcojbzXlZXj6wdSnxlMUiwopfgMQxcGeFoyT1oi
EjnfoQrWnRs81i3MThcwz0HTUzPDht4wKOmBn+tWbGjbhMKfqWM1O0TTKm7kowvD1MkF7eHpk0Hi
C2Nk/rz0WCLH1C2PwM/krmPEEevOf8EZ798JvvMVAwusyeKGb5wmojb/185jGfuexDys5h2nsvAY
BkRlczWqGFcJEdJ87+bQPdsZB6qj/RuvcJ6ypEGqsurbq3Niy0Rfwx2lYW7Qkv6ZTDtEyD8RfS5r
2TQ7P/PwmKY6PZscMdgY2gNcEwvaNWfQOuv39cLruoaPWYZgB3hokWZ3IeCrIsTPO9Ysc+/yBdn2
alGzN33bhC64s/XF1p3tn5KhNJ0lODMbo77W3w1HROk2mjNr2KWNrCDHzACF1Wfi0z/P3QcVTxND
bZi7QmheKH9cYLhO1womrqYVcxEQ3+AU9maJytUwDdpWBDWj1ofFCTrXjijLG6PQ8tONcjsdJ8kE
wz2gqsY2UWMhjDlbvx1uy4GXIHFrllLIZlu9Mj3wjGpkK+FSv0y9tSsVymeaH7qg9rdjIphH0/Uk
m3GbwJPd46AJNhUNQhdCbir9Z/R4A5KFY3vKgrRVk93tnJZ5eJYEu6qkLFeFXpTmr6ZkN+5sa88O
qKMFn9qT7IY34nl3vuO9CpE+Y6Nu78KgAjLBg8N5eWtlkC+8GdNg9mYy+I2YBX46dE1s+pTjqyuK
Y5Z64iEfaV/B6tQ13Udl0WYANTfKyCjGrRy/6snGfOTM7LH6Ovaw1j8yRc7IQxmLoH6sFk2vIclf
FGsZTXTLUwqV0DzV2Qev6599n/iMA8FjTu5WWpa28NP4Nd5qb0FHrxESvKQFdKjj3P2GHzZsOSMD
0l6Hs0X50dYp2GTZSKDWaxwtOjV+RBeQ6EysW9yJ9S41bjuuwQfCSteC7mf+t8+ubc67NufqsiKK
otrplSvcVHc1X5G0YeTqcGNZbx6vKH4wQH/EJVmQGJlw5iDoOQvAIaPmq2WMQGhYgDwGJKUU+9vS
o4RQG3KsAGJshjz/xJKF2xd+/ZyEH9h5cO15E59Q2J1U0d9UIwtqX6Y4Vz6E5BAXeH7HZf0r8LsX
nvwnpvtlbOEpwViakUaZTPe+K4EQSc5pFfE8HIKkSZfhfeKEtQ+4SaJLso1ii4Kvl+BvlPdeAFcu
aVu1GdKqjhnFO1D3Hb7KpLJucchjCVJ/2jVFFDJoEXbEvVVQqYZF/k9d982OYypm8eADixOw32Dr
mMN3NmQ81dxijK5iJQ6fiMX6Gyx2xmluPTcqanljeaXNSZxy1x7/Fn4mIL1ZXw50NFd5dMUv86C0
6PnNuqWKp7gxaoaUQ84Qu6M0uGzbIwS677Fr3sxpHuOkZULc6Sm2TTyTU6Dtw4SySPJwuCHiTXUq
d4TQexk0G7m7VNM2CPVlzCc8TMp4EeOz7Tb9NnTMB0zrFkUm/FE8ngefQ0HWcIYg7fgMUIFePQn7
fVTkPWGTcE/NKJ+n1vnVYsOVeUMnA2ctl4g0p/fYLvJHeoip+QbWtMsIprWJwRNpdKiqZtnSSHeU
PUx6tymJliesi5z9wBSSl7AbtswhwH66BAfJyPT6Irjs5pV0ecb7EIrzNelb2numxO9XTahMpq/2
2nxDfhT2cYpqvDJwFTmRe3DR1BISdVPglMlrqUtXpUD0y7KI5zL/Kk08mI1lWOQTg90EIGzLvIsK
Ii97cJ05vdH2LSMJuVtrJL8hcRDyq/7EjYk6lGkk9d36H9QxCcQMFlOxKE5GdLrLunvo7PS5rD11
tI0vaiSMcavG0orNnjabbB62ZCYOwzi+tKrL98jgHL3KhZeGUDWWgxaWSve0hDZtZgRhZMf27YYZ
wGnn+rAE3gnUGyfqMuzPnIEN12J4UrOr5ynXer6pZVOZtO75Sbt18+HPUo/m3qJwhFiEscNiDMeb
xwEHBDj7ed5jXeAN6Jwdw7bi6A17scrvQSz+QVmUuyhaCDN7JES08i5Zhekd1DAcSZzq7ZKzFDSr
B+rFihsZckLKz2N9yhM/4bWHMsQefNtjZ0e9ELtwsJ3dXC/NdnDtM5MEhM9C0iOEENVRLKXrojzM
pJnWZPg2s/DRbGhQLxubGGw3HZ1EvQISQAiDygVazLc24bJ3VgLgft6fAsMXWwtsfo4YUeCzwqLf
DU+DYDF1akdsKmd4L8PaeJyZoUm4GZ7/WVd9+Gb6mJgGWclIi4G7y6A3SdXRFVamtEuJDu4BfSKJ
j6YmGb+kCfC1SkBqnKRlbxNizdFcz7QO1vTFFcbZGyhNKKC8bWoDu5ZAFR8GuBPeGjuJN0RytihN
BCMZl3jw7KVGYcai5FbjfuIrdmBkxXUXZDtPJ5APg/6kKcOOgo6ybaA1942PzURN3kmG7soR7dqT
QgxtnF+gPxZRWGVjXLGyZuBG4qqdP8KePjpF1/Behj8ctLJ9Nfv3SP5UfY+MTRqa42hUh5URWPc9
i/I+YJKOOGzErRhPfNyXrPCnDaC1h2DGgVh25hbSiqAKLl5xn0RBMmXQp1YMQmpL7gRsgHa+2wDt
YoG4SiUkd1EsTIhrlKonGQd1KE2RSLt+N9rEfVcQa5w6AgDc/rEozOeOBjwiBWDK62s7uQd/YGzx
OUbU9YktJsBiK62CriK85hPp3+1QdO9ORsCJgegdwOlgj7lU4RHGvYF8bwe8jzhoU9W/1AQ9d1xU
cNjkCH4E8WPQ7CCzBnlwE70ZBy6qOqiYGPIX5P7mj4x+OAsFp8PISt0O0++jm0D3mifrlm9wPYwA
XemF+Cs4+cHMpZ7eTz59mjFbWDyURnRiM+GFvno2GfmUDcbN0hC4ofgpUNr6PDAVxJfxPYIy3qKA
pztb7+2ptvedZ29tC7NPs85c9gnPkONfkH4vfZ+eVbVQTWm49b1abpRBzqx3M26bQ5GypAEgSM3a
uRn6uoap1/40Q/3QEAZifWB44tdvePvyfSvXt4a1hc8MJB/9zJiZ+drsnj0jTXlku0dD2LAFuc6x
FbIGuuaC9JntgTFx3/epXCWet3N896CxB1+GkSbwK4JrIyvrvKwTS/oZ/yF0WG0sxFWCddtZWbnp
5w4d+6OwLTD2A9IsC8SAauLdynWYNkNbT+d0HXe5OT0ldhDeZHJ5dlaxxJ3xYBnZ++I7D349roiQ
WbGjTqbbeCufkXQqi5yBjdWaRc0O8Hwp96uwxfTQGt5f7H3Us6/jk9m9SpfAtY/hioEnFo9uZIRO
iXrAOWyrZMYWq8MIk9YIXLRqIsyZgiXBZWC/3M7aqG5FbaKILuqkrdzfYNLJ4tB10Mjylw6zb8zJ
N9tTOZRHClvIrnM5CBLGPgBhuy3nbCKUy+3XT23AB794ASn2ls1XeW1NSumwNyqzv8cTh+GrappI
2MUpyUY/Dqt+ZaY9v3d18xTyJ48midNpxArdCSGi7LWUNA+kh2bT99JmLjD8MaEL3JIrPjCtlNj7
sr+yxYIh3MHZ1ZYJeAXPqHKdWLfOTsHoWVo1b/BdPTao0bGaPlcssXFWkdCs6vrcK32YtF7v7Jw3
mnarBYfR45WF2pfXFjZMx9HYBZSjB9Nf2bVe7BvztY+cTB24ma1pVWwsvnM91+J6IBa6RTXHK145
53L4yNvCv7G6yKrpAFuT+djj6N9gTVcxWsDtesVrtiI9edrGaUXHm+m16Um6EoPXukRTrt5a3T+7
XblbSpu3o8r1Lui7Oz+l9VUly5E1td33Ur8mY2YdGqP4ZJCbntCYnYjKUJpdJhfbnG3Eq9D0CPne
CZstjLEQwuzqg35405D1T9odv0SZ/+jS4Y0JNReGWUO4Jbcu+z9h3Yi4xPAch6X5U072IzJvveU2
N3OX8vF455/eWOldpdJhsy9d9KQV8/92AD7Wpdm6URNKxurmlLno4m+Towg1ZaO2VoHOn3dGspUr
lawJtipTlvvWk8PZV8thseCEc3ASh6EO7/NsooQC2crzx3lnp0KQ7RjEhjAIUkKOc8Gd/H0m6LKw
ORO6rl4vZqUPTiAcys/QwpMRqYkLKOMeU+fbrvWbfTLT+DXmCD2q1ftuXJsjDdmv2Oroh1wV5djO
lxylcXDk0+IXTIvy+Rl733frZvw7As+Si04i6TID0PQIKOnS+hj+1VpZm2VYsX8u4XK7dMR2bp2e
L1bjZKEuke9ISBuV2iFI7kyfYIVvByZrUTGRRhgMjn81plriZhCaiNVHXrkcBoa7UWcNDwn2CI7P
wVbkQNQRhVvyAGfTrz8op7jx29LFxGtd9Cj+9VlZ4Hoo7jytQkTNqM5Q42oAxhF4GuQ6JnHQGd7n
6kb1uBC5U44d99usR/jyuXRkhapRg5Id0tuwT1cmmkLWN8IvL9P4p60lEdLJaA9jwnxNVDQesiW8
eV2eXUSF4cPSJQcK3k9YAmQV4zbIHRYODGS6M34Wx34eMwPCu1uT8iKhGFBqCp2Om4TDfx17zYU7
ZIKRmGeEx/o9S7pDWvLmVzjNm2NuI+4pZehT3l6FWerAFrShYKDBx1o+tNmaJwo8PxBjKOtSqMW1
tYDvqG+x1P2l/sA5NF3+bjsNbBg9f46irjbov7wFvX7WteGB+t87vIY5/Ji4njUY4Ho9h/1g4zvJ
XlAabUCNoFHglOOqRJ7fA7z7ly3qfmUMq6y5OCcmbgRd+C3fo3H2TTW+UPJ5MFs32UzGWMeeK3ld
yN+xSD7iszI2hk4/JnNyD3adklBkf93UIDSY7pkI2jUdwKX5UIiRYuLCYYq5lO8SyoYNFWJcuLmM
DpGfBIBg7vMsqtq6z3Vdxr2qdbw4/cUYsjttNF8upnzucZwiA4FHsFq+p8QkWFixhS6MtF4yf8jv
FE3B2SG1O3ufCGKt7ZxPm4JI7FaLcdf1VG5143isHLxjBCyfSr9adsbkvEDupEcNtZptZ6MLbrlc
dBBJ9PTSGf2bUdZF5KzOSHALCXAqq6fU4DUdrflSW6e2h7OzCoIgo42Xz3O++xUMGnnThyDBNdQ5
cjt30INHh3ZMQT4fsh+nU8wWHonCit7duoa6YsqX0ZHnpSjHg7AlB77csFjjrmp3Mcr7QLrXBksQ
8UzHz0knbgdfm3xqeuQ+3xVoPuoa5+9SLr+WppA9+cig/26AURGPo8T0NK/eI51Sxq5yfeA7LSGa
3Fof7Ubed5W55YHPH4pgehp8dDi9PC+jbp/Ine6aRb+RZGhu8JQ+eySoZiu5zHVyqbr5KW3wFnkq
eWK8wcXP/pAz+nshOG+PH6rP0KcSq77Rr6NlcpknRVpmktvAkJpxHyxzRH1McdOMlHdTzp1vQcCw
vXLbZb1eflRibU07d2407mwxd+9WuKCd9/zCKgfkNgLsrjvZn6ecTypcobEUHVMDadKoaZVUjv3+
wEccDYx84nRJ1r2u0q8myK9nvuzbIYO+d2VGy6gd7gw38LE6cEauFTNIOncBqmWbSXSHte355otq
Xzjc+bECAoX97By8e51gk4fv7CfmvWeb9aZu7Pdc/8yIANGUmtal1wubqZ+JCLPx5+yM/yQN4Kmz
YDqtv5e0xxgwIXyWrveah1y4C0tF07V4eiyd9zpz6MZukqOlGDMJ6myjDh22XTgFFvm+MXr6001p
8zbBzcOyEcvJzQ42ZgsSS3mMrVVvgtX70402LuiA6zh8/e1IUQotrfnO0XOPDjyZh7bkKLUSwjVx
BVAzhITISzq57HP4aYwtkXg74F6MKTs4FNiF2nVw475zfgamDaHlfM5cLaOVfnEO8OWdRiNlXDFy
xl/T49iaSF2YgbhyOdkVrY5KD6u+6xwRBbPAhF4/O0767Bosarl6gQ9K/MkeydOP1V/q7tnwDYfb
nrbx2wcWl/tWn3wz/xmypDxVTf3Bze45WH15xDIL9GDsH/swUPsOIVtSibNx5gB90kUYGj8WdyQ2
wYouyvnvtOBRsn8yMXzzmYPYzpHDc5mq9xYvsz0nCZetvtuSlNuHcy4eSrfeGtm6kxpYyNruGSlB
7eyDNOYP+i58hheOCF9ClqtOXq/bWLRs418+48EZ2hPJHc06cB0peH13RH17C1pEZmFzL9ZqiceZ
B8/kEmaiBmZCuzvf44zEUllC+SqUe3EExwK3JG65Ig7tuOO+J8sAJ254l3U6x7gDkUAE0DH6yRCy
+xqwXpoHO+a/7DRAgCB9xPBNm20vGraOMWGYaLg3RT7x0SpbbmWfbd0AkWSkcSwKM/cJQn15Cqz5
RQcZXTtFc0JPK7eqwsShRtRz39v1yeJdOoZbZ6Se7YhZK7YsC6dcvzfNqb1A4mI6prdrhpvaL3GQ
qZ7C4tFirRFZ+VdSKpqBSzphtog8s2T2NtcgggSBrCQ7rFzigdZ7fCua22oOoyEcAzwDK2w2YhlH
o+Op7xs2JEMiEoSOhxDGIHfjT82t5SAVcCaaN4OdXQpyPrEzUtoZulcHXUXiySoogUWEp2CDm5CV
PSrP3jPZTXajIrkwcGSUZmVxq+/3blOJTWEXTP7FS5tNwPTweTsOxmYik0fmHuQm1msS1XuqO7fZ
iKA8wrUiErmB7Ednbyp+NJ74cHpLuF2Epl8drcp7srMmxIphIapy+OgT4tkMC9pPxRV/ka+D2U2x
CpaOKS4PYspyYtL0tofMf6iMiapTPvQqo6t3hpIQJZQttwmR+kSgz/sB51LdoKxPK02B+G8o+M05
fAIJ4T/HasAkbYwK5nIbsEbIAkPG7xhwY+sX5wFlBKedl3Jx1i8V9slGJAV0/fIwiUHHRpdw8mmD
44wAwEU+5KgGDIslrdjr8r1deSrzxH5LhVOdwqs2eJVRvG4h2TEpykTzwGFCSvyqtU0EveYCFIdI
BDzYLe0cEZfda2UhY24+92NQG5KY5Sg32VrdjL2wN0zCI91BDh24Sm2aCqUNHTCbC8pr4bpQnsfv
5Pt8BgRIBOudeDTI+oYde2ww39ZeijXIRCgfcLbIfCVJOsxfFcV5h7DS7cZtmOb37gvGCzybvi4u
iDeQNpyGl6yiQXpgMFcN6OST19XbUNRfOQl0UwUmFAN6jV08rVry5QfXqREOgfqCj3yrnEXxq4sa
1Y4sPxfplH8oHnQoX6arP9klVmYbDSG4Pe6ohzB1kwevdJhkl+vFK4KbfqZryxTN2RPGFQim/pXh
tG5IJ/NC+Wt1pgskqtIaSTg0PlJAp3sFXCkKiQWTikR6HuV6FmnyaNqg+SyAZfOiDM7/vkQNSq6o
RIsDRJtAPg05RJj+iblmE+Ecj9aw0McJmovI0NC6NMDMvNaUp1SfM7yAOIH2zkXI7KHryqgyEnRN
IicVVvf9whlYcE6GN0GDfQWvZhjt4EYnLbMLn6dIdH8w4Jwtj8rTdQUTBvDQPzQgwnhugtOi+yuo
ZYnCvHloVeZtjZqjdjrY73T3ooc+BtowdhxxxI5VLupGCLjaMWkvbFd6R917qnD+sh83R2JSEBgU
dU6QHc4rK4IzcAi2UjEfpSz247L8cJWjItbjqeV2Yhj9fBPWy5kYrxercYndjjvIOIo+rtiDB1JR
p2W0bsO+VbtirP84yrs4TrDedhMUpzScig0a5LHKM5DoxlJtOJiAG0L3SAfnkbo8SBmtKHY4A4aN
8M/KzZYIh2Hs1VSzkl3kVZiLJA6m+eCO06epK4yYbdPgYfLukBw5b6IZbKvZ2sbMs9eblUHbWlTO
jmMw3gmIKoOXO4f1b1mb7xOJoKfkGhGZi88sLKs7wGe3XfE1l9M9UsV403pISEDuCUnRw0I/arLD
fHNqAGfvlPBdNPPsNQd7w8TwbQKJicW2JwZOxDbGjvmPgZpA8MjuXDEne29waI/prL9GHl6KvKIX
K2lxcJrGFl/zQ0rwR+ayO7sVWmlpWs/jZG6CBdRKPYw/WvbVDmuIwSbB/1T/BncGR4qDn3rs3uln
wXvCGv1/3J1HcxxLekX/imLWqlF5o9Bo0d6iHfymAgCJ8j4ry/x6nWqMpJmnCE2EltrgkSDxCLTJ
/My95442L+EopUn3wDcHvJc21aRqtEcDwQLD6rYplno1PDauatNLUJckOX2AX6bzEBODnlmocWTD
KBEDVxAQyJgZ46NPLvhhAKkIfzYUKrjbkomki2XHJNhYothbdRjhuYEi2ucAB0H628w9Z46S610p
CrHwR21lgbGiIQ4ecc6iLE9Tkxsft7gql7i8aiD5HZlXBB/lJzdk0aA5jbq2IgwDvrtj8bZKJ/H+
wKJDhN1FKxT8gaqBcCTwnJ1RXGsQMY4gJAcRGtqLdy+RyswdKxPvorrIJcp01dAmJXB8iKmoXNtY
Gf13mjD/1dubGtQshHk591VNU6UawSWxVeYPp1Qhp51R3EFF+DLTPKVcRAhiV1lzLd18YPpHjJnm
2zuszERCwlHzWy3fFJq1wpNib8wxWLKgMRdGpjIAMIalNd3ddpvJg6vS7ffEtBQxeG4HPj96wg6a
zJARmqQrTrIIe3LFaXrZnCHxkJ8wDieDrCiW3oCvhYJzjQuO1PDSHKJdlAowNWyQXXLQV84OIk9D
mpP6rDFmhGwZIPGhGpR4xw442Z4J2iq4+nTSTfHz1xrz5loWl17IY1fryNkpH0qGUEiAw2Pmh94i
oGuH38AYoz+JHGCqMplIGOhXM7N3lI0itXc5zrXo1jF8D/hiJt/M9ItMAzZLs9JQZaW9Ih8CZo67
Xi2vRpCtJU5SDrza2/eFOGsaOaWVUQqs1M4b5XSF+uRQJXg27DSBjwCi+FghbZ3Vg3xQytbaBaaJ
M9sWxxLv28qJz7py1qwQ2qPKnM1o3I1B7TQbSyWgYXRVLG7AgK2+HPh/uN7qzrko1A6pVh0GZ0y+
1gxJBio/DwLFZOyDFMTTgSoOaRJ8nZ4XnNGPoHpDUGSFFYjTHceVJ5K7K2X3yQTPq/DsQ0G2945i
KAxiFBogxL1G5dgb18iCGQn3ck3zhMrSQcqZsexn6PJ414VqOUcXJCFzDf4cXUro7UOU9PMAhTgL
fEZ6979GdZjsUQG7s7u/e5pdTbxlERMtVowNjroI6TNatSfkSQBowbs2mKcYCsKQ51GkMoviJaaq
mPPZCx6L2p0qF/nZgxgyFXetUudeuLeaCxpson71kPsy0+r5/YEwrI6R64gUEOkrnEgE6wmyZrvt
j0nkLkcEUtsaxetTk2OzG0uTaDKoFYWPzTIIoRuESHmfAKjQD4zqVcr86rUgzXRFzu//smYVuCzq
ZooMil1ujgRbpgzzR0nMT03r4PVFs75TB6ibyQhq8PiGfImG/4eqmfVM5RkvRILVaB11LNcxKSf3
Z4xMuX4Hkf9s9d1wuEtSYZWY8ztKrkMCQYiHEazwOmbAkgSDb3S+J2AS5gk7e00oEZP+GeZolI7E
vS2kHutzvbK+fvBrmSnMR5uSeRrlUulQzeMsxlzGsLQFreI5eMUqJGWgaicXzf1DPjLkCYWx1tr6
PLJLufXeuulZOhMFqmygbm9VQkiuBUvgOUEV7DAVbMF27hzvX9+mSAQ8w3m2ejyLATokQ0nXxLDN
JCP25Z0c4wwwjbqih9UOsOj+00pr9GGaFPwzeo/5cJDxE2ZOSGFhgsj0zu9VJUZMUBz4cbmoqUlT
axEz/tpQT/3OC2oImB5cZYUc1gExVcvAteJDJ9PHrik7TKxeg8MOI07iYPLjzWNwgTWY5urqkTPy
zWxUdWv1iKiQgXiPTb6tJ5tdCzz7no1CCFuxTNrAp0ACxc6QppyVmTMgnk6Omtr0CxPzw94sHPC0
A7GTkeB87NDDKbKwfvWpgdON+W4LymrIuJVSjMILTct/TwSQfTlZ8DDgwI0YhxiNaNgfAYuvw6aM
HlApoj4N4fHbY5pcO9NdDbEG52h0btpkKxRNVp1yftfUqHILP4foo49zR7Xqz9ZnRoxaIbzkWk/K
us9TF9usW/pIjK99TMWXdec8lOXTAJ2KB6kPjkn+yli4O3YTMD/Vcx8ZbHvuO+dNNUw6mLYvs3n7
wxBptOxQ+sNwjivK7HoMMN1kwx67e3OpTYrFOz1JC+0WqV6BsjbNgpWZI7bi6LH32fhL4fPLAbck
Bl1eXUg4bg4kgEUYesWzXhQL35fFWdeTAq58xoUkpANZJp4s7vhU0dixxjZLd6MoAZLZadOtW8LA
MdoNZ1j8rDPw1d/xMJFETmWH8VFLY6nNszuRhds32iNXqw86m4V5BH5sUQv1g2lTthtCoyd8pXy6
A9adIQL5mBrmQ+1XI3eXc1asnHPA0NL90NRzP2d4Mwwh8scmNjGGdRojU6kyDX+r257+MW7f7iyg
DmXiLAI7tkpTQMz44HaJQ6xD4XnpytQAQgdmWM/NwIt3Vk5JLDiAzwb74skDfX9QkSYsyzIe+QEd
JJ/4Gu62xDqEcWAwb54XvAE3JAfKDUrcjDZ5Ugqa2XBomFWFE6wrgJSlGc6pm8y6oMkJTTdwO3eO
oi9J3qPRnp4SP2wwrCdM5fl7eENY3D4oSuit8gmPiRVE6+3ymOMUX7W1zyZ56HaFaWmzO6uXws6b
5V2XX5W4dlZ5gy7vv786UNVPcAfOqW5Ze9A8p5vUCD+Qmm8TbO9RX9Rrkynksi80cPDAwB/4xCrx
qv0dV11NcRN5xMAmy7eRaj0XoVjd8Vy1icL+TqTrswxlhBincyO89blezzwoOPcDEUMl6Is8XdlN
inSgpP0hloImuXCZWWHw7PrgB6VWZMsqk+rhftkWkflltaGE5BF3BzF9aFU8UNC4tU3cnFiNHLik
p/P9Pz9k7pujF+qp7IprxyyBeok/Is77q+xACt1/NxpxTvHetat2Q0cwvBq+W+O2FsgRSl4E1mAa
VyVvlpWo5XsuqHERExrHoMiiAxoG/kAy0LAQrVH3PAsNCYLbD6+Wvrdl6JEC3xKEGGTxa9o6rGpt
hc6itjWGElNESyq/yJc33iKnOkj1ta/86DdEG3QcGiPqH2pQQ/LfNvR/B2qI2cLGAUC6zbOiwBBH
ivLGjFc6Fa6aqg9WWoIKwERqeGfICAQCM43JumFX7YR31J+sQXtOssw41tHz/aD1fS+FpNa8OnWs
zjlTvFNf+nwTeXCGpmhddTAWXWIuIexy6XdVfkRUdoFJryxMI+CHm+idiua/d1hAdhgg/U0O0m95
RyeQyXfuJ5NbHA/ldlCc8CkfvOsAhP1hqLToidhPpmxODNB9+kNj8sNZ3OiiryjVRw5uYSnx3kVt
fiz6pGT2hqt/bIA3KxLcaEnaIjkKxKaItO7XXdwll6bkMG5MJroDN902HqzrDxst7iAABMGEV0nX
SESgcfuMCKJKnqIaq7yioTeYcjfGXN3/XPiVKz2U7SyrMPopgm+lN1Rc0drq58nBL1XQFPNczxMg
E2nu4NoGDdnk7VPM0BGVW6/s+xDHCtrf5hCYsCSj5Hg/T4hQ7aHROVO+NwhChSpklvFG2dwB7UQa
j1vmFDQOLStGJ6miT3AGF4cT61BhGpypona3qppUy65zoKNgO18GRd0fq/T7XuFk3Gu0r3Cf9E44
qyTVkv3P/V4kznAu3PJZmpbH/JbTKDQxBiL4qJZGrF1L0nceXD02rzG719EuiSJRzYGyNNAZ1rRb
26vZ1gjDx8swOMweB3/Li7Ket56fziMMJguWxzsVRdVJ+AV78Ql4zi7Jvfx8C4gKFfQ+stwYTlC+
DIgDJ7EdWJemLHdKPGWqoHLd2aH57Ct+utYi9o5oA2DiwRUqUdpvvKaON1yxDJ6AGfFYTl9E1MqZ
5JgpZKG42ApGtCzxEZZw/OMjRktVZ18mNALRtMVjUKtHJIA2MyCb31HAz0nnLB/zjt5KiU1sbmVz
iO28OuF6o2fg7cBZMrzi8YbDNv1MDq6qVio0a9jdV0wLtENZ2ItOV+vDnRvTWuVfkT4/SDJDj9WZ
2QXZPO1QMbPhZ31jVUz2SqJpQvOrYSXA22p5h/ySZbk3hGFeZFCCLcisLTKfhzgNy/kdI6PJ2DwH
kohhH6UfWvdvgCK8O/hFZ4VrXNNgKmrrdP9WCBM2y7XEt8ax6ivLsMWYyzgJ9VmjDm9tyO42a5oT
Lhzr5nVPkA7WYxqHH0FayHliaswnI9tbJSr7FPg16zsmtZVRtmoT41y0hO45U+yAhj+ywoANDDWe
7PJ/bVmwz0gMoAV7c6d3tneA8f3Ut0Jq5SpwthpKJLyUESieCuYxuEAAjw3l5L1vK6WuzxFLIByf
OjXEVMGySaNiPQVHYH6IvlWQfgX6/1WfUdKi8TM2uJBRtk/mM+l35jbuJH4ox0Z+WIl+KW2W0fLO
HdDidNslUBTRnEXLxvRi+hJKZHvyGkMaYKFR9Z8EgGKjS/Q5oUlE4eQ+lJOfXyo4Q5i/1AutqKxn
wyUUxosja4PCwXqWbsjeVc/f88ZJDjkIK06jtpi1uW0stAmBaWFY2vtR9dWbeJ/utMmhRseiDgL+
b+E6t6ER3qKuv8llxJKqp3woddaEIGrnjB47ljgSLS1Gv5WbmfFW8f1HC+LQqebsqaa0GOSo/FXJ
3KXoVO8nhYrHhxIdMUiEaT12LHM1UCEi16LS6XyURPeWoHQddUvkiDIKJKZdr11z32SSmlSfZTUo
rOHhcljgNGdEzDLJ56y8n5qcnmXe6qyE92DUijmNIOlvHZQpt2BwcP+uUi3cI+oNFqIElG05vTrr
FMODdaVvVC34loyNV+mQsVy9J/t0B4Qo2cZDzrMePPsQlSJ6zMSBir58FWZG/VPb0SNAEOfn3DF5
AUxfKSarRzQGzcotPHPO29ZZ1W6T70ol5+1kGzcTHEolyMVywvoLV+ZBU9mVRxi5T53vfmM60xnE
2d85pMJzY8uXMTLbFRRGRgO+6T8WxHzK0F6PCFnmKKPbUyGUDfHOJgBwNqHsjnB6phHc64CGLAt9
pNotKLmpgFcEcST3QyVQXW4LSyx4644PgT6ySOQk6xxe3TIc1nlFUTXYmJ6tkIlvnttbiUDmYHr9
e0Dg3d6xRnfPGZlAgGHnlXLG3krOMz8bu8dGp0l1U/OZYyv+FaXtxcwyF21IsGOzNixKpvob8nfr
B5eX7SypWZ31Ress7rf9tORmzDYc7t/zIG6525dnra6YTWvUBfeUEwP2/XYU6vZ+mVmTfbo2Vd7G
pJbpxLRMGST3zw5V8EZajATv6HU8II67jIL6WmidzrNM9rGVdhcz1TfVZDWvSv3SdAomAFvuIh0v
uDseQJa0S9Sn2ePgDyOgCCqolPbPmgzvEI4MNosSyj3ExasGnXXHGwZd1NhSoxvkrliqrC///QdJ
6lsbEtUYS1bh2Z9GCkPqfyMXs1YYrr8YrxqruiuslFwTmJQWTt25k7nujpbyQyK3YTXO2aUYCVFV
pY/ab6oqwtzd2RHYhU4D95rHN/xwAt5M4E5mMY6Txg4XeQsrgHp/YIAs63muptuwb8iUa1P/2HrI
iyo3Kc8iYCWrc2mIeV82xgL35yvaShDTWLbnllF9jwgQtinaQO6twKWTCxf3OJTMU9j+klW1HWOs
kdyPwdoiHuBY5pIyh20GlgRI6aUfIpfrV2rRDxulIuJtYrWdwjo7/SCJLdNbtWFCyBog2KmBTmpG
g3B+UDJNZGNoO+HkVqCxBnXFViUmQ6mqnuxkiBnCMRFRtHjHAwONosXLev/U4LdPFnSauZVp5HM5
dMiNF71XMl+nWfrSsuJ8UBrrPbGZC5Yx536u3dAGdk+WBBBXtBNR9H6QMLJ+yARTYbWw7MckVo9R
CNdf5BYU8KzLtv9c8r+PmF1qs9CrKur9zIC3DpH6n1U9zB3mPxbXvXkqLKznSrrTSHpg+Bo894HF
MGJcVJRBPebCiIgBFNXVN+ifaIy2qF02TKDfVW9SsdaA+ZsBAmblzkKD2UNH8lFlNM8EQLKcDHH0
oRg/N8K8IaZcYpniOoj1W9d7n6VuL/MC2M9YlMo8CaxzU4qDDt2DwTrfhRlvUgycQSHh1TlWNmOd
+IVs6InAQB7yKaTIza2t4cR45XUTEW3SXcNWzDyVezj26xudHkAiVrlYloVXsDHAkl6iwakjwSRk
WCr4p9Egd36C1TwkPAh8qeaybqwM1krEigdmRoi4htIcOaViqER/uTymRHtu8vofBJzqf8yS1VXL
0FSNjaWp2Zr2xyzZvK5KT/Rxxai5WHTMoB6G6UPinpOGGrwyh5KNEh8creSD7fz1t/fPBYI4StVD
m1IjTj8yUt0ZQQV5QMlTYhaIo8cDahmXnw8lJWfR0Yv86Z/+5d//7f9tirdKhiw/31f/r8Hv4n+k
eG+K/FdbfzR/F+Q9fclPkLfiGn/WpnBTS+MZ0zXXIXCj+92Iv/wJw/KfDaKuXCwlvDR/6Lg52Xnh
X/6kOX82NcfmiYZGYjmsa/4rylvT/4yJ6P8a5W3+fV4P6mZdcxzb9kDPGKZNJPDfR6OQzNoy9YST
S3jHukWRZFYRtfgs7Homsd4mD7wNM8ElfpEVytWD79d76fkbM9u3uXcSanwp2+TUatEpQnMeZg09
gURSdcHIuqTMt6A1wzc6ZwkK6zF6wRf0ZtWsQsDL+ClVXua/l9r4xr29zJL6s3DbtVOPBFrnq0bn
fMifI6tdJ2W4zB2unyy9eBFqCIPOOPxNr/c3z975J+nkbwO57/G4P5/e/vrLn3hADIvny5mwxbbt
/I9Q2shpOl2YMqBvqI05IMf0APCGt035QIib/ivwMa5bnXkdhBocxyTPz6oFSDxpGwZTmjPtCqOb
lQAeQ4tzIvzruQdt9Rar1hscRGvO/xGxLnrICeeBRcES+loNkeYPqnZyWMFuaitwZolZ1VcSL+gK
ux3424OhfSNEkVtX085p3HZ7PTLnnKDmrh+8x942/V2dDCgeiki/mjv4NmFYKlvfRk0xNtgXauqI
WS5za1kkHXAob1B2KZbeMmaD47FzWQymb7LpaFpQ3Xm8V5l2wua3tWtms/mzYsU7Vr7qHbm7Uazb
4QPfy6Fhsgw3X3i7SjXGnd+wl+CUWrWjWT84vS23Pi0hPCHyJu2SnU5LxPBp1MaPMGrcg24P5ZJU
LryQyDBPkuQwJgbvhu1rH1gVX4NXLyeCT6kOimnW2//92Tan/KE/PNv2FG5i8NLXiIz/QxZ2E2JC
CQPYBtQlE/v1HT0tASN+giJPzcZVr2WLoUDZ3+jFGy4UNiBx9u5RFoi0K69eYaoAa5v5qHYBca3K
LUudpyZt8SE0JjJFAYanqsffcvpFEbnigVg/mqDGu7nYM5da5lVwqvUpUdS+RlQl63YAnD6ZJ8sw
TNH8kjdbuaynGlpMuE6A9rnQF2JEo2jnNGL/+yPyh3Tw++ufxarG8XP/z3Ty/G0oM0otXapeFK4V
rHKIEAIwg0ZDP201K4irAxKkyFtjCxWHqMHso3vmF3lg0QMaR0TLDndGy/6TkeEiKQnPENA1ltLS
mxczFNqhxWqEb+ypZmK2xM3sMeH5cgfV31k1r2S7Lv9BBvcfIsH4gfCQmESCgQG2PF1V//AU2wXC
J/IIrZVBAw8gZ6/odYCWCx9WgomIoESkEkaETVZho9X2bFGg6GB/LPHuQqTQ476gJRleG+KtDprQ
Hzy1lcwvedr/wWNvTRfF378eTcPwdFM1PL5fx3D/cBzjnyUwqg4MlsAk+hnJTSRhRqgIwxfeMevR
0eVeGwsF9ML0y4yyiHdW3y/7CKdSFrvpLiytGbeM2Ck90RCdxfQhzCeGc2qRf6cNW7vWecmJkypY
wAaYebDZUaYXmEcVvdikgbqBsVksrPzk6MGNsR16I2Bka5g519j/DlS8fCQ7PaqjXHua2MY1S1WC
QWd5o17p1NVCf9KNYZVXTbCL0yd/qPCAaREEx15F4RC1hHqz3qwJvUfITekZx83Gi/XXYHQ/Vdu5
lT6A/hL56SyN+1sYd091hOdKifxHaf+aJPtCa159mMdhOxxcyB5Fkj7CfgJpFaOLi/un5vdoKc3c
rnCh0tHPakGrnakQUTOWxVH3aZiIgvPgwKMX41NngFDK8DNwkXw1joKGhdd0r8pPrAnMEup4XuQW
nRetnx+Icxv6R2Tc2gYiLUqrqIZ+a36oVQD8L+q2mpG+jS6ck8ouURP2DEnjrIzPRAUPcf9aRa3+
6cfoiZTE+Kyr+FsWzofte8tQnWCP46kUGXm/aAlxbslT0lQns1I/fNVfkBOCt14f0AN3eKFc2Udz
A7kYAlLjaDM9RWfaP5Zk4iwxfryXhGJDQ6znruLZK6VEB2qKT3xM+TZz0fQggjBmKIFjNBmuJoAF
1NGNAeBCchrtu7GuFtiO1YVaMhOIjahYgtpzD5Xa4P0KEb0akCn0EU9ayv2yT3SkPaP6IZrwRrxR
vUtyzTiPdSBWslePYTxcMCeg07P1nS861sghQCpkbb2uvDZSu0qdhMWCN6ZoWKGYSnYdgFJgXz5l
4UXtmwaHbP7gVv1Z4AFCjqEm/JwVe/LWOLrJtsutYMlngXf1PeNkq8MJyOsDJy3nqPgl2NkjsK6W
PWY5pP3E+pS24uwtGwlcK12CyUdGOIPAzS3t6FI5oAesNiBONQKpLNJfuWET4xJYCEJF9e2zXRzo
QOfltqj9V3Ik8Mv3r2VZSngs0c7Wu3Vj5JgnfRRqTR6hL08/Mb3gwRxikjagWE5it8nSWjnz3PNt
4HH05QRn970TrDLMRK2XfA6S6CUD6OEovA+gxxfdI/FVoEvJnDctSfNDKVCrFQho/bxQN7mD+Cgs
uIuzfI4B7JJESI+QMDkpCnWJxOJoTWe6lX7lGLJnDXnmfIbBWRNpEBjqYQkmEA6PD2+mArm9dqeo
YFpxBIoXszXLpe01Z9IMztCjvTn0mJt0kCcMPT270vLUOwO4QihmvICCldrVt0prPJxy2lJWNRm9
m4wgjf2gs/Bv08pEbmH+inr8YlWrvUqGTOTeMSMO4hcnh67SEWIV0lTPEqb3izqsz3b3pOJ3nIth
ipInyqpwnsosPLmOfAhHoIFOXb5ZfvrR47xNKwaTnqM6q7gRpChhYmRQjApIazcRQwFkSxNxyCIy
3GfpmtTlWk0IGauD4OhQNK4gdJO0jbe6ZQy6cly0GkYfvGFxvWFkfg90rDmZBGHD+hY5ivok9Fh5
SIRxNnMbN3SrLtmFzk2XLb1G7qpjEPNnO1lxjAZGkX4etGeiFIH1GFOiEt245/vZSi1LFowUhTOZ
uzixyG3deGASKpfFc+4Ex8r2p7nJpCFKzfcBpqwpXvSWb72K21+hNV4tHS1QpwbvWtffcM0Q7Wvh
Gg4dWv8oRhQJIIWzATAHhSjlZqkvaCvDZa86e9ZpO30YI2REJYparEB5idEYXAySWPatC+Ttoxld
ADD9Eqy6ZxUrc2/hBQh3O/hSfjdp71VGkk3DEz329c432ET5SGUpkNSjH9lbI0ecI2vyYVsRf3tu
TbBR8ZVWObufVlANj+ot6cVZad1xXY9YGFSJxdMsaFljZl8QB9em7mnzPJ6YGPgGoO68YrUwZ7j4
OjS4zkcA+EEvvE9SKLtZqGBUTTI8wF4q5cJIm8eUFK2ZxyPYgRR2GLWxR0NT5R9iT14x3lhzOnLe
qzW7LChzF2hJVG1jvC0tUtNTcHNK8p5DRWNcaKXLHtzTout5THWMD/iy5n5wVLK021qq+a1grfeQ
2kvSOnyQZsCHvA+392d+JohOtj+TTurIWPSthArMKAnFuFWa87pLrBV188Jq5RszehkEOhui8BKQ
oGw74ZqtHjz01njqbXbDvPkKs8IQSyjKilXAp2mkj9IoFsjKvw2neYxt1qyW0vJe6E6pTXBebfas
9/FJtbp6lvqvCErH3LQCxu3tRw1vq2uCb/I0KmwFXU/+RId72GZI2idoaA0CSWZNJDYV+07at35Q
nyonmnbcyi0F6DDPbQm2tIgvEtUAk2pA4vj5paY+MUFinTo5VLviu08nzzdqdnxYLWdvlsyN1IP4
kjDkQdg1R1myq+zkl5WnsxCIejOwR6s+nSp+1LJoh1KAQt4ITeArG8WxX/xvbxyg3gg3W4w4bBgB
5d+qAuqvIOpC8FeXdofzrwgPGCyUuatbPkGxaLW0ROxq3k8zIwquACa6hchXNtkHIHhCvNloTX11
zQqAO66pLVgz9dELvgwvfeuFnoEZyAh0Uk2xy3vwPHrcrf2u/Lbz+IOJwZzYOH9O1igi32TlVQhu
OQ5UGDT5tXFB6iGhlM7wVQyrUiGyAD6GIntWSnb35pJ01CTylmRMQ83BPzpq+FLVOSXfixdjH+Mi
JGumVM9JMVBBiI1hFN0ysiQ3sM41oFvF2sJpujBUqIuB3b5E2vDMXisA9AYM3BM75NEw0zJVgreK
durgeyxruDpNzybcsbHfBYQrVJhKvYIv9KgO5UIPaFrUMXjpFRLbSH/fC30IlzDlFPVBrWu2ExRV
Ts552cYMzTH/015ipS9iueUaukKB+A31IlrFk22axfjMrPe9zoALpyXTq5axIH34BwER6Zyg3ccq
qZVF0ATI/VB3t1k/K2v1Se2UgSu3fQnBEJJDhm1LcXTSol7atua7rFqSC4Or0xH2MAw9L/Xi6iLf
0fIWBT5bXNujuGEqOMzo/7YkGGySaPjEzX/2qpFsVDYLrMSco96MwEgI8tBzjVd4FXgzC9CGdDha
apdbpcKyOj1hvZuf7EL/bmxWSS4NYJfVGqqdL8NlbByLjtcfueiWCiDd7/ZYYlgHj3hUmJnOdRWW
Y7MdtdoBtDUYK3La2DSCYJh8ZEdhRo8jUiKYSNcmts4Y0Q3sCcaiK9tqUWt6vMnQBSa2fqyiKKWi
c55thAq86RLpL5WE3Cgui6lly5eBou0NAGMn3ICUYuLdZWWEwjKfyzLkbR4Zn3gMA/ZnkBgBBb6X
LJp8dx5HYAgsWcawGO0PS81duAfmxoAXNicFkKdBefQ75ZAp8gUGH09oT2g8yTW3RPh7fwwXIRl9
kVbtIid9UormF+3SEzF0wwxf8nLS9WIwqrOXJAypP6FqFL02Ew6XnV7pZwK4jl1hwohDAzQH7od3
PGOv3vbiQXH7T73kB896hQo6qn/Pa1fijIuc90inPtBWbln9xnWyyWOb+7DLQp78BKh3U5+tRvlO
be19DOOdhk4K+fYr1nn2knbFoIIYWq16TczkG/kTLFx4TROnL8LrAxgn+u175XNK28e7HYzIGP7K
prQJG/CNAQTUSN1j7GzcPHzNobSYMfAuQJ6rRIivpEYgAj6BnBjOrNqtZ0HbVnPLHNdk3BJoBDHX
Q3tsSffDcIYDS41TnokL47hbEb9jXo6h4A63eNB2pnzIzOjdaY330WvXttf+skPtvRH+a+TS4aTY
QVwF4CMowsb8wJv2ewqwzar6NDAcWmYqRZun2js42D2Cj4gFIlN4kv/iNanB8FNS6+KWZE4NzviQ
hLhksdNi1PMEsZ/spAWg0RXavHSeZDvsdfh7nZAkY3YgRlWfs6xhuc+zU7raZwrLYJ26z1Rr+CrQ
8w4le5yum3xM/vjZT/P4ZMBUH/Ki5FZm5UrQQ8T9IMNyQjVo844WeO5SA48FEc9AZENLY+MUZocI
MgPmL55+iUPZi0WIoZrZSkxHRTbGPDAm9W4JQ4dcnm/av49cZA3nVnKotA7dvOc8OGa+YqoaIsBM
zonSEcjexBSX8Uo4NFVdVj4VSr81dKpMXR8eLSiRCxYQ3wWpmYSQvtB3HzCFcbVr6tVgqyxsvUCl
Ej26SXEDrbV2J4c7bs4dHFYXH7DpwYzplyayLAp2PM5BrK2TlJq/qvphNWEJmxbSl+XjDFPszyzS
gcDK4rUaElQruVyy6SeOwEKdUrZQLISzyNXu4/6gS4c0A6WhKElOpS5acJ4QzevU/opM+xnPHWIG
jHgzOjMsiy5glHZABcjhCbtrV9jlqtDTZ/RzGYYg60HHmqdGWPmqMLpksXwUGgzMmuxSl1VP6OrR
slbDfZFTOxAAwBdl5hOrVYaJxgMh9ww29B0yzZomD/i4lsWPo22fPT05+brypDq86fJooB2PgdJ6
mFNljtYNtaynPRdFeM1G76spTG05hGLTVDFc5uHEvP0zUZAKDuPVcSGsm9nW5SkA27PPMtGtWkJo
ZkFDp1EdhXZLhoKACV/7LGIW2LGLk1ClY8u9CKCVkl/ckeIGcf1ySJJLfnMqG0VYx5SWbDqJ5Hr6
9zDtLMbEv3Z58Fkj1SxRbfcBFFY0WDMliL4RU0M98FvGpKJ9GXQb911ZTT76X02NW10v6wLLXrTB
lXvO3IRe7lfQ4VwHobaVLC53nLSHLB4/ZVpE08L7VliaPQlvL9k4BdtVMZSDamFo9k13rE9Ms3Aw
vpIRFxdbMmWO0PRbGd1li1wF9lLxBTzxTe/Gx7jrMcdYXBeQctsMOLbvPyVMyvocpAvBMt1gPKTZ
hzCAapLZ8F0FCGrw5QKz2zoC8URAgwFV/yUc+1e/fwIGzxZSSS/jZPPSBREoGc5Za9U14tBD7kq6
gCvYhQ6q/i708huPDJ1M2xHVm79x4cPgjk1EfzkQPbQnlGzkJKKeWqQFn8ZKdtDNCB49r5mwqYnk
TPzf0oIGJLrqhlXgEmf6DUtiv2ibXl/q1qqxzU/08cE8LHTQOVy1ldNcCMZzZgMtC/DLeZQbn0WO
07dRWePLZ03Xv3wXyGySJ7vo5f5PK2m/S/FKzrC+7Ly4gwIo8zm8ajQzMse0WRAVgBrtXGi2tSCD
7VkQZzCvqHHbVL4K0UOKA0s1igZF53AQhkxJFR42/ZDWC0P+B3dnshwpsm7rV7l2xpdt4HTONPpO
oWjUpDTBlJkSfd/z9PeD3Kcqq+rY2fM7wQICZYZC4Lj//1rfYuSPk1NXWiAJOvq6nv0pVU5J9Ojq
ywYB8xBlzFu/hbb6Vtbyu97KrUHZkqfhRgzdF6V9wAtUSyiQSL4vr1l1tX4ekhwDWJxiEky4DW2n
vTpvQxY0eGFRb6clFXrU8hRwsXYPrYUXUZJfZ1ZvvQ1HgLjgMR9O+tRl12MbcqsPVU31rlmpXY01
AaHMj4ecGjj4ryEcbJSv2gae58DSGnO56fkPrp6x0MOl5YJnszvcfnmFzXHU+w1SqImra2wcKHqD
1DetEWC+do8t5jfmHMNZ1rqzC9Xh4pLT1NTlmjCOV5QnJxifH0aOYgh57nOswxyJxBbB4rDs6Fqj
0kG14DyS2LGrosHbe927qur4mFTxkvbMvDRb2TiZQpSbhaYgjaE2hA7EF5vmGAlcL0HFFVzCSVw3
MYE3kdXnm3o0JIx27cL6TT+MJQByU/W3ai+Na2Nbzkpi0nHsjCaJ2Sgv3SQC5NCd4RBNhZc1hIxr
lwiYiKylPAVeU5N7Qju5/8pjEiwSdCfclJfYiPmruBHPgcr3d/DeKer0WviawZin4otUrwG0dMoH
fl0X99uKSg2AGiQUGCtw7HcZ0d3LuFF+julUC8jIHGrVKVSNhJH04oVbJWI9zoSfeUihF08F4oWV
rH11i8IQBGSGRcMB3Wej/F3WeqF88NxdeD6Cmpkb2hjG3kZ2c7QrZsl9/lB6bniKA7KFEhcmQCvD
u4QMR2MsMU2HrEwLsNBI2ERoMelAjoBavO8+o6HdurhNPNwnBPbKeth1HsqJAcgqUrz8u8MinQpD
rd6oMGA0YCw7+kHsnHB3Us+MO/9ZYvdY9GOgn3RyBtf+YxHSaOo0xNd21o1XAH4DMrmm2BHorlxj
BemDPYneXJ43Cq7/6UyNDJALkA0P6dWeOpUCaUlpXgKpPjK0JD9UqexUJMwH7M+UaGwNC1KR3WCz
x0cV0QvcT0tbmkOan4wI1WlFrZxSS/ygTZv5lV+UClYq22LJR5fRy8+dVCcxluuPZ0MDa6/quH6r
5KaDqz1HSRc/zhvCoxKW5M0Rg3iya4nqWlhJp93yeiyPVRV+BV4G6kVX3hrPTE9t3zKuERePdj7g
omJ8fNB87T7vzZvB9B+d1vvSOwrJ4OsG7hPgw1QW6AuqqrYovGlT5XfMwdFO7WT1lA7Rh+jyfIOv
eNxDY40WdDvdazyZvmAhcmnzu7immd2pQdJZU/0QOpcIH+QA2XJIETMqMh0XEFwYF1CAlYt44Ee6
cAwt1oDcPWEkHssIrCfZe/mSllp7iLybpWwzcQcW0hE92qnrItLLpY9hkhYlufWys/u1YmBxcERy
UYjLuY2qcstGsjPTBFQI/rf4mx1aP4OSeDGUZvZyhLgAtqtS1hoUEXesboVS6ke7FO/0Xpb0LrQH
no3qo6ScravVeG59DAu26MOdnPKkR1vP1lZMzpcblO6ByOulHRETjaMaq4FjMr3y4y0VKQjpaeGf
QenYsi5OQ0X5NcfAn2awomVGgZob+wb9oA6WcgLZofekj8CQWSu1eyASHjJYV21RqFI7LihE92Z1
4dp0V7ENMkrzo4PjN5IQtp2Tqd9y6VkHfPHmAUm+ysWE2VG3GC9ZVstdWQxAuAfvaDk6pmEzf9Km
5AZmHXDLKsIkRtx4noeIKrYFqXnmcAwzPd11JIfvQgHCv1XlbpTOeFYN46tBrEeNxA82dub723ak
jtZM2SAmeiGfv9giEPgCKZ4yxQsLWJVOcFLzCIdMlOw7vaY0X9Rn/ObFOU6VZAUs21gnzJPzItJu
KILmW67o++ahKAcG054KusWT8sAotVdCILYBbQxsfPGN6X+x9YuG9By/qFdBBwdvlm7FTrEd5Djs
Mmk4B2Tp1ME6Jd8oxMo+9HRZByqYR69sDrIW7hvFrIMTsCbNlc5eD0R4rFyESax51fbsZPWLLH3l
CZH+J991diR056W2LHNv9BgwdJ4ke13y1M/7k5e76ncnbt5Gm2jr3nZJlh3TYUlHAaRHSWoVdOSE
NQx1SHfaCCi/R5/lTENGIlXYRNkNhJqSVsomMpMfmGbtUU0Pvq6HVyfnFtC4gLMpDryzwrXXG1B7
IkAtdGYPbbE0ir5dgo95S7qx3lJAD3tHIEZQHsOSMq0W2CfT7fRTFQqQn1Ji3yzpkrRo+7Z43bQL
SNTHpC/P3BUM6lgJH4Sj1ss8QV8aWgy5PTUXzJBolgK9uXB1OBMphQoeWRrrFD7TY6V3eOcSfHO1
ZhwDJYgPeekAtGgDBIf1CbKfe1A1Zd0KY7gGuJRVYqBFEnxZj5aBeS6KFG3Nco3sACh3JJy4h0me
j3m63yKjekIfjBYdgeTCDV18/QR1gA7PtS39GtaLUD53Sq19NVqBN0ZhBNAnEnUa4HUujbtwYDsm
4qYWrbJlnb/HufNA4+Exykp/pZCR54dkTGoRBBmQl1ZpbZ2M/nFdSYi0fa4fyHFE90AH1OBy29iT
zccIBAwVJ7hlPIxJd+cW1LUTADnKH1kOLIieAqsHvdyg9UP/glauUwro9hk3kdPvbY/yjl2ajFRg
q+ou9o6jpV2472BdeI3Y9L4eP+RV8J5Rr9j6bSi2WViB8kcIikrZWIVdfdPc6NqM8eFAwulIGpn2
Eg9dsuZJvRg8+27p+mNZFzzWw3pywLNi9OEIJ0DaRE0xyaABxf8f7jHgtIj9Ou7NLomoyDT5IVGa
bYiwTLc6f62rtJHbYMBbUtEwc8hHsxOmuhj6W/XYqQ1xtG0VA0Vn/YYpaVGYnzFM6daX0UF4ePYR
lpxYKL9Yihovyqyl7CYscgjHmBav0eU3XFfvCH7h4PrOJ8aIJyP0nFenVMGGuT1NbzcaNkSiQXSr
5LLryLUchQURJqZUHHp1BGI7LVcFosLW6MpTlavNptI1BJXoN9GCkrXVUP0sJlx/XEe7WknEIm6N
5LXzG2VRyapYxK40H0NPPSd5ZHxOpuuA6luWRe5TGvf6McwdZxlmVE3KsaoIF/JiOkLbhukw3Twn
+DaCSfVsiaEDswrIga88RGYR5Ja6MotuUzVt/smv+wpn23jpauOWc6UsmB+MD6bhUjqlbqTljthq
QnUvtu5TX9S7nlL0iEuZCk0KyEX2cMQTtzJ24JPbPdAKagZF3V3xRK1rraB91hMj1CnKyU0GeCSg
WkY5HIwSGAVyMYShORhN/vrrysFJMtr2SmmUbkVSw023HZKnJXZlmgoTAsaGcUzJkTms/EG69WcU
EzDmhzDiuZ33CSbIbeeA7MbHesT/mC2xYIADC1vjYLvOPmaZQb2N0K2k3UgbZUwBYJvBGyB7A2XF
zS2KBbrzLPvuEewiDAO72TlQnoAyMyW1dXXr1UPxmPkuyeEsLrSyb7d6SJa32nbNIomMgMQfatVa
43zk8HpVoTOd0iVRuDH9aFTEC7vXf2o0dE2qm7soH4G6Jj9w2WzKuN+rY3aXVvWxVsLMZUnko2cf
GGwIrt/ZgiV1lfMI6sjz28BTYYVdeQBXsD7xh83jTeH13rEdZL/0mF9xEwXLSvMIYCir8GqXkoG3
ZYJk9OktwF2JEb+td5RCuQXVlShJVnW6V1GDuSyNQNuOvv7gEuS1ovr/1lGX3oUa060g9+CaIe/s
9eiUO4pcSvgW1JeRdesUAmqaIYU2MUR0h6ENkZflbsewA+dilBClG++hIQsBees6R1Gz1VqiC+j3
rPGOJVsj6XsW+9S6vTzbF2r5JYHlgKqO3oUtqqOvoltAP8DMvizuEAghj0Fv6IEII+p7icxqbzKf
WfgeNX38+iAVKEfywPYgaHbPTVwT1JbSDpkAKQCbGJHzW6o3GTYUGnayaMQtUYdNG+OJIDBcrkDw
flPaaLjbfrg3/AgnJTWT/TQP7n5qDsSDKJlm2bAbhomy6h2VDOtxSWbKCNFzExMMsuz98HGgHDeJ
hKuzPsp4EXX1eA5JQbb9FBGTTK2DHRAu1owF/9ouL1IMLBRcySEzKBTLNufLsVL6VzI9WG0Fw5Xo
4BZoLrIL/UDQJ4sd70KLyaDJNymRGMcz0QAFyOQArYuOrmp4Bz/pX77qmMCh3BAm3lJky5nvYEHJ
OU1zaCGLiGEor5bR22RMp2/SZLA0C3pUi3GIqYVgT1zUU+p1FiPMtHG47HBHOEtQXclKxsG1gvvC
P9HEcJH7YlnWuATL1HwPi+DNDJAfUDp0T7qdvihqjXyHejTFm0VWsf6M8LQbtNY2akLEVDVi3O7s
r1IENOJV80wSz7qhWOBS+a69T8ahds8M1F4ZtgvwPbjA0bwGLcUI3U2fvYoUZ52adyUBh6GGf6Ky
TqlcJD8rJjRhjdayGyqwAupUgaZ2VevCAvXm7FwKFWtStJRFJpgch1Z+8912l5UjbmsMBgtHTjU+
j+6B6md7yfBvh57GvD+01j5i8lVktPSJMyQYz4PPnQs2o85IlkYKZnfuk4d4FYRDvMQ+0gHWHVkh
C5yx8cpsY29VZIgFw/49IVE2KN9g+8Ls1Ft9Aehj4myFj5a+LSP3nRrma6DWAGfsu6Y5PVIO85io
eUOipLDvRYyxD0MegJ1yqfVNd3CT5qkn8gUQRPFm9gQ4hG686RoUnFNCAjDwdtz2jUNsBL0kuqz+
Tsd5s/JYPsVa7j8TsbaiqiKP4PHbTZPkPyXyT4p5dbbj+/tWSoIJ2v4J61q01KZsdszqK8cNfOwp
mXEgLGhPATk54loPD6XTT/KIibRlKlsmdSTmsGg9lTkXqal1YFuE9O9j2l0t9w0sa/eQ1TjyQwaI
FmVWgsPaLfgf1WLPBUZnxHWWBE9SiVJ4imXeTyIJsYnUrLfreiEad9/5QKp9O34zWlpoGrg0aMw/
Zbqr401KAudja/x01OTakVa1iiL5WrivIlYjWpVEkWiKex0wQtIqpNUW+oRQlM7JprG/rIbJ/a72
l2jULvQ2ScuO0a2qHt7FSr9nbUu04vQHiSFCTolaKWtVDUNnNXABG28R0I31GNIEYTL4pZoeTkhn
r3tQWD1MfMu8EfGk9vUWsTORW+N+hc6e5CrzSpgjM8Okl3RQMRX4Fl8rU3laHD04r6w6QKxADEBN
wle8m672SFAiKLUpYUCefgnyEGKv7VEvCaf2nXBHMoUoZyJGGY9cIPsQKuQeDudeLSR+hoEA5GqP
+5OHfmkX56U3lLRsrPbmUM6k0u6uWunzvGqYBupMYey8+R5XKE4DrJrLInyjiyFxVdfPKIOp8ifF
3h6bb0ViPNlSjrggfgA9uyos79a01h7Qk34GOqFIJYYgg6ofPawp5sZGM2imZ925xU4SMxKp3zIL
BVKoDwgD63pdhQXy4dKgpK/qmxyBG5KcBamm54rUG+YJxh5sVrb1R3FIvfZmjcamy4dvA9nToGi/
DZn3oxj5euxM+6KE9N41mljbQxwfnQtpgFczs8S3XoIU6CYqv28JdTEHCgYqQRaV6cFxMaqNGjX0
LNP8HEX0Qysr2kQ+6Wujbu6m5fNJM8bnqst6ppcq1e6Y/jMZpbkVqo8FIO9FKUEXNlHNkmQkhLrK
k58yV51rNanzuB2RXlMMQqLpbgEg/GhUpueW7QA5EyqCvQrYJVfcT2ItbznZT2dpZBRSsmw49Uy0
VqLgYRGqfrSsw7Ejh0B5bIkT3g9Bw+y2TZbQz4KVpmn1WkF8g22lLh+8hpKX72DLcvRdAGn9bjrt
yoxRx9Kb4GMZqOkCVeE7qnLG2z58zMv6M9OKt0jXzpFAz6L2xlrNWVUolfFDG6xyWcuShTWZQm7/
RAfdZX21lSkxYeOU/pGrsGRlpfVrh8bkIe1IJeERf2eJE1yaVHyrrI4Qi7ZADUQc++PowCI0s+Ix
Dg4NjbEliSTZ2ncra1GrJiKwvP6e+eWIUcV5HWwV57GAAddNXBdn8m2rdbFuoISvUhLwwlr/Hvj0
yDylBGVHx/nQNtmR9BbSmAfnW8T9s0Etfg+EJzZErI0bWrkdvracFa8p2+EVNdfSF9l2Vv7+f+uJ
seRvyuZ/eGIesvEj+R4UzedfXDHTD/1yxRjqv6SOxcJhfeZoFi6X/zbF6Oq/MKTopJ5JaQqTd//r
//zbE6No6r8MW3U0x1JpMTtSGH+YYhRh/UtakjtCxbWhq9J0/uu/LTvMZAYvS6u/7f9uAtHsv8iw
YUvotq3Z+GEQF0gHO8hfRfCeEXhVlbIILx3M2EoLqSULx0cjzD/pXvlbbRIetK0vzjUxBvT5KpdV
UXnFSEthpsH94BQhwR8dKX9qFxwI4zn/9o3++yP//hHFX50L80ekFGWbfCHUxf9hBCsEDF9mN6A0
hwZ5UmU6hM+4HfwUf7yHJZ3dVyO3iaxUISYqPpUMO85+ZAhoTwi1xrvjlhrRKsQMUnMJj55FkDdC
LbR81hCtwtYaD2M3vv+HT/1Xu9GvT+0IGxW+w+35j08N74UuEapBVlMQMwlachCZyuwdWPBCH4zs
O5lqRFbWhwqR3LYShr0K8W5cVQ3Eq1fb2rUgjGaDR29DLwcAHaOW4pndGcp6fNQG826DmyV3Zq2m
DKFjBZsOBsqXsJjktL5v7AwdXZ01lOV/ME78/TfTTSmYomlEEaj8Yn835ql8nT1LCCqFFhMTlekL
igntnHRVs47s0j+YSNP3Xg1pQDV/DR+/LGf/w8Wg/dUVKDX+c0uqJt+vKVSTa+Kv12te24DFyulB
XelH06BU65ni2bAU40BjUN8ogZatg0qMe7RCuk193KX8HYbEPxVMv/7DH1n87e7h08DLkNj7uYME
Nti/fRrPFgMKM5YRXt5vqm786Hwj5NGtgaisK1Y7ZlufEtNmjPYCf0X6LZlMZWXRHDJQJA7yFTX2
9wCY2Ch0VFmDcQ0EIlgFUtfKnsRxpkJTUK0g9f7vn137Hz479/xkAnMwgNmzPezHxw3EcoUt7/8K
P4pz1+yYwqAQ2dJ4di0UFpmVktDZVSdsBgL7TkPAt6D24/dpumttz9jXYBv+w/do/uOzOJaw+Bg2
dlHJOmh6/7fPQkyFG1VU8BftWBtklhjGqYsccr4UY9VQIuf7gIKgOCYEFhuRiyG4W1R4z8gukAb7
lEXIZ62zh3nDjbXr9FjZYb3QjkF6aNouALXOTo0oA69okFLtBRO2dBWCDdX8uQfm+62S2lJTio5J
hixPidM16PO18qDE8fg4QgJbeoGID57mKgc+Hlbzyacvi+hOYlJ3sOvWPTdlaKKH4tHZeiVP/Cxf
OYrfPcsSwV9BbhdJMHW8RiKEYDUALIC0PAyP//vf1jIcnjj5n3YvqUkkwKppqSoOG2mZFk+Q37/R
lODhHseQh/Ej/DR97Ms1cqyAGdUKUAYSC9PalZGe8oRLDs7gf29FX4NUTCes0fQS6wIviyGrj8Ky
6uP86u/veEPXIySOXaTRnFgZ8YOq2P2OgbY7VZ7y702hNWHDPcJ+4vbOmm+qAh/FOdn8DhmFv58+
v2OOWX9qiARwWXBP1fJ/nzEfn/+pP0+bdzs0q6vaRoPVMG0cVeLrJwxPMj01QM9528jCaJKY9Z1Q
FusB9+WbU1v50RPwsvPIuafigZB38h4FVXiUHLQqwZyG+hMYwWHb25W9rbx076BBXwydIg7oYQha
rjXlJc9ZTEyMfnsQ+jUNyFZRAjoOFK+0ezhtiiet88ZNrAwAaApfVFvPL7UDEcPLuaMaeeXScYGw
I948uX7/wiJt2CREhz8zjX2trTH6GfrDJajJI4b/9CZbb8IVWTpqL1Pu9comPhI/LfNQWESa2TRb
Cmj+zu8p9iXdkO1ZvdZb5KPxU+RDWm39Nvs5tNGOOunOzylM0ZIUlEoq26/uo5QbzaFm49kKvm96
CiqtJfLuCSckoJ3c7zZ5FnAVH5Ke7maPQTNX26ekbYelnjTVcxFN9qLCEReWFmt90Dwo1xbobrIt
NmMdN9uYHOV9bP9w0PlSQsbNEyrWi5tBnVeNpiSoiqY9balToRjF3uiUs+5644O0uUNriuWQEHSK
85VNKyLXkO1EFSnWdGdvsvKecyPtt1pMxweGofKewE4Mhja7ewb01LZtKWZYhGm52PPRNKv5kt+B
qBipteeuGTKqJ6P5EVraeSwsQAWuLXdOik9S0VkKi4pEn+kEFMPmyqqN+mhYmX3FaS9V53saSvPF
boYIX5MqloNszJfUnYoeYNo28y56HRv1UiARevCumLwgmezy87w7CUARBY/3ivoOLStR7wi2PVLs
Hs7z+oWHPMNxZtdExPspn5Z3PXqxv73LM6/hONOGeUNczVEVKK5t8pMc4Sm3YYz1nU5pdokf3r2Z
eubeAmW8240ZPMyHXJzN+zBtB8o5nDH/VABWkGFCp2bMIQWX2NFJsBPMu/xBYur2Sg1nsS9XahYJ
uh+acmFJrVy6nuRkTXBPZ0GhXCLheRjwMfJhMfs5nzEfx5+KBnQoiBDkrPn4/G9YJbQgJCiPfx4H
GPra6fhU4hINpMus7hqKJLzGeqsusEg2O2Lgw1/Hshz7jOjxs8yn8FQLr0ZKe50IJWIuUWbi7nIx
+qmlRD4574M4t/YRrStiBdRoo04mkIHa2Y2kSnB7GdVYEvOi23wsawpQtpox7Obd+Y2glrALRPko
AJfCrOD7qAah7ZqgIdY9yvR72QYl6QQUXW1xn4+kLgVw7NrYa6ZjkVE5e4FuYTG/Ox8bki8YdOlt
3sE69Un3CtF2GT2oJGNcQBRTF4kxHhtFNhHgrZsfCuegVHjL7ZoQcdjVNarW8A3Hq3xRLGyNXJH1
gxRDeGyqetyoTmLeFUVpFim0hE8daYFQjU/sVcR4uLX5ZAF12xRKAwGtc9d5A+mkluQSqkFrf/gC
x0gxtM61JMCVhwml7LH27A/8UcgiLP9daeNqo4/Uu0qq109Z2l9//WTuektQfOFjCujvoXOBQhnS
TW5R6QlIxSOzgsAQI9WIQazjCDBS3Mq9MEvnsdSF85hPm8zrqcDmMZmXZLQsrSZUDklMkn1LWYiM
T3d8EsnK6ngKkQGlx7l98XNdPXsFJT6nGYM7A+7eygurJNeU68iL3G4ZCC4oIvpQ9g39FaTUb3to
HXZtVYyQl10eEsYoMKQjyCJhtHhDJfNJp3K8aMmonpVMHbYJnGkbu+WonxhieeSwEN/JSj3bdARO
zrQJ4MRS7ANvOf2flNb4oGN4byaCjJofkz6prtG0KcZUf0TiSdvZLq/O+Bp1gJfS3t/HZTo8EBSq
rbgZCERIcvIJe12hnRTJZau76nne9NMrzKs0TjW/WbyTzeZf582IaPVawzWKAf4Qn8PefBwc3Bed
vDd8VvUyEQy/YzylFYGPJ+lNmkxsKjTuoZTJM1b8ix9F3eO8N9Y5AsGmVU7zLjYoB2a/KQ7NYHIr
UdBWwTiAxJfFQ4dB6Cn32u0AreWtciuCRQujI9JHJXaoC+4Qk+Vx3uh/vMKfl4NO9J/n42qQ86D8
403H7w9BT9JdNxTxUen9+FiiGcMgUtKuYBoKTjzUqNZ79OHVmvYgaRTn+ZXr5SEufrFSPA79eXx+
U9f8cOuYOb54MlOdDVmL9R1YX3UvmPIsTXx8lOheikDiRiojQqDgkT+EKYBUP47XJnPDe9rbITLy
MN4mRe/fm9Bb41LPPxSCqHMqdgEVSVfFG5L21VE1tROTj/zDoHiWJ/INimvFkkfB7WdY/p38GFYd
LfreosARscpkH5zCNgtOY24Hp6gbzw7QvVXIHGBh1x2s8mmD7DlfA6yLnkHaFJdooOUxCN/ehRKZ
ZGuP49QEwxZr5/I0v1Jxvx568rtxfoi6brh4JaQkP+CXnF/aCcXZjl6XS5uZWmWaHebfT0MeW0HB
3uhm5G7sotXfooY4cV2NX5jekO5ldKhgpuMaUxkIPdl4Qe4kHjkF4wNhh0f8pCYCES24OLn/UoVt
c3DivJQLy7KQVqBJ1AZatIkgORu8H8HyNS4WTyG5sxQJYcF5wYw+4bNN7AU8TfjLU+2VxALsmI6d
XzKo3GKInjFDFYdcFVvPzbsvwINoA5kYJHb9UqZJBg5LyQ/zjUq9P1tq3FjOuIYClPIN6+WJZc83
OVb11cnsblkmlkfMW2GcGxSPWaEZWz+XYjl/L+aEUpVkCViDAyJ8ujLqSPupNGgR0A9KXHdKzVM7
K2MgyUQ+DIZ366FGXeZNmjwFjvsSgcLDLcT/yOW+nvewDYxPMR1AtU422L/GY2m59sWatDqZk33l
CQVcj9LFzodovvPySfE0veqDjle1ToLAND8CMHbLnMTGwaRWiNfZTa2sOVto2WJtAK1ByLY8JIwd
h8qnldU1hbFNw9K9zBvHJnbZMmJuCRGGS0v09jbRC/vaRMQM2mB/Nwahq5fSeYcTD6X9j03Yk8CW
AFEgnmvoMUSxqLbGckDEbhtTAjHJMvONFVgi3PqZ+aWZEUIj3SctD8W6upFuVhwVP3uk4YgYi0Dj
XTgYG62zUAwkCsqIMGseYtk5q8bm2YDeAUwXKP1N0FtXBYDDImNysO0ywtKdnGveZl6+pNjaniGH
OpscHFia4a4QKWYhTSQvjlKXn37c4DpztE2U6+ZeOHCdhjKUD7T0zSsltI9Qk5gqYRRBvEjGY2QR
e0RjsDsMandysiZ7RwFAAAv+3X06ppAyUa/Mx2k1xzjmvHEXtZX/5qsX5C7e2CmfWRVfwtbW3oMQ
yXEw5jW0Sy8ARWMo5wEvw6737ebg0+vF5x5bG1+Ij7YArD9N+VFUu84xBs1+GFlk7izZtQ+paLMN
uSbFVQd4vgqFL57V+tQVBkxiAuefeo1FbtD14lw1XbXD5DUh95LmNESZuqmyuLqyNnKWieLEr7R4
w0XsdS8eUVVPYKWOUdXgPGBm2KoBUc0ZGOp0CK3PrhI30/WTj6QtSRFtffclMwi6JPClL3TrJRrN
iSziGT9g4a41FWI1Dlyk33Y2/LQ14yuI1f6V+GwLiil/4VBH+5CK+FqqgrwPZVB2ml3E13lTl4Il
ci2KbUNBCRF63OQrZdDtdYtHfFmVVHsceGZndwiqM9WFbk8Exk1Oe/OhPzeJzPR11NFHK7gRfuHH
J4Ra6bbxsS/G/VgCKAjKutmU0HjeejRSzgSALRVq+Z4mIFh3RQ56hzAFokIB7Y/NvqmD7jw/hkKr
6nBe5y9CI57JsaBXzKMQANRwnYmg2lbMJZg9sFtMu16C/xz8X38OCrnx+5ICb19/E2Vmf1m9f7Oa
Tn1HzEfYKUG4N8Vt+fhGuIrSob8bHQmf86v5mGGb3X1+1SNlY+GtVDtLb8e1FmrJWWb5iPG9iA6o
PsqToejmJu9b++I0JJ2OmhK8RFkyWTv4dc1GPQadjoAauY2w2vnP15yxEd/JVqtfizDeyZYchwWR
13mtcbtKyoBFnTGjHASqrp4mbxJ+8gh5AroRv/ZFUyLH7/oTDrLuBPaeYBsBmMnQ7SfqUESAlTgQ
w1K9xaamPxeINbdMY7udy8P8qdGM71XY+GTKm2+GqDsoIIg/gdGbW+YL+bMhouf5BCOnlkMccn5v
c4yZpjUEW82qo2NhwWVQZONS2tVrHnpW9RxY1SErxPDu9SAuMioEv47HKC7n41Ge/37+H8d95x//
jsd4ta1bQmKjlIGikwSJQcp2nwuIyXufquyS5ar7nOs4/YbKZZI2vUu4ByLimtAEipfuM+KslGAJ
Uaznd3tX6zZOIiksT+/WQN+JJcGiEFsCq1eMU4aZrLPDVjcudbwylBMc5g26ePm1B9XnidiveWc+
PRPtPUNTfW6mH656iWrDjvP9fEYJiHAT0UBeIh9ct6VvEoJQm7fAe0CqKq/MkMwb7OBkO/ZoXv88
Icnss8ev+DCfXgdmehgChoZ5N5n+iVwYRPAVo0Pghc/Kt9TrO3a18WAV4EDm3XmjZ+oRQKEFsShs
7lBH2k1LXZdIGH6gwn65haQosVgPq5bVBKw80770Tm1fykzJFiTCRHuN+fSvYw4YppXJFb4OGolW
zouaejef2KXnRAvLh7kniYc6bFdGY+r4CZ2P+Y15g+Lt0ioyOGEL0R+MIDwZaONuwLaym2ljf1T7
zliTNx8e7WkTYQ0+anAOd8JkCDQ6bUdyn/c+uoG3qcn5wcc0qm+UTtGWKm+sFNOd0PWCDnyivHl4
QZUWo5PHAxKvNgGF08WpIT1ofTX6VpRC7HoVpd18PCNs68/joACSDXXY8W/n07B865PJS1yP9bMk
8GvTt7Jd12rCLlAbMJSRhrjSa54HbURDPTbOcn435Nc5FAYVyvlnRSvateLLbxofdAUcpPieAWlA
Pv1hSvoNDGb6AZOKewVVki7mE5pGeXdZMd1Nf2z3ADJLInZdZwEskvqjb2I3aY0zScHVS92ZO1OP
g5tXiPjRcCtitI1XQsZyfhjHnj+4mNwbJfmApUoz1qDtjM54pxHD8mTY8c3qqwcYV3KPmmC8d3hf
N2ofgZOou/GeBlnJCM61pvPkn1o5AiB4Wuxr37P2Bf3/U6Uhns11q8Ttnn3Ny7cOuoip0YBvAsJY
B2n98JPgY1B4PjYvlpqkVx9FgtRD/7En8+6aDoAynR4iOky6Nnors9I7EFeprahlx/BSCGYmAqf9
f0Sdx3LcSrZFvwgR8GZaQHlDsug5QYjUJbzLRMJ9/VtQdMSbsJvSlUQWUZnH7L32g8oYvf6zbzFW
CLZDnFHAa9N0GgKpExRYmY/AI5iJ47z9mOPi3bIZqTIG3UxwnH7dRP9jO+2p9Av5Mgg0dzQc3Smw
+uSDY3BHkFv9Uqo+wUBcff/7ZT2uhn1atTpGa7y5ueqSk2OkPMcWGvgpUM532prPvGDdaxpwzxrz
9IehWIlHCBKOm2f1j1YvT9z2fZjb4EvHbBLPOST7TadaZHRxIZ7bICdbkQItmQwVxd7ovM1aDiGU
5SegvXgraYe+cgYoQ9wM3zbxEgTwQG2qmoR+RM2ltudsxaM8kpANDi4IUQLV+6FlZTiR+sPxsRBv
a2vZOehXX03x/o8Um68z/CYenUeCBsHeLGl2Eob/VqVaECHLXptxy5pkhLQ+IXOCIeq66AhVV5Dt
E7D+01iVXUlPBY60LJc0BxBFqSAvpeYJVKot5OB8HncehWzkDlhLKIAuQVGmxmZ1YuFfXnMtitQx
z6mhVVvhHAja0q9GTiS9zJAp8sjOjxZs4gMGo6uO4sHtesrlIYkmTNGnRZbHwi+2ZlqG0IB2vLTq
K5UWori+nG66K25qzLwNbagNAlcZUESYWwQYshHj1p+8X9JtOmaPXSa20l0cmEAYYeOa3K8lTipQ
cJCgDOB9B90rnYfRUvYtG9iH9AiCqvbZyBbzMoiK00Fp8tzMKDGFllJQoqSkh7OOiTeF8HibIqrw
Ol3w8b2NmQr2nC35izmjTkXpmSXw+nFgGJtlydZgZFVuMws0e12zslq3PmLKvSMnZAROvbn++xA7
8iLGirybsW3vDpm5Oyjv99qR4gnTgH5a/1mEf4ixqsxVUZ+D4XFU+1p1A/iSjtRal0AKZzB58QBs
oF/n0/U3cToOV4ApImb2lxWWhBsZwI73k2+KP07ptvaBJyMXNul012vVLHZ8ulbD+MxDfQyw1Knx
wWkc/ixWTOnV6txW3RjqCt+1nHPnYWGoE2ogvA7Yv7cCnTyYAuxsSnMe9XJ+w5ouz1WKYaZZAVha
Pa+2jwyKeKy8neQGYovGvWfJ/ujpw6sDReBss7bsxnTZ1jpRnrLQMTc7y5sasA2XYoC64NNyFgoo
Te+35qldYdvI2l5Ak3Q35FIPjlDOXRQT0RdjfGk0z3rROi6DgXcQbvusv8//xZyad7xt8UVH1Xhu
xhVPsMTDN663yB5r76jP7iFLRRFWrLf/jbAdHeOJJ9DvFUO1HYOSGKIlvSbzRM/k9LzaAXggYISB
q6V3jlbvsWvVi5c0zqnXifisHLhOtj/UuxpBmd9VKQYOc9i0870iXeUk2ReJFZ0OZ3LvEZb4xk2x
ostEkByMhJCEBA/mcE+rpgv5aleWYdpOx9lz3xxHQ/LnthMB4AtvT07l7VIwhtZ0snXZ4mbkTDwV
tsMjOqzhP60SL0uzEFo1Yo5PnM7fNx2hSKRi/5eOK+CNOR9TIpP9elvvBsvJXpBWe8wUfl3DmfeO
hpVHqzk92Cib+wLnHMVmZVzoHsqwXMaQ1TH6UadlbLqu9fpl2msrjjxojL+VPelHtIzzzZlnzJEJ
mj/DA7MZm+dOK/2zNHDfTUo+BCPwOho6rA6L/i4XKpMxqF4S9iIHE33UKuZyL8Iz0JPXcj+UhKIV
Glanezoxe8naAr5godMZW8I7ozD8YLY+n/XEQdlb26tgySFAUlRAhGr15lktY0SPdz89HAeCVz+2
TKFORqGChyp3WuxVsb/XjNX+4xQO4ygmN01Vzvg+OwaN4tE2KMuaTI7vSUEgNC/CQ5UsFvY2jJyZ
703XZflplEth5yQFEOfWw5CE/9IRzL4Gh30h+LhzspS8IHP/mo1BujeDVpzSEhdushCoHODd38S+
IfZOS1LXZFjcADnCPwTFmK4q+yvugPFlhU4vPifv8G9bOPB9iF/EeuQpYwOpGZGvSfVaQvXYlRUp
D2VsPsOO3yzjkLFfREacVtcE0T7Ymq7e6ykr6rm0gcaWjbf1M0o8PMRQBRZrPDSjAcLOseKtWNmb
uawVJ2t5GkaUD7Gu2n0LttufEKVYFbS73AJujhGmBhGCtzvlgl3z2F/kgOuDhdlBW4AvxCJtT8Ra
RT2+2aMnsseBcLBptlRkCwc9vUhuWQFwNYjbOaxECW1qse5lX/+n4UBg1gAT0Te8F+yp1Tab60/K
Cly+0OpmkcYbDCPoS3EQYKO/AoEncqkj+CXB/YuRMQV2kwPvsh0GSkkamLxGvBrp+k244M4vqm1f
NL/pDt0ivv5duUKs5i8rP3F7NMc6MMy93aWS22MGW4T28So1uC9T9uV+x6gVn2rWwmXiH2NV65tY
eh2WSfP2hEtLvAwIhTbjOhoOyD7b21aQfsHm07YuwFRGkJrOnW5XF62GXzTw4491md8B0cXo/twf
uZjdLdHhfXoGzmjO+2all2VFb59xPeG9K3X9jCb1rcN0syk8ruNWtfYenIWJIyEInpvUYSgslx6N
PLZvaehjZK2hxCgajb2Z8uNDZUgNHcuvSsN3bwQWoxsvftVtEnCM2Pvj46a6F9L/1NYNhiNLAPEd
o6jZ0fnRY6liSbw34xJq2GIBItY9bU9ThONbUP3FohQ7GoywHb0VpjT4r0A2kVAs2sCqeSZi3JFE
5kzZA4NlHmLqkQOiYe2Wk7f4b8IOAKsDSlDkj4P/3c4sJuMWqpCxpD8k1fxBpPbLhWi96BIgYYbG
Bz1BAjPCcG9ZwJfA2mRvA/8IrTHwNhrq222e+hxwWB7ZOYnHDMDg3rfnrVAB9fViFUQKkhNLGh6b
3d7CEUXBp/jT285bjBBxFr4rG19hJpz2CZvPK5ulvRcUh5gqAykPECaHlBo3bz+SFEQHnr+HdEqT
S4efMWpMKaNcnSeBcZepaXrqlDrKvnVJM4NnCnFp19Wxilzus2aDTsPdOE4ltyZr8Vsmxn5bYRCJ
fFH0L4tWIrRrW26Tun3tmngzCTXc/z1rOI3aXVLNfjRBLtkag2/eU7Mw730P82oJsq3byNe4jOHw
wv+Q4CLJtfimS5HgvprilhYw6GfQAp9aUVz8vngkHiUFzmPHx7jo87esDvaTyCMryNNH7srsDsC0
2LGVAYUAZjLnSo+SKQg+KsKYsLtZPeyZvNiz3B/gOerGjhR1jl2OnLSQd9VZ6XNMavrkpbdZ1mSv
aNcpE8057U3tueszbWsO1bR1iLUxYrQ5lBc8V57P4ItdIQ8EabvYYg+J4xa3fqnbg14yAxDsC9FP
3JWdTE9ST+6up80IsNs8Uq1JLmFex3+YSQDLdL5ITKdCWVPVHPma2gh4O0FL4UxKXL3Y/O5xSw65
sUtrPRwI9sS56rzEqAcP0vFBd7tbXPbBibFptS1Ieg3ngoiXbi7VEaiv/+6V2kUfdMlaUk/vJuhn
J2C1RsTHTDjskdfaeBrwrG0G22j+gkPZ5JlVcFCuUXschA90EMZZL9JjTM6uLMSm7Uhb8zS5620x
Rs7oMqazpuAdDcKfFgnAdfYR0zMgjw/SRhXgl5PgQckZ0E78xZ0EBhJbW5ESLZdqRr712sCNYA0n
XLB++TLjydQXsiK5PhjhgWOTWXw3aLmOTNHBOeSq+bZMgyTW0kHVqU/kiBmvBENBzUqDLzXhGJya
86iYnE3T4u5i1hbwdTBx9u3J16DcpEW6r231HxtjLXSAdm0Xrv8dYcxnNHAr+DEluJOybx9YBUGN
3QPoWDAG8RLW1nTndoUAhzcHDfaKWRITwFNO7qLM4+3oDm81YMywHthnO9W4XzQwMq3y5J/OHd/h
S3c/NmMbCX7bTOXLqIv/wKUGO8JZfSxFM8hBVq9rPIWx72X+Odis44O52WrCsJ7QHuawpigXkmQ6
gUv1wi4bnnJhFueF4yrScvomTF2EY9afeskS0119yXVcPYNQRlAT9FrYdqZGTf9fTdCT7PP80aKw
J59YhLpb+6HGK0Z1GwY1ogUx4ZFJcGUSSXjXpS2oazVoJ3xd2FTKR9AA80kS8FMzedylQwsPb9aP
mjG/MLEprqXpZihyizd3ZuFoGUBcslXFO+FBD7WavgsVBjmtWjCESi7Da9sDAe0a7Ron95SE3QhK
AoNYAMzNkC97rLT73pvu9WLae6NONe4pBgX9Qp2C6QnK7swvldYHCkwt0qd6wAWLoh7MwbTxqjK9
6c6PVf+nm0ALA9Evj6CDfp0iec0J/7sY49CCJ8uADPtM8pAlu9/cb7ggK9psD3shxfFWa11cv0Qm
F4r/soB7iZFvxTdrsGjH1Cgxm4wfQWDtuTm9g0Ve+sHVqqd8SZqvErVAOExdShdDH2AMpb5Xa/Nc
d95NprG/a3gXRY0k/FQ1ZPIQlJq3Au5XW4/HJvYiYuzcreUYHzZI8CAhTtHp1VnP3qTmJQ+zuXAT
+trVH410j0UQuNJsX7Uxty9pr8hQAkp0yMcobRr7qMc170k7PSzueGuQ89JgYMpX2INN2IQ9rtQw
n9hYzUulR6JhNDAGNjPrru2vDqZvMAR1DqN03I2Jl5+1EoAXj4ohk3dpGO9N4CJ6bZZDOfZv2sBy
qOiN9wFeaMStMT+3RDBRALcbyYKSg9Ier57J1JfeHPeYq/6ism2iTKY5ikecd8rNjjLzGxD08V31
gb/T8v7QUiZ+LAW2DGr50Z1WLFQXZpzoQNqK95qndM8Oi+xTK/nqS0ipwKDHIEhgIeDOMnmtlxQn
8JCzFh2GDk8w8xg4E8x3jHFNk02ieaxRZWqvVk2d5YnxMBcdWE6XcOfAib/BYTTbKS62Rr28IehQ
cGTclwn15M4t5WfMLJtha/tlCOJ6oQZE04CRG1JSHhpAUoG6ZzcC8TY8+pSTLg18POWoEkaauJKi
Tp+msMI9Dj+djHhIRl6P3pZtM42LXerbWZOYknTtr9FJii/Xwe5nsuIeTBIGPSS0Ncqek61tRF7g
HS9JNg+kwcRsmVDMsY7Cxq5AXzjPs6sdlhT8keF6OKOc9kxL2YfdZO/S2WvvfZve/aB7GwHNY+X+
Rez8UvbTBXOVuaPZfQ4WwzxcPCjEKV/LS8V1AhjkIZtT80Thu4GlW11mK+F+YZTXKAr+otceZF2c
hWqG57HD9VrnrQqDEZVskM4slZLL6K2ucd15cHy/33pZ+uLp3aF3dyzJt+WoB5E7m0+D+NPF9icE
UzOSozrRwSZDCPsXsWQNMakZUF9yNM3nVo//+kn1003ZbxJ8x0Yij/jFn82sya61bt6F50AgLkFi
Cg3pu2QrGeGA+0jZCmMEa7hwJUC7Tm8jBI3wTVN3iDCbJ0cJ3D4bejxbcGSORczgA4rlRtcrEnIy
TT63tL0X6zRjutwsGBaOPkHkMEqa7w6M4xJgOStTu7iD1wP76RBS17fx3lHOtrLFC2PFV1cJNPTk
kClLFntASyu3+pM2qtvorsFIn5posxIpK9cjeG4uhigwg+F9zi+O7Me3KQY1XyPajuxp+kMdQY6l
TwidMvSTpguTHTA35vBbJDFAhMR6gk+gE9DKsMDVblWJxUtykjwsiQU3VMTTheRX7N2BO6hzx2p7
W0+4ogqSC/j5k4w8bVgJjI325HNbQZRT3mlpUa0pnX1ZOdTBLgVWFNUil5GvGhRiPbmDQvp2iHOi
ixx3QnBTPZazhPVWk5Br3UT/a+AX2hj+ohgT7WP1KaXW4TQM0gtPYRHmQ/pO66pz4E3AnmQfalj6
M0gyvDjja4ML9aS6BZ4BASjAVshl05xT4IjkbND+QcUgI82T+LohOdFD8Jop9KwGs4KwwojViBHC
SxafPCAenqs/M8b8mG2aKPgXL7XLC4LYgLW0OnHcs77i7U8tOTHrIKP9OJSoGYzEfqsVAaFCAwzn
KnnX5uxmrd2nM8YoNYcH6YBEXBIyGt24ORlkRi3We7khSDnfMyxV29bIeFZR9iOlK8AeIPnsFijP
a+5WJOf6PRbXOGatbnpBeqpha28D36iPMnerjbZoBQ/0chVO3l5SSpdhJPzDGD044vSGGZhITByx
xN4/Wwgo+vnI6IWL0Ke+Y7JTXlAGUPkq91arbOfX3lNV2uMDCMvD1PhwQJp+OeiFF6YOYKol39S8
Nw+4RGjyGAg4+dJE3pLBc7ItWgn34hNGjuAkhqiUqLGhlz/mnAhnGjcvdExOeI6DW444NTQbi2lg
wIjXflgWAlLdIX7RDefYNtAnNUMS9aujZx8dfl6mubEcbz4xHixtbwIySIJOyghSmfMvYdwUDzXW
YEN8G4Qeph76+BjEPZA1zrf0tYPhvsmNcljbgF99nDndIdRxam/02g4iKawlzPqHrgCngBB/n7rG
0UGpvSdrsGGuwUJxIoemx8ydlowA4qx9aAAVTiM1hG7oRy84+q0Xh/gXNbyP/ceaCTv7iIz8ekRC
kvEMEJd17ruA48MndKtzm008wau0KuBySsA8rhq6wWx+xAWDKZ3df4haLRKFtrO7ahdnmY0/3jp4
XkK7Ok/2u+7UGs2fecrznjT2uE2ANoFrJbBvOwUrsNFD1pQWpAtXE2nnfNyBhRgILAAAqvS1SwkK
6poFowFy5U01MSscFnasNbyEVPDPZsFV9LoR5bE8EHCw5X+vfZc5J5t3PIvb/kxqzsawg0eNgdRp
0UgNcJr4yB3Zhn7mf0DuA1SCLAAgafVAG9+8JWV6qJCCYChvoin1sbAj6MtM4zurHyowF8dRAXjL
r8in6pBUT5eeVjtUCDujtGDquJTzK2k2JtfJZdrDfH9N5xJEUoJUwMbqEjFveUiSkXJBR6KUBdWV
IUQKkT8Ag7y6uhPnV4zOEwnFZqSKP/DeeH8s0zGRBp4q+azrw12siPo+pfVr7WkLm5Tpmfo1UvMp
tYiI61r9V+R1sh8657R+SyzStkniRlwPfxtoK4w4r1UHQq0ITozdkX0t1Utlim/gVSkVlX+hvMML
jVV4hM+NCr6KxtH5TYeOh6QX2LOSU9AIBLFLEQ4z7rLR8M7VCD9hQgYRyTh7QUl96sQW0nOOaEh9
Yy355aeLgb3HJa5zGI+csl1hExBeZvrGXJ++Cm32xoaqhyd9k3j4SdH1fraOAFjnl7d9A/YssmPv
21Zdt40h6SO8zA8B/hdo02+85z+KskEwEY8Pdf+fU8ZHGF39HrgO/nOVfbFcZPtoBvsgwJf0j5OV
WcPWnjR8025M9fXv1/59UIa2w6YhotlPP61uiGJuMtyiiLCWpxzx1bG1PLXR1D9kauWcNBXYJ60A
EVzE8Ou8IGPlN6ZoMMgiVQpzB1ASVq0W4k+eGEAiGggSaGKdRtCnrXDxDfGJypq0p5T4qCxp8RgG
Zr5TLNc3zK/XfdB4FL1wASI5/xlTxUguZSnBbQs/T3KSCIDcwNmYmSpuGIuJNpPynvQY2I81t4Nq
rFPWTtYpt01CI4uBKinvtoIlNSN8eCXSGcer8qz8MFv47SzNSKJFx8lhY1Z4IvXAfUL+WLBhJdGe
XhICo6KSmMh7fGRZDvKy+s6zUt5gLWQbM9Uy3EH0oED8nob2bHGl38E9tdvJIcDUtGT3HCT8WWq9
fwuxvQ25P9KUzsw4hywq9GfR+GTZd3lwLWh0XFiNVjGr538fkg4pop64n0KyAF5UNzz76DbR+a1u
99nFc4AaY+erTHuovPRijqpkCzAL1FnAJfocAAV4s/fFzwhmzgC+Sh1orTWbLw2Len6W9rcv2uRI
TvWVeCH94d8HIsa4yp1AwSCP32GjosN3p+FU+/aHPuUV3qjxEQtdAULKzndEbOIy8KrzcJ3czr8J
Kw025RRg/Ch1uqwqgfNeOidk3+2j38QIAYu7NszsEG0WOqNJWkz7FE9sPCssWUwMmRQUgWvQkTP7
teHYOsssDsPs/KkNtNGDd8Ohy/tHX+YdeJMHD5EbTWfxLsxF3Xqn1HcKKTAsH7E3RnN5dnMQdIWb
+Dtlyw9v8eWeQJSU/eGhspvnOcuyWxEPy1XXYUmyQR5M9TAGTGn5W9E+gxljFDzk+2448eKEfF/L
MWBgBREzBm8KISkUxBnGwhZLOJBVDouNcZgtL1lVv02aCYPXoBZOfC/Z2wzNHpIfTHTjuZzhuwYF
VbzSeMeQrLSx/fI1g5o5QfVH/nJbak3cJhVBWD8OY03EddG8tqjkrokZCmxj94bM5rwo8j0UloM5
2O1JWHlFlKrUPgt3fkem1YaxTVBVHWf2iZKxOsYz4EJZGaeCtQ7RBBMHt9OSRJy8L0GLVq2ARDNk
7e8M4mpjIwyEtzrDAHPr5VH7LI18ZWCay91huBdJrRARiQtrfc1kTVaJ/1hqbHfYu6LpWVVdBRLG
0EK7dBqFo5108kvRULOPy7xxPpn1sUYpy57uNvaJfQNVGQISlTtX8HjAdOXdinruaW6Y6rvYnH/i
lYI/ec6HY1FCEynE8VJwsdJHGjtFqk7Yyrz5k6+bwsx9NHAbba2yanaouN2wNnS1d0qeVMNL3H3R
zzZVuqedq4yFONdn+TQM8ifJtZ8FEuwGOkhxrJrljqj7XccT9dd3iIb/TpgNf3nt9DoiXWSjEaVG
Zn4Rew3wegaF4tcdp2WpZTcmJ+kx90xEcFqys3p7ucbCsWB4t/iYYiKrOS55Y6ruFRwIkI+YmWSW
/IdNs72rmRfKqqxj7us6Ma2gUmcpvIvVWj9sDqI+not70LQA12RJ2PqEqhSB+4kLg/yCtBnf5Kj/
jL1R/drqZqki+Nt6LRhjL0PIOhqM3xpH25L6UV8MIqvOo+4gwWgGn5U+R+uksuqvjbxSMWoo0Lb0
wUfJDuy9zuE8whpCR7TcqJaYQk0d8/UyEAeHtTL/gs/eXpIO4jJ83ObVYL95afJF0JrzHz/NcIGv
AbECfkWtdUijh3IPdUKcncwIc+IGgSGbhGEYVX3SPas+Tc3wvw///yk9Ub11hgVZV6Z/4/NJdlOM
TcJhnrKpysl4Wan1gLm0u4HV8iVW1XejcCT8+wxCN1kO48QyPCcHGmnUC/M2iArWiMtn/RTC9XSi
pnfZb/FpXQJSx8lzTUV8RUOdoLjX3L2LwgTsinj4/w88swYdLQWqxubp369P1vK//6JJ+u6mtBc/
C3ZdN+FGa7+Ddr12wfXuupGHuYa6emSL86nZxNLMS2BtSzNpLmZl1Zd6/X+twEJrAeDYkNI4RsbA
AKOddIvDPbeCs5UBxp0h7hAizKe9SmLMbSm/zYIwOCOX4t6ZyIdYf1esv5ut1pNhwHFjO7nX0MXl
WZgDFNjMzFUXb93WJupn6lVw8ueACAIjPeMDDFFqIGafHPugHcltp5HdWYF4tlGwDKwkN0as/8Zu
fQ705afk/b2pILAN3SgurMrWDpHNfhktVboAkcFv1kwj/TsAUppjQyLDQETSksaVPwTz+KzZQ3ad
pLVZivnNX1MokoRku8In5ymFKuIR+I0lpvi2NO1mEyx1QoaOUzVElRFvJ3s+cb7DDsu9FJgaA4g4
he5SroOuMns1NH1tXDi1gUCEyGnOq1/C0LsPH2gfISBgxp4QIBQROcSbICC3upo8DCjJ65iQ2t2l
2mO/XGXOX5xbRs5Klzt16eeTbyAdn1Kmv3EdXBxe9JQ9IPKhFzFmy9GvWMKVdfcXJD1hQbMvDnlP
rUOKUlNod2syjz1XqMOWO2xZ42FHyP46C2CSdjAe9Lhnb+7qDLsbutK2vxieHuYFfFWGrkoP7Ijp
K/2PkNdxBMekc6wIDC3C7YbPYMi2amSdh+N53spC48GymyuD7ZXTbTwgzdj5UCTnyTmSmPVpJvgx
rQ6ZCgsq4spt3LdJELFqa0KrIT/ONM1pj2xT36a1xQwUa1BrGGiAWnEH/h3Bf0J9x7ePVNgiHKG8
uBWJUM785ow90rXWvq/n+FJQWsbaNSuz+dAaCdMulgBIMYIHs9PvYuKu1WMCB2IEZUcUSFv05C6L
Z3IEMUJwH8PktCeYf/PgX4MRGZvPhd4blgHUByYgO5sCd3U0tvE5H7MiUgtNPG/nZcP3nrKRdV5H
QdKeq8qSYBTE1ykLA623fxZz3iE3I3ldIEkDd4bpHHwcX0++8ZRfXEYlDk3pSbDG8fPEWjE2aPU0
cuzAQpenmbSITVUbAUNthhEqPZju+jAV5Rucmr0NGLeYdcgS9bTTdPWYs+u2Bv3UOzOJqc2Nrt90
CjrpvAQqTm2WFQ+Yqv/M9KuZkf21s/jB0sCuEqnFyEas/ria6163P6b2wnzb2/bCHim5Y6T2/EwE
b72tyEKPxe0GkHYeZY23T401KE8xFM1SkwyszAq9tXTBi8SGSeFAZL+sN9q3JG1DxR38qdk8omah
Q2Z1Qk7zFhXSuAFUbVgAK+HYgKgzmPLYlwFRb5QhQ6yWlYdIxtGGgJU9E/jjYNR01jKRW2O9KoAw
4HGYJKF3VhzStAIntYj84fHblgOjPH+tVRBi7DHmRS7JcBtXFNuScrLAhQlc2d3R6y0ajWLdGh+Z
bj2B5FZhi6NkMxXz0WiRvAFFNyPGH+boPRUCjGImckiIZfdbewRC9fLiklFi2YyCrEJ7zcfyi51T
dlTIqv/VznaRVNs5q5mupf81LZPLKR/eiyGjfltifpj5w0Se0WkYUlwuGCk2SMufKuzBu0K6SMjX
DxL5SGS1WbMJJjc9+0nwKseadVQm6DhMDAY1gR0O3yvppRw4pDh4GgZN76+JIXGq2ZiQbbnsqRrY
3ywjpCg2IpVuYki30IdoBZHHXYciq6KZMAyxcwMsaX6S0quaybi13WEvZvNj9pGD2DqDVqrTfusu
LQOQYvxRRjaQnVv8NmzG7bJT5zlbwJb13yxciXsLpj3KtDzibV4CPh1Q5pjfmkaa7lDy5iMJbqnJ
9U5iv2SGTT6h6ciz3y8Xw4jJU8sz9lziURtZ29QewXeOlx+ItnFD+5VOREU+OZ5EmDz1GHb0hrEP
E8N+y+pCL4R5w2p3SHjFsSJKUoHK//Rh7vd5gxJhSD6YMb+IANwML0VOjzTRQg/wfYt1jY8XLmVN
1R49vqStTvBphAoejJvQWcKlNjvfztAP/kTPM/qkTOjivdKdPKSWolhk6tbmRzSvSERKY5sL7wVl
fjTgMIMCz1ZvIsuFd5kdenF21SZUf002ONGMNILniFgEn+IkQeyiozWe1kBknv5ITxfWGTjOILHh
DSZ8XoM+Z068JmaHjJAtIVOaZi71g1PF3sY1hzDRzO0SDOW27s03/JZsH5yfNkObpC9sl4f5biMQ
BZ4AmE3FTUiHxjJruqP9OasSIZ704t3Uez+8y7gd9Y6hrUQYPz6XE9X8wluA05kzgliJrwZRADt3
cIqCL170LHljZHhVIHk78rO0SJZk9e9s3YyX2CQ1pqS+rxTZneOihyInO9jOCIGZVcJgimuPOrDb
mL72HvfQuJB7XfRirO8LSukNm41xb8jGpXeHk2Cm7W/Gl3xisc8IonpWZhzaxH6ABNN3sCFPeqAI
FO0XnCbFmB1hYB7tgWILRYUeklR7yErEojE3Ke7SKOkW55g7i9x3hKV4vqf2kF7R+0RLbfwnFAIq
s44ATItQplI7ZYFzwQmNvmZyqvMC/IHdRHv0U4HH0LUYKRwNlxKO63I51Ck/liXq0vTqTnyfgPBm
3s7djpSvrxE9H7bRUnKaJXtjQgboVveaYvcAEiHisOTn6gKeROuH2mOjRv3SVuN48IkGRtQ3yl35
wy1+T5KC/gvdS1R79FFJ8AztvbzJcvzIfFmeyJhcK6RL75Oc6DJPN536VRTDvZjnkq5Mvqpig3vW
Yb8NgnDJCayTcEtP3KfbajIveimzqxyccOzkU1pBP9RV7e8WByeJtjYB7hrNMOpVVC3LV81LSi3O
YUNw5c71S1QpdYc4u87AQbOh4198Z9Yp6cHjCioN4H8ADDA/IXqO/qZSC2NDulppP88ebyGSYr7i
mIhJ1265P24T8k6yVLoQL+A+rmW2Lx8Mo4P0a9NfG/7wN4EjzDMbh7o/ExAhVsHeI/G2496Hh7Gl
7XrUY9SAiXVqEqvbx9pwGJcpPjGMZPxnYuEqLawONWPwZ8vbzyNVoo2+atun27zRjrVrs3u0hc8G
YLIZoQtiQMryoIz6uc2sP1bvUM7YBHcUMCEYA5PfJnYmcV4HG68bumrI0jHo4bWS9ty9I2NiGkfS
Vpfxt9Ox1VhjS6/W4ja13nIbfxUGkB074vFY9F4QSqfjurVGpsSB3KGN/RmZhlAPecxnSXtCb2bx
pmbmTapct4sHDFu5A8SSNKillX9qq3zW3Uzt+GbDxpyeKMD/moPWHbisiRjygj29GfOa7E/VyCsU
QACQ3gBltnawsVek3voWGaULSN+knZns47Lejv4HC8fPRv6ZVOdHGDxf2tY7903LmplrUi2EVomE
GMZE9I/e6C5RWXyz3YZj76O1T+1PT2KlFAtubOLWyV9Myntd4HWraossYxel3zzwtvs/7s5jOXIg
7a6votBaGCWQQCaw0Ka8YxU92b1BNE3De4+n1wFHI41+LaS1NhVk03SxCuYz957rGJj16dpQ3j1F
EbhOdAHbChwK+TVFulosoYvSHmlYTrhmNb9mY/xXjEdK+XdabFQAndiUDQC9YeYtL0HBsihJNola
EIOdcVdbA0szOGsIE7iNORRqp5gpJuaio5x9ujDFWRNbL+zniV1xgj9ErTrrcGzY6DSUw/icj1YD
HR7nkhktXUKAiMb7nZklwgnPe9aK8a/psTCPq0ezt96JiiGb2o+pEvjzDWT9agrLJ3x29dpijrZT
2FbFRJRpnM7u3sLesC1AHQ/izu7j1zA1gHi229n1mS3Zi+MPTvaqjWoOArEu2vYhrbPmYDtUd0xE
ETD0s0TAhCA0eZsGjLngK7izxMLY9JXmABCU7jZp25Ov7jP4xIzooQZInohxn1dKnZrCz9YIfikX
g0mh36eqyiPueEDzqZJTQmUL0O5pZjIW7XGMleZ9L/ivzUXri7XvlNo2ItKKPbt4ZA5Xnp2SEDrT
xbU1ccxKm02vF3EXZOZecAmAXjrcWyNrkUm7FLB4Bzf2LG6OYX5b4MA3hSSqZSKuaYwBKRpBAqNR
JVSSDgFsDZgc0yc4phvXRQmfkbWZXCcz14ue9ymeja9Ieot8DUS8zWB67XAFhlMco9Fr5CVPHky8
iIfCkPdTZJzzNN1p6XxR0FIWM37einA8t0bCUlUK1p9egA9kNv8ak1ns/CJPNkqam2qAITkbM0Bj
etTItH+nRvBWj4TuDEnJBEyqQ0tnuiPV5dMS1XVuDcQbXRXv5gSOsRZBunOn+YZWC/yE0WV3jjci
Jkotog8t1PcDZNUNGIa1qOe/iRvorWfLo1bvZSMYZ3kuUwxNtinX1H6dYOR2rc49ODPqynLGAUng
tByYwJP2nG7v+Uf2dgHOxxjAiykiaAsd1GE5UzH6Uv52vMG+AfbnSaUd+zOKalPET7aSw5bhwiMr
1zP3/3Kfi4rlBwplYCF18pw2zV1hWFRUnkE2jcO1oorz61ySGRh0hL2l4UdQomsjcopMqS44jXBG
XDJbWAI0Jdjp+dgnECFs/kPAJgFeeGLlQpjrClAvlf7aGlNUGo56RsEDOTwlSDIvz76sjYOdMyNJ
cXERSQt0IW/QSjDnReFCSs+Q8lvKSH2wQry5/UBjF9sapZhLEUYs79CQdqsG7k9eYuWofBZRERtv
wTVIJ67z4huPPIF6M0PNYuVTbtr2OzCBPRiV5+9JVHnop/4t7AVZrP50kO3ZxAixy+ye24Bi12N6
0cIOV1xeyvx3lPXt3ZB1BF57kbcG7kB5mo/yyLvUli1yOMObd3laRVu9jJg0tv88bGmIkfIFQTo9
JYb32Bjx3xlZfG/QRtu4+9ZlR0yQ600IK5W7MV3cR0nBmDPLSIUA87OqpCbhha3wyoYBVlQ4T+cD
GmIW7ymlUd0znA5pt5o3h6wH6AtLOsrd4JAbVRoU+OOwM5l1WtISpIcDoQqj2aDpwCDWRXfTNA2b
ZSoQZ8ARdJl+NG2V7SMzeZ2I0QQirzEZwNRP8/TJou9nsVzeueDd6RKNecsQv0b+lgSMMPrnBLP3
2kaFBGyWbXphePYqgRWQMXMB3jfd24Ls2WqizFBGF6+l1ZzcrF4iWekn6tpCOTgFJ7NNI2bIiJBD
SaXL60swA94Cd43GnYWTldjHmJGUs1g8a9s4t4vp8+ez2TPGuyxyLsi4i0c95aR9yXnYkMuF1n0w
dqlzRlP5GbtPLVXgfee14SObEADwA/0hzDI6pSRojzDxwgerFEgK7OK1TtnZC3OUj0NjbBJtZje7
QYKkxmzc0+L5D+aIidqQVEHt8GGWJn1u09m7XM1XuQQneI6DqyfMr5YPELmIvIcaQ+FTm6FwEcq3
91OYAfMeSXPOR642rhex4mk9sgxF+xyZbffMxBvXPpQjcxZnCrD+6soI0VQ8wyQOahewCab8ftI2
Zg9kdUmjN4Qys14ad/PU4NevKGrqoGmvPw8CegOx6wgSnfku1717nw2Qi4aKXgtVIYiAIEmPcN/b
QD4nzvyA+xNue5eZvCWGehk+0yDL7uaqb3iC9Tb04GkxcEcXF6NIxExdgeu5hjHopjoU395gTvf5
fDRz/6LtBJlUVPFujl7wSoojaW8gdy4/nxY9li7gzSwR4wg+sIoBKhJ+sRIgMlYVjiOOMltdhZfn
V9t76QrjkDuwwakk9YpNp3cVg30HTmPC59ohh5vEk9PO4RHJM3UunRqJCMGrQblPQ8r11ElQ13WN
cUvTwngdVPDBFDS75V3FPCZK7WMhIMWFzHhjC09qBFYBXxMCBDpR69H3/OoIwR2BHjDV3gmvFrv5
fbKEIqm4l9fRvWqyqO5+PmlFIqGyxYC5AmD4sWtnd12Nci0f3RPvrz2xFZu83L11pOHd4DQ+Uvsl
6xJUN1rY/hSMlIMMV/KlSINw32U3NUwMIc24eWisFAnIEgPN1noXKw+0Mu/XCIQrqu5crEDMPZW9
1bjF3JrywRnJ76DOvWWEsR3sCKfFz0fI/vC9OGmO2Spd4pIk9AqMKnuUvMvBVYe3aHkoJ2aeyBeA
4jioG3udxE8/Dzkj8myufg24sU6eWwWPPw8DK3nD9+7qgZc8B+Cym+pquse8uyth3x/Q9HPzx+hc
cQceazIdWASp+VEuB0A4A/jQLVc6bvLNfWqG2DZdf9el1Phep9eNbPNnb7T7xywWazkyosWoPzRE
9Jo2/PHZzA+i0MYBgznzucbLntqevoYbP/uQ+mjacuur5tsqMmiomkDnAEBhxmg5KImcwAx7Jytz
umQ1fuWyR8U51EymbWmdOj/qNyMnY5aPRJJ7GCk7AAcsF0gfTn1YRrH5O4lGNu2jcw7wEnB6bktc
gAfI9G8G9TbCTHlrE5B6IGcqY4KNUxxJ6TjGaPH9umclMvWYyiNOhSr9yH3ZH8l/2GAy2cKdGTaJ
g+IvNK118cUODr2dc6tUPxxEnezjsTdfxmRvNWAEMy/6lUea8JqOvVydBXDcuG4HXQMoKfto/aS8
y8r5VY+gTRMMZwzmPExRtX9cukRrEdKkmX0vQ4RrXY/+OOuZfE6Rax6c4IjpITqL/jRwUz1AxEf7
q/qT8gX1BFparcsHmRUvKMLMFd4hvXFDj6F4P2566Ln8hjI+TZEFLzxowQ1n/Wa5869wpFqx82bj
qX3Xw4P0jANeoHuf1ujej6xvh9OUDSjp0GhVd3apvuqMomHqKWgyEgBcz2xPvkNiBglhCELZy1qa
ETO2+GabJ99GWWKjKBj9dFEIuahjx2s08PlQzPPhzwMVbr0jo+JV58Jl3jaSF2/0JDehg/t5iJef
r1nDMPKdzn1SFljPQCC057CRX7Dam02BfbaMXQ9dLV3PslnUxASEajFEB1F9YZFoiZo475oQ9lK5
07pQTbBNA+tzIFCEhgI3SuVzPYCQe2IoBnrOQj5p+ZQDQ890C0xEu+4RsvYSJ3CtG/tMHPUzWUY+
mZXEvqZn4ENkvTfT9JCX2bcbD8RUjOZ7DJsZw3m3iTr1Vcjxd13gOmjzD3fwx/VAqpU3UAjjtiRF
QDBUaq11mdD0+P5Zg9/U/vA3d0JmVLWzq6bjbJYT+5bsior87zgw1KizsMflSmIj5ETGcwsbt0Ct
su9ZcEaTVJzJKqYuxtwTFcm4H+eKRDFiL1qfoD5LSuvIZPIVA3yM0wWRic721Iqbou2/XNgYa0O5
7PNMEskZydtFY7BYXjRbwQcd7ZKBjOqLpvzkD7S3YPGzlijLNptXvqf0rm0CDAdaFiex0O0KWqR2
kas1TsqeYEiqfWya9IqE3t8VtTNtzaExV1Tk9iYp9YQIEvhD6KybTPbrNBufaxwV3IKtT4EC5eJp
OtrQaLxt0ea/gwpIwtg6UBSihugRZk3r3sSLil8WxVcVwzBblvQ2ccBjED+ZyvqEknsCg3Qwc3sT
VlC8a+FdClI4WA+jEiA4AJncI71CLWlB0UWyOY04RF3ODsYxRDSr/sqa4T6wJnNlifSZvPVD17gR
U+qJJPYg+8uRcl+Wxb01c/sQHbJYQmWQ3r2m9bCMGhwGsjvsX/E2a1hKeEN9Bgn17WC/WzQcnzgT
n1QQkmjrTvYxTGvan4p8lVKHN9/R4RrwAM7CJiFNV44zhEUEf8h2POZwwyMNMm+Kj0CLs2xd9aTS
zPV33HnpNq7QSf08+MNgr2GYpGtVeYgPicNOrZORkhns+MUTJid1sjF+bH2ruc8zl5cJAK2ic92P
mTwQCYSnvLGvWd9wtDN0X8VD3RzmX3r0coLcCKciTaAwy8/SiccTZhOWAEJcaNoQAjnDLiCe6Iqv
biQzpztDhtQ7PKFo9TqNju6J9LNmW43OZ6ydvzqgk1zDXjgz141vtRLWLrPGkGVZw5s6vuVmemkY
EezyQHZ3DBteCyRQe5Dd4Xaug/klsW0HTzojT2reX0JX5iGMWVlz2e0drDR+z4Y4bV96F7ljFOiO
Qqe76y0b9VhguwQenKqwOzRLqDPwDOahRkP2u83v8TioLJXbZ2mzKmASjwZjWSgFxQZNrn10Ykqk
1HpSbLyJ0iJtGrH5ATm+S0AKIvipwWJaHOKwhypasMNKgH9vF/hbYqj+Qq4iMi7iU0IT1K4PymZE
wYvELnggwWFmYe+cdNF8SpBeqzzv+qUP5z4v8323OLqMvCUbpGzIn7aQwlsme3YnsoKNl9PqEtM+
HZE3HVppP0U+gy7hKnoC/epZqOotH6pmXCGUjrxHclbJZqcITTuzf4YiOu5Aux6GwvoolPmhQYoN
JYQuTA2brqYjsCsGu3Xsv8cZvqNJYJVKOyImRvNm9KAwSx08wCP+I6cZE6lTYYVWNMtifM0whJ/H
rD8xVEdbxwYhdbv3oCcLYDBV++7o8uAlbnNIBu2SMCpxZlIbsADPDkZSbVtSR1Y9hfyprMSm7ds3
hEztc4Hf/8FPnQ1DZuNoIA1j/MV9XBVZdOD+161SoXGJCvNEnrSzc/FDg3vX4uw6w7SnKHuK2M8j
DEauT6iJDewzpAyP9KPXlaSQAClGQY1WwHzpuuBPjDj/YXRGf1Mmxl5FWCT9cdLHYn5DdBltnJxd
C2GHEc6s9KotIZ6Qtm66gMjCOGpP2qmIrB3Rz+nC+ovtYQ02LFtBseg3KUvq0Y4/hkQNG7r1V0aC
ybFl67LujfQRDwZFdOgehgaagY1jilbQkBuCVgTpX9mfEAMfFDIkJ2QBYR+i4TGr8Msvow7yAGqQ
foxY7tZogyaVvgA6ZPcydIjMgu7KOChAgQy11VPQvvvynuGOPATx+JVlIS1LLdodua0mSK/mqnXi
r7HQ53TbLPMDZTzV5FbBSbp6s/pWs/d7qho6/U6uCmkNrOdngmmxWsWvMxqfdhruB5qkrHQA1Ze4
9VxHvFlQT/YSBoZkb8cMFvNwYybUDQ1L8KL5srL4Nw5C6+LwG9uY/sp25WMl2opJMI1k0Th7v2BY
iAcT/X6WofNGAe5QIpn+jTvhsWmSX6MBTAaJOBoJx/0V1tNrGpV3TmHel1bqH7KCK2w5qy1d+p3A
+r0KrfbTRg29nat7ORbdVtoZjWHs+Id8nFheEMBUzvbWhWjD2j96sgTLqTRxrRUmNmksEWRRlu2s
hcLYkH/mYv3lkhR7vD9XFZre1tAacy917DRyNMA32zUkunD7Q6MMSXYxK1lMlM1fCY45aLLNh53j
lsdXtRKhH+1B9uKE6daDctUWJxWBmA5DMln5e9sl9yqR5Fi5If0tmX42h7qY+D1u7zqsPAPMVfTR
i9VCBTZJTEYHz8K9pKQV7VIfyxUH20eKUmtu3U8fiM6mMPLbXCC/mFF7YqnaEk3IVFT5DUYxCbCZ
ayKLOLu6haG6Wdjatniwn8nSGxnp1sRQpVveTbxGlVNuO6mTrWZgp3u223EXJ+eMwUI5m/dgYbqD
Lrmno2OrsOla7/jLrbsWlcPaKz89D7xXvJCocD1WvvlkoX3tv/q5/HKgJfdEk9Gq6D+k0TPYFfWK
qA5UD85TFEh5MYr5Otk9z4bFGMBtoJrXTn/JKsv3fq2+nMh+CMeH3llGskkJtKKzeM+qRxWFf4iF
rZC7P4kox4eS95/gMqbfSclmNUP7mUcXQyXq6MxchNAZENfnkeNlAb8qkRYQREDAXDJ7+P1SJtwp
PBRnkNswMtZRQCZKCJdqTX5SvdakCVjSuNTo9GKLHikOLaY9qwGfZBixdC1C4kkdxgxetewoyVld
mbBGV2TZ5fa0a+Ix2SDT2vk1sUk+EaDbnqswhkXmCnmuRkrGJUC5bM54YVg3gkdFdrVJy+LLhR1z
b0U4WoEKLogZPM/4DVhphneYUJPHAIotG8NMz+2BfNJfduClV4mwHV/xdPOTXm5za/4Te8G8hnH4
a/zjkit4Jxb6Twj8x4VIifcNC3Dapu9Q0yu0iV8meaGuv9C0J1Ptgqjce8PJpKfZhWl3tRoSEajD
PLR3mHvY35OYcXKIPm18uojZ4cpRxAel6ndzHoBOGuVd2SY4+aFPNLp4oqyDeQMFVelF3j/q734C
UDT5AdiOj2pEltAU1n2f9dV2qoebHE2BvBQTp5gZfevZWFftSPTg4CYbM2Gjn5sxkJ5+yg4khpMG
C6t+JX0X92VpcLcK+KztuMiBvtUZxArhJHI7BhUF2zL0CeU7lN1jrdIzRJhL16AfVVOKsLIK1kD/
7yMoQr9cqGeJzl4KlP9ASVwurbGJBIvynFA+aGnftR1DLTGfZDxwlWFcbeDYTkmg26VewY1B2SD5
bX2NcVjCXDGKrTlzpTShlPWAi7KRxHUWf2HWm6fQZ70iUILMsTRW8IAoWrrsq+ys5VJl9+weMQm0
4UjCHLEmqIwxLo5Ne2ME4a1J3T70VlNd4ra8st342wGdRHuAEgJG9yur7QQAWbfTHRsoLtpAxZeP
sPyWe+bTTyIbu9VUDt8j1KiNO+DENSpu4pYL63N8bWzD4nV1L1kS4uWqBrlJCJ5ufI7fINDhriju
qwD3HCS9u65LWTnE+Z94GH5VNadOaSFz9nyqBRzw5ZaSm3y18KGde/VSc/LZo7Uv4X8FbfSnRS/L
WhjoFeM+rlnbipnivumT5jC5PovFki1waZ8xNpScMwMKaACrx9LI3W0Q/YqESUYv09JdT/2bD9Om
AT5/D0cGSX5SbHJDgsjyXsTFS/1sEzhQ0YyoK24dSesUCeqEGGg4hCHL3zJLkOQg1MrifJOPDMcc
h7FwpbwrZp/i0LUkKrm4wPAuYTLPsmPPsittBv4Y5wEFcrr3mTD4kLsc7T+W2KE4k4u9mK0DdHp7
VfJ2spxDyudjHGT/4qgVDfxDFLGkz/KdzhCjYIMTq8QyyRcbqbazubChGuS0ZyL/i5mbF2ASOGVz
erfBERyy90aUPM1x/Y2HYBf11icBqqcFKtE0GOaTIb4b27EBJDvG90nt0zOWyS2Z6GNzUoN3CN+f
g8k7QQZAHn3u5+Moh2TPcTStJHHOpernVehh+ATB8qyS+pHENoLx2NohG94XNIuebb1pMpMYxZMS
OLQGxZskTW6ecGmoIKr2UuGEbz11maAhSS7yF1tXgB2S+XOIwpurYFaErn42jBL9iiB13tQf3F4+
ZF9ep3raxiXO0t5lLwU0/qTm+KoKLeEol/s4LQmIN+Wvxv7LCB/lUKnk2jGYElKMSKbINoYgP7np
UkRkMBvZOWE/1ONMXelgyk+1Az216uoTgV8BaC3Y/MiZu11lR68Tb5SbtX9aWVS7KSZv3hTePT5l
cjFNdU5s/Ai4f/p9L8rHKeNHY2TfJDI47Hq8+YI0XnJtx/z9t81Z9pP06a5D5YKzkJehyJgE+4BC
HBZUa1+XT/CWnUuYVCfLggQbsY10QmT4USmYnDB+SNvq4AU5fSG3ptTn5OEIQlmWEhJZIm9clT50
jqz336qUN3kE8hqJUzTPeG918jxOxFzChQICM/GizDY3lxz3XGpkBdGa5m+WuA8RZ+uz8iHLFZlx
34X1tRwMfctnAn/6kov1LFxcrU2oV8zm9b1vUqr4zi6dK3+lDYIvmtz6ghPA4evo/DUlhWctMvnd
JgUZv6A3tuMyX/Y7SiuuB7Ki7+r6DHC0UxSXfBLohbAXEA7CwZpO474c06Prsq/rGDrhIGXhhCn+
9zRhz61GWLVpXV5bOETkw2annEj2fYR9Kh2CdgtZYNuhGd2Yi1PckPXZTR8sdPNrs6eCaOyZIIsA
N98YRBkbQ8N8UhGQRvCDZko9J/ApDEbzlnqo6KLGE+hZ8veBlWZSI6CuaAQM1/FWAppVMvi/qoIe
sMvQ6qHt2bpLJCR2jxGRHSeUcs3yDQn2Rx+jGRhchTGgJQWkiOSzyBQyC984q0bZTw5D140McNr4
i7O6k2iZ607Ex77Hzlk0hTgiw/mWDbA0MnM4z9CW7ZU72Hu3iV4cqlsARHZz8Ds3vZijvySUuAX6
7fg7DfV4qqzxO4k5Gn2dRXcqbAUGmnnrdyBeTMuvd1ld2DsHPDMLEHDgnl3Gj2AZOatMkidMcKC2
WKMK6Y6CAQOsm55mJzMXRXrdUFugSbXnKf9dSfvv4Ct5zpQzgslKXth0dIfBKOuDTQPKKqE/jTHa
QiSSuSfYQDpDtIIP4CTxb3fWfxL5nQ9/8OC85FE8/mK0wtSOtxv2N/EyuYAZTw46YuMzMGOuRvCN
iZwwrx3Z7RBtOckyFqYZOR/71rDKo9WJl7YvPmPauKeozt+yzlBM1rj21bUPVIhLDDXUxUplcQs0
5ds4E7rZskHjHky9ppQbvcTVF8qenvlCIbbRmKmtlQJt518K8NToM5L4KGybaIHcfBBVmd41EX7A
up6iRxctd9WgoAuio+dxpdIw8oi5gUcDfOvNaBfZpsOFAY3TU5CYDEH/JhUD2lHF1WG2yzcflumq
7ZqM6RAcDuGF1c0voG+4dDQ3H3rIdtFPsxtmC9rm8aGxkBukDgJa2LHjpkLycHbdfTJyYOWmCq+w
pbvjUOYB+khwJBzFPbOonf9hyfmVxN3q7DjYglPP85k91vVaRmW0T4hR1lBmW6aBTHihLVlBNAO/
DygTbp5G5Ezfi9E/wffJNCTAXJYyhLRHfHlJu+KuVJKj0owPy+3xoY+nz3Cs7BOsB+PEHvezyN2S
NV8W7jxZ3ymIO2cPjhSmAfOKeFs+hGH5CG3R2OQ9GQIMCA3WUX116Dzrd0WNdZ5A7nHq/B6I7tnL
3u0eEPGYp3nOv3APHnAVu+wf+kfTGzqOgg+p3E8d2/MOm3GAyFMea50Qe+AvVVWjzkbNmlw6IUPg
SZr34KQmBlr3SYD5Upi22HTwZhoHs+RydKP0CafnOk/Ms0PQ7jgqzOC13mEuQHaaC5/x9ZnfyBQG
GjzzNvb7J7PrphNcMRb/fdRtrWLqt/BiKAHdsNvNeiLUOSjPhpNtS4H7nOnbRbdxeE2QZZek6Z6F
DUxziK3T1GF49VEir9uBqGmbBmQb1sF7LRCK99B8r9rXzQHe0IyCuHyPU3Z5TTvCdYhRCpNpgIeI
jO/ZvVC09es+Ui9xFGU4ZajxF6Z5a7j2qc4/w7TKyMrgwdSJdfJmjKzAjeKItoFwi5E9Eq1yY9OE
GyYet7BARVL3+tY2E110BtuSK2n2FHayOwbqNsfUU4lTete+mIie0+avDET+DuSmuwdDEWzd5dJs
WUfB5PAXn7SiyVC8FvZZ/4Jtq06lh0y+mL2j1077rvfvB3LJiRcOkJCl6F8bFmlQzpAHKYerShC8
IEH2ye2tH3VjuedM2CjTYoYIlEP5xZhPSWEvAie68DF4bnyHQDWg+hdyJNYdyJCbUrSMEbi8Uhfi
fW6YUk5WsolC+y6pMQZnVJ/XpszemEwQxJGUqH/Lv/SypxbSE8oXaYJaEmxBbCIfdLUrtG9fnDB0
kFAum1ldn0dRu1hZXLUqJfVx3BQvXhYslSZrDqLuj3K4ObFtwz7ZhXZV7QWhn3bIoE1bJugq6cJg
YmabjMSq2DQycxNvXRJVGD9lz3YncZUSur0C69QeDV6BauGzBgv0NbFjIqmmG5lhwQ5w6ZZxLIiB
ypPrzLGP0HCBd0y8PGyGVknSZwcPdBX4Qf9splW8ZnhHxHcRQ4sz1FH55i6TyBoZq36YSj5Fhl3v
6w6fNv5OPDTMWSbfPKpRUwJm5aNR0Ol6IidUIhqCi0WCR9Vy7y7wPW6YB9UdA3cjnPdtaVM2ZdiB
GkgDIRp5aoRq20v/G6PIwejqeTciDSt5CpuB7mnVUwmhmStK/Y6l8YKoa5E/MFDMg+IQ+JpnkQ6L
j5mos4tRIvMHg6gQ5uSvUSSi/ZAUy/SH3sHFtbcOCu9VVICNxKILGI8jGJqjGeygK0cnM1TrovL1
gaC7nQMZFxwkjaGii7SS8JKn4n2anGaN8vzvMHrXmDCNk4r8Z3g//FmBe4tF8Sv2rCXJB4tCgqJ9
O7rvKaFQiGnXZgi+qUiGfQdgmvh1m3GxgYJUBltyoGEouCXkeUyCYIYhZhSSdU7s8NfUlqaRRRF8
CcO3RgYW3X/SHRw13c0dZznJjxBDunofjOlTE2cmjWGgNyNeoAQ+yAP3rWURNO4mLAw4ddQWqWJ3
soX/1zKJN+qcC640fxfEvNwAc3e6DX8HU/RaskIMvba6JR1dVuHX1tE0Q70b7EFhDu3IV2WIjX4e
IqJo64hlC7O0kBQl1uorvwOhMZWc0I7b/gmQSDAjIjuOgLy7Glq8Bk3l4d19WJSCG20cp8SN9soQ
gliSApc/+5JVoZ8TxCGrnGTpMUcEhWB4Y80UnMOQPGULlDhZHpoKLgTMCKrf0qz2C4QS2Ep1bJzw
xEjRvKDvB4NbUhMijbjUgdZXg7aNwwiFe3jCRQfZxbyZgZUcWTKU+G4UxQODzxtUAaKG0tRYWz2L
hxZ3PoO3Rp+EWZUHK/JZFXG1ST5LwSWTBmObZLyf3ci6AlPaQ2I+RixOmNxz7x/V1F9ag2I5z1qu
8LxAWI/QKsKQQ70WDv1RZDBpkzzC+JtE+DH8qDultehOtYr1nlrgyHf5JPSNA6lLs78XXnyGxzJt
lgxtVlYtbva+RwHN0DiU5bdRALaDTj2dQORDLl8emM8nW+TrbLZH+09giBNR3O/uwIviTCx7Au5i
bVyeZFEgao+i59GZGOr61MVAcnDyLIycIXAZbsIZcsHju+W31UELpIvg7jrjdcidUTwEgmHLZAWv
bjtuq8Y2T45Ksr2NU4b7XpLuRoGcUKN0Iw9aHoPecg9IBTd0MgsqgnGhCDBZdc0SSTrNOaJX7PZm
S0acHH0PvfjU9ad/fkjaPfKtPGY4yEm3K8GuYEt8yDwm+bWExhWHaGVF4o2neuoohUcYTSzh2hPQ
wXoDyX9mmOi7J6cS5va/BBN+ewzasEKb5Op2s4H+fUiOvZGN74hSmW836rlA53tl2dOuOgT0723l
Mx8mTOrw82lfzTRUxdWQLe4FI5cHI7eudT/Nh8BNFQiFyABm/q+H2DFqkDQq38I5+/cv/HyLxYRx
M2HWmAew8Wyoz8rs+tu0gPXh7PGOY207/HzRo4X/Z/jt/7cp5C4xyP/1X7He/0cK+fV7+E+/v/+k
f/Kv/y2GfPmp7z9N+9/+swFL7x/CcSxqS1PZQlnOv3LITeX8wxMCfQMaTM+1JUmy/8ohl/Y/pGsj
0bdsV9jK1fxUw4Ay5Dc64h+eTePl/Y8Ucn7uX0/w/yWHXBKE/m+BtaQ6m6b2yCKWUjvMOJag9H8P
rO0mS1gQuZwPUCrhUXeNca1adYdCmEQ2wnzOhknZUQxp/OyyH2T1Meh9tXyqWf9gvEmZKesxfias
OXpUls2khS/+PNDAfvW1Iy7//P7EpA8VrofBkO9Al4SLNEbY9L9+oPX+9IGyHn/+xUgYpBlMY0+5
ipxdI5ny22nZ3ELkUMdY9V9ke5YXNuR3XU/3VqZt8gg0J+e0ya2Dhc/tgQKfFV42Nl9cGnvDR82T
Q6bGg/U/vnWOe+sgxNFzMmvPhFY/h3lc7QIQOdt/fkok2RF5EUaw5auj1wOGtmxcv4n77Hgo5WpW
o+t2pj6e9Wj4h3758OfzDkXmv/8j+kEqMN85/nwBGkyO4dLJxGKORUFE5vulmhUilZ8Pfx5MT0wX
18p4hgUuk//wLXE4puzXofzlnbtvLGS33LzhYrH196WRHEapi1dlBRe3Rog94pBC/ofnro0rfUd/
MK9/vmCH8SHuxvqNFnLcY/o19oEuplfoA6efb0hnr1rrwHhN8dcQJ4gzmcho/jjir56Y+MdnQlTZ
vTHsJpLtf345WuC0aja7h6K+A4nUfZPUmK9yNTTP1hz29H5USSwZrTvTs52NQePyxuz4gQj36v+S
Z2//h2hmz3IhLrjS1I7jLMf8fzjS56z3BqOS/W/ld1uBl2jbdAFB6qgviCJzube32Lxyf/hMurjZ
u3kdws9l6xhXXC8zs4FxLsL8niNqmKWG4VXIjYJ8cUCiyCox7N1TnAzlW1RYdxYV/4MdJe3zTJsQ
d+S6WHVJH6hVAKUeMRSsRuS/QyGjbR0TzmWOjArsKcnvhtxOg0061APeORbPTIYJ0MyKt3QqYQQw
2U5ukiGVXxo7t/nvhJ1XcuPalm278jqACPgN/Ireikb+ByEpM+GBDW9aXwPQqVP3nnpR94cBkFKm
SMKsvdacY0K1MKwmA4021GcIH/4hT+Ldv1zX/rps/L+sSS95mNXEkBtTbPW/xFpD0bMsQ4W/aWKg
U/U51PxfgsILMkQB4gz9h51kQHAqaDgkvTy3pvaqR76zCXNagNDkhjdDbWFBqqO7TmWhk/OZMDcM
rOaI0v6703rrbtEvIfUUwUzlDHQPpFlf4VyYW0n//DQ/BIlDOAXlxsEKtBvDIbIXQ9XBDh8LGoVc
IzZ9GCtPraa/0gOL1+1o6Su03EQ8/N/v3BT/eOeGZuMF593jmzWAQPzjqEFsZpTC1NPPlqxpdHYK
LqdGBF8pHC1dNuobHVuxhsrG3D9Uj6MSNXcYUswSElzLEZo5qMlg+HG/BdQGXmcOlwF0yc9DiXcj
lOml12MwVx1K5dBN3nO181+11HOXqu5YJzrnLBOsXDzIYbwVJWappMCiLkkzADFeYtPKij0Wyi+N
0efntEHL9mcjhyJcMcY+8idYd5rYuL10Ove+qvR3dXTw7P3fHxj3sf/1kRmgQrixccsTFkP4f2Sg
UxcF0hSN8WkHDNK6ynrqcqjnrdbmzHLYDWkLbkN0ynSkyagJEi1ZODHhz9Dioq2K/viaR6/DpEWG
JXjGzNYdeaW6/v1UrZEMQ5uuo9EUpshiSuhgyG/UNUVNE+l3X9X+xAmxgv10yGHF8dZG6P1xzZID
Nu3Qo/l2sELJF69KAuWunVBz5P01vkF9mZLW80fo1nuL8v8V8rNcGrk1PAIRofmB1KU0U2dTl7Xx
0krmCwQ/fNUJU2eIqJyD0qD1hurD3qCvNE9aeQ2iMf0mv1JfiKRuzoOMtWMeY6bvTZuEbzSsdJgU
ZhCK+iJErRCvicpo4tC869EUcjIKYmnVfHxmYbEa/CZ4524nt4lHzqbXTpFhEQS4uA2upU2wNEHj
8u72+XGkK7cXtvKoC5NuSNkywyka7UME4pLmvfe7xdhb2oL4H1hmsH8T7TEWqBxcmMRNlkjMFW5z
guzbrPrG855qiR4AI6hyi116jrljwY4iwU6E4mfj72emDdoQamf9YtXx4aS9B6wDkmITqMDCaert
Y/kS9dzBwMLDGXQaop7nwBEQVUiAa+bUjB2Ofda9RHXBMeIBZloSDOAwHh/eaHoUBzck7AelMRP/
sC82Et0g6mPGWeQcSnyhMol2Uecp6yGst9qYZZdykndjim5p4CCA7Ioge2otxs5+LJ+tPCiOfKfF
NreYZvV/b6kqDVo1xNRtdenRDEbj0I/jbg7q4NioHrs8wIyFJHuTt5KII2e80+vEouvJfUVYwmtT
di2QF/TyQuWjNqPWPpQEPSwnAePO8MvhrTVfUB0+9nSFiPPoOKSdXsPFSyRuXykNFi9m3QKp7kGO
DnEz0rAuNol8S6fy/Nfem4oIe4qItn0LT2ltEDgQ1spGYWx3CAQP85bZuvHG8ILXeS8GOogbiCBr
N6zWkPlgRAzOeFAQsa1dYjwH8OWgtUhsoRfbRRdQUtFTGHvFISsJWcIMrN2rPP1ocaZawYAkv2vD
hfH3FvlMfz1nWtUKM7j10lD6AtD3kn0/2uF98Nxv2XXDS5BBIISroz3Z2PyeUGbcFFSVZ3PaQz9L
60Y6xm7+CXKN3RXmUEE50T7SIUT6/NDCVl95ZH6wJkX1QcdRXVTAPB+tQOc7qnC8eJHforwyu+pI
nDVzQDhR9TEraaDpkXnK8krG9Ni77WB3xTFQnf4SWtlwobSAFiiIBonn3VAoi4TW0sqUDb2MHIkV
60Dj1Qg/ixGM4wxAKNB1T7mNyoOwZfXe5LTuzWmtR9Ybc6t+2cEDPMgka5+m50mBWf98eZC3glNo
+9W1lchpK4XWssPUgOtkadibodGtbTgoYlUgYV1gJ0GGr/UF8uu0YsFcFYfUL16tKO63EUUwDbou
uVlxdk2nm3SVF0D1ySpjQJN6j60FjCPvF1ym/iAqjj/MDrdCFyY20DVdXVqtGg2IYJjKpu2AvJa+
4GtuwPzmMKB9Ou2WRGQOsAlX5CjWsBwYqBNya1ysKrLWvqq3RzdI3B0qSsiWFmokohwhmxNyemuR
Py006St0JkJE4KDjLibR6GsUlvpCm8Jl8D/moAp9a2NqDCkxrThnWU89BeyTaeO/KqmmMwAOTevC
gSTPyFc+5xKlRowOXBVemCiTaI3Clp5AP+S7ONWNbZZmAqZGhZR0WtMDpOyDe4TOngay2CcWz0zk
bM9Wq4OZ6eZLTywZw4ziPfWzfOtJCb8qR7dC48zbhlrC2ZLZKn0OCN9D0mIfZ+J306oIkPW0/IAR
UVvpCye+f+8hoa1LS4qNGlX6e1/tfNMYPvSoRYTEHGEz0HiJHXNjuNTzPkEdz81Y3AmlSL7LjKBO
REvNvcQBukwUZ9NGTnrxmx4jlqsfSJ1LL6PVig0u9hrJCIzVZrTTbxQhixI13MrJqVObmsK8r/Jr
ogmjWpuDLSjmLL9/MD1qd5QzIWNaAbM+KeHrQOEcLnr+Hksj+4WKiICiNm7uihlqSAcKJEo0X7mY
/1XHzcVcOwAGrgVmrpH8hSC3rHPU5+lTHeBwRnQjiPhR0yfNTz84tOnTmPBEae9xTPUDQKuqoQ9f
1PVrCAtduzDRCL6cQdqI1N3uAPlbXhPi6RjCOg2Raz0VpS5enMwNn5GimBsNZPq2suzwSU/L7zqM
028kfUTKwI1pbf05xb11asIIqc7fu920GwUc06gE/KsTGb+b2lCeR1MpgcRJ1gkmiP9adGZ8qkMt
OjjdqB1qaH4+E2lH+9m36WEzummjRUuO2kOSAKfwkgpOYeAoL7lG/MeYBcMO+Yz/apbmb2GgbEG0
rZNQaDIIL7zDWDkgC0pLQxcwEgU2PUTTQzd28boptfKhweNIPiX/7VKaarqc0+nSUUrEbSkmI+Am
sDLs4FrZ2nskjM74oFtRxvvOKcUmM4MMChUuiDEnYNmWpvOUB8lb3RXpN1byT+g98gkCwoLPrzzG
NoHBHBdP8fSAVAsvUqpeEXLUhAF4K4c4ZUia6t1OAHPYwuQsz8v2o2nfCau1CPPKFaQGGkvuxP62
PNqFmZ0UpBFKCRnDjrZW2A+M2lwCxaYfUXvGhs2Qvqmepq0yW3xk7TR/6iS3erRut0rmLjSof9sl
EHFhpJCuv2i13Vg79JdkumwrXX/Owkwc5qfmBwRhn4wlbhAy9W0RRsZzS4ztUhlLmghFZqzGvC7w
XmBxJdR2OGq+0t4IPH+PHSW4KsgrVkTHKpuyG6OlapEy4UVWehzTpF014IJf+UBvqW2Paxp4WEPK
oVsE0hNn/Kn50avQi5rOxSXAIM3gDC1sCGQMLiHkoVvlyImy5jwm3GOTdviA4Y9M1hhs7ud6v5Q6
TdBF7xXynduRL5nQuHNMIWOwlW/5Yjsy+d7mHl3g0knofmshuM35n1KVrZfxXZAPV6zGLufSRRkE
e02Y2Yr+j7f13bY/mCHKPWiUCK4d/zxg8vnV0WvM8rH7peTuz8bw38/ML2E2MpOW/6wWjUpjlcwr
cl2THb1YrLPjcNMDN7sVTnjyatN4FVb9Ob+FnBEWnmYrW3myDO5q0/aPEYF93PLUIz1S7UhLc6Q9
0utPfWYVOKZF/FjmOvPE1h0+apDTD/yl/l7J5R+gBvmaIyXpr0gRMPgREm4HVvVipu0VIg9Cda33
7yyJMLhojf3L6V8JtQHDb+nZZujFncjR6GQbDQrkFlyr1oAFDTRxibKyXM1bvQpcR0esPN84sLKM
+2wsC5gMGMJly4Dc7Rwfktl/P2AMgqSS5uSges16qM32tVbkARmbPEQmVE7iVJaOL513i69gVaYK
Mu65nMOt0X72zMPcsfXeMya8E56F9ZuwU7F0E3oUDU2sNXhRVP9jNtlg2lC5+q2/CayuuPwcTk5f
x4z+wZZbkReBNhe/fw4imetbYQquAinIpvk8KBI125IZTpySGp8hElgLU9cVbZv0KQ7R+c9q8rZc
z205AqGYszumfE+i2OMsC8RTZeyLThpcNwl05bTlmBjhuebTSp+Ae/9UEsdKphvUU7jHKPliQWaX
3yCUBCB98YMcQkY8LXH9WuEwNglfBSo5BtK65mofHxQjDzlY1eALcaU6dbs8opaKDBa6b2f2LwCi
jvTyX3aUE2wFdTPpleiYW1n86Hjo1GGdDh+J0XDcdPiecLAREjOfQYNTMN0Z4y8UGYinVPI0EK0m
C7+ig8ZcuVR3lqyyrfbVynBgRZXmm4RMoA258d5pVFknzYuTuSIb2ug4nfMHEYtflhE1MPh491ru
AlqPDYh/81epGf1RtMHOaWwXbI6jYskM82ugi/ZJ9hGUfYGkT/dw9o8GCLZmynwKyQKgM+DjPI38
iBxhTUe1nDNQJbLgMVA8sfMd8A+FNoLvmr8D00B7Ojq9e5okCDQeuvE9t+GipUNEvTA5uexaLDTN
8Q8UqMNbEq471oEabeuXwlRLBN1WdaC2C57I4Lj0vqOTHDeku/k8QBnDDGVMrmr5rAizOkEOC87y
lx4aLLK9+iRsqwIgHotjlynXRk3q2/xU2NX3KAq1lM8pq+/pqKUck6q+UkmCvlRVq5fAnUB14Sf/
06gM51OshOiSCYWsd3lRlkQGAZoKLLU8+xby3GjaAgiNRD5m4q04Hl9VuPZo1i1/Fkg/h7EFJZRh
kmKs/Ca2DoVFWGGqIuh2sAhQnzHlJOsjP7ddcYvNuNkRcEKg2PQU0/AcFQmi8TgiVMAJwBeOErKg
F3kOg1lXfRNJuRloKQxEeCyULlsXGryt+cAa4XohlNFeSi32sICq3ckbVPc+5vbBT1357mkcdIAW
9BNQgfSK1y8GrcEqSNMwHI/E9q79aZ2gObijFMbDiOE4azscDGScpN/knl4s6UNOmF80eqVGIU34
lINIYT7N+c5+9gavq0+uK39prdiBI4g+GWzg6G3d8haaEFkUQKCHrC3So6++dVCvCBwpMgw/hfFa
2wrCb+iv20CMwUWT4bVKwTdXiT8+6INunQsl7JS7qDXQ+AINpc5lUFNG+qHzZmzYcluoFzPs8JpM
F+Q+3lZa5n57gMuQ9VOkY0C2lvWA5Jy5Xb8OFQ843c83yK97y2AqoE1uhXk/vDHdOml6VjxXHgwz
VtLebwEArdaL3ypGcyAqg3yyBxO/HHbvQ9g13RHRl76Ko3BY4QZlfFpOW5FvHjX8+KAJmnKdGLr/
ZFTYWSBXKb8Sf+fHlvdbbTv4k0MzPqtW8gycXH8YW2jdXhSNOz0lK0KTrv/ohr61FIZmPuMzkg+y
CuR2kHmwG8i/aLzvER37QgjdeFQAKOzb1JfrMsHNG1H69wEG7aau7V3C4n6r18iB5VSxgMpKtqDG
RZEQd2LYdOGRpaySMfz6WdD+fPl95JgXJpPWDreyvyg7N31yJjeYlcqlSHqP8DsATEmkESLRJxsa
aP3F1mHaWVpXvHBAg65B3fqt1uMmyyV8/MwnpzEKht9lZn3EQd6/KQXd8FyY9S0ouW5ojZuRL0CV
28e+siX1lCMqSKtNbKAdmv0fRegy/lez7JGUxv4xnV6Ipgtz0Ey6AMXJHjMNmL7ItH97YfqNNlP/
+o1taVW087omXZqGW3wkZAAuk0hpjgTah2ewXf5S+GTQ9d1OZ2n5reWwXzQxoL63uvxgxAhJVck7
6LkUlpyT3w7De4yID1Fp6Hcz9RX8lpOgOC8JMlcBGepkjbznOkEelpX9NoLwjgp0eM1jGa7SDJlC
bvv2IcV5Q8hNaD3j/nugh/JMbYLbNQun5X1SvWS62Ct+pLwoeVhi0CT+KSz4MY3v3KBv9NWHGGIa
OCLXMrEwCfUWME6yQz0jvCCWM89eEppnC7jMyRKkPwdta9UbrkndIW5M8P1pux781K7WA2O3fahj
n+YdBs+01UA9hyNAD9YBu1LPSR5Uy+LsmoKODhy1NPPVfYX+OvKp7qVbjDs7D/WnMlKvZeuMn5J/
fVG5ouE6G+jnxMYNrWJBWip5A70T+6IScVWw01Spd2WCTFidT3qOlb1vF8G5KA06UF1fLTQcEOdI
gVrlQHhZhF4SL92akSMyEZzkwVDts9hDr1QXX2rW9Tcj5jzl+Cftpmep8WS2LHoDlvQ25QwjEf48
c3wz7C49RDKmT6/3T76svK/AHX82Ijbm8riqpf2soX91kuq3EqB4BKNXPlmhkqwbjF0gU46ZMH2W
1zyMALi3P0Vul2UJo57QWYWhbdKTVcv3Pl6ZeA/fKfzCrZ0Dc7CnXe7eq8oS6Utsufq+BBW7nH8s
0sRrTBmOTdUQfAkTRr5l0kH8mPqu+R4lo9dZpEWp4RNhPLRSpEb8Fp+O7o3EH9Taev4YShYFK2Xa
LWIKUAcZ+yLUY2ZWCFn0oOuOTAEEgSqpGmyisg9RYbTZZf4RrNdYaXv5DtdcYDREXmjCkiCzhyZD
m8kjOQTOmwJrYpNEcPvnXb7Dm2ZY6U0hJ+dR0xD4zs870O9WFg6tTcdqJxWxclVrqP2S86xMLe86
P4WVnXx033UfEFB41/mFOslVbg/QnKLSX9HcEleo++JaBtjPC4R/O7/nufkFHIq0iGPrNO8ZkRy5
yb0Ls9F2jYZRwWZxfEXTZZ0DLCThvELECqmvfwYfP+Xzz3HZab6xGiLRr5FPmQD0oW40Yc7iigQ4
e6Fgj7qK0X+LAfWMXsq4GY8gEmqSN586Ex9dnJTlU46GiXKuVHZiQNi0nNK2HxhKVZtRF9Tkum5v
kqr4qC1aZ9P3Mj/M3wEwPhwEI+uf4U76Kb3zRrLcKy6tNOFcJTXO/yHgkzIqKz7hjbwNiQNPEvFm
A7+RXIF5PxqGjEChf30KLlhB69y217nbuHcTjn9hTDnSPEBZoEwwRv/I1EVhXWh7e6cof8nOij6n
DeSFPxu++YcjIflVv7jSUH8L3K4PTlAN1KXIwsMoOGDe4USs5H0uO0YjW/7cmDWf1HDyfz7HYfA3
SJ+wLLV2+9H5VrZX49g+kHn4FuuTDhfpXYg0ElhPbyrRjabqp1NXHJYwyUv5NGUmx4rJ0LbKLYzh
bHW6jn5NMZ9Z6xMOLrAp0hPGtdrBGZuHXlmmjYC0pnwUQ8sIM0zS53iAaxV7pMrNK9BBtVBeljYE
hWlBanU7pUMeFfruH1/X1vMG9PSfDaVVp4A+bv/U20d7TMjIMLt3q23Vg3St6AYZxb6Mxcf8Ukt+
eWhL5+BPs+PWCvfwg8rjzyjXhki8qYHgL5JpvOxWfrYrfOoIRAjuo+NzQSs03Nuh5aJ64CkQxPIY
JgGdQj/e6jLuF23u+jeh4rZsQPJ+9rLDAuzD+9O6vj0mhD5QboTln1g5aJqS3Lny6Bx3xjP4bQP7
w6Ah149ILBzJJ5oWUlOrCS2S8Q5Zn4ayIspdr3fGSa3JYyO6PvDG6qYaSnXzkZZv4wHmw7zbanid
pou8gkluDRQmOUsAPO20fuLPGLdSQUtZQ8muD6TvcdQYcCaIKG7WbVUSttbacu8zFdj6ak9Sq5Hh
wZBOhJkiOzae8kaT10+vo0bUAJSReqpe7HxgYRCbK1vYdrWo0/jK6BOFRYBAq2kYO9atQto22GKM
iyxL5wdRt965GohV9gh9W2uinexqbi22loEgJUZrwqpbQUnCTODGMjq+2VA11cx2zvNTJoDIHWBe
Mlzs23yUzUcebPYLTbvs7ONFWEklMNdUUGgPZUF2ZQwtrnjCDmq8oroUDwY2QFCTkVx7qIrveA9B
DpNC84VDkdW1afzRUujaxr51IucZrGDEIY8QfL4yYFLdmirIoq7LMApN03gt3nn4RleQe/u9Z1vN
3gq8X9U03gzx/UB+nnoyRBIOjErdJ6yHjC3TUHvI6NBeLMg8x64gbLYNSA5HiRoBm61h7fgpoowG
rpKda+mTrI2VnLqzCirpA4iLFlsouSQCAlS0kMmgLRpWjyfUtupJL0byBQMFpV9dMRAVTpTDt9Sj
b5pn0c0e4m2jh1SrhYeInZhohGmeah2c+R9LcM3R3hDjHoDNYe4JJXZrrklrJK9y1pqkdo1FRTcv
KYmD6OGlv8nKIt1HDP5WtuNeBgREFyVKrQcQAdXrvJV1br3kF8ZzT+yFLuyv2irgNivqBWncsPqZ
EFP7XT0nFgg3p89N0S3YBUEA607hG2N+FyyqvtuHaXP0abu+ICjmqj5twfP1F0o0GWJdwuerqxvA
i0fMSD9ZJ4brmOMb2MhxSJFJ03XDsUzoCA9lqanb/zCPN/V/UzC4LNItF/qGY9I9Q4RlTa//i3Yj
CaOhsTo1+4zlNLHJyx7HigwOtVavIAME+9TRX+gApO9Z1eyDmCnF9EzYM18j2gmxbp1ZuDp7tIJI
U09GbqsIE2jNJ1Hoc6XFF4TvBMXwugdwldYuXAumgqTq7HUnre7ziJVBGNQ6GUG0yupvkojiI129
vx7MoibjV0QZiVhjRlAeYGFtrE/tOLqP9fQQKxK8QeN+2/RMHiOsq22VnsORdjGDSfnCdedgQA3+
cowGJbrnm2c/7p+VnHlNLwzjMj8EAtZi7tv5Rg8j8+e5iSIEKVWS0gDVbBPE0IFtz00PVeCiqS25
qQ0t5refzklfEwgazIKUypfcS3pgWrlOjtSICfkhguG4MFP7D4vJ7KKoFgofQxhfJslZlmqleKqG
cI+m96EOi/LLd0lALfPEe3RouJNiVSv3HNPDUWRmummdAdi0dPs30NQ/J69Cg+qdunqX6YVAldvs
Qiglvzu7guORhb8ifIBRUg57t8mp83SnHbe4O+5u56KSt8aBrljcn0bL7k6AYpIHRYwsul2135VU
QEsZGAzWq+Am6QkDaAu/hgxsWFQFL+TTMfBi9rFx+DPPloBnaK7bvB2exyTNrqTy4s8sByLMypdy
avolnmkew9iHOTxdnkIySaOkDY/96DSP4+DSBlb1Z8iM7WNZWjdAVe1/OPidfx77FFRwkoXmuia3
cPFPzZdNGIrU0Pd8KtMRM/WZPJGla4vkip/dtOnrG8KUj0p7nwRdz3i8goXgLL2gk7sDlMRgkwbd
y7wFC4rcNSVwCSOv6j1G+d9z70XvcYWXRUB5h7Y5OAWEuboUml9cVghl1E3t7rpIHzSYw8d0UH7X
qmJsrcDgnCB86ZykRbXVCqfEEfJVqdoZ0yHJQHyD6ME4jqAGLFUv32oYrxcsRGKVGlxJF4raMJg/
khiZHLQp4b7UkmAv8RcGy8T1iNiudMzCrUvdVE9jcCV03YNIrYOq1wox1RKh8ljrz/NuWJLXrfg6
goM5xnxg5gr7p9iEXjlZDUINM2YJrz5NcEQZmbt1MVphKhrzSa6A9qsqT7nzhBUiPxd9ad2FOXI1
FSF+gYqa6D9c2Szz38WrrqYjWiFWD52RC1WP7/jfL22qljuJ35jVJxrorHqP/Erbg50dH1UqQABC
CS0xLVvqzKb2pE15h/kh/Htr3oUF9XNzMjNAp6Yf3u0Mfzx29gJZvqNvqgzCi4kJT13+1Dc+rdiV
WsKzFmbrHOYt7Il/bXWOEm6xqqHmjphVZx16vUXDSpA5BsHncaTj96GQ+06d7mJ2DnIDVXIyZTUi
01AP/Ve1bLt1nTbgg7Gdv+odsdwRRQ7rdl6dTKVATN6aGp/fz63Kg7PoEg33OGuZ4rH5jJQhWcWd
wdpfc8vPaOTcjnr4/DFC0aG3meSHcTSpix7mH0Dhk61E6bZ76hMSWWIMKfP8PC3qJWGfzu3vvTg3
BDN7Kkis9xHRvv8/0Yc6ihe6D877pAVBjVS8kPRCqJDfAD7wxW4+7xpUQxeJM3M+M/vGXOEdBKhS
zd2OMNSO3Hkj0GETGcOX9yJvvUMO0iVczpsSMtdD5PSDs46GUlKK+sypM+Uu7bB4LKgujz9X7Z8Z
rO8G65JGdV2I+K67PiVwqC9iPFF3jCbQIVEKqLK51VZY7gVSW4vreZEcR/pCsgvAo4F6RNimwldk
PBwHqO76ASNwnOgPVefUv3nXf2h+NqCDJbE0vkpOp9DBqjqBXGVyEC+Bqr3GGrk2P0MXsy/ifZY0
pKZmTXmVun3XZYlHeqsaefNGXOhwCKmYMTTVDl1rhYQGwIRQaJruMeQ2TpXMoTPrBuQY8GkwUH8E
BNNDnHJiYlF9xNdcixsukxe39g7zHt0neWD1jNxqYIAkkGjTjdcuNt4dcqm18TNTVL7YqMhu5K2V
B81HqBTYDWC5kvfDqvBBnTq0hjdN+cq6u/t1/WApAqawHoHPBM9xNtAJBdMqE4w+7oK6WqIWDlec
GgZ3nsyO1rLI69v8kFQnh/7ENUQpebPG8E9oOBJSuFD3SuubTAwSZYlHxntJbOvdQ5m2/elnsW7N
eNdgxDQ1CJ+qHjd+J7XgZ2ucnkumVx3Mt0//+LlqrN3dYFLxaTSC0abRR+VBg0RU9WF1m5+y+vpu
VpE4z6+lJVxeSjX9IEFoPgMiwlQrR2U773KFqldk+jKi7fvTXDuIKcTKzUE2zbv4AFyIdEq91iax
wfzq/+xqZck0y1IpIQjp7VmQXLQmdi5VOUa71MnBBf39nKeJ/CyYUISpJS7zg9GZa1RwwyFv0mPQ
Nq5cZCWY9tik3Osjtb23qoh2lYdjrwhsA0S9XSzmiiofmnISrZ/nkmt+an7Qmb0uR2CG/NseRBZG
Y28sGXTyeQ262yiP+mStW7XxbBG+DdeW3dErofGjNF4MbsMYmzhVB1fWGxM1viqBO0qNmHHVcnwt
lEvpPCo6GX8PdW2qx2Y66z0sag8KI/N1FVr6WqCw2jejET0GHQHsDN0IQIw1uYHIxSViJEryocTV
vqzHQ0vOi5vtuQSHq2SaCU/2MsWwtWdE6j0yrYhIAVPutGn9yj2qvsGCitc9UjC0WIw4kOwHSzdk
cJrEcH9L2bQ7VgfeNSan5NoSRJVWjnee9+yw7c7lmG40gMg+eX6fvkWCVtBzBk9btI80phC1KL40
nanQfO4x5qHkH037UE0n5jjtimnXjTlVQlYx4OZflViXr32LyiUMsuAc4hbb4wnLNjBZK36dDKz/
+ZLSDj+VVfE/kmWgIYgbGKrifVOWb0rUVtf5rsBEvbweZhltbOI/IzYXgPowlisXj/fm52BtrXIV
RuDFrUxlqjC92smGGE0f2M5UPs0PsViGZNJd5x2Ad7tAH6DbTrMXMlJ3NT31Z4AciEcd019ZKFRs
/M5PowgRz0RBtJnfORS/YkXwY7SZby2VV8vVsIpb+FuzklzNVC6caYS6qDcezRFL8qySDKn2Vqla
I3CQ8qBOHZ+iInU0kSXDtQiZc6Mk6S5oqk+7tz+CSXtbNPV76YjiRBAweW4Kjo2+cO03gtbvEkvt
n4JUFc4y/VdKMYjuRN965D4tFK/87ntW7g/lIHDHmbBW52G3dJj0Yi8j3tEHYbl0eLv3f271Vrip
oHIsY3ipS3Mwin/+CMFXFwX5zi7CBEjXgHSNfNIGopjhhKB8Xym0lZa9HTS7mqHCNiq0+GozjUZq
6VYfP3cRKv5r0Gav8zfQuJGzUAx0rJ3n2bci6Paoy1YamvrX0qDuHYugPbt9FeyDPOs3I+Oq5TCK
BAf/hCfI/Pg9LJsn1zI5jG0u9Eam/Cna4A3SHWmkUy62ao+Abgxl2M0TaF0dT2kqYfDkcbXnIluc
wrjtaM1n9pPGEBA2YOJ92YF3dtKs+pFUUNfFO1f2RJ3RUnYajfM31VkPmBhdEoWEmByf5IPoC2zB
GmLPjRalxdIQdX7O8yHm/mUmWJAHmG70ZVaFSNCdUHYFJ7XBgcIJoZmrvkh1tLkG0tBJtRcyZ1+G
Jd5VOkLZU+YDwlUiHZMtSL9wSBNkjlFwUXVZHFE9iR3ZiQDRpyN/rliUvOwWuWUfWdDIXW5DN1fb
sjhUbvM5Fi5h2irCaWOQxpWiH8WyjlXAIaGxlAXEOj7g1ewyMcjRIR+g9U+cYvBHsKkfxWBXtyAO
PkiUGj4yFw5vkhAZ5E7PmzWGy4J+FUaFbqnoXPo7szxxQnAxoICP7My5FyOYhum2EkkSs+vRGFhc
UjKpQantC2huZPkAJZie8lBkQFCQ2HMJkFmmSAkXvRnHJBd56s0c8uZaRa8xXtqU/IFMJZAZYA3o
FILPiHUhx2PIVmbvDgc/aUkj9sd0YUzjZuS6C8/Ps2fTHZ7qFkgHlJHiPQ9Nc9k3mbcr8sF/B+aZ
hLHx6qSKSg4uf7IdhNQOtVHvE89ud4PtkJqtQOfzCF2dx9QVQRc0i4C+z0KmAbrFipWBc2Jtuwin
7ugYN+7jvGWN9GicVkUEZkj6AWj43MyyDl0f2odmeph3hecrQJAGdLjTc4qsv4KiI1ZAulV198c2
p1HJrY7WinUfrCI8KfT258s4Ll/CFMDI0LucSmGN3aoShL1Na93R4+ueXzWczqfuQRiL/fqXiEvl
sa3z9g4nYNfUhnxjHuRstRI3Qm9KdqsaK5sa5CdQqNZLGn/MT7MAig9GnwJJnX6pS3JurHZm7Zte
TBm13Mw1/9RNR86IQZxOSPbsTwi+vCvLj3kLRlG1CDytPZI5usVFPFx/1n7slXEsl0BNgj3uonpZ
aaF1m7f83rZAnib1ckq+oOZCCIxFGAUjfqpdRcbvkrqrO1T2FC+eNcOjYQb+KZS869yogq+MwjHP
rJ1SRuXX0LsMlcLgV+GGdIOcSaseSez3QY2dw4mgc/ry8iODa5P/4u48luNWtjX9Kjd6jtPwJqK7
B2VYoBONSJHUBCELbxIeePr+UNp37yIOUdWnhj1R0AlZSLMyc63fkHRJjNFbaZkBaR8Z56cxkPub
LvHyx/irodX9eo/nMHzzO4QA/zGTRulmD+bp83g3KtH4BRkUpBqRrr/5cz0HQEPGyrZKlGDAs5PQ
o8Cj5tcmAtHpRsu4/daIcGpDCWEDU5vA7qSvFMTdHGY23i3FsDYmSUorjJobBCGhnHNB30NvtUTq
dl2DSyVgtHE3tn2FbBNAJ+Se/8LD1uTV19wY+suurYGPeuGIuTtKNYkubvZ4y8aPkINsVdRRUfEG
Sf/uzyb4V9CIn5EQ5a6d+D818nxua7H9VhVZalAi6O8Enw0bvBUCvMGuCayOEEGFZz8x99/6hQJU
QrEmnA1aS5f+qGfORYTW6xodkniDAY15s/9nTDN2XQ/JXmQ+wwuMS0zOp4Px1FRjeZnF5LdaKIxP
AVTPW8kuvldWhl2cCPsd6YbkZv+PY6BLbE3/7L/a/0wbul2bOsOl4+fdTWDJLUROD53f6avAuHYA
pVB2tQ23QGvj86Djrga6Kf3RFuojMATrGU8uvB8D40tmJ/YGjtRUzbKLWyeq34Auk3/MQDEPApW4
3Co+ab4dPmhJ9pmVqb1EQ+S5ZVUb/Mc7v27LbwGWb1UmGT+RwKlIdsCnQX8OIYg0woBWoC+/X1wO
DIwo8sSTXrpBqkmfutJ53gewv7/TajwoRVqan5naXyupa19QSCo3VY2CjxoAn8O9BzAkMppDMlKA
ivMKsVv1Jflzrq46y7jqQaR8InHqJmQYAf1iPU8VRP9U29eGQvJOkSfF4jJ7MBScNmVHALmMp1Vk
N723Q3uaY23ylKvyVTfteyhe4KeUyeXOTlUAenmwG/siRw09UW4D+LKujsDeThPUJnLf33VeHXwP
DQ32p3QnT/HZbuHBmrjDImHw39/WFWYVcmh8qY3If85B9sdGLL+lRowgpkmA+1MAVCW5v/dllMiM
aryv9mkym6ooKOj+J1RB46/Uvur9NEzeptVqZdvXKpB5vwcfl+UofUkew8uFxg/VBC9LYixOxSio
I4JZycK50Rz0l4ah/L6vjhgjapWJn/mrgMLnxmCTfgC0WD2oPurcqOnd7n80jDkWfQFceXVKvoWV
DAfVnIwnOTej5a3bbyQP608xxqwbzZYc0uP6+EXEaHiFnfKmeAC7PCuSLixplN9giqHImIB9Csg8
NEqLAl/4G4tH7QakRPOkmbBBRl1vdvtfFqHzuXeCcR0lXfBnYCLHcU1Zk0HD596NB9YNUWwp3cmK
gc80stNrdayGm8BXjOdQQXUKpuBbWqm1qyuohu6/rcboa2YO0QOhKHAJa18xLvcvLIHop4kA2yeo
IJgjGqX6BmzPBVLFPb6u32KvDL5ULRBcwvEDsxDCCGthje1M/1bIyWOA3C3KPM1OcYr2t5OVX6MO
q2WogHcxJgQYjKk/68HqX1kpyYWuF8rOLIrh1XDGT4IkFrlsQLeEv+Bz2wP0Fw1/sf9WH8vyzmzV
P98FugwJI+7/+gsQ/c6VZ5vISpRpeq8j+0dZBifhJklgMQgOyXmHATHbsv5YpCP8g6a+//OdluTu
6NnUAPQUVLHfp67IOKaVnFyuhFbaD2U58UmMrP3u2PGLXin1kzXI6J9WpEfAnyO1DIlgC42RueRr
409cb9d56SDPIuC8ebke/chGchVGqQdfhD0WG4PCH4fD4SUu9PAT+lIIp5fc+KOsgG6EWnl440sA
uB0VyzehvLIulbWeZ/UD0UHC+In9VAVfeh3hb3oRIB6KIpiM+VeE9y1Ur/Cngu4NuEDouFSAN8DZ
xS1mchCQzNJG2cq4wjodIedehVvUyAHpokF+3P9jpeDTSXAJBMuF8thmzBMjZ/cAip6UikR0ob4i
dMe+y4uq4TIY4AE6/Wz/C8Z5m+FrdANVcffPU1uoANs4hN+//xnYZvlRohRhgPy5K6v2ug7V5lMH
yNIdWgqG8Z71h+3z1Zh1sNHLrEXgzDR3lXaDXC+6Hklw++eL6L+/4FddP6o/HK+8DEtvpyaquN8z
RwqNXbUsRs/d7wJRGISup6ITZ5Kc2of7Hjm7jROZDZJfVC45u90JJ0Ui1UhjRLHt9M8OLvXNN5zN
vctKMFBJIUigoVx303Q56LWyAy/Pdzaz6IKMfIULjtZR4mQfLMnxAbS8TdCKHv78PKAzA1WleC5T
miqV4nJ/GND7EnqnAfwqMTsuO/FFNcrFm40gCFHX56A9fdvCV8q78AWCv/VZESaKcRrFFCozw30J
RGzMil9F2yoPCrZ0t1mX1OtsujdmcFQ89XdvsSaLuEuerEq7CKw2fE2RCrtKQ0QV99/WAAtQehPB
tRCOdGUlVuiWIYR/K7n7U8nVUX6Xfb2/3OOdYngDt10uxZf7T5NlaJjtS1Pk/NvtaOGLaTr51ywZ
uXnJSJQjLFDhcIUu8d9fjHlz50d1/V0Pvil8/f637/5s/6vpb0ZESVZ6io4o6Y4QtbsGP9BpA8oS
Rpnz4LAxR95RRwLPHaL2HpBC+bXzYNMaQaXgvWh226wppFvyaOElktMCGoKCuCJ72cYEDC8eVMX6
lsWhSjF/QF68D8Ubh7JfJeDD+xbk3L2hKb/3wxIXnAMqWTIuPfyM3mCwT4OVhZxV5EDeVQUfosoR
u9x/lRdU8ha/2v8dKOdsy5ns3pJ0cVX2hnVjB7Z/oTYi/uyUWLQUGPB+BQB763PVvUNvhJwbpRT0
1Ydns0hiF5mwcWcqfveFGydsYL35rlC1XmFvxUU20IObiccKE803Rbyr4t55bafEoJ2N3+KO03kZ
QuXUbDV77Ey0BJHkl7dJaogrbwRcS0m+eYR4k1w5hMotKQbvzR8c4NRm892JQTCQmatu4dxhbDIx
e2u/qtDZrYO3xAtuyyktjorOzf4n/RhUGxMt4k+polRX+EP6u9YjQdImebnVtCaBDxcpN5mhdVcW
V8adVmUpJQJUTXGRSl8cs/kFobv7JXvfvH2Cwm6bT0ZV1l+JNbgm+qH9KKLQWtsDmAR9aPRP6vQP
YrqgusCAXyaj/3msOvYAq//hydggVCQsb/tO4lbsY0hXtV13OTZZdZmYPgf3Ntr9qaYWxEnNgreM
crRY70ulZoUQJNVijg1px/Y1QbJwQoSk0Dau1g3c3kG1bLR+rDfNADGEy2Z8neWm8VlLCm2nAd6Z
cBmYvNQTPuIPWFeKzO4VmBFEZtIZwLWUddfHJODJmN15VIZDi3J+XYMUbpFlfPCdIXJRJ3G7PdtF
jwgvIrO7W0RL+9uuiN/sJK8v7MhKRs5qnbO2DQk3+0K0iBCizQanxOjvK6Tk7/5cC2xKLrCdsCP7
k6nwZQ22Qoq91IC5AEbS2T3FrZSV4RRXppS8kiyJVqkswgvdE2jSpoAZVE/XVmmNwYmac30eTeNy
/wsdZdiVh1je5ZjpOFej2XIXeX12ibpp7iaFYt3n9XWFT8dWZpCBcgXsIH521zUtehFq18lwKxvr
AU4VUCdV/YzAr/b893etpjIX99cbMvjpNkxFMVz0cDncACCiCop9E5M+WXO8pGTat/VG7EumI8JX
WJwV/ndIhphjDrW8rvOcij5St5+jLB0fwGzgxBwYnytxZTWZ+Vim6l/lbS9/RUqnBzyQ8wJ286hZ
fvFCBESKOOnNNRWe4iUrUHmiAASV1m4kcgR7wNSenbznKe//GXqc/ibUmk2+DphQLv31DnKJxAvJ
qe/lXjkj8MFbWE7hRnqRPpPZQqVae46RKZNE0dwhYU6+DNXL43VXbaqq/iMGQtXVBkwFpERRHAvZ
QWsGKEmDxokpn6k/bYXDhKX0t7Kvyj8dvtARoN5aAuC+0t5TErNfW4l5GY2KtZUUGJBVuJG0TroM
uW2+hgJaK8TZz5LRJfdaG39DMz545cC17oT5phpTQQ5DW6Ouktt4CA//6fB3vti/2P+v6lQOsZ4e
OBi8f1Oo2uTxz/y//ud/PX2Lf1Uk0L4d6lT9/f//aFUpmvIvG+IBUAnAQg5aVX9LVU2/MXUYDrqt
aWhVIejxl1SVZv1L1VGOQgcADrVG9epvparpVxiLomDFaZQ4IJv/kVDVeySHBdLeAFGrG7YM98GQ
7VmpX5WdMZeMJH/AWCrSn3voVWVcUbskk59kW24m6zyYNPdKjunQErxyddBzH2jgKKh4HUz7f/8E
ynuwAdL+sYbmRf4gCsyjRzQacX8Bq7/pbodLowSzLh7C5uuESKtNRHGln//59LwNf5SIQP+u/9c0
q3/kxVCGflDvFcD++e4J9nSeHv2TxQe9e271f/YP8X/l09R69802q8N6eGh+lcPjr6pJ/nyGv/7y
//WX//Vr/5QniOz/+3/8yJsM8uvjLz/Ms8OJqiIws6zCdjt8y9Jv5fw//DWpZeVfnIlUpp+imZZi
Mz+7X5M0m6PyC0Bxk/KZIgMtYSH9NalV+18GOkforhHpmMLOP/Jrzr9MGUUNxG1YH8Qf+z+a1JMQ
zj+BlKomVFpbU6f1dIjIQ6G4LzVuvy7eFWi0IB70WmhsheuDfvhgxvIxP3z8NJEPAH8Zt30Ry3Hh
6n5U3Eidg0JEMmBmwdUQ98IT6+K92s8/LzEt2INWAjW32qKyCtdQhaCByq5f4UAaaNlWKlZaVCtG
474OMfA+8V5L3TZbgGofGTlVy9wNIF3r+AgqBbrETTZujvebMj3oo3GZxRhRR2WAMH3u4vrstG7d
QIJwDX0s3qRWqr0rxefkiUaU/yQlXf2qjWaNB3oRIHUt62r55fjHWHhNjYl52LFSAp2AHJFw26Ip
kVSJcpFQNh0gnB1vYGF+TDH7sIGgrZELr63c1XytBS1vK+DyhI0Zti/l/ZmNTNPmYHr0RZQh/wS5
TYSZQUWD8uNdXGKGs04hyv/ZuQlxBJQPZvpSV034sING0Ni3eyPIhevVSntni6K7N8ZMvT6vn6b+
O3h6jo9tW4OfcDGE1KEMpFT6oaNbOs71o6Lujrey9A7Tzw9akUElqRS7OPhKdXsxCgMtqCQLH897
+iwWRJGUKaEVFW5OwHkQSoHwS2CVWKYff76yNJlmYUDJil4foNu7JrYU3Z0fYpR8WUq+p23rNBXw
GrsCzk8JZ35FHA7NtSoFAa6KjhXK10Za6QjkJzKuMtmYUg2updpW1oEcm/6Jjzitmw9WtTYLGwMs
nty2CFTeCAho3eRyFWxj6IDpBcqsJC2GQPfbLUo2hXZjghDut+Tt1PHheA9Nc/Gj5mdBxdCDriVd
KUDPl/ZVNyBXTKULT9bBROk9a5zvx9tZmEfqLGw0yVjEUYdKFTD07DGV7NQi+Z2jI3He82dRww+L
MSYPiOiYkSBk6ClZ+mzhtnki6i3Mo2nPP1wGdWc2vRYF5CXLRlrHrQHuA+7Rj24Q6YlosdTELFo0
OJxjbBgLV3KGChcjiSfL5dgB8wss67zlPAm+Hr5HMpaWkwU2dzLAmvA5DI3EcZzmUnJiHJbeYhYv
2GxHDzqBoGIzpVjR1BHFpklBkqxiBAdfjo/2UiuzuIEHoz4kllG4AUR/mBlSo9gg4rs2+YQrPbri
x5uZJs8Hi0OdRY8G6qLl1ahM6Iip92v0J+P6MzfK3rrNBkcaAFBAUcB+g8vJQ5tQrzlzLsyCQhvI
QtEKj7DVhtmTFQIvRv8TTBCeIj4ewsdfb5pZH73ebO1rZd9Bm+gQmo8R3aYaqWrc5TtgkgUig0qI
jRs+nsPX460tRABlFgFaWypUrxdYZFSFPWmoVLq3HZsgez7v+bMI0BeWrOlwHUALcLDeREWV/0TE
zLdP9NbS55+FACnqoRAK1OgAqYcrxzbFBmXiZHv80y9sA3Oh47xHHreUo9ztFLoEip2vgMZRbWDX
z8moj6YbhxXi/Iw+bD1UpezBQ2WgO7UPLKyo/QZ6sM9nqo9aqsLowGRxXpHwUH928tgjYYFN64m9
ZqkHZ7HBRA/HFOXAmbzMsaSDQw83En3S3+d14SwoIGQVy5aWCtcOh7ha6w3ZTzQ0JfxofUSrSBZW
ZM9w8bZRRGviIX6zPFP7cbzxhbU0l6BF5zMehM5BAxkoFTSdWQWBG8W4azyEhTQJSwTk6h6PN7bU
kbPwUEgq1hATyBjZi/E7iF7/WS6h+JyI4dOM/iAuKLO4YApVomZQC7dOBmnT9vJLihZwHlRY24n8
GRPRE7vRwqSTZyGBNGOAPSSbtm20cb3V+rax1mYucnUVKjJJ6ePdtdTMLDIMRipMvWzpLrmCh2qJ
Z7gJ6N8UyZkNzEKDlkBBEoLBrx3kQ1Ym0AxwQWhxg2PoEDQ6/hoLw0LG6t3eDVnRgLrCvbwzYDQ9
K/Bz0IjNU1tb1xJl/Iux87AH6DNdlk682MJEk6cePYgKqR2quaZwPgdWmT1qUUIWVwYfX52YaUsj
M7V78HynqCOIWtxhCgSCsH6KFauDjK3iNThWvW7cH++5pdeYRQY/0Qq19pTC1VqAaU5lZmutEcWZ
L6G+f4k8LdPCmVZj5mXadYbyDj63GUbWQxCed9eTZwveM9EFlGFpuGYGyl2C97E1YDVIFXa+53XR
bM0HqAIKSUW0t+hBa5WAAy9K4Ssnnv7xOJPEfd9FLSs6bf2SAag07VolmiQJbq8aThcnWvh4iBVn
tsYDSaVkLjFTwzgQ31JZAiedSmH25ZzuobLw/gVsgUtWFvacm9Mhv8sNadgKRz15Evt4aSuO+f7x
5igpYKVTPv3Q/R49+O4CKQDwuLBcau82k4K74++xj+H/HtuVKXl4uOKGLE4cC+tkt8ii+1ENX5Gc
ulDtEpZ6d1O06VURqL/ZRGMqJ0Fw1tEJrfz3jUZy75FvcchcReGVE0nfRy8+sRUuzazZ0q71qvZ6
CP3IOunN1ncQFlMgXuFoih/D8T6bBuGjLput76ZvE/AaTe5WTYcJQz1uaq0yL1XV2RTIOrwdb2Vp
As+WeJ1LLaVt+sgO5Ho19sgchDkVsuNPX3qH2fK2nDYsNeRN3FyE15GESuOAUz2EWsrQoTN6l8eb
WRgNe7bOM4gUbU++xfUHcPzrVO8KiG4dnJAMDs1J9fuPB2TKmh/OYQkj9EoZDAindrlVoTKvTU7/
5422PVvpQitsK6C669r+XaGM19mgrRSlWEVqdWIsFkaaJP27jx9kyCo6Zle4qV0qlKBHDwxlBjiq
c4+PwkKmGIb9+xZsQ4DtFGXuSinqmCXopquykNUVWsWYOSZq8qiB/L+zq0SHWzaan1EddzZGU/Uv
xz/B0itOPz/Y141+gFaT5SyZuhgI+nn12AxycHP86QvRcjK0OXy6YvVNmydMZlVLJTA7TT3xufJR
hszlxMU6rHP9rRj7Nj0vfu153AevM1BSHrUACX4Vmc8BwDaqGCu7ZrVeHH+jpXUzW/xGafmjMoUY
x4T4HHlGvs3DWrkxIrvbHW9iaUhmESBADS5AnZe0OsXUDQBy7PYwBz6x8BeGxJot/BoBlRIxw4wX
GCM0oIEe1pC8FQGYdMi+x6V1quC5EMms2eIvkHtG1bRiLFCb2xkdZnuhpXU3WID4zz0Hiu3x/pqe
90HUt6Y3PRjzHJSnk3Q9/aV6qluXJULGQ/6KDNmVAblsFEPtxqI2Xo43tzADrFlQwOtbC1rIJBiD
FpG1HnoFpF7W292zJGqvOm8STM5Nhy+FykXcQkNnI5Z6Gzaxr1/aFBtPxJ2FKWbNVn1d6YGcxkwx
1r51URToP8Dp/QsHsVhNWeqh2aqXS9AjTkZg9htchTDsM1BQA0JsQWA6bxnOoSOqlBuNphBYBh2e
p0l94D4vHPzRkyxXNscHeqmTZktdxTBV0QYncatK61c+19xtb2XViTdQ5Gk9fzRvZ+u8wIWh0mCN
4zDlZA+t4dNS1MRuKtvjjRo31a4xNNRXR+y4RZZYKxtdFWzfrfBbLwU1yAA7s2CwWyXyiXEJNxWR
cU1/rAIRR6s8shGp5DLVPbUjtC1Y3PpOQsj/CqWO5jlB8mTlyegyhwlEMN+q1B9NV5XPbYme1mrQ
wT4hscu5HNWHSF7bkedRkYVPd4voH2qKSTFaUEP8FpS7zYHoKmt0jNljql1XjZaMqMviYqzoVbJO
h7B5HTMr8deyUqdgvOBhBp03btAJk34nnUCYzi5S82FQQfBghBAnV4lvjV/aXtRfmrHP1a3hq+Zd
3I3Jsz8YX8uol7/ncThc0Xb0NR0C+0WtU2kt4zzqBiipYC7SF2tekEOg4XiAjDsZ2FaJCTbCUddo
z8SXYMFtqELSkF1o46g+WoFu/ywVs3jGHtIRq1DqO3JUToPvAVYgSN2mWlSudMAiTyHaaivTjMeq
WXk2dKN1ZdXmb8SFrCs1jRoVa0u7dVZa5Jn3nZ7bFwmmIA++B+9mNcBK/5KamhguEQHB8giCm/cr
r8PgVD5gCucfTK4JlXAYP4qq12I1TTO3QI/rqc7UEHnE4ZvXlVjQh3Lsr4ouBXKmwyf8hCQaqPjj
q2Zh8ZuzqD9wlc7C0M9dM0rlnUXB6iIPMTJI8aY6Eb2WmpgFfCPrugSRZRD5FRIM2ImpA77hnv5m
4/qun/keszBfwXIyfS1GAdcGqYjVd/3Td9LsenQk+1TVYulFpp8f7Fx9pev2COTOrQEHbCQA0psG
bdctnPL6xCF56YQ5N1HKnFgau0pGCy3UJOPKqu04XI/QdAVmkL1CBbMGW4Ikkg4WPrK9EizSiIim
Gwx5T2DRPHvUTnyYhYhqzjaGRIkNCSGYxB3NBkv4GhCsvLYau3g7PveWnj+7/9U5jBzdHxIEzex4
BwoNBFUA8PX405eW1Gw/GDzwvNagxq7jGS+eGuRrlOPEprZxxFCTnDx2Aouzmr5NolQ/s89mu4Sn
S2HdVXHiIoGHpW07lHDqHfPELjQtmQ/CxIQCPJyBTTei3KA0oFNSa+zXTRfVP8NOKA+B0PRdaXa6
uRJNanYn+nBhxhuz6CBB1Ug0qEeu3sdyhJC6aFGqDGPboZ6eJl+Oj9TCPNgbix2sKxSGMKImC+7G
eQopLLGgUuFp/P3406cI8FGfzSJDkOg9TpxB7RYQRrVVq5RwS5MYGxD8/qxsnRdR2ZwY/aUskDEL
EZmB/F4TJRLS4Sp6AlpBOc5jZ06Cb30SPGPEftGHeXHZcNrt9Prh+CsudeD084MOHBWMC5Fk9bgS
JP0u9ye3rxAN2ONPX5oEszCAE7QTIjBYurIMEXXlpLZvbG0vdfR1mnpefqKZxb6bh4OisBInLEro
PGZz3bWpEN+6WAuKa8ChFrrpUwb4IlGdOCODF+ioMIoxiO7RfCzHEx9iqSdnQUPiDCmHlJhcXwj9
SUEdMEqcU/N8aSbOYwMKTlytIHcKRIvXce7Vm8HGB7Kh+B1KznkXHn0WI7BZbAyr1Hw3Hpn7a42Q
+paItIOP7aX61VlzYm+6eTDj7LoxsGEbnJ0e5rQhEm2NB4K+slI93xxvYmEo9NmxQenwFRC17ux6
L2u/mJom3Xq9Y53YexbGYi8xdvACfYpEgy7FHjROxXhtcwBAnMHVOt50eS7aC41kZ3HiTRYWkD4L
Co6AJWlLsr0TWWhuBpyxVpKEkoaPAcbF8c5a2Bjm0FIFZSWlhnzv9lAnwl9WSyH7ChRQ1u0kOSvq
LXQvtbnsO85F57U4iwpV6seRcFpvF0rwVLLK0A1U7Vsq+PAw2B/kJLZjanVmewrQtTQhZvGh7RFL
RIJRgswEuAbB7rYu1qkmV8qJ3W6pgdniD0qs9PqY4Flmsq1xb6hjrD+REhlPNLA0EWYBIFJHtSwi
CaK2p9cXsRM7rh80/bUdtf2JibDwDnMUqTDUPOqHlE4SebauMOHaRLZ6Ckwx7fsf7KVzCGlhZmkD
biF30ZeqvoYjEml4DwT+VowUAaHroR5pmlBeKXud+0azOGDooWXKDqK8dp+8tG3EBmei63B8Fi91
1xQeDsIAYg04ZuhD5kry0NwZQ+dcVKljnRjvpafPFn5MtcdEbZqnW1F53Tqy49Y1ZlbHP/sCBhMm
6PsP7/jQ9WQPA+vGN9PXGi7hWsXHAKoxaOxAcBaElQ22UTMChPEV9TofE+fKiiAF1jbmaGEf2xe6
076U/nBi+k399tEEmUUFTRgwxjI7dUkfOgQEy+u+16gXPsRKbP5qITOaJ3bqhbWkzaKBnQxd5ZQk
YQpdqOsAq5lbS1b0S9kLvbOKwxBl3vdv5ksOeuAWKR7dgVQoS/UNwjzqk++P1e/jY7j0FrOIQFIG
sAHR2tU7EjG1ZWZAgRPZHRqnOTEkC5NwDhD11A7VBBvB3C4DBnKRJXDiV76F5MmJWb4w5urskpBC
mBVFTwNyZTVfcN/RXIl4sC7K2LhL8vwUqGXpRWaBALcKlcDm9bs6LvEPNnK1ExtTbkbrRE8tDIY6
veBBMMhVb2jMoIqwcjfNn3Eg6zdNYilkctPMPNFZS21MPz9og/xWYZpoqrjeEGUXjazLWM51gzGs
89w0v501q9RZYLBK3yKl5zEiSh6AyzCzKNyo1oDUEnoomrU53szSgMwWuy6AmKhyH7laU+hbfRJQ
6mTLPnM0Zgs8NvXEz/sSX0Bk0G9wkcjvuCcqD0kkzNfzXmC2wNXW6eMuo4kewwERkCjCyPf2vGfP
Vnbid7WpWmnkZlVV3Nu9jWiJnlfnhaY55hNFBH2sSjPk/CCscR3kOgK90SB5mCdGCg5mZ72EMlva
GCCNoijQtTXloAZobNu+v84kzT5Vsl2IHcpsTZOwtYLIsAPsQPRvTjXiYRBHN3rfYzvXqye2ioVM
0BwCWliBDW/WDCaJlU+j0v3qMh2XMw+7O1t5qSQ8Ovzosy6NT8d7bWGNzyGfBRp4INS00G1wNkhW
QaNo17Lu11/loT0Plq8o8yUuGyoy+VRp+hF1mNEbrZ1S2uPl8TdYWNl7TuRBlOrRB+4VSPWumiuS
q2TcJik8ayf6Z2k8ZivblywFkwifCtMoHHwNerNG4zho9O+1AsT4U6oH4QOOvM7XIVVkFBoHm2S9
e/zVlgZntubrWOqK1uSm1Cp4OahlKz3UbRteZ35kPR9vYlodHxyC9gmOg95TtLLFclkKgM7UW+Qn
f2U95ptYX3xz9MFfDRHZe33os/MW6RzsaZoZoBaSMi6VkA66dde8oDZwEqu/MBfkWQzIE0mTrYQZ
IOmRc22ghbPBRiM/gZtauLjKswCA/6fhiyL3cbFX7sseaYFqaFfoDrwGo/WSVfqJdhaGfY7xLJD8
0OuA3EsumTmaXCU6dLhobfsuECfGYamJ6ecHw542Q40KokxKIQOhsTIdxBACIemQZvKm0s5sZbbw
S11X26KsSO/IsnCtIa/ibeSkVbVuhqQ6cYBYGvPZzt6NddFq5iDtUNsbQIyKG0QtzkMNwxJ/308W
5ewQwWlpR4EjRagnvEtSPdpEg3di/S19+tkSR92iNSNkFnZqlQcbXZHLy6rvxe746l56+mxjL5Oi
a5VIcnZBKMIbJD7kSyFlp4C7Hz8dK+v3nZP2fjJC3nJ2TZ2aF5YxmAA+ynRzzmeX52DOMDUNKmOZ
72p1/tvOk3xtm8p5uVN5DuXEvxyClVRJO3ydg13hhdkKVb/wxE3949Ulz5GcmiiVrPFGZ1dWGq7X
qdX0AvWVgLttHVjpeTUveQ7jpBg6drBoyJ+Ymuq2bedv86przjoUynO8Jn5LQnOi3NlZURRtvdpB
ci9Vs7OSsrIzW7UKHr9j7XkEIDz+srXRRkhlWrZoVYyl2BZOHKeWRmK2fv1RVdugJs6Zg/Xbb1Oc
xArltlBw+zlvls7WLyNbUYcOfbfE1Hil1B08aM8+j0gnO7P1i05sK6SCYklpKt0ronHRtkRhcDUG
Wn1/1gvM0ZrWiJkg9oTeris6cuItcjBDrZzX/XOQZl4YUONGHi4U/1mxEfRPvS862N/jn31hdOcw
TQ9j58h3Et9FWC2+rMA0XnMGG92+HU5hpZeamN2znSGvRytTvZ3WjA/BgBvcIC6TSWbp+CssxNA5
SrO2y9jUwtDZOV0U3+RFOiQrzPlQKjrv+VO7Bxs9okEttBR2RxH3xhf0PY1HxGO77XlPn63iTNc7
pw9M9pcS9VYrHYQbNECKjz/94wsXmZ/3nz3FYHPoe/ZGKeviFQAhClGF1a+j4ipD6vdEJFoagdkK
VjMVQfqwYI4iYwDyvYjEyg+HXj5zBGZrWMWDA7RMyQ6PgNulF8a33RiGJxIPC100h1yGPb2temwB
SqihQtpV4Ks886ElIq2R1ng9PhALi2AOt1QxuEPva5wmkVy/oRmHFUaFlKZ9Y3D1OcU4WxiIOdgy
Qmys7ZrQ2yE46a87ozFIlVr9iWH++PAuz7GVptMOOpwfesqo9UsjKzWcpaVsLexom6V2jM2s7Z04
wH98qZLnCEsj1VVnsAC9BFEYoqwdl1cOEJlLiyz41lSy7hLFlwEXrEw7sRCX5sFsmQ8ZoVCvU2+n
G+Yj+uvAvhL/Qq7Ffejop1C3SwM0W+2o0Mixk1KHVO1QbMMGj5vEaE6l45eePlvtGkL8SaQH0q6t
B20T4da70bCQPnEkW3r6bJXnHf7fLaDDXVsW1s4zIX61iZZ8Or5Alp4+W+MAXMrCFpT7UOc20JUe
GeM1tHGcTI43sAA4kOegOx8RisDymFKa1741ufNSO6PYOtJ4jauVi3Ks2BSd+jQM0ZXs9b+Pt7qw
ZuaAO9GJ3BkDT9rB20L8EMnOSMK8KvarTZQi27gaDEuT1+Fg9OqJF10INebsjl07klFneLDvArWt
7x2n7VxZl8Sjkpan+CkLa8Wcfn6wJWp1qI2kIJ1dOCSFA7dKTfH/9apJzc3SPnXZWJ7ov4Wql2xO
b3nQlLA94vPI6SGXhRk8ikEt4y0Y/3S4L2SR3nsSCsSXeZwVIyJIVpGuKtUUeCeFEP93fkoNbIt6
u9w++g12JhuMq0MZj9jgJGpqYebOMXxlNZBv9HWGGOz81xKtUZyx8a/4cnwGfZw+k+ewPEfJfUXJ
e2dX+/JWH/XvJcb3jhk94XjirQzFe6izoUD6sj0r2bxXiDvscb1IOPDr+LNUWvZ5DPpPpiMQKY+L
83ZzcxZHNMrfaYF/5M53oOqoxpjgUORUJ56+NPtncUSAz658gOE7pP7XYWs/YCn1wOX0VI584flz
TB6iV0Y3WK2z80Ty2CjppYRPhuGJE/N96fGz9FsX1qDE7ZijjteYKDrnETpBTbnq0avcHp9QC/N1
jr8z8Wrr8aZwdrZS/QhVJpJZnjghLH36WVyoWzT9GhyUdhJS9ihE5p7b6lm2DQfHPzE7p0f9e7ZV
nkPu8hZJN0/OuM91gfWE42noapbk3Ftl/938v5xdW3OcOrP9RaoCIYF4hZlhPI6d2I6dZL9QuW1x
ESAQN/Hrz5r9lMMXTNW82lVidOlWq3v1WqW3V2/eWqTr3/9wO2lv+6kBI2JSS4h9V5BkjBCg73UJ
b63TKgyYbQ8httQgu+ENH0C0fe/kw8VCJ+b9Hd64dNZasB7ElU2tgUCSjgTHfjuC66gdm9ijeX+k
BTo6qRz27tWtlVqZs8iytGWdRvJQZ+43kEVWP9o8DXaCjq2VWplzkRrU6Sg6BDhaqQ9OMy8xcolN
svhqL/DbmMAaQRcGsgZmPRWJZr7+zFKfglN10slNe7GGzlEfepM1gUl0SwuyDj1AUHOWHQRcQzke
Sk5LFbU2IDvub2syq8u/InQoqxH+Q/q+TbpZw30r1uy4jv8qgX+xvjWOLh9RBJ6kwmXkNOY3hw4c
v2NOPv9eStQMToW0n6ijj+APzj+FXhvIO5qllsQg4qdZgqa2nwFoZbsPhW74h5C4vogqH0T+hwUC
SZ9zYwTb+akbB2eNwivUzAc9VyJBmTT/MrVF+AIoq0Gi3sz1+f293frGyknMM3iHyzxIodbIhlPI
Bh7NrB6PLdnFFG19YuUplNdKiAGPMOUpz2MZysduCv6lstgJuzfc6X+y0n/4uVIwvXDr4tXTyeOo
silCAmWBts34NICQ4fD+Qm2dypWPKEcX8gwFkhyBS4Ko5HNzhKBIG982+spHjH1QuG7FUyiezgiE
Kum8pE7QPr8/+oYzXUPsUF+vg1QPYVIyqI0RsHvn0g+iOVhslOMhZFz59v6XNlZpDbcLhPTyaobb
DkBx+t3JJdQkdZa+3Db6yjMMrJkIyFAxDyneONfzxyEV2ef3B984Rt71738cIz2y0oGmXpj4Gb23
9fTB8+j9gL6zKWV7cMqt5bmayB/fMD5piLCIGwn6PE4B6K8e5mXgr+/PYGv069//GB0cMJQ6BeLG
0GNlUhWZjrROw+P7o2+Ysbcy43kZCYe+JeCz6dh/8cA3+R16luS+7Ui7l0ff+gb9/zMgebP4BqJD
yaw6dddU9RLNvBmODTZ7x9K2PrG24yq1NWS+BHJl6sIZtOFc9S2o2p1V2tqDlSFPzOV66nWYqMUP
IDnXq7tUl87Ou3jjjK6RcQKtIK1fInIMIBBwmcGI+jCBoemuci3ALkgkhTtX/sYqrRFyU4EyagD6
+SST5ns1VV+J43xAs8secHnjRbgmURwUYFg+lOiSQOu6iUHqn9aQD+BBndS6DMMY7YU5v8P+ON0p
RWeDgU6ARq7h/bO8tY4rWw99aN1QKD4kEjq/UWUCvFPmHsr3/vx5Roru/a9snIU1wyIZ/M5NySIS
5IW671Nvl7OzjHbnobI1h5W1VzP0PwKBg8yIupPFnMV+QM6hQhePZNltUEmHrqzejoRWrERlgkLW
oJvCV+idPeqUfh6gBb1jklvrtLb6zB9DCnGPhFVhe2za1E86aHjshAdbo68Mfmn8xe1SA4Nv5Ywy
ckWPmZ+/3bbFK3NH483kV7QPknGqDMTSq1wVAE+A5HLnpG78+jVsTk6jrUYGKfRsnNNjlps2yaqy
/3zTz1+j5TRR3bhAUSwZrKEfeLnUR390b2MYddZQOWQIZ1lCmCGZsiY/FfmojpOZq9tOzRojBykU
M4Q+9hXaX2XiG02TK0fqTvJ+w7rWiDhTg8G7E1IkTSA+ecodI9OFDywoh9j64bfblv+66X9c2BUz
uLFVGyQQTS6+QIzNe5oGrW8L7deQuA7qtugUhFaVX5L5KaCQRSXAEt6DfqnbuSa2TufKcqkzOBMk
QOHhjPBMVDVz9uZXOSCEty3QynYdg/eXYZ6fQK57kMcZquNTBAxht3P+N665Ne7NSyG+wiTyhLUY
+LeFNexsSyHv9LzIp/ensPGJNdatl33L0E+Aqwb318vA8vSIdq3ikI16D725sQv/g3cLWJgLD0F3
Sps2KiZjIjnqvUTP1uiroNuHAC935yxIGopMTFhZ8qHSaffp/eXZGn11E7dp6JVFxoLk2rFwaCWB
iDsp3R0T2Br9uil/GNhYwyub6+3lyeCIh8M/lDt252xueAjn+s0/xoaG+KyKGS/nqeoHGXUhze5y
dxySZu5jdw4V33F0WydodQWPcigh3oVJIEN/tnNwtLr9Flbej9t2YGXDZTpXqi8XPD1BHPpW1aIo
Tr2gndqJU65p37/kW9aEhWap1UQK5Kb8gB4IYR8mMf9sF/UNNeszlLCTNnRvPEyr29gtZAdYqR8g
aeiVVeSRTqnI1pnj3LIVNFxj3QKSoiOhwfuknd02GrMqsa44zql/y4WA8a9r+OeZmr16GmwAS56R
jzlkYQ9UFAh+2U3KFPjAypgH6P+pvhMIGoOxjlrtBHEWDnvkWH89qRh9ZcylB5SMkHBEKHZn8SDK
r9bhXwK0ju+s/19tDh9Y2bPxhkK3M+J2L2DPc23GUw2G/gai0nfEOrc4DXxkZdht2YNHoke+ql8I
mqg6NKk5KUQn3je3/+KT/7EHDL8y53SyvqrSCYXHMswk6PE4OJ1mGVionrtg7LkXLrRWAFqGfIOq
Bdgl6lb5b1qHpPsX7Q30q5w0qF9TJvRdASTMT8a60D2KcKr2+mS2NnLlE9pq8MZqmQVk3tBLeggw
/yHqee0PEdTr+5u6DbEUq+udg1RvRksUnvv1aF5Tj47fqmXy395f6a1JrLyB6JA7lZLirLfZI5Yc
CS8vv8/y/vn98f96udBwjZkz1hJfm1okjrI+ODP86u0qa7bjNrdGX7kCAfEWSJcWfpJ5EDmNw7CQ
U6ynYAl3DuLWB1auIB98qjTIeRKkb8LfCArtZ1F74+v7i7Ox+GtmQ1UE0wJexjDRVuiLN7XOcSwq
wPOgj3vL8xrrf/30H84yBS0P8P0Z0l1pKXs0xADYHLVlzkX0/hy2Vuj69z8+YCkKciH67JMGjCJJ
MEMZoa7yPfaIrRVa+QHZBmGZDgClNmUfl5BxhT7pFRi8s73XbfyLm1nD5kJH0QHiizxxmwVKfxDS
zBRNgq69ZJWRh0xPtwS42IaVEXtZPcsxJTxBq/uUVATFg5Ix56PhS3vjYVpZcjUVZMlVh2txUuMr
H/8T6MvbEEIty0y+vr/b4d8XbA2iU2YJvCybgoTqmt9N1mO/ad8ZJ9YjJAHDHr3I0ws6o9Joaqri
9P5HN47YGlMHUoepF5DSSQSZlguUfsUcTfM07TWSbY2/MnJbMn/pvIIjHw898Eg4ln8blFs5x9t+
/+rGh4YDsCgCi+YEM4qzXtvHHtF7tfitLVlZeMtaNtMr1Kx331K1gBqrP4cZUtsjO4LaHHLPUCd2
dzGaGxa5Ji1UlkLDt8HnGIPCQzT2EyhFSRdUYEsN2M6ttLUjK7Nfhg4aOzOaMVijxlMuTHfmmk7/
vL8f/4kM/MXs17yFAmVgNgrhJ40dIugCn+xUxUZ9t6qPxtREYmD3PdV3S2eiRnYfUNa6CaZOw2Dl
CKoFT9CpCK6fti6qBF4YQcECJFamS280l5Uj8KGsqTvB/ASE+hppTu9XWoY3sQbRcA2uy3uvbbze
ZclQqfYIVkwTd2OqIlyKn97fnY3zvEbS6blhtgfjUuLxNGqlOqWeo6OGF+eCOtDemR/DRRxyby99
snUa1jg6BI59l3XIpyL3VvqJKp26ORZDrnXkLWQu4pyWJI1KXYRQRNddM8c2XdAv5ztV8zqVtEDT
2eSkdgfVsXH416A7hURFhU57pEt9gPuKAsTQeHrucXZujb5yFxwtF0DJZX7STt0JF/VbycxOOnBr
6Ovf/wgF0FYcjgtHnlf5sz2CYGmMjZn28Nv0aiJ/sdo1QM536tayBaEketjEcBS2rOQ3cByCNEaA
/beNhpy4n3yZdyRKA5amdxADCqbIyToniIhPHBJDq8vlh3wx1D11WQh+OiiF8/7SLXb+4XgiOBDq
f+Jpv8hoQZTdxBMoJv2di2DDd141Wf9coC4HGo7kgidN157dVL3l85xFDeV7Z3lrB1beJW8CwGEL
dv3A8NPFNkfIidzUIATTX/mV8ppmlJB9BreSAR+j+FlBezt09wSJN377GnCngt5zwg7P+lFwg77d
bjoQ5ew1Vl/v2r8cnjXlHTKY0IXvOj+BLET/EcmhMotmUMoeGlCsHW0lw9u87xp1x3NTBAsPEOmN
jP5oUX104tKTOJPvu8f/ihp/m8l1hn9YGfpEgYkFlUUiKSQuj4TXg4pdwFE/u2BLeaxmZdm9qvq6
/0K6vJBHtdD6sfDhuQ5QDQG1CgdIx0IxyQoCffehqyPoRY4FzkpWCVClIqQ/QFvJ+BAYsdNeg9PW
DqwcD8mgbc5SzpO+z9+uh/96fAI5QkW9GG97D/KVB5pluix5TYOkRGPQAr0nnw4xo6Tf0zbYOqSr
wKTxxhCoU+TaTQ85e4KI505l1Nu5+rZGX/mHsISEOeMOTxakFsG7FNYX8O0WewXdreFX3sGC2w9X
3fW17BTy56Q75LSQB3f2WB823BtfOYgAR6kfp5njzmJBNLVX/IAKwshNnZvqWTRcY/hALo1+I7/3
kzRDHBJNYCX6lum0vKUMiuFX+QQbQHmvND02oJLtHYTh+zjw+3oH0rqx/mvqOw1NJWfuDUcDm9df
lrlXZ2z4Tdgr/PaVX4DynKoBimaJdll2SEnID2JxbnyIr2F2wkCTpq9xdjxQBGZgqi4qGdGmzuWl
5IP/7/vObeMErfnugJdd0HGHWt9A2/GFycB5DqjNf4JcT9bH979x3cu/+E+2MmFQnQGJXsJBd13w
HcGcAmOo04AbealKhsgu47+HUOZfh2Byx51vbu38yrABhgNEAHdzMoVZ1saVCwZwhMwd+/3+nDZ8
K1tZNhnbGrkKVDGhediKqBsM92K2LOEvP2jYZwuAxdv7X9raoZWNo60Wb6Wsw1u5zPvHHBHNPz6Q
tM9p6de3GeEaiFdyP0hbTVHPJP5wx5GTRFnQLZObJrAG39VCG1tB4j4Jppp3cTZO6SPIzcQ/ArH+
zh29ccS8VUIB7Se5D9VQju0uAjSy+3L5N2ugHB7xRdvgTi5SpQ9Thx8SLYAm7UlBbxyDNTpPicLD
wbJwX5J99HXz2KvgsOBSRDxcyJ2c2cZZ9q4n44/4A/KAIszrCTkz3w0/etXATlrxPTjv1ujXv/8x
eshYhZOMCHYZ3OyDYNI9Dxkvd+xwI9+3hudlpprHuna9xNbBEA/gNr34LHRPkM8ejl0fpqdQpMVt
prKmsvOYX9gafN+AvWhl4yzLm/kA7tMcBLuAlOxJFW1Y5JrODixjA8jrpZcIGOOVd+PFK5WK81nc
aI8rk1dM8qWQo5d0PLd3usg1RHDYHjvbxoav0XqpSmd3cGuWOE2pT+UIEHkwOe3pfWvfGn11oWtQ
ukOrV7Hk2jLZRjQf3c8zxI73upC2xl9ZeqlBMEskxs+8Z7YE1SNbRHNbHmDNWwcEh3EzWSDM7EYf
qCn221yFjm9bmJUVI2EPBqAOkc6UL8W9W+Y5eukbf+enb9jZmqlubObZrUfk1R3TVEtcpOUigLxr
FhgDY5afAqcPv2Qj7X+8P52/NyzQcA3BS1M/HxZXeEk55I0Arn0AMwOSrGSMrvmqh6ERFeQWKCQa
zUF7AyQwwAQLuaBDkw9sjBjUF8yRZngrReFEfRsXPgjLERh0kJJNCwdMT+ga9S6i6rPf7//orcOz
igqyAlxIUFT1kilAKTGadV32kd8U9saA/79Myh/O1CgUwipngmvoi+7QuobFpK7nw20/f+UXaMFI
s3Bs6TLR8YwOp+qJV+VN8jU0XGP61CQCMDs5NAH7THuAMkN/qRcUaEpV7NGhbVzTa2DfpPEsbxtG
kWgrP9qBAcJG8we/M5/TGgjFio30pHcr5ht+eg308waAnPyg9hJQ3nh300BoPKesOgvMKnl/Rzbu
/zXabyxQm+nA6Q54cFgFMatL/SV00qaNvboAxR9zfLN37Wx9a+VADEhuzFB5blJzNRyEU/HYqah9
8CBU8EOMnt05ZVvLdjWeP86wL/u0mNOAJmZZehQZwP3RRyI0mRfrXpnxNn+4xgFC0r0fzfW4TSgi
n6GOkR4yoD92JnH9sX95c6zVjqvBQYuU8ZyEVELEGfODA/bmJmgwTGUd/eddjZSoi99+ZaazqcMP
qmr3qJO2Nnpl5srM0viAICSQv6pBKGKfjDNOB6hFoNC7Rzy/sUBrAKAiKjCQ9aF4eM/sFd37TRyk
XvP6vl1sjb6KAqzISlY1jpv4XTG+aqaKh3Ku9pTiNi67NdfdWItyXhrjJiLs8mjRPbKMvSHpEBEj
nc9O1o4jGtRJutMquTWb60b9YRG5R7ktxgnfmyZAKthQxSiT9zuAgY3tXksYT5xBhbLo3aTsc3Vk
PrtvFT9NPLNREAC+etuOXOf2xxxsL4VQs3aTlsj2xULX+CM3016OdMNnOKsnftcEqLxVmINVNn+Y
cyLunca1VYSuoj30z9YurC7vBV0XM1RtKMJuyZ5l16sH7VP6/bb1WZl0NohRI25xEki0q1OFXNfB
zco9DYat9VmZtIeQwA184SSzqZeTCkNlorGz6QViI2jwuGUKYg0DVFaAm8wdnGRSbnrwoZ92v7Dx
Ju08CA+sTDrgnTQqb110GjL9RZKlfkW73m6q9O8rJNYQQDE1vBmbFDbGpw7aZNwcJojBoQmwcHae
VX+vc4o1DjDgBR629YQtJjp4bRCTxvPYysgn03hPcq+G5JpTXowey9fBs3tI062ZXf/+h+UFREmd
V/CFObRDaNS1Lf8RWrfP4hnidfPx/c3/uxcRa3hgxgyRoP/ChWc9e+e6U34k6Lw5TYvsjvXYDzsJ
/7/7XrHGCS554eI5QZzELSHReF4qCN2icbweymM6BHV7BKlCQUEIfA2A35/a3w1fhCvDL8GMN+q6
dpIcippIHYHNqx+y7nTb6CvDX4JgFI68kv/PRn5sDHHflLXTzpnb+u0rwx/ySoIHLqeJGwzdseXZ
D8hyLjsLs7Hna6gfb1tq0P8Lm2kCncwOCc9VXS7oSwzEI0ikbiKMp2LNlNfW6KKglaRJVzHkz1rb
XKnQ9xLdHhfXa+J/ozWx5sojonYq8PjSZPak/NdhE0dOVfS2UAOYOpQpP+Yt0gl3fC7HOZo7a/HE
bUm+vKS1UePBZmnnfORTENLYdnU1HsHhOgOeiBdxGoPOBaoRheGt+RKib9OJfFuw8eCQoYhmUCv0
WebETKAPYiq+mc7ep0Fa3U+hlz4Jb7BP0FIycd0FY9yM2Rx1oi1xsWk3IkJPEdqJLnNuvrmtM0d1
KMu4zMY29rn9qUsCCcWOTRd/CRtA8psH5HXmQ4gy1iEt0/PEhiwiJWkjv2pSyKkF9FiHUHFsrIob
oHFHU39puENOZal/jd40g+q+RE8ikU/5tPyu2/QqBOi+cdv9hsrlF947rz2d/LikwxKNTj/FrsP8
uOmnD7WhoGFzWXUiaIDmFPq3gPnWsSz4ZWzIJz/zukM9+p+guNpHXdE9Dq37XLr8VWkQpXCKIFRp
n8dd0EKM2XemWDb2xyLn9kKc+atAi+QxCCHW2bv1q1DlWxaWH0f8/wi51e4w03lMdF+HcausV0el
HSBUR8om8vLJvsne0EQy3CiFHB7mlL+k+UzuMnAZI4fvRdR3nopwUBFIul9rSKHGzSIkqqptexAB
J5EZO3JqpP3ZDGCHzpnTRIPj90CwyMsQznmUByCIM96PgqcT6N3p7yZlTw6r+CNphgsipBzMZB7A
H7n326GkBUGMUkk/hvepni9qCC9Q9v7J1fKLGHbXlZWXzKwXUe4rKHynCz3MCEwj9GU1mGIzxl1W
fu8K4R6GkdmoTcFSB62k4q4KwJuOxD4/Q5ClumSzyQ5uns9Hzyu/BXn2wdRGRH7v8ohzyHAwmv07
ZayMCqrk0yD1M8ihCmAoeRWVfdBGDYrQUVC0v8DQZA+9VuMxUM6rDsY5xrbNENosh8iGzXyezZCi
QGjEwRuUOrh4OEZ90b9RPry0afeRExeQ5B45WtiRQC0XgIlBZC8SmpYoT5vywBdwYjsgB07k0r+4
oBWLmg5sdU22tJEO3P4Ds90DjOp3oJ1zIAMRd9cW/xFSUZHjhfRITD1GtO4/K1bhdebqnwPn39F3
hrTQwJsYZKjgG6bYxUGKb2NdmWPtlO5RIwES5yxrIjaV/7Q0hF4sGZDHaZfIuFUPo6t/swavSKCg
HzvmPo1KQMtxXO6sHOs4DMoPnIUnMN2U90tHZcw9ZCbTkdzbTC3nbjEfS5M9L4Q9Lz7MBoX/OmkI
HJ7T1r9cOXiAPNfdqTECsW3DYx704Yn42XBwSbHEkwJ6SWtJYl8tP3s6lhG5EuZD/ORT3zqveRA+
aWr7YwWdzSiDe4oHB6CRyQC9bmTPTn7a/DLdVABz2wEbo3MOYSA2xgosJ9Ey1DKmFt1Iglp69nSe
HRrLslNvBxu7kBi4a12/g9KpdWJSscfKz7JI+cHPxvpvfZui+wRE3TgpwxCNIJdJXAZS2FDM+QuS
VfyiB2LyqHPQOqK90PniAv37pUsLCGK6qQv+ka7t8qcQqo8s5trQrzlXhQFaqvcfrBHdJR+84mQA
JXnuWnibwemrMQ4YcthxAMbnLBqJL08wf2ljzxnJWzFCjjuQXiexDbRLlDuzswaz7MVpG+dsIFVy
Gr2C4cbx8SvSZVgu5XzVik9dONAZEIo7n7H+hduy6+IwRZ8cBUQSeT1tmw+O7pBrzCXPWeRNwChF
YKcNH52hLv9dsozf9xqYjcg0QZM0EJg8MHw2jwbfy+75QPPz2NNgiFw8yT8Rj7nfqmw09+g7qP4N
s1Y+dULzF1eKYoEWtus+ydDYx9pDNBsLrqsnJiT5xew0fpb1FGB3BfnIl7xMJsiwSNxxvLg3FhD0
qNa1fQi60jQPGiJgkOLhfkWinnrehzDop7Px8lmdJDHeOVx6e6aDWT6PIhxee8gffyAWTfERRB8L
P6rknB46etWy0JYv1bGjov0dgOl8iLJ81uDOtyAZnIf0hVx7d+EhHrOJ/2x7QFCq1lSxq8Ii0r3+
adN2ei71jJYQzwwRdZzuk4Z+3AU8QQ/oErWRR+dE+PRLqrwXgQMUgfyvw+WFOUGdrT7ooX0jNKcH
UNwg521w/riovy4Z+bngIN0zaZ6GogZyCqTOn0snxSHxg/wCDY40ghQOPWrHdaLKotkDbvyZl8El
5fQNXaPDSVRgS85tbS+5CXTUTryITQvlVtWiJo9G9BluN+8+Af/NDhwY1xhX3ndT5B9Lgqy13wU6
BlDYvbesg+Sn8JfY481T0UDQsmpagPhrFKtk6zxynza4y2GsLXQu75pAPfaQJUUvSvp57nkFwWp6
ZEjxH/pBc1zgYxfTJbcRNfVPI0O06lq/iAc7jnDqVY/7H48QRUxSeU0eN35LIgipPqqll3FaKhKj
ZE6iJUR/WtV4r7myJl4chBfNMFd3TdZ+R2UYglQSBc8K0UlkvT6ZfAT+rTBLnHMu4gmiawfglT9r
i774Qi0gPXPUd5GPkIxuennUhfsGEtgyylxXAVtcs8PEpxqp2HCMK9L906fuL7RDysiU1h7Cjpx9
rgWU5svi0BdAAoKX8K0CN1LUKPrsuF5zQWMI4KM9tw9+pQRuWq+wIAuqv8igrzC1LjhlszeddKPL
FwZ8a7T0c1LJ2jmNuN+AMUkfRqBSf8/T0kW45J0zgAnZiVDtn9pO8XOaUYLcG3pyQl9UKhZGByfp
9NCBhJKOPEBjOy/g5W2hn5qSwC7afEKJroKWQPnAG6/uzgI996d8uZoL3oVXpXMr+SdvdlqNngew
Sca8NMEzDtl4oNSIOy90r0/3vP41Lm1x52f1cgYS1R7tJLvvjp/pOGjE8EmMzLvQNBdnmy/NXRvy
5cXxKPto6Nw8p9DpLSLac/IjzU3zPLssfQQvp38iYZt9rdHne4YcXPoM1d3+0CPf8TENs/o3eBqy
Y5W1ywPeZP09KBclGIValJvrtNJx6hShijo6wUNosbw0HgMNnair+9GOk8G1DBnxaXHCe0emTgJi
n+k4gXz5ydp8OgyhWhg8Yzs84KzTr0aW5rPUiG+0KhCJF96E1jyrYcJ+9la4XfHSL4oeq9EKdPZ6
KsauIO4ramTFOtN494Is/NSX3MWRtfODNDo9DJ5fv45uLi6q4VkeCZ6hBwc3+YdG5jo/LV5THmQh
RewFKY3RoFkcwCEmTyCD4ih50+FIl9K7q0Kqj3nWf9cpSX/Wwzz/VJPEOkmPHn2I0/4I/Sn8GCIj
iJMxlK899Gqeu6rsTiJMm2MZ1lmS96U+XPf5oYaEFyKLoAZANCVnM2ftWbUDuthYB5odz58u6L5W
CHYWQFhRJD9m0O+LEfLMh05X7M1zFv9+hO0ehPGaRz327SEn/YQqR+V+6oHUj82VTW8opwA4QZ8e
hsAnT2HA/bPqkT2OljqEy5RpSt9M3oftGYQ8UH3v/X46QtRX5VBPDXQZhZlxvvg92IyiBQ2kD0UR
kEvlFApdh9qZIpqO8lOxTPwJFeThF5t7521yuXevZjf9PtPU/UJzJ3Tfci4bJHytolAAMDYn/wQl
FvPUujatY0JMT/8pQlfZQz6H2Y/MbUb9kLta62Nj0SUIZmJQEsZ5xslX6BimCu8TWX7JvZKgD0Ii
aXNxR07UMZdDnUYI1j128Eo5zBccc9VePAHB05h2dcadSHtp8S8DOAeunJToOFRZkNtz6I8Oi0zI
u+xgLNgCEKdS3R4nN0QHRNlkMh7Y0NIz1AvAMTJA07n+TUtovd+b0RbpWaWjS6J8zMd/AmisfiyD
nqPPvR0L/14y6y+nbiZuEeWI+7Kos0yPT+PC6PCtR258joEoQZzU1KYv7kTdhG40kaAygGpS3Fk1
RNQgbplfGw9bEZRokZESTyRImWvnYOd0xvErsQXPBNcQGGqzDuoKaOkP68Q1WfBLgVB9itFM6TYf
LFqY0kPKsrC6sKEU9aUhvdBRXRG3j0O9tMsjS12vRPtnE35o3BaBYT53A3tiykMnK1R+8GRYQt7j
1gz63KmOpDMFirGKLC9hW1fQSeAe6trCY8twyonnstPoz/Mz6AaI9wOoVJSkKW+hhw39SVYcK4Tv
zUmzmZRPBWlRpannIk0PTef6OVTU26KNRzr6XdK42mt+OMXQO4gwPc/F02PJneEZpHlecSk7naN4
1ILd5iIG10UYN4HY9sWWahaXjki3SlprWmxCUeXFfFeHirl3qdK9eEQaIMjdSJmJhvEUTsREg4dt
i4Aj8iHUaIsmw/Oz6n5lOrD1g+W8Xx6pX0NCPFqcLLM/vNorsjglAg6B1J0rLqWsBxGFfIDULqr+
RYsef7j3I517vAwcUHiUUUkydW5pKgFMR5gAmcepGuC7wDycHhUlQI3iJoRVynzEPTxOqCu+LNJz
yNerTLZ3GqiLYNopCw/PXqvZpyEdPPAjo3wR8YmI9MGzjKpDVsNvnBuzTGOEonhV4rQXEw5VLkP/
aLvCEGQ7eN3cCUCRnR8pZF4eeFk5Bir10HiKHMH7DHPS4CNalBvakwNVKIpHv1vnON5L2I6R3w7h
BOvV4AmB5x/1ybh9/6/J+fij78CkfJjAt5ueixqw8Ee/IVRcKAW7Xww0/zxGCOO8+QP0vxb3QIzO
6od8rHgP9guhqru6Tyv3OMyjV0NErdPDW1BY13ulxoMPw20+2Xg0UjiQ0lSB/D+Ozms5bhwLw0/E
KuZwy9C5FWxJI+uGJcs2QZAEmNPT76e92qrZ8bilJoFz/njxPYd4Y9fgf7Kc8HP7VghTPw9VBGvK
upkPB25l9j7HmSp5l8ZmBJeJgUsSaVDRBM4rGMxnXH7TSz7U/n9GWcwCpMYevGQ2c8iIhA6PYjiw
Sbfb1z4Lx32AmhXtX4pCrOkvoet8PE1vWmaHRlR+2XutPi2P/TDFCDU6sbdu+/zQmfjHHpsVtV8y
+GFoPFE53A9pmJdTyUhlKqh4DHMbl4Htci+g/gZhWrXEY7QMqkg3ZhmOgqkU5RPZHlX/XpgE0FxK
VbS/VxmV5bOr7I4WQ68fm0wrVY9JuOV6u+zhWFl8UX1VY1QtNyfe7MXZH/a8Xbbj3KjNuNT+Vv3X
FeVYPM9LPzvxNC1Le+bZcdp428tIpPSZeGtm7YtejnZXWf+cVph/hznk32sshsQju90Q3PpgsGq2
74WzaG+mybt3Mz6N8+SN2ry0zr7uZ7ev+vlgurmh7jwxlvcDymECu8Ir7iaT5y9u5ttdOaXVYrLL
O7zqHzTNDttf00Tu+yIQNe0x8HHlHkPHj8hEDCaS2ue69k2ETuZA+HIlmv7qjircU8sagzLzl7Ud
bp4/7WXi+K4Rnmu78U1i8XRoH1trZhmIAG/YPIxh2Q+CWr8//lAvOnVb3bvcQZOobzDoo3MZ1nbk
Hd65r9LJqCsvy4NdRNk4aj0dAeYmjvrcq3jqiXsVsWiH1c1C2UdrhuWjY0kg1MGIYRTMPp5qYNgr
k4ErbkXFSpHIfpn31JwM180QIRoPc1eX5TEqsKPEutwFTCUyxCEelOnLK1NzO55YC93hODtabGnN
ic8mFqxFeS2Vu1epUa72Dlqm8n+mYxhL5svOVmmpq/pX7cniDbOxthKxaftfIFCoxc08yTHtROB0
qZgW5xkPQ/f3+x8y99IvWWSeEEaV+q4u3gOSZa14933v1+iaVX9ebeG3ab91M2evqA2rTbx6cP7h
6l+8bIaD61njc1A12xFMR+CChbquxBQ0h2CcpDwOg9eWF/KhfL4U6kYnO5lyPZYHHUTC32PJaySy
eSBk6Md3T4c49wXJTxy5ftE/TxHlTQmkkOXf91XjKiq2YTWQVKymg4FibOrZvrAIe0HaB/y8h4E4
W0bwsOnZn0pSo3gAqUchB7vb39pZCgri2fj92Cjd1fvoK5yOTw5RhOvBJWKn+olG1QoKoDKyD5K+
HKcfgdTIkDyP3KWXWnqyP9UFVqhsjupanvuOBMs/lleE1iUiIRnjk9VU8p167bo5cD77QI69somi
54XUmVFI003lMunikQuMqmppGKFWMXGq5MozgED433Jkq0uyUWvBixHJqPtS2vH1aV+DcsXYond9
JURxdb5Pwk00ic/11cdc6m0ZR0ybXNxSy+WZddPm/8gl5MyhAUx8ZKLTxaEHYhrjaVz1lnY++viz
YFq0Lq6hgu6iQVbdS2OX1onO6+FWE0WrzrpWnD2T7eysnx1OzsxRFsVCXes5kA7ay9Vp7IcqQA+t
vZ/LtrfM6bWufAAWbwTuqOY8j6W0qzH1LdcDal3qvv8zepNppPw2y/yZ5jqgQqVd76cmUkBzhYBy
Zqg4CusAcTpyKuIdkynZaeVwWcI2fy+5TsW9otHWZTktuyAmIXmPHryo7BB/b1Y7xW0UzqlT2MuV
Po2liUe96FM3RNYfEHHzCXA7eLebTftcnkuXrVU3k2Zfd/vz95Cr400oZFClDyodqDF6Ft226Dhv
A8Dj0q0oJvXEj8jzHQJezO0rUGHxzrUyXyWdeC+5YZmMuKXqju2+d8yTcthzFmhiDGVjFQfbEEHm
k+F1NxedjzGnEm+vy5lPY9loXHtrkeY3/liJrK9z+Vt2CxhJtY3BTWgSX5JyMjzgw3w1syY3p4E7
NjIzDNDTW2PZamIp6r23egC7yGdEn5nspZEF49BfKr5XyIewN3l48gjGfpB00BIkGxw6b13YrSnp
wfM0TI+bY3evedXsBw+MQl2qvCBl3pomkCXXsN+jYtrVYeiaGuZBDKHNUrCCC9uhPW1MPOF28ndW
sefWbbqLZ+XsxdqUL4bOaR4xSvmUq9E4r4bNYxiF6l5Ui0dZiB9iaRyWYObMU/aDW8IgFLNlftIK
NR2XGcv195H9KuXqpTvk99XbtbzZ/L2cNa34GXSr80zXSP5h9vqfakORzIu7TnFEqP2p22bTibkA
F/DfJeKQMAISlB0uKTi012p34YiF6U9ElHXzbZd28Lv3ew6cqvUOUeEOv+tRDR9Tp4rL6IrxTx2E
IPFraI84WdmA4jVU6z1gSfkkSNfmzFyXvj5sQ4MPmUjRwknsYGy3tNixaTG0dpMbb7Nn73G3WUKc
pzKsw0z1+bqcdW6uy4F1/kvu5ass3T7DZ+c8WP5eh4mFFytrEdYzCbKvHYJWj2a2Y4EMYt43G3x4
W36Ge1G9r45Tp9FIBFURzuInmdHqXwsH8xXuo/1H1TvD61qbFVeS16dmN9TsSPXcn8Vi/hhDA5K3
dL5sLuo70jQ459Ld/nOqsk/MPhrIdXCntHacltalJkqsxchfnaD8br+ttj3rt4nEQ0EcFazRHO8G
yFJQ++2prp0IYIHqXT6ue1hZ1LJI5R+tueWQgUt4WM29BDwq6wP37/iOGYn5BU3/Q7Hnp2D1zMxc
6VTwjL2K52bCnF8H84dZFcZt5tdWjeZyrc1tOU2T6qcMx4ABU0Qb3t9vAeJvm1DxbMBSmA0DnWZj
qL2DbxhmF3sqDL5wC/sR3aO9PnDGuFlvuNNtojzn3AU6Ooxlh3JEBW4CD8mfzuvqUpW+cfGncDjD
vlmnrSGKa2XSImVn9VO7DvNXv42mc2RaPq+lx1Lue9EXHdoqiLl79/fKcHaa4ajm4A/vfxzFYWUp
lpcAgiOOiLCOoSB3JobRSHemiaMpWE5Hpx2efNOV52HaBwpgVt5Go3IfFcVSNTxb2B4pEFvjhlTQ
BiGE3n8wwnup4hNn0zILwdZuGE+q6+ZrGBXO+ySm6SpYspK1MWS8VCMLtC3V+rWH+3JS9NbcDNv4
3VgyeJvnfH1RQ/EcuuaEqR/qS5dryQ5EF1TJZ/pp1l5x3ry2S8K+6Q5t17XvoPvh0+YJ/Q7pM7hp
OHvcKxRopn4/+k3WefNgvmjZ8CyZc18fw8AJM+JDRIqEW5E46oV9xjDlZrPROT/G2otSrJvqIuS0
M3NGZSxVYJGQ841n5EMHleOuabvbzsPYFlPa1Ev1ACipjsJSVmpF62fBVHCnuV487dXspPgMppPo
7TVrFKuNsowoCTrxO9+cBzF07DBW5SSVXqukpjjqO5S7OLp23qT9KKuJ1vIApFjlAItg6hvMhmlH
LHTGwteYuq7wvpbOEPeoruzLmPuLDez8Dfovdn6wES6nJYQcH63M/WSeevmn98Ue+85YvS29zbkE
w3R2gjH/K6Q1XAlzaC+d+GbgcHy4b8G2OvBEM6t8ErQFmcz5Yu339bvB11trdCOsnT9M5bjvnhe0
E7sklv0kcKjNWEv7xZL6Z+MxNCchaBEgd9nNFEdJeJdg5XiJW0WEXlw4hHnFVttNRGLUxD9vU9H/
oWdiv9qzrNJu1f4E0zdQQw/wcu5DJ6e5ercPYq7PoTmNPw3fjN6srRh+lxKurWM8TUMin47L3hgY
+8r+rideRlyK6tq4RnBuJil4SEYIjgpI5qcbOTWf0KDnsuY/jcaj77K89qH3Qj1khV38JFcqOizG
6m4QgWFwUSKKACMM6WQh0bUf2rXIPaOcK/FAKomoCIwHXvQ+DoDyv3bXMH92yvFPrsFB2C9LdJnp
gTiMLPLX3TGCO7DfcNfbAMlkVycKW4uE2Lb9E3ROZOY0yyfTqV+bxqovq+wquPJh+ei7+hmfPCxX
21OWhdbmqJUxn5nINhkX1u4f5O6+as6FWDpdfuonDqwpmu1fom6s161aDALb2+rdd2V9VLVlMRnD
aiBA2z5z03T+mX74dyS6Geai64L0O1sBVieCW49kc5iUOdxry1sOHh1VSeQ1zsPECc/tpAvzJOVQ
pwhmsDvVkd8ew+/SDWVKfd3JczsjESk+IkCu57n0yWnupupjdcb5qGZv+xkufnvZrdHIpCrbx6gd
jHTTJkblKkqrodyzQJfIjCL5TtdQHiP0KNPQ4GW1yxVgWDBX244MHpEYrodcLMW9zqPfge+o50B/
g0yR3S1Xowj8azVVEH/gNs9u2S6HWc5g/KXpNIlm5M5E0fLN+rVHzqzLOQhGB6KG6WrIiDYY/uCJ
sh+MKDIOk1/WqYxWBNFMxJfIs3yKCYL9zYKdY5uT4U0Q2f7WilDTxmtkDu1naWNHzc22SDvgL3GK
LxWGO1Zx53OWrXrQS/3cmJv7KG2KdXqwpht0gZf1zSJOrpd7b3QsRR/ePuQPWwU52ZSdPuOi3O9U
VovLd+ZJZpoqQ2ISPElmwcww9Hy0FLdjbPdYgU0FraKn/FcTRICH86r/6B6gZXUlmIuqeqDEWWS7
q6xs6aH/lBinA3txfmPjDE4DCOOB94K7HyDq3Ill+7t2E+GJ/e5dlwYaWyruc7NwEQV0k3/26k3B
mJSHudvqQ9/0zsFFtPVeDiPAkwzfXL+KTtiO1gd0+lG6V72MuwndDSoFWBtSMcPDjOKQuXGb7wCR
+qFy5HAywqK6glOIeJjqljW6rXkfSIPTqJmTIZphHPy9SBsqz351PdRIX+o6tXMGIAIJrGTZwBQE
t8vNt6LXmmxvBDhDfzMgEn4WM6WdMVDgdLNFJG9ru38GvTAIdMn/BZuV6d6pf1iOtRMZBtdh2KYX
N7vVHFB/gNLvzGFCDIe1zNdT78+fXRt1wHmDncBZLcd9b/0HPBwGOFg116ddu0bW7/4XL40kR3lt
b9FgTif2r4VRoqqPoMvuTwM66owTHvqgDt4rj5rPHO86qwNVirON53gzt/5s1d/ExgZtsq6LAtPw
pjhn1X9pGnuIfUbTc8Qam0xgB7/BjqCL6UJ4D6qwetu+venCJI4lrwbjysoRnj1m4udlLqxzz8F0
oJsTNY3Bonmfx0g+19hd34N1Kp/qkg7M/ltxlRedOkOH1/ey7x6taMbv1O3/dQwCGQhnkTS9Z5zG
PHoY/C06IJX5mspgSc2iFm8GU8djRTzboerhMtegni8rFMGpFO57YfHq58M028TAVE0K6d2mYehw
D4mx/ovwqj8KD47KCMfxtBkL1wSGxiJnwEUwsP+ZdO07RB/I4FKGkYqXXcq/ewsHZmmhssUlSM23
x/pgQWcyiUjJ6c5mgN+vOJsOCqgaIEayxAr1uPgO0HThzwnqrQGczgmS0lLtTeVef+tlnZ+3dV6P
5hySHa8EHjscwjeMdm0curTYW769JnNhWEc2EfNpDykQWjzfb+MAEOF9kdDRQa2MdBXqv32zq6/A
XAnFiWa3uJrdEoKNDM+oWoLYr/MyDXLvr7MSpeTbwX4cinJN5cgxV4c1Q6kah8Nurv3BzaNfbYgi
qZfRkhjsWkBZ7fQ4ff+ka6n+C0ttHkICoH6ETR7dh93vE38cIdzK3btEm/nLY1UCGx0AGPLmbOJ/
TgajfCA/kgnTasfUaRaAURJcmc7UexMyzk57/9KDOabrAoqFeH9Pc1U2n2Qg6sewLfJ4D+f1TVYE
+lqOU16qzdDnOqz+2v5cMHj7rzLy7CxwVgcNStilTguSM9jazOwWJZ4i9ua25tPJIDn8WdFCl5In
LbmyeNUWs9iQcHCYzDMBM76IHH4c1gzY1Srx21mcosq2uF3s6uYYKzCLxT1ukh1+BG/4O1jGnHgy
LH5YFI3fCKxCW5evwXTY8X+kg+7hSOmoS3ekSecGHUMC1OrHqm70ZfhOnBraFT0fnEsM0qzOaqmn
o5K0Rwx9i41Hke8iTPGDPDkD3Yjqr6vnmrdxnYsP2474o3MH3NYThK7cIj8slZ+/TQ1enDwXBLR5
4/g8cY1fCqP56CK43XHc8V2UNW/WbtZp23k+BExYX2vD/u2v3n+OD9uzFp4VWzbKVAQHWRTlSNaQ
P3NXGC25TMqaL6br+I+454P77FX2nUJ4kZSj+TxIfz67qAzTMop0uvWuuo4mQIU7rTLGVDpRdz+D
cxRo0d2qsbknaz+OoNEQSJjqDLaLUsgiItGxWFGLYJgz00VVoGgK9Rf1kUt0CGjdzLhAehIXKCTi
GXtEYuB/Z5BsivtQTtFNcgk+Sr/yTmLNl3dTE1ME22Hpx+8W2Hjqm9nncGoAMltv2l8Ds2RDK2Y7
AwUx+xvCu+gJ8RgiDMvuCTzMl9PO632BwNueSNIQKCfNA1qG/q6K/N8sreIFKY6XBhOX4Wxb8iqo
XYJoJGeuGNf+R0lsZTK0pIKPwlgPYJv5DdLSil0PXq20jN/FAOA3L5qtfi2UJpJIrQ1yKdJVEWL8
nvhhf0CjdWcxFWXiifG57PnCpNm8VsvoHmWJSp6joP7OBfyEv5CJ7xvXsGGbgv7Hau/i2Vo/ym/p
xuTP41F0ok74rdXQvp6L6FP+/mZcE6rmHa56/yNcut8uXOtD6MuGAbS9+oH1MPWkM3ntGtdV+7o5
+/NOFllqL0hcnLA/BMb43xCYr505k8m1MmZsu/HUbjvGpVpBZEdqeuCRcmAGHCfxtP9X9V157EPD
SlwHIJxSxzFWyCKPchD3Zi3/CxZWo31uuzhwff3XpIXxxuxLDyY6jAcn7BqWX0S97yEm1xe11qOJ
0jViPasw9s/caf9Zwzgcw27uTl5dRhmMinda+yhMKgMRBoJNJOXJXu3lH122ZCbvYjESF77xaIxA
pHtfTNaDOcKW9mw8/6DV23vXMBUo0/GrODeWNo3+LxdzUFeJce5pRax6KCfXT5GN2eAfXgGm2gbj
R2SG8MHjxHqwqfmHiYrwk3y7+rMv+u+rfvavfQHqhgAwNy6bbhyGmw1t5mwN7t+I5pF/utB0f2lU
wVxg/vxmNRgwOGQMyuiNYbLNlLNeH/Iod6H1Z2IWHEOtnzOVVqeQzjBy44Lt7IoZnY6/D+vz2Pod
RP3SHRa3qo75XpgJc2V9A+q073JdytO29A0jdjWgaiZeXR0sJ/f/oXAoz2MF0SX9tn+do3I6SSNA
hqI4Wvsqcp41o/xlHfCPLoNeUndv5hd/MTcgSv6uNPR4VQ1U/W+9t4k/sItEgcgmMgEyCbj/D8pG
vdKQ2b6ZwosyZ3JlOmljuZqm2Y6xXqo9bot2+DNHe9vH/mhu1sHZSiRjFMLuezagUiV4rCq7Ji5U
HpzwdgxfNIaA2vJ1VizRLGNMEuLOamZcDUosb2CSNYI1OdrIuvfI/twiEjCRq8qFEKeqfMx9KEVu
nRaZBQPngwhH+9iQQ/yj6AYzSD2ikUGUJDgH264dh0LVb6iROgU3H4ws4xtxd7dt12aUAPHoCLlG
pZYTRJr+XAuzftOROd1LlAYsdzvSWFIlQVMTaEj02H7XBEvWeFsEFeIF3dVtRrYWyDuriM1uFLA6
wozqTMi6GJOu6dztzVyYeeNotYog2QBtsmprGAoFr9qYuG3lAOp60j1Y9jJPLCeV/kLZGnTfsc02
a0AbTCIxl2WikKgYfZ1WaiyznTkQ6Kce2RQYiqdT5076KR+8IINpdB50A4d1zvcgCpIWYYJ/n0yA
aUZTQv4O2ldmFPdDVF0iVfAArw6sQOarGTDMoZJQMjAv8Na8sMYvCQDY/KhyAWraK76UZAD3mdOu
bj2dYlucw8NC8+l0+J70ngZLu1HW9U7/hNA9Oo9DEehUrf3eJChfjCiVlgFFbM9l7TBOjuWnS6mL
F7cM4Crb6nBdELfsGxYC6Q/ROShLPyCiFFssv5C6zbuc462PnC+kpWP1XAKPbTEyHtu9bqH27QSJ
mTtntLLlTTIHEnxr1KOcYPn6Bvkb0O/+UE6V7k9I7Os1BlDj95Rzjq+p72snfx21PeQ/VxVu+peQ
zew0iBSWWh58BWv4Dse6TsegZBgaaZ7fOnlUe2WHaT6r8k0WdfekifV5KZUI6tgAtX/ojZJPybnK
qOSFImjSxtLA2k639m/wRE6Zgnr2+3mmCaVNmm0U74O07Dzp6KeZL90i+i01mzWA2o6WQX5B87ru
c2AFZvvo5GZeHxd0YETQD0YNf+D7SDYplfwmShYsJZc8X7/l3BtTO22Z7f7qrpv5e9FVeRRG56aW
3dlxTQp21Qh+ksKUpzxSTUrMzvgSIA9NR6t7ZuFerz4RL1nvrgMDx/AsK50jTA+LFWOApw7rJM1Y
oXVNaTcGheWDJuDH+mFfLQaKqtlo+6M19XH1WmuLmdjAnOGNMxjt9Ze3zc9ciNWptGfnZXC99eLO
Rfg4UKaAea9D0bTn3bFoPY7cyRlfdyA2COn1YzIRgBUVwmQlFpGG0K/IMlcjFqEtjxXBTd8zIplv
ldY/4aEYN925el4to03RI8yHMBB7utbauC9ui1LDw+q9zNgpjRXZCdOEPphS5jTWBi6za9Db28PI
fvFYROOyZFEXWL+gKk1OWA2NZedt9z7KbT63qEEIhjS67oZO0ugThbLaThjQdSqnIcwMLD8WThgO
u7ju8uIDiWd/Kyu2PhRF1vIQuVuH8H6d+r+lCWRuoay0kikKSwuzS42hoC77FRGPtXJNRMNycAbP
foxgM8ApeaDgZ+efhTeM2azp28E346L9r+WLPXXFufe35txvrfen0jZDoa3aR7WJ9pajxfrpe6Z/
tcXMrbHY9cClxsISW7PbioMu3ZZEPXs+0PbNwoaMjrJqsoUZ/+HhPtbArlirQr1f+3XeP9weSCv2
ti1aY4I581RC4525DIeMXeXNs/28S3t/oqKOzr3ffYUkp21H66fL5Ml+NAWptXrk1QYoqb3CDN8C
UPmjXVJAt43ljzwyPog/qaDkKnEgS/eh0cwf+7YHZ5dQ2wMn4zlA9pYS55hnJsglW57my9OPQS9v
zqzMTJoICKVaELCZ5Xhlk8AWYQUeG6vzqcsSWb+266OehzaW7vAUuXpK91bK1J8nAm+m8L4rJuYu
KuqLDAM/6UZ/S41xCDDxtA/hZN8RDmVt7ajTPlanXiypDBD+6X5wHsgpeVIKMTUlZG+1aFyCerX1
H3Vrnxtcf+zObZgYs0AhFXgv8JxLZhComdG9/omw6O4P+9GbVHD2jPY2ev5riLCV1KW1h+oRd573
DQxa4SXqCzvecqs/OWBM+TQVaejIzFvql8mofvfCZDqDEKGBBbxUnG1P3PIBwRVetDv8cxAXnWWe
w3ajJ42jbozhCIOUXBIX4srNcqccGfWMp28dKrp3XjF8yU7XnadWiJfS1w/OPk4JRbhVYjmFZD7R
z/mK2UsXAj6Ubz5ewVqhRwbRxLJzy8ztkPV13HDQWoVzGIbv08erzPLOhPPZuCW4GbdKBns3o0Ib
ApBo9jSnag1uK+B3N58vqnfvrV4+Q6ts0yLafkWoBAXEKdx04ZzLaAflWwLvoESPgaNrwS3csks2
WOEzJLyT7aFosmnEjOUsbfAnUhBbwYr3h9he50raVfu8r+H44hcStGtey5T8lykVi7uhUo3uUm87
L7tbRG9T5L21Tk2pBEvTdEA9c5tNq301gvoebk2RoLGKKJr2zV+bv7S/RVgsTGXKukNf1/KGd4Kz
EEr6FmgPZNhgVNzyTR7sHHH/iA1gG+r/hqhbn/D9QB6jXUhWv/AuqzNbJydyto+F0/8FEq1IZQdu
H5X244SrChpsMePRDTpo6dJGYNniIOrEJwM2RrBiEOWP3jAtHGlI/gcViDVZFLLmK5ACbGE//R7R
LF5c7Hzj7IaHXNoIrPrpWSK94JoLX5ldkYsYCNHrknc9gOkv/G06uUs3/FG9vZ9auzjjc7u77C0n
yxb1g0RQgh7sl9TVq5m3vypdXBUSoWOEqvhOOvOUgkfPaTjp7Re/POu4M1CnRjN++3Xa0bh01aSn
2Nw8+67J1klExVsaNBsCPjQP4oZfnFdy7LA2ji6i7MCx062OvFNlLN6tCwN9g9lmyhfT+BW0ZnE2
Bl//2z2eD98O/YeAEynBMmUdkF6LpJoNFzxyam/1Mu1/y2CQPTHYwHmQlD4ShygXl9CV5cesyJxQ
E5VTjXL0eyM5EP2ggjXz/uFdKK5bsNr/oP7XixZ5fVJsi8gmyex2CEM8jauoEo+amIcBepK/MvTO
pYFtEWNGUccDZZ23YM5ZdsyycT9me2fmENS+HvNxCOW9wcVSJxSpm/+aPQBtc5ulm36sVW8hHJFR
9LY2g/caUN5bxp1ut7s2mvkUwTSWx6oDD4I+N8sn243Ubx6cor4G2gl+FEGx+igNPYx0OTltk79g
2fhOZ7nma+ffCCGznk2U+zpRzboSTFSaS+pFqsNA4Bu/tU+97oqBYmPfKryK7CaneSrrRnyM7NSn
eZ73v8O+dLcqquSUsrGH/83l3ppHKbYNkEGiiZ3N4MnmoR3iRU7gYzPWBOZhy31BARZ5iVa7hSwN
+o9ZTXQeeEHfPdio7F4qA+DFGdr6hk9hOIPVoB7DO3Xvctu47xXtM70ouxyzW6/Wg5ULP21NY+j5
nQf2D4ZOfyVoPyp/eSinr7VrDudSedvRJukaZc4YOndEvM2zM4UqDbsFc8OonbvRB9aNERVdQklI
AuoVxDELXkns+dHwohhwU2F9o3qmGbZPLXrFKlna2U+HaayT3bYhF8YSwt7bfrk2+9+wduNbKULj
4G3y2ze1hM+SzZcVx4EsWbDLH1S9/pN+Vz7XEeZdKMW8/SutlmliQE3PNE82RmF2d8t2y4sn6vXi
db1HaJGLqy7X692xd+PAM1Jlnh8iU953Jx2Js3mT9UYTJff/I0T0T88ayhNK3h1ZTjlYp8p0Z9yr
wPCosr9MVwGyCNax3auXJJzB9DqMGLFV+z9NzPtxO3f4/RbQl86xixeEPd65Knb7J4EtczZ0KOCt
ZR6TubYgj4SLP4FxCHdyu2Vo5RyWNX4PPfDCt1IBOK/jJ2MrZ3/guH6ZHbNJhaaEdCxQsjOba0Ye
vzhbUKwcGgCqjm3bZ6qAARL8bUxyxKpPveWtW4zQxPrDNbQehpr2C2/qATENlnTatVf2ivoJzDc8
sJiRuQ8HhHZwQXQR+bdyAHTrhIi+/sfceS3JbW3Z9lc69A41Njw6+pyHRHpfvlgviCJZhNnwHvj6
O5DUbUkM8ai74z7cCAmRSMusBDaWmXMsZubNVTF/OLpV2C1szaczyyTlNZwVonSL1nc4ted0GiPE
vBbBA+CgJRN/YvJylwZrJPwLeo3e45cPN22oHoO4utBwjimHosCK65qQ33L0B2Nu6CVp9K0jvVlk
gwRo3oWC07GONmOX6gsV04rXqEibUEqLVYABkY1vnYtcS5FMuva5l+LJdTvby1FZXXv+fG9oP77p
s0UlC0jtRKReOzML17aN1I+6EKVPMpaFKKFG110XrGJEmyQMjkKlxB4vFkTMPJ7Q0GLMLGezRi36
acGkZHNRqRz2RkJtLom7E/FEuqiCHgRvv7UGpGiBiTxPlO62GiQv00lEDXMeUj8YJ6Y5RV7RYfQ0
StChvlFw+SjsbywEDHZKh/QjNZ1uY0zWV+Lh6lLqEX/OiUILbovm0AW4myupXhk142yb3Cl3UeTL
hVPkJemuVnOpR+7l6EhvsDsRENHFyZTE5/Aya3FO0ABuYvS8nhxGOnjzfPKoh5I0TMWrbNN59Ach
ZJoZjw0pIAeIFW96N3Jp4KDDnUiR90yTe4VQ6Hpc3A6UoFu+eZAtESekK1swAQf7X0rAr9PEZ3rU
OUb0+B62ih0RpTTmQbf78h5Eo3Lh0jxuo6qtyHDLBhVjYLIY9Mi3MoTBDbn6Bu/enYNe6KCYTkKl
PjEIfiPSPyqvu7TvsvsBeVUbqCZZEmuE21CRbSdD9yy8EAviowj6l4k8AR/dxnZChbPXVfUXSx1T
j14HZ3qWD3TrsQ0UhZpRgpvst84d5bZnktJ5QrB8PyRdu1SYVHK2BjtbQ5hlriqJGqWEpObmYHV4
rVK03X44egzskOdBHQICtzhbas4wwUxp9C0Eo4d2qsVSHdyZT5CbJwPDnIeimbqxho+NtD7cl1F6
Qjt1MWWRrKM6CDaJLy4yLU8KajZPFzjjnCHnwkhxZleryLvGyGleNKxxNBrSGjlYGm8HI7IXne2P
l9jPY1yfGWFh3y4iFJysbGq3YtU+9dlc/EdZW1cIZ7JU2odmsrXHJiRtSDoGEjdRQWtonA3TMqe0
XWUUlGOl3VClajYVqqxrZkE4iY2mW8SivaAuflF6RV3Via8skKLVJ52/+9I20n2uhy+o3mtPHVBf
FybhSDU2Z4pu00Pt2MWxhvFYaPXbYLnlWmLupezGCJehpvoZGMyK9zWiD59Fw5zQieELuR9YQj01
Hp4Yy/nZjLiKW+FQrJG9dKtMpt1GT8KTbxj6qnXMBzNoOzIPd2tJI1lN0lXXapAH/Bzlk2HzeMH8
ZTfNXiqJKrM3tXFVUSswbQxzJWMFVjqqlK09ygiNrUx3fh3WT3anv07VJNEz0HvIjAbxZed+Fcx2
JpQTmWfYHHjjJPG34+/FHZ6wRLhBsS0Ml3pYFD3ow1C9x0a2t7RofMeoJQ++1IK90GJniZsQjm1e
vRdCaiRuZkW3ddQvzJXoPldDLtcTKeanONG7Q4bnYZ1jTHxIKhxzZoUoO1BUVDK6qeHGMC5wAmhx
u3T+aMIvdPI0rlS4BY1WeJqlX8gtUrgLVAk7Bl7jTdpavnEFe0q8M2wKVbsLlGbNyrhHFv5c1eFR
xFzj0M5FXl0gO7b5qyOta1b4278EQya5iKbzlapbOELWS66rZ6y5qE7V+KwBuyCRY2EtfBWT7KCc
/KlbFkGzcsMOp0mrnJlcbq7arqYo22iYJ4ONNcUo8ZL2m8UVGBCHPaxGYs3lwHm/YDy8tnSd+CvO
KRL7BBwttkP4IIkU+Uo0o7xGUXNMUocjwOCoChT+EHhV38pJe2ItfDPppK791sXDFyrGsrZalFik
t0hO02jNdXyi3ymDVRC4i7gu9LOrhzQCRfCE2YKTJGmngyOtB70Y+00wjncCpR1AhxxVz0TPcZIy
IWXHfl6UIjsQu5WzvSbJKTn63XPUMjig1hARCG1CtT2Un5yo/gZOBJ8sEkxHaVE4JH5wnHwMoKiT
Jg/zI96fkom9NnN8t0ZmDV4bpCqtQAKYNMGYIqYceRNCoYWeqxG9rfopDKaYSt50Jg2bQ6cu9ny0
6CsT5/RCrfVj0gTVIpT0MK1RKbwMI8SCqvVjnuti0fjalUHsSE8Sao7SNHDhUKLzgjT8FNB9j6ho
ywGteql4EXnXypGOs0agnnlmmn74+fQ8uVayZpjI3PBJLkaklQhCC6R2Eh1rZGIidf2SNq42rYUx
DRdXjpYXEjY9V/rUeoXS+ZxdY7DUS9q9diWdNQyU4kBnTVvgw7fWRYWBniYvFkJXO4xBZR9QFvQ0
ysJoraILZFXqP5d972M0G5KNbjTPnUyuJeXERUdRbHbjR1tNK99zR30KwxZLYh9OHsjPhKOaVvao
ztyM+slp7GplGx1Wn1moX2jk1WlKkJROz04PAIIMjykQvkKH3lSrzYTSipGaMSVmo0uJ0apiMjZJ
WqMBxh/o6ktlJFpYDHLiJFFEEl1CW+VHDHUr+YLrsn6jkpVVtNzNAHDqaB/wDLEC4o8UXyLW9G5Z
6UaVbpS2VMRypD6Vb7RSRfYTdArEGadyG3pXZhb7uz4IW1CyMrJDNDpDye+o6JW7Mc02d89GH5jD
QYiqe+59Dt9HaXXITbTEb6xFbul+u6ZPHtV0HNyJU436uUW9WUX0hfoj+jvm90/QSj/O8vNbU+ia
TXJtKSUycddVx88OPqpv/5oL9RNs149z/EZlGoZBNfFKiylFHzV0R+p2TCUK8/FvwN5iJlj9Ffdo
/mp/QIMFidbh20XlFqmGKrYE1bHgqKPI5Y0I+MD25FHFDMHMit4J9osvVVOOFjU9X0tPk2jTYgOu
Zbj719/4ZzipHyB+jHbglKb2tPHznPjLLbmwmf2X1Oo+Tfr4N5y9n/DDnB9gXgohhXRow2/KzEgJ
H33/WaNYEy2SwMCbW8SSc1yUaM//9Zf62VHyA94rCEtbIkWdNtjcKF4oybRsjUp7+N+9+w94L6Hq
Pe3ZatpkbWktSXmMrarm0d/wvX5yCP44+49oQA202OJv1dEgQ3Oq4iei2Gnb/t/x2X/y5/lx0l9S
ubnqICzZ5MJNmV2GD0UjJozDv+FS/+SYsufD4A9HuJKJDEMcXsWwvAu1diuNYjkSjvXK300k/ckB
Zc+f/IdPoImSwOdKJ/ht+pfSpycozsqzrq3LqMr/dweR/QPCD/lyiw6CodCVtKhBjKay0ugKbP/1
QfSzb/DDKjDA5jALNZ4IzuZWt1nnmxFQxQbFxLg0K+GDFimLv+EE/uzDfjjJJXrJyGz4QerOZIKh
itelhYywH4MgWjtFmlG66oLv9Lt//zL8R/CRX78vZfU//5P9L9TcqigImx92/3mKvlR5nX9r/nN+
2X897Z9/3uVVv73r8r15/9POitZyM961H9V4/0F5t7l9Hp8/P/O/++C/fdze5XEsPv7xCyCwrJnf
jYUt++W3h3Zf//GLUIVq2S6H0r//8UN+e8b5PeXF13cliZQvYfSu4AP561d/vNfNP36x3V8tzYLH
aQtX0x1tnkXaf/z2CJ/kaJZgq7vOPH4ly6sm/Mcvuv6rrpsGLXKdwNURGsdcnbe3h7RfTY3OKu/n
IEED5vfL//1X/umn+P2n+besTa95hMqP72b+1aFgCWf+hD+eOa42FuiPlXgrZKKd+yhkNpeVaXtJ
mv/AuBnM2oNVBScbryjGjZZQxJ3oksQq7kK7q/I9xvDgGeC/uUev8Br3ZGttWZ8x7ykHM0sfrQr+
mOjSTdL3sLJCdOq0JQuGwhFAauHsyAgT+z6c/fxAbgaLPluGeGHSRbavKD7kSxqg7ZwaflT+5C9p
qDyWWfLmB63jORMVitovfKTJueYZ6QggrXBsrxNj5UkTXh80/1Om9fVS1HV8cnQ1P2Vk5tsc16dX
qAjXJC7lj5GS7Naslf6LGWX+Q+f02V2YaqApGIttvQWqpe0DOeGsKu1ymSrOV0GHisgsTe18keko
02Hpds8Uuq21Aff+nCt2dSjGLPuSMqfQS6bkhQps8OimOvPB3DzfVtiSQSw4w1EBML2d51bclfmo
r2qLCDdJZLvHfEK/0QaWtXDRCC6putd08CwB2T9zH6wKx83Cb4CfaRlzChisEZwrG2CSElXhHclb
+wVX0wCihYMI5ZCDh0lTq35fdnm+zzGorky31jeGkTUxrdAu3RemO1yZIJ1dXcSLa/QfFH8SLFPr
0ILGysSC7GQ0lrYtOArO+Aa7lzbqCkzXvn2PNtC9jLhHjrX0/Se3sqxdlZstkzjKapmmaXKZilye
3QFWNvCG/BjZKVJRVAnUlPMwPMHOiDxc/voitRTqGpqbLwZTS4jfqYyrajkpq1I0EQNdpuKjG5E1
247vo/t2xueEo3kPfUJbBWFVnIY8oN3P29JU0zLoc0OAiK7OV8BvRs9v9GCra/Tf/LH+YOaNPCP6
zzwbmfb3df3/zer3p7XwMU/5788r4v+fC+Q8qOvna+Mx+jzHg9/X2tuCOj//+2qomb8KXSBfhWhi
WMIVrHnfV0P3V8Y9qpoq/nI1FJbLWoksWjd1bBX/tRoK91cTAZ3uGjbVfVuHn/0/WA113G8se78H
4zb/NiFsfV6t+Twolj8siw4atdi3mgj39YR+bYXPZgzVh6lAG67lw8KSHzJvGkA2otmjIj5pdA0v
fbCrMaZtHR8CYIBT5iGaN53T7ZqBipEYHBR8cEVe4sRc0Mg1z8OQP4xWMNyZUXlO9d5dqtWAFjNI
zL0jBux75mWUY3IREQqAtDD7I1KGz8Sc+oOby6NRd9UaQfmHxpMeLYk+zVHl82B22Zbu1LR/9TuY
8Y6WnBH2M7MzNcDSNCrLbykeza4SJ1qCn/LKVx9j4kwv9f0AtydhOF2cLYAhqg6oca5KLI6GlWXQ
Ftt3F1XovobRkBehli8Q3CWHGlej5Qptj6Z/XNNMpiniGs3S7CNn1bZTdze5frNLFRq5RUXTWrNy
MmL0xndoHfo71RTIs6ZB3ajY3AkSRxgjc7Mc4E/+OlE5X5i6Nb0FRnLBr5ie404kG6sTYBctOSxN
FsYdEVqzo96EiCxI1wGc8+fM7dQlZSvhlTbkELPuoVKMTrLuWJquYNc1z6ycbVJ1IEAd6qVGXKmf
G+ZQC5G/geUrX40u8lQbHctY2MkhQ7W2w6z/Lnv/a8/c2qvUumnR1NoqArH0hUtYSBANREMfFbFH
O1pesL15gWmUd7JC0m0pzjqz/W0Gg2AZlbLwmB+qrEDLmEtfjzdjmRb3mou9mgncGDqToF9OLTru
UtgDV2r9PUtwkDmG8mH6effYA/NzEsW9b4z8EjNaZaXgBsQm4Jd3fYpCN6HA7sVx9YHSddxjuI3W
QDcd2Hyg+uiw6CuDITermNbQAoHUMe6xrdBiKjFvOb05HdURREGK+m0bO21DhVm+qElVrNRQjKuc
fP++VrkWVD3M4UtDmfSFQLnNphCFlfnQCs6CtE4XwrGbk9vSXxsMrDINSLdlUVFNiqVuHqUdWEcj
H6Nt3PlXp6+Mfdzr7cpOzWnR9nWyzv3CotHsbNAbaUujddxlYRTOth4D+HthvwuBjfY6E5mE5Qsa
9Wm7xpXONKsO9BxDZlcVysa34B5ODkZRuAHXif9zhraumUpt0TDpy0812hLajUl7jUNbXEGrfSDP
LJdTZjMvxgzVdR+4D/nwbisjDjf6xacavIc6GBufZG2JHhEgonPPzKl6m8N227itsixS9b5lAOq9
U4dvnVOEeyAQ3dmmDopfqI05UFBaB8ZXS6+j+6mYm/+Ob58Hu653kibjVrXT8goUcON2/XtHoHyv
GUK95hgk0lA5dLn7aOhDtcHdV0MCUu865ER7+HzdY5ZVEH9HAbqkNg7CT5EE6019uG10W2P0a1Nk
XptSq6HY2Vxa55kBYEjfgcZcFYNblRyrRSlHFGi9Rb0oiw+3jd9yi5nMilcju5vnUkcHjI7psid3
8ejogVOdgvoShVW3x/RR6OpCCyUFx6Rxj0XSG5hZ86A5iFBgY+E+00+uue4ORwsIwkOGBBCVhGvu
b7uVCfo4Z5YfcGJbbAfFyK4KqBh6t/wp1NB4zEtNJdogiHD1VNk6ZWGc6wBewKhmT20YgHUZcgH/
1szkQa/Tx/a26xudfjKIBlvTRUbbOl9JJnPsBkwPXNtuJaZtF/UHvdCQxDR1crrdEvPu7VatNF7s
NMd8isBChvZIPSOufcRbed5ttS7Jjq7alSXlO1ScCEOjdyK9r3mbIuHAjbWhdeofQpsNXacHtOD1
RQSi90AspUdMNdZyGCkJ49kVxxL03q4zqPs2fqc/BWVO6Bc/5+bgPspI0scbVOtzbXTrSm+f7ECH
XFW68liIyMURXJ4pNTVLObXmfSCR9VlFox9Vu2fyslFigbLM7ly1XXcOgj7dTVPwfNsz7LzdOnPX
9HZwQCcbcSfSrVNZE5cY+4c1DfLqIUE8j1+Fl4pJrR5c6qOHSodR6bRoMwTvyzjA8IoSNLzqo/uC
myHZJ4hdTxpKykbm5l03l1AGSwczNDhANuYNHV8MWM0w7iLUnDM4x9/M2LdrWmX8qi3QvBZK693t
PhOEBh442IzIuiBqdGO671V7fKjwpgxuH9zf9lQzIgGYtAJnNg7CQmm5SKFY2KcwFimzcIZWorqz
TbiTQ8pbav3krBu/oY3hSzzbfaS/lsBQwAwV99Qf3WXZ9nT2ndjajoXxrSmr384AiYhq14fy0Uns
8GgMFJrXTgxDnecmK0r9mTdSQF3JUif49dvRPqM5w0TW5vdjCmjt+wcatAppU1M1TrOuw6OKrmCV
qzrkOJGt0eTZ14ASMYFzJR/BE+S0p2P9JcomQuHBGN+BPQumpbi2415vmzzJ/WuYX9VO8S+3e7Ti
BCkoOzKryTmWQ9dumqJ4Z8osELC097tjaVkhzfUpBk+u6/Y5Eo22nULjS5s29pkUuNUXTi8+650T
MnUnknPnS3kOLFr6woh6lJLstm4ArKV2o+NtN9HGgzuaq0B33KPNdOiHMcYCgYx22tx2c47kvd3W
/SJMc1F5rXaMLEO5N7hYgiayhr2fm48RXJtL0iny2dXcLVmpdXfbAzexMEsre4xF2j3F5vp2b5LG
yP+j8V7t4/smCMzPUZ6iNbNz5a5O0nQf1VGwNnVbfkq6CEX4YHyejdKeRvZwEciYjyzv7fL20vKo
WsH4uevUaRl3bnlUzAWpTYDiQVHWTTMgqyy4RNBCGR7VzocEZav9p0QzX2eY44flDMuhpOQOrpiC
cxQPW5tG165P+nujd+vHxvHdHeI1dQUGtHvHKh6oU/eWg0FZMw7F2rb+1B8jFgXaWMPSCKrxVThF
gy9UWsuqcIdXRAjqwnEC4xSSRj0V7gj1QK6MJp/2UTmkx9zo7Xpxu3nbpLnMjpVQiBwCjHvoz0Fx
gdPyTGFOq+/7kyiJVRFKbqSv9pdcIinDHRB8ZAbF6z7Py5Xlp8HrhNAH3s94B2ZjuJ8y62jWpvJC
jSCB6Skx2A9q8BqbNX9fRGaYyPFE2OE3Bxi4gnb/6nMMPmjoDZd4sbt1XDcD3VJij4k+ns6PXXrB
kHzYbcFqR6ULR4vbbWaW0Dly0cP6bnu9baqo6K5lB6cmgKO0vd2npya2KoVujqIaX/QgmS4mmtQn
zmoEpxKhAEzXY+CQsN52W+iYK2S27ibRBv1lKqYvqtX95YtsMyLLdV7hGfmfrEA82pmqfDEK/wCT
L/mG9xvrL7PX4PZgnQtbiBoEACX808Vo1YvQHUGv4E1bM3TW/7AH/agEFGuUpLNPGKkOnS+b5yZ0
nU1jYyhVys58BhK8FwaTwSQIMy+qTeuMlKE/MbTY8m4PuB3SaKOsXorgZKIw3IdjyVftgxKvpeiO
MYTO77t5Lauz3+evtweZpVxdCwlgZ34qzl/40AiWU9lLrMxqswwjQavy+9bCn4hJAW8xR448tGhC
j3Arftt8f84f9mGa7CHCcXLzPCVpnmDkjyuVcQJ5MxbJSs52fWWMmiUTO8wLMwSty+1WksqvaRnX
uyoKrQtcdEyLI6pfiX59/vky1uhufHPph1Z9GTyrgCj2JmZl4DnB+IZZZ9sPrvLURTr316ijE6Qf
b7IG1gB3YhmW1DxMW492U5Vk1EXK8n3YWm2VvCsNQPhm5mA5AmgVzKPd7WEywWQptSk9ikKIuyxW
cLDMr2MK7QjIPAuvttFMJ+Ga11Lxn/HGjK/45jWvgSB64LQfX+WTVkXdQ6EHR0cfckAQSbSVReQ8
DAV9viZpxBcRKCdDpPkLvFsCPT9AHlUFa85jsgNLjJsxQiJStyGnocDjYvROeM0do1/jU6i82y5W
y+h6u6V2+b3r+87+tnfbVJWq7EwZvf1+F2ZVvP99uK8EuGS7E+azpXHJr8I8X5ZFbj5HApZN3iM5
uD2qcoH2NGB0e5LlK5za/ORq4OrNxMBaqFdSerVe28sUDjW4ojy8z8KhvpTUo8e8xEoCeWXbZFy2
Fi1+MUAbCG1iu82rlVqaHl35IyCKao/EFpN0BQkQ3LsIt9/3FUTn60i02KWYRL1gZAErDog1Bwzh
aYzS+sIXyq63jZAiW0llrJc1wKVDkvk7pXdaWPbFEJ86aVNRTFAcN25yuN31+/23WwqJJkDo4uzG
c7VNKc66kSMGi5VU342W8RYZoX2x5iO3g8EHZDyvP/X8k9Yq15OD2wXT4XarccfpgPzWwL+FY/WH
B25PuW1MUWIsjWfdw+DIcYFvo94W4fRcZU5/MpCznm63rPnWbZcJPfVWq8T3Z9yej7Y5wMShg0Co
9Wo2dFOSnHe13EwP5FL45VFRl5jR+j1yBXmpnXJ4UKP8GqAgg14zS1iwDryA9MoXzA2wTmYXpy+d
dBcWEOFHRYRMUjGC8+1Zel0nh3KcAxuTsYm18yLxGHmhD1tGm+bjtbLlnT0CQWP0sX8SJEaeBVnT
wxQfrkbZZq+D29oL+Bz+sTJF8wIto5/vbszJOgy6WXq3Xav1a5A1vrWzDTt7LZGiskDKZUHIyvC7
znismzdAuelzpE7yvp6czW1PyFBjpDOizvmxzrGaUzVmySykcxfhGGlr0iByrATihDJMPi7fOU+o
sUNoDIB+AVtbLPvId84xJo+qlCiLLYKthR368aVijY/NbLya5D9XK7vv2lZfAhBNPlewN4vE+gzt
M1+as9dB47qHv15h3gq8yM+lgDrQx/pyamKKHX5p66sMJ3FMofsSzhsDNdpF1+uRQaoC0cG8GxZT
vchQ42HU8OlTAlfw9ziDPCaKxtc0Vcx7xYpn/f5U7+hpWveY87ozVJ79ba+IKpi7QWyTVUvkYpoh
EQx377hNpw1nojz9fn/YJtgws8lfBaBuuwh1aBHEBKpj99Eq4UPvOMW7bug0HJVyejRUJPgapW8s
H/am1cfgNZ20lwoczDXrOQhLoW7TSVdeJHizXdkFJQK5JHitYYt6Io/9fdvO8MswAunsjvYJxE+/
Fg5aA6rMNnwy7rs9cLt1u2+s7H1fFOle2NZHiU5sz28k7jss6F4TzqilUY2PqTXd3b7X7Rua5BRb
O68fbt/+9/tvt2YNkYbeJTn2qmDOSiSRzjIOaJtxvYrBLocPWua3ewlZuk+H8X5siogJHcPB6Mzh
/rYpGCuw6v1qWgVlqW0M0CgLd0S7s8hQo83tBwU5lRqeb5tEq9IFTgNljaKrPN02ih6ayyocWi8R
cXXCM9B6QWlAf3UtFRmgvxoFGTmMfudiIyy5YERQNnWCZA8BDs+w3TqBqpwZK4Oc5WSeZDgWJ1m4
zalBjnnCFctQhdtNLTB3mc74o9szC8TYTFtoNmD+64MtC+dQopr/vrntqmncY9j1s/d+Qpr2w1Nu
T65brGpGz5XAEH14gdQZ7TVyoNvekNqpsbjdbIdiUU0Groz5aZQQ+k2sgf+kqGV5jR02e9Sz0wsM
04Pdav29pvXi3soFhZdoevF9VrGpZ4LqbZfBuvayFWMDqMB9bXQgtfYw+GumJBjL224eKt0J5ulr
JO30Uc4bHC+LqW3jexDHWyO1lYuiznyT0lF3agYiQFEGtJcB/SinK+bKq+UuO2KMESQB5YZu/Mz6
Nx0bmk4unziEtbVDoaR6ms9E9C5B/1RVsGB1vwLPUqfKWm2luuoZ9LbL4BKtZ2k9YF6BzFUv1lW6
H2tfPUOXJk5Emmvbr86Abako2gRKmfWJv1e5tjHjEBVp5SGwTEjfqWYx3gfSbeKHJPDNsCRntdZm
RG1XKUcHNxwQ8bQI8mtqT7P+KtZ2cd37O6n1pNazmJFVscE0uYT/AOfRLao7JyOFkXT99j7/SObn
WKd42wBzO5UxoWCvWhs91p5Tw8ToZBf2VtMRuYPQylZuAmBiUNzjNCp8MJYWrzXGV4DD3ywG03hm
kbyhZaMUXXsR6NVt2WX1QQ9TcwEoFQ4tdQKtK9pVRlAHILutvB4hKiY2PT4MMu9W/HybxieTp5n/
FMUAhGySD4Ya+Eewz58KzUxfhZlP+End6dS7n7NJD5/M4qOM6vR1iGbPiIxGiC7k1yXy+X1jOP1a
bYx5OCJjgIs0HQ4pdb9YvjRYzJjLIKtNFUiaXLF1CJ2zzFr7TCD6rWbM8mZqEfxPISls3eu8qH3B
EvJkm2O0S6iBmggoz2H+NXI0/xy6YFDh33VrCqjJlR84vQZNoK6nUtbk9v7StvplUUPfiSI1vo9d
RskMlsYcAA3gSVUtbZRyqBSdZN9Qilwk2p5ptiNV2bFaMcOBM6455xgwwAoSu6S8aYlztMgNFLHa
tEkj8ssoseVKY14pv1nxoNTNs2sa0bUydWWNEZXlyYDR6SM+ppILs176JwbTUYUdrCPIHaqArXA2
ajm8iyA276BixGDokruIUzJJ3ZcyofgFM/bIrDXjGivu5z7qn7HOqhTH/HEvG4dkQx18agbyW1EO
yTHBH6YChGGull16fqo7IEOY9ONC3HB66Pxysq69W9Cz8T/Qlkc7FY8wbUAFMT/Tk5yJzC6vuVDa
arBOa97aVXeMx2p2vcpEUB2XjKHqh3yip12U2Lfy8pNhW19TvSj2eYJfOZLDBumxQ9fYXaa+1q/9
eoLBXT5WPYdTZKnpuU/0OxwN6WbCzgD8s3mWcQa0Jy7XGgzUpVXTqZ2INnZcHhZh4+oXJf8oh9rZ
2kb+TBVx0ReGvQB7KsnHK+aIuvYnUADqFY02/NPcx0ael8mZXGX2WhehYMJMTI8Fw+4kLrWRMJRN
3UdWCgoXJviyGqNDTPwB6SiE8pQwkH3Cc04Ek2VbqwlXpJE1mErLPwROQCFvxPbIUtDJ+NJkAT63
NK9xS0b5U2/0n/2eybVuPAEocAC9jyjrMT9ta1jNxynMsHxG1idgzpknwqBCoo5joq0F8xEga+g0
1L26VxAr9vhRHeIeir4nqi9bmcVEikG5AMIWXkXMXJ7MPET5PCjUTTEz4W1wRQt1Jyl3s/CgtOHT
dsziwxYs7+j1KeuMKAwJdbAuKEt4jlHuhY+8tYeHhflDLquMmUp5Pz1RDZdnaRjTI710FfIAzBM1
kluJjOysxtoVuMCCVSY/JsMdxdONXrc4yOvobpbWMv2bBpohsx3R4V6nRX9yzFK9mqlpXgYIbAhg
YapzZNHWpN4A9RbUNNiN+hNzUxiVVYAjHChiR459TeEcZKJQNmACOIZAiRJo3jfDTi3iLXjTfF1V
E9GUgS52sL4lqtpdVJWQyjbUaufQhkOqAaPT4mSLeubvMMO1C9a1ysCfAT4iYROWrSkAY5USFHO6
w6Q0J31Nf0xfxUZ3CAHI3Jtxw8Uwtdudk6rFJq8h0g6a8TDUcrhMOMTxI7nOLsetW1pMOPBboVH4
De4M+ynB4YcWv37EzaovZ/AXzF+xToox+NTMw9I0ahLEi+/hABQ900uUohq8wV7IdZMP9ga+aWfq
3Z0OpRKvWn0o4uTFxaJ3YJyYviy7fmdFdndCh9+sSWj8S1t+UqMerfJU6g+D8VjOKhUzEzMpJRAv
uRFvJwnYDn26LTU880mPF7VEth2EykabLLHsRTl6FgLNvazdEc/AtG4Vzf9EWAR3qfw6xg3n6xjd
aVUFMa2xaZyO1RZS8B0wOsjbSTrtFATJU4mfxezUdKc74v9Qd2ZLbiPZGX4VvwAmsCS2S5MAwb02
VkniDaKllrDvO57eX1Izdo/G7g77zjEx1WItJJZE5slz/vP9J67qE3LPOXCG2EXAXcrejia8hNAt
07K9g1VjxRg6F3pMrQU1dlbbaTdkpfU02euTbqJowpbnXNDwA+ZDw7lUHVavma3M00z1xZrb/DC4
FkY3N7Usvmqsu0DNmZnThnizN7+sJDSKFgR7H9VhINecKFeRxNfFfsI2e5PRW7211xp2gZapyOGz
H8Jl1wPJ4ftEOxv7a8faRuBrkN9EX2hFxNyRZoqynZNDkmpf8dGhJbua3sdFRNtk+TFaYP8MN0cx
nht7+iwteIijBxS1ONHPc4jVHmoHbaH7jmL4heohlMZ5Xp4XYQANQ0V4E1Q22k75oKjiREvzNIMR
hoEWnRNFy36kM4ubLYZT1ri0HuYx1CWFaTxXoo2ul5/bWUSfADZ8bbFWcmNaNXHHwtbsrautY4Nq
67lUzAc0gYbNzNY/FlhgW33+PmV2dZiUVL8tI70m3VRFFBinNsCoKPkwFLaqylpN+0S+DIdMY7q3
/IZlnYFQPoFmK54XkFP+0mV6gN3EeBvTgWvSHGNcAxpYZJtyrTTPUNoNbenZB2oYuluWD9CmzqmL
1fSDBheaXbNUvYQIqAPAHQQf2VBfLWWrQyxBrU/TRNHDLKqzyGCGXfPat2MDpo/85pRDjaQPLdlX
8qVGr+vVBNCujmpyGpgtFWG+lF077OKeGnFWaWcSrM6VXVFzLipIgtMMHi5XzEsSzQvLOWk6oNHz
8fGvEJfJY0Ih3p8FqJKpm8t9ZcdHfM30Q14MWzdP3ugkH46Njd3jUlDn0YcUunpdYNdKgddeHbgY
nclKY35AdtoIyn5M04dcdFsg+Ke8eqOQqO8BCjlBPRoflN6TU+PQF6VHtN0RcNtPldP/aGFC+Q3y
Zc3UAVg1TQI7aCQoiJLo3FSjgv/VQMuKtn5b6J6onc9iaJ6RJJeBocLWUBdl2KqCqTGq9OH0+IIw
bDilRgqla667vQvML0wV62k567SZ+lOUc9PdPDyWkUsLQcftNWjV9CDRLxcHnRf9UtkTUQK5f0OZ
nh5Z8se/8E0kKzZDTUcV51tWZzyJOo/f8LO8NgOrN10Ag9fZYf9UGV+VjF6wDFMxmkZk6V133snI
Lecof0pkKqEidUXhxYjpNzyAfddf+E7nJdDbgr3t0IXsWNUbGdlPQowQM1zr2A5AtRFJLGRlahGU
hQPDKbamoxuFmNAC4PFoWqtluDaA2EijXWbY36NO8bNoSq+NHdCO8b0i50mttbOBS2sQsXM92aGq
CvpRu3edGWRwLQECol/Ih7NZROnexAhBNcyQCjV4QV2n97domjcQTCd7qV6oyUP1/ExDA72MeNdM
NU0UPR6wYaLQEEvGjC7Dl6F1ixMwtmtqGs+rktGhrMcHJ7JDT5kTuEXh1zQzBzoZ6Qds0hATUSTU
UNtoe5f49KQoLo1D8XqM2xlrjf6bMdGFAcLykkX2WyXzNmFNYEqjIyC61dmGrBcnSR+awkV/BjlF
5K+4h0hvP+JwAlBGg5hXGqu6m2eFb4nPhTpE+8RWXmhRQcgQp586rb8YiXGu4nqBNDTVvpZVwMWG
N6NQbdoMlY8l6RQoMprjm5ge02men2o7ex1bZpYQKyeWGTpZZxtXBIrRTKlJcS1GZU+TTEq7lGJu
ATq3zxliRIyzv1SLmvto6m6m2RZXI7eCcbDnA1VRL1aWkhXF3kdlTenNnt8BZ5rnNLHhVoeVi2Vx
Se9GA4XENNnP6CLdAab4PutT+KTNBXqA0RvNat6KrFmfJqh/9HhvhpBJCFsRSE56AoZYLZ4pbD6j
4bEOXUVwspliuBb0qmobFIAVzQbOAnbL2Fuq0+06nQWqCu15p1qHqZg+ucoAKXxJvSim2DdH8M6q
bLD35rx8TMU4vjKJ/M4G7sz4NU4Qf0hjaPDhRzP96ub6yYTf/OoOrxzARNdnjRfjKNhXVfWFra9B
ntqAMbIup5ho4oL+bGcVcfWa22uHoQhA3X7JT6oTVKG5vK+0Q/u5YX63MRjAFpFtg0nhuSJrTmuT
pT3jVvpNW0p4LUzXnkYv3jWUSyuZ730U4aLbt8AgcmdnA8rE2GWy2QnZ9hvdWh8zRASykuJbh33V
we2x2w0RMmR1dYxMFUgIJbLAcbWzNjTYYRXdp0xTNL+0mEGdpS+D3oqOejW6hMrKp4qBl5gO7dqD
epp7LfKSPJv26SIzQcZg4xOlkPeK0UxlFrGhGw7FlgotlDUah3EBXq9LVOZX5maF8hlKCxSecONL
5JwjPaCHZgJ+MqoOxnrdfDPt5Td3aIdvQ9Nf5hgPZXp7rcp5T8Yr2NiMZbGcNo0eVz5WqukZe84g
HMaW3m32u3NVfumSpCdSR7Ka5RkFIL39vMAE9kljAmrU1PZipx27BCf9pPVmcyri+Kyzh9tAht8W
4M/w5ivHg6JOhQfDM8Gi03JRusD36elq+UwQdaIBLr4Vtn6HCI+tKGjpyqntqw7n9RgurYqdb2Xc
lhTj4AhG7ofb6JceH0+RDy+qEy6vsMMW34zmd+zI7e3kaN/Xrp5e8g69MGGG+g1Ci7+MmnGz8ALQ
af/XIx1ZXLkwFRqL9sZ9ImMSZzlOkmOgQiA8d7TFbGPc73ZjhvtOFs3NNi5gwWi2eEIerp4tYHEb
W+2/z2nytrr0gk64QAW42/VBwuR9WDChQiAVYjeh1J8TAXAKRg+YL+dLM3QkVdj1tyWrmwFfJJmP
9Wy7/phEH6O9+JaRG6cuGbeNMjekxnpaF/V2wH8Ru7uJHRJTj4odR8B+Dt131LL1xxSoOpbySx/f
mrwE01pf2xJkAZ0rb6Rd6R4zLLs/hEupwYkHJdNZY31ELQbpBuu6f/yT3GZCEEv3Or1mmwYm6OtE
sUetTzXZmtbCvGlSf0/HJb2sxgQ8KHZ3jRkATpx3NJEvNwWz1UDFDFtTYtvL4XrtY42IMlzCJ5ZY
eIHGMAUVnu/d0ihobP7xpbej1qto4952AqezwQqYuCvfVCIYCwkm9B1t0S8ygfdF8umeaw1wa0dD
8GYtsL7FG5ciRt6/RQ38yKqlM4zsMPRXICkffQUOrx6au2aCMewsOo2rpPmoh7R6nhQF7neyMSnX
HQSbI/AmWISVCQXYIfPY1udnbbVHkjUWWUkym2e2F6Qz9fUAqYm61Wjp78sWjKXiU6aqfSR9+ouT
mYRKxExK5FuT1TPFudVBVGwobGucX+jpX8D5AWN1bUqy4coEb7pw6ifjd9C+e7s17Rc3XcQ55pbn
JL0OYas5zwscAdaaOvNSuFR7tppcgIZ+eIdy2iszDX7zVICCIRSwNmbH3cVl6j7FsJtJ1wpnC6x1
Ql1YWM+PLxVESMSgKB1M91koyyu9td12TOZXC0nDwS2sc2dShkuyS2Hjwaw2J8RLBDfsNenDRY2q
0r+ukjKk5YFe/xIpSdO3uxDNw6kjTSDImBN0TMDrcajNmndzUKaXcqSnPGRDFSS4o5ITap6cJntD
iMnppug29mT5kSlQSkhIgHpaqag022X3sFTbq6hRgcn7GRvGBKRLDUi75sHoquIdE7VjAWjnNyUd
KfaU/VO8lPop0VQdKaB5ryop+RJQKDSwZq2DgaurTMhwvmKJtLDNoutuqVtvmCjKlBHpeqeyfxiZ
ex3DNiZXEwuvrp0WdlNLfb1eYY42WLu2kDIijaW7a+Mt2fGUqmz6tbR7O9CUUHlTV+23NawcDCMX
5Q22gYDQWEI/NkAH5EM0b80yVM6RPd9xZ3dgIHyP13Rb1PPnzMoMaMFZAWKyuydIE7wmZKLN2OYK
weVvSWe6GoS+GrToulofutMYezC2ZMZqjVaMaaHfHBArQAQwxmsCqlSE5rYomhe768tPfWN860b8
idVmukQLDE7bqF/bS6rKh1Uv2RHKdoBpMFo/v2sYrILx7UNyvWoONJJQBPYIxrSKEXqqZoFVEOI7
dobxKUq1c63r2TuYCBZYx5u7SgGIMrIfiSTMij4SUtYmuw426uhmJP9NNTPfKsCLzcNgb0uRDRd8
7QhomgYWWUXFs1O+Ycs2X9mmbei6DCP2LyT0v1ADH/bgRU+unsUUb2lsXuselETVXpWaSQV+MEOV
DAcPfkPOhimy7cZAKa2bKQvBaTtJp4H33Cn0nWXUzZXWv+aqKXmzq04jqauN2sLfJLtofY7p1T+U
a6QBxKf+Y5uYzFNStDaxXi5PzAUUrE3zAG6YuMTurzPg0itFp/6qYNXTsRk8RoneEsFDSyhp2GdX
uSdjSZQfV+qW2PR3txmWCzgqzwWmuJVdHp7IWU+0WfmSGDaoc4dO98RSXLDOGe0ZBq67u2H4mFk+
u3mFqTZo7ractmhvvyY1VbMZ5FOLg9Q5Zw67WlrR7mCO41iKxJ6dRqj+lmQ1t1BvVSRk631khvv5
qp04GLV+a1TIKLiZJr6sAk96fFoz0O6fFj1ZIK2t4ro2objaUvM5D2wR1AyuXc6Dv5ngygWFmb6x
nSLDPbU8o+ZUYzFuv/SKRThXTO6GvCE5Aavv/LG3Ea0uWPKohvikVTT02J2EAjHZ6HmlBnD6wMRm
2a6gSIveL4b90Qxforj7oRb1GMQGnSlZ2w8H5HfMy602+ChyJl8Yh1KhcF6LrPXZAkQsW/UpXZlM
sg43gqbfo/7sPxyIQMQLzWczRP2KDZ+zbTpKvuTG+uNQ43wzdE35oui5cezgjYsC1FE+CoxAiEpO
Q5MDFmwptxKUiq7QAmwT1m2sJDn07uROw3jzZjAj2nEbYN8wHkfbni/EVqXPttx5rx0sxugDrX+A
u0VvyJtQind1Kq99Yv2w26b9GHrF8dTc3WR9VGxTzYj9XJSOXxX6S68afUCYNlAKmq+dhvOVOQDj
0XRywMjFRI8khqnvt9gghIzKbLk2zVx7tpsOlypNd0ariiAO2QCYXbpeK9QDXq8r4hNOgnuQW2zS
HQB24WCfaMykeInnboZn+lQlEARrcVSc+HdlIRNmtO1hwlZ0s7ZjfYpZJ6QAZOq2nijD9AZxtvRc
wQSMkrjb8AiWJ8We09tMKxSdZQpnVeske3HU2axIsKE1aDiXjM5r1uTPK5OTYKf0lCZtdEjDHnHx
bHgoUMWL7J66CYzHgRYvpW+K/h6yyYDJPcOPWfZRPQi/WFKig8Ho34byVKsVvrcmFSXTuMM7VYd6
ecPSV3uJVc3Tk3y+IYRZtlFHDrXOIIyE1rNOdsfAVujaA3p504ioPQMaZsBOMDkmXAuK75ZxGgrC
wZnztAsFhm2ZTC9RhJRJdyDVxPa1IjGMDS4UT3V6ZrYRVBkBuZvlpqa7PzWS4qR0uvJGcMKoRf62
Bcq479fWYYOYR4FNNtefx7LYOATki9piUg2KNc2xp8Ztur+hZMCtc3xDpZLth3q6g5JBdGJRERNJ
dratbqeNwzVzwuqZksMZbukXeB4vk7x4RiLsG5CyjNYCx/FofbFvrq1MR13YvqrknzErPMoQ/MnE
DPg2oM2bOvO2uIq4mUN8xsnMRXCT7+xWLICywadX87pugZbgh5PR6oa09M1wFjfgGZhw4u4hTVOA
4YwLuAkn4G7thrLflybVDZBn7I9IAC/vyPJUZ5zA6ozq/vHrpG0brOMYbIXDVjNnOQHRnyi7Vcex
SZifqQ8i3gA+5xGkelYLN6tI7Hd7OtUTqRCnxruayLC6WOGCPpo96xoONK8Tkd96YCB+EcbSeKxu
b1Zd1CfREuBVK/ll5l62TlTkp6LqD63AzKRKD9jD2ZDpVYU9FqaZ+FTszcKBMxl1FzM3z6sOOUyv
7Fums4er0IouYmejYd0pYhm3KWakt2VIyyuQUbSBvEIKSW3bIP8d+m6YqLfHl5UUDtuU6bog5MZf
kYKhE3k5dryBjoOgr9oNMuQBGqiaieyQYQji6ab7VrrLdNHLCSZHLjHw2SUz48VvBuJ7m0DorVd+
R+bevWpVS7HANtLDMjY84R9ru7i0E9b5jYxDDrxq+JFXjkFR6beOnP1Nd63IB9lpA6/hsJNMWPuZ
3dS2y/AsgFe51+UxAVrBBUrHIkMcW2p4pa1v7ZLgblLx+3H7uX9bMQieSq6G3fS7CfTYCwaH6jVR
uouIn3QUFlSR+mYXz4isATfd2MuZxB5cxCbU8psTSfl7BnBfk8D72CXZyqqRRFZ00YaaqkcYm3hH
rAoK0Nki6jGNfQ/X87Lk4++RZOGZanIw6et6VpRi32Pl6Y35PCE+Xq+IG4vbiAm6lq/n1ZqGK+vb
F9YO+wL3VDZFus/WtC7vbf9Ut5wketynqS+HWwasnE0LmgKYcsOtnLWUSZiGLeHq0Pai8WbmbJ65
mx62ndxHocBh1NZX2E207BrK3lxI/9CBNWLfuO6BrHfXJdHw7TLmm4bSAj/o+kdcYq8AJvnUNUX7
RG73KLDjfU+WjFmb7hPd7op9nQ98Ky+eUSYMT5ZNeR5CXbqpMkfQLcIPW9pch94kf4M/8mE2FxNy
otGju6HdgW5c82YJZ9kvMaoLSwWPxzTHaqw1OFcL5LSr/IswWl/zqfxaKS2lUlrraQxLlZs5d9ZT
x7qLIHSX6o5yU6JMeYvpIEFic3t8QdjvK2WtvQBRG7wUTU1gC2KipHIuYVNH7zmLJwUqbktUzfMG
Rfz6rlMX3FKP6QnxwRTIb61GR1w1U7bS+vWz0Cfn3FmwbjEGOYieIjiK8OJdWPHoqROzqVnSDvj4
Xlaa5Faq5HtsxW99HJMcLXXWAsdmZR+HhNXcwZoM5RRuQgcdpMibcL7QCBO9Pw4QhLiX0azz+jhD
YeUveQkQvoFitRaZyomPg98OWhK0PTYu2UrrBKFk9A6mAGQ1UJRgBdWxUSOYPqoWhR5mMcSPM7GW
ObAVarsp2quDY8CMm04lTcc3+K0yF88WsF1m/JniyN6zBWxOGN5eIikLLHhy+nom+5FU7ktqYEmq
63Sx1UI/o2e3nhpdf9LnM9ia5VZB8nuvDGODc/b41hBpevhED0ESGj5t6clrOq7dexcP0sulZVRG
/Tv9cO8wnwAURn3/HteIrWNXLS6PXx0KZ9qMzSxO6Fb6d3rlkWsLuz8+fpqZkdg2eYVMRP5tJM80
dEwleLxxA5TIJz3n7h4/JaFe7YyFDf/jb3H4qIOhKWL/8c64DnZ76volDQIcIuj2FZfcmqKs/NxE
651jN2Po+Hjp0IN4VqxY2vTxyw3LxMV29G8/D0qz6ydLa36eq1sP4XMeAoKU79MU7DpnbL8fr+i8
nG4UaJQ8VedtmyLpqLvb40c9j3BIXvX18QpuJu34pfX8+IAiTN/EbOdPj1dGY/weDrH683rRGoFT
IXjP8+MPRQvPXy9S8/i4BDTvIpCoy+nw+NNQK8iJk2fcPy4BLD8Mig2rCB4/RTsU7WgoKHaPn06p
rUDbEpX/eOcmXJO9WuMl/nhnHabfQQh6/dGQfCAv6Z8mlzbutilC/BeKiW6BWpNyhSyYp278mCmX
bcHow6ANrVISvNojWoGcInjbIJdah3dnZJ+UO86B7Le+65F/f7QzYb6VrOvx8XJmh71BT+OcwhC9
Z6zO1Ai4I3R9RsUZxOr4rrGKboYmJEksXxoNuDDVTMtjPS8+/nTLazUpv/X2fIq7ND3+nMrgpHu4
HEf7WT7rPWENDSY36MUUsOrxVtW0y9cKOsbQUG1S/qV4xwNg2JUro6uNSuWVvlDMPsl7FJWIdkJE
1cucW3vXwVdb61vI4eyMY5IHXrxmiA16xIVxAV5EbVHTTrmuHh1SWz6uuxDqG0t7R+jbUViKg5VM
O5la95MhVwUoDfgwy5mSUEcna7XkH6ZFqi2KWiV4vOT3AYUjWSY/lb6UpMKe0pzn2SFz6q5Iw38O
BsiEBD2LEsRyTFctFnu9muMyRxIDerzwtXH5rmDFt0Gsy7amnamoCcM+CXv8rs4smGiet1CriqMe
q/q7RvJgmxM2HNd8IlHd07c9ZNP3UpWmOlLyamow38q6LE4RdtAwy+Horr1oTm5Jko6UzG+KgxOC
42ZdMNnDxk469VCUQNImzHeZFu4OyMuTbcPLJn/inhZFcrrBhiFxxw0Bx5Ud2Rfzven1Te2I+ZBM
CqUeBvAmGZfwOpwg93mMSZy/avxqTAN/hFEw1U4tom+brFbOEoyR6kHHQqRwBkSZYNIqFrUPt1DN
67Ka3xxn1oMlmk3Q5stxFWFyAVhL/lpXl01fi+a8lBjSuTkjvm/q8D2x2KcuOdua1rwgcLpkixF9
SXA6m+0035DXUwlnkevDs6oP9arrUCoR7Q0ES3XURL4tHygixxmEZ4hoOqfM2k37brZRfWrzBEgU
tVlp1dm2XtIfTjmA9e7Zjw5z524KhTkfWFzyoQlMzcKQJS4e0x/uyLBfRwtNg+IONHgbmJMv+nGx
6KyrzOmz00bIMtrwvKjrreazFrQaLzUhLR/1zgOFdZy+PHUzeVGthzqblq9Q3xhgqCgQjyHbS+L+
lGYOaOEBliuR7hjM2bg3KMy9W+hWXjQ3CerSxhXHGt+wLkguudXAgZumveYuybNSzYu3Wi41BSRV
sWv+oNMk+wBNUB1oAgHIE4rsw7EaPPsy7ZQZuO42Sp5/WDWcxCWjQ8SQz0iLF5+Pl9MaZISlFxpG
oSzOKEIcMpSHOO6LDyrRw0ZvP62M6J4G2r3dK/FLYfb7eijRjg1FdSlMdQraNYHT6My/03JrJyoI
fs35LWxniojyk9nlXhrgUM+PDwYk4BUprSQxelTc4KLiA8/3MF3RW4WoJ0vbTDdxiTvQhBfrdqLe
7VzbVqs/qgIKd9wkZ0DJrH9j89F0Yrmi1/1qCRAcrvsppr310hekGcxUJq7XjWqv08c0i20JTUWK
Z1IPF7rpoxegTPqBdb1DqHhcDbXfDrl0f+5n4rUSbUciJ3CEb5bvOo61w0Cj/IBu2iN5ylbshOPq
w3DbL85EL4REgjpT8VqsxfQOJvMbCFXr0iYrxtTpolxxa/CgcB6t0Bmf3EiZbgsjhIqBhRT3wzJs
auR9+DTKpaFAk3FJG4AESa8MHyF9iqwqbC8QdBqkbszxtk6peEZDFSxm1/0kSf2vmCDB90qihLr/
D7wPFUrG/8z72Fdl9G8n+eXt31//ifsh/+4n90PTxN+EQBHhCthKEoP0D+6Hphl/cwzHcgQoJNV4
oI7+TkHS9b9RHKGrxzJt09VtG1zV3ylI/EgzTUOFN2GjLFd143/D/eDD/wj9cIQuqKSppiNcU8W0
5hcsFhJ9LG/CXj3FWbXJnIJOi69ZBJHd+qp1rwqEyz9cn79TmP5IXfpn5pL9L58nISR/oJbR+iE0
GhPVk5OynjpiH6WFr0UWpbySsPfr/+HTLE1XVds1NFeVZ/+HT1vBCmYQJtSTyoaCrRgrIxpPNSSR
L7Zi0f/i5ByJvfsDQuXn2dmIzRxbE7aq/YJQ6bCuGJnC1JNB9wkyXdQdP6AcppCL6CqUUFTwvSA1
kMWxHfTpKtn0yt1sKXQPKOVFAT7DIFMCGhegtIKZXI7nthkjcmrOVXevlx5HJDR15jkczpr6miHg
cK0L7fJsgoi93HKrJCTNY5CpJq4rln7qEEtRI3foA9VDPxSQxYEMThQCoslkarx3teLTq0K1ItlY
XTBkSLHn1yE/rxzmUvabTnllEqYuts2bbGPb1Iyoaz6+xbvky11+pEJVD/PCLIOgCGe6vtO2grLi
VVP7TRbe8ZKWP+pC1Op8PPjS7Z/favcvLv0vOLzUMhdAVXIg85muBQPgq2YxnN1XCtUb0L3bcTL/
4jOJa/7bTxVYh1uOY/Is//MAc8vcxRFwUU9U5SlGQD/Q6GZiX48j1YZz7gTx8fiFQt53WAlBO+PL
mnk6QmE9Psp77HI/UgwPsC3YgFzZqDn3nzvsZtc0JknYnOlNIJyx4LCS7aSA4uBT0dPcrzZ4+kLl
C9lIyAe3TBR/DnWWOHVbxTRTKoLcitismEnVC/slHZgHRadyJ6hhO5RWdJd6X6z41DN87Jd8ObLk
X8It3aWGYKNI0sHESoa7jfxqU2nqaV25v2S95d/mShcotsk4IuKzbERK5iYT9xnfzTXug0wAVE7u
FWN27KGTkK3lOLL8LmNVd3xlh43gFwBmiwpqYIgDX677Yg8RfNNqdD9ggPB4JHiNOsivwLuIVnjy
QoT6XY5TY+DoJuqIQfQcDTE2J3e0IvJ6AuifFJyOWfwZmH8+1Aw5Kf7rY/5fd11Ocn+YVpakxFfL
WtWT2SD85fysGmN1Aws07ibEYa+Up8Io4DCdEGpZF6Ax3SY8by2cFp4KLG+8hh6QQa197sonXafO
rOV7FJlUnKAs0t9pjnd59aOlDXpH2Q/4IvUMJzm1TGXr//k5/fePz3+d0i8zZYTWyk0iVT0VUtc+
Fz67wk2tim3KvNyxEW0rbMpC5S8+Vk6I/3olWQRVC8CVLWlZf7yS+N0hbBqEegLMtonjCgI2VUqg
Mn9+duIXttVjYnZJHLDKwtsR1i+80kZXwgGavHYKsTaSz6q8a9XyGqVvA9tqZbqbS4j8wfXV4jwk
8jtM1027eVWc17qmU4W50QLQ3bV+0TV+6Wq7WoiNfMxZXrdwi7BBRuLdBRaac9Knm2got5nyld4b
plD5aKgtk7OsGxsmSHkITCNITflsIAMb7130V7fUkIjXP15cFyUhp0poqqsCqtcvFzfr3XhpC30+
YeEoh2JD6hm2oXz8ZrqGugxqMZchQTJknSBa4CDFtFKcU4POdRYDu+Ck2rtcBuRy0fM8ymmgWO5A
pvcOFWyDR1PBHFTJPXnKHS2huAn+xSz769B8nIYjNBPRgIZryS+Laqm0msvTNp+ypdzEakmzbLlh
hTIyOnWQ24GmWP4ibtB+DVMen+nygSTKXV3ov9BzSyPteeaW+YQCe5sk4OsjaxPpLNsppex9gzsl
LvG0mIHx5ieNzAmy0MFMrDHQstx8L+/unw9iS5Wrya831HFck//RJApL+p+flqVRG3AAiP9XRaNA
wG2k4pZpIa4Trb8wROX35NosV6IGu1oZbOh27qklKeCJ9QJrRjl/yPkZ/Rp3rcw9Odc+5lVGgB2X
3tixNDCxysmswmEpRyNYt8zPbfF4I1pUH0GGgdIvzI49uESldQ5pVu/7KJDvZis8Sxi8z7r2+Lh5
LTwZ/8iZnVltdOyDfDos4PxysRiAoZfdPYvOPVZ2ctq3qBPJVUcwDbbKXdMhIlHHZMGQB76Q/pNv
jeGcJ880Tgc5KBfFBExZ8om5F813+dtSpkGJHS8oMJlEVTSBLTguYXdbzhw8M7bKb8m7OTN8SxG0
9MKEJb9IEWDFGzGlAd3CQjNm6qbfb5+Ixh+sxrdZrwg0ZvrnyomjQpcRJ0fyWZ48KLpkH0EcJJW9
FWs7ZaZ9qrKvAI2CwXkzyQWnXNTHHeulGxPbedbeqEk3Skk1hjsl11l9Fv952SzADBVcz8UkjcSz
257D6LIm6hZpAh1/5kGJhEd0i5jo2OlwgtCv1G6xVSo8Yus2GFtGbNP5ypR7ZdH4DZmmGuE/rqqf
7JT/Qqbgjq0zc9SobhXldeEo5NhhbpIXC8Jtg/LL5ngfoSwhKoAQGXgQZj0iWhm+9GXjt8R44XJI
Se40JsGuepc3SM44WQlUhpM3mWdW69UwGB4ZK6Vo/abrCYWRazGC3YpVzlCQyG9qUXgj0md1uPM+
SZTvFaMNZHAiQ+Fo+rKSSykd17cyncaMxlei0B9n3Ut5Zl1wBXAYt07/BKprYzKYUo6318M9IZAn
57Wa2Qp0itfRRUH57kds18Gstq8ykdmtdyZNfRlIRjxmPbMzcGmSTzuZb97ItF/lbaMzUebZttaQ
8n4G4vp7Cb6fcN1Zjq2Nv1CvIUwW2FPSrWi9xliiOFxGwq69HL4h0Ao5vjKkLHJ5ktdRPpvyVgmH
0yIAkApY6sqxqvi0oPpmPm9Jy8U8RGqk7eR+gic2kO/qOixldJA1pSfPHZzqhqSLRwwv5/qleJOP
8mwTU7AZsU3D64hI5MWEQrlD/+9BQns8+vJ05CroYBvQWM0rPYCoEK2NOamfshrVjRpSbyKMoY2m
i3IGfrcBKrnB7XGLJ0+5vTfGi4z35ZZGTjoOt4iKrzl8HzEuxsXEi3pjF0FA5DLLQG+po4M8FWxJ
PL2JdiktVXLcyqhnziwswUll6/AMGCNJgZHndB76e8UoRu+L+p6/nM4y9JJLum1fimYnZyM5kSjh
Xu0RrlPY1T5kYCqDzREyCNNR2MQHeYxyXrOJ1uQIlXOg/NvHqsiFIQin/nbX2dPIyyiHx+MJVftA
vparJTs0YgV5IweOdyLiHSfjKAeZvBgTn1WGSF+YLeRgIdG3H3DOwThvr/KsywDjoBSaFyU8URod
0D/kcyQDZx1STx2rZ+rEtIbeo7Ukq25ezYl0KVO2W5BEZDbUO/NqdNAl2TXWNjMM4Yi8T3L6kmuC
fOLl8r3WOnnLn8ec6tqu4uGWoYyc9tin+HI21FdxAbDj1zy/8oDy2atDoAWt9okQe7TkFJfu5R2X
fwnLxKtRGUxqQ5Zt8hS579Lmt6XqKEHqVPLsJ0GkbKZt0OGC2qTORof9mGAoGlvayQAi5rT2U81z
pTj6RV4PB7gC7gzv40qRxrymS/oVeYNs7duanJCMu2Q8Yq+6JzekCHE8xBByJKkUB8pxVyKrVaoh
kBtYXeEv1tfHWtEwptg5QF3AAzbct0O+1ykF9NhgTWwsFP2+WvK5lzdIbnLkxjnERE1nBLu03OUK
HiPyxKVYkptNMC+no2kgxufqLvzXarWt2poY1GT4gyBUN7yZ4S2PXb6LwA3ZYQjLrZ78fyRqn4ae
x1JWG+99jzc9blly/66rrU8ztj+4rIfGCkATnRqL6JyFvtLS1xcyVTPjyVFVE63G4JVZuUqWvDVp
A2sIUPihuG4DuSjSBeLnmEZWwCOIVgK5zlRMWGMW2JaxNWbCY5BMc32Vnz0weuVOT+4h5WX+D+rO
ZDluNMvSr9JWey/DPCxq4zPpJEVRCoVCG5ioDAHuABzz+PT1HSirTWLQqK5lp6UsNJB04B/udO49
pySe0K3JbTwKaVjdVjt5mRSNj5l85Jxxwvk32A53Iyq5LdKNF2zJmYEYCgPuAcFgpu/yrdkVn3BY
8FjsOgxB55ionNxlE+xdrESSMpHATnclN7Ez+Kd4L+uhxV3CTV7XIg1WtL0sPI777ThrSTpehlmh
TU3O9yjLudaLMAtRLX+AlWQ4KZFUwCn/Z1i3kCXgDDHFMMHvZKVlSpWNXiNk2NKvcnElfck4Z/2r
7EfIANsq+BLT+aAEA/Ja2ejM+aKAmhhWC6wY7MxFHNsnugGUGZsZqSPXUYZqXFvQOWlXdT1q3KS+
SOdIKyL/s6BhTfebVTBfJrkKgX9aBftFytQ5GUBI7g4nmfDE2JAqobW+gSc27l2ENXmo8Zlp4nXa
mLhga8dA+dsb8Y/qCh3EDhLMDiVU0wpwQL/Gu3HpXSnTB0T+eFvZM53FhOxEvkmL41bWch8YEv1N
0vFCmoTKqz47NAOHkq3nW96LQxBHE1ruwWo8KZ9XKDzahAogC/iYnrYj6hg2ZkWXebXCdrD3b7+9
Y/0j2gdVo66kHITU1X1RW+oYckdHrZtODVRBKdFrmBZ3Nn22wdclI0lOVGidBKokhHGCJy7FRom7
nBBRnF8ixpm2WzLNtT89D6issV9+89zWzyasiI753Fb57nwBNqufQ6qxPV8yUpSMnkpGcM3nghg3
bW56ymdnDuSA15omorFvb7+nstBfb5vjGpYbILroebb3MtWCTpNB3dSbT7QZrXvnKWVVi56iQ9Zt
MzI+iZe//Yn/TKP4RMdzKDkY8D2oIP9z0cE0nLw1DGs+IWl9jH0aWoMnnwUAjNm//Un+K3vowrTg
MsfFwC4ViF8/yrbPRumjOkFjak7R4Jnef4K8nWE3N3kSI9XhaVfKERki290wM8ewIfMkmQs3n3Ps
YfiaArTB9HAuiS+toXGe7yyHvUWoaEInt0zcY2I7B/p2doGNEOmYP9LVAwEoH3HQAkJgTaPpj9KK
/txBMB9AdM9bezTzaJ1nPjTLs8c762rdhKOQ1BzCFcIUGk5zCxvF7z1O1MjMmuqoTXN/ueRb/dPy
kKoUUCiy2x/7hWUjLS94LUjF1syNwynmHvIeADX0buKeE/v2QrsvC0lcV9cM2FWuLIbi5UIHJuKn
cT+Op/G8QqwVT7cs0uhCjPJ8ZZib3EX3SEt4pXu7Yliwg1LAKOJ9bNcfvJJrUhHdld/Q6kVfmF76
fAf5zM5OEMJaWe8TH3VC3oj9Sun6QaasLTYMmpYHIF54mejYpYd2w7xqj8GmqYaKfL9t0YS0oeum
GW1AmFE/EFt3aBjjWXkmsTEtHuwF4uY00nuH4OzTdeU/JLHzPjfIB31gzD4LfnPn/llScVzLAVrC
rpEFLMf2pwImjYl20Zyz6cTw7pDw5iacPJ/z8yedjVWHhpn1O+DnFX+iz2R7Agplvuu8uApTFleZ
H+TTScUuhbY4TsWmVzIUsiLVnhhJXFIJejx2cWEjXvE7lMB+7UJasjNU6x0u/4unoLNs8NIymcjH
v119+pvaYN9kNOITQcmqJuhoRpcfN6KsGe8hD+HeZoN7NGN/7zfWWu5vvDjH1nU3Zj7sm2XvY8CV
rHuKTf8G80lfx7q8bxPGHOlLsFdgXdnTb478q6/i20CAZIGAXC9eJTVh8utqemtWqDzIQ0J3wanE
ZHCb9ZB6fk6rLIeHyLLLZZixJkOS02KK4LDzlPsQMSy3H1wq3XBtXadnHhVGjicUsGrzK7/p6Xka
kSTHjFByc/KMUI86g4o4NhYEdXLzqU8lePosENGpvp3lkW6cstlnXP/iDLUXdsMeKbNE2U5mAdTx
N9Ux62WJVxbA+mk5tFw/nemoDl34ASKCBdJHh65bp72jRKOFIZNXVhsgoNpTUVemqIxVmcKZBFy/
Z6R6CbdMDd0RXBGxduk7z0C9E3jrw9tb98/qogOA63s4GTwQWja/PmriZRFQVcQMHUX1wdg5WAFt
2JTStVUUj29/mvOav/v5416sjBVeXTOJAo3pUJYOljRZBT6VYSr3i8owQInCDGFSIzP7keAIloH5
cbkZGaFmT0AuoM+t/RutkEX5r23unPhJCRkQnzKlefiA4HM5/pHRj95/gcM/vp6os8MhsVHaroKl
qoBJ/aVhJ2zzi3uGmVqDA/0Xk77gt1/dfu1QcEP8gCq4RqFeIDWGB8u0VVXjaRoc1LtVqIGI4VZZ
etN+o89TpSkhmQJAkWWZq03HMVV+X/hUbAjWHfOLvqDvqDuxJIB6ivesliLXJVuSzwwv6AIOaD27
6gBvEOqdKmKlSf7+7RfyXz06nB6VgNG5dV4Uw6e6qybfGsaT5XcLTmMo2S4/ZHShuWjQ+pjOqsbc
8Hsidt052XPdyB41jm5Gg4LvlAs04DtynWf5OVkO5f0Jmr/sxdxFu7l3DoWBxzedgx0x7uQ9IaG6
aQgnuVWdBV/VytvLnkRRtBuICWQfa/ybfnbdgRZR7ZPRUIBRXL4xGL4povSuyH6YA4WcwofLT3OI
RPKTTIVqqYo33d7bTDO9MPxZpgMeuWPOGypeSYlYdVECBGTjhsiYvycQvnIIW96u4pP17VfkIt9e
+9fSEeRbDBuAn5Zvf4EFf7IwptNcs2BqppPT2lqEEFCSdgnZ00yo2UVBz5XQ9e3PdV6CzLJsromI
luMhvWQt4NZPn2uEbW6Fq5pEoL5DJHGnyp1wWpXOdJKr+Y8ioZ8H95VnlFApnqv4r8KeDrCqFROP
ysmldXWrfVadTv+FJPgEHezDhfHoOfsUNNExi760F4YHL+36fTu8X+rFEPgu1XiSTaXgqterl0Do
6tuvar2WdrnEBhbhuUOo8NKplXlDU2YcTydzsvZM/O56PqyZGE7H9KQzrbZkJcp6AQzq+i4Bul6Z
wHk0kBkVwAd/niNqKmaBmHi6UfWHmYst0yEdM4PK0IXbMEHCKn5QRVhGQfd7f9U8IzUdCosL+EUR
x/TJsuU/Vs5ahRP2lhZM0I+236RMSwPULsXfEUyc4pweS4itTq3v//A3pYvJLT/UFElVjpVxkSHt
g5RJl3Cnsp/QkeXBTO9Gm9KTcHqCRqgZCX8QkB9YlJWCdOtlAMFgxkzG32VouKumqkKk3Js+SoGV
ntqiKbkughvoa7awcENO8aM8rlI0CN+qhKyK6luW/yimL0gf9RstgNu0GzhwH12E4Kv6j/Q2OnA8
tmnF2NJdx0yESpY+q6PPbQk9BMUoQYZcdm057y9udlTVE2oDwfQqD6vjQ9Uv28C5ghaoBwLfvEKO
nDJ8aGyM1rlTLtG22lSVrtRAIBOKW1B5TvU+9Qio4EyBxKF617vUpW5DBTbA0tcroU79l0ALYa2q
zASTs/WP2cCIT2WdLESDtY9wKyxVmZadUIW1zh4zToa6E4SkMba//H7uvqi4hYGCJWvptxC4Kct/
9lEdEER0BugCO5X1t1Ew0LapqsjBXXowJjA6HUl5R72b2l/ojmDCass91jFm2hZSJj2IzbR2OFD5
B4gBYMjpdFB4rLMn31jPLNPE7112uoA/7lzt3r545mt+hYsHtR/KBVQc5Eh/sjFpBdFpzOTyqRtI
eyR1TulfO0sUBc6h24f9uKwWa6L6RxUgBlHgXfJn5Ter/neak6+bAmYOmHigO814WYZjeN/p56qd
Tik15LHeChuB0WVph1KJmN4StmcJQzBYb6+HHSoGe1mWIE0BhCWtxOy+iNHo+vXKwKb6skr+jcit
nDvBBLK4qiRnNRTcUPwLPuqAvQSnAxF09HQpwFwap+o7YXiqwpPhqCb4P0kPOWRt3qofR3mPbpMH
4iPsgpnSvb5XsMsS1LsMgRNc8Uddsn/bE6JSLwRM45suKzrIiVd0xfVcMiWAjetp+ku7JuBBxcY0
aw+yQOpi6EAwY8poqqPKkAuzlPFa8MvAulWprQ+c23MJUkRkgHnUKR0wVFZ78i5QTQQc8ozGcNyB
LoXgXIuKed08LR5igL+m5eW4TTHCrSZwFedXlfqIAWF9rq4GNlzFS48qntdA0IvBE86umjQt63vh
VvDNrDXg5gZccbSmiSnyFAY9gd5YFNmggjtUPNaoW9C15qA9QbcdXdi7OGwZ+ZQvwOEBUajsL7iX
Ap4RWfsxs/YC9rQtulBM5W8tDUCwpoqFo6u3XhHOaE0Hb9o8MWzAPzDwbH2B4Im5waUzQv5C+81U
/eIkzXQFPT6dSjgEVfdDsAMqLfnEewIFK940nR8PkvtsBSNRFJj7g16cr+vo9BHKJCdh454Sj5nv
KToCuyy2vvIfSi879un0weSnzyyyHlyJtCDGGlSwHSmM8lJ6kSjhv+VX2SS5FrmU1HRvFjvvP8Vl
s9NKqjRNSWAbMD5v+HDpnBkdL9OjiWoAuStDvZQFAVWZ0lzgPgeCX8FCNvlux8hF+elqwfHFNc1q
/2NNSSXI3RtBKixSZYIF0HJyDQhLeAZofXa5Q+zfPU2FBZufsxVQC68iApNwZ+Xnm8tMJ1TMDlo/
oCkQVQFwVpUeF8tL66SCmpW/z6/d8q6F7H35xecUpUb8nFz9mwDvIZh3sckJLvYMXdD5prusjqs5
PBoMXkALEKLZUl/rg864vqPgydRjkFFBUqKiLUTnnbIc6Ghs3zKfECf2bdunMN/Rpm4NR8E9iych
Skm6g7x/Tq30CiVAwpaoZ0+OR+hxB/mmTTTVASRNtBfk0FLr3y3P2AvwqJCQiiZ/WbqygX4n5npB
6b8a7lXixtxlBHgd4ORMlmbySyf4GLnzbXYNbrhuh4wYfj/W1l64qFBUuWj1fcglLoAGVzUawGpQ
0FkgRjA/tSjlYNbqEEiz94XrE01Ea45iPK7PBOoep7OkUxyKk/WM0RNCo1ssYOh/0p/FIUIQCI7B
YApcLgY0hFDr0tikLg+tsAIBHZwVPYsuKm9OsrsUNKUSji1IMbGB7gsVIgVxCs1kmqzx/hxUbA9e
ca4XMyjvJEDTohJRzrdj9oBsyiXaOv7TbH40CkZOeqAzQosGvs0LFYHy7N8g0rq7TtM94pe/cRf2
a94iVLf2op+4pG0/uc9kGCfDzkZ8FS6bDIamAuhSntTV4nzBWCsIiKkQMte6l3VV66cshsBjnIbp
cbqxPQqWZNYEZV5B6XRvKhAl5dty/rKtMqJ52sHawJwgCb3+7hz9u0//2/iTcPEvfdqvFQ1wfqBf
NLf6wVLO++mNIrtHEqTsp5Oscp3tIaeC//HH/lBPkdtS4UAYvdrLVE+4gB6oS4HaiXw17+/4X64m
rQLkSjyp7pOCU998UrsN1o5+UIREFJTKVfXpVxulCnYdME2RsvyVLLiKNBVDvkVhnhJamsBeltjf
oJ70w2ArM59ICEsuOsPtivF194WPFoBzAgqrRyPw1jJKFei4w23kmOnRKU/wxFpiLbdQZTkkVSi4
tfH4ryakqF3TbFbvFRKa/u+Cr9eqsZ7t0H7v07BHzPFr7HUxXNOChNI4tSkTlt+VjDvlE53LKxF/
GCAzFJTfPrDmq5+JMK5Dszr/815gIAnSBMR7lnHqDPc95UmDhVvCTReAlj26xvBjcItlvfGr8toK
dtWvK4N6rm5dxvgh074b2+43t8l57TZ5iDybzJX5HlX9XxfkfMmRpGhHFoQURtdFCZrc+AXSCeak
9kp1x9GjKFHD1LWUqJqcs8kh+5+WB7Wu0LgplFBHyPTpZABeVtajngWVOdqM1qweyzt8t6IlVlE8
NdWEDJzIJQjC0pKT6O3V4SnzFebgz5wVREA3UZn/5tVfA8N8m7Igu2KFhv8CdIU+N+tTaGDUxW6E
euGMC0GxA6M5aW7BfH77IPzuA1+EuTFcx+eCaaXTiMzeNf7G/3XIhRpSzBCm8/bnvZZn/PyC1q9b
a1te4aG5NC+gJlUhh2uuSpDKNQX16rc/bSkXvIzif/44nbSfrBiTjy5CIO4sEDsupwU47hhtqysL
AhAiHsIKWlwVsJEWy6jJ1oTp9zi8F7gM2C/bKkeizF5B69tPuMAe/3hCBkaYAXI06fNix2HyYJIR
4aiT6zzPE3OqYHm2FZ+WIz4JdbMYUMfLsTjxALe7+yfMShuMpwOBg87ItVULIcUcvgqfrOs689de
zV/zA1U/m2aUcqJlsMez/+5gfe9NnxYZYEQrupUDdxpvE0KVLoBPUz8qp+kgqFj/9htbrx4Bz2G4
x6fQw69f9wRoJjOcczCfOkASYRcL1Yr9XDTfGurheuF6le70Oszv7XT0y/TdADdieWm3FtwVqmY6
kHzGcBKn/udz2S8wS0hAqIJnXB0dHCpI3NtPbr7SgEvdD4NkGaoB/qMBd25yz77WnF55iLm9XaWM
RJMnLDUl9x2TOAbSSyynjIdASEU12km1fCkVNFoaXHlEFWBwfrQ1gmiuCbcUsM81uQ9xrQIDZZl0
lFGXV9xWT/lW36Zwgb+Vn1L6qT8qo1GKoryRaBvfKsunjuyUPOhKv40aGHTOlQ+osYe5pb3aLh2i
fgVlc5kd1cbA86ivyE2zI4roS5otayljd5lg+yVlfNLcDt6fmjg1DFlK9XpBFbNbEkFqhoqV9aGq
j+s7VUfUv9maaSpoevLw/YJhnKXJlx85k4sttZGUfAKsjG/SH6OQFSYQ1+srRSJrI6aSYS4QeiGk
glMGxM7+jQFeEIF/3Eemt1yPiZ7QWUa8frIYl7BHwmPgPioQlVdUFcqyKSGq3MXOqDtevU7K+20w
kGVfiMW8cNnVuoSQDoWBy8RICH5DG6rsyEs6fAc/hv0iLFQDmHqylHZT49LfxgFLR3KgNLFDRdT/
hBOwYbl8+xS/avF/esEX1y+Gr8e1zs58yuqMXi/OZvztXOJiciBBkLzfxhqvInOBEVrAvwZ9LNaL
+MbMfOPaNVx4F175NIshui9ocaMcGyCV7a3ojEs2Qg2EM/RBt2mLI8xDS4WfZpcWrOF6duDCL1AE
o0siAZ8GbyRqWstBCSh4e4nM19YoMC1OgO0jCBS+cBvZFaQRguP51LpPij2UiaunTXUegzh8JO1W
qV3lSMUHXBftoJqAdONVNNe5VU/220/22loSldsAEI7nGv+IFbnT0VRB4HSy4P26fFi9c5IaNdG9
idxYf2IrHS7j6LZLA/SFWqGAbcjBd0KkJyfbqXsjTqzDUbBQhSbi9XJmxuzb28/JWsmTv7hInsFc
T+jYtgOb0ctdT3uodf18PjH4vh9d9I9c2kDab+fhX1Ci7lwEC9Aw21tmu5/OzynA7QrvWpX1Ps2/
mV2zL4c/W7Qw4NfYheVuKA2s2fQpPbe7VYKWaoCmT9/tM+8d5IGbgd0J7Wbvxe8boalxtE78euc5
kNrBtRAO1IpCJESg0HNahhbOxR4IxL3cOqpe2c3OovZpFtd7ltDKmDq/rLjR3emmzpp9OrSou/Qf
9Rap9aNl5gL7XwzDp9At/TLITBkEZJYaHwVtWoRs7oTselOYj31TK7ZqkaTw5nY/J+NBD9m0IQod
zb7jv6i5rVcmmTgTLVXx0Q+Hgw6cBU6vL7nYj+lg8ovvjpudVzc7vbG+C15Pxln7w7VvdxF/Duc/
M9PfIq+91ZdAqwsJF6aSrv66q0my5o1+4oj8yLKmFJgc93wbKcTps6ecroYQ/FK9RRYiimhK8GA8
MGmpOf8ZT39MFNtYnYqFOYeP4bneNtF7cqWjCbCYJ+0+nkNmQBkZG5tdTP12sicmH1limD+z5HLb
syy+PR6kIGsUl9uRfgtU7jcDG+VX+X3kolxi94g6t7vZdo/lNEKl3kIlk95fuwGNKibvXLaFrUAw
4ckln+uZgDGt09JxkWW3+tH1ajxkTkTnT7MXCSp0bzYvii4eWWizn4sJMg5jA554ZKziiJBHR3MW
dO57RxyF1nSq+c4oNx5dXmb4ms6oglx/PPaQoWdnn28Ty35Qw2Y+oHNa71HMRGol+DwN8yOq5LvV
DHUevIoQqq5z83yPquytvk0nbKJfNyqHpyIbD7As7KpHMGQqMZy9ZjroERojWo9OCJ5UE7w2+2tL
OYN1LnL3gUbQvVMSOnASbH5hr45agwIFi7TdV367h3lrD6H8RmfehhepInnq+T31GGbk9vpOJifQ
lpgOHsfN5KjBcnuvM6Qd03+Lyju20/wI78CW+DReeZ+vYALBOIL2PumSEXLReHHyuEWuWTNnW+/8
j/Bj0JZ8pLH1XoLOVZV9r2uOGdpPOpKJ4xyT/HOWfnT05KyP/iX1hoMO3AWBYJdbErERNeKM7UjR
WEIz7N2UIdNGW3QBPdTfNQWrS4fuktd8CKn2uNfsNtBueektMkV72Rtv+myjZVZWh1XCjE+x64aQ
t54RJD1Dvdru+wunuGi4uvVeZ9a6TKc8REulze715loRON9JCdp9+nQt5/e6KE79DAXu7Yr+QT1W
d2s1aJnTLCr8CSlhXoLfuzcu8mQpQzccA398jJAWC82EqJb5HO6/zJ8g9uuVNx2fdZH7Mb2V3eqT
1TrrHuGCuJ3MC33e0JYGFFxV01hBNqvvmNNbPfWleyxdBnN9+8HANIycTDE22hyxpEeg1RoO+vKO
w+FwJPWSkJDudKF63Npi6Gq0T+ZDaz/G0NtMi120RvNR3xeN72GE2/kx+aB7kDUkbd6sKIboLJHM
bRMoN/WTF5wfpFCvtnKTex3hc8KTscE5c5MpdxFpLjCv9D5Dt87gKayhWl+4xrLNspo5Rz3AjDeQ
c0TYbH2Wdtu5ZPcuwilzOT1SzmD4/JuN1McUNIvNQ38DC7G8s55CPwVa0uXJ7ImjjWHSsuWW/wAZ
1CHbG0ZzdK/tTnY2RtdAPREyDLpCFqS4Xd7tHay57K/MEXLci4lKG+9Y1MPhHUyxtLaQCECAz36P
mDSZNUgOEeba6EeWLI2aM4sR01NvbbAd+YDLeIDB9+SuNg1Xoj/fJ8zVXz1qSyQCpNy6iu6Q3Wt1
r8SQXu4eZeYnjKTsd5Wd6S7rth1frkPphNPJdseDzDGEPSgbcahm90E7cr5Mh5heUSOhBG89GxVh
ae4gP5QcUi+hxI/1S8eTf+HA0mERsfBdPJ4qzmUzV/vOdY/D5cwpg7NNj1XlBxrBB0pEbv5d9mHO
/4acjcFdwiPaZ6tHL+NyRAxmNVu9QM75XTwBZ9WokZztxkPb9aeGT2jH6og0ij6Y175a3m7GT3OP
F2MEnYxchs4XdIt73ScZBfny8/X81Q1bWKBsyPE+zNyPki3RC0MxS1jYb+nv3SiE0HbKlsmZpYH3
cJ7TezlmPVPmD481dfA4HOHDQYSvT+9NLo2OYb+q1vZ8uV0uyoVmHrqGYuN+cXsdvbmt91DjD7WA
tQPxDYhLZH9FJXJ7qdo7e3kpn+OUxXBdD6obDk+z0X2M6/mxmtw7IyDgZc8N/FDbUzoNUf9y7JPt
HRwTVb58rytdWdm9Bxvw7N6PPld05Z1T6BacTe3G3/0ieIDe93PfzVgaypMF8i56Nz1kC4O6PKfH
oY+s8XG4xkcMAMXEFcQDkG6s8NKcXjuZH698n9ykll1Ofpz7TbSB1juhhSdwt+5HXU6tcGy7DyNh
1/LV/GTY0GAcwAo5z2n3WJXZ/dUgEsUwZqseAZPgONEFRrSldSJ3hoP6s966G8aDyVNoFwp2SsdH
vlyWVZ44nM/3MmU6vvoaRT2wyd7ruEdoJpZswaUydlaz16lPMN86bLIn13N2q7uoF5RxuKTZrRxb
ht6ApeGV+dkov5VDSSiAoupltI8XAhy93YhonsxMjtFb2j1Xt4OJVTceRmAjszx/h/r0wc0d6jDp
t6C93GMv/dmlH4MbWKb3Fi3Tdv9Bf5ym6SRf5nCGKhhXh5GuBV5yniAu3XQ23D7NeOh1v1gafg5M
Rrf6UIWwSTU+yiHKBXlJxEE00KycTrD+3TQ0SSkxZYZwPY8XREmJ0JzpJIMjf6+bTkS2M4j+dIDL
ARWz2n/ojb/qYdorBJAJjxsUBbg3FxxEnk478zJsdHfs67wPz+9qPA8GG/7sJcbSXugGVSOiDfzg
5UISj5iXCCatdjeiqjuY3WEV2sdkuNzK/SCsfe/RTIx2HCswn+QcC0hY8qrbN9doCcT1M0mRd3n5
/dK4dzoSE02Ry7ef7eO7KDYf24m4htvYXvJ7mXUbW4QA88FeZff4zMmaHnXh9aNajpWORlHy4/sG
afluidhnhLF1jaAKTtd5cnTwK+eUjrbLHw3aOPpygG/Ifv9VXBkq/5IU0clt/RsU8zAJ2Tn7qpfU
k5nkKn3TbzOFKnglOe8BuyxP1RPojEADxvlrNQTHVeVAr86UXmi+yx5mzJk/Og96tTYEl2P3Fe2X
WX5fmZf7FKcky7usCEdAQbuD8Do18gelTxmJsiInBV+KRq7RDJj/VdmNnq10bDQ7iLTlwjSmbIAz
hhzNGruzCty/Bt58sJoHOybawS0VY7fpW0ReugEeNISoVn6fHcbMJb6intjnJ88H7nELSGhqu9rA
zQfxSxL19Jyt/HXr0m4DOeYtShGU0k2Eq8LG/D4076KUn+UhUxOkHgPbfbG7XOAlKUNkINGHOq36
jFE5hs0iZLtiWB+9iaTMoQXUqLcuRTGaoSgSxSfde7ntmfMjF6GyH8H9vVxbwJvJ2id5uXeLbxMh
shYndNLb2B6eagRvdMhzl8B81VJvmj6ZIfWtLiP0DE5hCyTlhRSc46EuAOd7qOWnQ78iT2vA/Uv7
c1i5n414eOpa2olxuBH7haxasrbOxn6qMAFXJ8w2XjDu0uv11NISxZ6Mn/TEy0+2Vu2pikjOkFvy
+nmdx8kfzZzDxU4a7CBEw2gzh0thkW6TQ8jaYcgRCPLS6VE+X+lEEl5uFYFAt/wpHJzP6Yyr8C6E
gc2jfkzpPqaJ/WmFTNMcpqdwdZNDTbJGjva7ldPygdNEBJyGa0iFUQ7fmxTCofF8aoybInc2xvxO
GW1NrCWzG08YLGN8GgPKzEa4TaZPkB9PVJzP77pr8U3piEffthyGi11iDPTW41BnY3p/BmVtc84q
6n7E7X3e0bP5RdZL1llfXRjOMSN7kpWSxdJP0oUOiXpTXKycSuLQxZhDOulT47zSZ7nqPprwVyAQ
9ckYu69hEqxlGc1i+Ag1wFo5e+56R1m/sXcfmCuGMGmHVsKS6c3+eFAKJyfQuROSXRMjwExXwjSa
ohtRDP+yV+mp6aZvbSw/YR3m1R4t36clu+wez91jGauaXq0b1/tsqCiBp1Agq6SqS5Pvus2KNtLK
/2zZxiO8p0hHWiiUNPkOjru9ot+iSe66+jOy6fQMxx+woUfTtiCYJyGuV8mZlsBv1TyuL5c/FTgr
3ur87qlwGIk1Dhk/viwu96af3yv+uTaXr+V1ftSO0il8iN29sufgpocMc7xOn2x+bNoh/mB9Snvv
IQ/GJ8QmD/E1ZkXjXeBXUNkZj6gi0oXQbxqIkF3lSuyS/E9v0mB37vaq0AxRrHFFIjp8tP5RTilO
su923R/suL9s0B9bjHqe+0clUsq6ZMYA1k7WNH1qQ9f6NI/xQXlMEhAPUVxY4iq4MB1nOCleGRNc
izLu699djUZQWLYfQ4jzSv4aAZc9dTc2m1SerK0mvdByeOOjAletjs6RwIyk7BhBqg5VbB8VBSgy
L7rp4M7GpyQPPs+X+TFEVXUiyZbnzjUSBDWVS3vN9Gj2yBI2l1tt6dhF2UYHvmwmuoAoNJ5JcNt5
0zreg+oVle0dXb9ixBixSI6tYr+c6MfrGK/WoWsr4xTN5f5ZXs8NscssSrAicCQhrAneY4a8OrJP
RVHAnSfZgh6O7bcLca8Ms0IBE1Ao9OgJpWf8RSlzVGOd3yfYFkeicuDiVJ2F2g80lCQ19UuoaMS+
YHo1/h/kQWg8F8nw0Fei3K++BDU4qXXNZwxMEIAwes20qo9IdfHe/KM0d8Fnz02WzmSNqGpW0/SY
11RHAH5LqKsajYQsG6sQJl5+bm3uwd7VXEYz8A2AfEDCp0/QrJhJH9Tbq/FaC7dnwOtiWJbr+r7x
Em2jpb6Yp3pe+jQEnyx9B/OTgI4QKEMsNhkdSeALb3+y9cqAmsdkIdxDQo6A+n9FvaJp7hMzxwBT
1L/AgeXSFsG0DOTeu1VeUCVCFdQ017OpP9OoTxe8ELBL+N6NUEwDFOti2lwBaFQHL/r4tMwY0cQj
uE79d7/Fhl+bnvjlmVUm/wkLuXrF9ewGgMNE+NMY72u2DKGDjYC70uZSMKpJc7NABPBIYZDu5G0c
gosA2Q7G6DQeoNnCC1/YELJWl7t6oPhiPOtv6a88/OioIHH2n/3+2RjAKacfE0XF8/8DHvxKK72H
abXgfae9nG349Y1mz6/6PsLTWjbzXuCGTA5AuMPgQ7G8jR44i5f5v6JnIJ2hHOEiYkScaQAw+S5h
qQbzB0JNf4+PL0/wsmxu0o4KJaPgJ/fFfXWyMk5Hq2U4NWI6bZnkeE4Q8OohIlInADUE8R+NyWpz
fdJsLLGc+PoUejhwFIOovX1yVaf/xwPBRWmZDFe5hvfiyli5Ydre6P8YQ9a0rN8sQLKmG9/+JOvV
3QkNsGEn9JmzePHu1VT616EkONABs4myEDY6BAZ5lbEru+BGUHDscPZG5mUxwhoB0S24KCrhZlSF
xka4DRCJuQBINljI249oOq+sBnSSIdODZkCzzgtUo8th/TeokS2MkilVoelKqut5C/I+M1GzMhBo
L8Ds+T2OFE3QtbH6Wnm3y4P8r3hU78/f6gLenfb/AyJV1uynld5+bb/+n7+vxMWTmGD/6z+eivwr
ZZufKVSX7/hBoWqF/+kbvsWtgAOMxZfxHP5u2v/6D8v4T8ujQ02kWLbLnWE//k2h6gT8k+vCkuqH
rmMy/fV/KVQd+z89C5XKIDAZqw5t3/3fUKiCYAYvrDsMYVQ/megDlGMOmRvxq11JmnGwot6AHSA3
m23TBZdja8fIzUeuZjru6FnehfGQbiI0gdcuuWRQefcRsjowfvYVUTFTS0h4bZogrUiCklPXIX/p
WvlfjHLM+2E1ISDpqiQeOQwIwLmwq+L5Twjg/U/nIAxvruOfTdVBwEL0vstTamqOt0usT0wzUWu6
usZujpH+xc/NY1Zvaiu7DTOj2sxFWG4bSm/AjsG6Sht/3ZnJfVyhc0PgUOyyKfxoDeHNnNOJDsEk
BOqO+y63gIr8yrlHBnE7Wz1i1ZcLwwD06fcQaOxar9/17A3FdNRB+46RLWxnLdgCLfpmXRdkVQbC
PNfe+jChLLcdEt/ZdTEtVnNzLNGkQLGmhYO7MZ5iVKxgwwSv9NAE7/zUR5LtQziaf2YNrcrRWNMX
Q2vqzoaWQtQ6xjr2w3rdzYB4KCfehkY3bu0LHCQ5XzCnxbQOg+w5Hsb2fbkqjtcqvGwT//JkqkO4
GBA39hANZfZtZ9sjwiTERlbWXe/n/fkabiK/Se/oGa+ArExGk6Jbt+zNLRj3n4yB06HunVHWCtHN
9SKP7oyJgl96vh2Ai5zubiqyR/Mc2LueaQbGah/GBEoG+N03mevH+6hxPnSqLraTn4JL9H+11ne3
QM8wsbv3adGforMzHc/uyWpDfGlrMhc3xLfGTBXS9Kd531TPI+0gmwlRlF0Y/p3WNvZwgKOy8P8a
S2i8fYu2Ztvt7py6alABoF9hKo3P1Ri2R8qrKHA5aDD3EWGsFRQnY7RvYm+gN9OIk62V9ztYx5DR
9vpk3drMIRSwkDtOcjynGh1GMDaoy6+gox5Rb5Me2yLepE36dYrj5ph6sKLnRbINIsR2je5fCD+6
8Jy1DJXRzOwn03xnm4womeF94CCUll+jfWvTPBOhWLVuqotzIvb8a4ii5jijRjXkpCTRGNEM3PuA
qsbn7uwnlIr7mPYipnVgPo4g4YIUjiJjZ/gTjFjDNvFcczvDQgPvFB2njldtpj6/jXsrX9sQuZ9R
79z2pUWDbmIeOr8sdugxMfjcMvyfALMAsab7uepqVK+jfM+U6RZhJKoXQNNrP0JQL1slt5fBsuDm
6z+TyE8bJB7AqqtncxVfDxcjgI/ezb72V2l4je0ubBhJtTqc3mh6+zCdPwddQ3e532MZavtPo7Gx
I/4f6ZxYN0PR/lGysgkCozRy9P4uys6P41DRffsZyPavwUBZIS7eXSMgCRNtoiG7rjbdGVYbLzub
2/eIqzCg/jG7FKtN9rmy3NVpaJhiSSm4xH52Psb5+yrcT/XV/hRlI1HqFTAr5GBP46XcOeHwAJ+p
sUeUYd0XKxOBx6/NhbwhR3thfXa6G+ie7DXSe380ZXjq0nnbz+V8k3Y0Xpp2tC8y60uJzNkdDO/Q
KdzOFoXSEaL38+XGuFwCWqldKtks3HgtkD+o7Y/DigabzKM/0a2cz6brvJuH+HHCMh8vK8jVS9Ca
C+UWSHt6KuUV/MgFgtF0UUNBTxVwop3Dt2GYb3z3G9rWbPQVHTk3Ht4P/QrFhCjZl+eppIP7yn71
ZrIO2zDYjzbVpHTuj1mflTA5G5/OFnfHdMKEekzl0wM23Rtt9bV0ziPl0OkjqjLjdmipfCUJo2iD
eYY3Prq8p22KMcF5AJFoxLZAOjtIZwB9hf1Aoa+Mk5R29QRhUGfaWSFHyvHP3V1lfLt6vvPfLJ3H
ctvoEoWfCFXIYYtAMEdRpLRBSbKEnDOe/n6cuoupGXtskQT/0H36hG2uLJmdx5ZLqCSgWaal6zx/
W5ZBAcvPnpmSHqZ+IbaIIDi9qQgEsqKedG+oSlams2olyZMLIjECU7DFgZSSTo77S1tJ8pHYNxIa
Kaewm7c8Na6nSzkr6QoiZeyqecsxL+WAesOG92euohDGbTQTiGEq+JLMOQ+Q3jL2S7KEyJkSb1Fs
PJKgEvdtFYrEXRgX0dCktSVPgi/U7bfWlPor+YzklIEI0iVMnDDQCYZRMgyrF+mpdKnqG1H5CKSw
2Q/MULKOHPVlQZwthm7aqzVTNN5Tp5GVLo3RvFWHvl3rOj2sKVjtIRVm1l1R1S7Rqv2ZQLxJ5QIm
WPIe1Ur+VheC4QkCPh4mHKQpaSr4aCEzhFxWX2mS+y5/dQRhau7nfHkTTaU8SFSZQ8OkGvMXfB3r
5kHAMYaM2jSyL5eboUXD2lIJOR/aB+6b4TaTIpdMieiom7GyarILlHIGRMyYYR5MsRvryYemLcQA
B61wlkOAFVPB2FtXSftUP8Y4/BQJrNgmcWT5IYOxXCGZhOxExWz2YjrFmHaJbiYea72ovlTlrZwz
soxnjKUijdO+JcHTmWponcrYROuEKXpdmytVGchbWshzwQpswN8BKKvPiMDLAM0m/SeISJS3KVGI
70kbjD4n8lQaEbPnKomIeNWjtdDIXtv186ZbEm3VkCt2FUnUJMdDnz4NpGf9BHewXoYv4lZRqdcx
sxLwFfhvNXBQy3A0aaL+iYbnMqamtgMqlDzqkiNUvORRRIx5g57RTlzsVVUhpUGZa1eaHsiGli8z
JZV5qZ9Mne24XwKs8oTS7RQlOtdidKj0ujhN2Eqj90eY+t8v21zkSQkGI9hSLA9dU5cHmePGHcok
cscKuEcPFEzZdA4tawit3TjOoc+t/2F1wbCPxGnc//dfaqnAB1P4+sQGHVUf8KzMQMZipgjTQ2R8
T1gM3dJOrByBLPpUU5u3WMazvRAicdXpL21RUg+0VNwUlmKtrEzhl0Iohl5Tm19yGG2JCZ0nexFY
GkE5Mr2NYvVgwO2NZSaRofiquvIP6srgUsvbliRxR6na09ISZEgnjvI7PA5qWRJ91wy2SAez6hai
J0ohQoNllRAcwYwHARJ21uNjI4DdoI+LNzUpybKVjTtdsR41eGlEum6iBptQnaUtxqIs1fLWTYVL
jgnMxeyec2rZsULuTi2Dj8q4AalSBW0XbatsaE9TthjqqBm2A8NHrT/Rfp7lmsAZYG0liEknCpDw
tA2sXk1/YyCi+y0su4KynznCydI+JwFD9PolXir2+TBjZUqj+Ar2wue8oZgVDFimtWNQmlUyUbwQ
DYMw9coAk2VhkMgplzq4R/RngkJ0ldWR3VKY4KEFWF+mSb9i+8oCq5c1tordKldIA2XqupKMt7H4
iszeHs3w0EvIrVV52A81/Awz21LI4cdqOJUO1F+lx6wf168AkrqGZsDZ3g3GujYDwN4nHKN1a1mk
GUX+lAqrFuolakWY19NModkdjJe6fE71kqOIT6YPZ7bigDy/npjtLFjdloXlv8h7S/Sj1yWuCSnc
m5SSWnJmBP4kRtsjrNM8Spyo/q6JH491+AjWeSTucI4HJI/wyqfSFU1AJyRHyzaHriPBKsCny3sd
nGohe+h4eDid6oaWhSCgdFV9Wgt8QinnfQE6cR65xtjb1VxSnRhQElII9ghs8lfaLKg7/DCVmUmn
rMuh/dGmnwTHAG1KXawoqPJ1Ts8QJ05S7WJmHl9ZAs5OPdYkrMCxhnvOlGTiA8emPYSMCuSBvJrB
LqXJriqGFkX+OcmX3KLfCMyE+kzsfUnvTt2oq35b3g2RvO4ZIaNY3hGvt9CJjYUJjyJ7g9bbAbqX
cD7nLQZn+1DDthsUiEQ4m1HpWiWyRmysVVJBYCoGpPBkhhnWuz4ln2miXJKMuZbYMeWiVmz1fvFx
+y2BwlPq87pzWs3a8iVKq6GxRZUaUPyBbgj0FR3Vvt708r9OEdkIEKpmF6tuW5P7zTjhM1cTNi3k
ttDEgGuV3ZeQ79iY84tEhM3ERG2zEHdbS37Ul76ujU47yREjcBzeOlO2c9K2VJI0FehG3aviDrko
aRmnLUqInWB1AtyIlPWB4kNL2mEdlJFow6mEITkz0DKprep03hudBtPy0fTWTVaXi0GWr439tJND
7e5r8xC/1Ul00owWcy09D13O181AltaiwW9SwTvtupVvEY2iNaaGnWjzNVuqbyuIJDdITZhxqLdQ
geXJKZahDcAaj5YJ1ksSjk6nVxdxnD/hkKkIdrKL0OVXoSVwvYnqd6aGtKlUx4Np50OIjYsl4rfa
qg1n50kPzcEz0v6UiQpwrr6be/kr0ZqDMS1P8q1C7hMk+8T29rX8JErcfPY66luFUk2Z2xQJ/wCd
Rc4+q1p8Yh4K9Q79j8BHZM6H9VPImjYz9KFEe/PKp1zPMZaRSX0Oqd/VZFnHfUyOZ2kQxZT/0eyx
2NiG2GHKfhYoP0FT6z6xMv+aVvf11zIzGiyWTIvrq+PxWF3KQLcJ7mEMCdnSq+8ub7sNWUJ/US18
LTOC6qyqJToz0UNrkG9UQdNxr804TPRyL3c5FdpcvE+toGytasIlvFpHnSZc5tSK1rIAHS4RdHFN
i77YugyJeJo1eU2YAluRE14ezlOP+2RGZp/aBKlX52nB4NvQvbrQVpPRLuxw/EbMidxVwh8oIUE/
9BRLS1y2uwnD6EC9pHF6yQ2OmdooV0VhmKugkGk48P6MKkugRDzi/mg6BYQwt6hLtITqSRrn3M61
XFglCe4NQZ6pDnXI7ObTQFes1e5Q19upLE4Rm7JLnqQ8OoVBTgnSXeK5BN1u2Fup8rCwAAnU8GCi
Jq0iyZY3MhFg05ximLGVJJSHxz7eMZTigln4/xZgNj35aEHhYixXqac0vJXVdTK2jV6sBKLMgvi3
rb+m+V84XSz1RZWYp206P4diU9/hegXmXrJWbc5RqN9a+ItTiH/Qn8ysSO16VEYo85vQpRK0LWEX
0q1UeuPIYQwVpiDM4iPRoUqdhO4rm09Dm9kRiExZviX9TBe87kssX5gcXLX8s0TGX/RrUziu5PA5
LI+o33QCauqnEL8BT9Dz4x1ImJcwwOkLrjNndkpGOPVc7YgGjfxvpDF1pQsN2U9F+Ramjzy49ZjH
NJAmlLH9Cq1nYh60cm3G72nwFwg/IQYHo/wYwW4MHV9vbh+2il2HG0aj9eIp8yqzCI2B0MjLFjzv
sn5o5DCOlyqBquAtqmd1W81cj9FTLR6ZcT1M4U7AL0/dFdpGCXoSumC9ZgC94/urTImSlbbvdaSv
68hY41Fva1jrjgEBcZ4W7nJENeJ4zdIcy6NnLIv2oEA1LBS7G1eIXTL10Aqcodzp6yRAJ0we7nuS
j3Y/qvZKrKAsjBF/5ysPMyjVDIjHv0HcN0S9NdZm0q9S3bo16jEr+KqJeVNgMK2nGv7OttVS2wxb
lB+x11Q+XtwakL2oQejuz8Yq68FfYJRt+/kz7L+atubyKmFMXEzrmNbvs8I+NluKil0YH9Tpy+z3
bfcvlk+vLNRESuxcXlmNo3cOHiUwDYY+g2tJJ1GZ2MR/dchoRut7GDPENikGxp0HipPcJ0Cl12b+
iKRra0L8lxIkhLj4zBdoAwWVEbiI8wozTD+ycB9k30F8zqmRgJvtqv4m+64o/EDZI9pY5GfFomWQ
TFxeYUKS52haVlX7/VLMGZ6aHknCk4JLkM62xFte1A26NSYknI7ARYpwxqZpU2GPAe9jkreCthOL
VTtycNkMS8V6Nw3PIPU5P2H7IfJWDgw4rNzv6R0W46mnnwllL3ZU4a8GzCMKf8I827l+7pVdVayy
cGep/yT1XyIghxpyKMJ+0mH4TALzKhbWwbg1hn9E2ctVT+6AeamRZzTNDWtVb8G5X4tOHBWjcK3G
P90Mttg5UiaTiHujNScfFmMZdEzGxaRQCVR87drA0evPQdnI3UnQt1C5WEDmkQm4U2lfYrydiHAN
BdHOJhMTft9MNkNOUju212GsczCeAyNxtL5GwCb56nDnzxBLLE1nrYe5Th6kb0khF/97H2+4soMR
KJKbTIuHlcJntOoKh3ZWrHgcwzcrvwvGldcQraNhbDIBvTnSE8o8CQjBLH7k+gaPLc4vyKftyTwb
5bVV7kqnktVIim3Iz0vXBTmBdfWwrC2bLCxp4FdG/iYH763wF02/VofLoCu0XjuCACBdPwfRQ0Dg
rl7/awNhD2R/rXWeqTPjszZcmmo/WfvSOFnCuzhTq//WxkVSz12/mef1pDhW74gmjPtL1lKmElJb
H4p2K4Bb7wz9ns4nZGi8Hm40SOk0nEWUkckc5by+rZZnmF4W+Rjk8Mm3IKhjAdeAQjRvnTrnCNuL
44cecs2txYQf8TXI1W6WYZER5Fy4I9SIbMVT5gCMscLlpU2NcnuC9GlGxEDspeBgNfzdjTYfSacX
0pWhXhtZWEH40bvMruKvvj7n+o6cb1qcS5n7yLi6gxXtC+tgVYe8Oqf1ses9PqDYX7N2bUpkIa71
+V7k+2E8C/FHx4gj+UmQAeTDRVXOc3V5aGBDIecwbtABbK+vKvzohwsHzZyfMrhgCSadu2W+1uqj
rfZCuYEaKfU4s2yS6K6P+5JLbACayn+N8DpbN86YPN/m8kGKdl1wUauvUlOcAcHh63gNLYo820qA
nQh2ulVCeCt42m39D9+I14EMCah8WZs+zP5bYv4fVr/6ssnY1DGTrvmG+wIVKTS3vKT38SViDRXY
Pdug3BEFAkaBSJI5xWZOjnL6XUhfAF68e6u5hSixj2p6zvP3eUjJSvT0igDcU47Mc8IwMidKsZh/
x/DRhye1uOWEhKL21Ol/VNkHtjQqCI7kjH/go2sPQB0F1icDHyqJP8wSRtW598XQEUu/ilHR7SUF
D4LWVoTPeLg3FM1CAvI9Pfp0m4cHvf6pp/vSvmWxX6SnNqHrIaG753jVUA6T15WPCkKUf6lOBsqP
Gr7F+aOLeshRFNnW5Ab1kT0CDE+ubdC687SyplMOeJhMqS2lBy5lZVyxflxg3jHsABx3PHUt3SvN
porvEj1+YX310JpbN66cNNoay5X7iyfTqQyhb3wrC6lWsrRWo605HKRgBy8/j39GiZoH3M6av4mS
tkvuZ+7Nub6b0yUdTybVOB+Jr2ApvZnYzxxGy4vye8jDrTpvg2wzj985Vw7rt3xy9yUih7juw1lp
s/UsPDTlVwp9S9hC08CpA7UNl6rR/Wl0rFJ37NI3OGzkzjyXXdPeeutdJbYXKk41QotGSCKd2HRh
vlbMdQDzbP4azHUm7+GKpOaqX74RWE/CT2aeDOug6jteVGh8S7RZ4dr8I9H4d7ulJXbai4RTiAMB
h2gi8ENvWeCDqFGxy9mR9aoA+zWrCTRkzrDm3YrDneM0s76X9J5o++S1uQ2/0P1OO4wUJlnPbwxw
ppDb2mOM1TrXa1rcqDcU8XuctlmN6tAvRN+UebNw34e8c+v4jvIgdNUFIeC85pdyFbKUaP1pI0Ng
f/MYGmx1DFWZpbAaKKxVBRDt0KibUbkJue4gB4VVo3sSdO4M93wqcLRveys5pboJqfy1ZQy5dIzh
3KoVH9eRh0062tzMSCL1RmCcdTOCPa15mvgLhfPoZMZnOsGR4m3JMzk6P4NwH1uWX3XJo1UhrawS
/AKLGS2/jpPXSHsVlEfyR/FQTzlN52Mevwa+lpBurVpz+yXDua+YDU3iyqi3ne617Woc7znx8e2P
mK27btOLnh46DEGA0+b5MlYvbQXFxq9mHLJRwBjTZzjIKlaCt6xcl6NDf5uJftxQh3AhCsVqav+W
aBUiDWBByTSGEeca9nqRF2me0j6H5M5RnBaE1QQ47Rx6w2XLyqOrSj7ISBG6Zbjpg2ndU78BovUk
SNDPurHsB8smWA6meWS2aLTrhiUuXltyjKFEbZm69P4LcM5tE969X9QHq2O0qD/rAu+hQyT4qAuN
7BKOmzZcp6kHexlhyV0oDv10mNKPxjBgf63FYd0OHrA9XjnnRLknq6x2GzgCWxPP0M2ccdDfKu07
jx96c8XgVVzWQ+SVoqeY23La8Eb00p+NnaFdFyoFGUj7VtEUltsSfyxzeOuFNfEejB/sjh6EBEu4
gh9jek7aW4mjjHKnM8OIazcIbha7Su+jSiBUWguvivHV5jsp36fRKmYuKeeb4sXh3CQK8EJiZ6MF
Zw6fMMig0yPPbnL/pSk/UfXZMRVMSUbui7VWMZc7N/q+bfeZ7Mp/ynJL9HexZFolAt8kfzW6DwA8
9U2vz1OMTdE9qI5mt3+F9iG0xAKGMD7fSsg/uMbLaVB/k9glfjoijnzASfKmSv+S5Bb3B3PTQMfz
JZsJISxmu6a9wCzp0O0DncThj0rYLsk+EGFme9Cgm/G8jH/tKDJv4qRO8GlBRZA4OOFP1F3lroy/
PJkhrkLr/S5VzgR/Ocai9p3WDf+TgbDyGowxBpkW+LFkLmKG8j7xr1F5LFrs0DQ5qviEL8qfcAF7
GA9u9GQTLcfYOpa0Z7G0DRnHWo8u2VuNGxtOop3McbAZjri59LSqzWg9p3zfTlQ86yy75LBYjOnH
4ISMhfeuRKW2ULd+1uiYCk8sdk1xqpNnKOy7hT4l/VOsQyWep3k19FuwiqB2Jmut6Kfwhc6HM1/j
6ET4tWl8rnAfK/RT62xCyIDsYR+ACy+fvcEz4vQsrDtEVVM6xCyZavOqv1rFV40drQq4/nLq1ZKf
CeWoq3GjcnrsAwzmEyu9W7XTgdJdu83MQqQBMhheDTRSskoR6TUqiGv/6IX3WMI5TkzdEru0OfjN
6QSa5I0Hno9vMrn13a4SXPT9tlofKyRgavWLkATuM4eYdJblNzk6lOrbWPp4yqrqNlR3+FBObxp3
fC4+2ZJtdoxepjD6UczfLT116nibdTcz/MsZ8BQJmv3xYwY8TsZzqh37jJEZZrGdTFJXVtt9An5U
XtMowkfplBZbxu3hDmh3dgS7lz/IxHU+tfiO4DCU/dBy6tJ7UbrNfYYbUMzHUrg7mhRMnooY9yx5
eXL+g2D736XDNGr2WqdMX8uEKxuavRup/wKktkmWIMjcLvVB4DgKz1F54MtSw/VC8Hb0JhQMWgeu
md8eCyjWHWDBKXJprwcv9rCnh+TllBk1ceZx/s7OdwsgOqwY+icPpDFKsNVfFW27zqw7ifcsRMae
/BPUv3r+Tj1SltdKO4gx9MEn1nkdQ/fDC7jeJuLVyFHgCRR88z8aVahUl3ykBI/+RC6BCbFgNhZ7
awC31c+luecWncyPpTsv7bEQ75ayETyL2HGmYum5NniSi43EEhtMT6x/YBC/BhskZgDvD19DXzOF
BowH4uymRxEctOmmVR9a50U96BHdV3LO+49wmL1c+NcifZqJkzfmPYO819JpYnc0dhleRZl8fnVA
xN1HUWbH1rNKsBoeDful2bRcq94qyYeYnc3Rk8dvLfiOSUEMlMIt6elbVfAHndlHcjVwgaqPg/st
M8bSPDrk6VljiIFPqb6fp71U3mWAlfZjnjfmXRT2ZMJEAbk2rxFEpW4W822RvLL8ajRfLL+S8Sjo
J6j5dittiBmKw0tIjVE1lc0LaIG1ZV0huhmjdadv5eFSdehg/hTjJgIpD9BlTKarRkO7UeyW6FHG
79L4b+araLmBUZ9FoZc2X628qZgsTDyKtSS9m8vHAgBGFeFKkPuN/EMwNlZ9CbNHxTooZQEcnSB6
R/uvgGY8CBRmFVtNeL5wMRUZdBmWXoT/YrMsXji/sTukwO9SqJwKu54t8ppE/cvAo61gK1VvHVnn
ITIjRMjnTC/JlL3NxkOwNqX9HSAwmtem8abF73F2SPVtqR443zLlPWovRv5ZNXT7O0j8CMumYG2a
H7MOnouOjfNTwpR+BKaTb6ZA8y1ecOcvrPUif89ZCrw1OirojTw5nKMUkcHJsC3Eb2uOrIJ7NEYE
UXQjR9GZya7MHYCfWOVW8t1QP7U5W/NIxWlbVVvy7cfBhZrKpoolAbPCtdJ5evYAXJu1N2nZN9W2
EnYaee0vd8ShftVcOi6SA4oDR/oBO5kIEnBbGFG9N5bbUMywLmC/r3SG+JSVnPTam9IcxgC8v+Ld
yi4HhCKs6j8x2Tb9BoqYXPtG9j0Iv/OIg+R0DdOQawJKUyLaMgaXAujP/KlxqVRoefymWlO+AgUl
tU8mEcJxIGgGdUa1pXOo5VMg+4b22yofYn4rmkOW3EvEXh33o6tj759+d/jxx9GJ/lFnKzSOhtPq
HoBQvCf1mrJUsNbtfCmCy5iv2+hJYkSo42H5ZVUDDli+NK5O5nQIsqMVvJHU5OAOJj9f+95i6MhR
daDRbv903U1ncqq9MNj1eQ0dbY98Z1CcJPQzWXIzBjpMruUk95t+Kw0+uJwIBhkgjV7TqyzGquw3
QXkx9XuJGA6doitca0bt7aeCG2mUqSuJY0mw+VysQWtbGrsaIUUornNjgBP7UWR30UuBkNWdOr+9
qFICpY30OsTxwDBmtzG34ngAcGJEtCs4R9LiwcJu64gP2tPjrYfsHi03K/00ehzidq1y+nsXzY+E
q0V5YaLdWZ28qVk3NMp5DTQP9EUAmPpez8pKyJDEIwiKl8/M+NYMlGjSRbfOXQ3IONzI9EvoZDes
ztbaT9N7lDBfyGUX+bUa/hIh3Y2hrSkKb5kXYaOOKeMI5WTwOGP7HGkU1Zj0cwXi3o/hx3VabohP
XLX+GR0sRNOV7g2r0XJHmwpJFUBRVVTPhjO3L7sl+KuSaQtMwiblX6kAQGzyCqHyvtYxmXXM6k7u
GU1u4HQGyvRQ9yYbjJehQuyZbkuP3CZQWCjWUsXHpcA2+N69CTnsxZD/JQ4Enu6QObiMs1GW4S17
bW5GC93E+Frf9zNF0aqTztV8C0Vv9L5rcR0QP21VIPv9y1mD3l9eKYYtJetRIQ3bWZymOPf0/eK3
ML4P+SF7gQA6qqzxTSq9KmKdOsyKsdhB7jNo3NI91Rcc9Yk0CPiGaHqL5GE5rdvIp9fHSelA0DXA
6sj1o9SmDgiiKxq7VjoggITjQLUbPDTrVKO7w41yX+bb9mtoDlX/5FHpAzi+upUXVP7mNaueyCKZ
idlDz+5w4q5bKf1v1zOKm5/ENkHaEmiDeHlMKCrsUcbdqP5bhFvfnEztS0u9eP4NIxNw55+6glDc
X3PrOxe+jKbhz9NrEOsuzJu6X3c7Fe0ERpk8UQv8mm7b04LN6OGvFQBbDyBf6h+JfOl4D4FvLXND
jTXLFx5DnXkWtiu06QOKeLB86UtgSRRZ7XTVTWEQk3qFW/vzYlcbZZXQgTTrZcLqAsvWfZ9s+MqM
+BrWR/xKxfDJEGCM16CtXbUldbBrdiG9wdDsCB6HrY0EwF/WwYaKkYadixE7RqQkmykJSH2CuoAV
kDLfpvA7DBhU18xvhaM6ZDy/e4SplxULbp/1TgskXedn3Ptgb9gpukpBmLG51+04FJyOMl0f7rWn
+j2qIx8/oXJb+SO0F3+0Lsr8BgEdiniP5/dVBLzI4n9yDvyHcKrdg+5V8hFaLAjI0r/oXR/qF1Rz
2ee+VxzcI0xUkzZveGJmmuzUhB58HQh7E/V/Pztt/Z68qdU5mh+v02dI73K5w7/IE3M/Np4Zp/iU
mjiUpqyAGlLs27QCDa8vlauCVvmGyx0FYrsihWHe6gHKb5E7xPjQp5Ni+ENLWa6ZdkKNClttMxr0
6XYyQHf3mpMle0W1SVMw9ms5vanCX6DcguBdmfeKjvkJVMm/uTtI5Y8efyrSDHAAjPLIsr9AZ2R4
/EWXYZ2BHADgLO1AT0mNEU5gVB9x8V0oHHbDLzRQO3Ji6MA+4wzeeenJfpxcLBCWKJch60duEal2
W/yBHFHrCyrpkHDuiLMbl+3iMnGPD72HK0p1FpnPSX4nHgVgIY0ADnCdYvReMuuIq3tZF8FP2P6K
070WT7NymTAQblkqNbc7DqpMtrD8+EYAz8xwB8DhjOO+Yb7Z0vDCbnGBR4HuHMsNq3X+UQqHeX6o
GRbShd2QCJVUfw0+m0OIyuzZFFdtei7NKcA/BRqCIv2TITsJ9RpIuOBgT7pNq77VLZ+zvIjQBCPG
PpIg7wSj8TkZ3Q7wz4nglAIE7NXyzI3swl20p5NJibyJ/ApDpp5g9YV5zGBR0heHuEQrvJvKQ/Yi
aLRwJ0KTVu1m9u9Ew/ohEkM3Xo3/rN/JI2ej47wEgiUutu2fhAcGsKWw0yjOg/IjopVeOgw6izN6
dE7R/svkChuA/htigdOmRI2IAz0A2SJ8S/2zM65UvA3NSOSJCHkNC0TjKgguLmSS+a7T1WMFS+3i
K3yBXbVPdV9xRObaKJJcNohEakH7DKq3rPDLM4k5MsmbOClRYbwA49RpxnYtBL+xdgjjDcR4VoQE
7bTfwfm1c+NswWJmpQ43jtqJK0uyTiabligKB/vn+JwU136yHNNCiOgVjSvx8tmtYgrfMoxTPxgB
Qb2Zwj3nWEkmQOkpnFXxphL2KYSOwaZf6Q6FstFRHLqWE5KR2iEgEQq6iCLgLKFsmISXBvk2ua2t
wsyFc+ZHm7zYgKf4rX7o211Ey6T84PzyYpqJsJb6nttIAgydELsy8TQ5dsKHXlDL8MYl0JPxhf0y
84tIYKhe9TNSIqNRnI5eN+SqEeAVJnBLlKbZ1sXiyWJP4/OWS2QPoKd1IQNiwm18Z+pvMF7Tal+p
vlp+Voa4Uqdjr3pBvK+twzjCCbq+ABMxtzZdTmudJIBI9yZ/5ijb+2LVYNdCs5Q/euNfb/xUSK1k
HDoOsBydUti2rsmN7fIUQXFcwTMcjumEaKgekd+LvKGzBFi28Y8avef95foYkouKIiH1JTf2KHUW
mjxEzJnC9aaJ9kgp3YHBmrdOIeTVWNP05BduBRN4r+C26yQOEgVDaQYWufCTMuWFncWBa2FLw5eg
9XzbEVNPftPoPLAevLbgRfsQWxkbQUfg/O3J9uUbMtwgkJ34VFfI9BmnSMy5K+lWxGDrW41Ze7NW
pUOYH5l3AFYPNAu8qGNRLzGsw0ebEY5gG90zvhom0l7gj9YTHfjf5OZ5zJjT+GJQXATDiEM83kBU
e2Ls4xIkcxXCgxj3uWoB555DwM7Fjwwbhu5QHoOVwhBkL3/U1IgR3EcDHn323SdE4HJculwHyPg/
QAoYnL8F2Y84xfsphBZRXIXuDPLlxOGmu+Ggzxn0uibNy4R0HC6p09uzI0n/9O498Tl9u2NT2xQG
nM+qBWC0qjJwXO27Dq/8Yaqt4LsWsOI5SdZ7kdMzyRwaKFRVutPqRtgguArXfI34khRgZM5+BjEk
GSlIYm8Q+1XVNZg7PjPj12hBA8UzNmdOrK1ezlCRnX8DONvJZz04kC9sg63REEA9roP41ELYxowA
fW9O0gruiJyrEW+q4R8dHH2e+WiIQyHyWsq9DP7wWYd9vx4t3KNeUzEOlrwnUASWselHf6PhwQDA
r0jVa9g4ioN3R75/4TzR7/8vGPkdTlCy0f1svP13oTJsLNaW8FOxzsrpR6lwdpa2ZrGrrE3IIu7/
IvUztBl1nGjRiwRAmDddH3L7ZEGTasIvybhDhYSzFhIYyBdcrkP8V5NxcXK0lw19vCx84idnWA6f
hw5suFmobOOMCyC+xtEhXU6KPTB4fubZLzi2K0DXYE7OWF8AhTgpw0U6i9QRoF/wEy1YJKHi50kE
YxbfhfKPLnZi0PC6UEYwbQdbMSgN7IZsOOSJZVfhjyHq3K+bfJ1BcA0g3XhCDcft1wzXTEZ9Ki5t
3k303aymkoVL0TUYWBnan/N/szqYNSmzWjfRNgtImZDhtaeyE9ECdd8GY3DMqzwL2wYomhnErMlg
5raa3BCktWL2/i511SnGirDEvXMqv8bqAbuF+NijQIlicA1qbu/NdGL/I+m8dhtHljD8RASYw62o
nINlW7oh5MScM59+v54FzsVids/YEptdVX8qGXZoHVBmzALUFJcN4vS5ZDH+gkaSDB/6n616Ccdn
mf+o2Ffa4WnKb8SFwT967OGtjnRtXnYN4Uk7RAECfDM1yAAmOzl7+dK6qVEeh3tzWDbpX6c8RhTH
qe+5CM0Arf9qjgAGTrctn1ji58BZqvyp8/Gw6KJgRZ6o8Q0j4Ae002akyxgAd2AySfdh/Izlh9qF
MyJtemJTj33xTr73rKhxvRY/WJQqZ2UEMPuHHvUJz5rQEygPX5nr6aOwj+EKh7H1NqztjaffpOxT
DbdTYyLprWd2AoVnIJG6DtzLjEI5HhhgeDfkvW8v+XASiLAaIlel5hj+u9pFkB3fXfqyICAGv5iz
u2SW5G98U9zIAnEbH5a1DceDSpaPR3LZKRlv4q92JJZKgJYiBxrsmEOISDa4OkU0HxnqCCKiYUvM
K1OCPjC9zlVthzrSVD516HUo0tj/G8LHF0ytuVGWSPMYNthGTgHYNEhADBCipN069XqQ50iEK41t
B1xRKAxyFv14AHRQR3lwC/vFpK4rIAKBd4zQwUO8zECwJD3EiXW3sndmgVkaLSKMGOt4lcYrRO3w
UrTEG0liXxv5TGusx9lK3mabHjre2YqPErAiApIjC14tqsZnDUM9yY2baD8tCjEreE5M4iMBHaX3
MX1CHtbxh8LzxWiEQDshtiEiuiaHk19iEJialOjX/JQ3tVvVx478GcbpcSXmI43fdEExDA7VfEAG
ChOVwVlCLYzjAogoJZwQR8fw3SE5EYNQUkggueDL5lmUbqM7PpHH6TDkcc92mHc/P9fEJ3WuHv8E
Ei1H9B5MV2Z9JXgM1S1BsiTgiza9wklKuI2wAbFuvIaFc5YJWvu1tehh67bMcHDZUrCMKeI1VwK1
texkVK7fRkUiD78LACv6NQXYsj2Jvp4YAhw6ghNq/UOOmLdAgqvXV1+91FCaCjdzd4dhq6Y9Zj8U
sNL6C7jSoCPgTez1FvS9YpTMAFFBZYlQChb25Go2gteVVB+Vghv9otvE+xIlmDUve965KkvVlvGK
N1EBfA6MO1y8bLOfjEYzPVbSW0kuBufNG7ZZ7U4a+Xwnj16x/pTlsyydMoa/TN9ahH3MUTA7p85l
72pxUds1C9zdvNw0QDywuTOxh55PCf8hsKbFNA9hSVPcRribBtTjKvEpN9ZXeI9SuqKMsvieh/Ea
E7TdWW+atTSRL0M5AHeE9q4sj6a8YYMR3Wc2R3JPyLeryfQh060bb+J+1NOVmO0CItvmWHbCXRGd
LZbbjCsrbxdYQcHeiD/dELCmxms8KzRCZXGNY44uagveO2UA/vmwzFNo3CwkqzFbqbzwXbMfbagR
zd/Pzr69SObQiD47fig0JDer2yF+xqhU5gOrhjeJeLE+lfDoz22Sn+fkYVVuuOy0pWPvfeVLCn4a
9RZajDfkHj4ljHJpE4Io2MiIyLIBOYh8oL3yESDg4YpgKYj9zGHNgTDIuFjmq7aAzyLg6WQZOyXb
gXELDgO7hDhlaLHAPBZJwVuyyUFKip2U7AkSsdJlDIMcVz9MgZz4yOG4h9+4xIJg2TonxUAER8Iy
rUl+tUkhnIVz0iuQadFmz7HOOvq2ydajEyx7/aOHYLLfgugtGvbNcM3NdWruQY7gmQbkZkhdnA1m
nPBK2JWpXiL+fCKBwWxDYqHWsc7EHu2bet1O7rAcF/wu6O3rBU+b75OVas5G+iqAsodt073TxaO4
mRksi6MRJvMWeQriNZG7ntPAsy/ctNm5w7gqLlz4WGkJK42thEcwYEmzxanPGIA6WpcmwgLq+tWu
NnbEC2kGrqkXvjKMuFsSCV1fAtaw+5ldoU9cDgro9vTnoYnqkepcK16vqjGZcJBHFLc+PPIrRstu
HQ2/9YVgZpp0Qn/8Q5z/RY7Qc8TDQmUJkjUCIfIyl9sJdoVpDIoJndVtMqFC+4MFpK+kBzoGrIar
MLM4DYhYIbh6xssFXEy0V6SnV36N5mMsxKKYdmF56qypAdsQ0bzHdHxFUGPLgAq2mCIn0CFMmDOZ
9YMc39EY1nqpz7rux5KxNu25XLHe8OJ2a3PTGauS/mRmrsZFMdyckQkgO5rhZoR9VR4J/Rm0tcbk
MdEltgCs0olcVsrgMkj3mMY09R4zDE1XrfuJuGGMYitGPjPZDQARPRpMLUTaXjLd10DMPH9EdkH8
rDRQN+cwaiDIJqti8WsN3YevrCo6whubcXCbsd32uyZqRi/Z9jN3Fma0q2kioOjEXFFM9D80JEk8
bzr4bPmh1Ns0PzvVp2i4ih+uuCZ8RBZDts3sl/HKCxh+mHMLQ2sMPdnvYm00TLkfISwrMULw6jHe
oSaS6yf54m5grb7CeEUdQtG1YIUTEp4Gn9uwrb3AVWhmK+8cSZAWswzd5yr60r1fBBK4KC1ozCNK
cFHABWTtflmwJGLv9D8Erd5X5leVIORXH1oMOb6B7uq7K8egTVbjM2tvdXqUkab2OaEmyoxNenNi
LZcQU6zQBu9xvXkQ7FW3Bmq9CuLItnE0IDbXzrmF+JDxw2pQX32RmGQkrkooCsOsvS/bclXHFEda
s7BYIn8Ry3odT0O3BNItrrn6XqrQaqCcwv9MEDDxVmvH/gnlbZBdvOY5wrZnCPnFe+LYKIMYkQgb
S75HVs6iow71W+1GhDfOyF2fw3+gH9C0hV8sjPDMjiSA13mv3ocOzQTMmrhOJxCgphbCECb2sXmG
MB6DG05bQXjn3nvBgZBG1FMFvCqfndcGFd1iAPWBQwhakhD/ypxHRSTnRrfOA+oeg9+pf2vRjzjv
vLB19mL2KbVrWLyBUmEDYvFNCqztdedseCN0ZR40d1t/vUag6sDV9Xfs2K6v/bXLHlSWHBPt6M++
S4bUOoCI7msXBik35vUlCYQWWVZA/3TI0bvfPhsR6kWSvRCfO3ycpI3dwvuGxp+6c5UemmKR1H9Z
9tOKOJICuX37ZTsble6W/k2pdbd5scXO32i8FR8hknvMob8KJFTh+QvLBl3hdeB4SZ/cOeU4q9p1
pB2jfFk2v1G/7fMjQ6W2p1egtv5oJhTohUTGsth15WmQb4L9D9dy6cMygBr2FwhM2Sldk50HLB9Y
9BUiQ2Mbc5Po/PsFh4p3SIg1AJmKDbmX5qfhv0ioA8gAXggBFHD/QqG4UvwsrYxcVxAbbSF1W+48
4p3slgi16iS0DQPB3UP/7iiL0F4wincQeVSVqcOUxM/njVimKwut0DJkmAArDUsWlQpDBSCjBp6z
pjkF9FGqnUGImM4eP+VvypjHVmg4ZpN/QIUG4pK6342+GtbNuh+3zbSP8Vr3ybELRAOShagiP+ty
E0urmCvJnGMUZ+wvbw1+tvQiWBcpA+C0kWzB+3ygCiiLY4lHsOxeAG6GtanDDwC1PmLe1Ek42/A2
2wXcV78Sl3zkcP8gu9daMvgByrNNNs6l7JxNG9I7S56h+kuoGn80QpOwRImF9fKOdVcz8wETPeua
HV1beKlyZR5UMTMV9DwSfj+xGVUvfGlDtCdUa4n0V6A2XvtOiD+SdUGYLBErBKwSCrAzQSb42AVR
OFGFfGvv5BBq3M4fMRLd/maOcHtzxoCaLHZIhFEQdsLpd6QoT8i4pOotAT1hFPOYy+bduK6Q0qgX
TVmZbJmX6T7oukTvh7q8X0j+HjpU3ProXavURgj1GXbXYtpZ8Z6QPKBkEPhjVxzQr8yBlWXYXeAm
KfkiYQLX1ofVLVp7iSPLNAokgDe0wwD/KjahpP00/9SMOZltbisZvnGam5SBgpeGS3kdIQG38DjL
Q+ZqzZVlZcTJHux6VUeLgSNG6cPcZFh/wiUhHclHnU1MGzU8eEYA1BhA2dnnRP0K7AtHclA3ZDas
bKgxnYwPNsaCYnxYCyI7+n3IYChDjsYXcZ9SuDrECv1fUGyI/hIkDHFtnCR5diDhkofN96f9SM7L
rt4dZ83sl/N/ydaNEpKB9uqQ2AMfs6hmZuS/7ZKgD7buAR0CfaDS94ARsQV0ns31bmNV+8Z/uYJd
ZDwZF9S1di90cW3KmhsQ8LA61Pm3hixCmdms4VG1p4Ds2+jN5Kd6HerxK1c/uSIIZ3Pw6R7sE6OC
YCDka8BmslTtiClFNesL8GWyXBC47Cg7KDbB14xsYxgnjUSgKUDaYwt13Q8cI3ewZWxM/sYMyFAe
CpQCFFnr7iDmClYRjXqyi8Jf37mQ5Dp7kU6hnVtnbbJLqD5438wX7bcv7+KcttfmZwDmTdx12Om9
uAVGZWVZjklrjm6zosmjY+xjVjYQtYBpD5D7H+wHlsKs1bRbRrgZgQRiWK1RkjrFW53/ju+Ves7L
ZQ95yVlQFmY4V6aDgda//qxQbarvlsuMl1xBMchcT/NXehjzVzYPloYGoR/PsWYO8cVAQO59Ow5x
pZChcGK4PLi1f21pQ6us8piiBKGKZDMdQ4hKjPX0Z/EuQt5Ow0xfYP9rqwz5jFjtVHHCJInQc54P
p+Jua9XZbg7jOV6h6tQ39Sonc29H2cfqcqBn8BSs8QEhYeuu7Hhu7+QgECbx5LPJHYnM6C2WBnhh
ToQFw3bwCtqvRnn+Q6ede4NojXSRmYdmDrMIh7sMz8HSIQrV2ZNrwf11MXmnM+WoSIdhTqsxFKcS
wSs9E02CkZwGD1iyQumYvFGLYqChVPFIvURLjFypYssWiKyEzU1IunpUJ4pxSJ+hwyiP7wIAA+kM
QRRz9KTN0lwV/gIDB/P3mmFgade7eO7Pwwk3wY9TvELnMUZbZuUkvPbKupSOAlDin5yqm4mWs9lD
Kect0J/ukqGbVAe6G8zK+7G5Ntkjz3b5WkbksAp+1RDqlzvnZWvrzkNxE32H7VHK7mAcpbEcX2P4
adCmlo98uPdMwIKpFrrOsH8h1eC60RCnAeaXH4ruuf6+Je3T7kqX5fbOz7/ZH0Q+lv7CBZEpJhQW
hw+FOk0V2He9mJYdHAo2coiK+8jLL11i+SIVhzFe0+CZCNSOXveQiFFMB6j1cRbY3nz0fyLjSa7d
zSFVt4UiXLLStBIccy/9ic4wDX/k5lT/0uxCqbXM4Fl07wCipP7WUqcn44pmmGBFy9x64VFTT3K3
C9MH8SaoaYaVHhxJDJdxP08es1t4hj2gDiQNAR+nXnsI8qTOuCNou01rLjJvkQNtMCm7NnGl8upP
bHF5+EsDrT6yDP0QU9xKqB2f169CNNQ6vAKApCkjnhDYTfarlt+YZiyDKI5VD+KEJrCYk5Ph4xjS
uvcx+FEVoQnHX/NRkvabbUTzM2QXIQJDbtR12zG4mKiTG+lFbntSyrMmvYdsOxowp9276V2ivdfr
kSg3um5rX3cftbQ1o6uTHJPJABrlzeuvwIs4BKCE17q0FFcALaMDa1OVq+Erj7FwbesBSGJfBn9S
fx7qDw11n34q47M/UfnWRbeMctqSfTIu4IZSBzlBN7KmChgfCmmhuSrgnVLvwx65jbf0m9Mk0+Hu
Lfvamrcw+Auj9x4qoUXeBXzJEamIgXQYcXX+O7jlY6pjslzwCvHB/fKH7SQw9lwYrxqBYptyO5fn
SSI4lR1RF5MIbPmuQ+1ZiOOF4japbybdeRAcBScnhiEnvtcoGmPt4ivrxl5b5FkvKCSw5LcYYoWJ
uilwHZjnRLs1I01E/BV2P3GLuvwMC4DWibFtwPxmVArs8J8prbt6pyB6BuctXTXeOPlDjOlyffWs
28/nYBpzbwFcYTyrELi5/UXLxlJE9YKNcVD3bCNGmf+Kh1d+hOUPNdpt96swvwWFZIHhTNBeVoY8
oGJ/J+CosC22hB2Ezk4TUosFSSc5WpxqlyWfVfHRYrLM7x2PRlPu5yJ4kPLOopdZp9Jrt3+tYYlz
rpAuFaws5k4xPa1qeplmD8TELohNiFgbTSuXk+9zuu2F4/8SPLGE3q7QRaNMxlCIuaX5E5GHOg1I
49yZnYaAFvwL14zVAmkrCC2EUb54OoQJ2Ek7K7HYjupRCi9OCXPPXSDA5h5B+Lapz6Sf19kyy7fB
ku6UAkC8NYKdeDFinysoLQIj0fs1XgdBkKPbFMiKxgNRYvz8KJOafusBFgiZhsv3Vd9kNZ5P1Us2
F209h43Wz2WGsvyeRPQ2hOpBr4Ka+8PbSOjsiFFHUD9tSUMHNqjORYsBVYgiuUIrRs+m52spWIMf
GdXTrgZaiR+F4db66kyYX+tbayCpZ1qxAcOLoKJ8iRseR9gUHKleDhhzgJIG5C3UUMWsS/NrtL40
wAI1LlxVOnW8M0bxDuxKcUROW7r0vuVdDNcd3MiQPf1eg5srZhL/gWnyGGGFK30Ps1vPuuHc6DTq
7L6eWfpSLzdK5LgdBokwxKxQ/zEhIEWZKWU6t4KAb2YASiVaiU2A1Yetd6S37KYvPr+AHRwKCrO2
HPacA67QirFiZpxU50yESdv+5PK9I45Y2hbNOiC5AhgTeR/8qEkyw9JpzZlG/z2Q4O6/QR+w8pSB
mauhKnipIHHkCuwdcUaFS1GS30fvbGa/fkW7E+8NaduWWFeQ1OAtXMomw4gr4Av/5lMnOipl3a1G
ikU0J4BluKTRj5iBLW5Bm7QNBWLY4zMn7c8AbBQr7NV4SnSXMM6KtkGw7WvLIHHtFaZwkHXv9E9h
MZ1D2lKCZmzwacRIsvaowXe8N6jUjIyokQFfXlh54Npc0RGrPzxSoisiwnrE6ZYNcEK+2WQb22RC
7V2hP1EVruXPrmmXzJTkU28qPnFNBNy/NsCpNpG3aiGOffMWyXshKSziHhYzQ2l+8tiVN5789Gk4
bjRtY0miWeZyciGrkZG6waIiCW+GOULdNgiXBMkxN+V+9vtdmShWalJI5InuHGyxHcRjKeJLw7rc
+simCBj1S6vdwtlvR/ePixrZELjRslwHm0E/J8W99Haxc0SpyVdPHg7G33joBNAgpNyTR2hx8mkF
b6H+3ahvE7I93QUsCJu1mSzV74TJbo6QhRhvFqMSAMLeEcjoAmVof7W0vdatgpgdZ6MxL4nxqrQ9
an808th3Ggu6jHKrhauEoSkEeK2R1GI5gTDK/GalKhOmQTSvXOPbktXhCL4dqjb3SzW4aYksdgTO
Gd5LFEA8aOiHBUQTDQyjIJB/D9CntFeHKtpXp36O4CSYxxZk37yHxsObxSwFObD2V1332xf3kPHD
Nt0ifYss5OHGBXEy3t95xMTri/uJrrqS2U7MrLxgzCZtAhALpA2RIY17Dy+rPQfS1yGOukZb9OWb
PX6YBDvKIYksv2mwy+i0FuNcy3/GpkSYx2nNQBRoseUYeGD2QdhKqebLJqjW4nzZjKJhkW9se9pw
1uatelTzC5QIhD+N1sZ+oKwQF5pX8s3eesYmdToVhHwEgpsJCtzExWfcncT96qH8I87R/ZXQU+jJ
y1N+44g7KUD5UR/49kB5UfHtzWptwAgFwQkRVOMOWgEV3KG2JzHdsshwvmoVfs7hauUbzb5gTKiw
Ovg6WYvXbID3gwSxbkhwSRfj6o+2RCYRyfY5NpQuPNzzxCHpUeD/zuLfN5exXAMxCTm34DGoSaoj
PkDYZ0ofMAd8gcAFdapueSB5fWmNZ9LXcXQtUuuhJn+w82b0QZyAj1xf1i92R8D4XkpQULFK0fFB
Cxce5aNIlcVYl8tgpEdATlnId8/7CcZs2eEhRFypSz+68xfmd59IBCo/36sWLQl+Y8/VNkZzo7Tc
mf0tZkLFTDwp76Jr1MJn4tKy1OcftGU5O46QQsXDtYLJFoKuZDgCXrQIRJqffFqhzhEPoilx6ukq
ITqkw5TOIgU4/JbETkAOhYOeqzuMOK9jQs6JnAKfZHkopulpl3MHBtwscK3s6Ahd0YNl8bo/ccNg
avKm90dA+P1nNnsFKNcoovOC6k0CGGC/PXe44UvbmXdSyg2QuJtBWLsrdqGCxfsPBdVuPJAKmGN8
YKJR33T2vmIEfXHaAppzZ/hJwF0cAK8AINcu6m9vAtZmS0LGWx+QsyRsI4RqVcwhSEYfUswdn6yH
4jiBBHSNxTqFDxTckksxgnoUhhUo434tiIMm/Gos4TC10/faF/lEDlAG1hhe9XoSsnmoQ4Rx2CFX
ppetOuuiZ6Qb4k+zPPeboDfUNoKwNC9D/DkIsoS7VsC3Ff6YZD/yFPPhxVnn1QXsMHcwNSasXkUJ
TwJRXLUS7uKVffkWmF7zR7HiEIWLOhpp7VVXQ6USY94cB7AOOlS1/jTH47TyN7X6IS3CFVt4BJBR
JitvRdWF3xMiIYVMH3ZpzGNKoiMhbKF02fYtFL8EtT4jCg7M1Ft61VNlt2egobkkcafCuHVufXQu
9l/cENCg/flAjvG7FZ15aHMC/cieB7+D5LpX3pGVPNSBl258AdvPVLBHyLU5kmW2CJAmNVeUaRH2
/Do8P/IP8fetxaURIC2FyKLZaLRf/gnPHV4weE/N2trhbmDzh9mDiqnPUTunUrvOLQvFQ73q1RJp
3K4OkOecgQ3nzMWuYnOVBqgT57FrTslGK1DOczg6O5uZdN56eddfnfktnNVm+JFh9uObkeH0E3FT
8Hq+Fw6VPUckxGgGxkGKK7+pA9BbX1jC5eb5TtwElUUS0oLN1649fonc/yLGFm89s0qiAqNY0r+k
+OwY50g/Sum+kNmG9KaJOCPoTv8zLn+GyidThrMb7Or0XDPXM3ySUFJujfgtS3H/rsZ8T8sMQB3K
jKN8jyla9JhXGCiH9/1eFoeyvLTGt81ffJymzYSCIFEE6FUxizQIF+iAZ47bajRZVEd+hHBNKVwt
CZbgXbbx2C12m4IrQT4RQuVm53WXRBPgKnmywUQ+gYjQJ+ABWY+/mbZWiyGIClAHGmO7Cn0Uz3v4
sRJOIDpKRKbLWHr8OllYVslFORKOLa1F3peBIt/kuuAjeBJ5Cb3DXEFvT8rVAMff0MzLNFe5+20L
lJzaFpIgJt4fWLARrS2CrjKZtVCIVDwWPaJ2o44n7cPycrIDEe0l1kIouSYnWyCrrTzQvFBhFnkn
Fc6oPj3l0WrbvDpD1OvFFceM5TzixOLnS8sxYvDogpkmuw7cp1gRySqMrMN8NrLmFXVa/4GbEOAY
RO7JJEuaFQgjHeMJ/3CJzZnfmVx0dnWDEKpvYmmsYKiMCUjuWKG4zSHpYrWbOXutraGS2hljkFnu
xCTkTViFtkWC2tMlutQ4mEjb4HhqdV1E+1jeGNKSpF/5nZUQ5PWaNtMv0lDOpD49LaSgyTrb4OZQ
9wQPiuEIk/FIVAriziZYWl2zccKrXiMaY00oGmZ+xZ7CiWsWrnvRi99F5sqnubM7EFBU8V2RYO6d
d/aDcU9YD3KesuiH1YBBUXpIxTpOA9rmt1q6ET/Vv9veEYdmHxKRObq9g97bidhYgNZfLRbav/2j
6cICCQLi9wzaLywPc9nf6OWrlf6K6A04PMvPHVoOlmozAVd09QynbrXom4NnISw/9slLtek4if+s
wWywawpVlUVjW42/9KY8RuZdiF2T/SMMXNpBMvgQNaW9C4FYStx+V4/nkTyDCKUMSCyrO6x90v0V
5U1F7UE+FmeLrM+hmJ8p3oQ0oV4n2JFWCxbWnOdIPqSVgxcSlQ9PH28QfRrhJWvVK9yUp08EhW4X
szHHMfoa8AvOvvrsD9M7SMJPxd80dndrvInHUZnvfXgo4GHilVOtdBWb2TYb9zGgL7uXkaX1M3Zn
uDHXaUXYb9RREPOPiuQkiRqFMRI5YBYutQ/yJsR1qkhbOGeHHBeis8GR3zMDH8ix9WA6fTzx5FqX
mOWKDZmmhfIVarQVzk6SX1X33Wqgj1mFRInE3tqimhZuwZZOFUWkH3zb5IlRJpGm3BJRjpudWl49
9VBmNw8hgUfglzjwPqW2Z67IFoQEorUzzF+AVr+4AmToVPpkoTlHUmCRbYmsR2Mmf4/2i0nSpeSk
HoDfNysxI/VlyKxerj40mAMCcoAlx33nhCQVAAQhXhWwp1/8iWcaSh9kT7oDNg+ChzBRb7ieeRDN
sJWBP3FUpAzzxloPlykrr5NPW/osnD9T33Er5NKHh67CKmR2bH3wzUhNgwkHhKI759HRLHjyDRNN
TCbJKl5Ey4ggBigZDe08ypzQP2jWxjK+8ual07sUwXWSAByIw5kDcIGLS4gSW9JVp6vCpKGNgJsR
2sfozc72/C8GBorEamQ6Blv7UCON9zabsTh0aVgBOMzcstdKvYmZf8FlrOko1j4I/gYxSpiiHEfR
Qf+Q2IcEwVnS7GAZSP7JAB0jqUMwErmNzB/Rr6ndTciYuOBDnQvtoDVvlvEXwjgEzQWSxfOJBUNK
aJ/Dfh94F7++Y0UD8F54jDlmwWo+OsPAe5B5JxQpIIsQE5SCOH953SEwD1p7rgCC0p+YTNNxXVe0
lY091+rQTZVfe05kqfeDQNNNGDejsECZQ8hPJCAB5M7GCb2kmHi7WsVGhbkvQ5rZIHg+q0RnldJT
q7VZZX0OxmOaqo1hakgqJ9alog9J3ojwxhAwBzJPS/zrKPmYKNCEZ8a1DlQMB/U+qcCqybcviMhh
7xMaXQdy7ZfVeY7xplZvsnd3/sblOIdjoYlsZjBLvYD/HG9Hr17hIOPamF07ImG/ADjKbeSDLDoG
/MBBxGCEeBog1kR8mPHTsVRd2+KSiJilZ7q5h6iWvE+hXre6d226qsaH8POxYJ5v9htrlhjYmYej
9CkFX8H43o9YtXYSom1eDg6lijq4tjM6ApxkWO+dW1jjTDoM7EAdI9YM9e4dti78q9GI1u9JeMmq
kNyMl54S9jQraLFvxIUjBsHUtybe2vtDzUg6KfGKJqTZ+JY1N7l6AizQhy3Z49fQaiGxz+XPkOI8
3o1dY19KSrSGag8PIsp1CrN0aq6q/BHUP3a8D7IFGt1937OdRyCH/sJkSdstcC78LTLRFqU+Q2wy
UxEA4Gs0wgvZ23MbZ4nXQ5tXlKaNom57EsvR6JKKhV2Deuaypn32ImM7OMr90SMjxYIJhAhHILG0
+88azyaFStRl0AIkWks52ycJubvcZwR8+j8qK+N8/LACkB/MC0GC/uysI4CVdtoHSUGVh9nrS/aO
cnEsCt4dgHXp22o+J+cOesqiz7nNBDZMxwqMhf3K5nuSXnqAxL7C1jHdx3IjjetOfUsxs0XVzGBh
QT1nUax/pWea1w90XgRuEuaVr5yFUHlMynXEVAnMrjaOq6jd3IHsz1iMlx1sdYe5WY+/C/XLYpgo
kT7yUzOyx7D5q0TYRAsiCOVon9YblExdsYsk9i4Dg2GmVdZ5glad29JgHQNiQPHctdBxNX1phBsv
e9StMxsdf22BYgnBb+PxqKQFX5xou3IiB4TXHDGD9CEwK9wOMxvqQfeO4pvw1Udq7fKJgElY//GQ
izXb/aM2yd+k9bKcnWfuebxjwFph8hvcCqVahNa7gZewJSLs4oWG3EIqjlK8aId3C3ULGe0shXvc
oa6zyzgvXCXelMUpUxm2TuIDROGHJiNIm0P0KncoMcKDYTa4MhC2WMP3sA6BjxjmkcaegZPdmKTG
UjrXeDZQxyuEjk/FIrDhF2aZNo+nSwKbcwaD03xqtsMBSV+SQXBi7crpI9WvKZmxBulRvv6d1Uet
uE36M0DCpqKJa+80VGhBpE/i3sJ+TiMUsiuPF7w8sFnSlViZ5rEoQSNa0yG+2eBFl5HoTspvoV0b
fP3Rgg1KnPtwFidvCgBuXWzt9gxzdSdqd2YYX7XMxvdV3ezHjPvK/xzLdxWto6i1KocxY7FiayBd
B6ru4NbRJqCM4zItkXpHxcbKTwaa8HDFYgqaBkhmYgFhb4JdlM6b5JbKYLXuy7FZ2sflGo8sYEeF
VXtPJzpIvLnAtmjt5sQdBOVW129CuCKHn+K7dXrMR9VbE76cFH8gkF1F7Ayr7RENtM+x+FKsbUvw
TfJVqeth3IThfew/0vpTyn6j5iszqELwDWO1sahOkYfc4YSaCvfRrik/cvBp9jH8mxYVlcTuQ1+S
W0x/TG3PyzPJh371Y+NpzZq3CSyJ4X3UMwicL1855SU7oUbQ2WesPzq0TXL7Jec7AAcKeBY+KtM7
dEhFgq0MHh/pe25uNKu/pb2YQkykS4twRJVtoUz/5zo/Sf3dNha5TeBAfknStT1jWClOsf7XyqZr
YyX8NpH33a2FsSDPT5C/XvDTDxfEnpP4Sq1t57yVGFvY+AC68uKclSWSZGvlhcyNfA31VoBDBjoJ
NnYwZGnBEj3FKE47qoHyI0JZPibHOtuahWC8u/FDvIhYP0ZwTAzMCmlUTCA64K31FXEgJOW9hGnt
9B+ezCQfWxQ1vo1qT8UjsVRKUcF2an7Q0lU0nWTtvZBuGt6GmP4YOQbs0lIhHNFYpHvD+MyzRzId
LO2AobCKP1OusMK+oLohe3VFx6CrK9NCYHTumvUwnAsL5YKzjIs7KxAylBCM5TWZ2/9bsSBIuOzT
ZCvw/4brSTeWYuNLzPaRRds87ZzgSespZJAoSVtziViqZ3EJkU7SCe/BiNWZjsnZR8qt6gkeetQV
x07oRAUXyfW1mAzGFcaIOmrYzvkzmF8F2uYY8G2RL9L2POSsSNkN5lo4+aKnhvsYty9Rut5KiJPj
4MByP6lbOR1EIykaKIsL/9wggaL7+bY+452v7YSjX2moG0J3t7Hlta+ue32WVStN/mI9htOcQ5Kw
Ue0QsLuUbTaQ3HN4FYTlswr9C1B5pK5/6fUbTErikobHs7rf3L+Ruw/kFsowONSGML/ZFoJU2AqW
X79b9SYCYvOXmXq1jBNOjeQrJ4JEBhEHgCr9f8imY/+vOwCHlE9k3KLTfB/VlaHSpDAzLNvqmSK/
JZZ7OELUduqWDQQwHBsEukgZ4J3cgtb0zsYfVy/XmkYjshvaX1o4hKQgu/yyYXZNImS/PYDFPcop
NNQq0w+XYE1kZBzD9JvyEKRvFsk/0r/Mlbjfw7aiqYrAe5XVRI7Wmy8fCg6xCTnMJnpTfoygGRYZ
10p1QTyVyutMFnGqUrx3lgwxjXWwiGiMOptRfHJ1/6/qjkIcQCIEcm2+p3/l6SQwsCh7WOxeEJ6m
iXBeA9tb+jB6kCgs11g+p0PaXLPizTMIuPpuKhFgdSwQqZugdrVO9s6XXZw1pNXS1mJ/UHAE1Ezj
DQ6bICRd7NToe3qltOYSwpiEi7dYyS+ZBUHINxyR+ED4D2shQADfSANIhp/C29n/kXRey40j2Rb9
IkTAm1fRk6C30guCUknw3uPrZ2VPxK0b3TNT3SoSyDxm77WpxAlkqJgiyVw7DUufAa4H22kquwyV
yr4KIRKJmQivP1pFfLR8nsvJPA7ghVCeFuYm71wrAPR2d6gKoAwUVHGOylXAsl875DzYHiKULQP+
Av1ey2xMZ3Am2plk0FdhfmnjHHdkMp/qJygxL/0WD3RJokeiMdhaQEu0k1NbQ4kLMkb8K0EbdBin
CRZrNWISqV2/ZAxx0syXU3/z0s8CzErsujkgG8ShmvJVtZgCVm3752Oyplhy5lODYhmlA65bsU3N
/KvGpxM4p0HZjEt96fjY5XO0Q83Ctx6/PzL/ezrDpP+nC61GZS+q/p/HDgyV5LxDOdfLu97ZQp+O
SHJKEVU7/3rrT/wMpgi5Lf1ZXZ/rnDHjglxY9VbO0TzmP6LvbIGGdbeIWaWkvuEoy4WLPx0WkTrC
ynF45bTVqJ8H6T4Bc7a0x5hsff+MRtGW95omnNSMRPxdKFIuVrq/ZW43KPemfSTOs3YQn15z+eB7
myLcWwwPZxUIuQ0Kto8m/xdzfU/1pdQXuvZrZX+ZBp6BzJ5l03xF5d1JvlXnJn8EC789k9gwG5fa
LM4/ZbYKQudoomuwhoxqK8e0+mzbvQa8JtxZEW3pEnedl907ZgNKZf73GGk8GiAXZr510gyMGJs+
AKo5R7Q8B/zCKYuVZfIXLTMpZv5Bs9WpCbRmZfywcoVZg8YQGpAwjJsLXgTrhxEQ01xUOeQFmHvL
vtXpJel/wvGUq//6UN009aWpNFbK4IAI4dGtd9K7U3ao2dQm3HoTK4JCuclXE/1Duvnv6mQz5l8F
+So1nwZ6w2ENSJpH+gDkTKuudu52tA+VUywB3gDJYows+hS1/dExbIxPwX5pyIrvjk1ylgGB5a7M
CJRhlj03sH5EPjM9zkovE/Blg+KLlzJdcV9HHRG97lSjt00gHPNKMTeTwWAdOAJMajCEFeElMP44
FGCmWPqaCBvP/+U0QFD3OyHSGBjqUqh42CH1346aeWJ62LN4jNVPaAMGa0gR4mz0OyK022mDuWAW
/iU1IqJn57HS+hnqjcKyDh98vyiQ5+nPhH+wfhrDbyndqRwWPYjB4doxQSllqllQCzqyWyf7J3mn
wljWE3Ikll+u8LqqmHbKTSdxX1uc2Yf/ZFTSjenRLCthby7bZKf6G1t6qAY5MSusGpsY15eBmqPl
BUrOQP60FsW8gNKep/CYMwKmSRAMD3ymwgnQy8D6XHK0MjccgYqukEeSmQz759ljda+znaW4oOKq
Ym8V5/YDJiFaBPAwxU2tL2z9CyznFnrzeZQuuUPRSTU9KbbHkftFbgnIoXZkUQ3t7tVSMeblra5f
I/V8fbGqi8Mlqqlr2IGkf85iNDpiUFVKF0O9kw9ktYcwqGbp8NnpHFjTD2t+Ae1uUMsgz7e7Gifc
Fnq7uWH83XefJCzMcClkjPoYTOAOpCXUyrNz9Ub8BesIgfDQnS3vz9b3E/rookfcx4klB8NHUBxV
Qpg1xAnUXWs92jntyRlc2Joji3f47Uwz4+4Z+5x39cGmkVfJmOjCo8m0vsga5ENPTdtI+TbVD8KB
PVUrdZEusD0LzYJ/kNA6REJUQH8RL9NsBR1d+Ga04WkxZo1BUMyQxORMnWEd97vJXDvm2sxOSrmP
kGpJJ5MOrkBs/jCML2W8pNImc3YG/K6aAalSL6WghAZlA9hA84clsDlQEs4y80vhFLC8T7EvA9eL
OtXKXmF/BNLxoaX7qdzGmEoStDu03oteO9vv/z7A8YqldkH+X+TtZefad29IL1wxkrdHWp0pyPuQ
Mmcr0TLp8VX4mSNeHBkrZ+09iZEPkbrUYJF5JTgZ+6Vl4NHb+cE/QZyrIAPk2wwPpKO9/Fpeoed2
tnWDMgr2uWPNikWbHoP6UtTCLWRuW6wco/rUvZ/a/kU2M28QBFrIvcWpojdH1iBkd3KmUCNDrwJj
qw1M03EsKwARSWHyUBxvB41F+aXhhTHd1H4UzyGBnmrhGKK/kEHs8W0HsHQC8khaBCwej+VA/nWA
4STjby3XHrbB8K+3S6bTOGjoWbGYsVSpYHIKC3W6q+3DNCAPn1OVxjxV3grtD64k/t0aFQLbjVC9
+spOp+G2jZNJuJXQ8yGUgY7Lz5sHYA0Idpp15lYxtykDh4zxmIi3L3ryycARmks/3eS43WxXHKO1
s1CWrGdezfiM2o1NezTcYEUmEkh7g7WSxhpgGjke99QvKfM3tP5JBbL+zKJhxvkiW25B2sMc5XFn
fXqiUYcAxfpp4UBDluHK7rSLGj4y/EEWtju2jOEJat8YHop2WdsPNDTI7nkdsbQ640UJb9ClHeam
auAdCvUtwlo4gVpKFVgCLcNS4E/pcJbagxw/0KvOA+bMYKbiHbLS0DzVs2CJZdzAYG7MRm/tN3Mm
dcGyWdv6IaDtXuv2IoqP1OwpyI0WsbGMEkbcEh10TQcPHVeE3gJPxOGKONqwAyTCYB8/WZppIUgH
qjH7iQydO6pNTrrxTHJeJQs5cHxMkhtCCpi+KghQDyiB5QZicRGzhodKRZEMTPg/vVDAKx0f2mbJ
xIouL00wEyx97zFoQHkPY7sGAxWjaOqrtbXX8701v9Mf2h/TIgfAyK4EswzxOasuZha8BaqhUazn
2y642UjeJWfee6QqfSEyjGYMJMOz6OXRlKkMZtVDZTAqfzRIH/w1S7ticEWVjxNV4m3jjefhnLqt
NO7A1PIwajD14KcZ1vrxRVQgXEe5R5x9SshJF4QtqETOPUmXwv1XXPqcXdGGW+P7l09icm5Mhnh1
QGbDtf0P2IdcF6gti0gL+Uwug9ReBMMJ3gJWVt+wZxkW/xywvWzrC5Ob0dAaogw+qKM/aCWXcPNo
nnkmO4fYuXUXn1mZPDX44DTPiBjhRfjGM+cNCaafOCJYT/gcoHzihvPm+bAfg21S0T2LkSwkpe5Y
W4gfVtoAGAl2CFE1oOfx1uOuVtoVf2yINH36HKO9neyQoHtgDuy1jdDJvOAcmdUNGzfXRyMPETzV
tiEAYoOQygOLDObxsnqIaia97ERykB5ZAUmZPwAT4gSVf09xP84b5DBiPIlEpY9XU/rKAN459S4c
t8KArJQLYWZW7V1Rn0NtyyFTOIg7QdjwuFb3Gn+uvksp0mXiK0vaha1j0aehHhjprFjtc1Sp3Zks
jmK85G1EgjS7SAGmYBkhGZwXiOb/L41WKIn49gYIo4DUi4X0wKXcVavpBinSR2WaDddKB1fi78Pm
e3BWnXDMsn/0v7N0qRRHM90SDoNFEr8pEvXbVMzF4MVL5xI1vrqPk2fPUhNQgaqsFHIzafboFQ1Q
VELMPyq31ngJL1b0laP6tqez6Oas8CDNo5nS7X1kVj6hIA+/3EzK2vbuwyNj6CodJe9alTvLcWVj
FUXYnIFjNiOCi0si1NwBM5jo+QAswOZ/0H5C52SyaI6tz2gVrCAdTuG/UuJoI7p5kP4SmH75umzB
OSIMrgvce84lk3d6T3YgXRy43YM8bhx5LgOFGIXWT9m3zfeej6GhLq2rE9jDfDyXZPkM+jFK9jIS
W/2E+CUpmw8mAeL6jbQNL29ZfpFPw1cdszDwCaESeLGAp7VfCF9lXr9TYgdVin5OTXBoOQIDpr0l
haGfrxoaWKGflI41Qg/pKv6ALSSBVF6N9tMnyjTEeqmmSFigIsZrBOhthbZxXBvxUlIfOqMAQlDE
4KV0LaRkNEIWPsdgQ57cR0MTiPKsC7nLuqceQIT3jlG+0uC4Dg4WCGx7CnI3AIPME7uEG8o+mnNI
eflTimMC2MW8AwNljkPNWXCfp9gpw3HFaoyrlAnOqg3X5AZr1Rl780BHb1ffcPiEEt6+TqJW6ViT
GhehYx6cH9Fi95sSfkf9pbf9IsOu+c1b4p27dtele0W7C9swE1s/3pnDVtXBP8/JXZmaX718tea3
j9ohR2yr1BCYGX0Y5XLUF4b5Glmmgr4L1JVo20LjItxLejmX/H3lHFhvr2qUx6x1wBSIOlmxz73y
YnhvoQ3wofGxBOYILR+5seyz37K/UxAlVyrdqIF7KnS9YfjXKJfQe6S/U3T8Jom4X6LbzKbfvKOt
EXLWXUR4Q7aJ+Lxk4qgYu2nttiC33sEFJrOs3gKmggjJJCK3TxOXNmtAoja7B90xMzszPcIaiQFo
otmRsyMZJcuEh3SoL7K3h+4nNF0w1qij+W0h4pUlE1iyOHjU+CpEKaepvGJ7QYdiDF1gljFQtLNS
fmbSZ+PccDAbDB7UaxZ81kBbzRs6g1bcwCHOcvTRW90m5eEux5tWjAZM1LTNOSm3GdIZsMU6VfX4
ndeIUJ05+yX/tydvxQLliJ5HSMNBxFH0WPxXxIwOEUcOO2ooWuzH4Wn54UHUG3L8zcIf9geq1X7D
kH9BxsPITKt1U21VMmFWKTp/6mCrF0hl0XYla7Y/jrEHLvnRlFvhV2R7LSbatPjmuQLBoURAi7WH
Vm2aVnCTjWTZpfxAZIz8VXMb+qy6Sfy3KfAj/p5inf+D2G605EduCsCcPVvZe6YIrCaLAOvWqEB1
b5avskNjGcd97DNEjvJ8ptKRmzCEe0cAuFBxLeMNrYKHapGGPjzJ2kFteN0yKJ+uDQSC0UVg7IVh
Oq6/xGMeL/jtZb+g+YGNrOYsMUAuMj+ujmDcxXBTCy8EFNDFNtrJAYKbUwVoCBwgWYnNQqT9qs0l
7Wl0WGEjWgo288INs4NhHTEuEhV799nKUc/MupKWS8Lza9GsQL+uwoekHRoPbWLPWv1LT1aZz3Iq
xAhF4DWIBklHisRETnFHk50LQ68y+9fBQVJdRnJaeA+MSx6vTXVbStc6R1uxNVC6QI60t3aK0Edb
MFfGrciZUUe7ovsdqX/T6JB0KMEz2lHrXcUc0uVmICaItDLRYWnKu0ozMDKfCVefRYhWx8IU2pYe
jthLvEdllm9VYddJHPYGPRhrlx5nZLSrTJBSRcWHOM97/1YZ9qGWor+2Kr9ILuGu8jN9bkjKaZqE
64haMc3kP013TkE6PVIZAFWlAGlgnq9G6McCaddwEVfFhrjng2KtRz3/7qevnjRJmy9XG8jl8qWD
CUt+ys1nnYJHC7qVzTwnKP1dDuM+StN9RSUZyi0rVeWOXnzW4uIHE9NfbJSkYFeRFuJ/y2JyNzBZ
ltAvvMntA5XLFBtIqa8dliltxwNXxRya45LWeon+f6aG2n4fDO2hk9uD5Sgrv7AvvZrKLFxazt9F
gTZQCyR0MxhCu/gSDNNKUnRwo85Kjik3peGosotEkmHnDmQia9k15nKgzxKszZ6zppKbf7YesWqw
zpYjdjv0Egn55wjfHHRjY5pvrBC/KJA/ZOYBUyezuJQqpNgRFp05AF8cFlEOTcYaV/mEzoXsWc9G
egVa0vOrVTGxAWYV1ajfHMZS16+VlMxBbdz2srRPgswtupDgsGmdIBNsET4oPvcmW4Qx7clec3ip
kP6o6bIttFVLz1kCeA11euM8Pk2pfe8crB6daZyKqd8HUbEyfMC+6JGtRJkPpYjNKWjoJrSGCcJH
aW+GWz3liaDCSvG90YI56SvBfTL4w8HHFARt0zVgCMhxuWgsmKJwH8UaI4+Uc+2AYSOjjHjiZcxr
FAal2/NoUJgA0FPJtCxXUW5hPANLBNoebvGyswFpsb6YFJLrhQioIotG4aZU8Hzbnavob0n+ngCq
FOLs+adYAGwsIghqeFo1S08mph4Vhc4FGFMpsbQF6fjp/RNlSYJsxWCvP5yigGk5q6UItWFg0Cah
DIxtFuUGaz+ojewtdObGenRwkldBXzU6dM4EbQwHqUH/QDDkZEKnAa3VYHQ2GKiarInHCZ1YA/M5
jedRS4czgHdlrV6k+kwlm8IGFzZyZ6uUG87bQbtUkg6mICXsESiIf49Oh1U4nx7Fflu0iyBWPgwM
V5zAvkxvTKcZTktv2o3JZznVS37QBTGbi8RAXjdR6Hb/9IaZEmOS6GhbrhfuMlwfDFOplOdIk7Sa
3Trnh4VfYRDdaHALjLWlkAHG5pLYeirCr266UHSn8aPA49uSQRZaiOyYTSBDC6V+7gfpqibdweYT
SfB6JGQAfHgMyjzZjvDYWQgRxo0OwM1PFzXaTp1BiJTKdyaKLcei+HgnwbUhCkGCgW+hrrZ0Pja0
8+KHC2lok5zzQXt2ZBj1Qn7JP7AwKVUi+lAhaUlIG2QxRqLJ6CN5x+4xUlO18PZG7Ndc110+93tp
oYbobb1hmSHBm/AKWNm6CFg/1ozXaCoRZhdIFMKRqgQ0kIqePVMApmKiTIFAdaJS41GqkGuhF4Ag
gOah4zPXs7UG1KvwYlevlEVajXQbNHAMBhelea0K9mDhbw742GSGofKEC7qX0aTziXVuLiIgHfro
mg+Qwx18YTVewobOmE5EsRi7ITPNSc5wkDoUaNctKHYWBOOAehn9VfOnp28bK7GgU9Qq82CWlaJi
ZX+vJM+qAzmr7WB43SDX13TCAIEoEbMfKWRSzIhc6bnEmGgXNaWhhQ5sGOuFD26veTfpzgKANjDv
qtnNydzaOT+rBohEk61138kfdtSgrIhmmLFwNeW8KU2FivarU74DH5Zoysd87m1STGkl64U6YAuZ
CAfo1V1SvRoTVxhrhL757r1nNxyc4J44x0J75Oq+Dl9K+Qm0wq7uUrLn4ddoL5WBKsWgYWHMjzSh
UKkHazAD9B8NLcHA3+fDsq11rgwkFIO3dTqP9dQ/vQcD3P+2iNbEBFXMROTokXDPFBYPEH7Kc8aX
ksanoWSjr74zm9lDotyLCLwrzBGsFvMIkoKXYTbICSVAtpFDER/kH0G1YJlpmHsFotRoATseuUXv
WYGoL+S7+576k2V+paihk8lbCPOHo4foSr4NiCp/gXprWwWyBTO3gGEsxKQGl2MYvsOaqT2RUEQb
ZH99i3jSRO2gfNYYDQrAIcqvEv/ZTKWKrwwZaEQzd5PTb1wKXAGkQ56l+KhUML0+Q1TVwoSnXsII
7DrmPaXK57EKmC392Ew4Qst3p9/N4cYn0eMFYWUMWi6WCOQKZ5mxHeSzX9xSgnSBH0U7ImAVkxwh
3kC23iQe5ZuR8ZAcrFI2s/FJiY8dRK2PVn3JCu2/tAxYCCZ8R8AvLPo4DYdaWa8M9GyjNktDb2az
CWioQoMSfrRMiIhUwBHDQCrzWeCobNgWGPaL/wihH9Yn851yygw5VYu90njo/5NiJ2j9MJlr3Nit
HSw139xl9LuGVcwDRnEeJNs4qdkrQYwcvrxOoAGTj4Y9sMpQgaYQwTChiCy0+eWPJBF4+XrIy3Vc
zUV+CI2IxcYdWcWRUZUUE6Zy0Ilho81I1+S9QY0GsfxhpfQP/Z6cmxEJZb/Mt/gcp3QJm1lU7Oqd
3ynli3I8mZHrhxcJvB6a9nYn417E1aPnm9yB23dPqn8TuFcJ7GfLmMJQbuIhT4uvCluKz4+cOwO/
JJJ1IYiwDydCNmTqlNDlRum0jlAHoatQ6Z4SGZR+iEJdv2tROde6k+7lS025SPpdIl1SU78V72am
34r/yap8MrP/jp46wAluUrYjhSrQPTXDuzA+s+rQWj78I4OgDdrDX40TJD+HGVFvf2pw0EkkFa9l
lv7K1l21vuthp3rHAviMtcsQwiga08XfpCqWo/qIY1eKNiWfb+0vtNBemhqaCOWvY/jtPWGdAYWt
vB2fZWi7TBNY27GMaXay4xLFg+++tncVdsv0WoprNnzr9H2jdlOKzzRFZPvHn9kZ3Vy/8oaM0yvn
ms3Gnx4hX1p+AfpN4isKwwkupnzQ7ZqAbtKS1Y013GvqgJT0w1rT9zaLFGb+jcKJ+Clz/UQ42yvn
JLfMqPZeeTHbn6xcl4ONwZe+JcTER2h8NnHts5kqi7saWLwx9yx/jiM4qP5qNBdRISgyWtxljn1T
OWVxOjcDV1UunXFtmKEkcIsvnUm62dZeqv4h6i4qxfu4i0p6uQMJ6fze0t70oC2mU8B8xFOvmv1Z
FcrM4E5N4iOGNvaJjswu8FhxelXXMfhJ07eSrtlptvolRd9Ns25MR7XZ4MDT1J1MWogS7Tx5xFS7
KttnKCN2dJP4ZOdby7sEDN6g2vXermJV2R2KcqnXwBe2rXHRWkSW8n0ybz36BSU7QEGvaBltheFN
fcwx7PDBe8qzybZ1sU+Uz3A6yMNV5yBowzuPjMIxgP+5dH5Vx3CVCTEbN6b442j0onX23bHWteIb
QxMw7KH/J3UPxvLKuA8jFqcfBVgESjJfc02WdZgXWaL4GA6ZXfb5rVBuxAshgD2aERYkfIfTSQIL
KZYWN9PeNAyDdDfB6xstC4d1heGy2x7bV8pGvsfxQ2cr9K7UjfHKM478RRWfZOdmMoq1DUaUGSc6
0oTkZFR3yzwEFcyhc1Du0gAV/2aYkESugevZwSlAvkhkhKMdI8OeezJV+IpLjrW4hep3gJbf92cz
+QbskPCN5i26PLJchoJai9OzuxKEXWS/CXzN8l/M9ZfuAz9ctCgW7MCaK97D09ddhQZlWWJZct5S
9T367yl6mjbeVMl10hPdwXxFBRLANq44S3PtX8FdY+PBGlDT1Dlanj5ahGy3cv9tDORDU+qRhoO2
M08OY0BOPR1ozPohUN5x8Mi7p2nei5EFzKLKFpiBvHHXdK6afOls57OjH1wM/hmkbDNQUNu93t1k
7pXoh8OxNuaqjydhFrKWAqPXHAt9z4ClZlKMgRCZKYKEd4qC0vYuDgu02rtECvUT3A31qnr/ZL6A
/M4TUaYXveUL/SuYlSFi5KvXEOmCuW23OsJyn6f2ZA8733vr9bZQmI/lX6P/08gro2f8Xez74RAR
F9NtougIz5gG3u7XZNRhruaAj3/F29Se6nbvq65aveixZYieUfSU4G9SRunaT9c+InlVoppkreHs
kpwN8SZUHzyrSfFTVxtkeYNN5mj6kSNBIlgCJwmpxgxPHiFmGwWsnXIucU6mnMUdbEhwtpDaZyac
5xR6GKPQOWVhYfuzyLaZVf2KF0wMD4qGWeE+MnaZsuJoa/VHQQYA+kUj/atY44dkTNIBzlCigNbh
JyuULWHIvrSRTaZdKFI5Tex+W3ef+CCaiRnX1lNchocOrurIf6nMuKmAP+oeqzC/pkGft1E6o6Mm
U3VjtwSOar+6CFSgpunR9sXwa2VbqOw5US3rbGcXg8FCsQ2im2jT+GG76psu1YfnbjOGFYVRh2LU
qsjL8FBfuVnyq+FI6hj/hhgLjfDWjy/au5zyJzpF6ZmgtsxblqUwPaQ+W23Xjq968tsqrPflz0H/
KYyfMv8rEfRnM6UnVXAb9P/MeJhhcBX9YSv9E5mHKX1YV1119QkXrKYKkRjmBxcMq4zRvzQZ4SZe
UrKkko1nb9Nm49WgzFYKgT4W8KrVMJENf2niq20z7H4FziF5VOQuQFWUYdwhsaOSz/4S59qi9C1+
uEX5w/f+JYeDA6hGMGYhGZ8KpiIhy0SXH9c0l0ANCKE0eeMo7D54aYLyyTuQaEcJY1b+GJnrJWvV
WI8Z4ai30HctmNDUKNW24i9KsnQXdx1rbL3nOqb+qMCNI8IlGx0yGd9OiSOBDQ37qA82eNA3VFKC
whV/EVm3iAER58RooVzZGORLok5rCmAf0kYbcVFwMCZ+wRql5kLglRmRwofWa60X40IfI/QgzleX
Tk/HVB+FXDFkYlmpTm/b6wTr8GxzCagonNs0O4z8Sg7NI2bqFlr6vtOwjfY22KBoW2sar2yOmOPH
qwwqiHFjxDDinCHdpHa5MwdqgyJ3PVT0qc2W2AamJyH6RgowgKrMk+pkWt7JLdrUbQ1LuLEWgZwZ
6HfMU2TpKOfIt+KXQr8XQQpoQlVdJ/FaS+vd0GtuL8V46D4m21tOY7GUGFI6VgTCEBVlACEkeA0e
LYqFGRBtAY7WlWE0q7QjhKIqiK82lHnRXSCQrScrOCief67t9twMEDickZbbbdKrD1S6ezfOdOgo
jpoAkEAsL1pK07YYtmX4JaMYSEfqWvhOrbrKwmSfEsleZmhTDITDhLqZ3dHjrFdo1uXuikGgsI6j
P6xTRntNAEQEqdXIUkeDARQ1bzk/C/luiAsmJjUui9WPkiWipN7iaoQDNj7jKMO5M7ktGg5lwDTZ
uM50DxN/PmVEI+Uk8pDnFevjTC4aVMnjpo6/O1xhjGxiMiWw+q35Kpd5glHFE9a4/McHhkw7WmBf
if8MhiFkgkK1UpHX+auYf1GaE1JLozsCUcdIPNdVhF2A66VuXDrkl5lEfhm0hgbFWIHQ0VJxLSOr
qMmb6Uqg/NaCbGbOI75oZrEqdaM3gJ7wyokdLgFETd9dZQn7X5tw7tRmf8Hk1qUXqZpWeUhSWeu7
mjJu7bq94k+c8sFFnunKycgLpRyzrDnTAK90Uupw1uAahRQxkFMPPyGPLjLZfqUtPZOxv0rN72CH
694y7uB1DXu8qH6y6wp/rZOj1WDsbRLNLfXqJpXRr5QQd2UKeW/du87dGop32RPTa/bfUZ1dC4Vn
h7oUm39vt6deGg69ohwyczoEMRJjTskmIGaPTZhjCpuwNv7U8J1ako2EBl9eIHzISEFKyuRdVwWH
CGuLgUgGChr76kAGG2jRkcx1zkWBJlYaLMlhLVtZ+GpKVkd7QGdvJgQLRUq/SHrF3D/vw/g2BvJf
ommAv+LuUDt/g9JfO1s/57oBibabm/q07kn+zox+7sjDEYcZqggZ2pimI8SjvOj4odPOYKeACjpH
AmqE8dzjme5NCfys9YniASdP+tY8F7gM2y1DSGB0yJi1Q3STAq9EeqpheSXUBia05qZ+eW0dzGep
rr7yMe526hHqPrdpmb/8fqqwUf8M0vhv6AlGQaC4KcHOuVyZDlN5h/Fh0rYfVSnKDUQ6SU44Wxnb
oet5090KU7IbxvBMACLCJkn/yEn1DRoccT0naFYSsKuxb1Ww5RBJs4JDc9WrdUT1MpsKVjW6UW2L
6KURUuUgrAc8QF5LuLbVYK1P3lazq001Qu6FtoLksyminUpL2yaovtCfpDbrdjvdToFBulEPrU9f
m9ApHHnfkTblabjvYJAUrEdQV/EJrew63OR9NJ8KnPZNdZZHjONRAPjEn+Es2Vha75o+rHxZmnuB
+RkC5Uq8dBb2vGdk38p9varMlshMHMJ1RxcWuSEN2xjmW7A6F4UAdx7+xWRhSdYVZKi3Um/XY4v1
qZW3SvQcOh5upVIuUzt8ykFNzgetdhQcZUX5KRHpZjvb81AWAhEuh0WZtBshBWAs3/KhMXckew2A
/BC/TZ/lus6+I6pOflFtu3D6mUhI4B0/Obq5GVruSoFgM7mh9WKedR12JbzxqGGUdNrXEt+3Mbl6
IO8MX921FnSPELo+BYLFdl+PvnpoVwmMpRSZSjBSY5uQfnq3LaJDGYXbHuTkoCC5BY2AddArxv3A
sDEwmrU2tkvJh9Zk5KsIQkDaOAe6GvxZG18qD+JvO0CpXRGRItyz4ggPRusdG3by1TAtEltiyDds
6qhGI9RsJ1aANlPPEhQ+kfFLoEpEkSrmrAG1n/jKSa0A6xyDfJsES087EJ/M/w/0DfyHrj2pOW00
c5bmQBZoBfYoDH+KAX0euPPR+Vdrz0q0kek7l1aW9yrku2Wc8dYowW0IFYbAAC08t2L+XZXfIeMo
P+4YsjPYMj+bypwnDA/GU8A5FsCaLBVpZkHqcAIFzioLTEhZ2IBlBQeFc8I/2zrbnoPdD79a7STg
9YbHDEXe6ri8uuwhJpu+c3HoFzTQGkN96hrxA+lMRkuSV+sK/Jn19jlsG2bnbNhpsIOWnENYJlp4
bnCPURU1I/r2PelZePKpg9yA4AkfcLZegiCOl7X0xb+E7IXgYWe3gounwG9rEbPbzBwuSb12EJO7
6Xi2ykUrryfaWSrfhoRtvXrEypqvo062kndU/Hel/6ka8vKbpb9L/Wpq9K7Qe2WUu9pVDf/xvKc+
xOuvFKylbz1huuE7mmo0Y+4yFCS5fQ6UsAzCOYj+dmBaxmzeXCIbxwQjsyKO48OAyssIoI8zKMgw
MEgWaSxtQe4fL7gjfZgtXEL8KA0UjsaCto41uydVd0pekckE6Y8/CCMgR2Icu1XvHehIlWvM3kvJ
LWd2bHcYQkJ8cT3I5lr4o181YaMqBRKXdSlmbUyFjelbA4RZMFEjskcnxkeyv6wYMRr7otRH4uRV
s+8oGDiW43mQm4uEIJ6K9ZwpJWRUOwvvNGgs5GJnHY4tZjw04Xy46EpJXOAtYp8zNNnK8JJl1Ajn
bLU0mV/bHf3CuEH6QSIaC2KyOWIcvJr3ArVM6gNI2AxIsb8FmzwwYfciDS1SM/NNAjSwvTuX3v4N
Ui5FmW0Y5B2dUbLhDyyd7nz80TJE3NYSn5WvleQsqXcvStlRvNPoV1ZfSktDcfKGDdm6zjLiqLDN
Q2R/FQZwIP9HH092esR3wgqRQn4qoBKH3wLtpmJpa/dDe8rYwYysr/7rt+nk7PTTDz965ZEB+5vo
ljo4CEn5yHxc3y/KqNT+58tPU4Unco85qpVr27GFafD0myktElLz/mFarsXXEHj1zpT+JQ1xwo8g
Pk+0zQRlTNqdt8O2d4F0DqebD5uaAUqivmOWDv708nPsr3Cq2epz0swi05hxoTIzZ/MsvQiDQox+
DVLcTRKUkNfAUtZG2Mfr6LzbXF5OsYKH61ahk6mS34F0lk7h0A3/jNRg8cfqe5Qwcs4knaAqZqRF
ckMH36B4McyvKOFHm3wgmuRZMZRtf2MLwj3SDtaZ2F0Q08/DJpmzw1vmpnMZm2QlHqU2KBeCQdYo
C59aQ4zeartYGz4axgHCl9KRBwsJNUZ9ijBWXUxqsGCqhFkmwMaD/U/NFk6hbhyJ1EH0vIPJlaq0
89H4H1Xn0Ry3kmbRvzIxe0QjASTMREcvVJZk0ZMSqQ1CNIJJ+IRJ5K+fg56JiZhFG70niqViIfMz
956bXudMm9IluDGqO4TsUzsHoBk5qGHCSDJYjiVX8AIRNygNSSD8M73Z8K9F794u2fJo2MZVkocF
83NNgqfJ1RU9M+lFZDnNMSvr56zkvLTBXRF0Z4F8w0lRzVNiRCI/xm595FWTOd4c24FaeelPTRke
bFwhfBHvXQHrpDcEh0O+i0/rIu+yAa9Wm7MB2QQQrGSy1wyqRawQ6jH2XVB/UB7su6w8jP2zzBWp
jKTa5WhuimNu2fJhV04lCjsEvhUNtOs60AbV0eOvUBqecD+96Zv7Im4uWKBBjvTOMbTJT750ge5J
qCie03BnXVQBHlwQDyJWr2BfE3MFKUQGUOEAIdQAmayHHthwACOPrFgYtQurNiw4XXWAW7TTcMHk
Nnoe+31LiUNtlo8XQwJM2Sx3Y2EPNSqPpoR8l7H9n8V+GdfDsqTXDhMgtLkCuNTA9zNLdC5AeMpq
OsVrBNSTFbvv3k/M0mxaH5LdQH5JkAYHJ14Pa0K+Ol12CKSSBucgu+W8LtheUGSMSXGcQUe6SF2L
yEO8ZHHh3IYhynV23y2ot2yMTz2TIEYWa/xaivK67uMzfcnktvtoIvrNid60TvYug0nqdP5DUAUf
k/JsrL7OY/I/d9a5hDR0IWWVYvm4MgNJAP+41JIZwenfC5OgAMXJslmU/zrql9sxdVJmv+CLVRH7
IYyKSYEdbv7oYdJ095BpY3ZwfrhrtxW1mhAWs98loi1Xb1FPQPHvguX+ilM0mu6D6VfIlqhNr3T4
pORn4Pye6fmVSzUjHgf1XOLdxZx/I4U6+o95dpu1ii2hnXlN+q6TzktRDlfMZ9qDIom60cXt1hp2
nd0n+HUMISntkw9QZj5W5f0MUqEq3j3zMoiPqLr152/ZnE3xy3WOpf8Sk+DZnJT7MAyfdXy1jd3X
drly6eR851IuexDmqfiZQgzuH+WkDjXJKqL/VOzMihHBXfxnEpfNdJSBS0cB6sYfzYIi/ClhoyFR
GabBJjnJduPUHpKI0PX33Je7hVGeYje3yE9382ZiYDoG9XRdOPjmCgrKn4n7qh2x438A3sOKkKcg
QbOELUE+9g0exPomFGQvoI6jDQyhT1KShAKHoKsJLyIpfCDCmC3Y9m3qGvNEtLKeTGgwton3uSjQ
n/szOevPfvKwljD2KS5HYN84ENlAIMVyw/prYjcufH01coQ6SrKaL44V28gZr5FzpwUav2W8zgZS
WErYBlnGABfuPqzIFjLG4I37Af9eYFiHha8N96FOJvbv+iQaezKJf1iMizbVHLtOPzv+75RjOmLw
Cqa8SJadn5Sov/Qp6f3jHKZ7Py2OYgz2s4qPc9ejyf7tr7QlcHGS5E4Xr6mX/7DJQ9VGSPUjKJ/m
OOA9cOOUQ9XH91B9jhOGN8XLZ5VnNHUgaPVgIcyHWOrqvlXBA6Nhd614w7dSA7sHGXtLQnAKKuIe
GSmbXHCTsOrJJqGxbtC51Pl6qlOG9tl7g9ypRFaRBb88tMKorHrSz2zfntcxAY8iD0bBZ0JtUVjy
HVdDYDvie8yuXU+2GYka5PTWHqKtBsM6m6uWNXzC8Ti7TKZHVCh/DRXoQurRdp6UcKsNu1/8b9ua
fZhXbuGfIxuiJmbNIu1Br+nOdJrYP4yUvLgRs8VExmTF1rlA0eLdeBWPMuW1s8s9/gFXHa3oSRU/
uxL1G0YOyrvRuZlncEJfHRuy1sN4U//1Rkpv8W6nifCkbI/SbBuodsd5iH4EdODWEF3nFOcusgfu
LHKBLiPc7pCk0S6bLsMS38Qai4U3nQqCM9YadGjQCZYb7GGqy6xykqCmmUvA3oOce0cKUjN1lqt3
3Yrm1ov0fcELpyMeSnq9SOqHKgj+rHV/2wEFs+I+ELBhIh6NH16PL2K76GXlHO3ENaMZlQzmrlqm
UzeRq1SJuyzJn/tZ/NycR36ByNEri5u44qFwO2whRNR7d9sTIErvPK/uF/ndt2mbgTOLz4O78qCN
ML5CMGvFXSig3rX99WLDBxvcpkn+YVX7nDKYqh39i3kdk+cWEv8IUiKdvkA25qN+rtoABQXAOb6r
I9bPbTA4jdOdSuArlRsvYLjLiK+uXpMJyFaCbrl6rZPyEGGLUqX5ObUazAnVyvJWAW3RTnBVrezI
UUQhq8JcqNZjm+l7L+8QqVf6hgfoMosQnUnAmYYkWYp3gRBjsxk4w7sbsbuSC6RbeyM6dcUgFQUW
ovVkeChCek3JDbYOw+1AI1qUZNmF1dscDIgzMv9Lx/1RZtmvIJM/U7E8peziEveFAICnijdpdUBt
JczTfhQnL+RciWkeCXj9XNA0jAFTsiq8kSs+sFKd3IFX3Q53UmyfA8rORry0CWIYsb4mDnEuxqNt
6orqV2TLUxxQGYfB3yVrr9yqP4qlOA5L+mTa6Cff9lkF2Z2PIirrEQsuaDedClZdTbEfhst9kmDT
myjl2Xg9DoXm1EH1m2E4HDrIi0i5c/8z1ySHDeQGRc6lq+Jj3D3C8N/H5EEoHraSPafu9SWCikWn
vm3NuqcM9fjKFs2ferzET741D7bEKoadzxlQkW9405wweQREDOPLCtgJK8qZG054xW072zekcNTn
6y2ffLSJby5254rxJmvLw0qK/CRp5mz0rBBQuF4JzlXd4qM+xgAVw+a5zuoTznInW99GRAplHhzR
uLLoJVc+HV4sY/wpI/rS8y6rSm7lyCRuYkrc3qSWwPAFhil0xRCsaGgQ/vgci73/YWnmBOasdHH/
Dm51EIs8l7N/syr/tcrco5zkVdex9SSjFdA/yoNjXWQvYhzv0EH8zdpg7+fj1Qg3PlqOMx+3mQh1
GO3VmF/1KEVytFkl6WLKq45Wjh/5GB+X6AmJ337uq7uB2qZoL2vSsCBi4cFUFmb5VYSVa5UZ49D6
oZ3JJujT19U0zp6C5H4JLyIRRMYXgH8ETRvTKzecKJnJkkYX7Zv6Li71o2nPxMjCkTSpc1c3QEJ9
BCkfcWzOPs+vrXEaAt8o2BrHROMqLvvGInGx4tIv2OImFyGvvMGH/UtO0V/zNyLY1IuZRwW3bEYF
9AsmfLsgvh+W8Gnd7Juj/N6ma55Kbzz2C33eP/Q2uripe9e6K1bM9TQaQFwhydjt/LCJB3q6qsWx
MKGbh7iBrteApApi5+iH+iw6/ZAtQBkwZ4ukGo80Iz80wACRpUAKI6iM/nEETSDW+Qac8BTZ/RzE
v9oBK2jK/qZVesdMAuWbPcR3TYPsOqZezTAn4FtRAbqosXtOUKoVNWoDtIX+m5yHoyHzgNuKdV8Z
7lQ8Xc/soGHYi1WBrUkIPcfFoRI24lP6NPV0EeW07Pt6vRhWQiS+/+lHcuL0TdzUZ5noi2/mq8qH
zszMcpblZciRZk6Euce3vcGjdxE5+qSG/dUiCcjprkYHqi+XjlOg+gmZ44/ejjz1Gl9fyyVI5kHH
umCcxrv0Z4VgsVw/p64+dmuyAyXnm/Fc2/ao0E6tRUDUVQxbwAcz4e3mITy67nzswK+3kh98za4r
1Sc3QPzSmn0Ngb82J5rJK03q7siMPyTmW9OR48O89ARTuXRlPYaFVr1HoBM1BiAwpvHvPobi/uaU
LZ0U2giBIjnL9/yIj0UVMv2r9+lmnETx1+sR3MK7IZsh3RM9n+DXG6HUrmDGt6q7Y7BJctRCIyqZ
KsiNuICrrmBO4m+SNUTY/Z9xQJWFfKugqfVJZ20KHBsdbEfLGIzNfIHBVtAc1eRX2xwH9Vwef0U+
XB2XC3tMYN70WAeRryKSpGYgMuVzHi4Ni+44/72WH9q+zduIqAZjGGL0gefHX/NP40z7liKXqwuX
Xsu+sT3GPrbO8MZlDVUMMfMZBu6uRJ394hX52RGPXkhS31CM0LQpEHNfkLIzeeQ+11vYIBEN7WTx
ISR0YCKA9dU53XzVaBx9SYEMSE5ArENY+6Z9i4Y43wc+9Xr+q7bhh1+O7xVImL1wi31kMfyOXs/3
L7PfvldSejXivhjI+IlihaI0hn+yOLxawEeeQsyhA+8x7IGc1THDmhbQXM9foVWSMjBCkN24ChJN
3d2JfnzQkCCzvkC0OzXRcRwvTsoV5gUm3kU1Kk+HQNXZbluVig9ZHsBLsUXcHRviR/xKeOcC3EnS
d5xqAtF3rNBhlkFTsi+m7DRS5OeQy4c0VIpJCL9ppohbRFplwiVitK32Okr1pcVc6EUByZ1YmZ0o
+OiXCFSrIcgxrV5ERGaFo6ZPoH37uQqPSniH2MOszIBpF9MgNAWygfArnDc4SFFceJI2CnII0LZL
z14Oj4v6F2szmfRxghi2+D1Gzb3qnBcVSEA7GT1/e8mX8VLK/lwtHVV0iJBA2/US49/Kq/mKN1Yc
y5qaJzAP8Rg9l00KocNLZ1B05XOS54+RqA+qxqtvQ59WfXRZlyAOwPMPaBIh4OIgZxAxYXFmQ48S
PFCE8EOyIrrK8DR7AsdGP8a3tQKHNYKydwncWDzG1p7MUQVu/9U0JSvTCEBBZrhDXES9soyvh4m1
at49e0b+9cNHEjmAMzqS6J/swbpwx8vw10yMrRdC9+eVl8+jV8NjMn9MTWQCm+T21ASQ0fycD0nW
v/hlhw1FmlNQ8XD5erlxotk/Jc1NMZb1TT2lpzhijFxH9FhZ5S5nU2eXvgO9UhQpsvF9zL25Mxmc
z9IFit9UBILZqjqKNQf0UfiA39P5MA74FGMm1Tt/DabTwFPUb4lHcvjIpkgdstxuGvT6rORGr4H+
aDxr96vFoxluKidyucRULMexccwh7szX0tefo0ckRyg0LTpTfI8xvVu+DqR+X1U2JpCr8r9TsJR9
yLJ6StnZ+rq+dntEYhHzwz7ub4XqWapP0HALBaBLRSO0MJwUMQuBnf+TEvorG1scLMoibxB/mgWJ
9tLty4bZ25DJT911y2EACelK3qYJvtYCqURYMhdr4il0XXlwbxTa0YT9e1i+405+sdHkYVSv6Z8I
QnMta+5VpO8SIUBrs8+hRtGqfJLqSsTbSV2/dXMZnv0ivTQti7QQeFa/Al4covCcsmLZzw0NnR8E
zy6EOXZ9J0G2aBcB1meMZs/d6H6j3LDVS28RDq0Z+EVTWJ962N7FCzMdPS+4awW1EJFCdfFHVjBa
l/Rl9mDm5qw3RYvIchbZweSEejg898EYfpTefFMOJBE0VhKliHHC6/8uafp3FcwDDHVB0SGe6xVt
KcqBJitgJUd3mlZrH7nI8RP3d8q0xxgkPaXn7YN1U1N7GJcLP7nufXDnwoneE7h5M0QaHTyrmGbC
l+k3Z03NhcWgQj9JvCZiXr+E3zugTYgXhJrlRaAiuMCq1LVsRCpqkuR10TwZjfldhtiMS0surAii
27Z7UYynwnIWSL75cQQR4z/n1FIV/4ijcOe3GSB+l2hhZyBkTThNesmwqfkQ5eKNxWbbmpVPtbzN
SX+QwKzS2qFhQzs9ZR6VTTvivZ07NBW6p1p4SlR7EwWArjUx3KUqQNnMqGfTNkKLtBxNE7DQXEvA
E9a/mBi6hdfl9zJ4L3xwAGkKcjTddN0xsREQEkpQ1CLg3eghYESReRr97uIHnrvvLWGmbLd0BMXG
YwUc0/RXVf+LNe19HbdAgVPnygOpnUzBTcs7zsnJzElX6fPMhwfmJ1RWx8fBIXW/t9HepFTwocP+
rCluPSewRKo89v9+J/qgPHiDf60m5kZ6ICxtGhF5SOehR1ZXUXYxP8WzMNXYuwy9TRTLCT3oU8+M
oUI8g4VtIuhF4j1cerzvWyWkRvkz0Yg7k/lKZB2+U+TvQ8bUSwzjUyUw+2iPYqUeLEwmcD2IrkTQ
vgd5xhbNZJjqVEEbNUD9InRoteOVX2h/3zic7D2uOrmmJGIzenEapDdL/LvUiBSN27Cql0GPBuR2
tgSCeHHCWN6BOIcEOZtxIbrQurf3kRD6fYgKTIfDk0bvA2eJzVKQtG9NOrAF8xnQ5Q9D5H6zHHiO
h4GAxeRItC/i/WSp0YPiogtDTvdIoBxMo+xcsMlpNTlkqibaoRima55LzIo5hjS9EXWMBwUDLuBa
Nqib5yTeowB4rdzxIkYJtohIEM7q6wDxL83aW8NjynZM7fKCrI9Ou8PBdYkZHosvOZNasHo9PR84
XrZv/W5gXtw78swTx6bM8FFPDRjymb1/VWasHTA0ea1zaFXEvw8EGj50b/1KnFEyfCKrZbKq4Tgq
SLl5q37OHlNaJ8RjKOmfoixF0stsaObxYUbzFFRNtZ8xv1KAt7tlwViUlFPGNkI8gxFto8LdySGp
CChmrtiQTYtiESV1yaC+9zriLUUCQMLOBzyGa1q7+3H6kk1KERjMb5JTqtdwbCb2PHIInhtE/rPf
ACpf5/Cwji0shPgxM9EWMG6hDcxsqyskG7l230qfyigQi0IIjTJvQlFL3W0PXjO+YZxTQQn1Icwe
/U4HHGTIl1Qe3YQT29+U1dhk1bDjQ4ope74rXUbanpT4tj0JZqu6JoYBsyELrdnRt8aTX6ll/zDL
b2fVLvtWw/S/YkwWhPLcVVf1AkF+1J+dg0DFJhtjn05lct8Qv1r2gDKpTk4Y/6JggBpX8EkMasJy
neJVqDVhuIecae2Su2J4rNx+ywABDJVP+IaW2bx0sAcCxaYbFzmxQ15pd092VBWezxQbYYCMVhb5
q4z97Bz6zCyLOQlPpa5Yas14IJI+uEq5Ui8O1LiqLt/9Rj6sg0vcdf+Va65MR3n8GeNH0XaST5qF
OlK8do1YL0PzkLUpPw2XOc1kYKtFMUQpWtY5azFXeRkRmdgk3IKFiG0K5oGgME2bEesLV0CsPccB
sZmxZcCm9M3iBa86rQHxBHh7i8ZttlqRzw0b+HLSHf5Fgyd9bX9H5RbCWLNn8PBQQNxlnO5mT77X
/WLvsoaUc04Jh2ceJAPF9LGK/RTXgHjxUuadvTJ3+RwTK5P6wWFe1K0aRsZWcXHvKYMXi7orK9g7
VIMGnjFNBMEwn+7c32RRFLs29DqeS4Orahm+MC+ijrVYjdzUP6goH6/TKnzsxvFPOysmbaj3ThpZ
wzyFdGUmfIgiJMRL22KLog1Jqlic0okKzmXa1nGoBy0ZvmOZbbMNh/DVMd6uUcB3Jil+yin/ivxx
PbrDxSosQhOF8o+QBTMdDqCpUfJEMgyoJ5rJYbx1bHdvnAh3q6/ivVcSyJZCF9F0iGVaMyNaMDX5
mgmDStDgrtehP5LYIxLmLbF7r1wKeD+Dt9rQQA8V6kjMgWnRsNrLpjNpOHvlO5BcBH3v5BGrvJS7
Dpn2Thj/w/gTa1KMBomlzXRK/9Dp+Rpc+x8vTzBaD6ygVJMwH+ZCwToU+LSf4yaFG8geCLLOBR4Y
vqQB+u4ij3/EOsYS2Nl67zmHJlrf5vzD6ev3xunfx5JhQZrgZGkL/RbnGea2kR9/poNXIV/KBro3
tFfiAiPOo2U8COX9tZSuPMbcCKUz7HLSTkcDw1CNfoKUpj5VRXuutYZ0iMsA62fr4IFzE3FcyZLG
8vhD59A30ttuGeC2wubc/v3SUiYiMyS047JswXhjwKRcIczbg5ZOE2i+unOuyk1pkW/a5DzFrSO3
+toyVe42g/uk9W8i1z8jNEyujW/EXO2XSQ7o1ShGGK/sp5kIy7ilQl4X8WwyFuSkuDM7+AxkLIBr
8erq5COsDbGEK6GUeYEEiIEkXAyibYut5GWOyJKJ3IFI3OvY/42S8qOz/XPoTseS+dKuWh4df97U
kRo0YPurMSAMcvZaOrPIBqqtDzQYpH1BXvcIM6UYTxPgBtQlegE3WZc4ScLlmGSwPNbCITZ8YgEb
gVqavAtJbguIyr6k9ctnWmgvZ12syxHamkBqElx5ZRfhRGnqQ+Pw9kYlvmYVB2fhcIssi2dIn83O
8RQjuHZ9fFJxfLQdzjhEX2+mbj7ylnmTHViSIJn8Fbcay1lwckxJ2GecsPJg5lg06fnfv28ssgMx
z09t7b74mffCBuMTg/rNJKmsPZ+2sG7+3SWd87zhbWYXOW/57h6MSrf8m03hve6fSwYFAGr4kK12
fusd+934qGJcLIqpejULvU8wjK+tj6O7oSzTll2QevT6gHTA6ndLsmPct/vEwgRomBBMtURTksjT
CFG25k//EW7f2XegQ7ncJivbEMIxLMOijbSi1L4TDv2tt5xih5gB38eCVyZoDlyX04qvYl71ofPg
s0bNWhT5W14nkGuf5YKPMwircJ9IZHdtgXuyQ2bIxcXyl2UnR8Ewxdm+z/XvEHtZk+Mf7n1kmXk4
fy6d86qTMj+1v6a0NGSvXfAC/AlzS4upgbT0rA3ylhFUli8wFRP1TYqHt6lmvILehxn6T3rWs0IA
icRJBZR/u2nC2glA4yaY5+wA4BUsUBQQEO+2JPdesBN+z2P+WATu9agmzN0UMK2EVuBNOsCJjGhI
mSQ71CFXS34YQ1IvI8wIXZqc+4TGpVvi+iAlF3e0faRG+YJv995LF72vZ35mSTy++jMCMht9uo70
2G5BHOeskuvvMcNLKrHr7bKRb8ntU4GCqu98RXO5TqK+6ZfxrU5e6yy4Vk2zq9CprWHJbWcqxoCY
wlt2oFXTrgfb04lXpvs7DdGbyM5D6j/wim5UhkHRhAjbIBQzvy6O7WooPSZGNIsS3z5ppOnIfs8m
7XWRrNsUEhyaM0dnP0IcpRao6ZZicPIzs49SimR/ptjOs5R9lNn3cE2DKHwblgCaqh+0e24kw3rf
Y4/J1cVejzNXz+vO5yUxH86yA1H0L9JliMmu8zWD5kMUysqeY1PyyeptjBmODKZd2E8Pya6eCz7x
4+rse3p224kU+cLy5TmcdUNGM2Tseg47kI9DxKdt6uj8g5AV55TfyIrawxRx/yNzq46//VaBiWOX
Oz/dhDqwyTtaGeGfR7lslA5UHSnxNKxmyh2TZZzLov1rB8QcdS1o5qV+CRVyIgQD59b4twmHOo5J
3pk+5Z0L/QqrX32wxLeAEF0gdHYxg/MKjE/NRLTvi/jUwcA0Hc6pSh4NNAc/dx+aAKF4lzrwkgxh
ldMIJ6WDJdu57F5GuR7MQFostaAomkOUdynCwt+VfrWSsl8pH8ecB/TAx7KKG5RnTbJDbWqg+hqK
RjO0CBZ4prugvRaGkOcxQ3vk6OiK1nqf1Xwcq4BZyFLCK8ozJkbLyLaIURyeiA35lsUIGJt1+Rl7
UXTd0exHJfNpRuSlRekaYqXXU1Pe6tl5GjnHTsr0f/yedZuI+HNlOLU3hnW+Ln1+Xm5LxSrW5yxq
26vERDf91G4C6/umdaPrggXmTrbiZs05q7o8G87Uh2dnIBM6axjyuqlDq0AKVJVBp5VrEB2t5vjy
K/OeuGhbw6jPfyRtHDPAx4aG8PcgSx6PwoN23E6wOxY+may83Ht4B+XeNBjOhoQIi3b5sh2l3pj2
D5ODqUmx1mxjsh5b4mYahR6vmEZ9HUzyMV7n9rlBjMYSf2KFdUevA1nfBYec5rg8xhMn/npwG0LF
bPfObIsyy4+Z2VCirxabp1vhZ+TCJ7pw+IHihp9o98wYKqafjd9lKu7kylflUtAoD9GuRaSwwz5z
ZiSJo/U454RmGLefkJUwLLKdQcclSbVUNOgmz8+eDAH0Cfdd576DsmC6tunw3WzahfIqKuk0mwrU
b1RsoM6FKsn/kbYe1cyaQiXo5kPKU+mrKxXy69iDJQ6TYzig5+f8Iku0V8EvgVJzcnjM3EKu7Gun
v8xzLBousI8ctQ2i6KS+jGTrxos41l17Hmv/y7aWWMCaEz5xDpmKntyaFJfAbKjG3P1cRkBJ7eLf
LgK5r2i+06xbdsbAR/YxHXqAHqUoWPysiGFzOuJetBVZt92pkzHSWKVZejbFTQUGBIwyjpouil6k
bPuTCsweTkl21lTICEaSv4on7WCzd78cmnM2q+0l0ybTaj12mc9qdAnKUzv65IMT8IC0y/H2Oq/J
qfWd+uyHiN360VS7DgBbzNiYZF9K5TX+xFjVzAJqTlx98qkCEWZnzv7G7tYsAD4vMcFldHtiWVDc
65qHXnO4DBoFP082UUAzfg9Dw+xIg9KWZgWGNRq3tAbdoZim/IgHahi/WQkEyJXG9t0dUzX+did6
o2LOf9p8Hs4FsVyS2YmOGNIWaXdb46PLe2SymUVWsK7rslt6EnOU81IZpjex7v0zdw/7QNEcMqLD
h7q0t0UgcM1n9hreywE3BbmoTfJZxj9ND4E6dNFudJl6yIr5pV5jKFatx/oFNW8TcS7ZZpNnVvWf
Tgy3c8FGRtR8bHqvBIfSPOYVmnYv2az0uf86huXJ+OvPqQk/a0G/lCoUmYFhZw+LaSKsZin5YLID
qS3YOskyN0cygPrpr5tCSq99ElgiJB1JYjar3VTsSxZ1pyx558gcd4LWCysNw6mpUbskHt6l4f72
JUe9FuFbPrripo/Q43kaxXzh/eGuOpoAgKcMYAiovENLhWSucvL3PqPyUvPRj3W7b5P9IpFPhrSx
7UChTThuzE2WLMTf5NC3MuCKzsC+II+Bt293C46YY8AanyTUm6Ka1rOlC9vxu69kgwiz5jyB7SH/
IkOsZkAsS4MS3Izol9fXPkynU8mz+iOe+islU2aBCd0vbsmHJgpfRRWOB2kVO8c8OOQZ3JjJIXw1
Qrg+ZrY8JPA5TJ6CfwwDtnvZ9KQqVKhYMEy7QsWMvozPCFYn7XGQmDbWLH0xuSRpqeKiCab8u/O0
ZF7pXC9ZSgx9iUGGWMN8SLmtV4YfyhC96VFZQ6unlRsmxo7Jk1fTlqZjxbufo/SZw7U/9eaSJtHC
je6CwA9igtjq+DD12xZvqNLTahmcrQ2eiljV/Tl1D3O73q4Jnr62Ca5Cb1quAJ3cz+7P0TakoM8N
QvyWCwQzFiOAqD2CCpIdT9RAUKcmnArkwacBYNtX/V8WjOXBz5yzXDwYwAmzVfqh4EzvgDObYXFR
yMdIQ17oMAHgr0dPud7nQR9eo6Kcr+w6fJeoPmCZVs5+XejtcvHKBHZAYTlyIlALz6Mky9Ddp2tB
4kWYH7plRL9ODrHvRCm/p3qw7TgfC5TdEeCmMeH9RDxGpMXSHPxc/KrzrjmwdXSiMCHITz8ZItY0
hBlSMUjGjlCh2mr8Lqh6rkU0PzqkdOyHKnlTafqR6aG8+CNZEVmUp1eF00FAQShXBQSi4adDxddy
wuces89QZEdbtYyGZhp0XX2iXQBP6nngGwLTn8M4+VJLeFXyOHIu6fuFrJrJrcB5OujoWXFE+ym5
qQO+hxfLmzyGaiLXwmfDGAE9clzwb3ZwDnmtXuLVA1a/gqRu889hRtbXqBnsGE975coEiLi5Coeb
PFiyB2NxZ1uqWYR4FfcUOUGZYt+c4YSp2+Y+WNx6b3IGlyl+gOvBjPgHucE8JllY+VagCajXFhgJ
p2gG6j12wTmK53ovUXBVAfwHz0uBDjUMqZlNhBGU1rAbMJWyEMURpd5DQRERTN6yDyNtjn7dvg2f
hU1OmY+HRePSnefuUK9PNimKQ4ywfO/xbsYKpkJWkBeXNcXedsiXuJD/8Nz/IThMUVWb7zUIyG9y
8AdZ9suJcLpL7lCkOhAhFAsg5dm7Zoj24+dQSf8oQ/0SlM3F4u+0E6t17EzsB0kWCz4ENtFDrBVU
bsc8rfY21vSLbW+B31WImQx6awGAsc2E/5zQ1Qc5oQ6ylBc10WAWwXI7OhBx/U2SvUpk1LSVIxnP
1IoTkjZGmJG327ghjvdVb5NtjHpgdqqPEjc4YgdwdFz8m/IYpWiONjMZmcI0JfIrHfrhmU4jT3B3
Jbq315zy5zJipcp8lImYbB6159/21qf8XFBibD1MhQITixytfNt7dp/DUg2EecB79R7IqOUMzPGW
yw7y3YBmcIHtnvDGtHq+qlOx8kw/VBOSd+tgoBnTAG5qikx9BGa6ycTcckiBBZpjr8IRAWl+jcYV
nHPaMlAXMa6BZQD3joI7yQjrCZC8TynvWy1Ug1N+gBlaCtCLkASV5HhAMUcYTdHqYzlwfCxWM5mI
a46LlP0nPrujP6Cf6nsmnmNOIQqbFuEnbXRnFvIDUYlFYshOaze+qh5CE3bPeV8P/L9Fe68De5Nc
6+YwR82dAzBuP5SHHonaHll1gdiC66hIan1x8yP5w9llhi7NyTWgaJygpA2Mdpzi1GWcPklYL+cy
H++DOeKYakKUk2H8kmY1IvaR0cjUg21ZB3NRXmTPoctyFyey8+M//+Mf//rnPz7Nf2Xf7UNbsWhs
9L/+ya8/MRMORYbs8P//8l+n7/buT/2t//1V//e7/ucP+b9f8kX/+4fu/4x//t8vDlwA439zd2a9
jSNtlv4rH/J6WOAWQfKiBhhrlyzJsi15uSG8ct93/vp+qKzurMoGGvNdzgAFo1KUKEoigxHve85z
hlPzBXXqq2ri+rp/3n565v/txn99XffyOORff/74mBYF0968IEt//LVp8/nnD3n9dD8/3LT3vzZN
h//nj/8Tv7+lwdtvz/96q+o/f+jaH6q0qaQJYWk0kVT21H1NWzTnD51Cuu4Y0lKRIhg//sUdqvb/
/GHqf6DdlxrQJmnapmGJH/+qsmbaZDh/8JAhLMPR+Gvq+o///ND/+M5//Qb/ShtUaUFaVxwMO8p/
/jTTh8IUaEsNX680aN9bBoUstn+83Qepx7O1/zXETd9J4eJCi/2dTtKCmta38WDvxwEHUmTdkkZ3
pwDSFShRIq4jTN/Bl4sgpA3kez1ZzsrhNqRDYqoR4CDs5DMrk7fUnzuCS9I4RuFp0BKp+/H1b1/x
X5/l78euod/8/egd1bZVhkld52OYBl/t349+jPreKV0UrqlPgdozbnMHqZHF9DEc1l1q7L1OcxFZ
tVjLWsqrZTBozGZoPbm0YOJoW6ANpkhGNvmoHIvGO1kpwWFq9+XmztodWDwh4wA5l7owgCdPoaQb
FlXRxaYKQFIOdznLq2dlTbSLahOzmp65iyMhtlNrbrTqh69IOjQFA9agWYdBlXvTcd5NzcpYHUZT
vDHYw64tkFPH9asvkwCcODruUgGQMT6UNBoBOGoMYzYmvzi6Ry2JASCCNZUTlp15WHTqCdroD3eN
jXy98Ok2VGH4WWg64pQOM14u6F/AG6CNN4Uxa9kmVFE9DHkX3Eonf1UzPIMlRnsvlfPGYsjOI1oa
ZisPgze5qdEMs1DK6JMmPmYJD5ithfxNedcj0IBtkzIZYRoUtXxMv21s4sZczGfZIR7K/D5Ls/1o
lvf9YMxz1UcC1up43wdQgXo01dgScx76BdM9UcCUjcuHzpwkWoJki8QItq3uxguqF6w7G43Z35Rt
QGXUT20YKiUNKvwTjqyY6EW0WMtNig6HB6iqhn2xlPpL7mbo9oiynlUKQiDmbqz2l46YQgZweVLW
QFc1WDu36Em9j7glTdtyvVyDBsQ8TFWkRREZlRX4S2PvpupXBDeVrvyck5MuavUOiUTy+c1VVckJ
wqDOcklxoUnti2o2n3XVY3bxDG4+MD8xfSC5Vx7tLCRCrHuaJEgBXXqXsyhzYwPnX+JSfdBtnGVV
sJNkktfWewpgjiYteEOR4aWUdvKMvoq1E9EpBUVFVnhbLDEoO94U1fqEIIY9xP0gDuAtcJCl0r9I
Lecp2YtkOrdK5d30nGNcVRCrh3PYUhZlbYW45WkwomXv+heL2iA4LZdzslZ3mRluC/CYccgdX5CP
JCvA1lZXNohGk13mKivb0446LCijx5QWcJSU4O6aHtFqV1z03Ma6WFIWUsbh0MPaqYMcNlJFPQd9
dT4U+0DHTjmUxqM/PkmnmarKA8U6f0KqpVgAkjdRAgowkWsJuUMKmM3MiSOSd7eudG4jLQbJemkr
99unI416x59fd5OWp8HqJpXmgtrza9F0r0ruEmmZTfFwSD4Cj2liIKtLbydQDsJTDp6gBk6uD+qD
iP2SCvNd50FVQ9JTJuI2KbMPxeurxWCJ4aYtMIdOQSGoxVrZMePV6mYxQRFaAwG3yNydyKMd/uP7
zPXQ4rhA6UAH+0DijYTprRHUz0NGek0uJYFMPepxlPQqKhp0Bl58I9upg9BVJJU0NOq6sx1xHoDy
nBty+JZ+BcnOcDa+TYpDmWNbhKSKkunCamhVpPTrU5LABNqqQdt1RXVSUaTdjES5ecmUyTdFYsaw
L3DH6Smd5KLhzNSvQLV+Yr25ezPVt+2QUI2sYERnDuqeZji2lvukDDVGdDLJxZT2Xo8Tksf8Todl
l3lnALx48joyLGhUOzmjSj0Md2VT4n1P3iuAYS4hCiJGOha4JRd0sCfp/alI9ZcxMjg88iT6KBzn
oYVyNvdNEDYBkS2dDffStXa+ZB4/kEHTyjBcC619yg2r2AzKphpJ3/UGBB5C91dpKd9sMh4jkzVJ
4OvnIoeKHfrq3Nf5YZWEXB0J/K9kpdqMw1tuqAcXHa7I8nU3IJCOvKWsnQ++Hc54Y1e2+nBTVElN
PAuLOl+rCDnyt6OuUtfvzQihnVuhFzbyRWvIT5sIz1FA3Ygx4EzI9mHrK8xq4zDaMLfO7wPlnnaN
uUGJM9PVAEOiwj3LaqxXJW0f26QyFr3QTgZR50Od3teUEG+aokcq6aF6yJRtX5oftTIJc1FOR2S/
YkoM4m0L8i4byT1t3GbuDx4ynYLgbtZI8NojlMMwRmit6RiVdOvOl+V3CmgxDXH11ak05twjSSVR
n2LPeXSatgRvS/5MpIy7oh4+rY51rpGRCIwjC7zNBBwU8s3KLJNMLlbHOIhnpQ+hwDahdjObZ7TN
QiL3cuA9yYRLPQQtCnv7c6I4VGAOFNcCacmKX/RUCZM+yCgB0vcvRk6dMBgxzlq7sumogBtAjrVC
fzBF+xDKajnYUGDT2g23dTlRzX1rzWKMuEVlAXKni6xlnnnMRtL2lQpMiOhM6CWNZFofGO+Km6wF
EZ5SH60shVQa3X53vBTDUYgYX3eqOX2zRRjGL6jYOMcLdF85S1FzTD/dIr9NiuJxcBE0abZ1k7f6
KUqDo6Ev8DxV63rovhRHppsCiJXR8bJUpZBOTw+vq0OegLcujLfQ6BxIYflZcTdG2nz7PfWHoalf
8sz6YAV6oJPyalXeZ263EAW1jdmG7yOaLgBHXLljVr50nJKzDtheBl8DWVmrWkdTHfadVR4ag1pD
FhEF4sWIPgSTF6JuaxP0Rwb558aTGUJg1fg2BpQN2cmJOgPXUfjmG8V1AZ7QqdefTeAQKLyRKXiV
2EduRqunjJdVQwc9s6G2RLFcF3WI4rMIEHOY1n3JjJTquFktsGK8aHV5Z6owI0vDgac+anPbSkjC
RFlFSU09NYWxyGoFc0EBy0I4CPWGcGXZA6ZISXsjIkKlMAEW6Wdfyx4ovTfL1MTI7TrtacBo0Rhi
34zObVKLe9+NPlujRFDqnVxqAqlPDb00QeYMxnNggvFrUBjX3b3TwGsN1WCyGz21OhZMJMVwgKbn
iwi9mAoluLHAcOqI3E187Rm4jhlyjuJGdg0YheDb1oxlYdD7ks7YzaMkfiyfrYjyce37NG8EyuhQ
0IuX5MjUHWwu+glqyAibZDkGx9bfxe1k+pRA5uUbZ7lNdoZ6lor2TTu5RttTzjGuLvWuRjzfZJ/J
5LGjgkisHIGLjdWQJFgNn3lRHEoNl2E6PFBwdSF5YzcdWPGGqMzAYNBhIHnnDLIBu3OHYi/DzyVF
RYHybCH4AW/BxD62u5Xn9+c4K9+Y4KCUi+CoTH20tJPU0/V83hNpk8r+u2wqeoJ2u+k8FDqpgnLZ
LDsAHQq5bSH0i7Evk2VIMR47M/4wo4gA+1PWF2keM0zoH46BfiFrQDk6IylIZk5maAKdCtd12UtM
wGE8i0Q4xylk7wKtJ1NFV2zqAuVcL1BqBcLclTDfZoL65FIUCx/l80IUlYuAvkEsSslapE59VHFc
KoGhLlLqlL6lRLQHwAFpCMyjiJZ3X4uH3nH3jiySvaxJIhIVRbjoiVH4WUnUJzGQdVPjtrfHSMI8
oU0t70SMA44va+PHz0kVfgem8dk3KPPpI+AEonKdKSR+GEAu+lxJZlEjMBuNh4ia4Sy3GUtEv/EC
Z58DL6mw1YbOgzGRXiEcq6r+nuoIgDy7+DQtD0PCkNnzgvy8OOnQJU+IY9RJgRvMI7f7hupyHFzr
seSOPIvUtJsz7Z1L5p1TJ5CAL2HMFQcnTu1ifvV4H+VB5mEB6cg5qT1zKmaxc32cqAWu8xWZ4Cj5
uEXKokMTJhLNiPwy16YTnkU7LWK9EzoUVlo9xyHWLxrfeJIpFhF8Hkgzmp0RstwA//AeNyq+wWkV
iWFnG1i3iSX7fZ4Er15HyK5WtU+eQHkWa8kqCcDQ+1n8paTF3SCU7663ntwKjEamYUnRtrFTT8M7
lkQH+lmT048fwS/qBSpfz4rmpRjf9G4cl7kWvcGWWuSO+W5CDzUjBIdDnWizl/BJxDR68qbeihq3
D/GZD9j0P7S+eVMxolAde2A5cQhxVNYmLat4+Kgj+dnmTE4pLdaLUZp3UsdwWtsFslbVAZadb8Ko
OTtoogsDLYdkrKx0Em7cFzOqaeEl+pNLe1ov/GVPkoRJFxJFVw4MLcGRwZgib1Pt0cbMZbUwJlI0
0cG0E62hL2pZZJzipm13VJQWExaD1t+Taxj1osntdxoExrqKaJdqvn43ytcstVBY5PRJRYpcovDD
bRePDxST0MbQcqwsGCqVyfjjtBPlYp8iunJ0JHhFET8rqB27MNgXXUfAitLAskMhNmjpS4dqSO/M
j9AYh5lOzJ5GE4yy+U6dID4pcrTpp484Sc0wIyI21IqtZeaE2Y1nMwb1E/vvHpVKv8zX08HEffFk
4wPNQXMEFK8qZqilkT53cQ4ZPUCcM2Anr+zinEa0UzqZAKhoxKdnUZyAb0RInQafq/x06CPPSs26
BFx6CrC5JrPeOl+plnWhLai1zNTeS2GbWvY2zr4zz1aInNIzUOwdaqCLOeQxlpR0axjjs+ZHizLh
20z8ftlV9Z458JMSd8miz75SV1XnoXsIGS03boEQ2E4QPeLsQKGHYtay7F2PVpWKNGGsEWp1DHi1
Y48z2Od9Hn70XSuJ6k3ngvNgWTrCZT6BBFThpK78EoJGOHc88dY09r2vgaRWXOxXNOgHo7PQGUUN
ofEDH0wwd7aKi2+cqHNgUUoIw+y4qZD1ypwGA+3c6NxubpXvLc9CeIocUt73Ne57VxEvjUbzubZJ
L/OSnhNUcyemMNGgVaMzk2vno+mHR63GvyVtUPRkTZwBGZ6ECa22FQ53o5E0WG94GPCU8CAxtgY+
SXoxcmYmyYsk7qCwg3MQRK+O8lBUZJJDHH4QuZrjJg2rvUiLydsW9kfVEjBGqtS9cIN4Kll97YIp
vBj/VQBbg/g6j4vHovv0ErkhpV/KJ7sh5CaYSebKY/hiO6uhJAXIzwEpk8NdVW9lZL8oASs9q7W3
ugrNyIjRu9QTWtJ9LurkxaEmxhILx0gFJMkHL4hllxalzN7Q9hHjTZJLC8/ZE1wmYW+TrqCGXzIh
qUnQCYUXUYwsGL0kfEZkgK+dry8nKChzk7Mo2x2lGLSJDskvtQa6SMnUhzZO6T2Y8YGSMHXyhnqT
koZnFkIopP0W1KP3FJR8mZVrikXlw0kBtaGgNNQUSuRc1Ct4dOfCRdxWQCfAlS+Qh6B1QAIPPS/f
B73geQBG6ULCyT4lE9osdy6qYq2bQOxD2yQp48nG/YVndlcaWLiL8HMcAVeNcf9l+2W3CZVs3XTy
1fDcbaOkkJg6QOKDf8Rjnt4mmrmmAQVVrUuDu4hVDKYxi6xhVGWh7ePXpULDoSntnv7ZDdr95KZP
hnxGRfK1NrsLmkbnJkj0L4NRkErQJi6R+zkWPCmn/CyjJ559CaLhOR/7tS3GV4sxnmiLaDkG5noM
mQL1OVbFwDQ3ZYPhXS/GZdWyhMncHvFe6uULFR5y7JnFzKoJ+xix2KjDzhRNuUgzps6lbwK3VL5M
kJErQy03ic6husqkKOvRCOYEZ8Car5gHKudCIJ0Zk4F4gUw8aciiqf1VRydLnn1Jy4N+T+8n1gKj
omU7H3aNCqzRAo9gHbxOdo6qXHgPfa0X01dwCENxKmkBcpNsZmNYE1DP9A8VBHSw0to7yCKMyUzd
kQfVCz5sSd8Kw1O3GRraHBY2YSsL8LOoLH9o88pZvkpzm+m1Wh8Rpx0BEp6q1i2wW5KqHRvvnmth
VlY8ELonzcfuF6lZMC/zDBW76j/V1OOcjvNUauGEG4pyiJowVgbqu4UZzdTOzXaVpmCKcxWIE94z
EgBm3BrMhwbEalLjh+Uafh4zficmI9Dy+Ah0oU1g43O6FqdUBqeKcmrBt2K2yrGMaizq2KasiAHF
SmgEjb1xiT1W92XLFAfrzC1BMRtvhI8ru0vr46QvjA1S0GPU9M/V6L3VOkNJDOHaIp9R7y5F0D9H
TbcOeMc5enWgWOYyN/Vzp3t0KIMvp8XrnGEVoSLITNHDzdNHD8TL7A2WME2FHa7iOw1GfaN09bHP
xH3poHGyzKeGBF0MuHMdsjriZ1QXavchqxq6anByjDmGeap/1Ljw+Ou3jolTy7TXeZVAqAhKKhnA
mxDYaFAteW/F6suZW5SktlkUXoyEG3um3Sk5txlFGrAmHGPVZtY5MofXZlwKv1ubjfpIKRZVJVZd
uKrpwUq5JxHCnrck1nllufXVdY3S5cbhozAPs6b63/gQGQky+eFRgFtGv3cxNcwMY14/ht2LWj4N
ygiA3v9yQm3KTc+gCCFPtvvg1kbMHDm0BVKD+C50vpNQGYUOhRlDD3Y5AtLUHx9NcCc3g4BBH6YA
MlPXwvmJr6dDqzSPrWY30DmY9YFX4LND7a9W/XMc1StmhcUcBSbpI98hgQ6mW8CRcxQKuhiMFLyX
UamemaOkK3SuG19NACC0cMWqOJ4HJpeyX0BayzGZljBTVRq7MynCR5R+VANctoeI6SqHCnuHo3Kp
9IJyHub3rClvlea9s+VDPvJ7m6YWsoYuQ8RFWPfiFhkU3Nkbp/bUuee4+mwAWOSgjFqqJpcXAE0S
WCnoR0H/pMoetWVPqW3Qyc0qcu/WtsZl2UzAT9e+K/FvQAMhrBJJrr6dLjNdveiuiTcVmX4ywTwo
lkA9Z/1FCl5ByUQ1ayyL1r7Ft67H/bMtA+PWOwYsfSt5Iq+F398hldtuKjKtYReO3iYxQ/WATOAM
hKGjRJ99URDfumRApFPFBVKrNsynESLJmjt6Gghh0xnWI3LCq6OKHRi9skKqI29t+S18AVRaWhCe
ktK2yQnAyh+P1oOO211yddmec1IoInD9ehNwZryvtGHDzXlnFFM0mDkNZmkKWtTDbqH1yO0MgmaY
kyrxe5+mVJKGGnEUQ7EV5rvcafdufG4bhneJDF0dUBxgVisSe182PjoHsLAljYuCczqq1IZAuGET
isOY+ic5GvSaR2apusGvUw/HnOqorrQmscU9Dj7kSJml7DN0ta3ePg8YAPE5HFFKzDq/IlQ7d4pl
ZDB5tjF6j8kEd6NqFHw1xI76BAY3TPy5qPBAlhh20Kr5u5GrBnHFRtOHZ8ywO/jFlJK8HbpFpu1y
5ZiGus2deO2P40tcuoj8O0TzQSpeYapOO24CTr0b5PTPatpTwu5waPGMITykUVevvD4B1608hpp/
Ssmk0LQAqlt3kXkKPE4l66bRWOIBps6lR1GYrC9i43MyoETBYMEbeiSwJO0jWQ/vXd+tjRh4ztBy
Eop3VxXvWqy+ArmC+1wdvfSYdOGz1b5gBLzr2wqArfVKT4t2ccityplKQNIiLiAGy0SwcUhj32YG
5ELUtiRvOp1JHsNbV8dfbskAnrKET+300nBFcE9hQNL86SePiTqPnGWnd8/44r5UMOAVE34EmP6p
Atik9d4pVrqLoVe3NFE2mlYuUWsmLgIQbmEZ64rxta7Uv45ugNHi+/jEFh6TMaSAFeaigY4W6Vko
nJdtJLAFVWzCDfhCFfVbkeQlCpVzF/+RXLTQOIJQ4LXy1hoSqlUQ8jsHqdxmSGfJoyNBdBpJWWWq
BA4aZ5N0CarlKz9XX2XHOr8XCVYArtaUHxRa62sP19aKz5m7KPXihFqOe23ILAD+AOt3gQo+VD9c
B/g5fGCi0sJtG2YKxPbxWcKo7hqoEym3AgY5pChC3KW4MW5QUGuO/5U4pj3zhQ7au8WwMp2UraWK
m37Aiajr+xjuNJcy+Gyl3juZmDnV8OW442vS8OW1o0kJGWB0GhCMTlGVSfj9KMd5Xfc0UStF3rT+
V+0NiEcMGjnGxnCLS83piOl1jN65b+0NWR6mX6btLHZeHNOwv+f2KIwXK2g3xVgCuQNKmpWzyCGG
pOEaUro1PdlFy/mbSbowJJ1EA+g1LfjS8vHRSasL8gjgRPIdL+xUaJT3dY+Mr0vle1mbzy0FD07a
hzDw9xV4VmV8qesMdpx5X4b1kyxBtTBYKvBfrAkaUAf9ummGS6cFHzW4FAhsHieqtw8k0kIlpNzB
Qukudf2d6jbdbRp5PVdGumzUYitzvlSrR6OtcnudtfmysFDaR4b9COjjVp3M0AwkwAPTdDHdPk09
rNdU3E54at8jie4y0/yvUOsvpSruPWIdEs5o01X3Ee1ote0w6I7tZvpqpFfd2gUnTjG2F5xZ3o2Z
J3f4le5jn96SIbLHss1nmqI+poE7lSPURytrFk2qvUoLkoqirxqP5GNoITe9xXc3jUI4kF+owqP8
h5Gt+Uh0/EGSZM2FGgzjY6/Ze5YOX0FjbJxS3NNMhC4RniRjJf1tDhWI0Twsz4bt3I8W6moflZwd
dxeHLpfHErHVveWUE6+rtBSmQQAx4MYRjyRuzR1XUh7QAQPD16pVIsvxRsztpD6Wafc8DRRo7ZHs
GcNjKr1Ht1hrlX8quBHmdfMdsOfKHZNFE5r30yeLR/V17MV7FesrnPlLmVQEHfHskWvOEe0aJ9nI
Orw+CprpuOHH11Lot72gxZ6MmDxSDFqhcTMqayYG94iqlr54Uyj7iz44iSo8sRh+tISyHWzqP14H
4DOeD8V7VRPGlbXmveGJ97pMsrmhsaBTx73bthd9ivsKCoEkNGvm09S0KDhp83pF+Z08pv4yfcNN
xTdKe4EbFeou5tQ9VzzzbbryvrdzCQudI6eLRsTyhZfsW88e56oAVl8GgsRwc14FTDrbxHkm3KU4
kC3X1Zhi4Kx4czVsVvWg47mkX38zVrLaayF3DeEhAezSSlkyozpa6f/fMh5N2H9Tmfw3Ic8+S98+
sr/reK4v+Knksf4whcY5zqoNX5zu2Ozqp5KHLaopTIfapHQM27SsX1Ie4w9LGoZwVOnYOnwRFDZ/
SXlMNukGO9It3ZQqL/z3pDy/q2FUWxe4/oVu6BCBkcv8Uw3TgwYNucjaG1bAuwJQvYL8sKvdeSn7
efsQPygDU3RClYtVQs51fHBGCrHxrGhRfayk96Sr38Ta6ASRJzyrObX5mxfvrfKZeZlZPUQsFyWq
241aIJKEmUrAn02LdyU+UqLRbDx4m/jD6Xe02ZE4Vto6Gkg1e+hCapwdhmV/DQ2DyCYAKvMhP+Mv
CQfKo/ihxk1YLmv7kBGmiiAfQNc43ibEtg0wC6tdY27NeNu4i4I0Bfyz0biX4KJ4ZbHY4XYhgoAi
VT/Fn1mESBDvac+SV8p0N+GjZ7xgQBPPqbINTjELS+hc6BeegIFRngZ1SGAS1SV67je2QQhDeEai
kuSr+AUhqwKx9Y2g3Nt0NX67D4CIIGJaCBv9lVNulLUers3XZuBOc0Pcwoz1wZLBu4eSksyz1X27
Tm+mdHrUqbfyG3wjAfdqetC6LT2WfGazYGfNu8AOsQ6WzgOKDQxUb/qs3HgICY/5Tl0HyL2VNSTF
dgXzwbkRtDHCOcppwayG5j02rFDZ9M6+5XiwK5Vn613GB71/EfU2iB9c966r7wP90RRINBaKy4hJ
0vJcRjPznXwaged/MQFYaQCS5ONQU72BqjJgdE/n1MsSkPPaHIuqRqPhDTYDED2oU1qxT8eD7i5A
pRoEeQ7LYRuXG9zGlb610axClZloCzMa2uIh/zS/B0oxH8l+OMR3mZ/ftubRGalZ6ab3ZVP/BYuQ
nBDxZssQKgHLOOMyNFsfCOwYfjt5RRC3SHbXa/vfkiA+Zgn//S5A/Lto8X/vg48yq7Lv+n981v9D
WkZN/x/VjNus/Hz7h/jx+oKfgyD6w2msI5xY6sKxUCn+5yBomH84UrNUG7kjQ+B1y196RsP4g3FJ
NSzGRtUwdBWp41+DoO78odnCtmxLGJKKh+r8O4OgpluT5u/vikZLNVUNIaOG8c3RGY//OQpGdu2n
hkFrtoxyHHElrmZuw868ciJu4tPUR3XfoBYliyxp8A3hKDllyIEpDfAEdNHPSFTCxyyL040WQ5SN
fUc+l72Yk0Sev5tGLWDs2ePeQah3yKQoZ9dXiipZq1ozPNHDTVbmULVrZ0zzcxZNCcPTrgWaJHg3
rLdD19lVnQoXPkqZd5jwB3RS54AqYefoguStkrgYoHRZp9LQ0tsBrQNski55G1QiLPRMO3t92W4a
yA2L6wt6eY/4ynrBfweyMky8dWSm0XPRBj9f59ik75oi77eaIwPWqmDypv3JBndX2I3NnoAMJHgu
kgjyWeCvEaqj79M2dFYms2aXVvOexicbfv6vX+lIxkeKIeCFYbBMWOCfL7m+bvqjWu4BtUmzGaYn
/9p43UFVe90uJOny+vjP1/96Xie9cNm06LB/vez6f9fXXv+vphTMIOhnk0gnWhlWp67LoLrHHGOd
e86CY8oMNa8M/pVE9cG2orfrNo37+H4Ms+/rNs9Mk73tItW6blQjorxxSJY//1mJ1r/tgg771bRb
MYp2l+k9v5KBBCPEJbMdCw1vUBe64IrS7EIELREKPWzE1FCzSyvJG8s9lOnXrX4HHyfFYr3FV5Bd
sLbzrcGiub1udRP3zTV79XB9qa0NO8/M8tN1m+Jzr55kWQlp5nSz4+6AhlyHFCj6Q2+O2lJxqOj5
dakufVp/B2bwJDB7ukGYGzr3xNPEoY/Hjq2udXCVvl32MnMOCFeapWsOhIonNnTfgsJ+VlkljaE+
POKPK5Y9AJcjGMJ82YOjOfZdlS2VOM2PWaIkSzccAF22gHd7FqhHlEgRjGCnOfZOT95o6HZHvzID
0gFcLDRAunk3RT32DcKcRHrGMbNpa7mKL3g36QCtMSX1B6YBLqQJcvhaa6EgtT1mei4X6FD9O5d1
/KL3lACDSGwuEoSkd73mGWw1kzvftrSF23b5HSOByl7s4q7XwQck2IrJz6Vszru1ZITpPfoc0d0l
HvcX10zHu96nPIZWVrvLEvrlbkjeh9uieO2zRNwlLigQqlnWXV+TGq1UtXOXcVi8m434ih7Rop8q
NL2LmS6RdXgCxJXwbn18opMSs786Y1noD9xghXEAJ1YfwehDprPj1+u/dHze1CV5vMXbuumC8fO3
x0cuu3WkYRn5bQMyNtKeW+Sqv3ZyfUptFJIsC1xav23wW79ZYfoYfm7AEPTXe2eqDURHC8XvrxBh
ry/zWiPsZQQm/vMQhpbZW2TqCSpbDvzXH1dJrwV+EFP/3EArSVtYCrjkXxuux5YlY7kw8sb5fYMT
k4WQhmEy/+0VqkIu/DiK5vcNGhoDAAQ6YofpzX99dBesyByHKHXpf24o8DkRm+1Tkf/nhsTGIOYP
ZHP9tgFNE8VHvSG/e/rufn2BhivRUNHjWf563+trrQrCA7dD7fcNbVpCkzQaf/XbKyI/oyiZDv4c
lc1kpQy2hqZZZwaVuVDIOku00V03iu/Toa+oAzB/V1TPgHwYKIc84S4YmLa/78pOhc8LZ7WlZO+q
evVSOsoyobnzIYuyopzlzbnAKdUGGYltMpJrtc7GlWdV3WNiOh+YjMwPqhJHh9XHRjPgJlQlINay
UNt1i4b7DKL4BAMwey9tFM+25SOuDGVGMpPxlHipfpsJdFmKRydy+lPaTXZoMsRf078AmXFNCQUH
lVXER2Sf5E8V0yQ+9eJjH0SkX2pjZm8bK9lfH7v+uT65rnxSrlBY3dKXLk5VfGcWanlXZh5+Ig9Q
W+TZzvG67frHQvCnJmVwjNyC9Nnpz4Bo6xCXa0vD8Tfic93XYw4IVgn2StGD3dDt6KSGbnAsAIP+
eqhR4ugEgodwjebu+rBf8vRCi1c1s4ufL74+CWbNucyrend91vWhpEGzn8clkKpp99fH8OajCM7N
cvXrsQJFFqsHH57ndCzXd6j1TjJ1h8T4a3/66CHa0hBL/XoMmGK9UTSXceG/3kP6GXGntniI2oCk
CE1plb10gDGk7hMwCfQCto4ZNveGc9VAgi5Iuy/Q4StmMp6tTgyrHOXBnECDAb/gxSloDmEGsZHm
ivgiaqVc1IDWoJgr0aWLddBqqgAGnMnXavBS4hKBXoJuMbbN9E/un9TPSsKT+35MLpVdPtHmhEcY
MvFxplul6o7ruiy9++u/kv5BDXP/3I3166gn4Pp8dWamnT4PTcrV1GDGY9CoF2yXw8UEVraTOYqJ
zqUI6Oe0U2OcdvPYG5/UMuiOSZqBBFASnMiVPl60BJCW45JN1fShekkAnCB1KYJb3wI9DRDtonTZ
SlEc4x7tXXIm/lCUsX4pkFGiBJAPaNySnUmJf+Y3rr7LGzTVkVMZlzZPlVVQl8Gi1JSz2wl69R7I
n7Cld9iGfYC+TsqVURdoRCCbbD3yiS5ypMWntVW1v/5TV5J9oat0dfP+rWNue+igMyA9ObdSM+9z
/OTXzx0n6OzHOvsEZF8+Ni3HQKd2y+SEvKLpc3Zarq3SETClmebjxa04LkstAWRmZbYbTIT/1z86
pMWdajnqRYuSZ68wGAG8UrsYdTCDIFs+1r2Q85ROLY0u1CeGol9ggPSHoOm/rp/b7tv/YO/MlhtH
0iz9KvMCKAMccDhwy52SSFHUrhuYQorAvjh24OnnQ2RWdXZ2t9nU5djMTZgyFQpRIuD4l3O+o29w
xkzr358kFOzebSNq02wxJvam86KxKW6cJuqOv//TC/AbmWxhTgouxIMa83uQGnszrYIryXr9E0Dx
NZpBRVqpQzkzWV/BINyXYYAi5lfVzk1rgTmg9l5452qmk7SoLZLxF3SBW6PXiBCizriLHe0+9vV8
SnL54GhpXMNRn5TZIOLNqmiZi5qMH6J0NwXurb/Myc38vi3m+tz6YX5jm8MjsV4rIRPnFCo3v5cP
SRK2J88djm6jdm5dkK5liKNgCn9T8eRZdpX72Y0PrC823Ri7R85veZsVo3v7+6Pff+C7lUew4dvQ
NOQ+XtS1iQp3JqMQBPHgH2AnBMYwbca8FOth0qSPD2F463lQ+PKawDTnsS8GSepfa96oIt27HgLm
KAk9BgKkopsJUWQ2iKsz0j0lDPfDb9TJdDy8hbEsd1ZWkHZquiB2/bdOF/FTMUJeqKP0sfIXJHGE
ZgVP/AXT70x52eLAn5CQzMsAHHfxOMAydIuCHf2CsRERRCcySjZ2y5gj9CYyWhYgvfZXhZi9PXp4
RICsm7UykTVgABjCykb627t7NbdnlDM7o3RzYBnNcVHMI+FDPcPGw78tfBQCmcdq0S31mpXDsQv0
xvRCcgHKmYEC8co4LtqkHQm+0WA6DRywmUs6Duli03MaOQyxRpwXxNiScebuipRtiSoevXT6RBco
d3Xg/Rps+1C6CieP2FK/ZLgT/I8hsL7ldGqV8+BJ3AaBRmxG7ueYovQ3ChdxiPQ+CUu5EZPPDk+P
+9LW5i0RkbcWTMFMVAVo9AIsRG4iSBIYQ0JwiNeIbTYkR5wnU/NiL4B6i1LXCqO7Qkr0sIufaXAT
LgCNiydho9aTa8djrgFGV7ELmoC1xP1Od6wgx8whGMGMoDLGE89YLsPSTP2jL+yjqIm8kolfre+q
CdOCqfQt5pI+H4c9sQhIcnyRnDJA+gn6ZQ0RSdvutlQ8JaOyXaW9uFRwiOOGzYDADxtlo31b1fNN
laKwCmiesbHWG6mtHQr+b7kIZtNBP+t5xLMKWMkkK7vWCCbAf7M8L2a1dpAz2wZcjCcbuAtbCqwv
nq7Pc6nHlbHVBgRpVLJEge11mR59ywS80IkrJ+0hm3ogQB2qG3RiW0th8Rm6+dNnQEZoIRFIDdpm
iD/ncwAQTmbSoq40ocA2FhS3jlPcfPU66IgC6frgt4/SIEjF0ZfeR4sUJWLrO+XZ6RbTeRKuM1mJ
W3PxlbXyJgVHu+rFEvlblNyLIR4UOe4ma2aex4+3EVygbsz0r3Mz/LjnssZQVJr8vZmjlqsYx0Ef
Ru52zA6V6bD/8VPz+BiC0DtNT0o71d7IBaEryoIxVi+rf7ZOht2+ijD5sPwiBUidYe1Fe0yQFcKr
MXP3YRUa6yGdmk2AeGPLSa5WES1enqMlDsLFvF4AJPDMvetIdyWrn1GPNr1rzJy7xsluS3ITVs2I
JjIS8d6YnAcREBNC1M9x7mdUEvNsvZBSsJHo1e5cl9ontigXRm19aFjk6xbCwc4eiI+p8B6uHQmJ
LCot+yxhE2ExseIdXm8KTnO8C73RPrfznr3jcJ6nmWVI2kOPwilPo8GEUiR72Ezph7SMBAcTcfMV
NaSadEHqTUFzNpVUBK7/TGfDpcjJ+gA6cPTM5IEcm7yxYNiaMGPy5t3Al8qYp9LHBlmOLJv6ZvAm
xkQSl8hgi9tSXQv8HaAn3Ec4Hvbd6OpfthDZGWu8t2rhyB67ST7JiakAeC3oqYb/lQW+QDiBHy2F
lw1fq0C5RvJ1z6bf12fiWMXaM/Baq6a3VodWFtGvJDpUVYgKCb7eM15ngHtZVtzgMORQttHJ3g2W
4WzrkmjB3Cv6W7ALp86ZpoPQ9oNW8n1Gt2jeo1u2PtGFR5AEIFhK0znxb2G/SO+iiLJCtwwoBL8q
A6saSyEuwGgiL8i3m/EE0+J+ynYGUcYvwezJA9sq9kh+sDOwUWzieW5fgrouNyOe8o3r+Gcflc/R
769tNpdQ4L9HbyCwaYFCY3djVhxq76aHyt7idj8Z+XybZl5xk8bwCqUnnvvMv0jTD5+aZRRmITfu
wbesKxP5gqyIMYdPZR6YpxzcAUq5U2Fuyq0gRof5K4Ym9taRCru3iYwAXIF2I/8ycsnYHD8Kg4W6
X2KOTXaisGG45zUYgP5zHob5moj9Gbc9lBcbymXllbuyCYYtwSv2AZIuWWdBrHDahh8a0saxGClu
skyi8vEi3vHyXo9ZtcfWl+4BdD8Rk1ETrm5takA7x9KC5gv6ojvhGP2I7Nq8x8Lk3/jNeO96oXkP
ihwPRTAaPxKiZK9sajH4Y3k6sYBFNGzA3wn9WbxYi15NpcXJnTq0BULIPffrT43UJ5hj4jwYkp2C
LgWMGbDby0Ro3IQ87NZQa3KgJIYipt2dSI+oCuKDoovqx2ZfNcwCwjE0uadFtCOo4itBReNWYb8f
ase497qYPxCzd0vdzTs7b2w4CwsgK9xWuc/i2AuoATJ4S3EyXMNiOrdhG1384idUSsjDaR5vswqM
cmtS8lvjZ2BX7l05YeXsnMBlr2C9BU1yy+hfbTQWD/J+OJZjM1hbpTFspJVdTG+xrqWCbtXzuJS0
+Tn4R1H5YDHZ6pNdUa+Y/XwyeADaZawttwo2ZtwdLLCWIc2WX5vwWUv57PXWU3fJCsVyJgjwfDqo
mGtJNBHyOBXSeLMAYI7Lv2Wr72SRfPJLYV8+fzq5v+sb99m22pd+cgNINfjNZ3uCWtZWJyPA9fD7
IyqYPz8KAGGuwYmzN17+CgzDHPTl8uHvP1KZlbf41td/+cRfPhQTlO5as8n940u8UP/xdb//8/f3
G8Vo7PFnv/3H9/zvXkdS+qRYzw0D2OVl/Ov1/cfflUVakxRAWBrIGtKuwNr985X+69tiZk5kGNz9
7dXQrbnbf38f83/RGuX37gHkxf8AhXhcgA3/67H72y7l91f9uUuR/8BlQGzYQnOAOc/u48+FsnD+
YUmYaah7XZNJoG/9a6FsiX8IYUvPZxFtSalc1sB/7lLYsgCacE0TzgQ0B0/8WwtlZ/n2f12l2Hxb
ltq+reBNmLyWZeH8FzhEGNHuiKl7GQXA4sfZnrPgvhpTXH3pqJCWkl/h+6TSCI6YGfZDN9uvc9xk
5ioe4j57odH13pM+moJNHunJ/WqkAJE3cSw3h8puiGnBX1FHpyQuUlAmwYjyEfcFjpt172USGmls
SN3+ajJ00e9F7aAaXcGH6shl9I0crSD+xUK18mM2htAhHE6W6C8FRFvdnAQnIrDztO+BG/qJ4/K6
vakqbgs88XoXUOORuJfWzl3MZl881SmJou8t8SLFQXUa/ufQLvmVnc4iNrONY7IpchEyLwENiHMJ
VBJ08HCSpphhbNgG9aY1I+XuZSli4wfLsAIW62jj1IRRyIY9LvOjI4yInahfGdHn2Fs5lXaZYe4E
6MWwd5VVqiRSPjC8Kr46HFHtQYSTZImQWBWC2JJzZdtoQPo7c0KOfM4aAU+/ztoiQaNqsSW9ycBq
ErYrhGN81+i8jL2Flmdco0sKxIuReWbHIK5r5ruu9CCtC+wjPvkxla2vnWdTwdlpSI5P1Q+Zex9b
pshOSFV8pJqBA4aWnIzoymE7aWCYPG1/UORMDO49SOkHpWgCDkUOgenep8woT1Hs+rw0G7Xtup/U
E8SdeCvCPCUbWJTTM6IVn2Z/7lVyk/YRI94e/Ea7ToMsfS69HnAYZpgIVWciKO1hocEvNLVbLhyK
aG53mW6W1KwpIfMrpgCcd7HX2o9wYOFRJZ7hdCdHD351ASqUj/etgHFxJ6g1hlVjJDWdYTFoHHpD
XsUw8KT7NAi8q5vIC+CV6TAdCJEjcQoKHowd/9b10AGdw0YV+CiNmLktYPvaPXWh5/SPZUxMFtwy
h8S4q5+AP7/wrJzsH0ZqxNO+ZnlRIKEoevPi1a7MHlLi5dDozIFP9KbTDQEmxsCrUE3Seg69DWDX
U8URdk8KQJdGurDu/BxIxLjNh8hC+dADR48frCBoXFLk0kIlOzTkfpHs7TDJr/TGZv6D0dPinCsb
PbWHiRfDTsbFZAf/ULG51UxLrIQpMIIu4xdr0xijazHMGqduC36SbtQzEovkbsudIqay3WAM4rmE
21UHex3ZQ30XOm4b+uuy56dGK+6L6K4J6RjaDRg81KXnNMr5Ga24Rdu6p+8fIoSkljbjvZd1TkZC
cQl5YcBCwF7Mg7zIZIqo32MlZ2XY9DqzbxAN5JJ6HnGUgcKcbCINts1YTSOxk/wtJ75rg4wo6Wic
EW9uEteo0m+D+gi6B+Wcy7WWuFgmPmrBqvXBsm3Vf/UYJMoHs0W0+akCBgJHI0/RmHSBgSfVcjVC
aBN8Odmotj3An5jJn1u3NRBHo2L+k0nTvJHIF7JNYw+DSaBzGzdHpiJklsPaRSBTJFZ79ZsuJLC3
jIxyoxtvIHS3RJJ5LnyEgmB62fmu42YaP7ueSLNtlBn5l5W79lV2jswIx4p6ztgsTcSbQLhv3bPi
iuQtFtDcAPssmpbMHB2IFAWoU/G/BsNyOJXoKQ6hIbLqloCZxjy4Tj+6L0Uz1rwEBdOQO0oa1Ufg
jkn7WVuhdrdeYkJ7TiuwlLvOrpV1MbvRsc9Cuq5a9YmuOYMCkxqqGogYR7IXERyW1d5Pz4InvU/t
Mpifw5C3aRNONRN3hqE9WKFKKBZvzZDLPfSc2vqeOtH4Z0bRzAyDKWw+gtLELe8l1qQOSaML6xj1
xWgxby6RaXOFjyabz8knmjBQlXecyT1Ktk2sPaZIE2DLFVwrh5xRyPANgXsNTKCS9MZmZ0Zc5Gv0
rQNF1kwU64aAP58opykkxVY7A7veMGsdYllrD2qZpzjrN7VmOXBXpaFJXKRbgZ33Arjo9zrxF06D
XYtk17ut694bVN/G7Ti7CK0sf4S32WE1r6jPVdkfwoF4ULIiOgetjMDIc/Qb9H83qjOJvBtj2NfA
QdGSOqiu1OD0b1VgLxFIYoAEBJsJbVI8ZDpHB4knZseShtdop4XWh9Hl2cxgahEPy14gVCfgKP3O
YEJY95XS3HhJjtZg01lsdo+eayAdzL2ZVDS+veh/uC7XgmXoHy2kke5bcQKwWVMFNHOQRAHZBwHJ
oU8pP226TwwThGJZoV3f15MmuW8wE+uKuj5OT0Rd5a/pKEHDWIVRWceJagUgUgDD/+CRWoRyVRQk
RNdViHLfRPDcnF3ix0nTVQxbV4ONjBxhtJfrLQ1AXu4nLwFUYMQc+2SBa2BmPdDK9oShYmL+4sxp
8FETX2B+Ouy3w+MIhQppsRzpNcaMqR8+y64V4PjJOdgyle2Ge1k3gd7WzTD7SNAUS4pS6TJjdowu
+9zhdWGLkDnAQTCGRPWxZqJeHxKv54wzDVPjHosMfNnF7OVIMcvU1AwtVEka98zTBXq51UbMIVXb
boemaYxNM0KQWvUxsSKrqSjt4KcOW19tsAGZ8zaqZ9++xb/UjAcLt9q3LCY17uXcF9kWb1KkdhOP
f2c/RTxhdn0YFvKPEvyPEvXyh07mP0G1/iYitJExogtHxeNh1EGS87eaz2jJ+gBe9cMPuN+q1yTz
MpSz7sTp8xAHssSzaSjZHvs8wMbdq7mhuLJ/V1oGoL4g2DM3JBJ5H9bSKW7+/Qbh/0XBllC8Df9z
p4Gy/DOuf/5Vtvr7K/7oMnAU/cPCBmAvvQathLm8p3/oVpdPOQKMkFKmcMHQLerUPzVb9BloU13X
V9IxhWfzRX+2GXwGq5wlMa1YKMHkv0ego5P5S5MheVbYtoeWzOMlKmk5y+f/0mSMo+j0OIM4Y1v+
4rrtNzymGzG7UL6CJ2JVfqV+ipgQV4Wwsh/FPK6l1T/mkHZWWYMRyPAdktGZWbFFJS4MqBdzU3SQ
jL9oIVZ/+b3+d7eHNP/ry8Wr4/OLgTaCBvhvLxcCPHoJlS/QkvQQ1LEP4go/Jds1GpsoZkP36hdw
mcJhviuRugYyCzFDU70Sr7i4jqOtmS6JkBK9fMAe1QsagNJmB9HMn++xiAgAAQQS8PTeBiTPa4RU
oyHX4ADExmUWubYkDQizrV0xw9LJE4rcVKSfTRNusojjgrydrPEOhbI/OBdhNnTNq84Yks8v2uig
oErQSI3Iuh1JJtTFUOhhPKyz7qfwrcV0D/4LCsc1anPmzwrw6kAUokeXpTric5pBvMLyfJoHxQqk
xPtMNbxCqXeglYoATjbjgmTajZA3jzxKV0E0qkPD30ltanXaRwZNq7gt2z25CSujHWjSSucxX9YT
VTQiFvC3zoQbbkTAH6ueJLtML5En0S/XTC6mZX4xyrg4XfJRQSSgdD8M7litutxdghGccE3+F6T1
ry4Lf+YL7CznbMastRoXNufEG0vRlgzYi2Nj36QICsz3QieLtfRj8vzHaQ4fKnkJw5ah4mA+xSge
t1XTfIkYjEQAnhqfbX0HJ/YwBCHth/1lyvKRIJV8C2XqJ+SXrVcjbomWFKbcsIgdTI+TyaHf2+qp
n6JrP6vnYbDx7w+/skKig+3TeUfvylPZxv2O6XbEGB5VPZhXJLdj1LNKAA21xoOf0X+tU8UqpPdA
wqhoCNf//6D9P6F8IkX9y4HwX+wBl8/6M+w+p7+etL+/5M+TVjr/QBRr43BFe+oD/0OC/8+TFqSn
w0HrO65SynYQ+//zpDUWEKiPMNajN5aeTTLbv85aIrD+wUnDfIggB7xaQtn/jj6Wu/M/D3XY39iu
vfxby6CI3sb6GzMTKo/fR3ETEr/KNNSqWGPpUW4ZQi0bGazMRpeDJSTrrYYMFKM39RtUPKY6J3UM
yy4iR9CYDgj0LoXpnS3Hucvq7hSZ5q0XAVVzs+x1ktXrWNr2iirug1y2YxLhGiiHj7btpxUCxmrv
s4QZDASSUQmqoEVJXgBegbe3GqKhwMCzcQZxpaH+Ycfdo2PD3AKUsXaC6meoxUviBfdEsf6c5ptQ
s8aJhlfXyU6jbb9l1QRSrLoAaP6Ih4pDLVVQ05zHro93I3iNEfVBGLKu8QKz3UCXztG0YlXHPY2f
sbzvSkRUPeaeuol2aYHrH7ch95rjbn3D+/AiCCVFJNetB0wp1wxW6mHR4DA6TXKkVaNqCD5jGmP7
Qce9TFGdgBRpBXmfqcRnQMo0rOVL0AjC8iYM33bfLkQhPEi0YSnIn0GKd99Qp2RK34DrHVonh7hg
D5t4mNVqjsIL07xyVXMoFCF77E4TzeKg1pPVt238HAJ5CQx0Dsp97yYPx0MBCcELl00hBka3ekvD
+hMZAOt8vR0i8xVhya1gZYDMxKBlKY1vI2iJdhkRK+f8+vzwLY7ZoZXJqZXRr7ESnzanZlKDqe7j
28lzn0Pln9w0urGl8Sgx+2rOJ5W7L6kBPrD234u4edfGrc1qYC2HFroy0GX62WW68ChqKEI+2Wlz
pt69sgWbDrPIL6fvNhxxagw1SV5z/6pVbqzBvt6ZHp6vZKCRjDU46rn20JYCMIOQ/WZiIveS+d31
LSjmULKlV8mNxXVMOIwkaDm31zx/OXMNi60Cb5mXFjs23MeBNnAtRobd0oOybTCJI07lociwtAeg
Jbgs4xrcCf0N078K3JtvdA+4uM7CRN0dRZusBPxSOfodlNnFvOlS6yPwp9c5jG7rcviyWFuvdB1u
y4B32GKr2ulhl43ccokf/pSgRfLmcxzDZKXC+ouRlskEy76JyOvo+2jlMRlZz4595SY6WKw42tZ5
UTNu4aE/D036IO16FaTTkX7oBVUPxBX+BaZWsNnwnnUT4xsLooibS4ju3FSqKcC68+gxmmM9cpWg
TMGKK0/EShSe+T1apNnE3SZv4rsa1s8mCdn1eQ++U3GDVFA2SG5e95Z9JV76ngbzWxPdAksTEpr6
FdXyZSqdQxlNYP1ApRkLcTP05S2T2Ktwxa9kNk4CsM6KCQieQsoKO3615MsIcdtqmDHXxfg4N9GL
zLoPy/1ZdfNDWyuGFrX60ce+BhLoXn1U7NkYt6uBGcvYgeT18DbNQrwZbvBSDwMCwCj9TizjUFr9
T5sJJjsgF/2YS56BfC3n6iqFfo9H8Tzn/Up4xq1ld2DLrbfYqHdz+2Tk7pftqJ8QBHAByX5D83hj
AMrdDPbwyzQeIR18p+WE/E5CZ0zb6Ckuh73TAUmtI0UQQ5AujhhYX44LPpMds1mR5OYmgE5IgFkw
68aWEKlbEQXbcsATOeFA3/o11HkneDX3KYhggI/Jj35JRWmQoFMYSYLvtLPV8InWuKVIoijiAy7n
S0cG4Kr7laoWHnz7XESAIn3nO5vdR7ckXqmc5c+ZWzloPj3XeWjK+JxyHjLujJ4zAw58ENwiIN2r
gu/gGzBBSOxhzNtuPDQMlEmXMW62rewvjrKfJgm6DGg8z57V1Itn152+6iA4NpZ3sQvjPu3BhmEs
geOm73uc66v2LYvyddGNJ2esrq3bPwPShUEALifRJGygyEPYv9WDty+gyTJW+RkH06cFjG60XHB1
Vn0CJxfXCqFCQOCIO4fP1XuFoMlvcxzf9AUA/RZI5OgDISU1m2ILhYyoPq2JS6WwQg5lq31kDnNw
iVNtf6Vz+5Us+VKZhWahDM5FQbCXEuqebPbXsJUPKuROtDR4TWvozgNRA9ARbyPFQQ9wN4IPke8Y
KL6VRGHsJNOiuGGiZ/UO1AS8aTL0YPDgsbAqxjGm/pEmzpdq6rvlHdMUsCti41exP6OrIQBZOYSk
gHPn7Ab91Tgd/Xj1kdc8qo1Y8uzNL/E44gVx78QYf4vsaKXJa2iNFhuK4YMA1QtZ3nhsH7LK7Tam
5b0mZfEK7JWYTGwHa5R3J5Hj9ROf0CZuzdZ4DqfqtSfiAQMMOJf0M/DIDbBTx8bWts0C2KTC6FAC
kM/JQQklKH+k7fxF9hc0Lf+KvfjUAG+sE5JRZwABTV49owZ6SKoCXV10Zwv4DJPR3IyIImMX17gF
5ZmsSUaQWcdw2B2+lmkL6WRk+hpMPohNvIQ+mMkYrgcrCQZeWl/iMkw3XVZtyFbwoWQ5z631yiF8
qXvSU5wpJovQkQdgQV9GkAJHnJN1mxNVFrF+l3poiRRj7kcw1Y1slcbqm0/roGufcfGvWvXDchYw
KRZHZlOr0q08iJPT1TMQaKRLkljfcOIk0ASALNNiUf2U1fNYVIesKgmxMaj8jSZpV1MzvOVqwMEX
BqRBEFlUx19e71NtBSDJffVtGEA64wQ1ncOGxK5Pk+3BVNbTlUxam3QNgx7ORPqtMRa680fXct6E
Y04TSChsbMLh63pwxBZzLTN512Z7EQmXCAgUch+JyEmG4mOIq3FdVbRJI8pGR6+YGQJbFOSG6fKS
pPJgW4oHnbq0gnsG9NHLEqad1192+R4a5UMHTpQoLpOvtsApFrCAm0jcxA02wpL8Yp0c7ZF7zCMn
GwhCcRXBY51H73nVHFUZEWDrbNsg34uBiEVj/BlH8W3bgFIUDj50BETo6gIGxRE4Vfu7QfO7tkXL
zF8/t5qgtjY4h7ShfNmXIdU1c7MXIYrvORxPowowTDIl7b+awfowwvy9b+LncvikImXwzqRw1Q7+
xhuNDyT6XFXSfyb38wVK3Wo0hifT1ofZnd68xH72J30xlX4U8a9R55+pfwdu4aq65k01kvAuqFpy
BPU7Zskui9nOwFPX4XAXMqKl1Q23A7s5UKVoCEQSorVCaZMU3l0LB7Zvh3tmh07c/0yy6L1Ox1sd
9RtzwHifghBWIDHgHnJfyJtuiaFLC1BIKpZ7C55Ok0zvs58hOUvsi6jOrjMd2rQ+G36x8ypxAgNC
c89awo+tO2bEryyJlwA7gnncMX8cwJ/6itPezD/ajpTOWhuP/PTrJJsi8t1BmhJ9t/MXLt/QnOCx
mmzcPp3WfqptqlQcNTup+weWFL/Bsg9Rkd2BEr3rUDdI6Z2dub3HRHbxXHka++AhscHDNMBgGfo2
kt0TShec6XZLeHH6ZdVQZodCfwhgJ+wOs8OkrBxBlX7pVEdyrPuITuQFZ80lb1jO1pQakrhba5if
rYJSrizGKwK8D3eEBmFX6dqzk+fJKH7QeHyJMtjZvbGjdsjruyCqTj73tOfFAKta5zok8maBGIRW
8wDhlSeDSb/fZ8/WkN3HDnndSQx8Nx/s15Ac0zoKv4NBPY3S2TnmhzaDM/BzqPkQBv20fs0r8xg1
+YKg79+Ttr8Gbr/3c2Pj98YjudqX1hbfUOSuZaxvPHieG41RUPb10wCye5uxnUDhBPwvjjBeTB0G
XRfca1hjzLF3wnMAwQTDuFUxS0yHwiZAch8y7kGhU5nt2whbdlW2FbkBuLyoke/7hd6XjvY2X2x9
QoZHx8A8VmBRX7ObHaFnU4X7lJnMnNE2dx3sGTKfyiA6QZBDHNPCivCSo6kMXM053Uw6RBeR1uMh
CPEFTzwMRe9AdfFDEI/OgqVvEWFaAOfgCpFdqHM2FjbDpQwZHMBW9jPnwHH4ffjOzrSqn34MRtRx
JrUdfYLyVFz+qhMW/FQxyFeZ6LNlk9VK+Tn64sBijm/oc1jUe0Jx+CNTPEbzpdTMLsM8vk90apDL
IRBXpAWxbMApHTrmhuz3l9hy3goHrAuSRrFyIuNZTcYPYk9GqEYkwVdUKhGzfTxuLwPn61HlxXM6
Gej3yHTYDi356pWusLj1+NAjx7glV8Xc1zDJVgTUwou0vHlrQsTN4RYPqrsj3QH0dbJw0UsbifMi
mXN51A4YZfe2q48Sq3bM3mgv4GGsJ0IOgMUyz4zMgI0aGtwsRxVK6E7eKMS89L7Ar1XdgCJqYcTm
wQ1cHTY9flCvy3ABn477zCPeBWr1isC/6CZH9LsS49DeRAPi27nLHiuKUZYhIMqcq1WM34ZlFRCD
xF4A241DZWCwoeZOgds4To3esnUvSW2d20pyzzcOkrX+vvE5ZzoJP8cv1xaFI7WKtU1llWyj7pDg
FYydsoOT09Lv9tMVLzHOs8hON0HGtszIzD06XQ/WKJRWot0L+IydVX4HviYJoY7GbdbYa1lwyzSw
7P2RRw3hSvFGtlDtvTjsN46DghUL4oOBfWELxI4jzpQP2UhLPQc90cRUyJPPEy4CywRaEZcNJp9w
2wfpu6hNdmDhBQED+UDZRFjaYxoJDL7BsCN9FJpilKU8cfozWQes9/L2JLPUQY1tPaYTTvlI7WWq
36Uff6QJSxLJo8NwoQ9C8qjRV4JYFrtkgN9su5QrTp2vYIb9mifUvXOm9yMiWsfNSZ/KgfvLTnwL
UrSM7NuySBdMjB5TL/aFEmXL2lb1FWxzsWnznAwIRhToJ69Wc5SKC2KyUFKAf3ebR9j+Ykcc6THB
HhIisq2Y6jPU4PlTkBq+RgbDkMLaWEn4yGJwT2j0Z8Xxr52MID9k2Oy5AkyXefvUi+o7qeE7gMt7
GnkolYX1YmpmnVHqPM0ZHFkoP4TKWat2dL17RrK/5qh112EQBgeNh2WjY2sEE07zMGsgb6bub7Xb
G6swhReTcESvvco9185c7rPMdu+qEnOCzW9Du9apcOh0BnhH22PfmRTIlbkffWK5O/us6pl8L1XO
W0ylD1U/FcBqupEbizRWLvkdVR9jYHYORyuKnjtvPs7tPN/KMj70KZ1ZUQXhZm5hmuOhMQ8CQuES
uIhi8G5YIt0Q44ArkkfsoIsmgqFKzR0VEAhMW8hDoT8bTeOR/MbpTNwPPoXha3LUW+0ThhIwnN/E
FkEH2PPAh2Ohp5JTr2ZoXpOxePTL6nZ2c0YsptgBEQXaaRX1NoMdFhp4mIjxIV02R2vf4Lcj/CtM
EjTaFWc3CKKrJ1KESB70Opd0l5wpcVU730LC7s/AO3UQtfBtbXJA1yyScUhQiiaF+Wn3JXQmixKY
jed7MIJqnGpiRaZ+3kPxJHmW0f56Qg60yhDt/P65pjD6iUV81VesyrXRJ5gfv8jYc+6UM2wd5CE3
mMo7rmF/uB3oWzsJ4bSndJG5pBSFGqo13HOXwB1YwA0FTK92soe/Ezqqx7PSvXmpOQLl0j/y3O9X
6TTavKTk2raMYUzLuWJLmtdtguikShGFeq31nnJImNKciQrT0WFc8r88c0tUMcjcEMx85p8N2Hel
yWYGRiAjMeXRGTPfY7H+7Jv7IPARsvbJqz1gfxsiaiai10mfZwWCbH/djy/Bkl2TQ2pHOtThhzOI
6ijD24J56lpN5jfyFbkBKUuV7o4Lqnd4L1IFRdB7z+Ou2/YA7OKhBBCHHX81n3VWfrYALm/MZvqU
w5fpF88yEB+p6T2MdQtpGLPdvvb0myqrvZJabp0F4Tpq6hysehRudvoFurY+pql4RvG88900JkQz
eyyTTTLk7Eg68aMdxvZWeV9Gar1jXsTTlo8nCfIsspeeXUAbjqiLDAlkiFW4Yvhnm+63QfPcd9+B
2aQbz2beiVmKPQOHGSNkHoFGfebEIiuDxVOhq3KDNiY4pjCrJzs7z2gyWO3grk/1wYnC/83SeS23
jbRb9IlQhRxuSZAEk0hlyTcoSbaQgUZqoPH0/8Kcc6Ma2yNbEsHuL+y99p/RPEudfFEcWHsGmY91
bZBIpJ2RNf4kw6sBp39nDKDnnD6y6vZM/xkQhWQEa+qJnRu7DgGE8AYiHG1miGVWHEdcTdZQFC+T
8vZULOTN99l9kb+4EDNutP66lNankR9dZdCwG8yJIcySGcTUlHMcUSFCaNKj/W0CwfYwI1g4ogcJ
+yl5QTjoXtnN+FsBrB8oZTZdynGXFiyn4J9XobVATVArYNLG4sKsvCkpDLq+D4kkK4+jQXNnVhMi
4kmb4ewt9NPFUZ+Nc28V90EPPhdpmzwvnApFV/Hmbap3W2vRMPFqaz7nrNf5bmhX3FIc1W8it08+
NMfT4pvPQ67dx7ENttQQ3jZ/8VZnXMXPt82JxjEZHCoD7r/HQG3TBdWTpTo0ktDONszH8QklL57V
Mw4pKEMkDYfV4qVBU4PSDL8RLduXpvLm0hGGPeikvQ4ud0Wqfiqe9QZyws3py9fMcyEVx3MQzvNP
hny5i50fo7bO0A7a0B5gXi1QdXAQxscj51DBCzzsTGbaxwlmyKlX14SXep/7g09kDnGQJVc5zPkf
BtJkCdio7SxDuzUPuDylVYZDYy8gAikKSniUKMyiuuZ3NPWTNmawNSdIGZb7a854owMOiU3nKA8P
h3qzYlmGnMnPSK802rVVmKKIxCqALpupp87BwLMEGTHE7Ihy5wCv4K+akwJ6Ge+P0cvHB533njCW
MXIxQxZ9ueLVLTg7xkORsFBNPwWSonMFG2Ouxx1GEJx0jJPIHV2jB3ghltR7XmbX3Y+Nfpl8SjAD
XoOFda1ozLNTc84m5rgZ55fZQ/o+d8sNOC4Ms7iJEHGdtSp9Q4WXpLDPHZlTRIP02JgGRTsiK/x6
SXDylUa0MxEahImDA5LUbHgu25s9OU/V6Iu/0L3PBXG9+Ejt90qi8NTSv6SpmCjBFPeyXuARMqp0
36zs2ymWbIOb4L0fB0iZgMvG9SQXkKJArmWkWqQUYXsz1Uq+vQcRm+Nlycv5oHqx9l8nuOb09VV/
rJ0MpV2PfM1xrFdFajT+h+GkxZ++Xk7ANnUb/6P2kXalfspTxD2kQRT0D8yO7ozhApwcgXma6wgY
xnmy8kckhs9xACxkQggY+r4EEP4WeIv9MAFHi1OIxdO8Ot6l7xwau5uZVYEmAvQQTJZ7y/Uvlbov
WCL0bSXBxboFLag1XisCd3dSG+CkmzfXTQk1HY/BYN7gQIPK0tdkYzxJOSa1TJjdqZ6XOiSX6KFq
SHVWHatpeC5i3ycQSBqz+ywwbJIaSsY22ThhjG+N+KI0bCU+vaAVP3Ac/5H5zEAedadZgTZfyPjB
l0IWcWncglHL94hcy63HKsa2+idV4EpLWSsSQNVfyCg46ckysBvjzO6zgsxhgyBJp44E7RKntQgD
a/DZbMUv3mg8pzaTUmcMznA3nFD1FGYyEG8DlHNjYfZSeCkT4Ukc8qJ+Qhp3RCb2p8dmzRtHUVNr
xjWFSMfanGDdBCRe0z3yL1vNgoKgbJy9tBGhLsUODuWLw3d48FtyUHw4gtvZJb+L7ADey+OtG5pP
W0w0YFqUzvhHhtF7MgI/7IbgHbni0VQuNMMdMcrT3vD9asPh8M8hXptzn/SXRaYHNpvHJROvyEc5
OhGXUeeQsB30FHWi8yxQyEk0CwvPbfy54JYmyZVSfBRMArvqA4rins28CrGB3jLLiWK+OLZ6D+gC
SUrhIPHMJrlgR/EUY4KKqOStNcdfUpLAEzwsImc4p3KmWEkZseiqeT9pqDkmcqPWf42Ln4VnNx51
oSWUf/51LHV4Xi119diKMQJuL06zmP+avXb2q7oKVSA+FGkLIvtQthWEdgYfjRi2aCwcPPV3tsF+
2ATfg1N0e6nde0ehbOymk+zT16wUq6M73vduPl5FP7zqE3gxc3op+ydGsUjSnR5AAKx+YPP/7E57
9GX7uVQBodljd1z65Y8vbILaKs5PnZ2sK91qEzjNTrnsMg3fbXeDEqS/jYWIWqm/ESfP9hKXfzmi
YacjwvoMJzQhzSkZrS/Ts21mvv0fG2WIQJZOMCIdKeOyhi7c/6MIVp9t+qs4wevo8eP9L8Vs0t/m
lqPXVwG1hnxL9fSAhZD+rnhmAHDVl+7Rtv05tNvmFkj7m+Hq41hSii9tD4VnXs6LFQ2QDyLX8P8E
GBnDwXtEWTeeOJtOprlaeTznJyBu1eu9iLhUtP0pRKRYssNxcM8HYJlHJkxD6W6DGqXwUBoHH7Hx
qWxNlijpkYUu+Q5L/ZghKIY4/9cSrHLbQTwHiXwppfcWLHR3rftF6hhHGNg6w1o++4qHfk0wDjrG
C3QtIwMM5NQmm2PrgOdp5wbBefJ0j5wbHENoruhQSAgkOY3ldENNpJnNtzev3ViR/51AQ7jO39xS
77kHudvR/TdjSB48xlC41nZELqxBin89SXkIyAp2vfxqlP6WS505cZPetH75wfYDErnGc+a0qFuH
Ly0YXgpSXPaFoV0rVz0bBeEzprFPkuyGz+q4CPkTt/aHplkRZcUgjS/X5JocjPZFn1lq+utaMVvz
Cdz+5OLG3pDyABF4IklJamzGgq+Jzo0c55syJgknzv00Wu8oW5Pjw6AS6hzy2PIel7EEtxInebbz
fQ/cNUrdOD+OXQ2YtpDg0OHL5laWbS27jJZKT7YpA07W6H+sicMv2VmWflEZF4LgVZ9WIE6anZxi
+ZnjZ6mLR471JPgyhfdF8vWtJxgFeQ9rjzK7W/N07QxbHuxG//VSBwqpx9xbwGmtIhCL6DldODCN
oT17WvDoj8t8LpLsM3Pot2L7wVLtiQA3baeCstzO43hNBm+HHuPgT/7F6dfUX+i7cvrO5+qgNPMi
p+UIJJ8UXp8ZeNo4VVhOZDiylJrzH5RcD/SRmjxXWZLxZcIbgw+6tRPMbzQe0G2qEtwgo34aXzOK
2cIdm4SKb/zxkM7h90TJYNVwR4lU2I6jCWvKfFeYGhiPaddC7y6g0j9lZb8r3+nDoVQ3c7EYAHVj
1HESHMZsuLWo2td10IZad+bRlvgwWY0YB+IXuJtca611wfoK8zh3wSPLw8tceiHBFYolz3jt+uEB
ORVNyMCoIcn8MwOX726sQPwVJB6jwSjw4jL+eZoD8eKabHCH/iVo6mdyfubIHf2r54uT1XExDhhI
PQy8eG5wmXbFtymts28te70ggNQwdlNJxnnpG8wl55fWYZBt9snL2DOThzvyoo3MB3Od88kZ71ab
HBmdPtdV2YZdUnH9sfsjm6wGWe+627om38mi9Mg+tB4PQlrX/+Kx/pGa2Fspw7JlgMnqZ0ji0zz+
jCnR3Ibl7kwIO+kh5MFgV93rFvIALau2xOf2BzddVfMZF4fq3H/OzLpSjkUclvfW99sdYTfzQTrM
rQdeQHueiS2x/auaMKxkBudJ4sn95PLdlJSlhhWQ4MZUmgwllkx9TOEiPw0nPpOMyzanuOjsFR1L
PCfZeoQxHUEBxGnape7e14I/ImA2oAPULstVwDbTHuTJDS/PT1P/Gxe198x/VbcwBjcaHprYfTRV
O9815vub/RxMwLuq4h/qmVeaoPEgIP80ZXBEVc8cJp0fNOm/4L94HsTSbS2AzlA6g43h4SEIeLuO
I4tRbE0bYZYDyQnBkW+03Dv9fFJDmoSSLIWwN70XvU5fWlNFPo0gU5CE4aPBAlf/RgCyXVyyIkTH
7Q9F+DfGJNWisNzrNvHWbWt/OQkxgpWBV2Ry7JIYSskMfNEln4N8AcgKveaZ8BgSXypc9VamtvpE
6JCve899pj/GntvtLaD/J8xOYOH75RVXH22M90FUsoMRKn9FucTsVOjPhuXd/KH7SPUaHGBeXLIc
Kz8y1+tMssh+dIDP1L5FFEI7hbPPS+aYwMHMgxWze7MwWKwLJK7PSsCNa3ZNp5OImJS3uq2vGFj1
jdlXx74ouaB1FDkV9zbhbNoqHnnhjiaagc9ShC/vkimfdiJrWM71703hMqsDpbmg5YSUuNm7ktDF
YCI/K7PsnRiIoKGBZCRiEyeB4OqmT6lgL+G/Z8we2SqLOawYmHUVBrN0MIjhLHqTkRb7IfwPGxab
t1jZVRSwScwkrmwjANPAvIxeBi4VGeM8ifIkmIc3C7lK6HSaqBKWCHEVBduUMbfhym3laklY6MV/
IaqTX1ZHf7DvydK/JgPvtLwysodlAXXRFvh2SWbf1Z8qMfiT2EPjwcQEB91zr0ztoyeKcsfKNvCC
F2vyvcjbNxozSVZW9iH2Q2BvZDpb607DGc8aiIIpDz5oCg6mFLuCz1rjAdzSM0NVEeqbY/AKVV7s
cuYAR3vK2CMQ6KUNXaTi+a8+maS6iRuhwwzFA+eV7JVXKEOfJkl3sD12bDbIAR7KB92XsDSK+WiM
wweMjajnjvka3bOtluKYdlctgDxRkmJnLr8Jx4NOvwW35MfuGMBp2YTqZ55CRX5CUGtwoWsy9kz+
+SXRLtzyjIcz9WH6w3VMlzwcWptRKZvQQvtrBPF3a4+/ZHfep3p8g3fdhE5e6iEesKcyI/SaaOxd
pwe81L2cz/q0bLWE4HrOlG4bELp1aHvno0e+0A3c/hVWfzMAHt9yG2fAL9ayhgX1dLcD9GkUUe52
GeQL5JH7MNtHKyNfI1sof7JMfacFLDOa18cJ0UlPkvxmrptPbfbPXslcz0OQJYrgXnssgi2Nel7B
jmNz0/w0/RihoDa3maXloLXjU2X5twpJdCDUby4J+XUTGNt1eu49VBXkOgVksuArd1AZa5MHVzNP
2Vsx1x46x2GO4j5ajWAjkxRkF2YezTl9cgrBJMh8M9QK6y4WzOalxRxs0nUUK1RZQHjYSAZ6VNtC
Xkp23abVYgXk3zWTeAgTXxKwPZpke9U4ffDE16PGNt829LOu42mZCqKhY1oFzTON7ew4P1RacZT8
SVzZMRJM9hn356FqmFcGg3EsSrquLNY4Plp9t7jOt6mxYmWe85hwfjwVwLxS5NH7pUm/PO9qNLm3
LV3mssGqMhkc79QU9kMHXmMztBimxnlChyS6HXK159iltMsSW6O9sfeA0j10SgL1p4EsqdRMZ1Ou
Z3A5ozrI061ouAcT60zdNEc5zGbNbsEW4OXKqcNW7bXNu8f35LMfy48e+enWzAi+yDMeO44yzISs
U7u5xZwK5IZ86JtrNL9tG7MqYtc5rIsMJuldbZ2C0SAmx1NbpOVUSMWXBF5y7GB2rTMQgsWNJtz7
qWbsnbr/bSg/3SB/DEw2a0YurwSlwZspN0aPbSDNWGstAqxyR1RK0ru/BhrIsCBodU0Qf+sG0sAW
R506ZlZcMSioGjSwWUppZBYcHZnDYVqsf6v21ZUvTIN1yHqxBuCI7nc2lrMBqZ0xYsF9xj54rBGZ
NLlLYiK+wL5LWCtyoG0JVd21WUtzF/R0qaqNag5HRn4AeaRrncpSjxSl4UYHf8epG+xHsoO3g01a
1hp9PpfUe7gfWfQ721H4JALoxVOcyuCC4yA7OO6prhu1NzU4DURwvFOs76C+Ws8x3qLn2vXBfXbD
NrEli4jlIx990muoC/rARigQJOaDns7du8MdqvrgbextJjfE0MhKv+YJWeF9rLcPVjIeXOtOvejQ
Yj0lo80HbyFYBPic06ZF5HpG+eGI+LEqK8ZN5K/vsMKKjT7aivRD1gIkxHdHymE2vGbMWN6e1GWw
b5Yurv6AaKLA6JXEo731HWBJGEK7axyzSFbAWfe9qhi0cDpsmlZlJ3PQty4LuRNzTIasY1q+Ok2t
PWQuVHJbL17Jy0ie2rzdtXM+7xyP2Oq2HMvXCpjcl/C6/IWRCVw1gtag6r9onP13HpOHInjTR6t9
Ma1Ff50TlovzrDD7PvJtm7cJFIg+FDr4chKIHWyA8OZwTugVI3wmUGNzFrPVnAm4ZepVlcuusZU4
T0sizlZla6Ge8PSkus0XvYhC8gLgHWvX/8dzPXH+779GtEaHSnl3U9OIHuUNvYk9D152Lobzfx80
yzUEtHB+neQYPBJuLzJ+PBSGx6xAtsbccjj/9xv/fRC2a25z1UygkBoW75lrjmd3Kv7/Q1knUKPq
JAeNp5HsuP5pbnruMcbktiy5cdMax7g1/C0g0rl9RNZm26FvCSRa/xTptXHLMBvdKAeePHuRp0nQ
oyUlP96+yPWbEQ/6DW05Ie/aQ7L+n//9TmK5d71NlgOL5JPmFku+kyXuG0/PGNy09nIztMtikv8j
zGy5ETo97FyD6U0xDctt8i116zOvvJRLHdl8y1yher5n4508BHT6bj2PV0vB0d1ohceJF9sIRvJ7
s9S5dWo1vqCdKdznDE/6FRTQcNXEMlwTd13BIQZGJ2w0j6X/3AxGDxU6Zrqd9lp//e9Dx3qNZXH+
jWjxYvqzPC5jx7pi/VCtnzChZoiEO/P0qPpBgjC0VcWejqDssO3n9Bo3Do4Q/IY7k8DybR4YBLom
MNWknrMetqx+b3LQY25hrykaJMpyiOOZp80huGn9wBiIhtFI852ptX5YznRX2mCiaU/qUl6tSsqr
i1gatC1HiKkaASCIUr+rvfEq1g8pAE/uFtCclVl+59o0E8L1lSEu2Jil/unmOD0bp7ixKbvjgV+2
YAvHl2TUmSwu8UUyAtz4k5aiiShN5orGvM/bzN5XrZM8efqQPGV5ta/Qcz/89yvGutZ19qkAq0jk
0r2PneveWy9370KPQ3Xph7y/idgjPFuxG7EoGnZF0rKX19v8iR3HgZ2pE+qiNPddJ+1nWj7op0b8
VZpIWGTQkZhhVxR+AVsVh8F0mGOr+Vmo0XJP/4Z0PoQFqV4XJyG30GJwmaKogYueIY3xfAxp0zeT
XDuin8l3hiajURhXrl7jTVmZuxmsebyToVmfk4CAznxcX6rhLaOUfsqMe3ZnwuxzGbO1KJrpxpSB
TmgVqoKq4dj16+YxEbDcDDnU3xTSryhMHafTnqsZCQ8RlTNis9QPJxhn6aLXH2YgDsVURYuvz+9B
gtAbSTB6Ger6U+ppB9fDXiFYVn3P1mcmJ6bZ0Dv+70PZqkjaKokwEfZ7qbQXVVRv2N+Ic/KSj9H2
9JCXNaSH6vfM6j5swaqXJHUznOsWdUOWGz+6ssbdnL4vmJeOsf8UoyLZ6uj6qc9JMZstynunepBw
h05NOgNDRHVwktY1UYQMzNxBhA2xbzZy9xqrkTULXB+eLEr/SHBThG2Bny+NyVdsxFSGVVAaj8Q3
PQGRrpGroBux2ocCIQGf7keNRH7i2R5P4BDzAPc7HzvDcfJ/GOANqwp3fCwcUlwSmizNxXQcx/Rd
lTmIiJiajxia2EHT44vT0v2m2oHCPtmOqfMrZDufslEkD0ugDrZRTI/LkLzOKdHcrT982M5sH1LH
fjaEurEU/2L2mJyJPTWzSkYs2lbOYOcdpzX7uli/DoyMBRzmatkWFFDLUqS7BW4SK/AZ1SmH+qxZ
xy5v1xX6MOxVpufhBAUJ5lQGus+k1FON+WiMs/E4KYU22flqA2YqPblLMN8SDx1iYoYm1CQFQuTa
CRsdkXevzIlIyjXGR82mG5OrRdXROc3BEt9SmENYsU9q8uIqcCDGumftC8/kQewCGVUDBWHitUds
/uPV0WX3OJd0exBuEUnYn2yAZrCOsdxmQxHvCMjBcQE/e+xkcwSxfcV2hGTTyqM80Qvy5EbeAhSS
jDf0FDrZ+r1NegxGIJ0uS0MYk1cWu6CWLcYN1GSJ310qJsibB5Et5V1RP0GgtP297FJxzwGwp0QP
zfUq5pr/xQjAt57f8jQi6ZgUwgTPYIFvJ/KzNJbqYKliZy1NsW+x4G3GNeJ6Hq2DEGqvhuS3StOn
mp8Qcgujmo6Jcy1Kpe3ctO+ObJJyt3vMvMqMAGw+2U17d4BXei7vnfxT5UkQlmP/VzXIQzUxaaFB
M4ZzFcFcVk5I1TS1sxpJYKptReQT3NJWRgAYjW0PGHlNY/EXLt+0KYLtNJrMBxtW53DJEQBt8mO8
8wrSkmv0UyyFsuWAhGxrjidP0FUHeES5yV6Zc2EOcMW3az4ZTvO9kkcpPsyzcu1oasVToY9f3mSd
4af8Wl5OtnpLB6T73YENyr6rNEW9BuETHXuHISc/kzr0y0t7YbtXhAubyxzZAHbjIEogK+5xGTBt
Z66DfsKLEv9PMs9M3QguXyFgHS0FWKGd85/wA9sQVTkyAUkvjgIhqnSk9azSw2rdmtdp9lG04s+w
aCbIgu6ALypaLPfcwSDIp9IInU59FFN30POPoVLJPo7HV81ZhcioxJ2MxZ5pQQGzD6BFbkXbfuPI
+mhWjXs/ENRqJP7OdwoK/cL9h+QEJcrBiRd5KL2EvZSQKZCC6iH2qkPTEK0F+P4iPTfbtcbwPSDY
YBTrJ1tL7qyYQ6oR8m8OIfRsMzwRqFYP8C4SzC51MoQe6P7KZUksu/kpS/RTPMRrNmr3A7zo3pc1
GVhwYhBzSfwOY/NeOX5YfVkcxzvbG79l5+3Qd63KcmOAslAf4Hn1JF2UaAN9P9+MjC4FfY8Rm/au
dMYPIUpt2xggF9s5RXQ2XwBTYugYLb7kTHvJXKQuunvAGIU8Txc9S8R030OT3OmsEyTJ9elcIY3o
avy4MzutAodzK036xeZuOVi3+iV0KyRVtWXFj3H33KLHZV2T3Cf1rx/a7N4ML5WV7/TRedEVYnnp
P/S5JFfBnd+UjyvN5hLmtkOR6XgMjb2YZ6kZG05tufXnxGegAy8RFlJJ4fPHrEeepfrHcrtzmkGg
zApRoHXG7ZGP1jn2R1xYQ6jK4NxV+a/e9O41aSwVohU8Fm1fHQKn+MhtwgLtpf7jawgVpG5t7BL1
dWJ0K6+RXryT485dqIiJyKByt/RvTuoTl/i0BfQ/b6zSDNBOXaZ8eSV7yQzBXoFqDlpyz8yJbKQ/
hUhNRkbNq1Oq85iYH8IisqeL67e2cndur/8kz14Vy0OrEOVXnWTC0JZ7b/ShavIuYMRrlsinCUtA
BbEfn3HBuxe2uavagqaU1R6HSIU6oPPSV47JEFTscFYm8Lt8QAwJbbW1ppQRCCkGScH0Uepsf7sU
mgZ8rJBWNiPkGrHz3L74HjNbUPt/eJDWHf3dMK2XoWjW5AMKpICWeenKPQPIJIegVWKda5MuCL0J
6PbIeBdsWX4FbHwu0uWNcc2j7YpVzATfFDliWNB8IrCTf4CNveUB7AyD3cEmTx9Tjy0uvSVKSQx+
fXJui3i6CiNJthSinaY29kwLhXOr3TQjeidsX2qrMofLNDvTbMaD8TUrQ/AUo21Pc1r4uAK/607m
HygaJFFIiLzClI+Thu+NSXB21mzxAT/prpvK28wkWHVuUh0NH3tSoUyDRsR6NjArHXDyo69+T8v4
j2ep58WxZoZg7Y5XaU/c+Rpzy0zGFPUlHvcW8vGBOvwFvcy72TDSNMVM3ZOcuqQJwraaPyyPpxXJ
GNTZxXg1KqfeuyOUei2lF06MhCkXMN/FV/oqYhJh60IBoCcL3aGD+IyVY/GWY0C0nK4vL4z4LNws
WWjjp2S70nQ7UezQhzyRa/mx7hF5ux9MEAS+8+NK+ThU+KXaTh21xAVOGjtYWZDxCqRRS0pgaw2P
7ZaK+QjJ4NRpOxhPrPPy8mJNtoXpjaVHKT/0EhqNJDeak0iPgrh5kQQyrqxGnyU13V2NACfxK8XY
8woa6dn2WPBhjFdRX6R/fD0JQbSpzfPgF/kJkoAdRkUBpWYigEouwj3HxE3ikpv5HuCuILLcGmUQ
1Xlsfs+aucucQEWkoKAmMMh6UPNlrJv8oRPlClzbNCqbkKGbHfVKyde/M0BvMu7Fnqtp83viF7wF
GnXyWl6H1Pa7qA2IgcdtL0qOdnTdZA73qJF1G8GgpX2gyKYCBBjGeNwi9m/Gz+h3/WHIzL0zjFxq
OFZwVKJXNws2vQVBiLJe9qnZRlpH0rBvXVtqvY3UghdXKbGnw7ig/yYS1URg5StWYYu97TIQe4md
jJupgcQ9MwFwxHwIkuzZLZKbq7KfaqpunD09q5ylD0EaqMiSj3qPNqWm/h+qJ6QyN5HROvaIROGn
wce1kb5XmRY5mXk1S3mL6+UVn0qwg33DYLnALRjj8JRGbWwm3dij4Ie1nNssBYeF1LW5n/cGTT2b
eTIkYVHAne7wdUpUo7QfOyG19jRrFEdxEYm4xlluWgLvUtBufSY1tEl+hClJXhefSrSDkoeXSh29
YUEZV/XOUWjxaSBJGSUeu7M5DoH2TSEbp6EjKhN2+XRYhj5Sc+8QA1s/Dq7fM4WjeJ/JQkjtITnD
Qibee/0v3SnQbCY9aXBOcZKkNmA9h1NHfOQvON96z5TCPFd0oV7/CO68uYi5624T/HxpOWlEoGKg
JTrijeHNjzvkoWZR7H2C9957l+c248u49nrmvU8ASHrnPfDS26hEc4z/w1Rzrb6PjNL3EHHzQ7vU
7vuAjpNtaWsRHAU+yIiBYKTy0wQe/K7qcbkg71w7cH45Seny6KX6oW41fmK2TTiy0H8DavobgVre
q+m/IDae0iJ901NHP2fp/OHGFU6UdHyHUirO0tUJLOWc2WIXTDfGMDkAynEpjwDSjlbqa2+e7P9O
fYz+ZhV1lyBv03X4b9iR0/4nyS1PQPY280J8aJJ2OqWH9mulFEVWgy+bcWgI2IWpsVSAmSyC4qwy
U/uF0oIN07dus7sTMduXYmGE1TlMSRBfJSY59XktM2SWrI4GkLCk0IfBPBfPTBu59YiA2JDREgAq
mXMk5QF5ucPJRpIFNHDQQuqMU4K+cOMtRLij4yI6d6z0sF57nEZVZ1JM/a20jGqrS93cMYL9Bhj1
MQbCPyfaxxT7n4YumzPWgEdF4xmuW3+UceKoBpfUr57Ft0SJFQw33pfGRqSKopGV4tIqhMjFiS7j
4jLGRVfLXtYtuboKgHXj0F4csZqHlhyZ7WT8s0EE3IZF3w3MEjmL+tehOHM/kE7m5Dcr8yCCA3Vy
BRjfqU3OiZOSTQGLlxF3QCfFD4HgWjfMi+aclnikYCYzW0zzt1w3HwjM8LE6qTG0jeU0eMG/0UDB
uSgWBeR38NDAxuQnTORSgilwahXtOuroHTO+56aaHnQtPziGvOeTScviMVtpoiArz8LhsavLjFbT
FJ91ToAyCgw9KuYKai+Nihu7S8RjeixNaLikee97B9ncoPy/jWIbO48hc7ptaS/+m6aqfZbmC/cF
Z3tivDvsAxGvjNPB8fQb+4ZwGSci3G1KzI5RQFJ6L0tjDyu9H92o4X3URYF5AeT4BgL6rnLcZdVv
wjaYmR6ozEMu6oxRmRvEyHvZEOnzRXjppxIYpvAjEueO7DAXlzL1M5SFmRWaovgsSrs4+lP/bA9V
uvNKfzgFmQgXt/9LigQZCd+a0dqHUb+MY3GhU72nMxsI5VFo93a31WKmihAzGC+4gxkmmPZqGl8a
A6yQEQIciumgXW+F3iK93bw7HpzvjCffb7Coz1r9TvvdI+LFo7sUJ1E58DRM2Pr5dJuWKjmoqn4e
DVPu8IhgrW+Yz1fmFlMUTqkuvQvI1Bu2BcApYzu06u6KTf8bnNhT6tqn2gAgSiLOpcqofgAi0Zzg
U9jH/XKGRnJkjmiuRE25JfqWPTiQHBBLE0Qv6+8i4r1dacs29lD3EH1cj1kB9QDNf1oGKKED9Y/J
E1CCXALIhGIaBuUTOt91TWI9d2ZWHyYkxLTytbO35vx9HlihNKP2xWQgz7HI2Pk1hT67Rx0RDmSE
7OsMCkad4YKpSIBD2HpxG4SI7awuBIsR0iWD30yzzlYtjwrPVeTuLDUAzGhLbzcmhGUFp6binU+s
97muXGjGE48kwAdZjnU468Cb9TVuYxraJ6c0ZlaoSIBV7yGxtXm3e5A4p9o9W6XIGMm8ZutCs6/J
A8Y52m95bzjJRHzDmG5GH1mQlrHCkG0fxa7/a0lnqwnFDIGhP2PYgmhSdYF1jzhpTrQd0KP9kprF
HihDzJ2BFy8DNdmIxjg1EuCBg00eECbLjfgz7VW2n5ojPkKKNZvbANkUYk7CsSHtMb4ZXx2KRvwP
bNJSfbVh8Y7Ofbjo+KypAImEm12YIqRNbXBpkTTqJod5KFf8RsaKisNzWruT2TF/GpFEbj3JiBqJ
cspxH5zRZiNOLjmJNwKNc/kNdnHrlmwbRzdVqAu4chyDeERyRAa2WDtIpxWuJ74FgzCaTZZp45Gf
7FuH0g2pvP81tv+j7syZW1e2K/xfnMMFoAF0I3DCmSApipqlBKUj6WCeZ/x6f9B79WwHDhw6QVG6
dXQlEujevfda3xLM00yTowye3Ac1AC4Z8k83tb4p+Z7DtHzqsizEHiXmlSCRyh4grMKvPUb6kGzb
hqNE2PpbhFIYBFgI7VRrz8QI1KitKkgkjr93Z7QlQ/VpxArrmOwdVNM2ktLly9yf3qcJI7lP8CnK
gWQNbjze1KsZ8cqZfX1XdMwCU6ILNs6YPzhXq2T/MXdOxdKEaeVAYQKpNtiEiMjv0nD+NjgBMgGe
P8OAA+9uKqH/SqzmW1QoG33AiZ5P2BKNnmltrdFpsN1ig6nNIs2GGGq6I77kqB5APJgqB06ytHPP
ifWKmADq1kajBYr7eo2mlIYrewVCIQzoDuo+Hx0BhCmcia6vH0JlRZvS5ZErjJC2VXTI6PWu41mG
W8b1iIJYWUtEyTQn9XUTaI9dhkSoMPFcFxqzfjsktBxnr0OUHWUXGd120OK6wn5kFYmkPfQz2NpX
bilylNAR7pfG0uiw/flOSAAALHWtiHtms0sGb2UiCOPe6RAg48lJ9uquWuaOuSwRySoaVUVL/WOR
KSBi46MJw+Zq5vkepd2nO0hrh9LyGM85+jsIFtuoqUBGKsnkfMp+wlx/nCTlOh6YF0DF7VrYo7YS
WUS1W+NpbWAfXZJkhq7a4RWztGN2zsWMgahiBFbh9ZolKQhYuj5dExsXKQwhMDKNJPHSay0W2lqx
eU/xKDBbzxGKO5SAGjz61eSMH8UYvTQWxh8U1o2w+QB6unPdIjBKA3sLUfsRqB3plPFL2aEhIoIe
M4NjjfsgVhz6R/ngM/eGurbJDXbIuJn/GC7KGiHHo7nEqrkIkRCipw+xsHdKlmiSE9y9lY+fWepE
k5ghaqy4WA2uJJDYtLp1nhQ/qbSGg9b/YZU075Aw8+SvATRU60znDQk/DfSvHZtHEwwN0CKSTxKN
GUgfw6vvI7XNB0bxCAQe2AxfaxNbSaGMn2R026ODDmOgfuTAXu+6OrjIhDk/9dg5pmm8TWIejCqp
L6NhR4y5C1o1TvdMnNwyiLKCQxSYP4MxQXFr9piHipHmcVkAU64Y1rnL8t8SLuzH1TcDvW1P5bMx
aHRFzZjuR3ohls9gPEauAFCJ028AawQ4Br8gq4Pma/AbavdDP5uHMq3exlATDCxaBLRuwxGHSGSr
HtbFcRhtSqPkrwCBvcLUIpG76fsAaenOah2AbQi4hmpxwVGGmML2ekyOa42QHw4RpGhXBCFt5kDs
RsEtbINnXnrG/No6eUN2gOeE6VQfFQiQR7pJcxA/ShjXUIJYcGOGPVRjSyEdIaEqbXvam0OIr6Td
mR2O0ZZnw1V0LQPgS6vCcH/oPA00r6m5D1ML+XZs3Ptg8O+ZZ1q40/sNsAYE4BonbubTzTEY7yGA
YxdTGuIdLMU+YlW2wPRbRvk5TudoS6gqx0BhbuF/Lso3XJrsZ7oj4xNxQofGytxVVvb5IbZKLxGA
fR3BQVb5nl2x0TRuPAI3XLoF8Brt0gWRVY203mDZbMKMbvWyfVmjUaxjLP77vsMvG7Xu4LFEHDJD
oNpbHtaxz6Hw4cmUHVG8/UyAED5yjGDPxkgfTQubuzpw5rPq401h6g/KYAUotQaW9vAuX8O6b7YI
1Tx4DF88iotIoaAbUfKQ07JG/z68sfhmTYKR2n9racmfogw7AGK7v6Z0vXFs7qo2GndQDO6ApTGk
ksjSIPVKui5baZCvyfnjuYTU4XWkZKxJArsOIxqOuTEe7OZLpX56LC22oRTgN7cL2dpBfHWlriHl
LpsVehY+b2bStyyhZlLGeC7yRWELRAbpsvngWInNuwf0xC+h0SrXXUudgHE4j6V861K8x6GPhIUy
Iei9IiCTE7LLIEJqdEJhD0OdfI6c2HGiwFRcWnZpp6HAxxS2dvzpO670dyPp0Fko86+im7gibpDw
iiF/6syKFvNy71qlCXsK1P8+GqDh4rNkfTebe+j87RF0N012wzwQxveesQifAr+5l3ZX8WSELify
cFoP5AKc7Tn4IfMy2Q2mrTwteM57nCt9XP5FYSLeTEtiEYD2LU0UUTluVNHo+7RhJm1U41OUIDyk
jYKPjfQroDDzpSRQ1o9zngPHvytJeF3pQ9ed89yxV7ScKavH+6q29FNFDnBsnFoz6m7CGOKrxMSp
41C8TG3H9qJxy/VW3XnlSJZgCUhycppzqOha4lF+E/Pb3I/is/I3gEfE2odFh5uI9R6MUM0I/sEl
VeWaKSff4Mnk9NFIr83p0w3hREpM/sBfs817Ub3LyOSJtqN5B0+Mo5bNn2lkEJN4XyDljP10kfbI
wcmtp03i4K4SkhFlUB7Q0vDZVAx//BSpKl4HAbo/R1LTWnG/c4WA1WLp8ToJS7GFNpTcg/D9CJJU
HGJGZndlebP1PL2IdPxJ+2ne0WRjfNAfhpGPhI6gF7n3YWAOhAWNZ0Mfy6OM7jVn/KZp0T+yAEMY
9g0yoiduAgCYGQLV0b1rxevQCHkarPKbE3+wsczmqBVDvMUHKu9Hx0Cd0oTUlbnZXXIQ9QhCp3FL
bmhGqHU/AOpHqlHazgmvSYM3ptxxoz8xOdU/66585Knm44gewwKPHyi5CpMivgQx0qyqdc30NCPA
CBtysxFC1LQtKdujjDwH3mhQSvPbAX4WOurYpqbyhESLY7fzcFFlZa0DMZintjgnYSjO1QBTXhZk
WJXZupnUDtIKc+MItGioFnBNFx8Jw0Q6Uu+sqSVPEIVyPIafJgK2nkOokOIGmo7Ge62e+uLJBnXk
A4ZatUv02RTM2yjorlrfv6N6/zKdmX++iHcssfhjl7P3KF6TgDrc5Na2hjc30ksOX+rLaIhRHlAt
kQqQ8jSXA/yLaxtP+8yhF+AOAcOAjs2XPfKU23dJ03b4SVlZfb6zybrwGf3pwWqGny4QXsOujo+7
8DlV4qsFeY1xkl6bCrtmPTA2rob7ysARrBn2Q1R1Z8qF17+onV4ihN/wy1FdVSiZLf+Sm+226QtK
fus+TNznrKzwwlnzE4DxQ2VAZ3ccGFg0sXM3/B5bCTsKvk/kM53howAIhOnEDz/avNr/3xGl/5/C
YixIwv87wvk5+My/P/87V9Rc/sG/cmJ04eikyhNrj4nPhtn5D6yo6f47KnMT4CjnMnYpAY74n/xm
UKSGZUEotm1hAeR3YZH+E+CsGUtQDIku/DTTgS1q/1+YoqYwF+jxP1jix+//+DdFA5cfZAtH6SbD
EUBR/5PhLGd+BVAZD063SGyHHrvQbJzrIvthPBUuoIaSYVESc6e6X/RscACY5aupeptsU3US2C+0
uDzYc/VuBvZJTc4V59ufWRcHYH7cwpo6CgnIwxYcgzJXPsHqp7P6XJUTalAsdENrHSbwK+Ql3Mwq
fUoJZlszLbW2gYmZr1afoeOm27yudrqOoYulCUdWd+qLldSqrzSLXsoc6Wdo9M7abo3LMMWKA1f5
vfS3VPVHpNkf5UIRkKifcFqa+KHl8JXXGjmkBSAW/o8PQx3eHB3IUa2R5DIjsJdx8WAib2Gn6dYk
xz/koyWB2+3I5vtTNDHxVCbkhsZCUeQGtzjDYiVygtGjtcog82sjTPxSJUvXBKFPROAe7dh5PY7a
LrWfh7p+Q3Ky01Ptp+LfMvc1zmbTDtT+aXznCivEvq57sBmnFXhZfUtVt7cXoEUTgRBpOSwlDFDW
juYSoB1gsY2M8MPs5i+jmu8HUMVr3VGvGbbFlT+0tyVtbRPWNcdq14DG1jbf4MJYQWGwGSMpe07S
I5P8Y43E+gV6QOwh1VQ3ApwLVX4vrZS5EuGAUv+xKQtSK6fVpxeA5dJHbJgYJpgXwLTqc3+t5eJx
iq5pfq4Mysw+LD08TIBBek4SYmKkj5LaHaprLs8LMJMEhxLnCSaL1oK559KrwXGJL8Z9h4xh7tXU
XwDvm/vYdD9aUrXB8THMILoM26CJAMPGFIM9P5SMd9O8rVZ1akYbfM0uu7p7vPSkqHlRjHmDm5Is
d0gWSlj3CkHI2jGIZ1Qxb7ebbLRZfyJnLfTazvgqTPYRnyiMNfLMSyXbBS8QPJrz5HjWvy6KyIsN
9AMHIBPxOOh8G/iAzp6whVcyZ4418xHIMKXO06L0E1SbiSYmCPKiz71IMHerbPNShjrGKagRXmzG
//3y+z1/+Q8RJy8Mck66kgnGM2IP9xgatnkBUWgkOC4LXGs759nPSGYCftQS9kGxkw6Ki4L0FUb9
fVB4IioL7/eVORHTaRE1kqK79LIo7rzfV7+XvCpiWtGIkuU0hqeJ7guWIJlu7AafXGWVXEJZedrv
kNJE4OQrGEguU8j1PA8PtGpR5MW/15Kj044i6MbNbtBZns+WmP5Qxzan8SrRn3g6VZnHBlt4GnEu
G3NI6KwwGtzI+WYz2kCa7dYeACHiWWlvcfy4RGUf4Z0OLnUz0enUHTpPWtYTG1Ma5W40mtff3/T3
MsqWQ9/vL/37NfBlmETGINjYg3FDR5ZQIeuzTzhB5ekDDhp4kLGfeWr5jFwjy73fL2Gh2GvUZQl2
Hcvcu4W81po1g1Gg6Jynrve6kvWtWS5+cI3RhykDQFUd7zNSMMiobgscwFx+X/1eAkq6bVEiA5hn
56tHtQeXikh08kYZcAbz5HVt8rdoQ7oxGGOZRJet9/sK6wByhKnaFfVECCPA8bKy5aoNgsGjatjN
UpkHKpAfP+0QKtdt6/1e4tCEaiC2UT9rx9AQjfd7mZaf/l9fJjrWuaKgcckoCqAF5zpPR9uzTNXs
2uMgsU4MyjA3xiEP6Db3wuXy++r31h7pInn0osFXcMK+hb2pVkNGGBEJoDef5gZ2WKs6xHywbTt9
xolPPIbSP3zbjHaT1jWeFhXT0XAA/kn0E5RdRata3M/qjGeLIXIXY2ed5X2gGWotK04C8cSw1s5y
bVOkwAxnmxMGql65KVTcrLmH9fVIGOzJLkj0cKPm8HsP/94Tgqi/I2fox3JROFrkMXi/rwKV5tuW
UMNVh5SV/k2tsOmdnRnDXO1Y50Q0AViP3+uUJ4OXpz7fgNG1o23YHPjgkCrb/aC8AOEuXhR2Id5H
nM0ZMDwIXyslAqLNbPLNEk4vXmJgmtQ4z1jchqifQzem0z+SCJyYunnU4urSV8t0HUZnqwc2hhcj
vQzLReYwbLQwwO/e53cwu9OVKcFn5LplbMp7KATWHbl0ezx14jjZoPq5y/SjQNdjtUvKVqKOJca0
DVbAaBOKuYUxxqBsQalx+KcMKDq5iVI+PNXkiswu5r/ubINv4eWV0c6LKjTtH18lZCIdXFNeHJg9
t9kQfxEtx97cPqYxOwZRI5tat3K6rj7hWvpCQ5NBt7NLAJ62YR+YQLufvYCsORVI1gbeo3Y8hfN8
7EOcQVWoQcUu+GAaq4zeEWEikAY1csw7RUQrkagDW5dElj3MJaNMZdxpVgsZhZ2xbTZjCBfJmPJx
3xjyRaDc3CCAh//ggHIuZyqhZOnJFK12muhfclDVbgUr+LpwtY+gztq1YU4o1JzrHEUjZo7ku/bT
Z7gDclNXiGAtg5HMPOu0ExbgHYBh7OS6vAZW0mCZVSbBqjZcr8hridArjBboAmbxbUR3GgVkYAL/
48Dsb8zR2F6qtlI7KwU9Ykd2dKW9fhhmQSRxYX/rWro3a7Gd2oEPbcZGZwhNvVIhoWFf9Yw9nzCd
MAr2g+5UbvzRwVPFFrTyDXZFYb70mSBQrXNBBWKT2QX9wy/dEF8qrcjkQMt7PBSCBcha0u0zWDto
sekOknYTx/IqG1mcTPdNb+hCD/ALtqTxcowAskHPms5vD0UgAIiLcrHaKN9ARkl5Z/XNQanwUtvM
n2bb+DJ9bby0hAvlHWWOUax0pk7rMUCIXOvIpuE0i5PMoMB0cW8jm79EbZU9mZrLUbo9ZqS53rH0
kmVsNeqgp913yTF2ikRxHFsbhWE6Xk1fF7uyb1nobSxkzgCella9i3hu0+RtsukXkWvY2mc39j3V
VRI4Q5TumnG0QOeVC5fH/BspIbYiKBAiVYifVQzVGZPzqme6tNb9iXN/0Z3pXDLaUAvcsHIwkWl0
dwSpaCiG8FpWyKccM9bYt/Nh3esDu9wEY3SsHWKXSpGt6xkcAepVt1E/hi/A7oQ0QRGufEGb+eF8
+S1zm44mJ8iT5tKihVEe7IWKLS/K5IEVEIGWIOi5ah1EAe/1QhzE5hZvckqcFWllV73pablMGFC5
Ka05ZrUvigs5vs/lFCVIH6X+no7qOUmD8oEehEt+xkI5CABR0OjlqEwGoxOSeTFbJcG72V8oEQFt
eUuwyKXg46frGOUvRViTBRfayCR8mvk+/GEaczTsj0C6fcwpOUf99uD34sUZaIMKJ/mKa3kqpcp2
M2U9QJJe7XvLqu7bTpFXTsTIlp8M4KxHdxHoBIK36Vlzwx8J/haD+dgz3Qshr4hTry0qGsugHUc3
covRAh9M9IjJftf4pYfCtNpNif3d6fiUozfeAvtKFNm5ZlD4UpetRUGXvlpNhBXHskDWkHhA7z1t
Lr+XIOr/+er3S59oseMgxfm/vk+MNEWhWRsbpvIDcg7tT2BLue2z5u8UpN0DrInBm+193SIlMFNU
LVMRHdkwgJ/UT5E7TouBxTONWNLmaO7H0fkzxCHIPtt+MJPl7k87JifLxSyLcdctsPMwa5T0Mhec
A5VSvoGbDcOwHiR4nSCgxWlqX0rN0PDsmg5V+9U5cFP7pPnpYQMRaSPeGlU86eBIL4B16Js7+VVZ
6isdkXWJWPZbH6gfq7B1lwFfXQk6pTYP4JCYSIitAHu6FiTnIiGPLHSyE3XsFm4RxglkFjmL9Ao9
zp9SxH8Mo9gbafqgj/4rs6lr4qxBu7s3urB45OnS8FybH5XklDGxFd6DgUjuOm3gtEWk3gf+S+zX
pJFyM4e81bM1er8Xjdhkr9Tdv+zS/a5LnOFsx08pIh58fbHYuLQlN01jPo0WWDZR9d9DpW5+3Ooe
P4e7/TnQm/zkOu0N/dk1TKZ3mKLaQZFpAEW/drZZwwxHM7N9Ui4nMTVTA8X+cdSCl8JZRxOCKyab
96GkrxnTWWm6Tm04sl5CB1djRqP0bPAkwz3bO1mG2n7+nElPuktwgx/JHHwoAx/jxJLqgEzmzZ0T
BJ7s31tsvAVvks8+oe/hM936hCNQT3hyYye7qXaHDdnWP4Mw3jVTxZ7dA4DKJoyOhAbColhY4vUW
AcQVdw4mWWbYzOwGe9PrCHoFhyCtQugwVGL0ikZ8xTGS26Twt6ObAl+pLD5naq21iSPzLo61mNI2
YWoCEsuErlpHhcvtkerboQEsEilsgzWDRTihAOvzaEuxZh2qujxx64L9HeU+54QJzCUBgzQWzwba
GRTcBfM51WO4zYSngs5FuunvDFPWkMEYfWvzH5LRoOXwPlaNf4ZqwLFmKSQclQBGa0GeVdAfCjNn
hJoNUJ4hCFX8eQiNiDpM7epoVDgSIog9oIOHfY5jWO8Sun5zep5LNKKaaqaDNroGBj4kahM6NxjY
/jig7Ag1Zjs6UD2fVZDqsyNhek2eA+NvlxnmpKmLZSJBxsWgsKZu9KjweBcBGVQltiQSp/Hm5iud
lveaHj/iNLvTACGW93VG+9SmAxtHF+TGx2M96COPnnUscSYdZQfvpzEhSRUdyseCxETwf2qr64vL
31kwWLN7rGTwM+jaIaitWydA8JXcWWbwOJSKsayeHzXmOVBCBZWtiA6NqO9MfD6rwF/SYsp+Fee5
3FEPBatRN2/ClB9kD6i9ZdEfTKccrBh/JAUgA/SRo4q8C5LpAWfOMVAAcRQr+zpB13/UevtAYAPK
UQsCLFitS1prrNkt/tj0Pqc7vXbGDolwYRKuknPoHvhPQUPf3kdfsBdp++5zuOXvX/Q/Mjy70QGr
rfD63AWUmsQkS+jBl2uhGNVhX2i4Lrdkb7EaMFnb8qynjbYtZGWf3InJgmaj0Q1EdDTm6E2aw/TJ
P6Bsyx/GLutesJyy6kc/ue7Kc0VrjB/q36Xyq0SFvhhuxso+25YpIOpgZRGSLDNNvrQ+inwr7jDl
mwsO0TzM5QwMFHIt8PMPmMWOV/nacSoMSnjWC1DyqORVyD2L0rUms9zSmmfd4VetnL9RPrdXIk5L
zPCscEnVsm/TkvaGUHsxeuJRu8F5SdPguaA3chwptVa+UMyxRJc9o16mAB/OsEKic8VmsKkHE3Zo
1TNKr4aTCWxiEyJZ1TDL/I2C/Eb+cfKpD3pP5oMzPDsTOpYln912bDroBJuNbeNecC73h9x2Rm/G
Au7Z2itnzUWbyGh49vX1UEf+3vCTm0QHsMWtFm0z/O0rs+vuVDxgdXXj9SjdaYnthKyn4BTQpx8P
ona709QC5kiIQdPAl7o9ZkJ9msZD50wfthNZW7doDwY+oAP1Xg03JTA2XUPdxQJOLAWCaqc3Xc+Q
ubbnT9LPwcz8tRiEWuSZn/nY0+63AG6NmJOCxj79XoLK+OcruyKzGWYWTvnFP1APII3sqTyjBfqb
z2G3Ib6m0BEP92n71Q5NdMLBiGc49yAkbdUwG6ffi8xZzcuQ5cPV0V1LziaY4pKL62AEVjExOwHD
x0pglCRdepXZuJfnxPXCmOZIHrmsFmrQrohQgnPmzmJj4QP/MzIEq8OdRkcQpZO7Cq3hEToxkr4i
PiE3aG4VBDK7mu03P9KWOCMcldWY2m+Oy7igpm5O+tLYN/UUIGRLkq3WM/vsDIjnYrySjDNdi+Vi
5/6bMiJ/a075MRytTQebxhK+fQRQ1W7rgg98yqnF55D62czkJzD/2cOGxoCZ5W9rtGV/jOZi1w7L
SGLApVqbMtz4ize/T9h8hgTQxiTN/tSbbX9qHGu5Wca/LuwI7751Ijq9akSfYbIAELyhNqLIm0cC
BzZ5FQfPZR5pd2kHwLzmaX0zeqvZpbRS9mWldRvOBuYxtLBGaVN+X2P4fwzM/Ii1Pn3TnY6yeMBm
V7nxxtIDeElUFnnIQjqEYDqTpPqSzVLbVy05Pu23rJ3yUmdfOC60c8RmRc0pbo4cnJVjq7PpPOSq
PQ896g29qC8z1c5+rtLPJfJ4o3XY0AglMU1ALqrb5AlAD3CueaJ7Zh6dVF0gekcJyw1S0FWQN4aN
6/HXQBUEPsLMuj6GKer/rNx1sZ8QWNhhiLTiretH72UHHTbi7NoltbYe3PyTg37pDf0rRmebjX7A
VaUdalc1uyj9VhrKUHqJC5oeBo0R1/GFHO7vkcTVo8o46jbAXgypntykFdsctuormcE3NHD625A4
59mpmMkNGwJy+lUIhgAEZnEfURPnkbQ/iQ26qeDHlMq9GOKAe/AFIRwD/Dwn7ckFtTaUD3nZnDRC
XeISUVRGnEERXVRj8PDGV83Ivyx4ZLbdbK2y8/FFadO5L4grrSFCjZF9P7l9e590Q7IWEtu1n5wM
+w3dPRJVh8V5QeGh80k2ravDkfdJf3bd+hjb3bbIOlTA4stwg2e70IMd6E4QBKq4hQkQI7tYnHdS
bJLJf5+S+CnKZb83XKqImg5bgcGA/T4+toOLkCrE00Jad8Odk1ceIEC1tiKwA0wVwPIELwj0xK6C
1EUPQnIAnNvXOYy6dbsA2NPaZk8ChIVqlu4tzKKDaWXjprRkfbQXWbqmabRrlLohUbAfdNANjQwf
S9u0L2PsQMwgo3Nr98g9yqUh+/vq90LM3YM/1cwVoXM2hFiuNH+8Nin76DgQC6AyG9SYSu+LAep/
wY8qTPjkIeOqPcLQQ1zNLzV415QRxTHWG88Anxn3TAd651WXHM1IimroW3htbxx44is/8p9FfLDN
IjtkUHSIwgS2kDTFXsbyJcreS71OD3geAg+92k0KOW9LWRBWBX2VvhjxInbGx61hywpmaLW4CFPk
8xtDWWiA2HloW15jS90r2ipdD2mG7hToOfPiR9nwQIfrMRPlNpoy0ikZnW3aeLhIt4xXZl+hkBli
9TAIbib4JNG24ZyjXGrMUh3GJGiOTaVzW3ThQxYDYLKG4bEhtoFJrL0uwjmidxIdRyhSW92G9Egs
WQUHferOMRKeJ6dgE5cKeFMOKmSaYbhNFoqvPrC/A+PO4s/G39/L9QDmBJZERM9MJvf6zkBc7IWZ
TPfJxDwFo+YcJNqBJ5yJ8ewcgtzdONUYbOpxk7DwbwLfkLtAaDjfU/LE9IXhlTgYqEO3AgxLeVXb
kTxZAS4nN6svohima5koazsOkbHWrZDH22mfjQy3B10pBy4MZ2lwSHl63wYGBPdIe8ESU61uessu
rXzcDmP7nrYh3ES66CIMOCuwGu4WlXhjzWc2rX7VB5Q8Udi/6H75rhm1ceN0g9QjQpI9uTzbVr5D
FmSes9F+dTKGGASK+dtyqcOj9NNogZXOY8Ad0NFc4MB+V1Ducjx4skWGmMIFxReHzcbEfqlKY/Ly
3tiPE2SrpEqGqyaSLc8B709T3TIjP+nuEow+a/aOnyzvfy/1RBEzA/4ZHAde0ogub2RaeHI0+v7C
k7HxVjZs+WnEyD+cuM/aQRfbGnnxycLzuI3blMhDy3w0ZrO8D9G1wVNb1lKGI+CODbwEXbdPR0jI
UFay9kOTRxGTCjcJL57Nn46sEkIhmN2gAeNMfHXLnkyMJj3XlvuhZt9Cihtm54JScz3EDT4AARGK
BPNui4+H5l5uPuUGwqXZNdmfMtptsncZedoctyf/qXSim17aXmVUB7dCP52G1b6cBuFltEuECBHd
uskeEcKTbxP0PiM6sqVuMT9yT2gAohM42fcwMp+gSGovmlMjk5Nzxgl1CC5IiO8bcHfrBnGCP0E2
yoKN1i7IrpGEjt6PELNV1KZ1dldirzo4jEWyqiYTrK8vRYInKbdaAA9oIGwU6Z7BrTq5d7mTHIdK
+yR0sVvHWBNCI7tpenwotLrxKoeJMd0oGEhLhTym41pzOt/DnJ0dePYPLf56EGwzFJoFhdcE8qC1
SfyGExN9X91/dJBNMQYBci21urxLe+MUT0gfisFDiQnCjoS4bYc6/goVhZBWy5re8g4EGzHb+QEM
Q3tn453Apxn/SVj13QmWpBv2O0PX4diZwFIK2xE7cs6De0A9AC2gLz5WDTgNBIH6S9PSkWI4c6uq
fHx9l1pafjvlnCEagzVRa8I+YqTRdkGIyVYJ+R0Xcf1thP2xyRmE2Y26JcJg7ODL7aCOumVHj3kS
ArHXI/Ed8DtHOiPQvs6oo415aRoCb5XCOrNQtWeBJ3HL8Kx4VU35CNfF/64MccIMO144dXREg5if
i26WpQHa+0yw8BaA4UT3lpkaOZ9AosvsG+IR5NrvEiEqpjunvY/wgx+xaLm7MSzbJ9WtrWWBS+K+
e7IbF0KY7tTnVE8EPkIDNQE5BsTaZPmrUdu3WVnTd52O9zBziJKshXG2wwl9IXfeSjVNdJxEgMEl
atQx0TV1jXB3ro3GHq9dDqGRQHUklrH8meLw3U+V/xJJiCCWrXvduapJ6hwc67lkdSTAeb4iSaB3
a2jZwZhQMfq+86pZRoPDYGZ8XvLYuoxi5z4C8FQDY8+sc2NieqCVrw4JoihQ9BN4AcuZNgALlrAP
wc7VVMd6DCBsqr90ETdjRd/WIdB0L0yaAZU/4YouwjfLDamtkdSGFlSdLtbYdXoylsMGyxkNs7r6
Hmgz0xlEtV/0sK3tMd+kbf/DAoHa+ZzxCdZDsaPiTrgH8FrQwtyVy49MyLfZWBpc0tj9LKzsLjdc
VESNcw5q814ioF1bs0lzjrG5EdgbMza/+gxKH32LH9rWeE27g+Hy12DHK8iyn16a4qNBsw7SjOJa
Y/zEeIQTOKJuVFTnQJAv82mFUc4+yhsWDvMPp/LDlA0vjspuDgcUQ1KPyohzKek+eMXDtd/0yc7y
tYtDpKzWAU+H0oMhsxTfrSHPJIA8qEz8jFJcUAl+sDFtcYj6t8RlpFzWxge/y66wGQeNBaaf3mww
3bK9V4Phr+WNIeBjq8C9mMm0zcVQrMxy/ttTNIj4rdbUexeQ/ZcGwyK1vMtl+kYuZq8hDq/cm961
p8FudoVjgIpkEwqSD/pvFBvMknQEiCDGV5VUgUfoDF2ztnqbnYTBZMriH323fj7x9NGlqs3mJcjN
+5TAs1yPvxjGeJPB4TQCtbuxfOrSwHJPVuLkq0QZZJ/X30RhFURYkRcn+3hnx+4fVuNzbbT+SSff
EyF6cx0bINddCvPJVjvGvSo2iTfIRvYtXzxq9Wx4PbxnSDCEcRBt0gYQustYXLo+mR8GP37LkIn/
9Jz1E7byK58MjbuadIEMRmk3B/WDBvvuUIvS2seGey0hGeAhE+KwEFLgNe2VU+p33Dtnv1Kd55Kp
B7qYmn9sAnh2YmG2GIW9alT8gahVdyFb9jjRdlUbF1dQbS+DE6EgZf9ZhYlPyWiwwqD4/AKI2xAa
BAF2qHyfzvQ1CgG21F38n9ydyW7czLplX6VQ4+JBsGdcoCbZ9506SxPClm32fRMkn74W5dP8597C
BWpak4QzJctpZSYj4tt7rx0vI0y+28zmAO+NgI+FmDMYloVnh9aGTBcjXJcf0sIoz3lVrBKpdjFE
HlK3x7D23roaGl7d0SoOuGKcKuuYhTfaEKhn0hg4YbP8ocA+rJqwSTbY7ZhvgofE4vg9wDhDxdAa
UDkdtX7b7RJ6zcADUIZOaRORNEacBjy0I9rCBHafAT/KTXyxYvX3G69Ey4cbZW//fKFJAbkom/2H
XUIF6//53V9fHnI6UIxM8X8ekmHnqvJldMoct7llsE/RSZXLiBEqjSe/J7RCVVAsXHUovDN9u/Gw
CQmKFyH9ZO9aCUgiy120QyPcx9241QwBhCv6DmWCnTHGD/YCCcgc32QyqIq1JA5CxHoyUNrdPMpO
Ro4P3AybJ4PBCSwPSpwkaWAGHdBLScykFruncFrnslvrRXKwQgZ1AWyDxNI/44lGe5cLCL2l9hrX
6N5mHLMIZqij31Y/vNpCcZX3khofrujyFs39HRU9dysgZyRBQ1IXVv6znI1RnZFvctD9gLXcexFZ
AYN2ylXIkHmkVTiA+R3y1mAi63opRjGRm+tWwo9Dcq83SnQ3L+ogc+KNJHOzyNv0uxjgEOdAilRT
P+g8eFKYN7b4SPDYttXcL1dtCO/P9Vym3GcaxL8I0MpqiD2J/qnSE/hBbw9PaRUI3DpUShWcTasC
LJakBQiJcJVm+reBglh6hKkLpu5wkOcswo8QmmkwR/VAwGOpJilkeeuGhCWZwOriQ4oNjVc9jj5N
OynPo+ASmUfRk5l0JHwqkipVmj9UW8ZcBpqzb8ebZoJJPjamBZicnaSNEBtCHfHGc1mWz3aPVBsV
jb7D5bOYnJgIn/FbTIhaiBnGlVaIhyGDnzk0BHg2vNcyUW8ynG8TWeJlUkh0yVCmxG3T3+WQ55sy
xIsU+kDv7XGVB2La9BO52FQGzBfD/Pskmc0zwCJeWOBQzxyZHMhRlvRDrEUPiKXOuAz57LH1hlCP
Yw+PwG0fsRG9uOb4jTAvJPcMYpCTU6nqxzTVgEe1/KdCTWeyrr8EyXxltnhQqORA72FCFBqUzxbi
IAzjvfeIFUZd9KgrelKaUhZreqQOMTbNwyCi98nqVqqmZsKcIBNH7SNxKaDQteiWF9U6AQlsKnz+
Mf4SCCG8Zf+/tr+Sbvrv7K/X7Hv+V/Pr17f/Mb/a8m/sVT3Yfp6QwjOE+Q/zq238TQjhSE940pbS
EVTd/938ajh/Mz3bgFnn2MKUwjH+aX7Vnb/NlldDzvZYFwOO/H8xv1qCn/QX7ysTBpu9j8tTY9kQ
nmXPX//8/ogAC/zv/6n/r7qZJC4XTFRA07WNFqbQ3qhRC8IgP3Ts9cmCCJJ3hIh3TTUYpBijF7ih
wzWLEGw6rRJXoVk/aw3nUZerLePMXWabyWOq44HsV3hpWaWPWgScl2YQiqXz6A5hsrvHzVlY77nm
iB+FVdGY4VR76pMQfNvxMcGpuPtiQkCP6Fs0etCdvmRew7+4EqCoj8Lo3kpZbfhUd+epkmu7tNvd
pMfHnnXgpCfGr6AI1TlgV8Lvf1pzJKGeNPei7yEWhKzFm4/74sJeEb8L8RvsS744d/N5UpgU15Qh
u5FedemKMwIRllAdjCR9dmvOChUU4mXGBXTFKE/DKWNefa2Q10qjC9Qydk0Qfw6FBaGwTs5DkCUv
Y5jCQWO+YHbxj8YIf5ZpvbYq/9NCyaUaEF8651b89N6wh6Jyo3epWwZ0jbZe9IhHrCTloyb6stF8
+95FIyQQh2QfyfN6lzOkIJ4yELNkNlG3prXqy+6NaPgc/aQxwdLwiuZ0C5LmXLBVIUtaTGTy3kcu
GaeWdnnpteG+aX9iSIbj65Tdij3Q7660ONjXmg9M3MMCSAVJE1cdGaKM3O031nuAjjWM3PzI3vCQ
x3q/mTxEw9rL/RVhSbGEruYvJaAez8f2EnioVIBOIuLUqwCA6E1zac7TJHhlSdapCToyOkjZhpGR
KeBNsG2ls7VGPTiNHgRDzWEoabXyaLOnWPqV+1wrYr0MbVZudxiZQG76Sp6x5NEIAKbWpnZNUyVr
Z7JOZrgw7h2uyBFB3ibRDzKs+S336haJAjZZ0v2sdRoPeUll1wYricK8Khuu8n6DcjIN4YOZT781
AFYvJr18F3yGr3yGdm0k+1OTRUcpTOsumDPSU0snRoyWoUzWbzDaBzlUcucL44iZybrafsMONm62
vAYpUlUNCcS7o+aYNzejFyvp5Y+OYDMnV/0z0mjr6Hx8JxD0qg18/+rUC8fnDBpaq9QfagTEcHam
LHljkf1STMcddA1RnEOAmGb9FlmmtSkFBe8mEa+8Iy1Na8y0tYzws4hid2G23mEsczwQQKhX89g1
T/RXKy2iQ9/BvFZgjK1Wi79Rj3BOrQLmA8XGHQc2My3eFfIZ0oRtUOhiQISnAHPZ6eCohtYnsOrZ
qGIGBqCYZoxNXpN+avAayGHLcI6ckQzMF0hUWllYiwYHzIvXoI94tBBJCMR20p7rpLK3MDyQkcKW
OaVg72Hci9pMD+BEOMKMFbS9EsM5eJZ6A/LDWSdC0t6sWccpKza24KliLdFObH+w6pqOfimaE1bq
Dc/zpe3NaxtVa2hToIlrCAE9vouVaUebLvNIPaYOQJ3nrsZu0fZAqDrCSsg9l5Sr1jm19WM0eJJB
IOrSkIYWKph4DgqaUbr0NYNmsKlUn5O4rx9EFnlv9PVvrQx+k2hirK5Rq9BoGhsj+yZNNW3ibtoq
KfEpdPJ1MCxxmBQV9+a47elxWrDB95as/0s2uEQj500Cug305LYhJE9gOsajoDvSPEg6Qul2k9QQ
dXByYh1AHDnGaRdM9soZKa8Kkheth1GfenQEpZaB9cu1r2EBZ6rtcvOBXWkZBfV7Th7NLj96sw94
p4UZ46/W42QOMRbQFYHneUtjJsMMtes43YryFCsdMvSUHnPoB5FeqG3ntZfSUc4Gmsi4mJSXnftS
5eeM4dIpw6BNvx9ZpSjcuOhwtD6CNoWwdrG80rzlDC4KPdhWtfehCbLr5cS/Rnma82Rn0ZMfQM90
XzuPBtvGNp7sUHM2mRFZBxE7xqqAAEvfDkJmQ9wfE9LCq0oslsw1Dk1Qe8ekcn9hk+AK4SXuUfOj
7054/cvG4PYnVfI/8i67AUdvWUIN1vt/W3A9A2XC0w0KIhzTpPz43xfc2HJIDWhMIFQTgHqZp/t2
Yk2HIXCqq5PHyHEit0HcwVAuZ9rx0PyuxkHxcuFPg+u4w/ADV5/LPALdfLc2gMqkj9QtomdFBDKr
6VR0YwJsYx8e/vunPydy/vr0LQOLuuUQmjB46gaZsX9/+sBdssmqUDCpD9KBJEDDpe4UVAHDPart
7iTMfo12uHeZLbB/KJeZOb89koH4d/oDjM47WVE3rYipVMTtcQJSYwYej7d+PpInU4TUWapK0iZQ
OWwzfG9xmbDsL9ugX6Obr6z4bmGT+5PH+hz+I/hV/F9eF8v+r/8xXWdW6emmKdlgzV//y0aInVoH
DKGIVkroOxALPzDersMGF7WCe0lxAIn6hokXSKtpZ6YCiIhhrG0ryjakOR6dkeFrc0Eqmh48R7JG
uzwdzkHVYqk0QWBoIQP8eAp3eeS3u4LgNPYeBJFQB2as6mXqY5E0cNqizXBqSMzklGq2c65V8Mbl
gGRQxntX/I5qHVTIYNkAY/ix3Zhtu3jwN7ahPyfjyFTAIc9suuv//oU3DOe/vPTUFTnolVJ6li6l
+5+3ilYGkmAaZnS5RtukDww3zO1DSXRdo2jaI43ICrn7c7+2Pp26g7oF6g/CY0Waj6l1sQtD2uy7
TBtuBDTGW94xqELjKDFh+9rzNFawxdvoxsfeeZ5mLjOwmeGIZr0S+hi9NbPHvQ4/uPbqW4c5xbao
jPGjyNi/CgLQxJV5lermahLhvob7uoze5lHmfqoZU0PsCdtLUiQ57qH6pQqo9UkNYrJTRklL3Evz
ZsIy39A+AYXWp00X3484VVxCT+AOItgZ2gN8H3HdwPVuTVsbnPjGu1s4EyW082NUKcrWvQkuaYS0
xTOvZdrtvYQYVCXLfQ89/5g1QYNLm/z6l2s1iMvuWE3gmFRS7xrND05tBkoeft5I2HHCNoY5le6/
xKc90CSBWVTCPNlmf6tF0aGPBd3Joaza9c1LEIJuESVDhDIvgytcGWzGEwloUutbADkIUCF4EB0Z
gms7PS5VNW701m2ORhWTcB8pHOu15J5pDgRSI9o5QxqfWHRXo82E4+uerOHEeXjw9l8vUy+vUdPQ
uBiQAMfK4T96s5sgeub9Jg8gn+Qp7SBuxTaS8rXpJPtYsVa4P/A7jMsaCOJrwbVg4bTFJ5UyE2mo
adjpYH/I0atHZbDApXh0KidwgFo47RY/06G0XTrwbCgoA1vIpY+Fe5VOBMxcajMwP3f5c6HNM27Z
yTtFTPtYTs3VSsvmSmwlXnlhYTPYso+s3rQuatpzJhK6lLyq2+twMMhIwK1CTupz7YmPbHbUoUqv
mC4IcMWwYYgQsWtN0KeIezgn3aaUTBnqNYtxQ2p0Biu07L6WMNxsHc1cH66JV3wv2179bJoGtd9H
9rcbNzrrdGi5cSVPTYzqWw56cu9x+oeaVnAJdOw1smq2jzrto2NLAPHfSI5u6NsIxPi8HKoVCC1B
kCni/FB29rSvjHQ7KcWksSt5Lwakkr2amHTYLALHrJ+TKfwoNZUs2KyH+1F6QBA93sztUPGjIlx4
jp4Xr1K36p3eMuHopjZ/lRG1u6VgMJ+F/nmwERmcLvSnxYTMt6sr/73mN3P+85i06Y/yQ7V38sbF
w9ZL67ASfTkeNX0cj2EhmNC1YuNZxxouzcM16UfyDfPNzI3mLMcK+aWIHPI1bpGAXnMEhB/zNOTh
QBuIPpy//gQoVWyhnr4ztG+jTcalzxqIJLJ3sC5DlzebMaJKuRHNdA7r/B5axCrmAEiaJcyQe2x9
Zt9+S9vG+dT19gmWUfGamMTsCU9d/3wntLQ9uSBM6ckHbhPx3Uly2oXqkvpPlPanKFcfeZTEH6EA
7JaJrUSDuWd0id6V3cozLTTbIEiDfVp2HHM7UVzq+aYadHnKg4nQHwnArFGXNpP1E9ECbQMFsVk5
bgrbWwcEQWe5wP9Ugv3owILoncOuaCIdCTNIJywvB+JtOt2TCTM18CNxgheVgaA1pNY+MzuNebVR
bPy2CR6tgpmSApF4g9z70xV1+UEyDCxIf/PCsX0UXhTd3LL9bdKh+U0HAr/OG/YZ9DuY3xLg6BXx
rOcuktMFSzYlvvO35b4M4OHwLrUzLtr+aNj7KJfWOR2wI0yjuummVDeWXnWre9gzNRBajFF8AQm4
nZ0H39DxQFLKnK8aXE8WcVbbi5YR3sUpx/FiB2Zl8Pb1ZmKFydV/frCfv1xTBr6IZu4FC6l1tLXW
J8fI1hmUpTjGDjhi7FI3hsbkMAokHnuO/33djB1uVziPQ3H488evR7/u13qJ+CndT8QbQfomtXfo
k+pq9GzwSWUtHK4xx4Q0VTnQi0ASX1tpcDHWgeyPXRp0/MawttYR5VppuwwNiQujMgDkGbT12rV7
bsd2OjdZdqwN3z6PuA43Ne4U6rHqVt9PBRaFmOidMKEFR4aYthWE4Otcu3BpUoy73OmGeDgiIx90
8MWI8bYkH+Ha7LnZV7uJWnf1QPYImOA5CL3fyoo48/AqbA2VZVvXjKb33Po+lH5/1YP2IzHH4CyV
F5zz0ct3TVE9YknTVzjf4Kdr956XHWJlOa96ngQL3TGPjgxXVavoLm0oHwWB+dnQl7K1ACpvlR63
RzoAlvDmT5IxrZGOiNbFjKQLy2DDBOzqg4v7kD4Ld+f62VNbYiS1opSjjHI4D43JFDCCnnTKscfX
mrRPVajiyY+s/Gk00O4S9POvexmo270Ou28xgHo5YTJ1rZ1seVPguKznG5MT+IZOcKp45rtfX6Ct
48pI2YPdRLfm141ECUFBk9q5o8CrkC+ecvXnRj55g1beowpwUcNZfFEObrDNDXh0pdfuPNyx8MaK
H22IYgI9IUtkB43LZSms0lvX5fS3S/LkzMLqi4NXCiY+lhnoKnSwu0n8hNssPBQtWOms1Rilcezc
QbHM1lMqHm6Ncyzp2/H4ddN3cYSXhKecVudAIvLWDaNnjHLtkhk+JbeN6I8KQ+fCJKy5jIhM3hzf
U3vM/nj6x6DY+lWHKc7pPwwynYsaiYTLFzhHgd6Yts65YmXZeFXEuD107KPd70EZua+elqyNwK7R
ImlYwpPSWShAxObTE5OlJumyVaSagub2Lj9PNvMiMG3d9wRzMPOtyqYcRZDN6K3prWtAeLu6zmEe
ASoX9ZksIksLRIdVrKB/RhM9hZhUDCyg+i+Omv03NcjdpKz6ZNRMlMYJHykLPetkFz6hp3igrSNG
NGw+7zqxCRPkz32KqEC105KJhO2sZYJ5kdiqU5G96M0p+G70tExqEaqqUOqskqS7NJ7VXdxB54xZ
YPMKB2MZuJpxgvhOGKcuXUKfeMFLloF9zmd2KBCBxRCmr+NkG/hoagwCI0f/0PLCvYYHa5WHutor
ox6WxB8w52K694vyYjWGf8vj2udMqVWnXA5nq9M5e/jBJw21+95rCNun2Ty9LN0XY+A3Wow+lbrS
omi0pVzXYTZ2EbVqtq2tqBAIUUAJKKCvWaH6PnYPYnwrU0Q31TbWplaKNd/f4N6I4YPPcNK29ykS
Jp0rXdwwuWWxtXGs8NbyPtj5bq7vwrwmO+kpUB6Q9D6EbA6ppGoyCaR9dbTi1SpT9Q1nC3EXnA23
yawjOk1wv9p1fmLTae6aUjTHKKn7fRtjXrLIhB78vnD2wsmCY5aJaJ87YPGVHxCKw9S9Tt28X46p
TnvG1ODodDkUJfnwAnhN7RGy3DVrbf49FremnIUdbDYH2x6yBwZIMIYDMSuRsUmcy65xttp8vjwZ
OgcB2JKLiofZOhmf5rl05rf5d2Osx3U6yvmwBuWvKtoHGj1b0bLZwX6yl5D89Xd2oFiyy/QJQSg8
GT4vEet8uq0HLCqGlHuzCHdDXBiXBHvW2FX9U1NphMYJ+28Lk5df5831u5208a6K31TT1hCi9Tu/
og+fS/+HxgdhoZzaerOGKFoyhLLzcDr1DSUAhU/Oj+aoLiDuqeusiFOY968DpZvLRFMccabW3tkp
PXEFaLNd5FqfsCcgrWtTjQEqwNZgh9fUbEB4GrW2mljNJsBx33zBQFQU5UsWlD+EL/JvcYwBlxor
QkUYpU9oy4z6pr5bNRlXWi1vxk2JQwYahv+NfQwWQCrlERy2JaUGb02l3+zO249ZNN6+boJJTQdL
DY96mrzT181I1iUtWbCCwQYchjOCBmt9Zdi1vAYoWF6AvdHzMNBX0wFUnzyOAyh+OzLuDralHew0
useZa69CqEvbuAFQlVSefcihGi49s22OoVftGo+qqNhQzRUPDx2x064bnWnvd6NLfgobegzXAthh
Ox29QNk36LSoAAy6drIR9ckJgmdeD6bcOaDaBkLRx1DV17hQ7VYFKl8b7tBvAic3jkmnxye0+mNU
+8ZKYHE4qVKHD57HwN0yj6bHrmsXIvaqq25G9B51vvNeG/iG6Ha1GemV7Za5ereMTL/8oZk4heVG
tKHzMPNRe4EeFw3vtesOb4XqgwNIEoEbwP1lVXF0yAgvXw18EvvWIu45UDjT5PIJJyRMsDlvEBCe
WzV6L19IIGETm6JnwlJE6oBM2mRUiVDO4Nme0azDFR3sPv32eMG9V6eEnjpMJs01Kh+3KgQEh53P
fMODS++zR6DPn8sTgZJukt5L7gWUe1QM8u5qGBB3yzcAG8WKcpsYu31Bgaahtzc82vQDcnk81rEd
bzV+5JJ8PPmiIL51ox7dJgxsKc2CHa72bRyWckOmzlk0/aAfJpqoqX6Ypp0wBqYHpPPaypm+5ZDy
2OXlKXxFd1iqsd/aDu+P0I+w1ubtiO9Gw/LM1OfZTDv9sxcPDQgW/hFBBNqz5CGbb2Iwi4JqlaXQ
su6oOiiBFBzm/EbCfpU24KJtR5Hoq3viNrqVrfHq0DqEbcQ9ZZnG6a5s7r1NZbMZx7eq8na2G8WX
ImlogE6xFAQ4FkzPiC+B3sQX5rnqMEQhl/y0bxe6QLZSBja9eLKtPTHzBMHHHJ6rMWsI8ernsqZP
eEwQIeI+pIOPzwBMXFUcXaMgOh2vTV3UT40+yqfO1Pj/hp3PL5Kjisy9Qwqt+xDDuFkFhRXTNeCm
wxaiOuFdNzzYVe9WbHKnramlLcUvplilVWa+hpOEZMugb5tOjyAJzUcRFd6wwA+7lX2KC0WO1N/1
wT7qtWZf4+Q6DhmKEelvf12DB7gEVpCtIdHQb+fY/aW3mLmWVW7unamuzl7RvORIRE9ZEY9PWem+
DVEWnButJFpiWtWaUcVwc/aqKfVbN998/WkaTJpDUsJM//pCpsF1rnoHcWf+PtJO+q0IhuY0+PbR
TXkf1V6Q7JQva+AMtAbakmS0Gut7ZyInYoKkwdem9cF2DfXQRpvJUWYG24632ivtXPeGtPpnXc4N
JJ03PrmK9YI8DNGxBGkliYuLpcXDehqS/Knw87meCHz3oKZ3PY3UL6NASJrs/I2Nfw/mdulUk/sJ
dwSuGJZYImFmcEA6djimyvAFmPInomf9cxDVQZWl8w23erhm9j2c2I/SWcxxinSUU4Tm+6BplKmp
ND5OrLKvdZyuq7K0H8wQmNxawWUI7OgtN7322JJTmh2/AmCbgWu60QhvV+H3pjRmq1xbbBPXumKh
jdgZ2shAZdt+2jopSBE172nnt3glCVRxWMCMpfAhJDG5kdrkI5XHMn2xBhTVZNQnRjZl9jLA9hhx
166wwlpbDJX5a9QwTgnsatxXeVy8clSlRbiF8xzYYu5vx4lTlK22nqwcMzUaJkjD8CmZpnY1uOxT
wzr1H1KT1gM52EpMjh20hrWSsDc1OZNvfgKMZ4OsYY/sxgq+iLmL2p7KQ99flXazI6wOhRPn02BZ
2iIO1Cbv7XZhVV29yDTzoy1+N6137iZmg3IguzJa3SnhojKRzFog6WbL1LZ+hJrcd/uqbd5Mf2JJ
G9WnZWUUcNNEaZX1ayKCJxgr+wHy26obAF+TB3yn7CxdUr8A21J/CvvqhEx8dQILXJDlfObJE9Rs
JKgRC7vJ+WBI9J5Kb5zCPgU6bM8ahFbmTy7SH0YjAD0vejuSeMVu39TwubFALcZKvOqBce1671ve
vAJV5ViQQJQO4TB8fUceMepj5UWOJwUbZBFI546osaT9TZX5sqVWkYsehZ02rWl5hi1nRArIovaX
Be3TTEG/4iqH/aQwKRNuajFaDRkhLg5BiT3ubIFJKgEPRZEVpx1nFcj02tRk3Sco/kyprHU1etHC
LA0a5hTCpnpu8CgR/NN/0UK/tH0AEDr/jt852SpooxNO/2R2qFBTk32Ls5xB5UDtbdo+ubXOOfsN
lRk91BOvtltdHAZVng8Jpk6xtU6sXIbOKa0lqLJRQ/bbt9MdAWq1skmL11wKJzdWC3cEEG5UZ6s1
f5RYO5NXq0YwJdI7bFOF+9lWSO7KwXY4DY8Wry9VMSl9T9mFoeKwduAILYJGP+qTe8ZsCgc6o0qz
bop6C3raXJQ2bWHgR33sbfmHzSc4Hj4UnsllJasXHSD1ooyJc40Dz7pvYqw9rGFrb4xayuvsV7O4
oZFnmIXcZKUTAk4VlYB5BANbwlqOsA8TV6DExuc9orBlxsFdz7N2A8LxZ5WFv8gEUwKF56KtOSA1
EdmKwdk0oXsgsUfwQ28pXtLAT/C2PQ8RMEmDzy+aKy9dGLxZptYsc6ekgWM6Gl4CbzZoWW4okWmF
tSyTKVlyYToXzoC3KMSApqgh8P0fEW0n7C7NhNmt/6E305OD5207iORiR7jD0M/Z2gkOrPbwoScs
sFA1WLaJZGNq+RbZpNLNaCPsMV7Q00Bzo4sl1JpophHmxc/duw5OELU7fYMDEy1yag6AgVG6DVAU
+co6+k7MTDNYo8u9D8K+2jWZPi3HTl5UjAHsyFnExvhadKRPManjkepI3iX1UhnhYYqmuYPRzth7
s2XyOzoEa314ZXgQbfLsOFCbs24tmCL9JWyYBxUV7O/aAhjjVmBi0wC1m90POKEWVIAW7MKyI6EF
fpV+z2BpJ5eBsu8V7gulKO3xLS6D0qBzwu4CbNlBXi2URnUIHH/SJ9Wzq6aflapfPc7HbYAY3xIn
WFiczxb0sDXPhdEG5IkjY2kD+1ha1CouOLK9mPBcrI4TLPp5sFG1f2j4ROURkyqU3hlKuWpgUy+5
NvYrDKhYPxPY/jWlP16n7zO2iEuHk/SyNaNsEWLkwymLoAxho1SoBVq9i0T7adXFxHCvszaDW79p
o0YBhotRzpgk5wB/6naa6NgO5pvGte6p2jOe4zedZjNciLgyNR9rXNiXyAzfos783bkHNyQS4uIr
nHIuvC7QOvRQCUHVhHXUYIqJXLkVgI/XCUwbRb/GoR8EQyQCyWmdEG9hdqqZZH3SUa2wFLr4ajvW
CFA9SYPhMtJ/RN4A9tKdxtWbadXdVSPVTXfe+G1yp6eeAMdlmG+sto9PSRBy/KIQolQIhcRBqlUc
xeGO5DJdInyWmKDFS6bmTwMml0WAPXFJKgKqfZivK5LLLU/oJEzg+5jLF6zHiBsFhy6PaD1dAXBC
Cp8hTZJva5ePlTXG2dJHuhlAGa3LmBfJmpksBsGqqSgoa2jXJS1M60LDd2m07UeRgj+PCbqTPeWD
laVk5lgZe4ZIyzoY7roz7OOxw+ZDHnwd28G98sJXIjty5+XD96BmNO/Ny9HQOw8VBKCsDU5XXf8U
G/3vqkqdtaXdSalizIHss6ZWz04cDkoIbSTtToly/LWiwmFJGm6D0cdB04URMbY7I8jadWFUp4Zt
2IQHeFNUlH+ZGVT+CblkndsJyyztfjHaOi5UjhgZ1i0f/Bb76d/GUNKH03dnG8vrOrGSgyviZsFf
MBahnf90diJ5rxvhALIuqT5LEQmS7NHwvsKBk+MHwB6vDXQSuiLdVoFhbcIH7n4+32qizIHIHW8v
m4kXVbZGENjbMYUDzAB6N9HIxtwgQnpod4nblYchbNcwJag2quvtROHxMioiPubZsGbThrei4KI/
eAETumliMeN83mqCdhlh/Eypulh1FdWAwThsELcUKpMACQbC60DGzu27ZR/4AK8DY9hGxJmw4C9s
CR2d+gmavVoM0N1Eh71GX4GL/x0Hss0L4vpqgcINlQ7IBZ/dSLtakH86fWSpYqBqZBf7NXBITLZq
EPsM4HKV0fneOKhqhh2ekBXRWWZNzI7PhcvGQeAjAWpF9mzSfkF97kAi4izpeqqPIuUtzCK9+4oV
qG8Yr4jYh3k2Uo4VybNnquek0JOd0IE+EKV8mxzh7dq4tzbub00wLUPlahnrrGH4XLsivqsexDK0
gmJJii+fvdFwaGLm4wWVku0vl7DPQjQF5QhJ8TtjMr+mzSLeTNb00+zxxZAX/+Ha/q/Ay/RFZ1av
Y++/UbBmMppMfuty3UP3WFL+dSCX9qtyqAxhdLrsZTwuNNs6eu1464cRCJgDBmsMrqZfcOwtRLTK
LO2HywUC/n3wbFcz+LrEX12g2S3cljedHUWX0XOrnSrAkST6gI+5vkA95G1MOurC0lCNERDjoFqq
mcwAV8LeDPnwyLwkeQrbITi3tFOS8m+1d4dVeREgfl4xBNU3iwwyUHhGoTlW5itrG/ZFj4mZx/c8
B8o6VZ7y3+m3pRPMGiiKszT9m0UAwN7SGht8KNJ4W51P5+brbmBKTBhO9DaQAD4kCH0rq5mMc6B7
IW9bwKCRTr4rENpJGXTnfT0n00jYspLVu6pRS49mKe6pD/wFf6GkpNUxd6xyFDjE2AbzGDomE4RL
VGfnCNr/ewTXbC2HINobaZG8e/2mFcV3wfT5PqS1t23rwthI1cQfHQYSaXXpGVb/b2/W20DXbxWz
vvPXPXvuc50fmgiFIUKhxX09BKTkz3d93ft6HF3+Pz/EZHCLEur85WfN3yUYGv1pijV6iqqkwk0Z
KvApIpbnkQMxb04d4dUIOnok6o2tkQEEnl3fU5lwBNLEUcpmXdBug/5o94ywKN8t2bOn+scgJ3ER
ulbch0JwgysUQIr3l4eaMN0qKI4re5xCarD/8X/qbGPbBa7756l9PT4/5LrKPVe+6Nng8yTV/B1/
+d3wHXmKLPT1i/h63EG6/HroXz/6n38x9PlE5h5Jv27vz7/uOHQ2XEuiy9ffh/te3wOOIuyxEYC/
/ssKT6ZwW3a//Nyk6r2zDGcymPWPu3+eGwGYP1/9eg5fP1sIXIHz7/TPdzDr3WJil3//+/NXv+7+
6z8zf8cwS61//kIQ93/u/utH+kgCvm/KcwQNl1RNVm+/epRLmlM1rWsvX/dEIIN9puNBGZG4oWOg
GDaAdiNxy8pnapTrO+aTbMPmEQrgfDeZb5jElP+HujNZjpzJsvOryLRHC+6YzaReRACIOYIzmdzA
OCQxzzOeXl9Edlf+6o1MS5WVlRXJjDngfv3ec75zBceHf36XGW1zT7uQ6togxr2VS4vDYakmv005
fN5uVzmivq/NUjBfITDjdpM/d6jGBtgiGvu3H29/6MEk+7qaUd3+6zG5JsJNm6vjn9/d/sDBKKMn
o3T/+F0sU4K1uxaB0fVp3R43CFLUGiBb//EY5ZhPm4B4kn/8Lq1hZMwM+ta3m90eAyaJseEEw9zq
+lxu/2MvUbCpJ6RLzQybZU2VR0TVgJ/4drvbA2MUzLeFbRNR/a/bjbift9e8oH/8TnOaYRsE4NP/
PqbWFep2SVpYO9fXcLsDQ6r6lmVv/nPb2x/wGjEws8Dd/b1tjR91ZzFv+cdjdI2a7zA/tP/4Hf65
egc3jzLwX4+RLOawKyQMvttD3v4glkHdCYcD2Z/PNUVvsaOgZoLwr9el4avYybzF9vGv39HdSvbo
Vpl8396jbkK00YbBz9+7VmXW7ZmW/P57Ky4wTN6j8/X3Vzpj+D215eff54nQ3N73i/b+91faVEWH
Jep+/b37CkfygTSC17/3VTBoOfS0Bf7+qpmz6aCY5fPtvm7vI20hHCZYT/7ePWkT1sHM9Ye/d79E
FlLlQP3z8dxuKNOoOBLJfvf37sO6bbFxlkTV/OcnWaTDdEzM8qyxiqwpijmlo8jnUn7KRKY8iVHs
Fee6wVWz8qQS5429aliQBPHHMh2wzRZAwm5/DSi1PLMh/PH21woR+KbJnMG9/VW3TLFnvwLpcL3t
0kFPixT5evvjUNvJA+43txedQ3bdTLsmH9rH2z+VdX9HCkhBohLPgflMj21nUg+3P2aEmKyHUpu2
t79GMV0qpn/hn+dQaMXEFJoAldtfm4ATMj0LJsPX5xDHZXFxCvXu9pNj1s0jnWKSea7PIeXUpfZK
+iCvj2rk82sTTNn5dj9jBXSlJEp0f7tlE5WQb53E2Nz+OmQhb8HgNN7trwKVx86MdOKNrg9Kv2yG
6YXe8Pajxvn0bszNP/dkS/D4oM/+PAXG79vFzpU/z68Ikp9OFunp9iBJhx8tsoW5u91NLWeymjjx
bW4/BqHeIBBnrHv7Ua2yYk9xxNDhPz635TQGysftpySqx3sgPf7thd5+ZVXHDtEBld6irWpTIZWH
ke07YqiLKUuGvDnH18nhNDAUsLKMRh7HEaieJhvzOGcS2T8XyZ4JPdkGKYG8qmWaTzqBcW5i5HCP
yt58uv0/vPvCvf14+3e3W9x+7LDYXjCgsgVH5lOtquMTYQu3H253ZjnZsbRM+3L71/hQgJipRn9Y
bne9BESliBni5vXWExNHupESbd71R1GZhHVjzflzd0ssrLMiwofbPSmKitQA4e/1foyh+78okIX6
X4WcmtAtnSRzA18SxiQdUv8/pa5OFzbKnDERnjWkPrPdGy9TchThx9A3fO0DMlOsDjw6dchm9JLA
GEMQmt26I8zuW0ZtTEq19WV3TXcM21Le5WoeE/tL8pxtIVyvdNILbQeZzTjVr1YrcfJ3gNPDxnKh
hSDsGHAs2+memGvn3YBk54Hm03YCiMJTns8vdgrwHsMsZGpsUheFvdnFKQfX0Mxyjyw16xIHBHp3
0wy0YfxxokRxVaUcfB265DouKkJD4rpmNEruBWDodKcKnthgEchjxcgTksHwJtFfZgsndwAxRTVH
du8kMnx9ASgFEoJLWg33FKoE0+VGc9YS2N1LETC24MRW9IHc1C1jdoWm8DHDTuWpwwiypsKp3+cW
yX2sQ9dLyoEMWdBLiUhvR0a4y6Q5eo2ezjQsUWxFEHJdW2mME8NeEDS0tu+AKSm8DJpMmSXltkZj
ukbEpZC1GHy3SdH7WSEB2EBSRAeoV2gbAqkAyt4XdZ5848P6fVP//o//Qx7d/vv/5Oevsrq2baLu
v/z47/8fpVUQvPYPdbP70X38N7QhtETPH/nv//XfH7Ny+Ejjj//Dsne9yR/LnpT/BskNY54pWU54
g8mD+JNXgfnOxnSnq8LSEEnZOuL9/8yrcP7NVLmwkFzo+PVQj/9HWoVu/ZslbaFaOpgjZOWW/f9i
2NN0cU2j+JtWYalSNzUVDbhuGDY+AvlfZNgwTK1laCoSylJkik3QFDuOhJspScxzJdQnsBnOpk/l
uK8x71p5Js+5OZKhbeF17ZyzJkbCF2zawkuZ5lvsCOQXJeZx7Ic3ahO4xVdsInmbNk4D4mFuKumr
/SmaGKIXCsxEDKOIbW2zhHGZQ/YcODYvOXJQe9E2KkdZyCkLKqYahkamZxEKudjeaTV5TVEFWdi3
6sXe1bDngGhvaZGMiPbYyPvOHNdFzcy7mDUgZBMp2ZkJ6r6TswpRaXy01POS1+oGziqOuIGWjXYl
FgX7fHZ+d2B1IOEwW+jEQ9ayQU50ZlAGpgdkQttMDV/SoLgn6+OFio07ybjKZWesG06xXOUISCaB
fVdCER741x62I7hjuuGWHaljjQ3LN67qI32f2h2pENaARANCUMWjYcHiSLtfYdJ/Z+r8E2rlV6/l
Xo19OXAQ/ZeJP+YludXdAyGRhyyaDjXoJWvIqThtmzk1YV1QcRyr/9I6eFRzxA6edQYxYYC7WNEG
db6TcHJJpwHKk2C/i3H3ZkAw0KbSSKy/ps5+yEfQWeLc1FSk8USioNrFJJAEQGoFIazT7JsRnqwi
fUDfdJH6/NwXNHyrF7hcIKWz4DIAuwXGtQZ7/CuZ6X8YdQMxPAhREAyFxxj+6vlQ3mn1m9shrx6r
OAagTUoEtjoGJpX+2ygF6jFF2YuBER1pq37LUGblTEtOX1jh0JNDYe1NEkTTHlKVARk3D7ApRYwh
g7wwNw3HiZXD5zrWCH9lwQQ2jHXFjXrICZTXuQ9mxq0VGCvL3DGO6X7BNnEto7mPQ/EIqBlgAUom
Ooxra+iGVUbQAxpnBDJBm3s6ebr0bvMDYiJC3kOncJHdCXfWJ3owIixXsUMQYFW1z1lNLEhiIC4e
wvEriNE9hfVAPkqExz100Kj31RsJk+482pBQuyv+5bYb4oaL6fKZZIA5Ne1C8HW0WuIDSdX4fgJy
5/MWZWQtTrECpl+kWe33eKD0DHPJqAagtQomBlppvxObgBFOgbjTA+4uio5UuxJ9eizNh6ARnmgY
i4UT00NYhs/5HFYbKAl06+3wUnSMGBOwHystxKti5BXOVZVB+xjsiyD7HVnmfaLFyiZqo2+7LMPt
mDSXIp9VZntXXoRgCtNosEdT/a2trqHxEIOGOnYZzyCgJrY8G04ap9tEJ1nY5J94ah/R6wKIZZjE
yyYq5h69q36hW8e4NNdbIkqB80OnZQN1yNelNVbifbWi6Xlc0u8BoTMigrZfG/bMlWCPd/xDPpM0
+LAtSEspmqvVLM3fNPhpN8mPgo2ezOkOsd6UXWBM40NTtMgvidnKAMBsWMqveRWvTdnprsGpUeZv
00TTv+8llN4MpLhU2q1IYWyCEkp5HZ+9BZq0T2B7wu//EGM7eVYEbC+OI3o8V7iaxevpk+hhzszI
i5UFpCMm6Y2oNJTZ2sBaJjmR25lLy7TTs9HrovSoyeLueopcDcpw0ZaJoE4NGx3iC2Z5jMZsh9C6
NtW30P/SEy4yRr7EjDloIwko4gNh+DLPexlHhpvPxWPChMlK8CSj7SGKG0Agxg6MGKKpqThDppR8
lWI9RzJjRykt2dQl0SNDiOHAI5jqM6asalXBz4gFqjiaikRhOi2WLJaQxC5sUDos++N8jILinI7v
6tgabo2pFfHXuFYtzCIilrsckQGQBCYclWY/pHMcXerWJjzNdob9TPIRNRx5GZ2q7ssirfYDD1aH
tMBHtJdhRndRjX8l8KJWlnO/LNiEQkTnbeoA/02/NBjrecU1GUsMr0XaPkUthDmtRG2u5sVwF9w7
4YNMkmC7qKzmWpS4tAL2gOJf2wYQvy6OhAeTeNEXsRumQFpGcnLwRp6NsrjLMCz7jGhId12qFHt0
CplyqwnmjIgl4L/hml2QUNqE0rJ+Eh5MF6lBZR+Al0/h68xtcpRTcJwWVae6G3LXLBd6uwBCEnZV
F1wbWH2FwBj+cxztcldaADbSPLlEqn1K9PGbM06exJkbpFGzFtw7wyGSMaMwutglDqaFhgVDeTp7
gbUz1MLaGJP4LufZoCbWMCzBqAd3bKa03SIW/gjIUtsnNMviS5yQclrZjAtt+tvAObR13iMyE2Ha
s83dLNvTJ9RVCgpm9cCcNBaNwY/zAnS1EX91We9J+vdwGiO3mJnAC6leQbggzHtYy8VSZJx/4yfa
Ih49PWiQMXNDkaUEzJkMeaNY/11EjBuTDnEpV926spqPZckWIMXxJg3ND8JuaCoy66u6wkTYqpBB
gdt60BQVCZiabnKzKN2moxtfEvlKDtREOG3AUjKHZ5Og9UMzvsJQ1u8X+5mllv5TzWNxDs4oQ7hW
yQWOPKGGHeLWonEFX1+TSS1hUmO6iQqWAx1ikMyC3IsqXJRxjjXZCUbgWMBfVjgVTDcdYswh3fIj
5+yktCjtYaRhF3WYkbIIJYTUTsgbVswJ8R+b8ES6BlJcVYXzYagJzmW4zsTPgTmXXg04ghxaQAXI
6rBf2yoRXZMqnpqk/Y4l+Mcw78cVce8EgAfNGY77EwNrVJ4NmXqlHSIYMlFlGb5InO+errxb5EPA
tyf+7DL1vRyYcmOvae9wU+0RmLpp21OitdVXHxvEGjUlQ5Ru/CxGJVnjoE78iCu/UadvtTacbS/E
TKCJwVe3GxpSHyzgjAwCAlwK2G5y8NkTk/pyOYfIz1nJZb4l66Za6TYhsn1fjSfEQ/HaiBmcF+FZ
qXQwagzuOrfBH3aIQuNSGRM+YL4mSj6PJ+avrxx3UPwQBMsrc7AAtMbTrOGcFv1dVCQfqcKb+jI7
ecJbO7tXn/cQy2Rbie7dchoizxjbkpIBjC9kiaDF4hoLaZ6EO33KWIILdLrIl4XSuYHgol4c1XKN
sQUvKAMo9hounTpcGK/jPzCi8UvNOK+yBxwQjf1ApvCAs52RRz+DaiQePgfDGbeLuqrrli0NdRAo
g02KOWalOcQvWoglHK30TOu+zjpmv+w3jgFTHCZBe1WgabG6Ir77Xjep9Oz2s+Xye2cFGriGXwLn
YVY4cWvvk/2amde39kKZC8hlJaP3un/q9FM0f1U5evtLmd19Jvpnkn3Y0dvY3C2QYjWWjTjZdKDz
2JGwV6wNKOF6/UEQ1qrEOQMJrQpfgImvhemRtVvL3SguKupEZ63hbpXpGmHOCnfBhNqjwJ/XjwcV
E0WBWZkZJq5IcLCNdcdxe4N72gcNtYYA0iAc7tSFfHiCE5hz0TWH6GTsonTA2f525ao34pyYnsp9
4Jbj1XZc2Yjta+QgwIQ6IJjhAf3Papglx2sbk2vtd8jfreSjQ8NFbeIOqBxjE/ZFiFhRvGu0/oON
FX4mPQuXAD5J3dneO8z+JTqgsvy01ROmim0tLvUDaltq++muR2o81BcVwGJjMs8mvKQj5tzKn5Ex
MrGAsM3x5Cr8V18HuBINSl1TiR74pPxuRNkfpqc+u/qzu7W/ONtGnsemXSVoOSBw1tftARFN/mxB
UhPEvtgWElUGsdHE9erXFSgiHEyTfGCS62tm4zlFtLXY6ClvMtw/3NkhV4ZtaSQ4/eQOoTLmKYoK
ijx89C70DuKNxDoJCFpV7uKE+md+rB/ksu7u9B9EF1Cagt5NviA6YW3BE7Mh1BvfKHPkLPKCDP8X
QQlruH4S0r3ldQlBF+7S76qAnLyRlek5cDwB3A+Bnziqpts4KG9dtq4jTb3g3UxXMbnFXATrDIxU
ukc4U0GvY95VEaZ8BG3xJuHB4arENBJcQnEy0+0cU8gR+r54qbodlA9BPB9jMLKL5D7R1zUBfLvR
PKTGQLNzN7BmtySX2D5M0QFUY/kykEoTngaqT6qVTtlw/EANgGB3eigjhpAnctOZij6VyT4fj0wn
YNvvh9olhYQsEAC+hgLt1UVsSKxSbB6G6TX/4MvS+PbwbFRPLK2IFCIST/NNnTLK31bgldkZXPM+
SPcZAx5KxRDFVQZObF2kx77lpOdCZ7KXi5rtlxBVuhvKTcM2jTS4/g5jpD6/UW1oaNYQTs4rFP6R
ciEzSYFGku7iB+rHjkkMSek18RveQly6+bAwE6FtZY/sHMfmWH/IvQ21/jG7Gy5Zv2p+sbDGsOfY
cLu1SchitGKRCOd1YB+IEDIMQLJ4WHzMQY5c1VgCSiS5Hiuvs/gs15HpBehCeLdcYhKq9Qivqp/X
+uShrmFozRTLsjaEbJvFAeQJuVzkP8/Jrpy9Od0bwR4DNfu0y7AxwElgsVRxfqmXbV5/jeV38qu6
MBcCBaMih7rDqa4/GxICwBPXiIdAiEhsA/YrbBEcyfJojYfceVQzB33/NlSRj0qiYfd1+5kyzRzd
ufyu2LGvisf7OHtk+L9Ki5+Rz2u+PqulJZ4xgu6251uXdkcdZUWwbNPsUYpNRj8O4dOdiV0eitF7
C7CTLBQWu8blEo26N75nzbDKkx3qC8xFIdGKh6C4y4sYqrEPNzItDlfXrr252p2WdVzjzn/Mz6jT
iLWY08eFJCuSzuntGYfeoD0K3djL+W+xAfXiXIwvrB2puSIRLadvvArIwfA503bEtoWrgqge4ZqD
22gP9vV/WeB/kdoIkN/Gfcje/xGEJ3zFNpI4dWdjVPnCnezkv1CBUvx1fINrV7vLpnP4Aser+XKc
fU0AB18wy7XgOAZeCQQn8MLCY4POIEADabTX8HnM/oPrnH6vDVG53WsF1kBvabbMLOZ4Z1ZEVMCW
XKfLKYZdaF8gWsL9sFCefHX5A96LJvFkdGnEcR5cXIkNLCUHuviqpu55o3US/7B2lC85FX7jQy/E
/8UbEya7enR5ggh7lBYrpQvRHdQcDNSwPZokucXu/DHLjUQqBlTZTlaCxX1isu8w4fTJfYnxfC65
T5HhoNEBSHvmpfHZmq2vGJ6Qbm2i8qQuQclzHEmOrA7mhMGGr72CBG5DU43CdUCHE3sqegXjPrb8
CCNRtum0O3Q7BU1ishBtajQ/B4+4SqtDhTTMB9vopQ+01LmOlBnl8GZptwHl0eITYsHVHyqPFc94
Ds5zRx6zcrIiDzsNAEur3ZJ1ZhcbUxJYvyetc25eHHvH5W52RDKe7GEL5iCFw+0SFG+D8VYeBGt1
FD/w/cG1D4brLiPFdJoeHe1FyifbcieioKPQ3rUvxLwpYGzSoy43KvtBtGkLL0NdAL+lP7JDcJHS
hwBCSJsncdDnus0vFW75e6352fySZh4GbOLHxg0IdZLc8AEo6mNe+0G56dlWZm/BU9vQ0ENpRET6
a4nKfWFJZS1DvuyCgjK2Wnvgp+zRii4D8e4FwkRUIPSoGKQLPy/XpDwH4z6luCIlqXTh2tI4yXQk
w5z0DzWBPHQCACmZ647VnUSed/ljUjwVaNpcsC95d4kujlg3NLUoeddCAQ+1opKosDdwBXOytfzc
+e5mN0seSXqCiDcg1WGaqAD8WnWvKShwXVvZBSXgVixuZ6/m0yDhZB1V0jLy62tXFDKxPKqiVuzY
uefWF+a3QbDKsGlbn7cXdL2wVz67boRGAkCDzxAl1zBzJiu93LDwztkOar/c2fjAUGaeZ+hbEPxr
D0cEL9rZdJQpymsNGj64EFNtTYdF2UfhIdF/BsKQNFw+W+CVjsDIc19EXinuqdApdt0q/Ir1DZeZ
MqXkz174oIPcbYNH9p6WfbnzaARzBqd3E7nYdq2ONMutWh7YfBW2P+vgBKdx+KhxX2c70mCV5Ni+
JmRXLfzdH5qdY1/SV4a8bscAs/V6ggZ3joYq93w9VqINNkyGnZtr4t4EinqjKCdVgALaNyi+WPmS
55nFe+bIvJ6+uBQrhvWoNbPchxqqRD6jmOnVtA96vRZPvBdTs0MnaCXPYvbL1kfLxgsSnRcOn2WO
bs7nK0BCUJ9uWa01ZxVqjIR3Af2txmfJlfANmy279zg8C8WPwxMeHciOg+LzknooUQh9WIt4iMZt
kD92XgR9Fhl2fipRZ2Ey9+WCqZK5DtO8FV7qPnUB4Hf6M5r7T1p+GrGp0zr7Ys/FSInomQ+RpSdj
daL/la+nY/ZEF4bVieuGjZYrhApBiC8NU0qBFQZCpXygioUR+aiER4P/Ry+izzaFsUW4NvWvZrj7
bGwOm+vhEgHkr2n9dXS5o/SSlbuBiah9rEiResda0E7IuGFkPuuVL9rHiAdPL4v2LI1zSLuBxYvO
qTdre9s8XEWvdf0l6tNkbU3nTHlFbULKCBu0OW65cOLhUrEP/A5ZievfWLRLsetPla+/U54AUxLD
GhMEH2+wb8JDYxyThYDfbaidCg6Pcqcr55xTOU3N6lDq++hKX6CfQ0srPGY2GudTmXmJeFQql8Zm
XXp8R4z5daA26vYzOdImwX50pTmPcWpbL3BU4YU7WyA0WsBSfy2hGvyaLHg5BCzh6nTgtvmCvv4d
9SVhMxr7CbL8iVCLVfzBME8pVopYCfFiOCdY1TD++B4PSJ5XDib9bt8Xm2vaIxFUL7p6oiChjpW5
Z7VvVLb8K55M/sAO3QxrgSGKGSUoXxDCCs2s6+dNOKLkFuiyz/KFNKrpOLjp6PJ1a74oOicx/9S4
4akg9c8b7lfsKR0d2mYZPfGlhaeIfsTNpQ8jTtXdgIYT3rzsqbhVJHb7EH/AhdHId64fgl3/oBdu
XLjjS/TGJgTduvP4epgfFtyhZaWmYGtX87P6QuOZJN9rYjh7YhJc6rP1RaRD/hAgQqX7abhYGzN3
fs4Zt7DUnikZOWSUmwrnMhvIVG3N8qAQ/DpZEyfBB8EasoiaktchLDMjESeEVTYijCRcUC93KZVC
ELc78i+tDkFqTK3VSCLhbI93LDIwQTv3Gv2uQuCnndsM0jIh6uqdTNpdmONU4IDYO9e+MH7GCluC
ouj4wkjGWItdyxHYWZknzBvVmzY+BssuXdZ8eMQ/P0yTL76zt8JZkT4kTypQ75cZt2DqUzwV9kZS
1SJ+B5PEv1DwguDdBLqwGt4SYIu/AtvlIIi0lSc3Ah7SfMJ9qLB5RyIMf7pvRNlOA0Xbcy0GnEzk
jphgOwU6wVqzLjS3rf2puQz1yXlc7OtTYsZNvudc3Y2hTgoa8n4tWSXDozW8lvQbjUVuLfnTp4AZ
9PgwGZNb988CEvaLpn05EzmrKovemSSs7aiI7dyYq0gcyPYa9YsNLjPeYAG4X1rEzShcTgnfqAg6
zEWhkYKmCcWmXvzYOX0ould1p+wxKmLYgJBokUhqMMsIAcC56gRgpIEXqwyoRZtzEHHNYqoMrXCt
luva9vrpV6LCAlqV+FXFZ++cx9F6qpcBRhdcY5Uy8gIIgIjUzvRmCtVYE/doEO81k8sHkexjfA4q
wl+Y//f18jQFkBtFcDCWgxP3hDENu35OjmGdXERD8pDRH42pedCyNdjfncFiPeXXiFEMARCRaF1y
8PfLM2YIgifC6UHtUms3Oa5jWd2um7ECFhrjriXxALvho6at0wAx8bRpFitV9j+BaBs/w7XjqJ2P
6ughzvOXGYehbxjKmwN/LAsKihxHOaqYFpmDnRqT+QLTDhAlgcrFVBQ4iLLB2E+ducOcYZ5DJT9V
y5geayyAWDgBLpqJrDZjnPzIigQ6p1I+zG+HtbZKZIeZFe6YEARkxdN3ZeeHoenvyr7dKkn0jNMH
sxkJRetifg91NvW0AGsC4mth4Sn7kBWnfs9g91zXQqpYCaOF/iVt/mv5Q+JkCYFN0Z6TuCKJLVoU
vvfD4jN28mjwkfhl0qrE5ZqgZ66Y8cS/ByNl0TSS59TMDE9LQNm3ZCHrMn80ZUjW9A9xE8/QYatI
O5CEeur6N0PLgVxMkFIWcvToTKpDjTDVscgPbsl/Ab5NnWiuwqgAG5laLUD+ROPIw7S1K5x9lZs0
FwNSrEGxER8XcPyMLZb5uqSISgtQSIOJhTG6CwbExARwkZMRtKBcHWphh93anoqtTL+QMtmADZ3r
kKz/icrviNyr+zYSsasVIDM7m/ZImz5n2HerDiF5V48k7RooneD/pVEF4mDGyQLDhXkpSShjbawG
oeD06RYAcFlUXoE8z0lFB7Uu7HAVUSLpFhWscBp9oxrxJtRdtXEerBEagMA3Epn5bkB/RtUVvTrR
1YXE8Ihz4oxxoWtyqvFh38vk9Uo7Ws2KmqMOqUbXQSLsylzDH6Gr5EnA6dB6otlSIgoX51elGV/5
lb+oZ5zIPDBdR+xQ8AsYzIEooAVaJONaBywgUuN3VhS0rmi7M7Sp3pcYFGrthAOzXRyStey3dTXc
I9ECbRnoNHMZuiqG5kXXek2Tn0bYbfNER502U9+lgtAv5BNogehnF1GCfR6Ly36gV223uZ9F6QuY
yefYtL0RlCChm4hi7AmEKQkfHOUCGqylQ7evbFH8AHUvS3YMmqVVl0cEnmAdEgpf59F+GW1OC07D
ZVb3xq8RnkagqZ8qMXgGWRl1VSq7tCMQ6epwWRjw+EWmLG5kJ+oKyd8zghoFWGExpdQauCcDScc2
SiTbY6IeoNkB6Y+XCjzS9GQQYYknZf7OGkCwRpcSZGpJHwrV7IZW/k1aW+Hj+c2xMUX+MMyV3xCz
vsp7egSEuRprhvbPwdjY1IsBJxnxhlqW9D4GMORBEE89HfO+k27bZYU/jtMRRwsyjal5X/LAsxqg
iLJEOmazzaVD/mL1xuOUa37osNmXJtEOY4IYDmKTjCx5Duz5p8dXjhQuY2dmqmyOhc7yd42v5M0K
UCoozB9mFhQzQpxrLPl7qzzLMt2yyP3AD96JCPqwWtY5bkNWdjFwAgszjWlDAg8+fJoayuQmwSgi
8aCG5k4wOvf0tuQ7NpHlRFfaz8bhzs7myzTQZEotGr1s3HGGIFe7F3H2ohTmJcuICwtmWjTBzFMa
msnTHFLTwzI/IJX7nJN4Q5hqxCtTzwawOtRQ6dlqpx/dYufo9NBr+/bBWBIEalbrQgeo/ULJ33Bb
2Q4j/WA2X2Bj6DEqiXSi1K9SVpKIgf4qHWk1cRWuzCHL3UjSLbYs29f6OxBqtRdF1z4Q0T/6dYqZ
z/NroCt3Sp2/BQkkrobAMjZAKmvnVAYqtMWsbVwY8svKbGRM1zw+FjbGVkyY2FhqzDmYO3HcUVhE
YN7dOgVBXPlmwWQIeMCbcdUlkhlbr9SqeV7mctOpNviY9FHRSFYljhIwTk8ctWbYrKpIv5OaPVCa
42UJTNqxY/EC6KPah3MB0aOkLUibptdLH0KCp+lm6I0zjSNLqGfbZKChiZjwxJLOu5F4ar1wbG7m
jrAq+ajg/esoXsGIqgElAV7YPQwNvI+p/lI23eUanht1PfgV2E9quwUlSHNS9waIKBpEtGOlMqnV
XhuDDnATaZ5SGyQyTHayyYtfmtWwC03Fe5/SlESysSfU6a6BSdSQ5OkmVfUcETv9QQ7ru2hmplTi
F5wVwupSLKtJlb5OKUd+RH1uMYAaReNH3iXtKTXlsG2W9Uadr7Gq98GsOa4gy5Bi6SlWi+w4xt0b
Wwjsb638zIFehLJW9n1zirqAYNOS5IEgN7hkVKbNugGGFDrMTtjXkNocB6gzFMdSi6HMzO+9tErP
0GjiGkaz7cccH4adX/oF5hsOJvzczidcYWPL8LaMp9Irx+ZrDkbYV/rAGTp5ZA55P87hl5WGyBUz
+nu1pLE76hiRO8tcFdrylQMhuA613TwCGyn08AUTs9iJK+fChBvrJul0rhLsNvlwSdkw3DRiJw0X
9oDZJq/dqL6mMQC6gPBJ1vSxQEycrbztNwWXj65Hzc7SmfDFTX2HUfhukdKVkgc1NKlsMA7STerx
FzLtC9sZt1opCH+qcTbYw8peDBQR1oStMTJWhLYC9whQu3B9zfodoEaVk7z5HhTK/aBp2HWq1zAk
FmcbymsawUK/ELJFuwI6DMbrSsJZGPOYAuUPnKHGq7NH1DO0SFIETYNjfeQTQeNKONLWm/3GKNUV
MD7HZ+hOopL1PRoBKgReSb0mUiFx1XhJYVtCkumIDqHVRRhfjjTSNe3pibBv1AeV/BwjtK1WX3yQ
m4HXuaRR3ZJ6YpNYh8mVXm6bB4zQWd2mIDY94kcGxifFS2ap2hYyzZNeA0KflPKMC419sv5S0bB7
bPMjUZ36qw6DLkpMRiUkWCBF63rYRs6xZkvbGkWjAEQh635EMng7uxYQ7oH5WeM6iNgSleC5tw84
kH6CMHtY6uloNTaiEyuS6wmYrBK1B2HpRNgssDxE0y3rIbI2Op3mjMGLZoTvWfGdm+scG88urJ+j
toQ/VdeTJ7MKZaDyYqX0LFUJ/bOCSLtqDKMD6mTaGzIojXXSbpKe1l84bUsnI14qApRcjmiAu4Lh
3DxH4Sb71Hv892NcbMMYabsqCKVTtQ+bc69UBJ7PhWtXS686qdAeGaGMPpycau1EbzhflFU5hd+V
hrPCDDWVAaLeQwnVt4rCoYa8LoBPS0q1pHXOHSrhO8sJBbOQNx0WlMdglJOlHrzalXkmmZR+RVKD
43q2C9qtTdd9GvdOj+Ojj9uXJTIUxocX25rpkUpSMCbJzFxN/ASMr0FWy0CwH1GkPIvA2moYETi9
iWFrGbU3k7iIpeB5ABjSlMUvUHOX0SR0ue2/a6XDxEqzvzh0Bd3YWqdTEhrDS0f4q4/6YDWF9Ztm
U00uWN8JbnurDOjUgJlJ/bmmgHJCnyLCzAxyYNdKEoKqlJxudStECYW/zeLtarn0kmbMUSFqp7IA
SKCptAqMAT7RrMhdFf0alzeRDJUHLuzCIvkSFYdS5vchLjPObQbz/w7/PKlQu9q4bvGlmvkK2NQc
PeW6i8E1DFSuaYFFSBKpvVKW5WlppmM6OZAmscavklh/n64hm7HsGdJWh4JwXMBp4hqiPmOL0x57
CDv5YlqrNqfX38f14zy1z9X/5u5MliNH0iT9RFZjAAzb1Xd30rkzyOAFwmAwsO+AAYan7w81LSNZ
WS3d0te5pFRJZAad7nBb9Ff9tPQvcA+xS6yoytLuD2pfOHADg6qWeyWat2CmNhdrFQ9ESd1NbB6j
WHrnhn5YVzJc6drghkRxxKDF4KNGDGpmbtDTxGWC6mvbm52jY1U7nWXZne5D9qqEOnfBGMZ1zEWL
sbsNpsJiciWi3aIg3FoYZAZ2hl3fzV9D60dHbMAVc6eQKQ0Z+Rs3hhWGt8nfC3/59soeSpnvnq3K
FifRFZ+LbkLaUWhJERHoMu2CFKwQ08uuw5vHe912kTiqxO2AVdE+vHTR7agT6N5esQbkR6B6bjLe
bCKMhtzP5uxGzi31bmRqqMd4UvVydkXf7JVpAQ9N9BpPxXoPv/akIa68vE+Mh80WD+t8SsaGk8JE
5qv3Vs4/Bs8Kg/xtDI5E4DB4UGNWXSdUuiAs7/JU9pewSjFkeROaSu0eB1y4QHLiSzsyaguAjQwp
DV9TR4mUCW4si1tIAjrq5JqII8GyPIeAFg9zzIE7YUnfNnAJcN72J+204Tae1XCpgRNubJUXT0nI
XStLUnnBkka3c9yMu1jNGVc7dylOXqD3IJFJxyNl1FOjnjxlphO2Y3qZtEOFRCWuTmzCQxAiSxQp
9x+3Z0EJpHuSDr7O2sY2lS15gZ3Y3tPTc0/zNwJIZI7gL819sz7fLctSV6c9MV3Oer3mqCijjMuW
7Rz/+SOqOSSumTKO5PLoHMr8FpLngvyatQSlrfzQ9xWoj976mBo7v2v69s8QzU8YNF3WNbYlkiQ0
ITa5z5m39qASMsey2oKO1XWxsj1IHor/kokObjLZ7bXsDWS0+ZIbKgoqvzuzVrY33hju4tEAmgvw
HjZ+w1Gn8POTp4PPNnJHFqssOqQNXsCJvrA6S2k2tnxozMukbymRPgEh434iShTBqb3izLYRZYb6
7Oj8MyiRb3PAEnvyS5OE/CLkZM7wBO5id2EUCf7mYNcZLowCK1TCqucTqZmguZ2px8UHsFpwzeBg
ZG0/xIzxwUxZhT/RcB4hBXkqwZqDNpf7vKekLO3D+eA2wHKFCTDwFlGzq2bGaBSY+y8u8kHphxfX
V8NnP6bHdoqO3ii8T89Bjqhs9elgRyg7PGO9l073QAzKG7jdA29RddRWrm40DC78MxTE1chLRUkO
X6+wGh+Jl1yQOhV9We8m2ie2Tuq8GKrhwfWSx7JdTq0Flhe+x398w/S899cmhum0hlfWAjInG355
InwL1x6RgsZVfNXOi26drwkbbT5Vx0ZJ/8ad4wtrpMJWnV54E/EXtDUNoMH00lWgqjFg3ROdRqVa
OTLD9E7Ce+XFAW4plT+ADOFt56yC1wiqaJff6ohkiDUzzlPO8scLKij0ECHQGzk41WP9J4m4IhoW
vUNM6i0Vb6oHn9DhJASiBx5j4PW2PqF+aqw6cusj3aATLK7m4nD2J3tf01vHmbjLEcTSGaWhUoDT
GeYVU9yeUo7uCViQbckLhqgy0TeMPwlKx1ef8GdA0tE5MupIgqRKtnk2rhcZOoL6isw+EJRcIoHE
vX0JBUpzPIkQ/rt/wwUZAI1z46vUHMKyBJNFoQw+dov7kUU3qd23ausvTHntdGCEjlV4yLFvMLX2
QkLuQTwzQmGw2ikeLSq/gbNHPI4uqMGIGoQKT9SY7Qo6pHeFYEIAi+xhETjP0s5989AqsMh4p8BA
yEnYuT3mYlCmQCR6n65c37S6GTd1HN3Kcvz2Ulmc+/3Uljkv33BZifp7iobNPVV8ZX+IZHlUZG8Y
56Vi7yEeYlyxqVHlnIbYT861ifLxtmjbQzs6T2GIY1JMUXtqRXOOg4GgEYwdZ8J6lld4unsvOQ9I
ez7jwSUY25PbSpRaQr97rwygPEaBjeEP2BdWs4Mbd3hQJoWCMVX00bVLy9iwILo1L5cq/oarWv5g
Mzta7Rxs/AregubvA0yS3hKtd09FwjzSr7iVZmuroz89amt+qdIlfgwD/chfjUvYsmMGeP0b+35M
7wkeGJ9LBs3tYRwdyQsAiisYVhbQ2XgYKCXhTEvpsIyKY9OzSAwAPTujq+e5PhBDqB78hlLTHIOn
8Mf3sCtyhutxsteKKV4bCb2xVP82JejlOSZHrnGN2i3Z0NEngl4QdQqHf4MFjuAAZ0Mbkw9FBELF
yOlYSLST/Ex9mubrTnwm8O4gODbRpnDUK8uBaZaBqwZVxjCYrW1QhzgJrCN92x52EXaJKOXg4HY8
GGlKqbM/PWVJDF3Cl09Ny0V9SAnGNv0R2zjm1mKmRp6XUhAXOvURoOraLCye5VPnR6D0oB/QMzK/
+aVljowOJBUr0ruqhDcMps1y9JySECZTgCUtiXsIzMBFufQwc5gqJCGhF/zf0eH/6xzXmkz8P/9M
pVHi8W8xru1n+av+/a8xrvW/+P7sB7rLpP8Pz/Z9y5OeUq5jkZP6zxSXtP9BeovKNYdmtpC01v9L
cVnqH6By+TPlEi4ljU746j9zXJb8h6ImzQ9d1/JCDyzR/ybHpf6WwSS5pVRAl4bjSK6N5MxIef2l
bsT2i2zJZo2iCvNnR7KBk3NLMpcg5sgCdx4nn/lopEn5JaSb43GAldhwd9GyPnWtGwCGB+UC0LnE
6VKjFPdxfGjm8sHt5mwtXcKMH838RQvPbgFP8piOeFPranmvEVReqQlwb0KCW2RewpspxwdU0f/B
vwB5ElMJfibIvI7fpEdlsUtVmVtwy8QaHSbD29jVpypyrf/7fP5LzPCv7TjuGj39S7htfVt8hyBd
GNgu7467ht/+8raMbFfA4ZL+NEj3rlMe+5EPm0gqgvOOs87VBZCqXqlu106rs2p9r2ppXA6qGhd5
2r5rkzACa+59+lGY7McFXW/1WzpxiuiL7tKks7NXFpdpWJB3lD6RsXahdbEH4WfPwfAOUXmNA4fy
w7JPj3bbsvAONhNmPseN04BpKuspPToaxbILZg6A4l2HorgNpb6dXXEOXOccqxRfhw3BaIi/2YWO
Wb7UoPiTVw9q0+0w/48FLX/LBf7zraPkhYdKYie23b/lAvlEoGLEfkduxHcpfqjI4bTbpGCYq/gY
ydsoFPuAs6BB0Tgs+NYgNm8qYX+SrZWHtNJXjpIcJWL9iuk9Rjg8zT2GKL5HEq2f35lYUEEzGBhL
/gE5oyY4EFvKIopbF7u/fJn/i0Ye6g//9ii4KuCboSzHVdJxvX99FAo2c3tOrP7krz8Zn9apBcC2
k3adUp5p/ShjVs0SXl/Zaevuv//ZVvDvP9x1vYAiIJ/vuyXXF/eX53Cwx3HwRTOc+ol8gJyxEZYD
M/j1g//ng2OWd5059KespGA7zdRDDE4AAbWG7lOZPx4fwDm35wM9avpatUbuqnGxTv/D6/z3ZYSX
6fieG9qOFSjvb68TcZpiv4XXyRvF5WUSyzkZicm1MA6iJbpJhoD9PzB8zh3+Gdocng05m+1//zIc
y/n3FxIqOBDemnX1Hdf/Wy8UCQ9VUZMznea4uMjqjnKsmTEURXLjLLM9T+FD5HENm8f5AuIPcM7S
fXeaahHqV+6EOzzHuSFv5Cn76i2Wd8rhTbWU+my8rHuv/HOmMNj65iMBa83VCv46V9RD6ctzLfS7
mChvyz26rJlnp0HLkArSimeDRzDJtOk6lVAd8ioXsK9NU9Ap39AMVg+clwtOKrQJ+eck7N88ncXY
OeOECUj22qZcC7MMKG/U5dMlWf9XU0UBp6AWsyrjKEYMC5xzX/jN3VhiDSJb0suyPrfNamZk+nR2
GMPC1c+dN9vFxBRr4I5T4x+NTU9Au9B41hMJw7pPrDyNewKQVOfeUJGsD43BfBitltOyv/HDMHsM
zRT/qCPMhmx9BxN64ADH4Er37B+qJ56VR7Mz6zxigno0XvzA1QgHxIhPOJMNMBBEO/hg74Rb3YOL
Eoo0bxCZWByKHNeZIBsYCOIYlkh2WS2wQCSuwnFnpSckTQcPOWaxRrXwtCCz2xa0VDqMsGA5V/h0
58VIquPzUW/shlZxv4+4GifUWake/m/sBs9lZ/9RhdNu6jB+RKv7YGPLjrOPnSUdI+aYUmxC1/mV
gZ0uAZlp5jaRwQ8hI/GY8tsp/9lE4aMI7WeKcrGayRqDt6b9p9Qs5eTqGUYTy6cj5J4rsjdXyAJ6
DWFG/ZvJqoiOh+5btuMnQLt5p5HZQ5eF0gaNy6gIONUQIVZXVnwH/4DyDk+9Ufzt2Ca8I29fkk5r
SWva3Z1YmmY/lOJZDTVJPwRzA3BNOdYrg53XpXFvZwwt0fArst3PkhvAdrQwj8cJBZCRvuvCc1cm
pGvMSbveQufDgjFy7L097QYrjvLGJHN6zebqM3BmHziP9yH0wupNeAZsgbU4D9Zoronofi4h5iUp
UlyAU4VtHXQRsUBRJbeNm9L5Fxb+ueg/RtPQSJgy/2/Q9uZcPQ0eZcpTTMeE1yzMEVo/OVQLcV+9
RFf+AUm6Sg4qE6T+EJqkjZIZkRR90Bk8g8ih5Md3cDGEYWddaPv5mHRf32cJmzQ+CNyakHviFBEi
7M2HSR2NdbrmTUpoHLIz96EdzY1v/dbso8T4xMIXwr9OYKf2zIZHJF8RQyLBIEWjdod5O462yoF6
FvTufdxNxd4k/q4SbXAMEuvO9YrhVuIm4rIzUjdJ+YWG3Tm747BFr79GJa8rLJkO2gtA3Kb135Qm
zszSg3Svhxkd56GC4wq1K0SUK+JrS3oz0ahKMV6WMezQusf5XFfDLwHOnzrUhqtFvHZSns0IPMpQ
LxgjANiktE9YhKzZ/QFEJT0o3XxlSf3dZ/H8bLFUFQmyayeXd3eu31Q6lMdCoMg2nqs/xNnr61Pe
R+O5MnhfbXpkD4myfs4Wgx4nzn7kYfHHTQKz1UpmpzHoTx5R3ctUu0SQMlyxAdJ9FEXdWy679yTD
xzrbWO+hLR4x2VzJRTIPleU+DXDKDmHa3IXL8nOuu71tL9NvCmkZatfykchdjVPJqra5Gt90M9FX
t+RrTsm+Rjjw4EHlJx+cW9fx3FClVBFeAIGjoBYm69CK5PxIXnjji5gwksY/kNX5R8Yxthrt5NEu
7kJj6RsHmWiuyO8vj5LU9r5s4dwZG/CjWUhtdHkyHxYrOpF1rbemyrHA9fo3w1i+ORIGI3AY5h1l
5rwzzEEWCBGgIChs+iEtT038mDrVk1+LV99K7/r0Oy6I8hWiO+qUmR61oltbgxywZfdoDDFJ40bL
A5kk3HP0jDTnOXVrYutcgl/qQvt7YOw0yywFVgNc+LL84ujJ+BAjrDcgOYxDx+REPA6VALopggGF
2jp1grkXyinZ2s4n5oAdNMLGKl3TnNkru6MlM6K/4bKLbLW6dMa7zK8pVsqIC3vF+kWe3B0OVe0F
sLNzjCDgy9/mENZJyrQBYY+h+sXsIx/jntAdGY8mOeVLB2ylQO33OKvI+HW1HLlj8QPF+dlvoucy
jD7b7i4ep+xEqv+DNCM1MWHxwN6AXNr3Oyv2W9J2xJ7oB9kl92lHfzu5z99BQ2y5GMqfhUm5l83R
1iCPYynDPpcnAZ6HKvyWZD73lhjRhMf82NdkXKxm2VG4eEuJcnt6KNFIEB542OjvmJgomlX+ZPws
bHaeMC7uHR+XTwtOcROI4cX1his6WI78Eb23BKWCyrnO9SBvsBoudsMksXJBodnWQVT22Wrdl0GU
FOWiPW/9qToL7T8rx0yHMK8fcvM1NMJ/X9zSQLwWJxuNBY8AF40l/e1kZGJ8e2ngFSdXomZEg/zk
qW7n7s4O1lYPRM6eOGlTEQ4es2Q8uHzDAL2bfu+5xE6QuZYm/EjcvjsyaCJixaxtsKbu0h3C2rFv
YwYU85wsr7pfy6qzN7+BEKxcD29GEWOSDWd/F3K62/EADOcamxGSKB3yM93v9Ma12zL21kX0OGni
7HVWBFttjVfMNvHtpPGVuiO5nUh1Kd6W0b3RE3Hq0VQfabOktwlsz1uK8Y5NPtEmaZiUpJmNc3R0
zqzrX2HifowYBo8lhQRU+mEdDlcReJqbLwA1+5y2VpymFwod/ohkIWUigHl3yj8bOdfXLhhpUNL0
RvptsXeXCLMVQyDQVu5IuU52anOX53HVQvysBzyt/mQzG1zueR9OVpxHou6oMxM2xrLv98wkH/0i
qK8NCSS+gdyQm+mPoW0ksFmqGgb7nf9hzeNdKcQNPSnm2FF5gIWJR7alPLbAC3WpAtP/oN3ro2fo
yoFL3KaZWB7qQBfHkVqPYlaHusmevTD/DGPKTT2uyRvHS147W6+tgvJ3w7dncu1xvzRPgnEbElP1
0WGqC8tZbkJqwJuZjgH5pOZ+OrkReSwX1Hs4Oxe0r90go5eyWHbFiPG26/hKhr7DWK4KGP1ZxEzA
YC4J6YDKrweUX/tHzBVgG1gJJat8j5V5zziowGQJh+ZPoPFf0Ly3paTiVnYLliLHwlJuPbSyvU8C
+yObwp8tbI86/U0x1belop9D6ExsWU6zWWRKNL2Rvwnec3twuDdiuKtWTXfu3iNP5lt6YAIg3uTB
Ox39EWX3JUcmp4kzw7jgjTeYp62MVOOQUKLjuvM+Qna0xoVRwjyBtyL3OLVr42PAYbUlrAF3PFru
hTXdl9X4i6qGiAAc9mCrxrjlzhUx55Wa76xThSr70YY3ia5eB7gBvcLa7dbFF3d+bA+PNLoILho5
aIiCbJPHg9Uj73BWC29qjBAWKNmIFIifu8dQ0pQovL464ydkSlu1jPyW/F62BaMCrBc2VPas6Z4G
q2bSmo/PLc0nmbB/46TdFS44CG98lSZ6nxeFMYFCA06L2Nr62SI6ABdZB6Eg0D4/uMFykE3ERqoC
H3uadTPWuD3Yre/SOHywkMGxjJMXo+7sASQ06UP/1rTmV4RMiTT/XKjpl/Sti14onQ7D+dKuHjHh
uReLK/Bqj3IAkQDaTQ0Vc/OMT9CSdEsXI+fMMfvJXO5A1dSt7wRXK3MevBClsq7ZRvkO/OFMOm/I
0F1zTz0ILx92IFP41MkwhoQrq2K6jwX+wxXNyvQvwIwDethOXWRuOyciS5JQmpofpe3XUbXEmSXY
Lzsmw1Zq/dwsHor6XCHYKg6XVNG89MXACJ7L6tOopmvYazIVHtEUPSRcJ0A9t4PNmK53klM4Mffq
Wa2RiYMcr2JtcC6W8DssVcC0r1aihVWNdPR9FfAKTtVvE6U4Z0khSpl9N7nkmjR5x5LvDqlpHJGt
FnLXJcHZBVjdFv18NWGx6zAG7hwk6JRtr88GpnS4bTdTbDNIZwpgZEAgzA8PmfHBzRESowZ3n5CC
ShryHXEQ7AM38g5qon+7c0Ck8tw3LUMCJjx/Cr+9iajf5EtQZDtS50+yaQgDcD2AgPJs4vYtb5K7
jPWV7ofgfvDXnOyL6qr2EACEtDUHI6iHv1Mysl72G8M5wBI3kZuhAeNO7eUxcPEqiHG8hlbBeNdV
xzrSxS0dUNuxSYlWEH5VSl3CGAZCXdzFod1sugVKf67onqME/lfND7CkfTSTfI5HBr2LNd2wNO6t
YOHvzj3yzv7amu3SgFFBb5lk/mNIyWDnFuj5ImAyVHn6bKbJHHC2PmD0fBsCK4CqLpvdpJ9k3iwP
5cVDBQu7kMGQHzcXPHHsNx5pIWtft45/tpbB4PFhOqJ1wGzcwqDkrLXINOGO851oa3HRhlM89YLM
kC1yjkWbEjqogA235W/mvurAR3j2KGmJc0bbbvvquqz+4bPj1gzNs6tve/3avHNmzeMPEsRTXV1l
J/2L1bPUOtMDV+0nEJd4pMl2FbZrPTtUta/GUSYDq/aQwnl5qip7flILOdoVpgV+mXgXFQnUT/Xn
sA6Q/qAj7P2arFnMutJJDAJp6TX4d+AS1GFHa4cS1akp+uYB2h+OhDi6qCC96R1xmRqC0oGE75AG
cucoN3nIp1VUWEBp05a+A7aFucPQUlllMxaFkpBW4n/ilsIFOHPPok9jPnZexNBvGZEu2aZvR8X+
NjreNVIcjltNrCMYna+uYN3MraE5BFZ3LSlewVlQQmikJRIDENPAKH8qdYLblcwTW3HsdMuFODum
dNu27xupX4r6vQbx+1iWFl7KNJsuSzk/qy66Q7iVO8+hSydHCZ3AEmEl1/4TDpJbGawq21AcU+Ne
cWLMpKdoPqj8CZMdl39WlHDrI3IQQdUY9UGXjxNH4cZYb97M+jezAY1Ig0x4oweQGYbbjEVwC6qE
kwbbUqRnQYcQQCIbnEC2oucRk0OcskJ1vyvpR6A3ukPniFvQv0czz18MzCh06Mm7BqDmXzwjM5gN
/sBeWI+HwO4IESx/FKTJLsXKrR049A5bysYYh3lU0+1jhxN7ASXLlu0jinRKRqhjH+izmRCYoVYg
iV9sWEvw/rgJJiizyyVCKSOZZD/bMDwO6ViemxGeaUmxCngvbJK2D/S/pVwhaspnX2Q2u0z00SGG
T4EdgATyScxTC8fYduNE3ohLxa7QyLr0KIU+Jan72pVEp6nKxoMjzAu2wxtuMqymA0pZz8G7pWNt
0zdE2ZQvur2XTXDcCt5iFnuOsQjFm7lVh74i74anAK8nF9xQ4+9OQsCqQzXW+2RknJGI6XmJSXe6
+TXVLZqS5njFdY3txDlDcylWQH5N9HK5YpxA7Ct8BTyrva8qsQdCxt4b9PIY1RFYI6u4ywHjWrZL
fQsFqQkvwViI9ekDXGBC8hP8sWhpPp0vJXk6Ciqml5AK7tT0/LoOy6+AGwGxQu6SzvuZOEt3AX7z
oe2V81DPXGzQZhIuPWeOqoIkUTucYfbHJAWCPWyo8TabsvGUxMQS+kTvRbNCXproFqhLeRxoP6Ro
KL2Al4RYAusqxGJVS7/a1JexkdG+qlAFijLagrALR/wVhc2B1+6Wz3EgvdKWAyffucdbTfiSNrqX
chY7Ou8/U6qK9wwOSDnCrufrhkF5tKs/tgDj0WrnkTLmbIdYRmVPGX61AxkeNwGhG+Go3c5NcGBa
us/mJ21177EC+jNMhhIvh0XiqTQ4X7Ug/RW36ZkMQ31opP1qDYqMnFFfpbSfoeuqPSXcf9z6po7M
A40E1wlTzlZZMdWgojz1mrCy5pS3D0R413rmeSjwPgjhXhzZVLvaRolj/6XGvN3Lpgh3E4Yjvr13
idX6t0MtfwVQMCWJC9ye/H6ey04VcsjYmYzajynCNc1FsB0CdZcbcoU55eAMUDmr9vjT9LhJJyvZ
t2X5VeiS4IeImk1SDeoQcpbYLBizKOLZ2sQcClyYc+tfBcVRXjq8LBX6alVHbH+niIaobdCwjdBK
t6XmD1NQrZsdjQ9hM09H0z4OiQvKDafrphE2dIjo2W7V/bzk3wBJWAoEf2w9RXIMN7jTzS7v8Mxh
ht9bo/8ChAw5uPTpL02OgQ3ppXYPnh2++4kbnaR9wKebH0FvIAxPCx4dl9TiQpoFgw05GKhGKstr
PFahTzWAfbc4fMwVpVf32mS/JkzyXAtDdaLOOOeHmp/5nBykVh3yWflYLMXjjBKEAb24mZu73IMe
Xg8EUoNEtJAbin3F8huNECmsmUCNWDBvuX7ygu2Zc4jJ7oJSCwzOGP+qekGVqk5UofQcnmLiwEh6
cHontlp+ejj4hu+JMNtgkD95dlzGnFHMCoMqdwqcvACk0dzZOeQWixC2s7azUpIYHy3ycw7Jrd7p
6XyP2WYEfUoFWtGm9nyOgX7mPxb+dK1dtdwtBj5S33K7LIux5rBZcNCMqyc8jYQ2W5Md+h7+QU9Q
s/J6vVum4hNv3JqTjG5RAXCC1eqp9NxXm1vbnoMGun4ygqUI/Z0XX0S9nke9gCXdNJxEep8jDJ7I
iRDYMUujY4NDYous0OPo7XHPZFAqquGpsswWwfyblqS7YNa3Yk6OJQUZu4FqFMCbcHT081BBzhkd
h/e7zb9MfJnK9MY9pSPY9SkT4OKyO88dvlEW6q1rmZEbZd88jfZNs17lF8WpawFGuh8D/GY9h9qQ
l4TNaMhvka8IOmQVfawl3bGXnOKyw2yr3x5ddc7Q8zNdH1iuJu3h+vrWWM6rH6dfoa/xvwW3UQPP
OjjPHfUq6NooF/RNb4oaJhW0wZUdsB050SDqF98UgG7Cov5OOZkduwQmWEAuQj0FPXRKlVgKlPBM
i+klzIZHXXfWtuk51qxOTD0GCAMObqqSgGEuGu6H8rG2DWXDiwcIMcjA2+gMr8zSnMGZUerW0T/E
M2BF5kl0aUJElnqtIR/nE4VIJzPpY5cO7m5iuLgb8Y4zNDnFShP2wFiN0SzmCbRD2hiy5ei3s7mO
MuCTk6+122LIFAMJisja+DG+3KyzCqpZnmOFqCQqjiqASndBlcG4YHqxMCfcs5ZCCVH7nqRsnHO0
s0ce3TzTJ+l1RFy51tiQrc929YRsy2whbyFx8jTpAO950vHk0z/okQJw9FZn40vXhc6lCxLYTEgT
HHPdUzsX6cEz2aOhLnDX5R6pGv+7G+x7KGCcRyfvZ7bmaYZJnxxnusBER9gnRDsYENy09b5ZLbBI
lb5FHuLUHNwsoc5uAKRyrRvGs/HIBgZz+5TFQAZ7NPa0FvSMS5pX6rbfpZFV74KuqPe2LAFTNbux
w2TLQray0pvhIBay40ymYf0INE2fStba1yVOeFrNWSPItEK5KmJmZHMabsu2fS2scRdmv908AOM0
gWKC1E4SGB4kU7uSFnnJ76An/OWMOZkCGRB9UZWcT8wXPtZClmc3G2BKNyedFfO+a8D5EDG+ob3G
2Xed+eFIOCu+RX1Vx9rseUAsiNKck5LAltUThhv44hB4x2ynfRs4KxYL0uWg+qg4ZBWMkoWyeeAJ
oQdSYAn8g7bo1x5nn6MVFqS0LIN9ZXvnILQfZBJ8cwoxBxxm4Y46YcNssLd2IrAJTeQcfi3P38Ks
Dtg6UhbWQEProy4TcerF4SqzS7kpOC2YSL88pYy0cBnK+9H6QfMyDTOMw7cV+PIlysZLCHhDtQrB
hQfB96r3Yf69JtOKWiRvVT4+NGP5Z547+TbgUd3OUfxjqdtqy123xkgxHYuyaykAtZ7tkDKP6j1S
2L/KOtwXvXcZAy0vEvXbV5PANxK/1NTGumP7zVF4bSzbYzCsH1KHAZgg64IfcELlp02Xszl8Cj4b
UKqlh5steaeS7EKXujhJAgCbwc0h4fp0JMmFXhjO++eyWR1hoSO3CXnVjvsLHUbBa+ecnWjUa8tj
MBf6AGACMBEoltmanrE6YEPrH3tUy9Sb0K9Q8QXu3g2lV49ex7jBZuZnDaBuZOkSvV7mQ5rkL8kM
qKbnCG18Km8Ty0Z5DXiYLfGgYDV2HQ7Dfrkjc9wfgjEXJJGx7coW/TWCfhbVyJ1l9hB3XCQ66+jI
IfqBlnTT84uTdYabO6gTtRzMmQTccTuzP6VlrqYu3j2nf4NNx+mVrIfvkR2zG+r8DIe8LQ23Na+f
152vVFLJafFtPdHZETveRGIpesBIO+C4xi5XVK9TDga1Kl/wkVO9gd1+ihkQMQcDmuvpPa3ALwCQ
O1Bvw82SVnu+c3xR6mncVtBFB4dOPskOYlljvp9mvIDMqz6qsiL+IdBsKol+q039UyQ/wwLAhgrz
9yLP+N76CanfsbqGIe1XdCwxRnOByBgbNPsokvegWb5qEKLuDN/HCVi0GutHGQIGCFLYC+Z9GgNm
KlP3W0K7sKteHhYOIZsaAzVna3GjbYfBDzMQLzzH6806nTgW21TGlwjwB0dA8BPB4mGpxUE+RHB1
rD+Inc0lNPeWhd5cNeoaORRzxp6zsbx4orgI7JjSzjUp34k9k5ozFo2DQ3TUCwqhdn7ZlCdRDozM
wbRn2wTTKS2oTxBVbG+DDIs2f9cus8OfcCZ/uY5PUmh4UwgkchCoVq4+UsYAAIHyv9CIrWkkN1Ms
Zpuc6zxJRttQM5ro7k2VrGIQcwHRMse0QdamgMvR0hd9mntkNzHyzI6LDUqZKfPRs0W8Jci8JzIp
742nb2Nvqq853s1GmvvaZZPnfCt8nDBWBZBjGZ5aO7wMmjh1nyg0MLd+UtHkAZTL8SkH+Xs6gh7q
4iGH1fI0TMAvRw5u9AWL59YXW8v008a1mmDPvGSbzDFfH9DaVHMyDRv1THE1NW2RfA9zDW5E5Bpd
K4q3Xef8zO0sOJdj4TGn7blfAnXinEf8IoIp0nK8w1e/TRI4Rz0HutGG71sRcmf8zPR/r5iQAaOZ
oFWHn+Xks7I3JYVY+Nk3Co15jsoAYFJPJrquAnzDJEpyQi1xRLdFSbUfmu1waCztHNUwAyBKSCPP
sfxOEE22YznRDpga/GRR+3OO7joDlGwKbnrZP/kB6rHdYjyZppBsKiHoZKx2o+tZBKSBJnL7Qi9r
p72TLqD9Qv7vYllkgcfPBfvzWHN2GGOws1ZoyX2sqM0h3JYk6KMWodM9FYks/PMjTuTwQrMM0/Ey
/clT4Gxd0mr0pRIF19VaFRe8kcdDRFF2XzzGKL1c2Zzb2N2nqnus8uTNS74wR4tzkjIGFeVLFtTv
SeRd4uawloh6al1a7Txk2gfXE2Ip19hFvtJpxF+1BNOtTO7CuaKXydQH7uL9TQiOqIuogGACQjmw
AXvk/Qd3Z7IcN9Jl6SdCGgZ3OLCNeeZMidrAKErCPAOO4en7A7Os/0xVd6bVtja0TIqUIhCA+/V7
z/nO9NhHDjhF+UC8PDiJLTOQq/Cj1+RR99X4CK459qA047VneM32u5KV3WxKHjQIT9HFL4dibanx
tbMZsns6p0iAqzskJYk/dNsx2rWbCIcG/VpuyNKJ3ufiR5uxVgwdd33sURn7AX7capW2QGDNGN9U
aAjsPLlzqZuCQA5QAG7K223iedcJO8BiFx1bFw8pnYftWCbenjOEdTByZE+DoV+LqAQZPJArF4ga
Cx8DWpMjnD/GwTFrOE14Gqlg0YpjbCwG82Y/+cvuV5tfwtGi6e76uzjJkm2Cg44fBjpoBdY9WsGf
QULEKFqxSxj7mMMH64f0FcOQPESNHxkJE0QaS/MUngtnvDe88iHtNA83eFzJQWPXAnJZBMJJmfHg
O+H3VIY8KZF6nSl5HT32B5O5DLUjAnmSrvXGis3vJZGZVk4CJK6qEyIoDvQINCqzS3YBBBFyUsdj
q+g4qMLbFYJ9p7HbDl7V9K2MqTjMob8s8a9lyMzGWRBs3Q+zH0lFHkF/NLMgdpLRGUdHrudcXUDV
swzn8swRBTaYdd+6zYjoyiDS3TRP+JNQOJURCVYTLK2ARE5L1t/yCP4MrJhNLMdD35UzqpLy0jsJ
A4ORBm0oBkYO3E1pyPQk8mkBFu7VcDt9TtNvU8KS0QAMWRPoZO45NWwaZT4YmI8zgwaRPehoI3Bl
HBGNcvZptsXY/3S0Ikm0L7aW69i7UOHCsVTPxCtu7w3BfU71MPUu7csiu2ZF45/buDqM6bA3R7o+
DkqXs4MObSQRckoBG/meJfm09ZPvaoMzem6Cxrph1DDX/VDcuwjOtsrDusxAadc6/q+MGbCOrZ88
hlhYR2b6YWpgYqGT3vl7LVBXIgV4Cz220DoHU5yFr/DdD24EF8+cba49pwPZJx9eWLmMhNlRCgVJ
R+b5euD+DdIUoNkMzK1M6j1xUdSb7UfGfb8Xc4+WyiWPdJZkN3GO8Qs8n8QnrCq4Cyg5vqk6tvbs
SD7nLMCMnOO/OXhM2XYJ3SEzABsLxGxLvpmTP6y9CKaqmDGQd7MfPDjoPgbgfkXQQEFqeR326MN7
QMBkC+KT4b/nrlFtA0CbPqE4+EzsF7+bChwPtQHqgzTIylUMtXyOb55XULOZ+ZvVRt+wdv+YyYw8
tM2DVxQ3HJDdumgz6vsWH2NEQkGuynVGbPKKKE15TFP6kqP1q5juWhPUgLLotioLlW0QTeiCmw5i
nJUTOqj5d2AHrtu0ckEjkA9ud+UdvbJ2pXrf36hvhsOgcxL2hH9geKZ8h2HMgeCNIhZTCWdzfyRJ
00jqx2kE3FH3ez/iWOPR8OSGc+HJsfAWcco5OnRAm4O7ao3kLiCWZUVNRvJ5Q+JvgwMB1k7A9aFO
nJUGEHmEI/DCfn/oWtu5JrgrgGLYALsA01EpHYwONsDoaew6Its6rY3HuVXfpgEANyh4NhzxoRNC
XRmtjusUM4GVvgfTmJ68OXxzsjrfSCaMJMscqMXohs/Fa7VgpzgVbKMJXIjpjl8HmhxoovOPsOOM
mi5p2MXw3ikLR4OiwDBpS21zJJxhe0w8+Ee9bpicom0hEy18P5hSYPofs2OqEtIxXcbZGlwcOrUd
oxogWSL5KOOCCDrp4IMnZ2PRmqyGaS52kJVJb8NEg0zLp6BMmDpI5Hds2kghcoW1BpVRU6WkY7VM
QKMie+eoeZRJFByaLD4bukDF5SJycibUDUwL6Pa8EJbXPowDjEM/RBkmjB5uUBk8+Wm8ZdI9bxiw
hmvEbyBLsycqOcIK063jwaeZAUdRvb8F5KpsBkB7W5aR/sRBkXwQfC36VybwORWm+eD6tISR6r4x
8tyAw0qenNw/mmnzGDcNAx9Vf2lnEDZ09I6iqdj7NUmyA/AgjHXPlLkbBCh7S1UYH/sx2ZKEfi28
wdlxfa5WaNA8Wooa4VUwTPzFf+kBOsSi9DPW07vvl0fGAEizVf3LL8GjEfMbt4bicpgBgbnpVxUY
SBfQzDP1Yj3/Sav1qRmCdzQh17xw2j1KaHR50/wajxgoKyt+i0zr5OY5OqccNZsikCUiPXVnBxxV
YhG9qKp+H50Kn97cfB/K+BV7Mg4pH7Jx6Rh3MylJxfBmu/NZVPmXfqov4wjeZIxo1DjyB3ND9OrV
vlHgZFqT0yZRCpz8WzZaz5Wv3qElLZrnormZBQIsO3/NJgviEwdRbivrRECOBYnQ2jVp1+1VTkux
ZCkQSyKVbq2Dhz5tM8bdnrDOeVNK+TGJ8EILczzkCwzKkVCnBHtuOwXfIQjZ+Mv8r1UBdrL28+w1
KI5BOya7PrbVapySL76mGOCgp7cEmxJN7TIH8XwGpkToZAZ/1jvvfhsjLCvrb1b8fRSst1FKFw4C
u5Pl8HQiflHHajX7o3HD6LRSun3pMHashjLHvZm5e1wbPKteSiSA7b10oeJ+TedHweiOtZSBByEI
TWu9ds3BKdp9HoUUHjbHWrf5MsQ2MS0EeeEtBa35ESZ4yxR5KiwRHIMKO1gneDzCislHTEIHA8+E
pJpunzhmuuvrvjxEdrd33Wrb13azrgNQJqkFOixR596KsHSCr5Tv9qQgGtKg4/ACk07R0q2Nkckq
pKhuRlYTSI6RFRHhSeYDrdKLYDra01aTGF5GHPtwSIlfwuCO8gMOa50ZyUk71V3P3BCrW3TJzYm6
OIrPCTCwdWCAGWFEVplDtC5zIr2xLf5csBJbE/WnL7GvzhXdXnNIiFFgBLPSZuGxNE02GP/sDjg0
aDyfkV1YchLB5JjYJpVp6zLaKtAiQN2uU+NKE0WfLZJCmaEwdY+ZjSLrmtmfKPuQGNPcKE52mH3Y
A9iYpJ2XHlhwDAo6cGo238c8WrsarlUYhm/YlBdMb03EjBuHh0yOnDHmiSOw6VP1cNCAeyAtbiPw
Jmsf2JAKaAaKmnQfMzpoKga0tMAWiYN7n5z+FV3f2RmencaGqi0HtJECsbubEK+NZKDoMXRmDZnw
wjq1PsZ71YMcYLIB6An7GUOY/IuJmn7DqI/ItsA5sUajv3KM5sKnybtssmKLpgqZGI3BYI71tjRE
ukN4yeIkwqcyph0dsMnFIE3umhqlcm0ChcxaarCBLg0ar+DMsPzXDDv50zji1+PdiIXoLlswCQay
sy3jepzlATSAouwg+oQHeCx7w5T2Q3cl9sC6qfhXNsvyNiyZt9p+NkpHnpOxX5ZAwNSEUMWICWEg
4NzviB64Ng7A7hi/cDHYGCLDksN12snnvrG3fnriY/4iZzam0EP7ZDtkrUQcP/uovH7+7OcrDRho
nu0IHZMWzNFingwES7CU0vLIVGRArUkcApK5tdUTxhhGKAa64Wq3KMLrcRyOmhySiHvv4o0EyLbK
OBowOj49SmLsabv3EznA0Qmue/e4pPN+2rEU0oZ1PUfJaYmkFV3UHhtr+hFykjgZAycnoQoiWxBG
GYVQu0+/1hixmfh2+MVdet9xP4qt39PsIcfZWqNJpiifVHvJwxroKwU8OzHC8+Jahs/8lthHCB6p
cZL5qcmL69cUk8pNRxi6iesDY9TFySIJ422HtFvHcI8wPHkws/gx7+NxT6+TQSW9R6R7lDJtHogL
2jZMoYwIymn0NiWSz01CkxRITX9vddYLEfNQ4/JsD23WGUf3OgXgijCSN9vWasCdQ7fbjWRibZjf
E+ajv1o8OPeoK+WuHZKP0fMusEmiJ2JFvhmcv844I45mnjwR2i3PeZKCbM4JU6+77L5qunhfqa46
pQG56GZs3pSkM1KKSuxDMwRc24INAPzA8FMcZV2JWzACkTR6CNSISw3OJFs8wzn9I3xvhUChwY/D
qfQ2fkd8pt/M4VcTdRE0x03SsQZVtnUpC96228jimEMqMMop3xU9RO1Q+MneRlx3JrwPdW7p7wvg
JbmFSKNkbNij7kc/BB0vmhilZR2M84DJCBfPv5/y5n2k8T/4NP0ak8+DgqcjkPvYzJInte027EfO
zeq6g4xN92Qs+ScOf8vOHJccQvIlxoFkqTSS4zpHXLKKnSDZGSD0EBHTDuZAGZ4lQ8JV2Tk/5xoI
a14M5VEu732SjNQ6W0BZ6BGjGDj0J3+s3hqJjpcElH5ds3y2ui8RrCMC5vHl6Ce3he/m2265oP3y
Z5Os8DrH+tunp8tf/ImAT07tzA6TiCB87Jt0j8QuPtZOgs0Bb+ZG1X11TMx71ktEMZLVt7RaLASW
/Pj8i8eG5knplmRGW2RPdVjYVkFBqnRM5CKkj+wjdSklp4QtkvArk0plAPY68USQIpdvHIJbM4yX
q2iKQPo4pHVxHu+N2b2UcbDRMdNH8lQY3wj625Wrx62srFMpy+QqFnvkDKMKgHnKUiJz7xiOwZZe
x6NOqJvr+B3rYvoogWsZI8fNMOgyWMzNeF8o78JWjuZXNI9+ybT/08IYMFqmERkemob12Ovy3bh4
M4O24/6+K2npk6Negke2k/Jg1NXFZB9eS6fW4PLBJjM7wl0Ywg5Gn5zkzMuMPuHb8UjSpTvsZjdm
gpmlj64BI0BGkMwRCxHM0GggjfRHy9Duby6xbNhJxI1W79bKXPXAfXwKly7epJFYjYnkNdXJDzA9
0NuXu2v2WxLRdOBujCrvjyrz37tsuM8TM76FhIvOJtR9vENAxZcfr0cihHRkb38Y3HTnvi/3kCM5
OY/+oxxo6Kj4tYTGczQMqOfYo9ljs/5etdK+CEjlYYE0xgB8glBvkABL6jOxnjE2+AmypM8dErTG
cGgSotdqMd7FDiqLzssFidvTszO138u04AQYvKVMpf80xP2vzct0MFf+/43W5354j7u/pWUuv/Dz
02ctvD+wNCmyKNGiWdJ2yMT802ct3D+kVNI3BcZEmp6LB/q/0jId8w/Tl77wLWWjasZA+n991rb3
B3F/rum5lm26nBX/Rz5rgjv/7uSEoi35h0xP2qZweXWLcfEvTs68KmrGCnZFA683D3VVjCf62zum
ldnBGUHOI/lFs0nHEINfC47B6aBbUvXk9rn1wj2gmPBQFLU+hcGkT8pU+vSf/637GVaYQ4GV0K5e
yBmiZ2fnp//8/wC7TYYbc29I/qCYayb2DSKpk+MLsOhfUw0zaUq32gGfoGg0PhajOhoF2ELPTWJ2
d/Hs19FA11AacPhBuLnFiCIQvO8U55x0ZCW2dFUhxNYsCHFT4Tfos5+ysNJTHhJmoZ9NGjzbtHYI
MYvGLcwE4pSMYuPE5Q8Xn+8ux8O4keDeyKoo8geZd1dTt4cm9DM4brywwvdex1CZb4ymZnafky4A
f7oVEIoAWBbwKI4sMgPG2zV2sW8Zzg2h2d2PFb0Iz5TXpIj7AyKghyivyyPTF/rpEy0vy4Stm1cE
J6TEaltiz1zrauVt+JpTj9/SGq+JOW5sKpCL5EwBuH2Uq3yw1T0VG0dYpl95OR77AmNIS1F7jhpq
mjBtsn0GxPTS1Q4KtFCf3GK4b1uA/2ZLIWyDNkKwNrd3sNEArepHu7POtkNIs9Au+0c/TDeKfaIy
0mzcqNBJH+YLTQRvlUM12bGiPiG89Rdgi5px8mTOIe9pXWBzm0+6ZZjEAPcaspf4M+QkMgN8aBwU
Bo9T/tGTgo6Ov3ZWRi2BRqQhhn2opldvXoKGurfCJDcv0+CU8HzQFkuJ82uYsnR1Q5jD6O6wgVwb
VNZjZ0JzK3dk3y7sJnJ3WpnRhnPInAiylyjh9OZ5qAIzVFQ6ri9VgqigrjUUwISWFUSqy6Tsr/Mk
vV3QICxD+7ZFdtxSsjEncSFKh2W5bwc21XLu5p0Tk6hm9flrWtFzHORC9Ph8J+7QbXXoGdt0IknL
DJj5IkQrc1pIXc1vWwD7yCjguI+wxSbA/ZCSdsWvmjsL6B/WCOvOCKN9h8fqUEv5ZZq5R8XsBOuy
5sADnGkzu02+HUoyeeLR98mKakdaV2SqjVPDnLdwI8DK3qVoBJksJSQuXdLSFohrTpkUV4uHem8k
+r7ARIHzimApZ6L64u4iOIgp7mqsyHdcmrGvALYu8ayedSTce9lZPrFVxI6LGn1i55cPwEisbZJ1
el/TX+f03xgnb5pNOhnhT+32p4n2FFkatt64eJ2IrL/KrPMvn1+q2t8KqOY3z5rVPq4YOsjcPWjT
t56GAA2uJ5K9VIV9zlTximsGbB/gqpDR5B06Goy2MnE/6iRAwpaEzpFmtOY2QkwCy3NcR6VHTkhp
z4dV1Cbzbsabo1sv2w59Zm6lFdEQzT5iC086fmv0ncO0eLia5wBBL+VRAb7Uy9P1533QJXAlwg4V
TYo2Cl5Cv7FQ6K6k/a515VG0DNl+VkyBbFzGY16Li/amfCU6/HvK5eXYdYQiPzPvg5Kkw8pTjxVG
nbPK0fhFtJKimsvKQhUYdrgjRk6TM9eQ/ye8Yglq3c8GTbdljhlNkKK7+oG6HOlEAtq/R6C7Dk1F
yssMVTvAEoQMAX+IFnihMOuvnKyhv0J5jZTb/zmV9RPs2fEh9NHvOKZzC+O6OxmB/Yup3oBWpx4f
OP7GRzY1AiWW7/lF+qPMB1pNofb3EP4i1KUwcugxkI7lFm/KrNsTNK32lDG+3NC+WaLg5vbUF6lR
H4Brn+wirPeYxNtT0XTdabDSv30Zs+6AX/RR4cZFfIVO2bcYYXSVVd3zVnZ1xLpDCt0tC3R1m2fG
1JB8Bu6h0SIZisMHbYwDZZW8aBU7xzSJ1AqGgdhCZ+IulNiCRsPYVcKTbyJg/+g0q2oYmfANMnGS
LULryfuoRZc99EOaP7Q0P9YB3IO9rJR1turkqV3+sMb9TGc/fWnGAuST3ctvTXrUtgdEooZrxpOi
T56hXzymRSQfgyJOZi22Y20bD7YRhY+pR5M0BLYHp9wD4FXIL0nfXkm3JLjcsd+lqsCOj+OS1oFa
MKtBzKnGNR/mqGGAirDyuHC1qs7JMHiZJGGU8IC19OFkwecVYecesC1SoJd3iDKiG+9igeVjJWcB
+1o1wy2y87s8jwWHRu2utUzGO6PlbFO2JlWvNbmXyu5eyiWCFFhC+tMAZelNzo9RjwKJY1k/OiGG
bCO0i+OgGrVWHf86CBoMjlLtqdEle42yjyoUxq6QdnFnhurcdT4yb6NJn/lFJGa1xAA/sTHUzSVx
p54mg5ibC9NMzk/oQ1AV8r/YJxaIZoIAABThhVuKIfbnf35+sXyzP5qjjz1cdGsqqmozx/Fg76i/
2kswAAotBCqlPOo60jns7oI0/WfpBGL3+a08IwQurRx6UlBDwtlBlSCqmWA4Xh+2M6qTIM5Iz4K3
Fcc1TALPIzVI1/REzM+vohiTQyrGBz+bpy2KG5rT2okvJrnkakKengW05hbrS5m+GRWIGYBR3Tni
WLeKO1LdHO4wIPpzck00UCfABqsxMVxaryxjTLiDjcrzfp9qhp6eYesrhlTGm0yX0EUda2bKt1RE
p6qxxd7DUMAFvHQS02oRZ5gBdB+cTeYumy6ZUYC7qDxVRorKXJX3ZiDYUAvLOiO22UxudwuGgYOy
bx6cKDB4vO9jC29KlEl1Nw5EsUGPM+6pVoyNCiz39Jey+v+BPFloRX9lnlCsulSr0ncoVxXW6N+K
VUYFkNkyXib6SHJi3P5nY+QP3Yxgy2Ba2vAA4SCRJ1bCeqPsVONsVjZDFDKn8ix4Z1H4KI1+vODB
OuQZ8hSvW3IwGbLxrw4HoauvUdR+M6bCXKfIOS4Dh2cf/+4JVgVPj2tcq47Iuq6tD/i3MVcxMt/4
JHOHWALMsrmn5gkh6qFJmHHM5h3hIPgdV/98ISz538t21zMdanYILApK0m88kWbEKhl3gLhst+wu
dDtA25auuRl9Y4fqnt1UoliRqYFgxguKw+CWtGlsBhGcSse7PDNuKVUao1snvuvCmT1m+BQBGG8R
pGFbMUkzEHHtwdwP9zHMvZnmOope5xtqUnFAZUCenFW+f1YwEsHspnAw4RsjWRoqcYtjBPBka3vJ
LwoxddOB92oiYL/0s/kLZAuZhl5sY4ndhSkoZK0teQqd7M6u0/ItZrJZRP5zj5515cV9cbPq6IuC
urgRYHg2ZTTpOyzQe5rI8bnyumJXOwKiQSfi+5ZzdYi5Murc7yIsHjzYI4cgXXwv6dJ503heyp5E
2KH0thXXqICsijCo2BcYz2FdIGzzkksMnRe+XNQfnInJMrOSZfBDGjdJQUimdwqkHVw7xBGTGYEf
bpioUUv4aY/Rgd4TeAfCBw3nu0Tos3I1Uo4mR5iDShmHCL1VdNr+vhR03aXhEtAAzQHUx4nsm7Xg
RHJK7JeicasjnZtkG8z1E2JtuS/zPtiiUOVY3/jtDnchkCtd3yelT/ZwSvjUcm09WSNS7Zl2dxXH
/cZEn5DadvNUqPELhL3vTCh4OQRIGXb1tZGsSaHAn+NK8cyQ4YVEhHY1ZMZ3Q9wSf/SRBUSPkUsL
NlRocJMwYaI9knwt0+ia25Q7QfymJiWeCyyWvYM1MMzeBjN7yInGUbOFUVtT9abKfEqnn7kR0MCH
GfM6Jfn1nx+NT+7RXxBZrBGeAvVjuTYIMfvPA+9fDrTA9lNHD1EPiBN+ckMYxspU0b2FJm0S0bOd
g0bIQ/r4OuB2oErQ3byPPaTnY9l4Z6nnV8PsyElQ4lEi89iVuXysMlThNuNvKWn4cRBIx2PQZ0ds
71s2cHRMTvicEcRmLDuKmtHOZnY7naaweLXLHFOzfM86qkBf07qxENE0yPRc2710EwY+0eUkxhJQ
Aj4V0Yr0aaT6iirJxHYhnFWCmWX1qRnrkPl5RcM2w6S495ydkzpiG2AxS8Km+3OZ+V/bprH+sU1z
bN6LvzVplh//s0njOn/QowFqZ5m/wfCE+MMUOB5N2+NucrCJ/adJ4/+hlLIt5bnCByq2dHb+C4Zn
yz9M11cAskzWMrr23v8Ehmf/hvpylGkSrE2nyMeJZbP3/b1HM4+yTBlEQtOa4wdYa1BAFtEhqQsL
0rL72TuQerqmv8oorFbeyLo+O4gfYk8120oP17ZtL8YcIZms0Nwlal6xOiJMNWHsN8aFR58J/Rzi
Q7CM76Zuns3KWlhR7kpmiM/VkC6ALBT2//ysOr9hxBwlaNDgclW8Qwc612+7WGY22MBycsKYwxFW
FtntXTcZ0ZZMIRD/coDNCqBpZYNpOstoLq5hiW1xMp3wVVgZkOWyORmK4W9kcUCaIjKfTJk9dU2A
YrqE8qAYwa0HFoy9QEK8kfQ0duhns51glI9C1ia9JgiOnm7yY0NSuINipTDG5r4FDTa7w3oe+03M
c0bfAZwW4rDQWaCCyb9cid+Bao6SNPscKhrHpbtHDff3j7hz3bLsueqbIQOJGiNovbKf49yMJswK
TjrsUtTkSG3JzRLKo8aHGMsnM3vz1cxdZ9tXwBF0NpJJP0bp1qxikiBbFr1//sg++4F/XV7hvdEo
dHygc2AgXf+3exGnoor8glQq37+2aflhBYXYQj/WB5fTgdW7O4nJHyVEGO97u+JbZ5nWN0SNJkEK
gPVijMnZ1Iybvg3WfTuMp3h0TxjyojM6yYONs+jY9QTVGVZ1F2v51mbmiyd18az0cBuLbbIcMqrm
h69R4yt/PmeazpITZO1dpCDhsZUegT/WuBlhnGKmJVzKy/6FgPdZav52HQBd0nEA5wYfUPxGlosb
5brcRKRDdJyYdIh7DTYlY8qzxkl5sttXjgASBRPhL4Q8cB3mEDWnXCj+TnTrSYcDicp8jbDUKnxu
vGG6+g7pLEXxaCbq5z9/bNbv9aKSLhuFJ11uNOXC9vz7/cW5M+/igefdjZCgFuAvF5EvBhWzheGV
duXeCRzmRKUBDIM2k60tIpGx88ISinKKAPnVJpjq7IWkOP/za7Pt5TH/+7V0hblgLfG2Cc/+/Z6q
sqTrvNhFiKKQlI5V/qqrEglgSmKqbyb3rh4uRRLlhxoEN6RNnaDXEC8pL+3KWY5hB7O5w6h9DyVZ
VYLDTXaunZe31gZLHc/9F28xkgzSq8/tyPzfJ+4IuVm7Lyrgc4JRlgCgdbYTgI8Iya5cSZ8DkOXt
ha8HYj/S9KyZYfn1RRhELQN8Z5A3ll/TLnvM+rG80TMHruZZZycReNHmPn6o+/qXpV37BQLrEZbq
QYSOOJcdVpvehT7P2rhOi3Dpdd/lfUrThTv+OFRklVaMioqkvC+H9A1zWomWMFEs+mABm8p77HJo
amZqvQ9dbGyaWoLoxUq7y7L4F2U1wgOLal+n9C8qNMaHgPi0EHngCZfdhPXQj78uVdJqOSwoJx6v
3tTb+6hSD/nIvDkyIXeJVA9b/jKilEnRDcNKP7WasjU5QtLsjtGUI4Eh3qP3/PHB6tKCoqrpj9JD
LDk2HY1kU9i7qLVr4m8FaP5Ewk4qo/Pnf/WiPTl9r+57yH0ZlHsrJwqxHoFDe0HCEz3tmQX0uxRg
Yzlq8WiqraIau9cUo6Zqs0tsBN2X2qJvkcEBu/W7aerzXY6PbueFRFF2XiZZ9BsOGpz4VpCAxIXO
A07CsD0PPbzkAVH/aYBMegKERPYd99B7SH9CtQLIXZr3HGst0r8lg5iDQzoJH4vZLbRnpFHK+9ow
ocN978BPMAiJM5pvdjISpsu/iW3PyE9elt6RAVPvZ7guOOVQnz9xai4v0ghYoX373FkORgq32xA1
ZV7qXv+Y7PbJFr3zFi6GFLu3TkVGEr3EWnaySqaztctLz10slv5ceE8udO18MAa0UZ0XneTUi1tH
mKoAxXD0kMAHkc6+MjClxVVYhDfrVG10UEAf8YuZHlO3BHNCZ9Iempg2Tcw7aJru1aWlBlD/YeAu
IrrJsx+ABMrrXMfwtTAzM21+zZyuuGZ4C4clJUmW8FMj68GsbXnXFW15q9PvdvDDrer4OiwPti27
fh9h310DH5zg2TNX9Ae7PARm656cIXTWI96saxDY/7bE/IbfZHt1XU8JS3CCEWA4f2scpLJCsxQK
tQF0yT3fxMGtdLvHDBkLqGrrGRAyEbG9hyIo0quG4AIc59MXDC36WHDf7avadrZhH4O78NdVm4DU
iheYiJs9xxVHomjEwPYv6+LvyyKwXx8aDYNBjxw7KqW/r9kF7fIAE2iwaezLFJjqUeTAV4JUHGFg
z0RUbkvbgTUTOuNDXaVXT+kHehpL0WKaO4URfzbKe6Gm5FnNrDo4yvBg+tOlhZ5FwuGTqTrB7Glq
/21z/H23WV45kC57mW4qGNLLO/vLGaxqiOpZCgi4aD2QlSY85hh/OZPbj1zg8a4X9GTBnATbdgZH
z9oUcxORB1d3w25ClbNC+W1iT2mrHbZCsp0n+2V0JlhSqQNNIJ5e41HXeyNCAYbhiSgaLfS+yOvt
P38GXO//9ik4NuJK6VGamZ7FU/n39yIcp0GiEJbbASE1vpthASCJL5Gs02f6drCgZ/0sA4Kaw9l4
jThkHGTdPhdytJ9GAA+w+9HhQkE6DYF9nOv2Z8JBDwkRAmBPwh8rZEmzLMT3loNYcIEBAs3D0uFg
+Vyn9M4dsw83TjFdUPn1NzOs9m1c0zuB1NdXKrhrgJ1oqBOrbtb5iTiop87V18SZok0lpmmjYSNg
zHylq0k4tFc8tmVSnkYiGqDQcieMTv/Ijd7eg47A3IT0pZnj9Mq1ZasEN30JYsX3amT4OSTBsFDX
fn5PAjlWq6G223NHS/bUjlsdmAa/YsfixK3hnAaGU3powxP2qujyny++h+6XMdLm81tMy3paU2op
ypMTwRj5Bhc3mR2VA4k6XttOmxzihI6ENMItrOhs7/RECWT1CEIlbr8PE3KbjpYwJm4EsmWPr6/v
o6M5j0fU8vZZafFSsYcf2oheWRnT+U6PPC3ihJrEXRMO1q1dnx3WILlxm9s2ug9ruNikspY4geMR
n3PuFte+GgpiphGDVcSxVlF0nepyPHeaws6FlcKJkGl2LK61HzNHbNNWQN0T8Zaap+X1tmsD6+jV
x8t91zoV7mqPQgSJyPdkmqsrPduXSRjJYyqZoUPXZOo+642Dae46qRnJyjR9w3klHw3x0YNlEP5s
PEy0WV5CXFoMFAkBKNxqX2pbMxqHeJzQXjh1zQxzznYw9bOOB6PCIzFAQE7C0tpmRl2copGEaQXS
l3n1h9U475je3lIHIkquj1zU6BG6SXluav+RqREtMSFJgTB+tMw0sF5Xct8E2c8uKol3pL20lZH9
3W0nuRXJfDPdMP9G0AImJUZhdWchbaZnX49hdNTKOfPXt9vEv9ZZtbT2KDsIqbtB8tQHqCH2dkYr
DOdwjXe/3VWJfun0WuE920vRMASwxFOBbH4jrIdGR3I/gBmtUBKuhMhr/D7lBbAnwHS8Wrs+7L8A
e6XwoVtoOiQHVU5yN/kN3kWRfGMZAguCbRTCgLv3S/cJ/xHI0axR216X/QOPRjnZ4bHT9Y1cHvcM
nsY9h3padnJ4pklPE7IwXwAAIOiNRAenOMC/ppnpEEmfdvV4GEg4Dci/OaHRZCfCnF5YbrzjHiuh
WqJsh3U7Nos1pZ4fgvnAAIWgdBmnF1NXAsbSrPf2Mv/OwvAQjjWWXSzkIcnqLXLNs2CMnPYBiovR
j2lrmyW+WxFhHKbheNREgE/tA+EwwOgGAFjJUH1rSGArJvsDVYU8uCiF7lU2a7ZrLMdtM09XljAc
KL1Po3/Rb3x+QTz2C+3oh+Y0SGCY9c12cNNz5DHZHuP31Ps/RJ3HcuNAskW/CBHwBWzpPSnKa4OQ
LXhX8F//Dnom5m0Yara6RZFAVVbmvedqCnNbzd3BsZefBbyjGhmldP1bObT2NhUxS2YPwnfRFqMF
SC5ejlrUrDViMRbCq36IDpsu8TRMFwNl0y5NEGaTkbNGHU52rdUU4Q6BFHoRxinPAckAy0gRUzL4
OagbxXh3SWh2dSCWMuObFAmZbdX/iYCYdjR7GmoD8JQa5hpypwFKlDaucpSRcZdzhHYhNlhgELSp
vmmoJDYT0UKrJArIQC78S5/xlhPy8mCarIxSZi8sQuaDMNV+0tJXu8iItaHgWo05cUdRI/NT0DbZ
yR0TgGqqItonctiSOzfbTKLSrogZ0VeWaHhH9ymO26vW49ilKjgk+tCf3Dwbzki7mlPVzAZzRSz5
VO3rhs6EHxGr3io4xKo1p0OTFUus5v2+qp1l72rmPXxkEvXYu0MJAglenZN3zw4z6HtZqk+9kdYL
r/etHqPnDKnBoRQteTYY/ECkB+kmjf1oldqKSeBkZ4cxH2FwRYy7yIPR711i6Pc076D/5J/whwpE
Q+X4EPsHszIlLHFNHv99ZaKGwcLlEFQLPuDk1a11+veV6Mot/5XHlLT/tOtC2wRaqxQXOmm94zhA
5QZR2TsFho4ZNbtkvhxZOPFkWV8lQ+a103fYXdJWPxNGpJ+rFuBpQLYUXiRvRa3AKI7FBJU4v9jB
NCWIlmpCE4iCR5V7yzIfse47Z6oTucNu8jXi5TlLXK/WBPsIrcyZjTk9d2OQ7sOBmx4l6hEQZH+U
oBn2dSeIpgkeekXErZLqOhXISnQm2k3qEG2moIf+e8AuGJz+PZc0gAJTnXicLtGcdZyQZApKgsUH
/yf9p+pGhAE5mePW07T4Jaxmg2THwINivsSnO4nLmH4xmnyI+pr2izkYB4Z587/PqxvnM2utsHMR
kIFQIs4C8s4KQM2gyAnBrYllFoOHk7CW2V4P6+7sMgXo9An7HwEva38YcYOVo7alHdYy7RjPInbG
c+sEx0j16hSPX2XQGfvCmjqUCzFiDBuzOv/7o8taJPI5IQLo2lrnmlt284TWdrtuLSN7OKnw2Yum
CSt63d0qdhxd+jf4PhjDSlWd66nBfp7aeGQ4TFlCNRyJJ0wI/cFyJ/uiHPvDYO09h4zu98jfSZ8I
S/axwdK3rt3l68rRvF2oEOqSTVDAoNUYJmn1dwLvbqG3zj1OQCcy9P2ugVYTV2Ddab71O1Qi2pJR
m7sQuhGdG7v69Ymj/BRd90T4jfwpIHXSpbEjt3pr2oz7OqjMbTbLXjFt4qZuZLJ1ZDztoQa64zje
iwEnBqe4ubGfTBfLqobFoGw8lI50F4VS5g/aOjdhesK2StuzyvYDGutFFlqvMTXRY+Ck117Ve5Tf
0asQfPokII1P9mj/GuHIitSbfxOqpGMmGXMYXCZ2uCMXbThGei92w/BDJsEEDVJHkF/pCqEMvTnL
2zG+WriFgB48CrxQkEfO+bWs1Z8mDnWMV9GDJCmlQZQWZOjKlvFuHPpspQhXCwLcM1rjpztFpNuy
L5+tsMWTrpwNyMzx0aht9mM7JcWnKzxWKUmiKlveNUc6G8S4ravSTEkMhFYeDfU27KM70ihtjkBz
b3mg0N5T6lVxHWy6uLPP9DXRkfekXg3x+G3jK+Pwjew1R+hL1RD+DqJ69blFUy98w2OoL7m1gweD
oXWS1kw5mT49qDmw0QS+95T5KH4ne2AkOBTGoaEKj0b7mJII8NM6MwE0BJlQuw+2U8n3mCIb2lvf
HWxjestNV9tC9vXhXmI7G3EzrkPiGp/niBN0ECr5ra1nzVacTpjXH/QB71LrNm8Ta/GyHLriZjgx
SPI4E/tME/554hdbo05aYOZ11j2ZVyc2o3rf07LYG4OXnoDmMKS2KBEmoerr6NCkqavIu0dQ3aFt
Rs4LOD4AuWkdf9pucK9LqwceUI2P9kjek6LJByH85IsYAVDmuPtIdv23LfxvzQnFHiK1DSISBqtD
dOUz2v90Zbux82AXguGSj4dXuIm1RdNmH/E93VON4AU7MInqklV/qijetyqJ6msbAMVDndbdOdfR
fgfTsCo9mk4OYcyLUuYYIXQ/fQPiSCypbIwPx3beY7stvkk6PU+ZlHiCQybqGwhEFhHnFnEOIWNg
x9u7gLqxcaXAZZj//XlWBICUQHSiEoKz1jpPokidz7DpUF9Fw8BxhXbeiHzstfPZ9O1E0jZCfoe7
icaV0QbDY4UUdaVpunggz5LGoVXkNx3p66aUo3HRFLiukBY8Z5GoOLsoxbFwxdox1jlAMGKxD2Rm
54ckkjpKF8o9mHDrNMzUHJitr1LSYTZkN6xL0WjoTOhDkRVI6rQS2HOmBq19VAxICb1ySQxutSHs
mSgzp0lp/Ywv1IYUxNaTETDA71o5AS4OcCn1ULlwywanSC+2A1KDhW420IMmryVlNI5/WV1yCO8M
OpFqDXA8i18yPp2lJ3GJTVEVLC00wUsVENEu4+zaeQbeQJxD0GVGlrXZyD6CNmhaa1gpshMujiRE
jN5Msyox8W/dNv/2+XXgDcFCLuuSeLBc+OsCnwCq9Qu+OOchS2AnusUNNZdYygibVu2olOdw6miW
fiJlp1r5SVXtTdP+QJgb7zxTe8TFj0zrfw+cNseNGmDP//9zSvQUjEJhwG4GXDWx+O8D6DPkdbYN
RQ0y36asJHqXWy8D61TM3/nvq38P4G/4N0KBegC/K2S1NhWush7xe0mSUWXhreOhQuZFkltwcFG0
RrzWFRPa18KRAq/ejCZX/3twA40Zku0cprHheQSCa1OCykh0Z9vqmrVHvggJ2fcqiN2Wdfn3EKb+
S9zPFGQXDYNAnPnvQXZZtOkMGxJ4ntRH3SiANpli11TRdMJbOp1qFAsw7TEmZlEGro4EhiBm0Z8k
8if57xERCp1krOwbsynjU9442UHZnEExgxxMbsADh1ck2cpj2dY4J+V6s/fS0Hswi5A2ntaRlYLP
id8W+DN/CjukIC7WT5AMRJz8ey4QpFS3MZ+9NsI2ZGkrL2iGgToTBuUlFdqm+Xk+fsI56Ye2vchW
I2KDc2XH7lnv64KMeCxb+5iRY0NOgqMX4TXnlPbsi/4wNuN4o3mSPWdW8RmOhjj/+7tYsEsahqOO
//4yAFe2dDhYg6gAgQs8A9mOJ/UrkJplZjvT2Y3M6frvAUELZ20s2TqALTb7+dtQ5040kv2nRIn3
utbbK/CG9vrvq9bMNkRj5YxJaP5QCZJ+qWHD5OjpmtvGzr0HPfHEQ+Aaz9ZIWJjPfW5CSbvg70qW
bmjE+6Ev84NAYLesB5eCLg/sndfR+kISQ0J2rj+qoTJWlpGZF2I3EU46Zb2byiy95ZbBnIxy5c2A
jSc6p//TRbZkIK1/a4yQFjoZB4CjI9TfuVufTGBCR/q4UPf6+rGohPMOANEJkxmLzMHLqux63ZsG
ZJoYvGI1YtRSxU9AYd1w+8muIV6VnJ81DWKGjJQ0ATqklWaKapOM449GOwkPbjFc0yj9ZdOoYTtI
HZv+EB7/81CJ3l36gxseyYwJagRZyCjbTcVtLtqO0IspV+vawXOWAE0cuh816vWZGagJmtHHW+lk
a6uo5WtCVuCi5pM/Yd7Dx5eWh1EUxT20Y/PJhHL977uGKfS3JLU8C73A9SymQ+qHUEcAG7jwzvf0
6PGijaS59f2ZWS6sVHgrVVvr10JD5KuZ1MuIW+g1RT0sc4Rw3rbjfX/AW28+JJ4pUWRiav/33H/+
AlOnbHzFi87f3BqXDSiwPZQtuCRzxmd3jWGQrrEuPbZkrsQJUxHlJ6/Io9xdHjG7drJIbsJmOGSN
tSj7yfrKpubFzYKFjOgHKhSKub4nnPyqJLE55mxPIFhsQ4PRpHMDQK8z9IPtunvSDqx9vyQe9p7Z
hPjm0r+Xef/csC4z9yjcbThw0i5NqCrThuoIe2aB8HQU8W/dx29ktACpiutDZVDBeNmFju7Ftgvy
oKMkWSRF/FUacY6awG3WFZeCXWPpc8roxRmiaKPVOuJYxF9zIEO4CNB+bl0HdQsi5a2dxslxCjJU
ptRR4Y9yYqYXEZV1x4DW5yAHhYLKPzd2Zhe/CzjgHnfxIs7rvXKMt6GV7iqXo7WsHajWJV3ODQnZ
jDaEOmMD+TOIaN9SIm5aNOu4kL1hXWbqHan7bogxSQX+JcitdyORZ6cau8tsse2DvY+A9sdS3qXC
d+x2o/hyZb2MjRA7sB00e9fJv8IQbyp9XxnpzNFKtP1ipOLwSXejgGyAHQVI7glouNqKC0D6w2sf
xtlT30W/qq8efTqEn2gqiQsUILyJh+FTZ0OYbBldmUCSjWWDqXN7p7qMnN0IJA8Ogy7o9XoQuFVi
O6sU0Oy21or4qI3OnMaJ5FdOhXFMizAGp03TtQmnB0K7jfVU1ZccrPqBmQKdTMFksPA0kjxfGqdF
1sCZczH107bIxy9D1rgyddNHzr71aznHF1Ry7Q7jCrr5Ss/mHpe3TwbNWvr5AHE0z0AiuIx+SLll
UGsU10ocZRjIxwBaySJrT5awkotft/hgaRdNwXXK7OxqlrcK57vwFUhfW3xy1v3QM2vbKvFKe+i1
J39eCevHztOHxGr3g6u9u2g9QMlhWx4kO11hr0zmbWEmcDRiIxRDeIpCdYZvcKql+153nXbWAOAo
e1xXeeEsSoxuadJ94/llffTZGgz84al1Qgj36fQqoN88bqaYSNgkJcO6E/BoZ5sTxsRl0rgvTYbv
2mEC2GHNgID7Fxr1jzaAdTQFO01qy28abq1glt4ZxgqJ2FWOsT8Ltc5aMu0DTK2N4X5mUcymgxrM
h9W3L9oGwx35inrBW9bkzdGyELqT87MQ/fDmgoVY0NE5p6GAfzi1gEca2Bn0Px4tv33BaL+sx+7d
NnwqAbmtzPSJC+QlstUFL1+88GX95RUYoZigPXTC2HAFFYMLKUpj+02FB+FJl3ezN+8Fh0+GYdkA
G6x5DtlWtY4UKT/YFpX5mIbpn25FJCEN1xD99yJkc5LIOve9VZw1k4tnkswiW/Sfy4zO3ybWaE3C
hpSdd7AFXVht2DUjDem4RR5Zjrj2FQQzLR8vFmJpcsknbZFk9QdKkzuNMJLHLwg5oQpg7bLt91Y3
75yqkDtH7ks5gU4OIOT09IEXHP1aCmeY4YySTxj8yeAS01b3WfsSa5aOluI79sWDUzFmTV25Y2Rg
rPF8ooiKXlvyo1qrfI+T/JpmwJl15rjDqJ5QzbJp4X+U/tYZU8VZcfrpJsA3bQfVEpup8dBoKWLv
orwE6aOnWeSoVQRE4wIn1UA3/rCvE0X2ULhk1fmYVBZ0VCcI91hXkGPCecud+iQN4klkwKUTAPNY
c+J6NDmPxAoYS+ZKE8NmokHziV7qgXfKsj91cB9rXY+xQY0tqPQE6xeXyDK3yXII3Lcomdwt/bHt
SPGXEIxxyrL6jw7yoiNBBaFji8EeIj8+7X6bxC4+Zi+7O3W5pX9MBVg2tESd8Les7JnB7UyLovIf
BQEv0ZGoDYAEsUWsQLRFaUTwNHDOgaCcmG6DSOwnRkfJPoumlSWnAR6Z/5pW69DL3cNQyWMlk3UV
1N+ehmm7bQiW1qd+o0r0Wm2WZ6uQ51Yq7yZCmUggJu4NDqV3cXJobMaNZp12JrFvoQXRK9cGPo8M
9LTnEncZhKRAw3texAFxaGa+MHsIldKFWzyU1apzfpOePAK6Muu+CQe08YZcC8oPWoZmHp3dbCoh
f7YF0Vb6puQGAuPX/0VFOXNb4yNC0XNjtO+kB+l44mqneZu9trRcIG5LECOD1Hd2aL6HskN15+7o
LUFItWF8SDo6LFPEONQqFyvTh4sykfal5K/U2g/a8eXZcaOl4dW4eUAH6LwLy4iEOzj5xVYPRzoC
afBcMYYplPs0Rf5LopILAiogQl33YoqA2TMafyOJn3rsi66Jw8+CqbJKHIIZbUQxI+eX2g7oXdAT
TQX0heq1zluAUGs6t6ecZEUDdicJUzNf0wSg5qkNL//gusSh+5yL2LDrEt1DR/W5SI52ZWXLsC0f
JSDxU1jw0wFmYWyyqo0JDw3jUHCsLJ9IMgDwrabPkBG429PeRC6yIij2Hsw5gJDqYpWkm4KuL3qM
/NbH8Tv4d4xsRFySWAuo0XyIEodB0LQqu+B4ngLYZAmoRMxy7a037W9oy/sUuXdi0HlzkHcsKpe3
T5bBWrPxsM70kIS5xcax+yfX4wcF+QeTTsC9Un+zJvWYx2gdmRoUlnup+og0oFLfxzMW0qXdtQh1
xckkrttdEBQQCuBch07y5Uzaj52F9QbQUrXpMrExKeSXU8zB34jVymkwrubGkmHKsWrUWTe1Y40+
QhbOg2djrtCcvz6DUORqnJX9xP2q6apZhkVZxfQC3IBO+jhxb/5vUFOMksSHBcP90l3zbBqVuUG2
RAZNjl4ccMVrQbgCrR033QfOY2cTBNmG8pUR5guwN34JGX6mg/5qoFwqU5rLHFKIYGAGbFeqodvZ
JMfMG8mLt8KrM9HumNyeZsT8ueJQvU7AOMiWQmFp2xmfQDS8D3Ondwx+kvlYb8QaeSE04yfaZnrc
a2hkco1WCy39CQtsCMeaMYiD2htgPpVnEYVvSZ1de9GfIvABYnRujTHcCMbgHI7dhW6VrI7eMFac
PSZu6P//c9iV1XEwTYxaffnUO/VnT9G10Z3GInCDbv+xeBMqIaZEl3JlDuCM7Xxsj3FcthAgxH+/
Eq7mLHnHADoWXFvBZAdHqfNA22VIKUcQFJA1kM05iNTWTE3LIVyC3qwOsWVWh25WnfaaRitKtyDR
O5VxaJVnHP599e8BmT2HADv+0/C9Zq25VuTjLPs6rLdNY93D7GxKSCBGbQBFKQDYjxbYMy+odkmR
ZE/jaB9SbD5J14XASBlYyPxLm7Jyo2ojvGf97D+uaOo68dOkJQkY8zJiXQL3KZVrbIqp64+GSxu0
quwAfBaO5eo3EZNaof8tPqquYWCo6acuSNK1PkJmrEX9nPojkAinetR06y8zq2lDfjEzNxltYoOW
ZayK8VTR8t2RkRUMNfl3HhHvHUroWao0U5mCQxlO53qERWo17fNQu9dAc1+D8CKl/cYQn5OGPb5y
7ZxM41ca6XuSaA9161FyqPMQwwNxWcyE9hrq9Z8XJ8Bj4ImbacGsha2q9bAq0IEN5p1wU4oI9Rvk
u979jPru0tnWOYmLz04Tz0DUGq2Rp5Z5slsTzWOn3LSIjJjXEc5te9k3C9SyKYa/sgDp65RgIjoS
RjNjLposbUEi2U0bDEyWWCyM+MHN6mMThvsh+9VC55C39wnVcF4M6zjncJvq0MSsA7nPr1koXkGz
1sNfK5EtTClQc+QvXVK9FBqSkda5FTaa1TyE8cqpPkUq0PzmX17PuZlt/g9zFT1gqD2l9eyX5nPQ
xOdKAD6J/Btjqu9cKxcBLNVFW14nyzuWZnjG1fqaBs6PEBWM93KnRPiXg75FYpXdm4AkkpzpQ1qi
8szy4Zsh204VwbNLzB1lZpssuC8WiVPfYvyf6aRf+BCJ7VTNUdOyY5e8B41963L6E5V6bXQLHzwR
sLSap1tVyAOfATJA+zLY/aYsUKJNgPHZ4b8KCvpumN4D4+i21SMlJ7k6Oo0l3rG/JMeN7gUvMAiS
ZTq/HapVL5r33nse5TJCBUt+Rpmx8eLq5Lj501kL9CdiFBjZ+RvPYh5JIFIliQnQ1U+habe6p95M
Mm1LtrhJWu+p0KI5ygMPccHJnEEWBvmygVVan/XIAPbZ8HQuAdAO1WGIwxc1NnBE3gsMK0mubmpA
Edb17TPunCu6kk3mN7yFAVe+k9ZPXlhszYorCThajEyE6N/MJ6xlOwpmP3WHO9hCTWbrY78ayI9d
cirWbftN+ZwZWWMmVkyJHuXHsOMbspZLk1k3VAN3L5++YtdHY+R+p/BjstojYKw9KA4RUWhkOyzP
C90b5gSBeCux9+YkGBSRMyPXTeIIuKbdgaZT9ZDk+s017V8/076Mwn5SgHVLM1in7bQbNOPNbqBo
B0XzqmvtUdjVgTAvM50uhBncRd6cO8AJkfcdk4K8SBKcd3jFkG+nP1GGz65A+IlT0d9Io/lISx8f
q/wtabOQkNKfHPg8zR+xLwFHzPwo+/Yjl0POkb/5TGRxEQrFuCFfwnI4xbF7H/QUDN5b7GkXhmAI
RECc5aP9RAYC9MEmJjw4ONT6tLQq4hnTcTcQO16KrSvqh7Qn0SbhUO8MXzO6aTReUNv+Qfkif8pN
PwP0/paOztSF8Yw5GFYuCqUqzR67xiIDbSQlWLXTWwgZidbBsYQ3R1Aeyj7HzDSwzO+4/UJECNyw
87PCqrUF622t1fB5FHPVgkTHhaXDrPPYXwyHQWrZe39EeB0mKwYsJKKGIc5T6ulQ0+MM9vEE8bLp
W5oylICtB8E3SzBmo45Bk2K9TG5tkRSYL/0yugQzdb9oWEJcc1xWvn5ESP81ZA62eJcQYdJzBjyB
degegK5q8HT1iltYW3YuODLeQpskYueHDeEYU4L496Zl6cNxwItWJRTT7pSSTqHF2V6EYucHOoCH
4tkwAU+at2nskG9Op4rdFTr1iin2jrzOBSz/rcatCLLk1PTRrucdnoatzrE1ccOTkcEYiLoT8ICP
KIYCC5wS/he9DXcfFN615DZcQ4wKkt9xoMNOOuYJbgKkO9CZtnXVswgPlXpN+JFQSPbADJZmyEsB
gN62NlSI/t5zWHWbGnMvrGik09qGjA+Hjw1PNPqyI4q3fC3i8FUVz4lk6lnSwKUj199rMlk3sUU0
dI54o8ViDoPfWmSWc44MblE3j2HRAcxZaDT3FGxVQFDGwuXoW4vxmtXOfRLOLaiIzwNq3JiID3ws
pCgun5RBNIl1mjNyqKVpoJiV/J584+pVT5JIjby+eaxpTlK/JUoSsmBqBxDUUEC6PRzxHXOpCzbO
s6hxFqACgh7zUXbJp+35HKzdkouPPjd5o1/CRPWt+3M6oWXfbLKZCOeJFs0YPUKOfS/ES146X57K
oQMykEK2t9dGdRCd9uxTjQWmcUH1zJAxaDYjEIS4+PESdcWNTXROg9aYqBmDG7CQHj7P6JyHbGmt
6d+l6760o3xCfB6kL4aaXor5EjYJEOgGY2khu4H/yKcQ/o3DnAtjStgHDEwX/rMpANtqo3xwVHRU
E6/NwC2Y10nFW8l4YyR4q2BD8mkc+JF3MVxup9H1f0XSPRWTXJqZ/YtPfeSoRdVOK+jGiJ6O4dZi
fSE0EMD2Czm7hS9e6tqQQGcpt5Jh0RXFU9XZzBXcl16jOaxrXOv+NnSmZZpUt67tnnLhovC27p2f
/XEfn8b6b3C9c9+kH1OAiSpvAzJRiDptffNLM8tjGIKKmIxmN5t2FxU9u6Xo8re26wBkh5sEdC/V
kotuv4HmEdJzKJqXGjnj2nHYXBxxKmJ/1w853SVn0wbdi2OVh1gzDqglTxrsPOJf5SPcZVvzCUR9
HQdxs+auJ7iUl8jt76xmZKwHNzH22P5j2gXjRNJfGTOb4RMAsnCPG/0L0NsRUI7v8aNpuxB5EGSg
a4cTOnRGnEQTeCpdGV1DKPPOkgJl/7xQ2SZjkincyfiSGzFVcaS/2loarkzsjKHFCtUW3CXFqL0H
4kUPvE/NKi+oor7ShjUcG9cwcpPVnNTQfpGe1FZ3PGkPGrEU+GPpkEDBWpC/VNA7TN9ESHIVDcK1
bNJrlVk/+cBSNSZoOAJzeALcD09ksKgXHIbzOuFZda9QNQMjaIlfnZyfIZwPhZP2OPrtro+KTx0l
BJ0sPqYo/RpS9zhMOFeLOCwXNE5oEKRAMSSXJizTeuFGxLB2ZMCVYDWg7cAmyJN7T2guBSgNMNH+
yPn7CHHqGZiQOGVivivawoLuWV5Kv9pVsGQX80+OdMTYRvvjtdRsxoSurkPc0qTMZRQ3rjvVv6Ki
fhbhntfHUpOIv6zlfiz1bZg131MDkHZKYMoOBI8vUs1dhX35zVyPxBIbvaCfKqZt9R6FJWMe5hBY
efOtYZVfee3pizrH+4dUwOr5NYxam0Oeh7XCFLTIunRrJO2pcCjJDN8lSSzL35Dw8VlASbHsqyLj
fZHL7C9nG3UmVgOP33MK5n4wBQGQF5BE0z3LUba69p1eNEVtSpGX8aYwbFKL1KfP0DbQQYJ60wfT
F3qr59BvDlZUHxmb4n6uzjA5QCgETKlTdLd1ViyaZrzoPiAiQjW7QPzEE329IXud0A5gHk4XTYT8
j+48Q3BASp2GgEmvyj/d5Qaz9C/UqSvpNp9NmX0Gpno2mddqxKuUHftdgwCPMz74UidFNDjgLTdV
BcCumTsJTGuc8bdxayqbzHwREfCbrNFPLO9Y7Lsnc44OshIqW63aMy9fBoNiPiqvrijVYtBwFuOQ
2HYifXWjY1Iz59B10uA4rx7BKB9d4d/H0L/Scvlot9pkPviV9k33/qfKom9TT7eeaR/Hjt1GnxGS
GfsTPP+SWB46RqLR3vIUajW8G9OvyEALaL/C1U+64sMdGD+GQfUR5z7zLZyLzayTCG7hwIrQlPau
DrvPVgNs63bqky0j8/R316RnL7SU9kH84KOy5SrSfrsRl1A/HFObi1KReBWG08FhH+/05sXMHJzS
6VMoCOVupnMLSZSb+aHwn8fU/Okrdqw0bd5pxAxG++mjIVjoAe3dOph+A9YtPkdOvexa3F41i7JN
Xp/JcDWS42FQvPXGbDazZf5NhbsXzpWO1nefMO6xUPe2Xr2oKWY0w3zqb7ol3rqUqVNQdu/ThAFG
7x4gq5cLxBY0UfW1ZeAdC2LjedTtj5SxhxsmN02bvps6fa4m46m18UYF+mM1LxO6bzERKCj6/PLZ
n/zHOgUckLj9M+7rfawG3KM0WZfAcD4AyyPkkQstGz5I5j0iahvN8TFvABoDBa+r7ivk1G/ZrE1G
BrnAEscxMp8g4azdkJE6PwGALK0j9dhhSuJdy/eVkdwz5hNeSH41S6FfhB+E8/ylFZqZrn70lHPp
mFBYTXa91ZV4gm/2RvcAQmNNlMyF4e5rkJVXfGEgEapnB3urLpNjUIhP5E9/Mcc+NcpHJDVLF/DR
wiVPAb/IMy74D9R+KCEVRXXDxgA50z0NWvdhphnLFwSbJIBNFsDPDYkcjTTyb2wKCL17x+F6TvX+
8Bv11mOaIrpM1m00far5SrZtKgizZnSGtDvxvc/RLAmwGJD4sAG71i3W5aZM03tQcUuWBnkxk42k
xjzP6/CkEkIlIxjgyacMkgOWbYIp5lyMUvJRCWM3tlATPFqIMjpqQJeKEBQFC6fvhk+J6fdk/5Af
U423zhFM6KMGp77jjIvBJnnLdm36Yk69jJLsK6n1Z13J7ygJ5BxMYi7Mqf/JLQthg3xI2/i9b3Ao
SD/VFqmj7zOcnrriDopg9C7HAregrdbjRJIPWRKX5Amt71tWCxr8Yf8c6Dpgn50E3lnBYvE9XKDj
hA/MvU61jWqtX0+YvTv/rdVfC9WuiHA4wHk9Bc6hdKzb6OinSMnjjO0m0ApAVnOMuGTaaTUQ59bj
HGsMgYm4Jv803ETeSFYc9AXol0HlvTUqvXRatimzlZ+N7y36fiDEuE49cZVJ++fXFYcGEwlo/ygg
nxC+femSWOIuLnYwms5m7DLWTw0YFpgaRfc9VvlfXSco2QOOy+mPnlQINsFdLP1J35PjQdNazT5u
Pz81GV17kd5mBb4/MM3TDKopf0KjqHJ/WUQVS6XFpAuRde9dJ7vfxpKTblrqP1UurilrtJbZBAzM
/61dxevarT56TXUg8cULXoKjEXagWnpArFoa7Zq82vnI3BZejGJddcyCO7HSiGzhymmQW4KF1+W7
21d4DqoPB38YeOtXczR+krZ7hguI1vedUeGToIQeTQIuWvKinQkumsnamV00cu2Fof1kmvPsBQm5
0EQGMnpCl/5oDafMA6U6md4GPdfW73VuTbH2SWYtbffZRaowm+xzBKNzCunAiGi497n3a7f+r3Nv
pPFp5OkmaEuSY/r4FezLk+U4xjxo95aDQkToaO+Nw45j18kl84aj7bQfBRrYnhjbpV+zk9dW9RQz
KPcD4x7bzU83Tp9VbXzho1nlBiThlMykhdMRZmyb+1HhnpBx/9VW+gEQ1Jau46uR67+oxxVG6+SG
qYZ6n5m14Qow/S2yaEBlkmZq7ryPtv/nMGQTz66LvQh0CRIXVd31H8vpWnoeqb3wKu+UDO7ax9e9
hCyMZH0g2s6OCPQwqdBJjbjA+NkCI//z9PopGYPHaY56durDYHX/x9Z5LUWurFv3iRQhb27L+yps
ATcKoCHlTcqkpKf/h1jnj3NzbgiK1Ztm06rMz8w55i/DsHmAlDxqREW6afJodAANtJDmyyigoPXl
FmHiHiLJi2/NW2L1C/DxV7EK0uV90HFgRb46O2aAOaN8QtP/VGrtvv3vW9DUEVJoBa+INbuWmSX7
FLKOw1tLZoENvQui9luhR486zo0FRwLEM1xQuJRzg0NY5T8dKMsF2wbOO3wNQhHm4/dOvcgnCom+
Z1UjUBcNGnXUjNXT4n/A0PCO9BXwGn5WwRLl76vAAEPPvEWKeNCA1lyHx7PgCF2llrxnCAWWnEao
a/W5nEQLaVOqk84Eagu+ZWyOHy4YRGTD/OsKlFoe8C6AuIxO3ZiRj8GeqbZ4vAjURleYpuvW1MXO
K8dXHDQhgXMTC4V3yG7NofrFOSse4PxEJJr3g1k8dXXibCxqb8eZIqhqvn+L5sjwJv8ZVW3gU5Zb
s+yZfFP2IyT05WqYA96CLnrz9AZEvxT6oc7JhdQi7SIUA6zEy9Gd6fV1tBGfaKQwraZMt/Z2qRjY
dvbG7sgT5iHp15iTCCz17fsgUyDtHmFmqc0CzFPvhUloA8AUoff+giXilXiICwHz6LJt+8VmmcFu
wmTanRf33AP/lYtv3sbEQBnhXtTOHnJSR0Zi89Wlb3Zt7mybkWs6p5Fj0DmT3oG2pA0/62A4BZKm
mmCVzMj2cnSIfSIuqsPqgUyCCnsfpn6KpMPnyulRHbgMq9v+QXr2B5ENS3sIWDd6Xrc2KharIDEm
vjbxl8XmsNfkv2mIGRDJ7pnMzbNKjNegjuOlhkz2xavYU6V176ydXHsD5dRtIe5zJZXGrnOKR5lC
DWXeCU0az7mWvbeWfNKj6TeOymYhoxyBv9g3E1qiyDzko32WkffSDdaHI+wdi6C16MN3lcovryjf
u3CC06bdC2jJuseknOmIFFwOmZysRYQsdYm7eD2aNnv2JO73fVefCia/0LiovEi+Zo0wEWkT3BOb
a1nTBiJoG+JhSnGVpvfupOmpqdsnqYXfuetu3MrZpS4mfCjoaKTYfFdkES7mCfKy5m3V5+lrRmVm
GWhZHGNOJ2QTl8xB4jpe0bOIH7sobB+mNuAnyvw3/4lEs5/OJTtbmdjrCJpd0+mQsjq6Hc4171eR
M4DWYZfE4v73R1zsEkx/OZ/9Gk1JOIHCVTwKSSN4/pxnVltNA//LTHMGHb1kcoSUJJpADzl18M34
olzUyBeRQMh5AzQlB636+3F3dpDfiRagO3PZjpYhg7B2C+jH/9CqnvKyvJJHdEUNNizHfmTIn3uc
kXrdaYSszlgqvTz5sfyfD9Aqy1NpOKzNJ3wiocFbLyAXOGcm4VQn2SGKLYe82fS0OafCQdgjOkC0
aN/S898Hij6xZJgWbCfWhVdmMSBeJT6Rxielgo1O10dqh7EGpQbTxm06wZ9LJUre1KgNTKJlRqSV
Z5PpzNfq6JRUrXOio3yVPuSoyo36gymldnR4sx8n2+1huI7/vfr70t8Hff4T//vH/r4WMKNbwNUl
JyIJYVDMH5wyntaSMB/u9f//Nea/YjYiidP/9TUsJslS5kaD2xYkfCM6xE5jhoxndvIZpMAhupn/
y99/rg0CHiIdcoJmaf4yDpvmwnUm14EX90ttjJvL3wf24wNk90KhELD6eq2wCW/bjIlfTyPBtBbu
1tkyC+doW2o5DgiEke/vKfTQyM8fdGCsTASQS82vtEYL92kf492eX1rcxF3Pj5d0caTo/iK4OFiE
mdlM4uwxiT2rtP6fz7r5s7+XxADa5KAgK4+QX4ptx2YF95RtASuXETOrv9ei7+0tFyiiikhbJ2bp
HzpnvNWWN+tmtJbEXo8L+b/XFRmKBr61TOAtNUCm6lvH5C8QYqY3kG5rMIciEp7wnnn15FOx0fYf
iTYxjzk7wL0FCJLJWCc3OPeI2UmJtxjs2BCr2Db6feLna78A2wIcprp4qd6d5uzlR3NiUVZ7hrf/
76WU1SWwquPsbssKw7xIN/Ru7jB5zL1WymBjkwgGHE5jkfhpquYKE6fdhiFZeTCAmuvfBwJfp4Ot
k/VQBfKkkHtsq8L7AM6FCSuauZL/fRq41sb2hDiOVRBf2kk9UbBkOJJ49felhHiV/z6DRX8CIHZt
JamUSVJbVzz71vXvs6au0SeZWIprRmRGlnnH2Ki9TdRlhKzqnnkHJgnsR1FdJ/PLkYxSwrvubaxL
MM8dKSrzl4tBT7fE7hSbti/IxlHDdxm1JWO7nqzC1Muf7T5t91z3yNjmlxo4NLxDCCNSf9jZnVu8
xJ1mP5nxN2Memj0QDi+e/84O23v6+88Io3fKBnPNgrfYKIvoIGpmvdLGT2myDNX1ejqEheL2Dyp+
Ye30iXKQKJDeMK8+XSLwlATfaO9Pn0WE56Rtm+UQA6HsK09fAua2924ysWaTREpZYSCOE5DTG2aX
Y59wUPpVlO49rXWeGJrpewt31EJZkfM0zh9cVPXaUDxNZnRn6pNsUrskpnOeBg9a5J6SJkcS79O8
/700TTm3rvwHOFfkhNZpTDyPnEWg4teIynz/98oCsboRDqbPrkQwTMwhglNa1vWQTY++7Zf7yPPz
oxWRAtGTLDeEU7CDbfAsGrO9WBRzF6Mp4F5LQ2ONBHi/ya29V6BR84RFEvlE+kY00lflRZWtXQsW
LWPf0jvgcnEPIUFsB6u3zjCRu73hScg12Gcvt79P4zl34e8z/M7debCu6HzErpoHfwbfr17nRrnp
YOme9XaQNw/LwIqM5QBPcb2w8la9o9rNd30GnxF4uXqn8z37/O+fRmZfhz6yN8DJfZDBQ/mZwmlC
fez+Y+KG2qapjGeqEWsTFz4EdsPjcLNRWaeTGj9SnSUIE5BHIjOd09/XC1pKUsec8iDmTLEYSkxV
kAniIXV4SEefpZOlWMyQzsi/tBF96Vm4aXLzrABcHGL2mTfgV/iqWrFKcgrVODWZS5YjhnMyXE+9
k1Vrkq8UGmiH3I68KXccAJtGpO1Rtym9/j60KGiPRLnyloXH4FJZnd3hDDB2PP29CIpGcnzW7Ehl
nmzG+Vv/fX9HTOYxsL4Kx87xNs5fV0weqCxDWtrUOATWoK5VC+JKtzE1m2xIRm9khlf5vz13Z6T5
pACDO8iAlNPT9u9ZCADbZky5RLUulqGooZHZ7EIkvl2LuyAfRA5P1YTBmAw8+sEnDuvP2kZ5iDCT
obf+g8OCpO1hICuqrL6/A6wRC3NkoJjZPsvAyCRktHxUA3iGMT43UfUrchN14mC/s5ZcpAJbcv3j
qvDDHB7SgX/KnPkOebHg4lMuetAU9y5n75WlxX5KM0qixH4dKKdQ+HwBQgU0Z9pXU5trIG41qWsc
V016w8dIUgeDralw4XuUD3mLWn60OM10UfzLzPwxgK0+h1cmY//sx8S24p5/MUL3X1Ufchn+5NTM
Xl58cEGQY8mgy/ku3OBTQ9q2GAPvFvZ7K2Cgrg+nYgpn/OJcAr6gJbmrznuP9fCcufXGIXkvjc9G
EjxOTfzQZ/WGC5qlT61/B4R4+caNU5UooIJxOMlmvilvrh4+1cG5Z2dWsXBDwZ6vvMIvmeykTxhA
VmjHd21Ke+pETLW95EmfpxpD2jvIsJO3jMj1uhVfbs5kK1MUWxaMAj9giFniDFq1JpZ53fyonGhb
BNXRTmHKwANe2En4KNr2MUg0knElueTyE6jKQbnA6nW1E2151+rp3exShuLN8OzowEJB8XEsXKXN
O1N66ole5to7+XOQGxdkmvi4pnVp5RuWNld/OliknwV5QW/cINUNzzGbAKfQ1p4sblPd32wD1AJw
aIZTF5ztK8NFq4rxX4qX0nobiQggHUCM8mhU4YMwK2QHyasyoyNUy3+K/XYbQb7Jfc4kJCalYbxG
kbhOmfEUorNB5pe9lG50hd/KtEJHf6FYXMeIWolvDn4Gyq101G76WPzUDP84Jk6izbEzMt0Cnp10
U7OIp/GzcFhutIKMK4XpokqfRZLsA1hJ3hQwbNDXEqmBprU3KIc7aFTIydkkBBYj89SK0qWnq3OZ
JHKf2+ISByWWpt78KLn9F2Xv+IsenXap10/ZlVkquxd8FpP5oSseFD1FkseD+A+iLPVuu6nxn8JV
Jtg29WCqKjZ+olz0OtOntgvR8DfB1iYygoTDj7KOB24u/y7C5obS91q5w90ep2c6lazyrwAV/5kk
WsC5+vJybF34HtyEwrFyxl8RkkI3lFdNyEt2K+PudZT9Pu6qS6zGl64X8WIa73lufLTOOC0SnpKM
3kh31IOdK/pI1W94FPbccz/CrQiO0T5MSOWOQX9I1iEeSh0CSNu/WE5nsdtG7544MOkgJa1EQr9T
oY02GKszJWZUZggHWe3FdVD1ibqgJxr054QYdRWgEoLlgasnwrvS98z6zAqVbwe/VmcW6NUQYAMm
6WHRnLleL8S3GQcT98S2AnayBOh/MnS2KI+loAFXNXs1Ozs3lvGYUmT3AWPFgc2Xq/FMJcTbjRxv
C2L62C5Q13RCPGDl/fUq95+fYDJkQRqTubYgqP0f013zLHB2+NIY8S8v4r6oT5qvngh377Fexk5b
LL2CoE2WN7DdQm/nGfUd/jOzLe4fVkwtjGW6/VwrlrbDKUw2r7HoI1KPhHyppuwpzSzmKfQLmG0i
tSpNClad5QQ+7+6p9zesd+Nt7QMgNjGG1pg3ptHeNqXYk1H9XedeuBwGmxGt8xThTj0MNHhhqKlV
3NQfVpbcXWdTFP5brGdofZJDRjJlZhHvHZgMm+cJiKRkieFKhNr3RP/PxcmcXtnsW3IjXeduftKZ
6OSpH27aN1he701T/5jKtdcdwjFvSoDpsLBdzPxzJuFyJ+P8Sw3GrTLluzdwv4soPYOOf/dkK9eh
0y+SJGX54Q0by0EAH6up2EZy2NRhG1/KDHZa3AU1kXx0jYX1NOKbFigGBFthHzEba8yRzBYVnApk
6ZjldhEZKcskYFH8NxvQVbNMgJVnCsBFFIJ8ZFu+xgmFXHKcxZerNsBAEAQcaeXk+Ag3mZ7mFF6s
TdH95g43Ge1pWBGlUmqY2cIsXeYWqAKIOLwTOBeUUTZrl0BKz+efuNCsddqiTSvgOvLGOHrglawg
+0QGF6EwtB6TxLaW0eSd9QwUeNq0zyOkN+yR/F21c8fntbC8GvZQgMYwKYxPXwvYNabvuce512KC
jqZx//dCxhFCfW4VtFEI+Zj75Do3SO6nHyrMDk2SHe2Y44CRXLuopj6DvYEkqcy8JauyXVw370gl
iU5HEelqRKcV2Vvjj+R5ZD+uzvukyb7IH0Pr3IrH2iPKNp2//9RFB5bOTCyNbTh7lgbYWssIS8rC
6Kb3TvuNe/tnADWTl7i9ne44aKwbJ6m5TIvUNgumE0giVGY5SknNRnRIHOBjWKk93am756+HrYO+
U9rDi4/RDCXgLUpUcOiTdtgBON2lMKoPHfOgKq61m+IONWVmX3yXXDPdQRwdy6+MWTbZi4jozPCO
GZDjkiDlZa3hiupY3Tz51pgvjRhm4fz7Zu9UkiGOuwp/1njKhva77oiMUb1ur40YYXdskGycZrxb
mPyiFrCTNxIl2b1X/mbQ2flMmBtAdkz9LvSb4RoaPwbIWR4m1hJEhrym0DiOTdhf01gvTnariC3Q
RszlacjKGYltRPL1MmU1xRI5dK+as2nDS6LLEUdutxsjl1xpnAwEKgGHcjHhBkkBZWok8QDId7Yr
vexfkToP7JqmlzDLMgj34VsTeXixvEptK41MPVM27FvkjjRDJNBOOa8wMYAlv5iZ+LZzJJ/fhPbW
nfB7RIELWtAO2O10JIiMic70fPKwJY24gkarf48rjPIMKbJXyECLYn6blQcns16rqsu2scLsNEC1
Y6AF9mggOpZCNcLY4aU7xNr6auxIg8r7eikslvVVVCBWoXpEp/GZm6P+aHgVuS93jchdnSzzW5Po
H9k01RwNtO5WOa3k0BxQUy64T9jR0PpjCS+OHvQrKOnTvq5zBuRjXpN4XAaoKrgyOi/ds4G4xyol
UqVuxM0h3RTj0Mi2YwffS2wDfHIp1RJm/qtBkczSKxtXtT6+yRoPkdV8xXrnPLiziKoaREaTSy2T
eXq1HLE+sCseGXWQmRZiMlzBQqW+fVGNxdEASxnJDGyFnp4GDYd16sEuPuL2Q3N3Th2z+wA3NNP1
d2yAtfeAPMK17lASThkO+6K2DpbJ7YyX6F4ZwbcdqGkJ9WPjSsDDcdv+cIUshSnOkeEgepLEVE+5
hItoZ+6K8J1VX/swcs3+ITYZCjniQ0zdnLBlE2vThifO+puINOvo0oKsMvBKq3Acf9SUfhBC2B3D
wDibtmOs2hE2Qhm68klIG9UQwN3I5hkjwnM5if5frIunAYBXoFy19hHjY1tr1p6K1cYY0RUM9SZI
IIrG0tkNZQ0fE1FGM/B7x9TDbPcltMpoXdci2RJz/VY0+lvfhP6qEorTJXEehQVsiuHYc+tQ5/Ud
sQFMHbtl5Pc/beYOG2wp/FadGJ+NtydWRR3yXnx1Tawv1T7JEG7k3pdjNce673axHv1i5j+AUghX
iDCZeWfgnyXBmW7I9eYEXvZgk3sLkDNfmp3+XneT/gjidRsgH+mDb0ty5asiRYTuPrS2Gz2hsgLw
i+OvbV6cJjhGdvMRNx7Ssv7aKOIPeOJIjSrx0TSZPc4iwmw11vhmiLocTjrLP/6wGSf2TUKfdXNP
3yNHzZZNkQarMC3vcpxsxETWZ8WEr83o5/Hp3CeUgjswlM9Om3i8XaujTqD3kkMf9nH6FFFXX8hw
WGaZ9o/ImCfb0bZdUt05rR6juDVXvchvcdtffGs2rVbON1Et/HRNe8mKf3ldn50PfkjBAGBhmaZa
OUFsHTV+OTyXXrbWMLivEslV3LMEwwjiFWgc0D8sWTlGa5KXmwVS3heUccfM9H7Quffrwrb5gzJk
giIiubRL+x5i+WZD9UpIMXPiQfH9TJAxZYUNq6yjfhncfW457l988AM5XqqGRzHphE7V8UG1sThG
HQKolPotNDVtx9ZSe8xSLj0cX9vEcc2dJK52oygWhDYNmwlrKv2IW14J8XCXrhV5awvbEzmv9KM1
AaWYLk2QMTGmrBY5wt6y6w8qvIkUtmrYk5aOySdX1PJWgdPaDx+HMadxshPKDKhIb37J0Mpgsd4B
6NhaeU3FERwnODNdAhwyrZ7TQuuxz10cEwvTBz6jjyYaj6qpkhtBDr+JUX/VhC91w5AznkTSpnoW
bYpYHRhetg2e49qyUHgGD+IfqspAFje9VUYH4SqExz4NZHp1n8Qn4YwI8zOSyLfQxUwvWWWn+dmi
aVgEiplZAcqkjeLPVmfJyZIf6BNRcUiuuUzQcLmdbICOUA1ELYp5Szvmroy2QKweLdyraxkOv00V
wOBkIaVPtbNKfXlpWw2QilY9UmKyANGi45Dq32gTEGkJghZEOyfKaOempBX96DPxbqqcfh1s3AJL
mtcZV0JNP53Y/1eBmaFnYEso6mzVj2a9aZH1rkej6namUg67oebDnSOipLOnSxm3dhYab33ibUci
B0Vdz0Hy3lKrsvAae1q4q/EO5FoCWYks+Rup1sWWc4O3noOBXri/ceUnhNuEBK35zC9UTh03auTM
dkEDJsdImNB0dDOZ+8xZtOtL+hyReFj9mhhglLMHEM0Sh6J/PVHLMTti52UFqXPR/W5bdgifuZY4
tzV9M5kVh6AbP9CdKpRWkjFfeXX7YFzjM7saMrvH3Px7lzNgA5kalyk7GnBjibnPc6vasKG5i7KF
CiV669kZ2B92UUvnVFq4kULnuXGG8QCc+XsYS7VXTXsum21YiPe4Sx5E1Tw7OHETqLXJkBwcy3+P
SOPFM4xB1kn465R89p1ezR7HhXLRRfg1lrkGHWIvqHtkRj6WnYCCjg2Ugzj2CK+eTesjkD6ctzRP
o55sMI6dQbdsI8vQVqaIv7JAu7QwRArgTWYYkboxonOp/HaDNxyqZ+NvW8utbk3RnNjfYIx3ehoH
ifhgXtGHE2g0Bnz1op1LS0ctdTOMwfRP46YyrEttYR/0omdn9F/9YQrYITTcPLq/DfP+LPVtFagO
ZjUPrJhIjpxIR1lKIwMYExCREvsIhgz3W5Tha+Gm51Rne1uWsAyc1tt000hGHKFx3i1h7Ig1HFOa
QwYja04ycWlZ+hblahx2JwI/921I59BkRF3ppKqLfCjXdoQOf7LTy0Bo7yoNjN00uwE5xcG0fkOL
csAZoIsctfy15d81NIEN2Li1hLUudciQKHNWltnkuEHhGzJ9gQ+oHcxkQDtLFtt2zOpX1GpsDY0g
x28AV9bwO5yqrr+POVVpkgrMBlNXUPM/5vkIY8TNk9VAaOI6ma8vx4uqXRbSz+ptS3EkyXBWM6Ft
RL5UHEO7LW6Zbx702eaQSq5/J0CTsxcI/HAYHx3dZ05Qy5FZoznfI90JRvUSk7a+8puKZtONHvwc
DrFlTNkSId6KCI3iVARmtmBRXdD/ekRlRisZzJzSKFg2Izk+ff7EIcJRIODhoN3ClTTbcwKfkV8m
NvMtQlbjbE7QeYLoLCurO5YRjQPzcHyp4oY4amfl35iqK5FJEv/0jRzbW9EYxBul6b4tfNzFhbMy
PDdmeciN18XynlSbJCf6Mg5or7QA2A+b5aWvGFGntWbOc06GGhNwzsEy5aZnx7WIPHYBllPtjEAr
NyODW6qpEHVLnxLWq9J9lNuMPPwgPpmgEiIVrqwonrWNLI9VZ5wlkXG9F/GDu1P7jvspAFu4FU0c
rabuyjUTHMhY2tmkQCzcu58WL3rS3BU+AShZr5Ew1hj0XrLMbZZeCNqo6L1DnpbVTmPU6tu806gM
Batc3A95sXFzmLM+/+Nqsuj2QthQjhiCTTym5JMKywBKRDJRT87aDYdRsh/LHDSt40BYxbOelu57
Eei/VV2wtybxXsvnO8R/DJwYhIAnuwVRz9/J9NBQsUFl+igzMsdaW706VhKv/BqRSjj4kMOr6Huw
zXueVfSrxDeHM7emWEV4wha2JT7Skugp4JfOZjTjmocXdqnezHCctt7b8T2e9iPLTNl5T5Cz3bWe
wNGSZeKBCHQpt5jp90UgtolPTDVTDczGGOq5fQpjwzyPhwj+TexLRoWcl1am6Y+mrv5pSWACfREW
oAyWsXaYQvuM9/aonsfSJ7dy5FfhB/kLTwhc5b5xkWEXJZUM0Wk8mnpvaOcAu+ClHCoPZbFzdAv5
iJEPc71O8zFaJ2kkX4nLpVo0Wr3soXVypqhiJePu0Qto0CMjhp3uNS9phZyvST9Gh+IVk9ipsD+q
8GbE5Tuj1eJg5O6P5+UgNlgFUvzyPNb9mq0zKWse6fD8uvTJ80lRpePI/IHiQaHfQy5i5QzWMhQ4
s8Cd9VetXVDY2gsMBHtfD9FZALhYZV0DZzIs7XU+FhfG6+iEWvefLpwLpgjjFFfGuRjxfSeiDleR
da7VxDIE4cBG58GQap6HW0+NjsWlAeUXjOQ9TsGhrSy1Nzr1pVRuHhocEImoVkXYj8iTjXGLT89A
VWgMOJZgBLlNYiDIdJoVl+C9dPNX0y0E+Q7GgzKHkyPxfoRq/icOR9hTI2UgerDGoh9ze+8jcyq8
HSwKCy9d+0b2oI3jufcCeCn3WvQIX8M6xXvvIbuYj50nszModhJML5YZ77KmPrZa5O9ZFKIJRKHn
+1uOgVdAh2tNIsjrO8n7PjK2Rs3Azwb+dPB5/qu4D9fCHW6Rln5gI50D5esvIsopQzgbdlWavBJq
2/Gzc8rFhPdMUEvWYmhwLQ44wYCbnwfR76XnuKt3mejp3imdAicNOmwd5acRPKDFey7qDsxriva7
WhlURCvkoPmG2h1lDwfu4Eqmj7znQ31aCJLzKAoH8HfG2O8mUZ9M7BQLp+FmbyLXWddefUaTs9Q8
nJOkFQvsBAXbjgABErPQr1zLghNan++J+MKhdj6rmPaW4Lx8ZXYgZLp4aLEJZS9VOA97EEcyswXo
kh4NTMoQuKZ3jo4ORCWBZ25dbXvGbUaL5KZN0tnCOL0i/Jo27CL3qh5OQnTWtgxgd0Ef21FCXKT2
iKHyucd38WJVLQzngKfPCY3XLNLGZcXDxKiJZT/KnNKzzi1bjcCI8r3deAxH4J/4vSdouZxnG1UX
uj70e5yeOHhnlz1Bf0fevMwp4+gHniMrkU6DZGklG+rLqx5Fm5FlNe8VOCmqQw3j8WuxPHMDB9wn
kd5/mOTwjg/zaWJvQ0+Lah66j+ZXw6W0DRrPXq0CxfBepM5v66ePQfzjJ/JzapL+Kax2CoHXyq4M
tg5e88ic7h2v0nFMGbYPvrYv7AsHVr/VWH9QjbHrQAi3gcY7rP/6AGxXZVB/avAWNhBUjnHlRVeN
TTDBH+iQcvu1Es4PalM6SdO/j0ZC0DfYGgmXY98ox35g1VUyOPtGHAbRPUTvK+2LDg907Mtfhhjj
IbIKMPxhmVAXAFBU7dPg2tW6JlRi5wzatHJjSE2hhYfBLgzo2Ybs15G0cw71xzYry3XbadZqdHAS
2HAxPMYEwq8P0TTdkkhq+9Y4BR2sZOXnT6WHjklifqx9cVVxiDeHQHA2qi2mJIS9nZOcglIPT0SC
XBmsMUi1YHw5gZrDh++Dpqz9QCzUOeYbLKtyeE1DJzhhJm4qhkJjEZbIm3wWN/XgIerq/o2exAuD
wizskscg8p9JkKQxVhQmIYVpLsel4WGkmAbruxTmNpsYYpfS3KrCvsqcIzGniRymPKYahkk0kXQS
JNmvm3EZO96FIrtcKbd7rZiIQCdY2aJBMh5BimubEmwylOCFbIKz5uprdzI91k1zsLce/oR2XD9m
8PJAWL+5dmqsgY/itdGgS8EWBAVVeIDUk+CqRUQUJ82aYLB8bSZIY5OSNswIEwYj7BeXgd2yJcmL
VahpxsrU63WXGf2ph3rDU2KsY0BLaGExilXtpQ3JxrPbOVFQo2jL+2JlNMlrT7W/DHIfM6VwWrzJ
01OpLNqnkPBB0uQfRdEdrdIjPoTNPmy6lZ+y3OIXtohUzv1X1Hea9XmsELwLM9spDPf0Mp9WTuIh
rM8c3hyz+ij/9C3G4BlLVyTOPcVdDCwxhIPao41nIccZt2xKamLdB3CMuKTdaCFzHdr+BiCL880G
z23M6eiqaWdVVbDNyDtfljY0rEKwHAM8/hbXASGq33EApB6z3nProQ7ESUyYK9XVxPxBt3ZgtQzK
5gqHqu18RDns92k6RekEVh7cSaNw5U7ecApFuQfZHu1Ga5rTh2GhK13O5ajPuSBOmgb0Q40smHKc
jcsOlU7MvmJpQm9aJB5GsmjIeXeTqzNnpGO8ZPNFu45IEV9hMlIrJWmHA7JQWy+T3wN8Pey/5DeQ
EwDLoHvyUkDheinQWEcvrVl/RxAviHeND6x9EySNEA7Y72qLieDrVCkcy6T0km1xLwX2bMenUhpd
S181IviVg3hs8uhee42/7qfiLMvgzQ0bsRQMZpuqwUemeOYMs8y2lYNPDBpquuqkvib7/TwySV2i
uOfGD1iqIiBVkGq3srYh3QXqteyqdyIv6mNqdgT+Jrc01s55Bo5mLKp0X/e5v0TXQwVZ8lloVulL
kDYPpCay4C65eYeZGY8Z7BYjTN1MtOXMmkYUBblYyT6u90zFw0Lb5MYYzh0PA1XYc8veqL/Znc+H
hkH73hjzRB6qR5wehJ8cSP3o+MrN5qdaljK+qB6mQcp60HPa3dQl0Vl13q+wTZ870/5lLwBGKApB
EgdrvFT0VFIjdpkAoxW0ZY5K+h9JkqNVm6dJx4diZV/9OOc8rPteW0GxuVbzugNF8hN2uYdhSM59
ZO5hYyy9IL/ZuaTmRb1q1OanNiQb1flzLfDcFvjA9I3NadcQnRQPakds1FVrXOjdmbOywQMv2ZDu
iill5UZrLLq7iiNYt85Bb/m/mmqbLnvGSb7WIntbgIPIETrAKT00DNeZVh0St9kRtrAvfNGuoUu6
6fPQxyfpl8+T8G+e8u5kAb1CFaSv6Q5Zsk7GCvoJy0IyIaid7YPvh5fMrB/A0x/1sdr3Q/OV0hS2
aNOoMb+hEtrbUpdPbsZc1sRiVJzmPzf/hG0enRoPkj+emlSP/3ko4SIvQ2CvI24O0o/O5S9qxre6
sp4Bo6LhgBLRWePzgOupYc7epZQoxfTqBMZzkET1YizqH7I9doUxPqEwfNAD8UIqwaWf3lKrPvlG
cW20d2kFJ9fNH/Ws+LVMg8SonrdxttQxeoWMl9kdJyq6ad54dCsccTap8air0eE9DFP4BmqlxUkb
d+nfbzGbkWdOQ3iPe5SY3PV0k0bwUU35bA4wC2W847dyDvHPF5gntOKOHmLFkXKFVg2K8REq3K6Q
6mDjoA9LjEskAJlB/5V69X7+OVA2nQMsEAP5IMjUAO2Xb/+PqfNabhyJsu0XIQJAJtwrvRdJkXIv
iDIqeCDhzdffBfXEnXlRi6oulUSCyGP2XrtuLEZl5S5Miz+DYJnvFgijGrASuPZG1rtTcc6yYk/A
FLjv8MUtGIDZWEHz3n0Aa70NrlgTtQuNHHexDuuuD/6kIZ21NJeOtI6BZwOM4Ni3+GHrxErALKBG
0HR19zKS73iFLK95ETYi5MTJb9lknpDLhXb8mgbaqZe2SZ5gyhg7vmYly2uILBcvSq+DaUJQwpdu
jPgHwkMZMdbmJQobfr2uNQDu9q+piatVxfIxIyF6MRy1b+4Kx9B2rz1vKYwgpLFS3MHA5PwRLr4n
t191eX/hoPlyBu2Qqfw8MduKphBFTPM5ZeKi3CvPyzEJ7YuRe9fa7P90NEv51B17UAsNziJ3tna3
d7ti0GsFjHy7pY0MKpdcJcGAKmlV0kEpEsidQT3NbrpKh+g0K9rUmD3CRu2LRyrSRx/Uu0kab63c
i0z9S+ayYhS7mKEpK0/PY7WUWPsQzULtvvj5cA7FCIJAXnwj0+eN45LSnIWngtg4z9FZiOP2pdKO
Rg2wghqWJXPshcj9nBVkwzAAFSkJwGmt78sYFee0V5OPMyENl2XNBiDz06VZfk4ps7PcS+x903fc
JXlr7YduNA5zESKK6LNRv9q2Qx/mInQG8kItrf8hiuPLitCnsAJNEkmCH7Vn6Oi7dvY2Zn55t4o7
jOZLEQ8buv1rpaWnzMruAQpS8rKFiNmsBt0d2KxVia1qgQib1nkUBut05z2S5qFzu+tg5Te4Fl8+
EjTUKAviOLb0pDsY5vHCZFxKrOBCl5hm2IPFNCOoS2wiXwLKk/mfcx31iVE+98S+mowtidfXUSsf
0hPnWdaKt8HbK9dbgMMZXZCAev2nldZroPVn4a4dfqFK1M8qZy4pu+XQ1teuUqxxMrRDJimlhvGe
GuWuQVHc1jdWZyvcQV9mw7ns5/4/Nc/XhgwofjFRmdJe5uLGoH/RV/mlSY1rpOV7jTfG2DVnqUUn
nzcedDV6BAQXqXknn36FbnMD3WQTVcY5MVBeQ1MhOfviZB47/+JPyAKSUb8PzZPGNzwqzXpTvQCF
W+2gJJ3pmZFmLd2Gp8PvMZ2QqeExoZ2fhLgTuxRQ+ciyhdZ3ieiRk9yA7IUWgucg6RHU8aO54th7
GEiraMKo7jAjsr80kr2wdFfxJyJ4ZIz42ZEXsiXgeWZrNg+fnwG/nx4P2z52XrjtvpqWsXchdRmm
vQKfhxpxZY2Cey12jEScibbbZx34Uj06V/m90N1/blvT+Q/J0gh1iijqVjttt+S0jLF5davx1JC+
smf4RqxqWN0IE8JAXSX5NomeMSvBdeh15rKWKSnKs8PDrIqtZQvKLtZSnVc5i5YV0nLyyg83UNh5
SDFbWUbxbscsq1WMyIkpaf+mMvteDNoLRLwkoa1IwBIuqnEAWfrBwOPczdHybCqmuv02TXgTZcb7
n4FN7QCt0do7QbTaEpIlJ7vh9EuonL6zn8aXpG/0tdIqXD6t+d5M5otugJygeFEbP2vLhdHTLRQt
5Pa6bl9DY/o1KlK79A5TQeZTPw/ZZf5vDJirL9Dn6dkGixFHg9ZayFVqd2kyidZd8a926AL45TTw
B7xPLeFZ6y7SPsIE7pklw6PJhiGtTqRgIiJJb61t2Vy/E5TjSe/3CJZ4HcyIvJh2wsUrU9bXyS+j
xOCC7BXwQuRIrD5+dzfN+q4Pol2SSOpA4d6IuvtmbH0nEUubRnE229eeK2SlhMbEvkHaLRiDh2O0
wLgXHMaCMVXg/O5Bri6iEj68WcIfd2oLNzmY2SIajm1hx+9M0badbJ6VUx0BfPdLKehA6mgyWHwS
9lHE7q8QL9PCaqdZSlsEANaqa5phbyZsF/gqkHwzZ+sOuX6hvzvK+moc45O+FTRsEpcHt72mBOAu
bFVehyRUG1UXN+HNfFQXcmtmeJ+u6P7OtNWbbu11otqoA5mskj7wbeIaO/tNdoE59ESNds/Lifbb
9v+NQOLjSYGPU/SSQ/yXVC+8gwSdou+ndu0/Jr8BvEPLVsKomvu9ra+8fAuCFelg45wieR2a2RvZ
Qq9SgbsRBl1gWUFUhSBAwIJRLYc4Kk5Z1B38CLFAz7JmUWGhwqVVERrGS7smJ4mlZgiCIQ7enRKy
rmnDroYeBfd05XsIcynhCyP7ZxnRd2P7wdaVORiktrvXVjIeSFX41/OdlnFDynMt43MwcRuQOlNw
m/wSzoXgKys4xRhs39m35Ms6rv8GRYp+WLP/mLFWIGerL8Q7Wpu+5OStakXiSXKN6FN2Dc3GsmoC
udYwIW1wX2dcUPahNpwEDntyx/Zwqmki2G6KC7u24IAXFJpx9M/SpL1wv1zNrPdzrY7fEcxx6aw7
6tZDiQd/McRI/XJm11c9gsyfIr1iQ3Fvf4Rzrb41anhu4uBPtKcBmMWdQKF/MlPj0eMqYy6DR7Up
uZW4rUYCQibX1qhv9M7v12HNE5dRP9ZWvkak2RIBENA7dtWeRAn65+Ivc70l5JhfdWMHqyZKC4pI
NmFYmdPNyEYjzARYnSr74oUf1qAfXtTkxSS++pjOsQgGSFHQCyIUFxDm8LkRI8b9m1LoWtb+1oGL
Cib/SYizsY2ypZUat96Ap9iofgO7APYOqqM1pzhnfTa5C0vjnhfZybXRz0MZzqxKE0Lg0pLFw7Or
nHg4p95CCkug6Az4j7kh05zm9tI0uNlII9mItMtvdfsroWlZtmFVrZ0SZ3ZhsyYSvfaGuP8gxGDt
pIk2Pk/+kLgQ/kJZd+QGNJfggY75m1iDoGU5w1SXPSvyONREoLgtw0YFza8KEyt7ASQDYidnTO/b
rNRsOxrXcTss0S2u0LOVp1BxAyJ8/MtK7afb5SciPtWbabVv2Mi4Vns3Put5Rigi2/h2lOaKYVq+
aB0oI5G0XwR7wa1sUF63JTnj48sYk9cdJzKAs94z80M7hKvfG2vY4oj3GO2fRFuLTR784ugVq44x
woeeZh9SL8gj6LOdDEmOGk07XWeJ+VWWDb5vb435rTuFWxE2bBlC88Nu6vdMsiEOxuysNMBWbVeY
LHFwyUdmbG51wwhXmko2xcjb4ceSR2qyHv8l/9Fc9onXrR3ln/ScSJexMbS3wWExY7SqOSV7xSp6
mSnn2lbykcFwHO9hx5FVay7r4F6Ve+xb67a1k92gyW1g6GCCJBtbVM2WlcLeGKwXvt8twNBAx/sE
6fK7nDO4CK5npNC4qK7s8RUxOiyGwOfYHcFkpS5nXPIIO/fGALzJmntZs8mR0/AR6yOKfmprpyEC
jHb9hZv0A7LAzU89tc5TLp5xvCUKS3g9ZFcgRe9RRlwRHNEad90iyByOdROOkY9Gwe5Q903yhZ74
NMhio1ztM/C8eGkmKdSTZoD2Y9O42uqsMkXWFbzvZtazlzL5xFHwPXcb6Ky2DsLLqHUvOfqTxTBE
5GdU59R0f7vG8C/VP5ysZvfRb2yPGWJ37vOcI7EDX9CCTWJedWh71IsDno1gQGyTzlL/qkNNRQRj
5l8sCNqRGMH7h1dkKswXv5xIPCsaBeYg2ms+h9BG2RMF2pWJ/ym1ypeqOzUJI6M+TvegtWS5c/t6
Q8LbZZ5elGwSx/ZulNY5q7l3+ySHofWciuI8f8PSH1ahoxEuWt0Yc57K3MbrixmibfTj1AVrFFNv
lWf8i+w79quPSOMmriAiUjWar53uviM8Y/ejIhgBPuy2Dn0hoic43el0c+wj9rGHoXu/2wy2o5Bn
4A3nWEyYT768EecIEYSeo//Sw/hXKcyNzP2nHyKALSDsUkLeYkv9JsQJ9ZFqvlE9vWqVu6rRS4xl
dVUEYZVM0NDdsGAt2i85ZedhtC/VzM9JdPA9+JKib+j3sxthHlbF+e+mre+Z594wggSLFYq2P0zT
uBKz9Bssf7aKoz8uP5JZz0E8A8r43mOXP/xNcHRxtpb3bEp3sCAWZpWfkKrsUb/BejNXrYdv2Gtn
XAnXZ6Mn8Yp4KVAPudqTs3EnDI0I+77QbixlAVvY7wHQLS+eVqBWX2FAPPFbnVjvs3wbH2psGVlo
y1pDimnr77qBeUJPpi+t+kbjtxyjdieN9G1kHOZ/GQFDxtyi5wnMmCEgSDvbrjgVZPVZhbDJmoj7
Trvt5jpzsE9Olb6YIcMphyPMqMmA/Bp195rH2bebWH/aAqtrjIQ9j49d2FVbvVR/+pZJWhpadysM
SAOwnkGm3p2ItZ/y2Pdn8l7U1neWJE8UFx95uXeb5L3A+cP6Vf+Vl2qZdv4D7ZxLMOb0Xaj6kirk
/GMR/IOlu+s8CT8FKEXlTk/R2KRHPFJOjAXtRoEGk+Epw36Xy7msDDYa3W1A+mk1yR13YLsao/DZ
5y7OzAmtwPhdQ8vKchOcshbtAtN8qbsZ54NIO6Qb6ajaF0gjt3YaPouEklpl/jNM5LeAtWy4/tYF
5dfqaKFlh3UoidqrZwIt4MkeCq8lKMPACVJ5H16Qf4L6imK1HgkGQ9T0HoYoLebvFUIp9qijC5cb
SCztYdkPrC4jzz9bwV/PZMtk/cDs7GE3whlZAzAgb8ic6RmesSjfQcu/thaCPQPEf8ZUukEehAug
5A3HusZHJKh0+r084w4S0JZGdAizqovGo3gH6XwaUtp4J0K9rnFOYjklA74QrzIInxkqlTTi3ZY1
brusvJrlGn8zSB60HwbmLUQPbUxRJCWCUaMMPniD3Ic2OQsrlVwKPAOp7d01ZOiRju8qrIqjUyQb
DdJuJ3kPgoi7RGmzzupZaWkBjAtjnneqZ71hOgHM9V7NyxRDOpvOSb4gGy/dkH9R+HBMpmlcdxZk
vTZmlRpUv3ICOZdkB/5rHW9rxObnmJgfsiifZRKuOn7BpegxM6XxFsrFCYmygaQp+gwZt/Gz9Txn
mrk3A/aCse6d6CrvQ9gijdByaEzWcwgOVhx95k7+7ejhnyYdD0atXgKnf12V9aweo6LFScZzk/vo
+9saMU6D9AL41KJ38AfWAuia50dor8IdhzmeME3dMrDvhEBZC0PJkOUEZyUg0tHGwOoIToC+YVxh
v3FfeWP0dA0CFrKeh4I/5mLr+nqX5eXTG+pl5IAkNcvZseRRl3galBkhLnGwCwvnXfOyz6jLHCaj
/Ko9zy5reaNEYNga2oeeULE3QAxl/u1VM7aCE55D7pmXIwZFtMBOtbO1tWFoIMDzcx+1DrkLEcMC
0DqhPrxPufnuDOUtZrRYkq6gxzbDllIZC82a867FklPjQyWE2dojupcUjZcpjH8IbWiW4KtJdoVk
qJvHDhlnFzP6HIuPiBwYlPdXO7Dwj1XBHdYFhgY2QV7vHEaFrCTqaU0XXVRfi0D7HY46Kxbj6ljT
1bOSo2avZZG9xCo+D3Xy0vU62Ix8o2BFjWK8NwZokMb9PcUI4MIoOCR99VJZ9NhVOp1kAJmh7YvX
QAeOZ66Dwv47BW0Pyg2bZOjQg9WwraAZoDe5wwI7d5n9z5PmJcnlmxl0b26vnRBWrpFfrTWlHhbL
clP2j05C8GLEm6rmSrOFgK1vf/XOXvbZbdT7u64FO7bTHJlctSXHERmyrckrNnLBR5LV2DGZ2PF6
KJxZlSZaxvxuetRxudeLCs1TtzOLAzf6u9dR8Fc1y4S2OqlYvZQzRiuKoPjXMKAL4jjwZ6VP03P/
NbH1VUXawyt+JyGSX5neg4KYr8jf+YO4MeffZMO0QsmztkS7CuuZk1tT1ZFjkH4bVfQNHiGANGl9
sXndSnNaM+p+KAK15dFV2dXEJbToISNZHWbIqhhXpA2iHe6+Q82bnVr2h3Kdo+/kGxdZIiLMQ2oV
256+KUShP9TqFqvxpcwKiAt9yDGy9Fmnl1rAuoOreTonDPxtL/4IiWhfZLW+nnDIcf00YCxZu9x5
x5cLywTFaclDVow3YTvHPmGq1xCDUE/uQ47ykhr2I7b1rRvKJ9Esv2MhMRF1byyaKNQkRMBOs3aU
1VuzKe8tv/yguHVKV7/YdHFmM1uevXMFJQXeUkbKn5Z8tABUGoFIl7dWprKz0xI74Tj04BOLGe+K
yhetW1Nyh9KeYycfZRE+/ZgFq6ME2AheqKHbM45CHezcdIKcnih6ME1UEswvekbIMYw//IaFXlq+
OmGzDXNkXdza1MqK2u8JovlOG+q3sBDmUnUIeqwSDl4ba1s7jh5TBT2wnVyymexpW/f+i+kE1Z5M
uV2Zp0zv/TTbsFG9xyMmqoHNFdE4sThWiCxM1Ru/ZWG4C6nCva83/ooVouTH1spt2W2FJuNVlJbh
Q4Zt+IJK+/zzyAV98JpdmTafhDVZZ6H+9d0QPOzaacAUkX3x87DxcVrXYIi4faXBw2lwceQOIYvA
7PXII8tYaq8INnU6CKs5xH3Nw7Iet1UIXLiZPu2gLQ/y/3/wuKetxwwyoOZ9+Bnynf/9s5//Fesr
arFuzouGKfE/fzUYI774v49//rgNwdsMMOtjHAbMhit1sCyXDyz+iPx23vwq51TTFMhnlHIK3MsM
f57/v8ZvaBRSpBulORSHnw8ugWP7gWTdeWbCEDWEGHMgl6064LD/nw//fQ24MTqSfvfz9Z8v/fc3
fh5TDaQrkMc8IYOLPf///tHP9xURWrqpAK5PNTJIqrie7ehrGoNXqkh9MQzxlyH6xilyshRG093p
gBDgdXosY1/arkJqXuLZ62jLlp03dKCTsMHYTXWCIoMUK2XB7P6pabyOlRmrY4q2fwnTGFT5qzPy
jmZvGXPyzdNgao8YohbTJbln0hyvmly7ZW4wrvzQQ/xHfsDKadHcx3VRb1qmrXdiMf5oajyIvk8Q
nTCl8ghOO0bEqpyy0GPVrGlrlLLxsSez9NjECskcfzkij495Ixkvk73h/V3hCOO+Wo7v5Bh2q3Ee
NI2sFbcRhrRt2NZYPifukwHDmBoSnJpoiEx2bmhgiS8yjmbHcEGfnYY60XEp+tGt6tnPKscu14Ez
S0BbEUGIQnPoBNB+EivfjMpEgjdzV9E4jPu0HfoVIxqUFx7mjSHKXqMad06jGEEZtZOuSm46Jypq
yRVTmaV5AQ2LIcooPxLHUCeHFIaTOxJJqNFTBCQLXRHrGZeBPatjjc5HXTIts94H8L5Xaiht66Gp
oyMu3HOe2zT8NQzTOfCZDDVZb5KBxbYrjOAyNOFf+IVsIeWw47ok1y9i2ZM2jX4F9+WtFS5mzFQ6
UBmGGSvbjPOH9lHnRhRiekTdBLeLVyQiJomnYF3L0F1aM82jGslG7S3nqDedvdWIlz0oafhHL3Dc
Tdlb6YFlyA6kR3SMhZmt3Iqsb693A5IP2GCNMUIwJP2Ut6nt/ooRa4zNiRfspDxDvZE3RIcSFvG+
JlhCMzIulZn2YmesPlBS+MpKTzAH0SP1o4GxDWuMlUz5zqWM+LDNXxn75o64sHulVfaj9tVqrIvw
3taa9XAcNIANEVSZrr9QlTXPwNcWulrrCXOTIWILXcgwwHSDDaBiikNdWFdoZ0Cz+oZd7ELDyq6a
Kp7iL0x97WwUwpsWTSL4NJIfNl3lyEjfEizlCMVR3UIo2z4NHsJr00ucrd6nIOSkctGbDtoyMpMc
WQKbDr+ok01WsXS2poCCTXfjuy1+kkzif5kjSXV2wR7QrxNpYgzWq19MnEciMxAO8HDCsL0Nwzk3
iGTy11am5nVyuvXPH8ZN9M61FZzg2H5G+WT9ctjMc1nbMZtZRqKpQcCcz0r1xuT6N+MV3llEMJ/7
IA6epBzkS7tWzv7nIQtqDUOVtNcjZzKtR0HumpuMx9LtL+5UEErLvWuBz2j8CinUuWeM986M35Hp
89K4w/jRK7CPNsFYZkDArWshfsHPUaXq5neFfuyFfmZe0B0TLe6OP5+xBedOhjxaRbF41uTiPGP7
PaNGSiZTUGMRMUrp+jftWDJH6DYuiWMVROKUFsF6wtlXPW1c5Y9Laab56893ieHo/TzSFLFgGu3Q
WuuB8Gj4rl5/PsvrIv3vM03T5MpxENGPVmFvRhuFqHDZmoF3TTmK8/7NoU/3wv6mBVn8dxYtjuRg
vOPJxnQh9F1nFOa5m9fBYzFl3E40QtitqUD8gGAGV8ZDwjQGLGUYn9pA9wdA0yIlw/QY5HhvdmVU
t1aG71Vhl0fNgskSzmCWKU7++5IyK2vVU8KDc0BtvJLOaBx/PlhizI+y27pBTx0QoLH38rZ8QRvX
77SAOOFeM9WSSCzxzM2RzwI9ujKBblkuAVFhko0JyHiGocMoPHXSjRGzIrKGWF/3Ic6hkLn0utNQ
OVhpA+F8CsvZc8BuPD/1XhM/fLcLj22FRamaXz3HoXluWto3gexmOaQS7hs20j+YB/wlHXt59Lp0
PoBvfpgmZ93qeWs0ToyZrpI7Uc/o4dpetxnSiV7LEdzZ3Tlzav2WzlHks/240+1HQcLZQuuYWSWk
nVpaBNGWdiHwpvrFxKmzKyxei4gBUhZEN12a9rYiqGMvOvsipTZc7XgfRcPVqSbzo82oEIOm7pZt
CSA1lV4AnoWEa4mmY6P77OcDq0t3kbL0N13g22KLMh3LQerbmgwNgnUsfUNCqc4aUtc0fnfNoGDA
puQCvr3FZZWuLTchpYlKEQZl6x/rrIVL7pkMsgIvLDe4DzFUe77ahtT4717fbBJHtK+GS2SoGrDz
/nwZaTWxxYIhoSzT96of4+2UZ8GmjCfedjFxQewfblqfDn/y2v3vk+D/fiW3zUvW+d2tbeZoBx8H
CB6631032Gh6Eawssrn4mclf6yrPhx3Ky2lXdoN2DRrO/SpT42+Es8tiQpmDDv1fU2vVRWbiYEW5
PA8uu8GONKZliT1i1RclLDhCybbYsIdVpQMgj9if4zBFuSzBxdQV6z5d2AIaTOoe/FQr15IB9a+C
8qH31G8N2DHt5Dx3spnUusxoH3YzSFKMGAPHM0GrUBXjzvwXFpVNRjjWwRFyQrwBYW7JUpkQxS7T
8X81zS5oCVSdH3VhTHhqVTASmO2uQ1r1G9/pkPOosjoZEZ5Tyz21eG5h8wr44Wy9py4i1zXrxWoy
CNLttA12EhPLhjstoX0g+Jnz4qaOJQBaxJVbZO1fLxr/jq2WfRQuM5tcC8SdKl1wS0y08zxzZqTr
b3JXauvc15iQ0EDZVdD9bq1+O84qrL7D1VWK/sgGRT9nhs4HqzDOPw9HR+A8MgLElFN8anzWHF1R
vVo1jtaRKf3PI31Cr5UlGkWx5TOiQyyis0kg2jZLDqoJ46US9sO3S8SeWAjwu8Fw/nkIxyJcsxkD
zsYWqSbpB8e8pgD2VnPiIHcDmTj7wfT9Ldz6dA6m6cki0x/QVGd0QVKBw9TqjfJwVJiqDNd+DORt
AN10wnuabaijlBj2wKKIouZFWPqd4bKypYSgtl54lo8uj+SuVd9Z+d6cVL6y7NL9QiwO0aa2H45Z
NphqdLxCnhXvOr4r6oddNMTtt28KEH+uNE+4rt6HvuyOZm4h0JyE9o7mf852R5LF8DH4GIDymjrX
kQhsdUPm/wooIfiQflbujMGlJp2j62qOdiCBoc7TEO6IiyzvIXu4e06cy6aWfrj6+drPBwwurFt0
mR7i+X8JEBLspeEy82c4V87uZTr28NVEBIE+CDc1NXd5DGq2IbSvtMBsQVGhBM3ThrR/jiV2q770
jmUAyN3PM26JJuOCfMqmVSprcW1za2Rqia2Fd4nLYWcEkuZ0eBcg7dcOs9GrCSzimjiM8rCMLmQv
3b9UZc17pxcmzX9kn+12WOkWEIEhVuKdWymDSH6Ji99r7RvaxjGYu9E++BU2LmtWk6K0imptbwmc
XkMAJmNEUrKOtSY9jcy8V71Dbo7yGF707Go2DbnGG6iczjXADslPy7qO4qK08gwEgWscnX4iOjdr
KxLMgUCzC0CF26GArtAhb2ITj7I/TjqEB543L3eiTYOi+HdkhsG5Gcd/Ru6kZ1nRzaIG2lgu6p24
iMdXv0ZNrI3ZTbQEWo+Zs8fBxz24cjqdOw6D37BH2RcLBmY9jBU7EtqmC4biwuJh2jMNegVM1FyB
IQgAMuwWplZ+eJSCn742voR+Anqnwd5U922z9xoHskI3jiv6M4KTWyffGZNQW/rnByGcLVDjPGOH
bECfgVxUXH7+KZhoMLKdUGx+Ck/Ta3/HLf4JStz02JR0PU1dRh+mzI6t6NTN8Rks1/hudyVyJr0c
xdWrOU2cTBzZ1TBgsQFjNmH/R3dGf4fO4ZfIs+GMG4DE4czcBCkBo0rob1rTB7vE98/JwH6TjNWL
+ptBXvLZZd8FxRE56do1tNaQfpPvFvRRG2MqqXtYmKNT1S/CC/dNuPJdwgAXkR5vtcYlRY6wmqDA
6iRbCiWrqdy3oCVDlLVnvbUmWORjb59YKWVrjRTQbW9Ya7rDpyOd4lUNfbHG45rvh3SejLCKHyke
TJHiKo+BtfRBZu3ccuhgX2hyjZWEfrT3xZnOlqwrOHfL1CNGG8z8TosUrMTWGM99ZW+nqhyvrXEA
oovOmiGO2RInmpZouYp0xMUzNyZQYphQVcNjCHtETqEMN1XVbCbZEf2mUyHbejK7nIvxMm9Zcl08
zVnaqTpWhSGQfEghVyUjho0oa3Csa/WxqpC51mnurqaxN3aUJwzw3eilCituUfps5U3wuTiVF4EA
RgzpMKs9DRVRPLkgMS2q67XhGdEKRDqjCFAvq3JMnPWQh8NZFAnYCDJmOEss5+Yl3jkrKJNNpQjN
nlCI5sOwZQken4Tf14geZqk++JN3ARfNVGZ6dpo6RTfGPqp0UudQWy4GgUkcvEjeG+Ac558PjuMl
R1Dh8jjQmrYtDYREzbi0PfjzOrKblV7gp2kyl7ci4UWZo07KjqrXimuum3U/RaUhc4DftOJUjdcp
dpBfnGxdVmz6vKNtazDKNHnco+lIN/iOjHX/+EvYvLj47VudMCJaF7IOP2FGfhoAHJaglqJ1X4b5
Q0wgVczYnLajTaKdcsvjaDS/Ox//W1FzYGbzB8mtQ+sSXhyNBI5AD7HUJna9ZSULosDL9LfIaZwz
K1/3bDtptmyyzlvBJ6xONCHVSROZuw5twsbIOsrvg8fqROcUsea7atHh+vj5nj8fpDK/2AErQke4
9QK5JggjPabxpCFYpzXth8g+koOzmZAWrAOt7ldVW/Om6/ThiHkVKonaar2dnHNzQ2zRWyWyN6qe
6KEXjrtwCgzZPcq41hNM16c2unl9aG6tyOyPY1YcMHNDNy8NBx9gOqGtE1TWhjvt43jwz1BEP4NO
DBCWmnrPCMR5D83xTIDGLAKdkIga+anEA0HlNN1+PijZ2syuw0vTy+hW4Mdmu3SNxja7CmuVBbbY
izb46kaRnX8+IHLCkkCmGB5w1PHE7gybPKaLxmKZ7ezGf+NZTE5USSBhKVEWBTLcfirzS5IWwzaE
dLScDBVeI6lPe7viquvsm8HV/RYjC15CumGHhk9nk+RYGsoBsLLMGpDvbsY/h3tpix5FXrAsoi0m
6zEY5TEK0KOaxcB6EZnxS/m7YBB4rmri1W0BACmxRLBVjtHs24E0C55SJulJs/Ya/bXFybYR/tBv
BYmXG5VXH5mThThBKzSSYXyxmpK6Mln4MgkuQS/fdFKI1sagMb4ajPKCNig5hOM2MYS5lzkTWbQT
1TaPOnNd2MkfrrHsIJkTM0N++hrBsO2Aq1fvJu6OMjnICXV0HQp7SQ4cEg2njLc4XK2DqZvxGsRH
tgLgZrK89MYPUcVPiI/dfhi0mRvRY/PEudACfjlb6fQxyERR04z1yncyYjBdAAZo30vssu2RuZ1x
mxzLO/SVugcdEa/mONhbL3DPuGj6kzZo9Z6gHkxzwtcgZnPzVG4X7NCTJMsSz7ZWaP0tq8unGUHo
SrHWbxzBETCaiKHxlmCzNEBS5LE4jF2iILzpw1vTeYuO43rVUNSsB87UqyZVuVShx2LXqb5xZPV3
3x5RMkSRml7qod20ExVTnko6Q1wVDfFaa9N1Pm3ksS8Yykg7atdtDM2E+c8BvKizcKqu2kRYoQMV
1geEFZMX7XvIpAtdO0N4P2Y91ZjZFxAN5YfmYxpF5DVHMsXwipGyLNEC6LfSy+Y8RL9+iaqU8W5S
QMrpCT/pCvdOOgqhQ+y+YWuYiNBsxzsRys4mj10EwjgRnibUuNV4yfPYuAlWnhAY0pNByo8oNeNk
lcUHcNFoG7TFFgkYQaqdcS71mqcIHOkNL9+LVb+0AWD8uoFhP9bdS2C/ZDYC2CGWuDT8/8fZly03
jixL/sqxfh6ci30Zu30esBIkSIqkRC0vMEklYd93fP042D13WNkEMSZrszZTqSoTuUVGRni4g/UE
qMjaoCY5XdDSUBsG0aQscS5GTambTVeMoPOdPIQinbQX8F5bgfbkVCdD4kjKL9A8hpvLD32TQ4GK
5k26B6sr3oCbAPvZDoRKsuOE+2xdVIsVMmM0IvDQIdIPWidTvgWftdgC86uocQLU/iSF65dMDQgX
CBAYBFjsNAEko0vCUQ16LniheLhJVIgdjvqM9Nimng5XmvrkaS0dU2Udg1b5r1gdpaSKLY7tlgVF
F4DNYNYFCgnrlCOjNdHejGwtfpRgLWMbzukn8icu4g5F272JBSILmc97BkLBQLtwCDqEdtZAdSCf
PDdoqGtIGo663BapngAAjdIE3Q0pcCn5vW9SHXZwAsH6pks1JA87lKErAG1WthQOgZGi8jYMnQSR
uwPeHj4ITqTMAEQBNxuyMZC8HxSny3KoKdYTUC+q1z09JhtaAfLucj9DKtvqJI5DxKLE5RpEvVW3
OZgZh66zJRkJgcqVcqDMxPQFN4fDIZ+N7F+8oadLnUM2WxMlaCoHbMttgCpCiigCCoCKBaBmSlaw
EZh7YMKy2XE1hcqsOPfwVIMGJcqfK0MRa+iYJmDV9tkW5USUHiH8ts6SDLRnT9LoWaDvKh7qpg4Q
kk2OPZ5VYPiDeHERIYruppE5JDnKYf16AH6rAEdq6Gae1rTRc91HiAaWII8LQFAZZ0jdxKgmQ4wW
1W1dAnQeIka2V8K/C/AGRaE8spIgDNorVHtA/jmzA9l/9DygsSvXRdiv4O3WDUCLNSBeQcVJhjIl
vwbZVLEBepgBGzrzILO5vG6AdDTbWOb0IkxDo4aC+xpgEpRVtDUPUkxoKTQC8CS9P+4QJAwfOmRP
exZvqd4D2R7IdPZZ2jd2O90fdd+u5bxEgN0FgXIh01AKmZZQDkdxBXklc4y9esMk7xcXppMexw5k
0myfWND0WTXiIJlSl3IWkvCAf7vJrzAHWe9AKycQdIDJTsrsHM4dIw0oTRhRoY8USgV7DP1FN50I
8Vd9IENOCtX4JmjFfYMvFGCxAdjRRSZT9h48X4cPPLNsWd/pwFyCgslBwANBASHtFPCWFLyGOiZ2
t1RrizSe2w1qfHUgFYbN4PR+rjzQwxfOx4AajHwrS764QXgRFWgCRE1rkEoYSPmh6AoBaA8ELI0d
lkj9X+KIXo5ETZU2rxywwqLbp1ufhRzHX/9jpF7va+CFRmHYJaXS2KIiM1tPod+TDtUZPFLjYKKq
JaxM5tpMCYowFsmJfY6XOO5bBG0ZlLyDwAYi1xd3Cx5YbYciAC2yB0nmwEMaB4mR2qaQ1VGpAKJ1
4N0G3kzCA3m6pjnpuSnywWHF/sBSUHMFNr7UpCLnd0i88ruGAy84FF4R+QA/i1WNEPcR4654SCcW
ozE5AvfWOxfbhqI6gZMC9Y9//dd//vu/Pvv/7X1lYHxAXiet/vPf+Pkzg85E4Pk18eN/rK9s9558
VZd/9T9/669G/udH/KO/G9Xf6/fffjBSMKEOh+arHI5fFRC5l+7Q/fQ3/39/+a+vSyuPQ/715x+f
WZPimX38gsJF+sffv7J//fkHy0mX8f01vKn9v385DeDPPx4h9f3+z3/wBZz0n38wLPtvmpYEWuJY
nmVkSfjjX93X5TeM8G+FFRWF59ABR/PoBHXbtY8OxX9zYIzHHlUkBAtZmfnjX1XWXH5F/1uQBUWk
OVlmZE5Q+D/+78B/m/f/tw7/SuGmZgGc3T//QBf5X6szjYtigWziZdRU0vjzz/djkHr4S8z/Smiu
ZsQgibfdwWWtwGKhk/OenK5m4e/OrhuXbzfOKr833geI/AaglNyCKQ28KajU9hqrc9XgE1jC+13w
M11MXV99P592/YCgUbylash5Ptft9n67zDQBNyaGnSbsquES8gt8yOHbRwCa4dolwJmpFOJNpVlB
FQBcLqn+w67E37uKi8Djc+A+geAFo6wxoIIT5UofKAwGsaHCgyF5YbIY7Jqbg8IWvB5UXwQCGIgx
qKkM57F9AJwdaCdxX79V+/at+rg/oLk1mf78aupYt4xRH43xABaHyr8dVezuN8ywM9/P/d4yitgk
xD5T7NZvIP0ZTgs2eE5zR5Y3UFNdrv2vZnW/q2mL3lr+6QuuxoDIKEgVSvQETdZRtpud+Mo+lrQ9
vguv93tgpo++1cW0SFddRHB/ZS5EF9470hqf0Tf/XR2oYyDgCWvJn/WWWehpbizEGaeyru+CAR1B
hbI6l4/Ukd4jvkZZ2f7+UGYWnJk6vhoJovZZ6k8j8YXpJXno6AUDMjdHDHG8XaVCgQZ8ly0aznZc
AEo0PYFiGwSXvodH3tVDQXefvYVxTAfuxoowxJnPaCkZw7GNtiNKHqNWR8pBS3FUuvF4f6Kmc3ar
A+KkMzwlwIcL4i3t06mFvGamxS50yMQYRfI/64I44olfQY6M99EF3M5SeUskA2wyP2ycONlKkUk0
DYAFnKp95DpVBL7JslTvf/mcyb1sgqttBICjyFciPj39hL+F6CeUfONn9lM6uC+juDCEmQvvYlqu
OvFDjlJKyExsx8/2kfnIv90X5YeX0cXsXrVdIxARA1MUI2AvCpMK+fNEQXF/dubOGHGIaQCkI65G
27HyGY071n283+7MnqeJswv5GQjnxl68BVUZyk8VhC9pPPImEhAIQcFpv9/NjCtAEwdZaVBsJnvY
OUqsMY8w2oAxwy/PID5ZLqzsXBfE6UUFI5WgEnRyBVDisklNGowEG6gaLqwAM7MENHF62zwLfHo6
vSgpQ+Xke/5AHStO5d6gZ/YqrzTXQI7r/nTNmGyaOMU1BXS3dDEU34B47ERH+M63ij5Y95ufOQQ0
cY5rAAX/ar5B8+MqPIumf7jf9Nwkcb/fBW7Cg/+yxyEuGP4zz3FVl+HCHprbqsSdPHgBUgsC5r/E
pSxQj1P1tAwwU4bEy88+nriSWRR/MYPHRNuiAlZQ5qHJaNxvee4mo4nzCxZGFkmeMdqCmM1VUWPo
rcRCKV6rKoUe01AwJvJmgiHWdYm0J2oV2rRsNiCaT9ZZXGdrBgI0S99y27dlJWKYYgMtDORrwi1C
JdGOfhoTBC806tA/wQL8aIuxEjFe4CRBIhJ3oGACxxkboaBdGQFW5ujKiLz6xJV4UN6f2tubGe+o
33ecUoPJuWQHyQE1lwWoy26M8q8YEfBRGVco+V3Y2LfNC6sQ3fAiKAM50KNtIfAhBKr/4kHYGvVn
qCtc2H3T4f6ndwAY/O8DabDEoy8q0VaekJ9xCYKMdx91SPenae77p+m7upyaGIxAORg1tn0eWFn/
3nAPLoWCp/exF3VszwUrPPPGYBXCSgJhFMtFDO8fRa4SwqEohYUONkoPP6EqkKk9MCXywsrfNggA
rP4+JMlFIW0KwCU0dnzGTuLAQFYr1VOANcaG/enEEcYSubqKYzv0wm89AVl9hNnV6AGMBSijvr80
t20mqxA2k69Rr9im6KGpz36NuoXeud/w7GIQJjOF7JbQ8Gh5OIQgRURFzBfACixEQmJgDjWR0sps
YeHndi9hVIQKJPtcWsCxAtt2I71T4JWXF8YxN0GEMRnDgipCCZdJ3RXqmHxLw/r+BM3sIJk41BIz
oIo9SlAiAR0Jut+yJfQm+LXSPv6s/X8caX9swWCKlS3BTjeuS3YVgPexAhDjZx0Qp9pn8EoVkUHY
1j3IN4C41BCSNKgi3gkpe77fx8yzm5WJI80xMLByGExiraCfgs3zhyOK1cAc6yFOW2eQJRw9ZVhV
EGQCmx9QFRCkQjoWCBbwSLfd5v53zOwCiTgmkOSIeR6aeaDzlKMnwNFaZ3rq2Pdbn9m/EnFU8iCA
LqGQhdsR0qYZahHdAIyi4DkIYTC9heWa9tUNEy8TFiulEOQF2DTahqyOhA0NYhfUdCJKAmD7xGO8
0M3MWORpBq9svYDKUr+bnI2aPYNsVQpsQBp+NE0ysQjgZcqprqPApnEp/zt0wJU3p/ttz9zkMrEE
fiwjr8mnAGO4CBc2NcNbILZLLI9SXulQiI1cKuWfmaspsHo9RXUEyGcvAIBGV4P7kco+DRtQe3uh
S/iFLmYetKxMmK1BZmpw7GHDoly+LPWw1SoINPLA2aoNtYZ+D1J592duZl9JhB0D0TXK4Ub0BL2m
tLXKX6jSDME756o9uAa/7ncys6skwpjlBe3nCRvj/PkoTOSsBAkOoVmIvcyNgDBkUVCjvBBs8VsR
aqCuGjLI6YKx3xhcFI+r/sIQ5nohLFknCTXFtOglAeu+kYagJdFdBiJWGgIMyMX+bKKmCbw6fjFw
kTwYW+Bfg3Sweai5dcsvhUDnfHfiaLssSu5Cr57gDUihV4c4OEvA0qDQIqpePBTpFcDAcNnCxTuz
5CKx5D7qKiABBmkrngUWgQPstGtQ+v79o3kSiTXPB45jY4kbHbaD2l7BYKXZswQS+fvNz3i8IrHY
slQKeYlSN8dj1lGKwiqVp1RGAHE/2G31+33MTRCx1GXVeR6yK73jV491dQqkz9H7ut/03OcTKw3d
kt4LKTQ9MQ7TGuAzMgq+jzIPPteFGZqaunEdiYQx71tUdbIZZqiFSFNuR9Cruf/tcw2zv58AOulR
ZJOiYdSOotjoVA+P9xue1u7WFxNmuxFaEJRMkyLGOs2BjAhpV4g0Lnz2XOuEwaZETgzp3hscIISi
CIzoiC9YQfWzq1MgjHSaDL2nuJgUlzsATuM16zL8vD8tM9tQIM4pB/JBpOrF3hmkClq0wyaqklWe
tAtu8lzzxEFNwFXNN2BZdIbGoeBjRtAX619+9unEKW2ZLqLGqOkdJnqjERIsUM3QnX/WNnE6q9bl
s57Dd8tlpRYRpQ4y3nClfr/1GXdFmDb/lZkHZpNPe6HH6ekkXFe08lZLoBzNlb0w5uD1y57v9zPn
RwjEMeXKzB/ZEVUlIlg9wEIBIRlOFPfeJPQgZU4L7gU3QMEfAGM6y4M6436/c+MjDrEsARnEs/7g
0KUERStwtfEQcQKE0X2iUBd3v5OZwBiYFn+fRai4iX3WoBcfHBTACga81g4itEUh8amPfiqBkVYG
twG02Xfu4HtOKoETWQ5cXssQx9TCJuoXtjk34x4IxPmHrAX4Z/1mcFBBQ0GMugRhnBj0/UdRyDxo
lLzhrURkwehFhOposJm8pkAHGkigBzqP2mMUGUJLqqh9Rs1ldgDvDoji/HiEm9+Osl6zoOjvCr4z
WT8UoAcXjShJAs9eDl1zHcwBhT0KnbdGHSMN+vIUEqeTBgFEb+VXni3EAcTCefIccGBlC0ZFcmSw
SoOpQUhqMJYCgiy5fHIEYDL7vr84t68gRiLOptiyfesnHut47GMQflSA2ctm3EaGC0IKKT3e72Um
sM5MyIjrg1SnwDSNMdCAyonKgPpVkW7VIEtTquILrWe29xDtf5bYZSTi0KJcKw0jFn1xRauBWkh2
B5WpNkkvaW21YWTUFkIz+v7AZswmTxh8jh4EPgZUyZEywRrpd24AF/W4YPLnXuU8YfNBVxnRYJUf
nQIFlKh5ARXZE1iP1EaRQLT5Sg+F2bjAVEKROQG5SL9gU+diShNa5Xq1hp6tc4qSaacY9gGw6QL/
0segm2FQ4BMdcmixUr8gGgRNkgUnlJm2241Lnye2YU6jzCoHYZGDXGyySx/lA6yQ6ygHEPg7zJqy
UiPZU4/uko89mZ5b/RH7kZIFNukh3+N4u+EM8bwzp+crgFrH92ifW/f3xtyYiH0IosxEaYZ2cIDk
jTWBB2+8B0UtVJVErlEk7OF+N+zcWIi7o2gSCDw0Be1IJ+8Y5mr42H3z5/5Q6MIOTMkoXQtMyNOv
wbSjg1Vi0NPt0lvltvUA6On3jTLmwGJHNLruneYISKgtrkBLt+BMzV2KPHFvCK5Y0x4qeh2o9q3B
g3eIJjZGAXISYH+A0LOhBM0BGsFfydCd7k/m3ICI60ERUZutUFAiptMSCif1R9jJggXyxlYXfWHc
eF0OpBB44n5mPy7X1JWD4aUo4wBObHRQNIJKSHbPRZKT9PzCFpwxTxxhQIDlTBtUceO2A7AibXdK
C1I2bikde1mIG6dogs5d2wmGERWGidE8mGj0aLNvTcoZNLAY76It2GXMSgVLrd3oYN0waAOPM5U2
e21X6IqlHArzlKipPRgnKKjv1rEBC7ahzPvrODdwwp4AdSrCswlx9mhaT8EiDvX2XTUkC1tzrnnC
fIhSQLtpGQ8O2Nb0nk2+a7cCC2K+4KXMNU9YjlIJeaEeMK9d43Q+SrIgowXuj/tTM7PFOcJcVKiw
90Mfql+Zr1ghnIuyOCUg+ghQs0Cz+5R/vd/P3CAI21BBcAYXGIWXVphDx/Kt8jpD6ez7jc8ZPY6w
DYoMsjcUTECCwAo2AqvS23jDrCCDAAK0B2ZVG+O7/Am79CQ+19vuxDrV6n7PM1adhFOCSCxtRyGE
hag+R6bWswSscf1L5vcLJmjO7JGYygE7169Aau1UFZjfWFqX+JVcggxJ/PaKx7awI/cp7B/vD2fG
H2YJC5G5wDDLCgxQO1Ka78pm276jnhCMAyiI0PP6l4DKyftdzcwcibcMykwC5rgcnVGCzFoqQ88L
8smiDSKxfs1E6aDf74eZ2Xkscfi7CttuDNrRcctjl6E2EoU3zTuFrd4ZEapXXBtlUiXEYmJ+jQpr
elLj9bT7nbMz0Tt2+qgri956QuzLCjxC0YKg+Dm1SweV+lq+ck/KU7oC1t7MgSPxt65B2eFCr3Me
G0tYDBikDDp3Ge6RPuanem5UA4aQm4lDqJyjKF0EuWYjqiBBg4R5ELvPOTS4wZ+cd8eFcU/m4593
AUOmbvhGkcO0gdcd7GqbXwt6/AgWoTUE3/Bf8ogiGAsCtGs4+rYHFjdqo+jS0oLfnnOGTOywXgkJ
XFBXOJwZrWjjS7Kg/GmhtHuhA+72jmJIOIVbSh2YctABcmPeLjhzZnHM9WqdWsMq10t7NJP3+AEV
m2p9prbiQ2YFT1AZPCtrV/V3EEvQO9PbSlZhZ6el9Mbtk8uQ8AsRNZ0Q78I3gWlDk6R9kn33CQjz
mgcWpNDlixgPCwd3ZvQk/ILG1pLyWmAcD3ks8EeoUvIF8cCF++hyLG/sHDIC7UqoJwdNDuMUZ6lR
g12zc8+Qd9hHoHPVm8dyVTnjOrBLNfiuVuwK/HAm+KH0+sm36IX7fGYuyTB136MEVYzxCRkQPLoA
Fni1r9mXMQV0TZE9K+1ySMLhHYnSw/P9AzOdzH+OmibzhDEVgTkIrFjO0MnPkQ/a2bhdeBFcULn/
bBuiD7/bIKiMpQxKkUen0bwVjbPWGbmdmp6RaCIe2/47xALVUiu1Tl04IXNPVZa87UEUUlcNupQt
cIRqjNqreN5brM6tQfFh3p+zuWfixRu4Mq69jJJ6lGWPzrDudoqZaWDVgXkpcd8zxjf1C6o/63TJ
pt62KuzFwl91Vng0oJOhDOfZpMGM/96YrYEKvGcRhnthPDNdkLBqsc1rhXalwanY1y58bMW3EGyv
VA02awFla4c4P7Udv3DQuGktbmwLEmoNtlmF4mRhcEqz16HXrAlqq0OzT5fUUQfRul6pokaprg6e
Xs2zY1W0Rd1CaaQGxYo1bi0VDCQLL5PLzXTrY4i3A1BF45hAEdiB8pZRO92x2oKGPFTTTainK2Ur
vhQP4So1QJ+gshaSeTpK3fGOvT/zs3NB+AhK1wISC/YyJzGKN9qQXz8hr67bKI46m8la2oQmeJrV
3pBXqfoAKl6N1T+htG1JevMRfYDy89f9D5mGe2saCHchbClK6gWsSdK8j5mdhaLWCvsGieQYlLv3
+5jGdKuPyQRdbWRIiUgR1CIHKI1t2h4k5XsmgGzr189aJ4zNkMoULwgIBdUciAPExwFcxHH1QI1L
UIc55+Zic66+P2NcmXEZfD9Ka9d9E+89CNfGZeKqeDwbAmo9ZRqQm4Qtz+NQf4qU8LN32OWDrjoW
UCGd9NOBiXPk8akEj+g2Y1+h2ruEiL99tbKXN8BVD4XSypDxRoFjHYDXEBV8BTRh3IV1v32rsSTw
O6UVyMfHFLJRUAUxCw63a9vIHJiraNS7V27b7wIpFkF7iwhi2wbpwtm+vd9oEpuSgLEaOwL+QtH0
CUjXG7sGj+Ck/FEkCEjd33a3Dw5NBvIFyPB6kTQyDvRY1EIbD/02W3jiXV5a/zwwNBnVhSSxMkQx
2EvYtfeWWeJ6NHkNNH3KyVu5+vAaWcO22YJrWi8g8XWkIMyrhioA9hvRzFaNFoKSZ+F0XS7QW99C
PNDcUGp5Jp++BTzAD94JxDB7MDro0kvy3j6zLxKI6nUwsWzBsK5okJuMdC+GkMjCNF8uh1v9E3a6
ZHhIhwoF4yQ75SWFBhXQJg56PLt6ocWbwnFNEN6a4K8RoHa74I/NLC4ZDg6YPEbQBoOOwk5jCgi8
bkcoPxTyMQ8XupjzWMh6BWiXiVEEkV0HZcOn1P4I9Yfhs9UYLTW8Ja/o9jhYmpg88NNE/Tj1AXUo
q9YVbFRfhxOmApupgVxMhcPydP88zN1oZO0C5YPbNaLxHhAQVYMmnnVmTG/VGEgYaj5yLb6ZGKP6
Be3LAx72hqzmVmHU+lNv5BajgQVDPd3/kpktw5KlDXkRhNnATS+T/eh0hmjxGqjCNRCjqqwN4RoN
hf+H4iHfhkt1G9Nh+OcmZclqB0ah87qceiz15Dh8jwjm54avP4gqoxV6o0NrA24E5FqXOpyJudPE
pRcUrg9uU3QI7YT6sT9Jq/aZ+hLBG76NKIQz78/kXDCBZn+/uSUw2nglKMSc0IbkWe8gmGH1Zmtz
erUNeDU2ITuiaHhV28MDY8SQgv9Y6HluRon4moxCNjHp0XOrR0ayVkxQu1ixmZugRrVQma+Lqn8c
7HrD64VTa/62xmNMeBisN2D4Frb03P01ec1XlyMrghq5YvANI/cVNHuIiVAslJ1cCPpZ7bDKqGbB
1b99CzMk8D9TSpHvp4xhHjyJE4NPt2npccmC3t4rDAn69yJRinrexV5R3unqC+wyYCqGyzk+uNDK
UT6YBL53RWsC9JLvr95MCJFRCLtTg129Y6dgDLd3n3K9eWdWwytknNLdUknG5fH/zyPHkEUALETC
srGEaRtNxeRW0Rq0uw78I9U3XYtSH2VcEqAeWeN6hulRLB+aC1qq56a49rF9ZNxTrlrpiNmuxulf
wSxCWkhntEDj1VR95+D511as4dbdg5RkF1u42hxXheCAb8mGYkPQddVsQPJoxsZSed/MbcuQ9QZj
HEEYbdpyJWxn64BwxxphSiKLRgLD1UHDvwse+JdSQyWsJVqyFvzsacug1v+3zY6aIQQZpnCOd87e
u+Nod9+9I63EE/2ZPaJYxBzPzSle8Cpun26GLEdw2ayifR6dIYIOCfBjU2daCtVH0CxP9EnNsLQR
5zpifx9VQBVcnYvoqOhXCWcD3+8yB6k8TVwf0AxADLIEKppuUXsf7wbvKONRz4EO26aFVQEi5R+e
B8KasTSd0SB0ZRzotVKlLmrKMT9zic4Y4TZYuOxve724cn4fah4HoG2dDoSUQOgoD94CwJmrLNK5
Vnm5P47b7gRD1jKAPKn3+GkYXQKKwbNInQaQA1Xuxh+WIhK3bS4jTwt5ZXO5BJwsrYAuIE5uxvvC
YkwEzY3myTOe8Qy2egvESSb0EzZLe5GbmTiZNFZDFcriFL2tzTJTeWs0oRuqQ2zAKO3ESI6xXmnQ
zjRETVhxJiCkRohbCHd7+Q7OQ9NV6b2w7TdILfZqptMLy3kpCb9h4MiSiI6l/759ahOBSNx5lQWz
9RhoYP2FmUIUVKfMX77xs6WdrqareQ8VVh4VMAs6kcpPYTq1Npa8iLnbgHyP+SDxgYDe1LayyyQI
TptuWGpJa0dgXa14QFqPUb30op3bQIRn1FJ5PKaTyyKuBWfcID1qhKtxKy0hRWbuapmwKAkHml1X
RvuyBTZj3VtJJmS/NW4NKNE+0tO1byyG/efGQpgNngvGOvzLCaKN1ATI4QzavzWjjk5uBysUjhg8
yPlUKBGcGVxi/XfmuPvGTJzeqK0VyrFsVpcs1kQK1+hWkLwwpYWDOvdphLVhO7oRWZRyO/KB0R97
ld+76GMptzAXkyerDTy3GuRyuiAAZ8L79/E44nbu1SOP/406Y+4jDehETVZZ+NaVcfZ0V1uq+ZsF
ixE2iOZyhCYmG5QhYZfsonWm2cLBgKS4cVqav0u+9sbxlgirI8qgtxWnp1mtdwiEhhakLQ+9Hhhh
rZarTg80yRARDywwYh4R0Uj7en3y9MgEw8ZGhPbq6v7Bn7F+JIRd6aEQGoA1CgxOp7ja1cBBuL8C
JViwKzPHRSTsyjiGKcjo0PwIsT6WlcGr/9QxS7Vpc60TTovQ11XtSRLjUMJRLt8C+qEAb879iZmJ
wjAkdN2TUhT7t2hc+AyO7I6xOZPFQtkg0HcNcKWyqvgobOU9r3pPiAfCmczxHNohJIPTt81MyqLW
4UIkcCbzwIiE2eGCcBypBvPYfYOPZIvXGPcSPoSpOlp9qebf3Do/ljv/IB7vj37mEc2IhO2RWi+G
7t+0cJ/Uy/goAGSPnM2v0MzfoXzJ7/NE90d1sLlTZ/MfxfP9bi8pohvHQiTsCsC48RjImPR9e8qO
9ZSEq57ifacn9vitrL0TRK9Fld2ABBClpkiAFvv8aSnwNhPpZUj8fE2BFb+8LDkDbUGV3XrH3Iy2
/Il+Qfk6c74/yJldS0LpoReGvE7NM44kfTBFpEXSJ8r2FrbtXOOEXcnC0esHCY0DlmJEj8HCwnDT
kbqxMMJkP64chHioeAoUenDM1vllL4CMEzrM0c5H2c5GObabxoKAEDiMQP35ADGUQ/lZbfy3/IBL
CMXsoikIJv0Cyvltue8Nd8MvpRf4aW/c+jTCxkCE2QMTCj4NG8bxQ4cfV74LGGdw9jbsQ/JW8CqS
/lq3p5/dZ2ldo/wrPwe2cOy6FXiwOBl84yCLRPIp2Pbf3Dmu1Hwtf+SQDnmG8B+78Q9LwK05s08i
+oW26iAzxjFOaisvsdkibAk5ddeKoJkorMYcpKEQYFbjFdQwhPyYwoXPVe/V60BsZgwbzqgKvaiR
9h9QnSJpkh7suYf723LO4ySLAMD97PMFeEWdwQhWogZVe43WYlOwoAarf3FatZ+gnEsXzwyEihEI
kwa14Uruc3QnqYER4H07mr4pqtAU1h9yldNaA9oxuriGqIaRbpdiojMxLUYgDFvRKUXdZ+hWtCAE
bwcGwsbqlHkckXX039/f6dVojMbkMOULvvzcmSSMWsmCbLmDootTJ68pKIcgqmDGi+7KzA1OZguk
Lixyt0OEHLqzjClqso0LPFKpo7JLN8qB1dttayV6WS+Mhplc6RvnjYSF56JPM02H6DjzyfNqDum2
Dw+V4ad6zTZW8km72tgZi6UpM54mCQYHk30SVwN6K01ImhnRKoRFrlftB2Xw9md4nCLH4KLeUI8Q
0F44CTMLRsb/QUHfjbmEKe3YAQyp7DlvuK9CApCoLU4gSt8JXWUxsr/jO+iixeMxqULDK+ttGA3H
UOIXKlbnVpYwbCJVN1kT1IjJjJzhe6hcAnsmKBtVEfW9Pxwq4ULxCXReUnCcOrw1GNWu3zCb8OQh
RsasRbO2Qk8bNkuJubkjzxOPs4DPIJYwddaa2bpflftkXawhzmlSu3bTbmoD0sd7eRUa/hpER90G
iayFYc7tWcLYjDVoT13IKUwFIPvsvVh3T95BMuJ3+WU8t2/RwjU5t3EI4zL6XtpxcopnEdsZKQN/
HUJgKD5aGMZ0id86eYQh6VuWYgsqh78LfBdghVR4kpWzwq7bcIlVZwa9yJCQ8JbqxYTx0Uf5wKFQ
CtBWPD29N+mYrvo1+8m9yzWY2RehgzMzRkLExSaOhb7IYL28g8CCLRJMyByzdJJnvBYSIS6ObAsR
wekgUzsZodu2XUKzzDnIl3DSlUMEjug+FATMU6dR+wjRolFHJZYZI8sEdWor0F8lzdN6Yym+N70+
b6w9RxiDvAuroKAwUZAIc6hdYMsq9eAe75+PucYJKwAt96FzBwyGQ/JOUR9rtXCWSoDn4j8k4puX
qUaIaTReI2Ay7DxkH8NVb7C43e9//WwPxOnmPdcbhunzCwPvBdWzQpO1geWx5IX5mQvMk3hvADyq
IplWm7eAtHfA561BvkwfNQV+igjkEp5iSMir9CZ/ileRTj8vOSyzgyMO/QDXO2IYehqce4hWk6EM
EG/qt92C0ZpZfBLwDVIogHMgsefUDAs4ewdFE6D/CwhJcJUJ7uZq3wmJ8EKLvLIQdJh5aIHuD5v8
6vDwVDsyQ9bCCTtER+4ZORs139I6vBX11/09cduu0GQgeahTyBNV6GE6lshfLHz5zAMVFOO/fzkr
FQokLNEuY55bEwPY1o+FFR6DrfABpIudOf4qsxMT91dpQdh8xyxGxWYgAzQZEq7igs1iH/5AlMuQ
hx/ZXVh7T5zAWZB1MzsX2w8aqwKFwCREYVPorbi4iu7P59w2JJH6UiB1XeEC8CJwhpI9ZhYwPKmg
5ps+XEPvcCHQcXvZGBKk36fcmOUUeuG63MgLZQ2ZKDsHY8f9Ucyd40vA8WrjFRHbRy6LwxTbCJx2
h9pO1txzv2r0yCmNepWvBr3UhHX8nuIBQFvS41LEb+55RSLzixIUR8V0jrPz6ERvnF4HyKBL29Fy
T5BiRkYRT9BdbQWvS5SYM8eMIWH5EZ3L/jitWdsXejd4+gC+Z2qsoIh8YAsni46+8pwlocaNT/cn
eM6WEB5eRCmVJ/Xw8JpJKs2n1Q46mFF4ZKD+0AJRqCTxgi80t1MIm+92fNslU0+UgoWkKjUW3xjk
9O6PY8ZxIJG+bAK5msZF6xL10bbnUOIWGp7dBoQ5j4sujuSswzYwxspoX6Q9u46ONfDRkT0egGs6
1bsqUPP3zLw/lBk4NkOifHuvl0KvQY/Q5Dw352bnrbkd4pY6lDsciDjr3KcIEE56hOTzEkBlZv4u
XtPVOcuEsYCCRTjN35b5ELYdqutC1bP9g5uolSmbioOK6wUs1cymu0z1VWeD0CKTRKOzwShAY6kK
hgC0ytdSLHRuLEToKwulSqbCGCE1xTWDkjZ9JV544c1s4osTfvXlYFGOGsi+oWkuU2OlgST8M9cf
7i/8zMv5kt+4atwVvZ6WI0ibto0GtcEaHso6s2tIkD4szfzc9xPHXXGLTgb5Myq13RxOw3mA+nkA
7fT7A5h57pDAW4aFwplQYnZQV/PEP5TbYvEpOnedXUzm1eRAhi2gqHFq25GOrtM+Z05m0h/e91Jt
8lzI/tLzVQ+MRw9+XmD6x32/d99buwMX94P41B09VBOrjAU9FlBIgkRL/PjRfJGAW7qFMGzBYEzI
U3Tf8Qk6OrG2pFcwsxgkXpH3Srr3IzQuHpqdf0acjnq9/9kzx5dEKUJIfmyguQ7/0568zifGilfN
xyJV3czxJYGJrsBkeZwotMOmJ5f7jLMlCuWZzU9Pf361wKHMxD6V47ur/8PZle3IyYPLJ0IyGDDc
svTePftMJjcomUkAGwzYYJanP9XRucjpk56W/qtIIwXaxv7W+qrS6We1L26mludqwT9SvUs4oQ/+
OzAilvaBvBbPdNMjOplSDbbyo4hujuxdKS5dQghnvXSFAtkREHYo4QPwD5aQ7JPcMx0tuwVEIB8Y
BdFv427c+bdeeu1LX/jsRvsD02DdO7i+aJM644kw3XHR4xNt9aOC4rhvwI/x9bG6dgHJRTHG12Ho
s3O16QxEBSnXjq3AHrEvUc+GBu872fcPkOdNb7zt2v249OsqtLkn4SWKrZt2L2zPvk1bsXPayO/Q
HQTXXLHv7qpxE6AMcWs24d8mnlwiB4vWgSJZicqyBa16f+hXRonUjM+ZtUSq96AXDPVM8/z1Ev99
YsglkLCWUIgaZvQu3PY0lCuj31tCI22m5Ovn/wnC//+5J5ewQbSughGz5wgeAbYBu/rOWQsUebPn
dj8c0FuN57RY9bvi5G/GzbCxkjIJExcouFuKGf82FeQSVAhBcKhXKgYb16vYGCe+Sa7/p1Dwr7Vd
GIumNiocBR7t7FogoT1M+ZS7/lnesz1ATjvvAdjEOw3kTRMBl4ZpJ39VJgXgOECvvAZ7nYK8c3ur
Z3Btnee//2W5mEV12FYzsqCqiQKcRuHdCGiuzFWRS2gfNNAy2rAJkOEDpoFXYKpoHtkqBHhR7cfV
FLXPCHZQNfHvp9/5+/SjvNM8Vq/6/usz9O9bSMILC9N2Q8a0Hu1DNiZoSsxh3A+POSTQ8xsxybWt
uzAqA+l6Dzp+yMH7l95tIj19/LdffmE/Zsu3VGhh4wL1AQR71KnnwN2MyzasNl+/4dr9umRWrVsI
YDvKg0FM3Jdl67wQqNavs3v6dia5QYsIM8szsGXuhuND7fi5frH+LhGf3Cpg/9tlkkv01Jih2MTP
rVpaniWWD331Zslb/vjf3oVcEq6K2SyNL/FwZgXpzJofoLJKxspZyyBIoKG7X0L7Vn7zbxdNLolX
TW4HFpmQzLeYMgD72329ce4xnuzv+5eb46bnQ/sPm3GJghpk4BX9uVjhy/DBK33QCKgNC6dfRIlT
VeROJPK6i3Kh7ux5XndWuaqn8L/dpEsuVjC9cagq4+WgWFdPxIuzMHJ/DuzGPbpyEi7xTyVIyhwr
AAOSxb9TA+ErNGSGG3MLV4J76Ob9X/u2+NzxpIuHj3zrZUn9YnZ0Z6cIxScUzb++TVe84SWlmCUZ
y8HhTw71nKe9Jz475q7AHLedQugvfv2Oa5t0Yae5tElNXIFAUGCEpn5nkEkk462K3jlJ+9fxukje
MqU7b+HoKACClurH4Vgff/URZrOTYGOOxa2rcu0159P9l7MZINpsMZDPo+lnViwSUbuFfPeWr7IV
6hzhfRV/vVlXOjLkkiXBCSB45zYFKivgI4vhedxXuQ8OJUaIz1W2MC7XS1qk0JcO39mN3OWKO7hk
QWAdG0vtoPTQ0xwz+6eAPX69miuf/pL0YABnVwaiRwJ1C5nq8NNCgaDwblyQK7/6kvJgdFrLhwIM
arnTm2V9k8XT1z/6CjSA+Ge3/Ne3nmeCfF2iWT/uprtgJ44ZWNogYlPhWJG38H6+sTtX4t5L1GKl
l9Brz1OJJFZP/u6X2cmdWfP118u4tvfnv/+1ClX4VklG+Pjc+Ou69tIgGA7FeKuHcHWXLq41FKut
PvTx6wEqX7cHzJ/s6cnEQJCf50rgc79exp/K8j8u+CWCEby7GM054wfk1kn1WuysFDq9R+fdTQCw
WRMeqb2zZev8qVrzF2hEb4swmpEUhduvf8EVG3mJWqyrKiwXBwt1SLXv+RzrCVXPIXxitX/jFdea
IpdAxdEloEU/b2awdnewklikGx0gPQdsvnfrJdcuzEVwphZPBGzCTlobHWV/XlTHZgfoNbgJ5kTc
3YJIXHNdlxBEwE6AUzgvZ8DAoo4hcYy+Iggq41t+60qEfIk+NIvrFXO/4OqUZWoHp4nUkQMRgjGE
CPKtKPnK/fQu7MBiLZApc/CSXqfnfDFa0LAu7yER/vb1ybpyRS/hiF7TGEvMeEFT7SoUHE33q+he
vn72tfvpXdz/Iqz7brbx8K6FZvddYwOfZn1w9yUDxMjPT06za53net4wTOlp8e3r117pTRHvwiyE
Ta4JLBu+jIrsO3uI0CBykTjVG7UFOm6PzlQ6IBjbyFeAb3f9q1qL51sI42sbehEMNHQq5jFHuFe1
x375DJs58vnz1yu79uyLCKBTDpSIGyzMOL89//fAgHifbl3N80P+YeQu8XxzVuZ1O+Lhy5NJrH1z
ctLyYW2vPS8CIDr9TytwL06ELIPasHPntWUb1wLgzLqHNlD09cOv5C3uxXevIBg4FuXZSmLUoTvh
yscByvU3wqIrV/ESc2WFvtPXAZ5uVsMPFyjHM0idHG6xjF6Lui45OIelWBrQJOPXj0ngrcqNjcnY
qCIRJPgmVDGcDXTXfdD8rcW9df4m84109kp9j1zyczaCF8iQ8OZqazD0qdfmwJ/LfZ0GibcOVnYV
BR/zgd2I96807sgf+PFfUYFe8v8NmgIRFU40vspV8OQnmKSFkkiy7PqYPWMqGKMitxL2K5Mo5BKL
NTGLZPOZ/KD/Vr92AOWBLPrDT2iSbfuU7MXqFgHVFWQeFJ//b8jjyJ6UjYO9nD5A01GpxEYzuoid
NF+7d9XKivkrpqyxsvAongUmnuCW0ltO74p3vURpyaUikzxDzgAUifpxibr2Vk3x2qMvMkGuXa24
f3508+nnDlS7blXpr1W6LgFZArKDE3eRPsmD8wO1Jpz9t/6DrmoStQdz3x3LF2xcCim0++bgqA30
g6ud9+4c5httzyue/A9U/68DaXVuWw4BjJLx/aienwfmxlb1VGLwhLHka9t0BUJALsFbeYFs1oGE
N2Bu0D1bmf3yoFc0btd6d2vY/0qU+IdR4q91zMDUFI2PV4R3BajV9IHeuLJXDOslaMvy/M7wvnEP
xSJj0+SntmpjDpChI/Oj59FDsNzIR66FDJe0nI5cNOHTAnIbF929LlzLaVlZFNqXEJsFh2bjTRGU
Hzcz+yXhWme1bNx8Wn/9ka5s4CWAC9IDTm4z0CA3lK7A5xMHmLiYij6qevsGLse+Fmdf4n/G0WOo
HmokpJXKNlXmg8YSHYF1kxuZhN7YAuxaFP7OMcj5hqb8YEHONl2T6U3V5zJRA1PxMqEcV9FZnPxi
ORSB56cd7Ug02KaLpF2YJB8CmZrSxpSfZYqVboUftVrIOGdFmKBWjaEJrwh31VR0cS9KsN1UFlu7
vjes+diwjRIUce0yt6tS2PQBNP7ZmzCZsy1wXb/zIltiIDCyl2nuumiUsKjLw2KFfLWoEJyY5ZTH
dcerJO8rUIA7JNgSkrkbq4HKaD9Kbw22hjmqx5ajqT54MZmdfN3yUcVZ0dfbMZvyVdAYdawb9MQd
R88v1TSKve+y9imsDY3KSTXfinbp1/iZE3hrBv1rQBkhzbhbrxXCAYC8C4BlgCamGyuQGqIFk5MS
i7Xg0GrG1G3haYnfWHG2qDoduSpWjsIUOzYFpMYirFdE9vmmbE0NTYAQNHV5Oe6nqjJ7S3pBxDzw
m0+9IPGSDX7aBHkQhS1+WzU30J636HiEAlqx6sTA70jhVBu3V87Wd60m7ad22vB2mJ5dtLjjsONl
bC+I8XvwPuz6egT8jHN24+BdiR0vAWH9UE3CO/fpHdbGufo1jyCC57cIAq7dnEv3MEscrXMLd+g/
eO5HrtyIcG2sj68v5rVs7hLzZVpqL910fv4jJLKx7+sJab484sg7N+pr1zboInoULgcT2RkkMYSn
ir/36iPk/81+XvI4Dm7DhgFqtQf3iIGghIwoGjiJ+I/AYPInEfrL8EONC6StNjxo/gOkMlZq4smL
8vjFvtUeveIALlFcjDOVzw5ewLu7yY3J9AyeyKiwZKyyk88fvv7KVyLsS6JGOxtMpiZEaa0DxQId
e92dcttYtO8VtSPK9rI3N1KFawfqEsuVB6TVEob4MJVDZFvv87xd9L2jTq1XxsTSqykPEub8tzrh
JYorG+tS6WoCi9Io0jA7UPsmRcyVm3eJ2SoJLbtJgCTZ2mc757d8Rltwx+J5VZ3Uxn5onqWInvjL
11/oShT4J4P466AtteUHfY51+C2K2zhkPWYBvn70let3ieAalRUGodDLofJBqDW4icwf6urb1w+/
FlZcQrisknWi90ATSVAntBPr0d5IMNWY125boAdu3WgFXFvERfKfy6qyqcJrgv6xHu/mJo8rzKHf
WMSV+3EJ45p9GjaVPi/iwd/x92CNauPR3tqJ2Jl9dVcfkUxYoAWrP939rdj42he/aNMaW3tzhWbj
we1tkow1o4nimKL6eknX9uuiHBjQkMhqxnkq8+B5ruHXA5KUtXvjc1z58Zc4roCJfmF0hKoLpebk
QcljNWVjtvlPP/4SXZSNqMoyETZHsVATjdrZe7T/tMhwozR3LTG6RIoJyDK0Ouyg6dMo95NOqkxb
HK+kN2fZRRWaVenqfg05sSBCDuXsWEHtXQYmnm1hAJLriK8iFz3w2Na1HQWLAE0dHcWqrDWGQpvF
iTA22qel51dpoQL56I4TgVRrgMnaG4f2inm6xKSFoKEpGquih5qOY5wXZyxIn6sjohFr0xj31jDl
lRzuEpzm1tADIllHUWpsre9+MI9xNfF8lUvVP+nKqtdtHd7yHleO7SVgbQhmYy9lTw9+19WbGgxM
EREui6BX2f23VOQSVTbYDudEWvLoD/6w8cHhtublaMVOObtpG5BbQlpXbMolM53qqb/4jHkHl0NY
nLms2yJDqb+RHmKbpmgCGXXa9h4nkQM01Ff88+vLc+29F3ZFSjnObGDAjuWt/8SU0Hdz6XIIfBa+
eDA6zF/KLtSHIJxn9Dr7/mYb9QrigFzYnM4tyFxRx94TMmICn1BHHWeofOVR6TXFvT1CVwza4SFK
1J4Ce0lUULf7FSwA4sedDQd4o5747wFqkNWdt+YvZ0qsBQwpkAPc93h91LfNU+tDzKDR9DNUZjuc
Maf4Jo2Wu0aBzW6oQWAm8s+yrlY1EsGhCWvEXwgm5fI6duSDFqTe8FDfgiCdvdb/qwjjB56jwb9+
4FjATORFR/do2VlZMiwhMalWOesjEKv6G99xOUu1V5AAf/ChdVkJ2mMogqj+4FOXvKAvPj6MkCfY
Fg0+Z+Qyl24HS/Q/ahFmASRvc8CofWb17245zwLCBhW0XRvj81QOgb7FoPtPK4SVnK3GXyuZVFA5
Ymnnw7DU/hBNgs+p403tU1aU1t1A1a1i1p9S27/27CIRMq0ALhZScwArF4e7pN5lZxGB6Gfyqjei
j8gajOokerNi4MU+mYp2Y/Q0gEWvXJdxvv6dxx8IGY5oJd2CqP079MHaz0bsr7WLXC41C0ewLkck
/rm8TWDlO/PGP4wRyBCSr6/zny7Bv9Z9cZ+LwHK0xXJ6aJbWwhBf7e/dUguI0oTisVksKGVNOEKi
ozE6QjCcCILrMGmG7rA0XpKH3neLcJpUxQy9uj4AkQBHAdX4giW86V5sem7f98jUbeXtoOIHTgPS
YILK18B9c+cpk+bBY6aH6F0JOiNR7IUR38KaQ8adJjSf19OQp202/K4rVkYqnDtYNiMSrxzLKK8V
Zs/7emP5sxdRk/N4acMjBY2P1S382C7+7yLrWNxJ5xZyx/b+MHf9a9fOgctf30YHbh70vQNGb+h+
xAuGe7ahxw2J2NKFP6WnfBnlqBgkvjAczb8iD1RMucMflwLimHKYoOy+zPV9K8Ig6tD7cFGK4Z7Z
md6ZlvVcygwAVjb4dToU4NxChaJAzV2Gk4lLPoR9RKnAyKXtaKwyk6Fp08Efxw+r7iBgO2f9qtY5
2IoZHN1cFJCjsOR0P3TcmRLhoK4SMWtyHNRn4EAes2q2NiEe9Q7lvrPQZhF+M2Ih62bxnDWDZmse
IR5Qv7wq76Ai5JCPXIVAZbc4AIgOQCudSAqruLKWsSWpquzpsRAQkITOCYY1OTjVp1mEbF0WengD
htB1Ug4J9U2P32LFLZXDL7hOS6TtkpfQ2USP7A1yBubQu5Dz7jxX3Wfa3k9Wg7NW2mEUhFpsmsnx
NvUiq8gDLxkwg6MrwcUc6DbpIAN/IjZjD7mC4KMl8cNxv52Hgliqjha7aQ7KkdW6tV2yBkk26OVU
hbl7VCqh+Sk72MM6hNgIIEirXMn6sW3y4XFG5jRE3pgNJ9eqgAYDARNKd6Mni5MKXRStqJyGiEPH
4r2rqmk/cDtPrbkboe85DcnIWbAPId37TmmGAemF+SA2zzxMlbfA5Yw4Qy6UzmIcpneSAZU+NmGH
sh8Yz91Z3ZfKvQv1BGn7oHKjWbgqzl16MC7U3BfZg8qx8gFJZlzGlu8EER3DY9VkY0xL4x18MTqg
1eci+DhzSoBMzCJqPxgC0ijfqt13Flo5uEAh+vkYKvbpeu330qkxtyRVGGWWnOMpE2FUy+6HpX1l
MK4DeaxyRA8obJt7N9TzfvILmYBfpIiMUwOJ1IVyO6AIsZmgltJFzJTTymU8iDnXn0Ja4a70vRDq
aKCapnlB1zZ8TNpheCeaBl2vCb7kezYI955YBPxZtqijPAMmsKCnsWeA8IxPuhuq2PLCYztWn9pj
J4dP832hW6ihidrdmYG8S7k4sXvuf3glnzZz733ONEfwx7o7mxjoWED3LbI8bj+qrrBjw83ZDFrf
qe+1224mLFF++GCXuHa6ZiIeZv6zEu19XnYkmXtKts0IyLn0K71yK7tduWcUOvX1qe2gJA7eSEx+
a/uj6/iQZg38ZRXOx4aE30jXTPj2jbs1g/0AnZNPyemurGDq2mL57QUj6HwG+7su/U/SZnJjtf4r
MAZ0O/UdSGqqnkRLjgGJXhWgPmdMpBV2DE0q+qoXDDQYXZSJyYf7PGtOtlW2sJIwJ7zNfnRjN0eU
1GoVctLGBc86pPDLu1RTm4RWu8lt80B7FqxQZwaQuHN7s6bheGoz9WQV5tWl7hQHo7jP/AokfAPn
P0DthuHVUNwz336dWfYkrPLJ53Mbjxkt0gofM54NndeidItj69V1ankm2FbNtENYQqMWaLLt7Ngg
sHXULlx6d1VlnrudkXNufNFY6ULzMa4D0G+qfBo+GPCod7MlwMJk2xhsreE636RtSJw5+Y8q67o9
m2lxHETwoyoxRj4UdAfVdXFqBPOOstRWLHImVh4lxap1vEfm5+WTyQoY8lZkiSiDfVEMP4useq2W
7FsIOavE7ot75ursNIVFt3dHAyFQ7M++4+fjQTqz7gaPQFtQ5XfLlLM3JfV9L+ujLGDS3dKaX6B+
hSqzbSHtUdazX7XvTjajR52V38eAvJV1s7za9iJ+DnU5bWzVHnpLt9ADmQPcMLfHWatUS1Pul5jF
D6rHJsxJ1CyG7aaMYPx0GeGNS8i/RtQZimheglWvoI1VIxot6djfB2MgttySkG8fnLfcUs1+mW3v
RylzZkUK6hVRyYHoJKzei4Ey+HYwhzjQrivmpFvAwtn4P3JTmbhjIMDn89Pg9RulCchRRZx1gCKL
LKaTPa8kGiaRl4WwAowvTzbPhkQP4ZwSEuSrupuezrjVWBp35y5mz12zckbK43Fs2rRiOKeufgGB
Sr+WTKu4DSWOomTpxMEIwcZj7uabpiKJ1y35zlfa/wiqcQJq2IHJVhxyXFkX12UztFEjezin3lr7
Y62wyum39BoFgbelTdXs3TFWPRA/4PCwc8ILPxlNl2iNpp/UsSznmOr+rlwCdHj8BdSMaODsXAWI
rb/EruB3VdEc8n46lLghzEZmwtzxWzmgjDhZ3UaMkC4ocxczoWOHQRLVflPWnEErtEQvaAIvfaui
pnJOQKvrV2PYmVIo7zc6y+ibCKyj086gRqR+OoDCd5kxsMQBMYSA+KpoWCrqKRon3Eo4YFHwI5a8
VxWFJBAdo7LKTzgZ781EwNqXtRvYhWdhgTaMQyRC+Pa+6eTeyvXOdDCYgXw9x3KVn6+y0J3SYiRy
XZMM41GljciQZamaWIPOi1h1qCw2yqwV7XGxAte/59O4pAiP9tgXuq64WpVWmzpVuLNMtYHYZgrA
ahoM5T1aOLsGB6fUMp19b+floHhe8pOS42kuwSubk4RMJU3zYthwhQF8UINGqrTHhBLn2NJxAmlx
4UdNb02RYZpEmeYCnA5Zd2qnDHRQ0KWLUUbaVgHAsKF956CsEVn5sjZdCb4dH7LuxabWoNJuFQQV
9DZrgwjUxWvdqT/Np1VgwtMcij7hLFvVAUzQWJXoZBbTXT7mOqVDfe/6y30HrZIlaqhoo3nyXjEH
7MXdoH/OSydPwoyYgBr8No84sfI4BMjcRIEbHMjAuxhBRIHWFKakyqpS0TDY894TPcAcjoXuTDA/
Sd2oqBj7ED1cz03OIOxv4eSCGZcGcPkN52syZVurLFITzN16Gt06Ibazl5bYQKRgTpgQFbaHAh2O
xvM5e+uSIrRgI3Hl+aLpmnX+g907jyzMkraWYMHxll3HmmI1nGdcMzN8Y938jly8hHKlGmI5lsca
rMuNqVL0EMsX+BRwzXG8KFd6idx2FCC/NA9lLp4WSwpIaY8Zi6jtbhYfo6AAQegVEbiqrA/BVtfO
iOQgsXYkfKBrE9r6zan8cFVICBqUsAdODup9J3NiyxaIWnitX6DVPr10y7KusmmVW6R6t1xrWHuo
K8VFR+wYim1gDTIu0BsG1pA2qrsXNpBMueN9aA1dNeqvmTFbPcq3zGXH0so3al6wCIOBfi/kxaZg
6EXiuKV1q1ddllm7Usotchh7LQJ7OmW9/VSMxYlKH7j+hnfb1s0y5NvcjQNL4aYw9EaQKTmqTyvt
2DtuDezTczAqNzhUb4Zs2RoZICTLN3Zd3y8TN1Hd1gAPwU37MyQFs76A9Z5Tt/Bfm4zeBf5UxyHA
pSJoX2ffj6fW/aC195GPaPe3xSzjwUYYqEaJIkCQ8chnxQMvlmdXVqvZ4SnkoPTW6zXmr/LQIKBG
9BOU8vuCMyhkbq0LT4PWhZIxnRw9pcof88Sjdp02Y00TOZc85TZD7/QNMLoPsyxHYsaTMkMiRb2q
wg7AEDF8kILvqjk7WVm7X6rmaGOxobZTzafHzIaMENKGJ88Ky7iY4ROWAo5UxaT3fs8N7Y657yZZ
kc3JnNMecsqg+ZjKLUgrrS3JwmqLCqi7pRgCkRzq3HqoSZIjgj7SocqT3laf3oRBy8FJOPdWDc+d
1CIgQqzMammcZOhwtpmS7VMTaO/eCtsk871T0SI6zFGxx5AJBHcxRSHHmIc4oLqqgq3odRc1GEIB
kzbGVPuUTQLRVFdGjj8iwGvcZFaYtNT+LlDeMyavl8jmvIhH05+4q492hQPZefjaS17E2Lo32iOW
70sg7UKWQxcW6AlM68W24Oulx8vxZR5RPoZRIAbh3fhTtZJtSrTKI6YzumOo/QEBgXm6GlxpJ4TQ
d27TxqrUe1qLB2WNh1DSPm4WuV7s8KN0+t/G0mtWOpE3sB2S0N+BrH/BrEBOmHfflqbq18Vs3dsT
exkIkOz52KzC3iQQnkzqgcYyz2MMVCSehhxiaMVLb6fUQHg4Lz7zMDsCEBsLKWjkD1NUawbKeb2c
2qL9KeoKdXE+Q8UYIAbPqIdA9CLKqTskmQMWmRbklKJ1fzVFDU0wgLOUT+09MuKNS4M6Cof+sdHV
BmQwT4ZVJ7uoYwZKS0+rpLL4h2Ajkqru6ITquzt0dxxp1bzUFUCzDD8CMyVBCAPHMUIa+lkJoldp
7qU2uBgYD1nZc0cjRatnsww/A0hu3wWF/5NOzgQYHIARvoMqRxM+uqpxILPguslUFPeCLCcWeEcw
yx7HHvz+ufRXLpV9mtnImULP3rXAh1BLtVFbufeOyNG35Igp4fsa53vrjUdrEseatg+jkeipkVjO
PxWORN3Th8L8qing1wBiUvq9Lz8wdPAg7R9e9svKzBK1SIZCYm2dDsOH8tdggjtpZa+Nqj951aKq
L6Bxx8u73LcrIAVnEGEUDSwFgVCrdh5N182J02YZToeH/DUQ6KoG1gxkGtvAbsdlpatYNTxxKQPL
11i0ceOEe8x4QqrPXZzdItHj14tL76dgWe4GFEIe3bPL7urvAnmgtLu0k3a6ELIuLNQzKvIAxAwS
dUg69QGE7n07Qix7YtUnqpOvZUuOwTwlEy0/nUU/lDVqLq1O+gmtQTV/thJY5aZP69K/9wRDd2QS
a4EsLAshQT3b/W6kZAeaBiDJa38jDUmmrEpY361wLuKpz1MUslGcRfJGxJ3b0c2ku7UrGYhv53Dt
iwL5CaK1ksBy0Up462nuR0CgccSdcbcYHgm+REug+9gotW7kKxsB+8kfxyWXRx7g7hKUzHBM7krS
HAsh0pxkKwqmpgiKvPEcIBltwDZqT02UdXItW8Q21guC001veyJp6SN4c4G2t0UqhvnTziaET35q
vPL7rLIfY47EdwK5CF3WXvXJ8I+0aOxV9B1+C5lpXn+n2fBZD967WoZXP6SvANvH1HKeJXDXCVfD
zs9Qimq6B3DWjHkbu1lxl/P5vumzyPIHEts9oqiiQKldwqR0rz5cb0N/K5e/OEXwROoi4r1MePtq
8kdem9+u+qaHF906QAy/jeG9x0tke99m8ym8PpoUtHidZ6Ug0RpgBBjginZ+GMA4Wb7wvIi6Johb
pPFzEeI2As3aD7+KhX7kZXAc5Q9QJe1m5MqB+cQ478luVeLNxZE51Y8GKRoE6thBzPI0YcwLU+fB
zwVzkat8HPcuvtc4gz7QPYncqROG7LxDaUerfemzje060Jl0f+b09+JvKtM/N+KllM43xRo0HFDo
cjo80En6ALRnOkw8/H9CHmn4cM7zveFO2SKG3d76PQjxGoxewVo5vyx/x6iXQlUcCK4BwnkNiun2
XaNW1F5LYk7l4MvttMxJbnqaGgGQLWgUTZGnzXJq5kftHEdwByiMgeMj5AWAxf0OSutxB5Ju/dvK
nhvnIWtlAmaVJAetLm/2enS3jcFvrAAj08+sdGNa96lwfvli2eSjFeH5OQ5fEWUKkZh3f16lCY8W
MvOZPEHNNDFVsFHqNzMK1K0IGQMownrGjcfJ3AVI8Aan3wdAzBbtD5d3KgIj8dYJ/G3uz8nI+jUV
0JRAgaVuPzotYs/xfivfX4PCfFOGztqjby7E6oqsR7g5JYs7pshBvRYjOryKqxkkmaN4CAOzU7UH
r2jPwIShqMy3JXqRdd2sHIYD7IP3BmYM4DikqRVkIj0UyDhd62Dca6WfhllHqphA6DtZm8zptw5j
PwzKeDAp/8PZly03rmPZ/krHeWc1CRIg2dFVDyQ1S5bl2X5BONM2Cc4DAIL4+rvkqr7Vmd1R58aN
OME4stKyJJLA3mvaazOHN5ricq5t4qAJ6w1GXgJamYNXr0ZK8QxpS/gixM8u4CvXpw8dUn368QMt
Bm7eOeU1208jf2bwFEsL1zVweuMcueO9eBKd4/hkmvcuFCeCySTFwjLpP/IelxHHl+8WqKZFdz+E
mLnTxCgwsXzW8pgP5GkRy1tfrX3MXO2HNXIQVzLYO0P3UnKi1j568FxywMoUFx71eQqsaNPkkKjy
i5aISndN5GLbLZ4c6PjRRDcXwc6+6e+0UrDbBzRdcjDgTXPTlXWYtg4FYemxVaslLomC6aPFN7oH
JwC+y+hkXMZMuQsSddReFp9EwcJM8+KpxcXDkcCdxEYi5d7HhIsyWMmIpzX/Gbjoul0MXMLyEU2p
tTxRwPggIGCAnHSDEwPiYKghU+I1BjV4N3NzndIkVsFcAzIfEn9CdI/oVu0crDAyMSMYQEVslxmc
7QL2w4jdMgLVICpeq67B0WvaRAgrinxcDO2a4X3M3XxxnB7+hSPgw7LtVgtHlLxqgGSopKMoyn13
U1Xhts3fMWh+g1Ju1dHbsOnxGdzU9T6NX55YLDZD228xPvKRtRuMVzzNwqwALGdBdaSuTrnaTDk5
ORzXzCjTQP8sWXwb1/tKPBn6jiYWMEF7os6IArdoaxhCmlTMU1YMmL+KMZS0Yf26bBBSFWJJxLI4
Cegvc3fYEC5OHdkX1UfPTyW8BrYV+XaSt2HkQbm+68Mpa8XNgsT2qThzLAETNJyIQu5VghSGJOos
NGzYzebpZyzKn6ZdHrE1vIYUZWyLGWpLPDzrThxjfLe+oKkkNu1c9E0GtVGJPiMPWkCN7iOapSaD
OgcT1/zmEAL2w+kUKiNeD8w+f40DPxXd+FQF6/IKupTFh9MKQBBQNZTDk6POqh0/uNfgApT1DYRW
JwM5UVpItHn5TsQ1Qv0+PIru1BueetdbydphSZ47K+ks+zwweMNuc4hVCyam3YBhwYoI9wPOY+H6
+caXd6wHm/kQOe/eEO4wU2YlguWmDDvwKupERYEuJy4Pw1h+jXI8uIK997KJgfB2fNuQ6EmLL831
S0dcwG31C5/QO3nQszm584DUzceRIOFBefd8bvduPN6ZeQ7uMAsUro9bPex1gG1ERZuw2i1olYd6
zwG28+u4BiCLw5b0Jg3ZA7H3Fre1S1YRHNQObze5ROhT3rrJMrM1Lt9HJwpR6qtSj3dXp9JGYiA2
GnnPXVfxRF76cqkoinvWdVllLaU7TdCFpjFmpyIbTojoq+kVk0fU1vo8TOF8uwgNoUlY0Po5qobi
XQQOUBPRSj8hkx+veeX068hK8hob93bIHec59Av/sXUXVyZRKHgHiBm4eD615P9HWQTW8zclFno8
2cegeI9mfBj0yR0vIrr8a67zf1UV4aXJr6SdK23lUjb5x5zm+1baB2hPnv71S/+vwhK89G/aBDXl
ZY1JobA2AHzB5AQ0DLa0cdp0bvt3pvbff5r/yD/hhKiXvGunv/0nHv/s+mUUeSF/e/i3h67Bf/95
/Z3/+29+/Y2/bT67m/fmc/r9H/3yO3jdf/zd7F2+//Jg1UohUWh9jsvd56Rq+f36eIfXf/n/+uS/
fX6/ysPSf/71j5+dauX11XJwon/846ndx1//+B5/9u///fX/8eT1A/z1j9tulAoY/f/4lc/3Sf71
D4f9xYsIi2LGWIhIg+DqFJ8/v5/yvb9g1/eDKKY+CcKriKnFqxV//SMgf/ECyq7PYExPFF3V/FOn
rk/57l+AYsQQhTMaYAw2klP/6739cnb+ebb+rQWs1+G+mPBhfhU2UTSieHsI+gAK58fM+122Mndt
bQO3BNUXl2Kn+g/jjyiwbXCeiGSrOogfomJyVqGabuKm6y8covqdaqqNnvqHNo/jvce6HYsms+5Z
uPwJ8f/t3PsnhY33F2DImAvwgLoh3uW3/OC/UdmwLQiwER4GjxtWrXMFiHYCepgMB6kIJgGi7rtu
oVs9ImmDiq68QGuN/dcRl76X0K7ZYscAMD8OxKSoeVXKBijqSQxQOSJt6kbNcKbtDmM5ioOdmvMQ
tcsNi8f3ofNZxlHk75oxkCudL3Ltdtjx3HZQ+3wQ7+4COK316/xpqMtL7jNMEC0qGJt97z1nQ7CL
fZvf6tn3AROHK83nO1/MzZ99Rb/qaK5fEcZt+hj3xryQBt7v6tmBLV1ISQcuESd7vegqOnwfaiaj
wzBjvjKd0fawafTSKuD1s8tytqJkHjZsGU3a9SCPKqCyee4ZzIrznMyr6vxglM5iIZxLb5yXidYL
+BXCLyH2Ravm+gEk6k3eO0hcBneUzD22+6JtmU2isoMQoliOnpBZRIpN2IzR84x3kSoGvXVZz+Gz
BZVsVSH2ix+xLPd9N3Nyv79bqMP+RAr1nSfy60UUkRhZR0hAJpT4v9udh2WZGlC3czphSLIxaofp
zS624nm+K2uf36CVyayi5UHzQaLitKCrB1eyzFFteQjUXB5iX56kpoDqg2rtqbFc8crkp3pk54UE
1YnJCYRAQ95qKCY33z+SoqqyWJsCFZpxL0TFVVYH2LMgwsAsqeuhoRRN9eyOWxv3NqGBRhOxlPBm
5uxrwZh02ur+Mlokpdi8P6Di7/5+oF7/j4eM96sWIoEDF1VwAye8f+OWndjOctxWRQ8ZaRh1KPSk
CwYRuyaoy7SMuuqN1jREDHKVp/jGvK1xe3NcRLHTkZh2+vro+0eiyM2xVwIpwmGNsr9SsKgs8iB7
0CYoWSlHc7dUeXDThxyJxt30Z2vAtz/ql9PHSOgThvqQ0DgMf0+TcFBAIFoZhNGAUJ8MsQn1TVGE
t/haAFRBZbXJ3U5mnRuVj7MPinuKhvqhmdz1ULhw7VA4fkYz0vt6lthYZXQ3ANlNoQy7qVu/PPZ+
X91McKsnGCOqNSq5xW2TqmMdrGEFGIvcNiino/nUB/OfhT/8ptHB3ct8EmNj8AMs+PiIv1UU2pZA
kiTEBajMfgRxAfy6LcyJB4vY5TluKRd0kWcoMHv+Gizt0+R54uIw/rMQ0bB3HV5cvn8ETtVJYgYy
4vtn34eGhXPGYK3L+OJuascXT3xSxVaXVZBFvCqfnKlja8DZqypQAfoAau6+D6Fedr2jNbocs9yB
uYP1mdgy+X6yGOvlzg/RJEjsABv0NozF022TW/eWjdzJZAwG8fvh9yEcy3DdAT476GFxbviMTonj
m3lnMb2tlqh4JEGvN60/ZWPNgHmjfX+NluoVnMBwwTST7tbz+63hwzoPmFOuzBhPGS6ZGH+kX0Fh
0z3WXQ10O/fJDqk8mMwGyXxiXdscrI/ed8RutXZDdcdaEpxH4edPOSN7RfPuAlYrf+qLDiroFlh7
0H/8SdUVoHL79frFSQ4YweWL8xuy6/P/bQ+LYsGAylmVIjxRp3KE5qcJqodugazCTi95G9LX3KbO
VFwlQl24//sBIHsC4vmmQj++N8HYH3RbwrVoQDpgW7tQyG6O3wdSNdHRr4Nu24zxnQA5h461Jm96
iREWgoEnRzRW7X4J5UGMBpEPwh92KDW9l8KeexWTo2KsznyUIwc3kHybh+opr41+KZboR9PR4KNC
Mu2IrMu+w6wfWuoiHTBCu5zcfeHsnNIb91Udo+9aXMv3hT/81wFE3Z/sd963Z+PX7zMkjIbQuyE3
HvfMbwJSTFwkC8DsDuDOqmCB2pcNxKDJPBd631DoPBJn0XJX+AyKQUrv6ush8h4mNM+XUof5jYqG
rcIrH/55GGZAO4br9SAZTxmKmkckJG+6knnPdGjLJGrmZddiBKlwC7pf6g5Te6p8r5sCG/6yymlX
3kZxh2EzXgHVgc8dMM82PHlBf+wCgoFblRpSuPtMWvvBc+zhFnEgoEx5CWvo4H8sLIT4NYTlcGiD
8TJdD5ToOVVIA8wGGq0GGbU3nrfku8iOFzeuhoNSgZu4HnfX+KaAqzs91I+meSKFOTjeBIp7LuSZ
hWovBo8evg/ANuihdoo3auJ40/PJgfDEd06T9SvIMLaOrPntsgTiAmpxA2zaBZMLLmdavG3sDEBK
r4dhMh76Yr+6MZ1FkqBu6bkpDBwA6OQvrgsEO+6d5iYYHb3jeckQ9TfW79Krz7SAzrKnsj5Cqj8f
bNhiiGvddm9AKV5Ub9Cm5n17KmJ09ZYH7Vtfy4eGdPNxKpby8n3o7LJxxUCAW9nWJDykh3nx6Wku
nZ+ALduf//om/nZr/3LRhRDjxdh/iB+R8H/MkA9tTVrI/uq0GDNDdX/XaIwDG3vuJiVO+Ikq0h7q
uDTAI5DbVzRKo6isdnqZgMebeto2sv0aaQOdbtHFcluJ8Jm3SJCax+KjEjEoTCe4tMulq/I4q+B8
hLvWc+6CBXPQ5EQ2Qizx8fvQDMW85oJMqQf067H3fTCnwj7/64+Mq//37iBE4Y3KC6sXpSRGofnr
yjVAra6iAAJq4DMRX7qH70PtA0QvGLmbSeCdchO9TjUgjVwWLB1Z1Ow8gXoTDK14opBjHB0ezxBf
G/EUtYLtZx2W6fezjDO9q4OQptPsF08GzOnGw2RhK7o1xoXUj1EJADlEuCYf8jsNIdmd47sguyWU
WN8PMfWDpLIoYmySLv0yUHudTIf9bpHR7dhHTjK1U7BCTb9puTRpO4Eu0Wbe9XZ4AlbxMJRXZFkM
HxCWYZJbMbx11c0OerSPqJoRxl8tK1vFb5xC1jcgTYbK18WPXyZUtKn6lE701WIGj+0rSEwcBlyn
Wt6Mjw3N7xAn3WHHbCwSE9p8gZRNQAzndxtot6rU+DVQRhZsYkwZBV8F/GmoR9Sdc3SOdozbtxhM
arIAKvMGAEpNCw2Kfi1Huq3C6j0a/E08RBxj6XSddrChpUA2sYb7jbfWc3QzRo3cUO68g+m6iNky
hM0WApB5XCZlCBjSkV7Sd9W9R/u10jGqKMqfSlFC6vPA2HCvMaZwVwYUouZWvsmxqTLNZuRBondw
oGcsBySWe8Y5I2gZ+Lo7IkS3MY8lFA0pMCExzRui7T2LAaY5j0UMtqRo4xPG2FzAf/Urk+uNe0Xi
UA1k2Iy7VSdm2EJM16ybcYC2y+MbSGCfB3/yM+JCQObXZALZPCzbOrD11oXGNlXY31MYpQZ/BOjp
YQI0hhxA0qxKSKzpNi4hCtQK9L7f5z/dMXGcMPoYmLsTi8IYGlEEa082fJffQT90VUY65obqHFI5
qtyV153R82B1arIIotDHlkBXEbsrFdAyjVRLd/UIW6wjMF1xrOdsxPivlCjX2RK4tbUW4IudY8Dz
Yt+CTiKq65O5cEv006lXh3oDqXVCOOgM2pv86PTVAZ8sBICO5FcOKDUZFIHZanQ29eKeMaXnC5nW
7kGTHKarohpTx7Z3o3IfSmej9BU+jXo4KPqMwMw1GI0Y0Z7ukYgPeNOw26hfIFObYGHvMeggKeMx
oRAy3sDG8GRHDS18QFVaKfwcG2K4Zlj1tpRMoIHKehWg2d1i9q5ZaZ06on2KZfTedDHG4W55558g
IY4yKV25MWYcHxo3/EIYwWGmQXE2gA2WEQXGHOB0Doyd8qKGlJIUIO3t/UDbH1POoNpDqpLFEjKJ
PuF5HGxBcq8V4PWAeKceyglFym41KbKRhZcoO9SpKasnx3XfnWDGXpQ/12AFlsLdaqYTjNgsPACM
EjYR1YVnacTZeNGyl88q7nEb9vGrheAwbhYg1ZXO+utG5b+VUG0W4avnTCoTM6Sh+eDttfmsVN29
Nnjjs8lBOXY6vDT73B/dc7PAIDC7HPEVA27mhXZ3pIrfQWF52xGRExlwDOha8g4DaZ0oz+oI+sFQ
ON5Ju5D3dWBVEbOyPEL+u51yWDzHGBuhryaTdbNL9u4I8YXnA1avimA/tyPCK6BJTDBXJlzNy3CJ
O/C5bNJbGJ5+THPdbsrSHPylWEe8VSsLd9nWYBoedL3tmy+WASkB9ZPt2S3sJPs5wh04zmbbDLjT
2sgnKw+IBUQIcbwd8jUT1WfkrObahyIQIo8VbxsX0qW7JeLjWmJMcbosbNnarNMigDJ5RpJyy++7
S1PZGjJwG6VTw9/gWsdoF6Q8dDMjaxR/Tyg9nFM8e87JhHTLdAhVG0KWYgGYG9EOex4NLzwcoyMg
mBuc8C+AmXMy9cJJBuJgZNWQQlSnLrNxEsnokEAtvOmXVp9CBtdHTnqchFhtKWb1QXm3UQMd96ze
6BACZoU5A0kT8pfcZXJ3FeU0PRxSfeH2Wet2wJsH+QhQnW0rAi4sJ/DZ+/2nEqfYuxML+wJzna+F
aKH8GxWEMwj4TzyOKaq9tZBYL8+yn1Dmk9nLMAaySieGmYQwpo2p5xCRavj91tOVRvCbzygS9UtT
8RVQWMivhW1uW/+WTkDXneFuJGzY5NXNOKmLwNT52X9oOyIy3ov7UAbHmep1X5YQZ4Et3NCq/pTT
eI2cNXPmMJOfOdiiRE3BJ5hAhXKurSDJvVfRvGwjAttU09firkWwf02p3ChiDoMUYRKXFYaHLxLC
Ut/iqlyT2sMX53t3ToRyrzMoiMySYrRBdB6CBy/ALJlSO01m4/pSLq63E9BhOFV16iGET+vKa1dh
u20bSEEBALkb4hSZgGwisrBNg3aGKlg0u2DABBzFWdqYzl3FI6QuuBX6Qf+MO/xPretw0xv3R9FH
4xm2h1WJq/wBm+3ToA2AAR36p1E4JzoXMBW44BpJON8ErYBnpaw++6LQ61g0kEiOExyKFDpagQbM
XcxjhJZr3fjdT18heEOW7aM/g7X270tuc0SAT0/UH8rVHIVZTyd7UgShhnyBVMBpVariNsUopjEb
oOnyaStTGkCAhNg6bLwd/BQoiw+T07/Ms4lRkcQ/3EGBj2mWhCPtAujr9FMLddRAOpIRtu+kMTpc
5ZBDw6/SwMNV8HXf4qQgx8OH8reKs7kwdNshYYCsrG6WE7ykVUrqYN4ymVeZCuZiR413cim/gzzs
oXIhFcM1xtmIiJcZ6osqH8+dcaIUSrkfpWW3I2Jht/FS81XDZpogsPcQT4M9xM173RAC3hrsNxwu
B1lF9u8Hb1HYmrD59U1YH1k42tvCr9CBqgYG2nugkO0hr3RzaOugOaCvwKhME32FLrb12M9YQKN1
OIIulUXoghAF4doi1Atq8gXTu7MFax4kiExt+DtibMAma4A2rYbdSPn6payXl7D2x3UE+8NWcPOo
5PzGA1AegW52uru2uJOTIywQKu6xrCCWgXoQPEOCQRHJFHsyHU30MvWACRt/P4Y1OwAkRP3wIQBE
JD6VFhOJFcYkBaDytOrd/QgLUhIPF9a15UrHUYv+HhsfVKsE0Z6rUTqrBm8ZWowZZpzS/gDax7Ig
wJo5wnqQDRUXq6bVbVpVnGdTJDzUA5gy8xJY0LzB5NUZCd3NwCA5YHDDZQz8cMz7+bYvaRrrcd9D
RphAyA/VQle85st0MwB4HAs7r3XfnNxaQN+XvxWYSg8z7rkMofYmqIegvV8vM+qYhYaHGIxrAQdm
NakPkbOtMwVAh7uH2SJPTBqThbH/GMP+zM0MK6GKVjNzvoi0eVZAbhASUmezF5Ik7PWqEsMVgT+2
ViJnQ7ZeIvI9iUu79Yz8yU10LFB3wfugXjACZ9xBIC4VwIMcHU09aYgsF7ujtX60NutjTOQt5ZD2
gQ8X3qAWnHYE8GCsQQiKZGVtnHm9s3KQzpMGYzlvPC6TMqgtJCcEXpirOwN61oMKCW5JadsV+4oa
XA+IGgmCA1KHxKG4HpDVvZ0VDXfLRNJm7rr14EKEy3soZVA+9aWvoGsiNTiDPikeiBnnbdVqmD3M
NfbRd8q0bck69mKeaMuR99ExROnXFg6FEeodD786IbZ7vUT0jPYVVWqL4miRUNDiGtTgixH2H66d
qvRWpR2eBdfHuY63peC3TSNgSVP+AgEj2H0nhlTeNvZcOeTZDqtuQvQ41cW5a3HeonnaYCQS6G4X
UAE42T08W/lqchGXG1bQejeewoo8wMMB6b/pUcj7tMnTIQhUajrYLTAez0PKwdbhAbQybvGzgLqr
7vo2mSWb0qDv3tGbYsFBSkhGGhS0iLhiexd6IOsj5sSWaBPqZfzwIdvLPLy7pDpIpucjL/0b64Uu
nE+CZ8QM5GRhSujaMUwYtgZ0QUjH0u6A9i1r8SZRxnfQ3+E+TgKvGdK5KBBNYc0F4zzs3rfT2UDp
vutcgYCmIk7HBco8RcVhWOx7481B4uXqNFBYiuOJJdFYyBWbQqz5A3qbwto9wxy2jecGSGtRWaPj
Y9ywi1aWA5qJGPiRMYCEVEB+SbU8qqDeLXp67AuYOBdhQYPDfdqDXAkDiAumyn2DX6beQ23hQ6I8
vIF9FoCooTxsSDwlTRyc+fIadtW5HKA0dCwE1w76AubZ9xqDdlYjIWubI72CGHGoIQRuSI/7TRY3
Yz4sKaTQc2YiOMbzJrSrJj/5YvwQ0H+bBgJ014cYqzdhlA7Q8IJ0EU+Nu0Vdf66on9/C9fEYYFHp
Tdusxha/FYVA0fjFGOequ7hrREohdr3Top+hqSuCTcOqayQaOmDkUsx3tHV2OgbUXk1HzyPvJNc7
D3oQ7H565cm23LpBm10DMrajJzR6WSlTNYjMM0OqOcY0uxGFxrd4RQWe9VHwhhBFJ6U+fawgWK30
RDOE5521eY4WtPf2hauwRCteOqAY4Z6ywRVPWGKdFuRYVY636Th7hI/9NqfEftT5nLXMgUDZIbcF
8gq3bZGf+n7U+4Wz7eKeXFiN8KU6yy5MIooPZxBITqwYs6ll4U5LvmFNjA4Hbhtsc09TH7zjDhMQ
E6Obrd1xSanbQAxji/c671Caz6n1Ey4gxEciWriuFd/TmqPUjLFBeYjlKXKMLFHFS9XX237GCziY
s4N3KAsUwrgP/FqmObUfZd6/5PBIJOGsjjCr9ZgZiUaIeUgbtsF9o2QyOu68i3j9UIEzK8riEFRI
PIsI9O8FJVHGc/sMocKDeQBm1WUEG/LeYdVOgO9KrQONqGMFTpCesbu6r95Ab8DuIv6KY7myqvnM
UZKOGCyf82YjZw09mWl33TTu8tlFalsrb8htpKCXAoKMsMEggKJKKSySoEx3jgMWQmp/43Sw8Kmy
A+ah0Vjm9HawEExFeY43bBDOhjUP2Y/RSkHXOmi0WB1syPAAIfONNFDm6JFtpQ6PKGrueQcOZiF6
Nc2hhquIfnkE6yIIGzpU63nm99zeQP8NeGARwwE+S4iPxyEDI1qeq3H+0LOdwCFX+9hESKHW2FPi
0TugtpbYzb4gwHsczKAPYyTWUo9fRWsayFOxknP3derEwWkQKVBelyJo7iD78yDbyuEVT3oay5WB
zHUuDrhegQg4tZMRcSo5av5a+O/+0mLWRQuiARFwcYj7DFpzbcFFg+zg6wiyw2gMbpkJnDSgOElM
dSk+wlp2zGZNZOGD7vI7V3llpsf6MfSh+huL3qyqgaO3LTRD9YCUZYGKYekh3xcWl6PjTti1blEH
g8MKQpoNHLwW1OPrgBT0+g/x53R1N8LWLJW3nknzOgb7MGxCyM6ozTjs9SLKUZthROGKsUfqFM5B
weWYwCMf4jkYICHRW8Ppdo+QM0zHUQi0gyX31XaAv9mMVHkH9es4+zpFX3u9TpyjgI9ih3sIQ5mh
PTg6wwY+zgANNuZz1Pl06EG4pYO2SBRAMbCawTKHDl0XwtzmLZxQSplMQzRNK0AEPago+AaaL4Na
WrMXh9WHyk9LXmF8TzWc/ah+maHrRz2S30pOyzUSaT9rEt+WdsTVtqh7d4IrNSrgqOZN/TY5Zh03
My4dQHU419VbUZzl3OvMrSD7noZ5Ey9BhlsBurHcrGyu+0QjicbIAAYUgWIUIS46rTzItj2FIADL
f4C9QWZ0WxTHoeBZ7NF7VVtxe9drt933qr/rxXRySFsdTC5P9Q+4xGERinGzQScF9XtasEkmbCyj
NWsgtM8futF7uA7zUwQmFNhvgWngQfsu4mHXKgxKDSDWF3OF3a+b9j00rYlumrOtArNuvQB9CbrZ
70eVAYM8YQ5kq9gG/h5o9TR2pNmL+33rEagmcz+7UkekqYDR5eKpH/0cnVv5kIf+lPYQmKA50Qs0
onAMIdbS7xDM7ctlzTT5NLCJ7GduNzNUuEvAh41DITHRUe9mKJJ9A13oCKt8tKzqCqbxgqC0hijZ
T2DI3szdu5gBC+F9DUje8WaMjojRkQ5ZSdk7kkmWpPcVTUh9jYXMySWHChYyHyjXqkanUwt2sERl
Y2byGLDxuUOsZOrFS75p+vIux8hogJLu5wTZZ2KC3EJoS0IgxO16tu6QAf5+bBcOgFezc+UjXFIj
tf7qqcvztZwuo+suh7Ea4pUsYCZ3SkAXmr1uxNS9VG7+g0WwC/hOfatCE+JyL5a04eTiFvKrJi4q
7zJ/4TJelXVz68lh3mMG1ZCQWUPcl7OjmmBB976GEPG1Isci4pOnKPR4EtXFlDgaS0QJ5UXVLqvA
RSvUD2I1KtlcpCg2JhZ8GySlyveuWaIdnSBd0TDIVoZwLD/jW22WIju6bgAMH6OScP+PWeMhe8FM
U5wWwWPbDLDpqLDY9h6LbgLTYQKmx9AJLS5PYEQEuxjBVw8ixHdwkqhz7wmDElLUsLqj9xpL4APK
WS0xfG0iYvdcdseGgn1HDOoTNlKsUkUFI0JZ7xy/BxAIBWTFAfGHZjg7C1Yx+Kdge69Qtfq1DlZu
Zw6Nh1oQyUgT1mOUON6MqI5+ei9n1z3M12awlHTDDEJ/gLjAy0vTUBUnY2W9tkEUrEY+0XU7Qm9q
YLpYQ9Ea+D5a+RkCFfj3b5yr66AaMe8XAzTzbSiGnwhIA0Q8DTpFTZx7974dU8FGbzfW5Xoa6jiT
cEOinK22HjavpCN6wYpmP92oVQl0KVsAAcjZmYNxB7cl8oCdHkYSgwFbhd6VAMpTCwyY+fm5JmSr
Fol1MqieawL9ra7zezcwu9nYq56ccqhHh9fZ4WYn7xEyM5yKzAAvSxkGd2+imfQbuJZvCs+7jT0Y
FnElfg4Zi3EyKleBoylR5ECx9QkSA5EmzfFq68N2gRQAUkcTzKfY9xsRoK55x1qGPwxi3oZkvzRw
sXtiX3JxL1CRmAgXEOVYOWeJG7AeIR0aPQW6Je62ttUwUlU68bQ4kDHyd/DfviLRAeJD8KJbap1N
NI0/sB04CWYqBmnnOek0RcexU/EGZOGXdOxnDwwwQ+v17mFOZIKAFhdE+e0Cvcx+qpptHaNWgrIc
qekh+HITRNA/wHxRz9Sua6lfEMaY/B/uzmy5bSXLol+ECiSQieGVM0WKoihZsvWCkGUb85SY8fW9
oFtRfctdfSvqsTuiStcSKQrITORwzt7rhGVyP4MF2UfzcU44eCXhPbq7F0LXhDhKdbISYnSDdt9H
l9Ny7IdsVrPSWo+kP/D3Z2sKrhMG8MNmHy5UEi/CpZGQYoDEkOzSwNiVgUml4LZBXKwI3RnbioTF
U+B31wr/dR2M+S2DnRAO2dXFmuCyFXLBzeDmCwtUVCvCaz/TRtF2GaEsGnLfe81jm8zeKvVbi4Oz
8SU3sL81AShXu6t/kYEIV0EECVeN1nXw5nzVS/dXnkJv8sSDSr1u1WlcvI3DdpnUJrqfOsLVR0gr
HLF1sed7ZcMfbAP2K12gsnu3ij+8dJL7Lg2I3yyHFaOZsCix6xw0GrzWFs+DV4tnkZR7ix0z+uaR
9JLHGT00ZIl2xZyubjfdFU4R3lg+2iPZesaAjKgx14xIsS0zuCg2LhfPnOctGCG8ilXJMWbyTwhI
2osdeJzNwvIcC1dfDG+I9unACct4KYbqV5iwAuFDas9M3GjidTDtJ3ZuO1f6P1WUnKza0+cEi7nu
0PWMooquAC7AB4z4dBRB9W1o99+NoTwVzkTllSgmXJcKfSlybNCiakHNjthSEMmadmHuQ3Kju9Yn
06kpa0HIqMDg55nD/VB3+c13i03NrhD8yj5v6+ZGonBLobOBGFjhkJZOMKFZ/LwQD45u42MbOv1D
rNLhwWsdfWg99qxd8t7lrbomiaZSvT2r06yir15jxLfPL0nvZbtIcmi3ff8YOXF2Cdgw3zgfIHuQ
AVweYMac3BRy/rIodkUcjRi1sCoNXmVfu4yjhPjWo2q4i8ogfgRalTwabGRxcgfdYXlxyACRGEZD
Nqbvq01fY43wKmlciXUNW4XfbTPWUbsxhqbZuSA1b/7yRTeSZzAaLmaq9M0vp+DEzX/NWzT0YWqC
CUGl/hS4H2HFmZkkORxilrOzUIbcaBBoZ0dsDWfoyD0Exb3ljvfmbPVPefZl8qr6xpl6eEIsrzdT
Ncf7z2/NWZUralbku8l3f5QdD/6a2tgYtJ4zJfWzTMtfqV+YZ69uqNIHWgkdY+7vPl8M25pZO5yf
Jzu5mTUF1gcLWCFEnfzgz739rAbyqX1sQupmCwo8atw3tkNhslgWT1ZIF3IWYVZGVf7kWp2xtidD
XnLJcEkpC/m1HL3ylxWnoHY8J7+PVE9iZzacDZSi8eJHcbiNmug6h0lDAt19t9Hgv2kyXOta42FK
pfcIt/tXMvbOj4AT9bLoSB6a9zGL3sLE7L9oOxZoA9xHLKFiI8q2Rj/VDZtON8V+iZ+eI1Und3LR
6uVwHqskB6Ogre6X1tazazjmzTNOVkz8og+Hb9WUY9Ip6rO0iZRLA7Ng4j1HoV2QLFVohzoe61Ff
3IS0ckvSdc0VT/uh3RIB0l90G9YQVMhEi/sunqjULIISJeXFdFXGcpAPd1OIY17UVgiWj0xSYYbn
GOXYJsP5kNhrw8UlEtlNcnAM9+YbaXlROFNImA2UAzNSfCpZfwwzmp5GCVbFkLcvuRIQPWbF2Arj
be+QlpKAV0RQBa9YhMc7U+HNi9WvKpHhusKIcksT/TwNhnUHSzUl6FaM29auojPhlcchia1NYI4W
3uXRukduKyCSIokjTT4RvchKJFjFXqsEhIPS9X6oDfU4OVnxQAB6N9at/1R0xa1IK/fUS/9O9TjX
PYJIK38ReVhdeO7svN7mU3vT02cixSLt4ZX12Z5zdVeDEdN4HRCQ5uvQlN4p98l7FFbf72yc1qg0
ZYFSeX5j/g0Obuoaxy7GeY+Beh8afn4TU1se9JLDLJ2vdjM4R1Uhka7aUfIkxBdEol8TtguXEiYn
V5V7+5kz/75p6isAh+YQ6ujX0FBz6PNLMToH8FzGYUIiuA28n1SDYzFNyLjX7veUMILKqoq8gEcq
drQkLJEMIk+nL0DDtpPlh3eTE6ut9p0DtKZ5mzZDt/ccBmq1FEAQgXO0QxgVnKaRvzjXFATYkbXO
R4trnKsIFcwUGvkhaImDAhmoNoaMQQP11XRyDRA2wok5C9SLlDfAV1rwHB/jnHpZVW1/5IW9qSbA
BKIxXzOs8Wfyg4ggkjF9giqxEXbinT6/lDE6aSN81X1ePLp5KG+FFRobr/saImTZmaRR7mJLRAer
bN7M0rXWMKd+SIt9hBdOzqOHonJVUrD1UM0Eahu3PRc4Nse5QeoICc5JLfOC36Pc1BW8wzktiqsD
fAD3XxttzIwEP4ct/W757Q//QUAou6WsytjK2HGVNkWGhNORXHUzNCza20RT7u6SsEPCV+inPP9Z
hMVhSufpwUqd6kswGD+MGq26kUyXeORQ4aXpsYqt6JypdA1JIrk3Db2qelu9TG2hzrXXeJfEmHlE
p+p+joBjtGT4BqqJP6atQypuFunKsL2QHWuIDzSHYQcQC/Jf2hGL7mwCIEh3UUZUj0hh5scQLfKt
98aTLg3raC0HlFTE0X3hyvDeRZnoZdQQtnq1Te0wOFeFVRDDswYobuawSZmh9r49TY/zKI8RNbcu
4dgMO0z07RkwAvvObNgly89Hu9DoIFayAcCVlSQS/caeic1jgapibNYi6aitNsEsERwqv4TVEltP
5HCeCumeRg1Orq96EhSNNA6A6eaXDN6aEVnx+7pVYgAAMc2bGJvjWpguYPvM4KHsppRy8Vlx+vyC
t4ZgAxASrxkQwPodyn8v+e4FXzqRu8U6d0mXM5/LbVbbwa2IA58dB4Em4ae7nqLGzw0W3eey/maR
ZXuQs3ebBVN8gU1w14PKQPOMlnHyTHWX2JTJqBvOhnUdPzaHmXx+mNkCHGZv3Atz2EFkse8MqBuk
9PXLTJZ7TyGH5N52vRz7eUfUqS7yswfUM0Les6AGnvNQFKeCENkmyDpEiFKWOPO66kF1SfUQCqqn
Ns9RPupTAzXvQZvhKyyxCTxC+NhjBvkFfsutm3BTFM3I2VKpzX/vc8pBHcmif64JvldZb2bX3RWk
1DdOkCtqD0l1V3khAmOz2/NpcEQcHPed9qov7mD2W8o/wPKzc7murSwh64neT5qVeWUdapnfivHZ
H9mkaDepds5iYW6JNvJcpZu2rkcs8V2wB884bUs5QQFn6TkB+nPXSdu6z04fUPKCugwBT8ZLOFO4
ARKGXTo/4Z/t8zEqbyJqATB4RbUZRjfnjGKUmwyH6Ua7Tk6SLevv8bo7vffkk2wsSkc92T7xKB3G
71mUEQUMC32uA0QvnfkgKxEeJm0+5cIJzwMbpLXGtx2rXeV24jkoIAVypCAGO8f+HUnPdYtrAoyN
S+QOHle4TgN/G4aEjlBV6LOb5cTqggS2JO6THbF8Mg0CRZxfJ+RFvIUvmc2V9eCP4MLmNrIPMg/7
Q1DhT6TWYXpF9kauX7eXz++soIZO65vevimK5K6Mg3ep+g752egQm4BvNFBTao840F4TX61utV9V
N9n/QBtaPPjsG+6ziONNM6tzaFV8Ic0EhbIKUZSE/dVCaHSF2IAh21bXUHY309Xi4gfZ8Dwkz1Zk
Wl8+vynsp8o3rIcstJ4V+2NQbHAILJxr3ya3OnKI6QnZxdm+UXXwCFE8/zdWPHI8v0m3XWW70rKJ
EXjKwqr1G0y3TqO+6QMERDHCF9Qzjfno4JRduTZ+WplU7clfzBCxKLBId2EOaGbkIYqmo+Pn3sYO
zG7HkoIRsS4UUdV5IIyGZiWyX/IEhNRIKmw9aQtlYVkpIi9lQHhR2ycC0otgA2vlneuhtoc5fs/5
pLxWY/KAZ6m///xijCTDihE5zee3ZvK9iknU55bbnwJKDTR90xzK3nNOiHKio46j+OQvtNypSOq7
vHlTPctVVztIDc0O1ptM2q85Xq428fJrv3yJGsb2bItxHZN0QsoSpdnOtols2tQdQbNcfIE/oOCd
KNQyZY+wNXBexk6LFXS4FeHr9DCz5VjNDvpVDs09SkT283yO/Ga7/oGyKUsKzjwh4ROr0ksg0Pdl
+1qMPUWo06y4VMPcE5Qrx7WRBuWtI0K88bLR3X2OPDu+em5r3Nfh+NUKxuSFlAz+jTEL71r7dURY
c/v84kk2YzhrrF15KqMsu5RBW58pirNpXQNKclv/OwTr/xANuw6qa+m6juVZyrF+L35ZF7Fbmv0S
HxlhpAU6hp4e2+X2O/RS4xt2V7XukeHgVuc9SdIOd7nP5GZZRKkqbDZ0WLJzU1CHxJnUfeTBXWNS
ia8TFKC1HfUEd6QOHqhk9L2kFAtHE4QTUYAArhJffSyFm6Jl/Wry5tYDg9wFoiQ0XZMhF8K+RvgG
jn8tGpb/zL9W9Lfn+Z4QaDWEr+Tvt2zW3tBWdQsfrgP3hu4Uv68/bey+tEDLKGowj4gcG4vjtaB8
z9kt1MZsgvgBYneykEdCzNy6vYvRw1VgeF/HuDTuytpMKRjvV9+6cEl59Je8SxHEA45iC83vhZFz
ifR7bwZvc1G1F2Fp8pB1g4y0HB9sNo6vkezMu6DOcRObdyInlYEHJTiJHAUnWavkREzglRNR/vTX
TbLMEX9WjrueaVkupA6XVsGm95vDJ6wsMOA9Y9mwgVYRSPrp5MavWLDPr40lQC9QB/QqJB5vU9bt
r//4p3/o979ue3QE8m5b2OZvBGVZ+M0Qx5Cfg0m+Z0b8NjpwPPPEBymQRKtUGHdAV8FobUnCQoSQ
47uEoLHu2645/PW1/KuGIEBhmY7wPZ6K3xzOTINGUoZknAOr+DE2mp19fEz7SJFo605OZKL1lnN3
KGvrj1b4j1zJ+/9DluOlmvv/bjm+/Kx+8xsv7//Db+x5f7PMZcGy8S3byl8qBf5hN/YwDuOpMpmG
LMt0GQz/sBvjKSbCjb3H4Q0UnPToub/bjS3nb8j+bTLyjm3hUras/8RuTFTxnx4GAyaqy5yAHZOf
/8kDlRg5DA8KYR3cTOFtyevuIYoC6nFpfIQr0yqXaHvbEzViIytYPkyP1LVujD2aEs5AtVnWW1KM
wSGOpnhbC8PZ1UzZZ4QxziZVU/p9sLv+4KUuhSVDGFo/s4jTp9nmhHMGiGpDPY+c8F33o8B6eaiD
pLlEJU9kkbfWq5R5eS8BZaHeHkYW1yB8mrOCAOUszJ8pmONNIieyeNokyWqXMUZNM4/vEHynFwqb
wabg2AmAJNcqu/qOKz4KBOSbhCLL32c1Jt+sJNVq6yyu4qHNOXGSmjZXGCK8mPSvUdypwpZ3hUVg
20lraIix7F6HCBdEbZXgttvBx6sppSjcDTegkXcjIL9ZnJGydddFxjfyNzjKmkxwMejS4sOsuhGl
LIXWLh2/dvNmWxGTt1SIWoJt41pSNW3ayMie31hx21OeG2BbsyyPUdym9bg1pePtCV/GN7af+as9
WizRUoTTmVpo3Y90bs2zcPIZfpiBJjAOKeeQ9ZZxBagljjXh69dSivptAsUNidFPJHBVYWZqrcSI
9qiyY7RTo3THXS8mKl+7E7kdKFcYh7vSfAt9b8QOW0be2o/T6tZHiNj7zOyJB7YjCeOwt7BoOOzu
Xfj7LYuGWwtwaciRyOYpnYv32rMABhKDagfy3YIIuDVkrxyvuxvaNP0YwONgdyIACILY5CyryaVs
4myo01WbTtY+0b0+EwoN0emMlcGaPftI7lDwoNUD9nfn4uHYZ0IO5Taz7VLsItVBHAvjSJNX0T3a
DiksDLhUa/iau6azjtls/KzDHBhQWk4lOUmnR0oXSAcCXeOV6K9IgJu/yoZ2BzXng8QVtv2QtOjR
Rw9D22rK1Jyucx8Imov74uSAoIvXEzrD73VVyq8xv3WPIKohVhOUaBZjld+7QZu663awGnc15TI+
2VLXTLtBb+l1QjE8InQxyQthCrFqOgXuJq/G6ii17R51pTWcmYm9Ijm84DRGsgzWokjQ2sWDLaAG
pdOw4zDVv6ZhZCCgs1vsF7EZpjBvHIciE7aogS1aOCvaiSRKQnFJdBnakubam0z5imYUkK6qlOPj
V06kXHfaRp7q647tSz6YHqGovvvm0ROHwpA9bFn++VjKBDlrVOvqNFhEyB4NH5SkS/zjQQ9KPWd4
oolO1V58anXuX8ZASvJxUhN5bsaCEjbYUzGcZMXQ/nKxnWy1jhbwkvChZGcEaiWBDuzlCDMoqAtP
iMDcujSIXGw5GZY/hrklayyhZe3K1uVE2kfOD5iuljqWlCGK1zHsmtcMz25zl2ov6RC4KP/RmRPN
mZ2pOUHmahnjduxDMWAIKv11ABtyWsmot6e155T5g606HkoHoP28Tsx4QM8+Rt1P8OIQeObUtsEi
p8OXIu30t9JB5Gj4qrjUOB1B442Wc1NllRAy6hTan1FFz1VYlz/DKIUv2RtVeW7y0bkTymS77kbW
Mp0pdGpmLcH/hUYZk5MFtredOZpymmCuBWsURPLYpSjhyK4MpcCpWOpnYRXlz9hs9dcW6itwhNA+
JUXofcgsz19alRcftstmdIVoG/lfaEO9g3zXz6c6pj7Mxs1Mi5M7MhACNHk/njGEGsVeyqEbV6Qw
wMHFiNPEumMbKhm6CHyAjM/zh8h7aJu+6cpXj8ovpz6vK7QJjuU+sHKY94a206+6sevDgm4AOxcR
qeXSK2YKUOqU7gauGR1BzY6UjZUGKQ8koIR/OB96mHbidgB6pNh/e0DVTgDnazJrpdc3a9oRuGs5
Nz1c/b6JSNpLke7yMEDsUhpuEm0I+9cA68GFH1NkEtXGGRNyPl5WfEvJudYHZB/GWTmJn236olfz
yjHJ/28CF1vCNpSMpVWoRLyn8KZt7NE+1Jy6cBsa68nuCnSWXiJJvI5KMpEiTq6/dqop3xTVD7a9
K0jk5lrfUWUgfa2zzlixGFhb6uC4302KpL6Ho29/c/C+7wHYD8TFImh7K1Vi9Ml8v39isyrdddSz
RkAZRhgH6WHyJUqVGViPFTfqWyHL4ntM/haeeo7OfTXVcfA9IeBmXWoPlfZqNvX4o+8w26/bfIJQ
h2PhJ1awoFjXZT7u8rxx0Ow6+a/JMeAqjkP5XNujDYg7xvtl5BRtMHQ2NqsJHcGba4npXgdF+Y7G
Ye5JeMb6aW6ZZYgGRnIz0yQbnJ12uk2MHpzhWDnOByFX1wPKJcV16JKMXYIZLHU+5q681WHvvoZ+
5xy12XoISCFahKEzfZmTuvpeF3PVrnLZJPsE0yQApSml/C6pETLLXUFQHH1ZzTt0VFCXygs4qLhi
3JYUPLvLGQYugoYRaHWFoQPZb/RgjJPzFIGV3TmQ/An8lYJdsu/k74TVgqM7zIRSOZKfSptkh9fO
4mm0knhjcOvbue3is4TBdZ+3kfFgDdiIVhwNIaOWRvVjkjrGTuoTJ3A0IdZWk/1WTmzdDRluEteN
zZub9MTTB0/Nx2CGibDqy4ookq0bC/nvbCMwrlGL12hav0I2yXB42vDbCOYd295PDyoezbsYcsMe
pxkPsjZJpWzJ64z3CAMqC6m3BmiI94neHYcCbxWRuIvt9h0Qwjgn5tkVX2RUoMsLK6F/DdYMLQ7K
MEzkuJn3dqMKWBNeaLyZwnBf8ewDSqhlBvCck94aj6Z9zGu/P7HAOAdlAvncNMha2hXF28d7FRUx
sa9GUoeTwbyLEMetpyDMdlbngaeMWuPnXHgx4iVzxImbDgkKInfeA+OLkT85QbRV8DMviooHuxaq
aAEGNLW+jbkYH0uY/pjjdHkplRM8UMpIXeBgZPsgpABuak3j1pUVeoROpPeCrNmeCgUNRad785zm
lLCNGyLXEmIWEv0RZAOqaQX2VE47RZGLXQdz582dOv/sZRXX1PnDQ2UHsbmuqkb3J6EYbyuPzQyl
BYiq17feju1vOkrcC+HN7ijZwpEZNvxb6c2UybC7Tl3hqM8hOxxwXavWj/S9jLzsYRClPInB1998
P9DTHaIEk2I3Rg76vS7L4jFB9FS8OrYXvaB3rZtdaVb5r9CoKI0B8O9gltPUbyJBWYJ934qUGrbC
J7EopO5fLNXJbeAHE/2KvpxCJ0NXYZCxRnUd3GqaT8A4WFQsp46jQ5a3lC0O2OZTmiIgW79FapQf
Bmnl576F1Aekg3IXBliQQ2+K5jRlLby+CFEj8V1xqTPcxGySw2NdpeO9D1O+XKGzQu1SV17/UgV1
fyRONOzCWHnGRqGbemzSvq5XyFPRWfgkJJeryK5g0ezr1MZMjKRgg/As+4FFAcM6uWhvGBzIvyQC
j+BkWMLsyKHofKdrsaayZT/viDZ3G5RZMEfNGiNGMVr1gZUJ7lKMccPO8Nh+1+zQ4h9KBi6hktjE
cyp85NorhgmqJtOaekmmbFAvXdWoV1b1QTMDTMNdJzsWyKBp4bYYDTAHaKtNC4SxJ9O47mDZSrZf
uvkJX1ee567Brq+j/BpWjvySyy69uX1B0TKpLVDGoZ/Jr8g+h2M0meN97dby4Iae8TAwQk9N0Nmg
T/twJ3A1wNhIaveb3TttTNUlgSRRxjO6s54s71UURmPeak2I14ewd5QuxTmCtvPufMhDoJwltWn6
JGg3nb0AF/20DJ/S0amCq8gK53m2o/kLyXJyUfFEsKJmYwtleNGA9wYd3+tGodKm6g774LT5YrGM
5atmrLKvILck1XBK41UHc7qNi5yiFGHTbmupkFLaCSmF3HamV52TDBkk6Tuy3UF6Ksl5bjB4mkRA
0ug8NXMAVF5K+5sZef4r2Ts86nazLMk6dW5habnt0Y8cnIazm8f7SeGsXJtzTWFsh8zQc9A19mIY
ehbE3WD2i/iolAiOTd4mqP9dqu64dQrhkSzSuoEG+VAE9qJxFJxx0ozAtjU0z1MUUuUjazEWBpNT
bu3ASb+O1Vwec5vxsU5E712q1MrwcxSQ/VdVMcN5TLumu49lNdyHwgzv67kMK+IrglFlR5Jq8cvM
hkqlkvdM84QFwe0lz00nYSrGU+zeW0QMCE1a5JBtDmAn4tvJfVp189aPFDs+QvdPYTSRARpa5PTY
Pr8DFGX/BgniweBg9K5KzE1UtUYMQHx38jaxqNznvsywDfuuw7SSsUS8O8MM9dAmRrst84Y11Bxa
31zbfRzHOA7L9HXytI9vnZPl/aT7/l2lwnpMKOVUE8XyJLqCZPgK2sh11zYrxTb0YJ4TCw3yhwo/
nbXujR5xuo3scT9XeM8sw48ubmPYGy8ZizvfCvMd8PPmQEGSeQOIZb5aymzOcqTci6mZuWxMCuP/
79iUT9Tufw9N7bufFIn5Of2Zhrf8xt9heGDtFAFQBjHsFp/Eyj+iU4b1t4WP55omMVLfdBCl/yM8
Jf2/uTbMO9eEnSMccyGc/T08xUtEFKm8R2wVSQYv/yfhqc96338KlhKbcl0IapYpLBSfQv0Wperh
CvvMJJDTCUMnDi4M66OKMxSB11k2CxQcbtFLOiDluIZUX/EDRsj3nuqjNY55O2ZxxKU0XefioEHG
OMA4tfkSTx+tq/8YNv/EWfwzuY/m+HNU+fdLdX5jOoYN1hHMJOPK6d8afW6I4AAYSGzEst1ZlP8u
jmypf/kHIRL6ji8Ve+ffCv5RFCGvpixCGke7tIM+SHhTy78z9NWzdS7OZJR7fYih7MriQ1ePIw6X
tD/70bnJXtvycao/8ipdYSmeG6IL+pwngkl3MwX16mWIX4cB64h1DmLSbXxIYb1YmGZoe6OOtuP4
MsGdnaJXNz7nw0fKO4T6GPQH9X5qI9lwJtz4FlD26IyIF8U2imPe01WwcNYzBtTsNS410AZoJuhG
x48xf0yM0xTzXhJyT0gm2CjPzkePTYl+t7oXD9OcY30UznUYX8rp87NJW8HnSVdU/N21wQdXl44f
YXDlQnTOERCnUlzucbTTBhlZvu5sp+cZPArK+nUfRduq/xDEtEw+J6MMOTraFZdRzcYqK18c78WK
Hz30o/mYUNXpw0A2xM/sFYPONS/BL9W+lM7VmM+8mHGU9IZxoZlHmCJa5xRMTNaIOAFd8EPXMWAi
bs38nBX1mnEpjQRg6wtqCo4z54LOsF2TMxDDOjwTTNUYcGCDrYQBGGzX5ZjMxUoBaB2870DKUO/U
2LGNbTa3K2g3wSmZPobqvDwbSzv2Cr8sh4Gta2Ia0S86e11+QwYvQUSaL2FzPZU4UKhYn25dCsdQ
FYbCbc7LJK5Qw/rqnKWbclnCvWbF3RQ4jNEecL9LiwFMAVgCFn0gXBYke1sj0AXGrVKqSvD/2nyB
lbvC6qnbDxU9Lk/gcv2m873wTzFPtOFfTS6TP1iLl3Y0gDRgy0ge+fPKAaTN+FP2B1ac5fGveEv5
SN/r7mP505GDl1W+xIz45bp4F6We1kZNn8Hrjs9cPffAyGTgtNXZdD6YJGIoZJlaDT0Rye4lDRBZ
PHJgr5gt+PCkebY+RwzPAr3GT6whWTWEfm0qQljrP83E1z+msT/PGL8VfFafU4YnbIvgHQAtcGT/
HIO3wWtnbsPST8R2s8gOpi+Wfw6sN/AlK4m0BiXshIgrTs4tFA62YOu+IPSev9ULeVoHB9tE1wQ/
xmZUFBR0fkuzN4lf968vdJllf5+FfWWiiheWA7bxt+uMkFf1bc/U1lNvBc0V/xvb2zK1te6a6U4S
D/zrv+j8zhT7bBtAq1KS7CA74f02nbZtHWPHRzXskRukcEmAeNekNG877Dl/rFSCOhRfqgAvmFcF
q0COq599jXdr1U248SqfPluiCdQqgKQ8dTG1g+JV1765zV4TgACOv/wW38XNKcNW0KIkWd5NPUk/
LLBy37CNgk/BSN0CT1iMNJO9WT67Zsc6GWrl4nQpMSnkPtx8rBlF8xbbxACHYt1kTzNimMw6lyVO
1OptCPj4+Y2KFBguo0ltiuDWtm+Cmiv8Gm/IgjfLzZbLMkzu0yMASyaCJZYSaCZW1RxiATUciZB5
Pb5wL1+P4ftyS0t7hPatRXNvF4pcyxN/xxU34F6KA3TvGYflopU6K4ZGQu0YsZyDeGky3/pKrBlq
cxkdg8ihpi9r1nijh5fWJaq49DdNmXBbHg1kdtmGmW9A2k/H80KUFBuze1t+sFwW7Y+ua5XXZ+Xe
eFkb3Li1EeYt1m/0HZ2zNJhXvZU1Rda4HrM1d8tlsxXZBTo89tjWVPTDE9uOSpKTiTN2WqIAZMhT
9zjTjfGIyGi68Wn9/NnVhbzRi06zX1qDODVn1OUhwKOyWhqFy6NRa+6Fd/kODHRoGQs+/fOJKz1Y
Cgxg7CJb9PbIepB7prQClVojeD/LXUXwFhYxydKiLAUgftbc29Luti3WmgC5tbcVURqunYv5HKDs
ZzMqSKW6/ewgclrrxuCJ4YKWny/fjwtHKuv2Bbj+EYUvnjzjHfvDypk/gupOR/vix2DWkJnel17T
go8bcKxZy386w9wt7bfcCf29/J1lCA5mvNos/1jePTNYIp/7YpwuQ4AjzipK0CgMZ7pVMxHyLxqR
XovxU5Q0NMAEygeulheE3lsEKmmbZfuCvYe+YpwXYj1wn4wSOmF03pyMiJ5z48FaBgfurnXLJaXC
hnHJBU88d8tiftCXIHlj6evrfVXtbYybec97pL8K70fGyPLBn1Mcnfoqm7flgrEe0zkd/ppizYBC
ecOZ622W2DaFpI4IbigeTSaj5Qq52JYWpgbGmjdZXCs/WS479FGQWpuIni2MP54XKoOa3CZiwGXy
WkZaxjO8fMrYEVzDiG6EwVZExMjsW4HSltEF2ItYOnVeeVeFVWQZi11Mt9KqXpVtlidqGTmaQAEX
m2mU1N5N2zw1+dkY+AW6YyLL57Ga2iB8KFiw47EwvDdEoPwaZTK4q4KqAKVnb3jWTWYK+sWQ8F68
B64kDSbAbdhNbssFLJ9Zmdlh+TwZvwVQO2J6HmPnSnvBgbqKq0jT/KlYN2G2GWk2pNrrXsnl7TQO
T8ZyExSnYQNJ4XkaTsCO4ClY7qVjqC4v5xlDmK7kd4Reo+dbDRxBl09aJqVlUBuCeXC6lRLDD1me
Zb4Kwu9ZuwOlul4ac7laLn95QRM/tn6ZBvFdXljWNYaRbcpl2pnzJ64q4sDf1RBB9HlZ7pYZisHV
GLcSa8bSAYyjpSkN683PxJo1qOMtimPj8ux0821k0vB6DRGDzRerVAHdIOWZW1o38Kut5+abpe2X
rmEmspiCw+ppudWlv3gqCPR+PjvLSkv5IYbQ0ueaOuzLhMp14XRiS1pvgaJQNmVp+PQ8uNSgoh9t
lmnBGqLqPaOAm6ukXNzge89/T4xrbOttGKSb5aKWX+wGSGJ/DKaEyCbnoVUknxVkJ0ssK4PPjSxt
vSxgMnRWaDmp2mtvlpukJPS6nnJozbfMszZLay/rxTLGlvXDYmfIS8usCD9GBhSKYJS6884Jczhl
92Hzta5pgtLcLeN4GbtLE9EFS1tM/KFlEvSZAJeWj9H56P+i7syW40aybPtDjTLHDLzGPHMUSfEF
ptExT4756+9yqs1upjpb3fXYZlUypSQyggjA/fg5e6+tHvXdEXCdYU+smyJnWM01z+wNV4YAEbYf
+/Hj4+BC6aWTXaJ1fq3Deuv6tWn0lKt6U4aAs9b7zMf6yp/prXKa2GN5dvVuFLfvPHd6v2Yx40uN
nA6fy0U39dYZ6dkQzwSPMovfrC56DRRcff2t+Qs5vfMr96XPA6EfCv3nNTcd33bmKZc2bxEv7QiH
RlCbLtCgXrh9XF6ouuh7id1Lv7IuExJWJ32b6y1a/yB6Xct6Z+Owjuk9nBfTnw4fmMXl1gvHnyui
fzruBQDFkZoJVzj2x1H5L4INAJzLGGJwXsFNXDkuCzBbgi5E+BkFu6Oiv8XzrC+nLtP0PcVmq3/L
9eMnLjgJz2goMHizfenn+ePZnnO9OfN8/dpOYe6sFJ+X/nJ7WN71g6vXjkZ+Cd1zYWQbHtNgrLcu
PyzLmr4L9XLfFO1W77cQYMAy8vKsGS3r4li+4wzja/RV0X/Y8HhxF8mOW5WL1IJI/POF0rKZ36vV
wEPSEroIF2xT6HPzXy6UFVulIyQZbkUskWtyOZZH7h296XZpsh/az9Dg2LdcgB6trmX1LqrXIY8t
W9//+vc4gn+tTVxgVtsQo1+BmVhvIfqB1IueLjG4rv5CDuDy+OcfArfuP/4UgY9+z/VRZ/12ureG
CfUMjCGsge/60+atJubnkmQQ/6Nu41OP+72+ohQc+qc09JLjv8+sv7psobTTuz7/jEql/o6Pp2fy
/3E7mI96v/MBpOj1Wxc0nB14GWvuUYK96yfEBQmoF5dFPpUq3tmD2lNj6H8+eu/6cx5RheubT/9f
r5i6/uOFaEtufDSAemeigtCFkP4bvUNyf+lFe+Rd6DqDpdHhXtF/pPeZjzWYxTPPnn1zC0VMfweg
d5w+ja2uDHQR2IMQLyPWN+9R16IfPzX/TBeTVDPcdfyO8oYDQrvVN6HebvTeqPfQjyv16+HUZYpF
yrVhsET+KnBs72YFrBG/Nkx94+pNsiuKja4o9D6iNwC9b9CSYkTzvUWW07jvLET62MAmkXDNdb2u
9RX6GTRSimH+H/rbtCpWHufkIYy2HCr0d2Z90btKJC56hWel0cu2j+aC92PqQ0AGA+9ePyf2o94D
9fpbs/3w1xQ7VeqsCvuiV3G+XKUGc9hHdiX9M7pcff6QAG29E+vPkrzmgy4D9M7Jy7Nw6o9fr5V8
yZ9v23+6aYWFmMpzLQRsIX3Bvz56GZpsplu0pFhyWIv4n97h9I7Bq+rK988v908H6ECQp45JHAIw
J+m/vx7JtzIYsFbq19P3maT/wh3PraY/Ao41uobsypA9Od6g87DnQ9WydnPpg+qOQoqSRh/1uMp8
kjPb/0+u3Z/f5D9dExREyPVo3bAq/fYeY8YzThZBh+I51XV6J3ECAZ6iguDj57p8vNy/paz8X+S9
XJNvbaWqn93vgS9/y4j5PyXR5Gb77/vgtx8Ei3E8K7+rv7bCTZ+v+tUL9/9lWTDTQlZ530RxKfib
X0JN+1+2Z7muEJawTHTDLmvxf+bCuPa/XP03fKHjagknn+5/dsJd8S/MCuTCoEKBPeOGzr/TCXf/
Tn6mDR86SPvYCejA8O3Eb51wM1jUNGct0NTBnnamIO/XzMWj0WeY3sP8Wpp9eChnB+FchsGd9abb
QquJj6MASyeLH0MBxEYO2PkVmsxVkwDJwvW2lwAP9zIHwMQoKtoiswFU1e7STA13ec1sDSrzcSTL
ba+czt2oNr/HOXo0zeiaDT2m7Zh5T8/Am8wujipM0/dGavzwDJXcO8KcrjKvdhFTPFwyyXxKp6C7
tDb0V68VJPpG4Jdxp22IjWqfPXdcG2S9rFI3J5A+nVh7Ezc+VNJZhTXjs9QNkUYvw/Yv98I/dOLM
f7i6Lp8RmpOA5xQ57t8XEuHM8JsDRFazrO/zwjS2ZQWAcmIy91jDz3BCm6NVQzYdrjxiSd+Ym/eb
WZFyKfKqPajU/hKa+dWqxpfJx8f65/fn6d3+/3fgPj59l9gdKPsuol/xYYv5S00zO8hw2nGGZxu+
ug3R5+Dj7qKWlJF+wlUhkdqRamAc3LRj22o61vesdvaLJ8GJ1pcwIClOySE6+amqzu6bkbQPtSOt
S45tYyV7ZA9h8zYnVHqdrz9vVKCc0rN3r4b4E2Xe3ccdgBzssjRLueuJ9dsvVs0MVhwnv+63c9cU
p6W/l3CQZZ0vhwlT0s4g9Ps8tOYBLP1MGWANNyu1wXEUw04OXv7kaslYzAZRu3P3sDgL8Pw6+ekM
nYF2A4xXnNrXCOn6HVJDGNAKoV84HHAqANda0AvNfrbs3LGLTh83CGPl4X9o0/p6hf7t4nshhhHb
d8GVW7+XYqX0BWqcJlolKaGqbvRUZ0F+9KR5X83FdB4I+GKY4IUHUyyklMfGDircc5H6L0D8nF1Y
F/B80kIXLNSfroNSzSwm/2in5WvoL94GnBU5QcsxrpbpNtIz97Cqy2FXoirfYhxmszbabTtkw1YY
9FW8pfsufRNlW79wvg7oqRtJ4q8XP4N5EK1jEZf3woVansztMUzK6tY54XyMIlCZc58tnBAr2p6E
zWzmkVQh1TbVtZUW5KeWvNQpSUkMdJJrtsjPDmYk2GHdNxmWinCCRV5L/YsnFaO1ZkqQaNojX216
BPXIY9jDS2mVKXeqKMxtnvufYm8JD15IDg9QC9CYJpVAVKIZ+/NTwgfyXz4p/D0Ab0IXew/jwt/q
j9F2hhzgHYrdCiC/BGnpqwrCVJfe9zGQoza0751heA1ldROzSZr8iOTFTwNaEhRqcxEvFJktufLj
PO+c7qsV0qyqvPoWTRMVmEXpX0GnXhtpHW+lYaPQTn3OVeR6sy6pAow92ts2NNrjQN9/l5lVs1eh
MN5y0ZzHdLIJLkKX57tRfQwS4JgJJGQ0i8Zz4KiS36iTN7b5usH9B5g2Z3wHDCHtl2kNEiDbTWK0
OGiB+A2q50RYB8f07SPuZFXLGUrFuC2LrD1QyldIHrcYP8o9ouZb5WdvWYi0IRCAKRe3O3RO8NOo
+3FVS5Oo8mQis6Hwkl1Vmt9m9KYbxx++VlBDVwg2MKMxx+foeVNwmja1TotHTc/Be6RpmSq5BeFE
FJkVXFIITPCbV2PuTvD5AoXP3KXlUU240YfeJKe1Gznxz+E2kQanBi+fDkp1waYGdrFWlgq3aOXo
r+TddL9kV27yaee28hAYg/O4dBzpK/srcubnLOZvpGe8YnHwd7wCmPG5yA8ZwS0bRzjNNkzLFA0O
SQLxlH1OlB2f3drbhYp5V2YkDZHURJklktdEtqZObmR9zqwowhU2/Whacnp9g2bKEG09N0XApt9m
2BgBKrHPixWNe2INfog6Gw59C8ga/dLJahZKeRBBpAS9mb40V63VxOsi3oy223AmH8V1jlv/hFR0
vRj9Np/GJ08Zd7GdHPohKJ+kJ3f5PizL/nObJPXRLhlF5ngT7CI/j3UvWTDCel8ARhcdXZgu7DQd
qpPnRhjPVefae1je+S4HwrABBCZus1YTykgcR988ETsCnqrJmlWKI4OYblBTeEq/51BJhi4W+6Cp
DlnH+YIhzLqOs7dQmDeE3UxGwtUgKjBPw5Gix3rqXfjRKvTBWgblFyCV9wFt9JUiCqabjRZKmtWf
y+hgOcpH8/Fs9nG3U3H0tnjDNyeyQPthsSwHDz69Kzc14RMdObIdIqQGQV9ta2TOaJcbPIvnKKzi
wxx19/CcCfV0GBAYszjWOvcq+VlUZg0FM3wBrEdoAGeeqcy/9U74msGBhltPC8g+lfOXFAvgOgqD
Z0O1t9ye49WfV6HfEvKo8bXdx8Okw+gKqbP3Wy1RexKrnDvLddzkydkll2Igd+5U+zFxawpeTNmF
zzAbChjN8MzbeeQR8QlPLgn97GuPfbVBGRQl5slxxENe1uoc04UN4+GC4G3N6runPhpIf+sZx0a1
RdYLGXO5Ld/dUE23lNprQw1pXu208NeWDK31h6m7ywec3Q1JqW1hPfrFNuz8fFc5RJIvS0+knq7y
uqk5hKzaqzi4TH33A2l6v/vzJTL/PlD8uETIlBzX9DgqOuJjHf9LOVMGYM/8isyiKGbFDfm87RqH
IpISzauT6A9bdqUeldMBSPeIMOpg4V0F8VRC90roJ/VfO8v9Qi7JzTIIPUsc19j4hXX9H97o33tJ
v96o42LXYw8HxvN73TXZQDMXH72CeIhavyECuzS0lN5GGwB5nDS68UJG2EoZpaKljN+EQ+Wf34M+
Xfyt/DAR2gS0fSmWWcwt6zfDIOobaRk9o/C4bY54bIZzHTl7jAgK8JqLYKp6iLLsU0mi1P78q3po
WGA2bi2zuxIiBk+3gdEJW83ZsBxP89Nd+hhOD0OKD3z2SjjQgM7KCLSkLMYIeGUV7qsSbjJUduME
J9E4ffyOO545SJRdReEK8GP8MnSjONXTwpFiEIkm2uEfS6e7IVlwMsbpunF8dWdTUa7wgXTbWW4y
J6R+qP27nAt4cgmyJWCMdiLMtP0ohzsPhrFr9zGa8XrdY3DY//mSmrRMf7+oJtU+5T6NClTgQh8D
/9qpaEef6Buj5WIs3teiQ6C/tMVuGbFn+VX5CPMUww+nkc42dl0/dJvcA8bXmIj0eyKFInjodH2u
PmyexYMnVlA+QDO9mJCt98EUP0xRfpjS4QUKlmD8G39piHtZLcFzBP3OTELE1S6ejgIRy5RDQO38
xyUIGcDMI4L5MQfxtIlzZOyBUeP0AU+VLY658nr3C6pxiq5BQsJPkEP5aGobn4NRNaSneQxp3Oay
3bE1r+HqwbT1wlNlABcizGMagKQCI/cAx6/JhDPWicoOnXDAmBfsKz00bCONX2hl30246YbCfrNr
nDBWvrW0f8hJv9QZhna/J2heC4MiD5CiNNpvCNztvZM1yDbpLDqcplaeNXGUC9F58wlsPZ/to4Lb
RUlrPaFF29NHP8lsLJmhs02iUOOa1/aAJH/f+sI4B6H6qUCYIuIH5OwpdSlC5lvKjcNNa6YZCeoj
H4/rJhvlqHltNUO870X8No0hRwgU4fVEUzToxcqCvrLhQWP+kXG2IzWM8DFIFqFaOJcO0K5Kxr2M
cIuiJta8AOnnReYhc5d222dv3RJ8x8b3zXHdhrGt75yqbjxP0YuXGtOqdgZrg+RIm6YKa/b2bR6S
JGNitq+qz7xJH22CZdyF31DNH7zSFfc+5VacSXDpIR9flEzJFoX1off97ORdC8K716Fy3a3vwrVX
PvmCyDXjxH7Iw16PSdPwZBP0ZmXKu09ejNl+72XuHAxnusb29D66ymQv7W7sIo98DF/ZlfK1E4Zb
4rvSe0xd8zrPywKQlMeojtnINDSMWCLHWn2kyjpB/pUwYnINJq7jUkQjfKDwS+STNO24ewlygepI
HcuFDwQXQX0NZ0CpBpZhq6gxec/inBQmeP5Ckk7qHn2VK47PVX6ZFu9JBPVzlTvta98ur1kERMiF
wRjMgSQASh0huRC8XQzodrGVrDILylFeBFcMXzPLoHK3eopK3vip6h+LNMecQiTxOpywOtgMyKfo
WuQ3putj6P4YQl9SriTh1hmC947+A/FQDdNyJj52MR/hFnAqykEFyvoFoR2PVZ6+dhBPt67Lk4mP
xFkvreFvuHnPNgDpxZ3VVRrxjh2+XUW9wzcbTRstETZIy4MwKIJHJ0KfZKEcH0umijKwbgtHOTjE
3+0mys+lKplAWSiWKBBbGsXWzNk3nr1hU8qcCMdAMcMEloKr7AJlauMBMUfBYt5bqdeOSLNB/JlD
w+gOgy45FP7diNkLCVv6XNa63VjGTMNonmQ8hWvPoblew6xOTeaEKSDhAvvSWNRMYukWhMtCUEXY
1Q8eYUfMg+tjo5p4F1rDc02JlBf+2zSPzyR/hGcVWKjOLM6lpL0tjQF4ykAc4QTJaRnVEyaHfZ/X
uPeXeoev4mtZYx3uHZbJdvk6LIGxEtSvDA3zh7h4j+dp37ct8ToLkOlUYvGbcm9T41pasxSDhlRf
GhTJ+5qzdiHHN9OYm0vQ1tkp7qvN1JgrTKJaycABz2ELYqLRNduWoDPCEwBT9FVTIUipJ0gf5N+a
OATXoNAmuP4j3GBMIrPFgD+HRrUeOSDGVv9ik6xewO5ZiNu49pBOItzS1N6QYOj0AXwpMlTaXgIT
DesJSFNaE21aHpzbtGPjQmKXYjOx87VhNSlsGViiXs8jr4ZdVsBy5UCfUH0FKLKHiHQNwaUOZoBa
gwz1p7qmT4leDhKFmpYvjh69zSZfVgHHGFtS3vnMyT0wyRxxixZFoYx5aORyGkIP2ivHqtII1UZU
GTGWLScHzyHgToXnQNRXN+zfp2Dkp1Xhk7dMBTD08MXEc7MmZ+vyzKlsvrFT+Sq+G9iDUMpZ7jap
4Jwmk3xYOsj57sSBxnflIZyMq7fU7i6DHeHSFZJcP2K6Wtoa0JFz1EenSbnPgEK/kWDJMu/OkHSk
wRQ+4QjSwSENpmrbKYmlGFLIpqhFfEqW7Kc3+su1MQrG6kNV7MfTiLPvkezl+WA3BicDZpMcqa39
UgztqoBwuO8VoS1DWx2DodjbXX+WSryx2RPSQBqFYU5PuJGeBtP0N2KpOT8Zcu9iyqYDQgpQFMSc
COKOU3z9lFnwoSQBhGhqZXHIvOpFaFx+TX1uvgKRhiracNJuhy/dcELmH7Y0fkoKnqSpTGpp84bN
lggEo9hZHBAB1lS73gC6E3UDqvdafMOsGu6K3nsGE6ERtUFwM/qdjXFuU5F2tmkzmmZjOWOnSprP
Gl21D0frwZ6A/W9R168K1sNjTLCzX/PcVG0+Ml9rBuo6QC9g89IN0/PUP0flnKxbZ0E/NeQnH1Ma
PhrFUWBRWFK84MBsCF+cj9uYeY3nG/UDfoHvZsLLNGN0xDsAIL50MLnG87ZXMYFUcf1OrArAcVvd
j0ae7vvA+gwQ+yozaJi1Qy7CTH8uk3NOqIOZYDYIroBvmkNXxZidRfQWfpuG4AcLQI8SbP7hBz+t
xQoOPUECaQet2wqycLckHgAWXB7reAnPVlR8g1gAezrZTXEKRWAe2/00tC1O74IJb+t9jUg2XHMD
BAhwAxQfi10e0rbSJ+DsC8CtbzpV+hogMAW6DBqgyreigfICIJSoEQ6+wIf6devuaQ78qKJBwMPs
ioMRd+RvwwQCTSi5CWZny4pL/E5C99IMxhOjL5S6LR4HCLZ+h8WdcolDtmk8BO18aSZni+Ph4yxG
dF6UvgQCrkJuX0XLWme3OTkYcAVJGjHPgLGCs5dOXDudAp3t8CN1B1tNVY4iz+GyiPFpor3HlkHk
RV0ldOVZoEs89TFeoV3lC5IO6KIL8gQvBTFLPAP4aofAxgDqi/GTocrhoKO4ifiao5U/PzVt1OrT
2HGhON/1Ht3WgNYBqQ7TFY3DNaUJ8BDbzWtvpOFdqdBuq/tlKb6asTpYi1Jb7Zuj71Gc6Tne93YT
kAUHiNXuTgHBH+vQgzTdoguOMdKh3pYC9VSDP2QEsK4KrKEx/m7wwcQVmi1BJpLZQuB3FKz54oGq
nTdVkZt05uQLAQ3M/XS8uTFXP1MrbU+OvWddRz/tL68LCMvaWywetOCu8WPO2FXAEH8CWhwv9LkQ
VIWjvZz7hifHjI1NpUhBTlt5H49jfRoS74A11t1YjQmOJghf3DY+mHipLiw3cOEx8C36v4QfRJfJ
iAtNOKK+mqrhrLCdI7bBZ7kTEAJB3RZc05k5jDuNj2wlX01Po5UkWTlxXieHqiaxVtXt+zT66bnq
iQkclZpPuEszivf6kiocuIkhxcktBDeWSUQFo6fn0FbGoSdylTYwaSESjzpYUzpRvnOFiFX7PlBn
N3yLu9y9Zs1ucouQVDWiDIzpfbDi4dmT8iGbHqRvP5nKONJwSnYpnnK8+8q9d/xsZ1NuZOTw4Ncp
pr3VBcgkHOczISRH37FrwtZUvjZN5xkyyHexxAuLX/7F9uIOgiUdelohScqWAqp+3fv29NjDEN8N
WeU+lHOIpIqKjMSIcs+wgYMNqkg8qG53HKHYr60nk4NXEtMbmXDO18G8NpmRHMOMuIXYl9uhDEFg
ujT7EjWkx0gQGJ/i0CI8iy4n++gPJyV80/CuUlBBdbiUr7CNd0vnvoowtU6JCB5q6ZVAq/qIjK76
9PEW3Nl96crYw6uZ7JjJBNiDt445xndZyS0z2Ul17mbn0IX0wQnRc9Zm/yL7mUkI6RTj7Owm0/xp
hNWnsHQBLpekF3hdKi/I42HRFlb+tfDj7JIRXYq2yvF2LvL/yWzVlX2Z9DTXTjdpN3l3RkwTeU70
ZEc9OrVn3coxevScAQpgvAyHX98wXCYJKN7vGQnRIyj9AvJgEx5os8GiGIS1b+zmoQus9lh57XO2
DGJVyMY/SzjLa/DuuGz13GDur3UOjCtFXaXIZIPzOtf7hqzy45xWr1EuQC6I/lsiYsSwPxo1v5eR
6g/Qhw9ZG8lTpPGqWjYB74yvMeWd4ka7zCIjuqdCllYWBlYC/Qv2uIadIGl2s85YdzvjEx5sfxOX
+XNDegh8ytK4FpyucQWIbNcEJRj1XLciFb3UCYjJ2gWViBSmfo3mojybE7NNfmziOY35q0sC40m5
qXkvYuIvZh+9aU1iDxKG/j7qFO3YKDL3Uem0t14Mzn4kznhFqLdH6RnHe/qVTMdskR1UnmEInroj
ZVzzbHVYdk3zzgk5cmtMu9mW9qeprneVMdN6RhS2Tch+wbdRmOcY6UgukYsHgG0/A30os/g5Q+S1
JfsuIKKUfv/MAKwPt/ZI6mW+GKiZ8+qnWOYL5gyMqlY33Y1EPoyk2WE/XI3Ko7ZcknGvsurSZV7/
3MoBGa4iGKWp+7OiZyUr/DNQPskCTZ323OKXX9ldbW9LaWT7pnDMlyri9LnYpPdmaYpkJ1H9zcrb
F9Ks8vtcNeplWg5AmItX/UOU4DDuB5OcCFQwz8uwJMe5nh4bPR/I3Rp/OknBu8l3Z5oOgXUh2enS
DDRPUs45mHpgOhZpDN8Ds9RBiuKHsF/G2J8ucs1HMG9oiobbjx67pQhhSKoxxAtjQnmM+c9FK32X
7pY6KWkASUwbv4vbtW340X6ZS84vea+2QbFwSoryvT8s/maBzFtnqKgQWNX0i/2tH9Q4HntPbJW1
ATbyyHM2Mi6PccrKuQ63UB8YXpTmVdERJNeq4cG3r60dTKeK5LCuFh5A/PHEYa+8cpytE4dlNbSy
7Qf4clboEDBRXJwcoKVRBDxANrSVugzHY+83Vx+qwD0KNUXWo6t2KRUKzmlxTYNcsCMG/a7zm56s
bYvzdD9Q5nYdVeJovDZOmB7TKGc4R9d07lL4I46T30UsXjSroh3nIOdUkNqzGnBD71QFXHNh8kDY
i+yTm0yXn4R15WsPx+9mjOKfsRV7hyGybmYesoTLyFxLvyPwuSTuV7REug2FU19GeyRVbk6PS1Lb
n+yuu9hz0+yahe+PbVS8gWFhvTIxrQxJBYId6pFvW7TRLLPYGbF/cJwk2tdtIZ/mlMUvx6MtHGf+
QhQdZ0DJXe2J4mbH9IKyLi5faEIjq02Dt5ZR1bGOm/5o4oPb52kjNo3jtAdBCm3dLdMraZGY5kcP
+MKMF72s8+w+HGAQj8O0G2U1v6s6uCbZPD3bA2cRF9to06TBsUabdFGWVbMVnZzWMp5FY3Nsm8Vn
MTv2FrPaSZRM4IZacPKWGIWS5oUJlrkdubws5v5XIxlPjVclSM7o6xU+xUcNVJ5Yku6zlBH5kDZP
eC0KvovfsBeCGdgNLPLrNq6YZc/lJx/C41EIXsKXTOOERWYL86hLVA3VeRGfaqS40h1nDnPmayHF
I6pTvL6mTVNQ9quEfLwkrQx0s2G49v282jimszOqsj7Ch0WNUFQkZjM5xGAOMXIMtzCCYr0fg97f
l1NMvG7cnETXnz7u+A7UJ4ObuV6Xlqs73sMrHJDhkjUFYmV3oGVqBKTR+UxY28JPd+1EnyvR2sGZ
YMFgGN1tRwugQ1a5H9GD7EZR1buuqh2a5s1w6/LmboRKeG6c5luA7zDOwqMFBWUl/LY9fDyE4DfG
FZ9JvDcW3tZEcitzU1h9/hvp7OQaiVIcl5NY2kcFfWfN0jbcm371tZ9DmMIMPccYih7f4QKwy6AB
q5ufzXgQoMvgONr3nBgXERF8OG6EL0gk7G3g+331bfA5RfUA+89wy8ZsTPaV7tsEYI6dAgx2tlDp
uybKwoJ0MbfvHqxqZPmeuWzkWAY8Mp3cVozPIEgxLw8DIBEZeUe27G+yg+LxMW6cMENTHll7ul8V
efQQIuNyItuhmGCOAV8ralUfHEVXlhZ1vi8KfcWi8WzZyAmioeWfEsSLK5pPOzDkwaRRROOx72jo
k14cO0e31NASK24vjs+nU5dvdS/MOxXGD0PlxLvZU0eA8QvgViPY9D29kmbShG73amAJv5q2+ZlO
XMTWjqBj3dSAEao+ltdxxN3HILJZgx5Zp/ruW/y30rPJffVls7XLT0TsERVTRTdv5gnqKrUtaTqd
x4NtFvNmJL5gNev56TiiteZGh7d2SwrY0YvtTevGD++lbeGVshm4Jm44PVJbZgQlRfNF5+sJNAzJ
Qn6kSwD4sRDLNV2Ivk1B2BxEMzg7Yl2pq5wHA7Mn0/72ENiQsfuJMBQ3mJe9Ixha9nQ+2hACBG+A
lIe18CrzlDVQxJZ2wBxqJekpIFm4A3Cx92P7Oy0G/0h63mluOQcT2kZLhpxlxr4BjSCaC7ZxpfFU
8ay6FUWr8d7omTag+pcEISC+q5biaYqyXV/nIJkzF/w4UN9dpWeinQhP/diG3F4xvfuQE1JczN/B
dt7lBUjKDAjAhgN8vzIiFo8ItgafQvjN6XqN6bh2Gv9SD8a3rvRQEXSf5kp6j56IPiFRam5hKozV
JBA3z6nD4ahFOGM15HhxyFrPeUrTxU3Lh65BWpbCp1ItC64ReTsYbxZalPiTSsibVAPSiH4235xs
2YdBkx2jzA7ONcmzeI2aT5QbnpxpCtOK2brTZ1vN1XXgdRSy4T4T1b4SwX1RU2ONI9kz7uyMO5tA
oevHL1JgaaS3aDJDT7lxUu+MQuANwnN8bY+03M5Eid2Z4dLvWg3HGOfozRyJbvNQ+tJ2c78ttC9W
mMxWXW9RRDCyw2KbkzxPZjMzKupDtA5aXGxxyLTeCWo4zT2hwUZsP0HKtQ5zwjoMnUb5477kvApV
wbbVNjQqqMm849HnXuHBQHpjVfNOTP6VHfIpY53gnumDozna880VzReIRDPwfDOgV2GeC6JaAVOp
QyQ4jrq11a1grhXnaPCnvdtZN196vMKSOOs87tItwIhizSqwdqN2eYsy66GN/GtdFu1ZdF5370ft
D6dV8edWILCw7TY8oAz65kp75pybfrUEyaHoJbbx0oW3DJlETvJc2DafMyN/4UwakG8Mq6v3ccYU
5J4FuHIzr92ERJigkEco0qSh2hETHGzodKs322Ztd2zjtXCX5znPYKW603wxBxoihHMfUdGZz09j
LesNAQBHu5UpPjGj3BA8S0GcDOAZGf0hr2Z2nR8KQMjrdvDUfop+kk1VfFp0XGRF/qBn0qYIAmas
MtgtagRrZjkHMyPVjKWEoBY2SmFv5zEeTmXZELjSk4JXwjqA0fJ9DgOEHlRCmw4881U6Vn0Yzea5
WToqRMfj3nHHV7OC21+Q45QDXt0MCQGSEEeeZqSI5E3QVK+m1n1yXGMET+TBZyVkYsy8J4D8bx0A
tZ0MShLfuO6bM5es3HAe6XcWlW4UHLM5zoBfsge2kzq0UIxOU6w+tWU07AGaLefFfmo96gUvaPs9
nH95JuF2zQrHs2YxtNXjsi1wYguPtd/cN10wc9acXnsXAPcwv0g1bc2A0jfuXnoruXWLS3vQh2w0
QttJgOS1Dl6YhXbcKjikvpMhESTvbBi/lDWlQmOyj3hYt2EuPhK1VW2GMcwZKSIzd6aQNnxWvncJ
WbuR4tDmEAxn+RMwkABqAMREs3TvoppqxvfPpBN+Lbk5AJ53LynFHcQadl+74F3WhB3a4VNhR09t
BxmUlpU9ge8KehuWTV++goq8mxZn2iMvndZ9HNYHq1/QuieY3ZpKfJod8GGW3d96NIeurnLVFQIT
7m+vbhGIEi4dGZmERbRZkFYhnEqJY8qbId8V8WTsWoBLPSEsnOGim2w7YwXGh8VHZiezW77Vxcid
09FgVLG8DQntnliY963E6DzSKKy9M4jRL13ivpXxsRmzAAgVyouuGeZr44lb1vYMLix/Oar5GzQu
+g9F9ckZOFA15fAQYks/5sFwKzumQ9QcO8LpkRER/bTU86az9PFkeCFPnfKKkm9ElNNO/lPRRm+e
sgLeFvhLMcIe6OSTT3No1WRBuesS4nBAolTCYTjb2zk5fzY1Fm2jSaUQ9AT7Mh3keKdUVW2oe2F5
EakGra/0H+jfrskAuyfYFWWBaftUGDxbS1BjnyWohRktNQiH3tmiE8MPGIFM7I3gGTRn4wNLrOQZ
ZvfqP/hNNXKKwdpYlJ8RCd47Cqy99BhhVuZ+dKfjwKMbqpsqkqt63Af2iNZpvi/L6RTLGGvjabrk
Br4JiyP1MsxfrMwEDeG8OKj266C/dIV1FMtPJ1b7zEifbSKwGynG9X8Ihw5pU+AjCaTPII+ecV17
T6FdwVJLn1MGhVbu3noYar+0hv+WzP7/kDpeC4r/e3E8TdOkTP4fd2ey3DiypelXKes90jA4pkVv
RIKzSGpWxAamUIQwA455ePr+nLpWN+/tsmqrbW+YIaUGCnC4n/Off/j8KP/j8Y/sf+XJ59858up7
/2EX43h/YTrMqNCE1w4bnf/zTZHH1+4vXbcEwit8i+HDe/80Mzb8v7AMsHzI85aOgYCyIP4HR95w
/8L20PZBzS3dM0D1/iccecNx/5Wvw4yYn+8pfjx+KFjt/bsARcOWLhnqYgwgRdR7vcxeCV08wI0b
cMWFgp6YNIs+deZd6wixhUiJ9VepZ4fMrvSAGNzAjvN+VWYtTEPsjivz2pIjovuNcqdbnI2p17u4
0KqHuig37YAb/FRY10zKUD1g/mpusy/bn9n1jQWFatjLU8fQy7EH3Gcgk2yroSPfK7cf+gnURHOo
Pgb8xonBIxmo0LttFOXjfWuNJ2/qVKGPl1Sc40Xu+LELrAiGU8y4MYUV70t2obbtF352MmAgGxmK
rcB0CUomoykjin/pfjjg2Y8B763F1IiQpQD1douq8hxzGLGek+Whwx9LBXz8cKUmA9333pwJamI5
Wj4OyVA1pa0P+KhQmSTID9OZ1ieSJb2TalzBeKh/DeRI6kDT49HZwGrL4dPKl9YQv8ihnq5W3LxB
VEzWEHyYRKBsbt0rpDZtn+m7TM9eNJcdNyI1M6yNn4gGmkBL5BKom4jlc7JFmnyJ/AV3dLCKUjF1
JgZ9Infl2pPLD2NuNNReuEqZcBpwkWKzhWopVXfe6ebbuCCxQse30gToh8tAgQktoHbZaRWysz5Z
CfagTaxAE7wVcZ5ZzhgPgzQnBaVIrRHjZHRbKxfaqXWWaBtW6b4UCJBjH/PYmSS0bd8/wohsgkKL
oKO7VzdOENgRDbVyMceL/LfRyar13A9Piz8BBZZ9ugsNCZHKM571oKjqZ+bejJ5bQ93w/riojrjs
2cjjjh+l5WDj+G35N+beynXoTnFJ/AU4Ud23WnKqLMYb5hhOB2MiiruJV5aTjndmaVv7hUC2NRWE
d9fmEaw61Ue3IeQr8tHuXA/TQS3jPK/n1yKm64pSUp5tRnOtM783ubx3uxROsUIfW5dhgxBjt23A
9fSJ9LAxReo/QCPCvJ8UszG8lBGDW9sn588bwewVoLcsGa6ocLODfo69DYJ3ZhZKTcgz9GNeTAZE
WGKiMGdN3S4Q+bIM2Oxli7Ok5BLzh3tm9mUSpbhz6Nd9n2yTMZfXvg5PFQGMp9LHLNPmnt4Jh6/u
51USR85q1u2a6/56u2KtKY+9b4eX25XsMf7n+CfzEgCl2MZu6X23tBp1JyyaTNd+lw6cgcHAp8zx
/ICigOh51VRi8iNgWkJ7g+wDdBl2j/gIIhEtky8YKWI/Oe6lXuQfrZ5NqL9NBZNTGdtRFup93H8/
lBF71WoEeqjyioU0NJupY921UfgJTwb4y98X7RKvKz0dCB2KoOkuKSSqIV1BT8IZW4E6kY2QBndl
PDHSgFwVUPAYDayteqBcgZih7yZBOGKYbC0a9k0RufJp2D+4IUm/IqbqKUrR7j3IKWsv0ehSEGA3
Hvx+AEtmapzyp1eBlm+LqeCTHlVgqWr9TdKoA5hTwzrS23QFMvyEV7KCtY3nIm6dFTRqaJGYMkR4
o7aTgj0I0YY4TR40t8hRgCxb8KMWwXHUWEK4NYODqdVa6qm3vgFX5bClS5oDL8SwbgpRD3eNsZ4r
lHTWILXv/aCMWyAJHqC1IrYyf2733ez91vyoJqy9/Tnyd62h7rdX0/AYTaNOOSzu8tiUdr7Kygmk
zpuvuZ5dNGVeXYc25Xye/rghHLIpHzszqo8W9nk4z2colaYoyEbuonqvruN/LUvz5/Z2l8x46SqD
wY7CLnqbpnMyXdzJR+6O4+BXDeeH88ay9lSJ03QjgrEjzIN6tnPkCjJPDigCWGixGweaUtA6ovAD
TfvShla12rTCRXLxi+E8KHi8hCfMT4Vlf1vWyCCSLbGAxPf1FkaP3Lc68ZitAhqYKWbN87zFbm+i
CcO7Q7lHx4Qj6ur3W1V8SiDpBwzdIY15zmnJeZfe4L7ergTjr2C0MQIb7WpjeaGy/1j2tzfhZkho
o6HJ1lmHjrfDfBefURMh0AQeVMz95rZ3aOPM5RtoTws/WrtU/C0h7ey9KbjSKK2NG+fHqvCJKpnM
KWh73GmSEXP5YpoP0YQXouvqzVpa1UCc3QATka4iWsr8UjvaR9ozSbmtLY35u1FRWXatgXUyQcHr
kefuCM+vYUdfmbPKOddSGO0KxCKyJ9mCAWH6EZEJNHuC25NjnGGRU5KIFhEAxXJtUPzfRoQmUaed
Z8RBrM/NOkXLTBEt0nUPUtoIsdFt5UDO1GCHfGEVF/xG5S4aWB5v9wYKF5FJJ4QWlJ2SooFtYq3H
5O1Yo1ZDmTIvc625EFDTPqhiu1nn9QwrzacFCIdWabX8n3k+lAEhNRMEC3HsJMoNX8dQdLHFPX2G
tWdeC7OvjvBQKmhhXXxFb09RJ2jUJjxmfK3YOnVZBu1iiF3kzmsza+uL3zILS0ssstRxUBjGz7DM
38yFB7BZCCYMIYDRfO1YIACmWcFu1+5lOuibTkf3zRZUQrai+sC0fh+lTKxR5zCbI9YOMHfvhtHv
BSB+PWLHuzYNiBXGTC4Y7utVoT9EWd3vFndaAvbREu/dPJAjbKbcDj+nIocx6NbFRiBPqYiyYHSE
HC/smp0Dg2uxi3Rd1dE75NIe5UnI+MXQYaXZiTwyi4KV1lK/jNHC4VS+erX4Q5/rE9xLZRBJl4Vm
v0VjFt/fgP44SncK3t1KdQuc8mRF4EsuUpcQwNK1m20HlIqEnadwUOdANh+k33M6zfG1cS1ENw4P
imzjVROK8Ama+F2Wu4g02UEQHg+rUCsfClOTOweN6r7wTuVUiZcUsgtT+Oyzxc6VemJ5zYzIxAGN
ZMvOQeEXUxbYJkkEVv4Nc/cLeVzCw1fhhnrjcLcr6obmt6iPt8/4aoUrm5G8r4o90Us+FCjYZhzA
r4Igrf2idlQZq2TscNj4xA1j+pM+lrBARjfeLM00bQ0Af76fORvqDYGIB1SYp0f0KVZIw58bgH+b
mUwRz0/UEestmIKYk3WBCUasAU7+8k6MPvs0pmoe3BR0ZwR/EOt6NlRB6akB1W2uosd/tEEnU1wA
/9/g9XbQEXun+a+o4lSzYSfi4VIdmLS9eIvgNySPrdIQpZJxo6ZNP24DGaoRuM6zgVt5MnzePlVp
G38RhEdKsDaSobaDJxIsIeIa75F52zR8BxYV3jZq5nWrtovBJ/NywVWkLCqCzUcme+InZKAjw6MB
P738wQ+5fLeaGPmNLyOwzph4LWimd3WPj14piTC43QkguGljmtm7ow5Rr0QZqItrZLvxaQnbnYw0
3Bd61wn8DIZxWpeE6ypNu2XTgLhWTX0ziqM2twevIFDdFnq3HmwGM7e/rbVwvi2NLKY4Lba4cUE1
KfaNszcG9dsi7d0pJAJD8wowiZ+Q1vUIL2wG9Jw2iHiz8NX1p+kx7YxXz49mZILOuGoM3nMUiggZ
ao/rikeOSZNpcNQW+duujGk3TxW1rjnDKY5ROSo22VK7xUGaw6bLLB0KATl4PQpVejFVttQOE058
CwA44LcTqrnOCWd5xJ0EUrLJoFk94YPa1HgUkyPl5ticLT0VW98eib6G7ihryqocz79I7/DsbwBN
tOS4dM7TTNrzxogGgiJoh3Qx1ndJxuQh8bx6p8uRoO0JXlvO+wgRcejTUCCHGpMgjykpFVNFsziB
vYiAG7obZxUTDriym3G8g8NH0xUxjZS5KtGpaGxPX98WjZc2DzCDYHIVC05G6s0XTLKNMCZtRzVT
RLNco26edinMHrA8pIa9fBqgPQWWYWN8JNmeejI6MWavjjqhBANAFaGXLOu4XdVMMfYZsjG4qJm1
wqZ13OIrvCONyw8YnCEVHQml8Pne77n21XLN9uiM02/ppxqcVBfPmo49crIzeQjF/JPViPlil8Eq
lwjHCa72Tj18ZfqWzNqMktTyotNKslyY4pWEJdwhCSHza67Plhkx3HQS/5TZhLeQZE2cfEFwt5N3
946KsGQrAWNmv+zq6b2s+qvtFktgTdR9YQk6SeJUjblb6J7IXv2oWr3aAKySDeO6T52W9puqakeq
kuItYk6GxKXq4JUlF+FyVkin5I+ejEMTomZoXWQHt7PZsmdtoyF2Qt0MrOpIh2l/+xx5PLZjW/9s
J2faIrbv8dXoCFzpiq/MpmjU6bpxvyka8m/iZGvKCc85RjeSQGmArO5hzpkJRIWbBWKOft22mrGZ
7ono6g7MPGg2yezhEtgq6ayhPxswDBnCj9oQLd2YO+7ySGzdYogD5KbX2245W3AIB61vTmjh9h5x
rgFk0PuB4p0jYTjh6j6sh6zT1mJZaE/MwV43ph6vNSvu17kxAGjrlLD6+GNOu2ZDyzbgFTLme1DF
ao1PLx0eeTaE/8WQSMjVXIkl/bKjZDlkGL6WS0LKl5W4UOQrWL6u8apbNS446ZI9xr5xHVDz8djw
U3PJLLvXKCFyi4bHJfnT6r/QQKfUGDVqZ5LjUQag7eRFptLDyl1joxwgJ/XkddwazW8WWO7BUExM
Z2Wz+++IVIB2wZq1i6h79PZ6ymNmqioWG7R7wjoEyML8K05UoejbBxtL8HVqTDjizCXMoBj9mDo7
IKkBfbCPKE557c9/lqEmK4phi03WxX3XeXi0+g6JTDL1A3c2NhwCUGnt/Kvs6cuWRRQbT/Zk8MQP
1pL7J8sjqsYc9qWhvaO55w05Xg5lkfcaM0MDsKmYrnMip1aPTeygb9P6KdSSL0uxB0S3IB+R9zQn
bRAyqKn98TFNzWmFbNbaFg2VXp4R6DxFxNQCJ1Rec82Erq1uO3kzeBmu4eJL5uMZX7/sbgw9bbtI
8wU/Ge55Y+D1CuizlQtsAFXGpg4EEDnRZ1EuBzVcVVXVDzG6x7htsEk3AzZbujNmJnCM8c5N64Xz
1m0eelBxBJniuRWAKKkNWtY2NqtfjTFD75K4iBWtQ4ak+HvYfdvdeuJwdCPFO1+JfN0JxnjOGWDb
1C/2wonouRWypRY3z7Fr3e9dMunJjCdJ81hq9u+FjoZs0/xe9BYkS91b3x6sECkZThAjhoMED6Wt
iTO/he+60Vb5HioyWsj1bUc1BvOCZBTFqZr2+27qn/I2RH7MpO72Kbc9a8x07haqUlTZ2eVGM4Jd
QsspcY9VuAhYxOCsMhwdc7/YW/BVF1f+6heqyr5l8yN6Geu1piI8qh8/bpekIlMVK7AngyjJbYQ+
ZC3eY+JVtjqBC46zjqV4inRPrNVyIOntc2RL4tv7XTqzE/t5vLU8WsLbTtG4/Yc5b2YO0usNZ+EY
YG8DUcRdkFJvKN9GibbKdbqgZ3MC8ZinK1h/BTeZIEvb+Ugcs11FI5alWmf9uj1rtGSM0whIKqIv
f9RCuCa08NL69P36CwbPC4t0I+oIpGTSP/sSSmU6qNQP8j5yE5unAYa7YNCJbaVcT1H2YwIOSDid
+qL66mMdinKRBVOroWZr4bRMjIzMJBAjZgiINtcaE3VMoYjftWsoMGVGk1eWzT4Jx/dsk1Qh8jLi
dtYExrzE465rp+fOLyGelWjAO/llOg2iAvYfjp5KjAdtMh4mEoi2FUb/sgDtLCdOkX7Kd0ZFro+f
d/Ica+0LLdW9Wffa2UkJcNKZLtGLAGPmbQI8NC4h8hY7B8XFcd/KSPhKmBSR1IslQFUXhJ7yHC15
Askgt350qA14dFMO/PK3jcvJeq4VFxU8iLiLvZ604V1l6cmZSNBgLNKdgc5hxzDqt3I+s5fpuUXc
w6rwH0H8gHvTF3fRXqWV7VzL3Qgnvw9D7PQLKMXe2H80c/Hk6NEuTXZi4I+3khkLgIw2B2SiMHgS
CDbArx81dm6SvVIP/hO8XoESyGmBcrpVJ7JubeYeYns8ObTxuYs7CwqJ/jmSgYwaGsU8G2MHmR+y
vXsne4JNshfdeqnha2OX8GDrAokuHOoeoYuue3/SIvZX7Ok/RJ18uXnzHpoE+WHRv8PLMZhGe8Pv
eEhLeR3JQpkMtF3DQsWtDXfMrkAMKPOaugjM2fhsINo3mpiDRE9/em3ioF+sz1VDLk5sJ7vIyJXC
7VxG/F0CYlEZpTxhzsGMSSiwe1SSI7H3wEFB7LP32/OzOzq70CsfURzARNMJ3+iWs6B4uLPxxitV
rrsDqJOO62pMDr07/IjibrvUzgNP56tRy5eatPN9346vZzoWYr26P2jZHhh/V8FwUwi4FRM/Gxpj
G/OUvEwlhRpSyOmunvpDZ/i7IR7/LFELjIdYNy0SZnzhG4z3YU11jfNZiegzS5wvELKjGVvvRgJB
ME3d3VSzKPumuvhehQZPlw+UmeS2jy9O5H5KxEy06Qeq4Xv0L8Eod0YZ1Hb6aNWE3fts644GBjHm
3RlCMtgVkV2GZZJl7FJ0k0y5NoW4MsC9wiT/3UfmNqnyZ2klH40+XsIKrglDYTxYCQCyCvRTEELQ
HNnYVbLfApDVFEXdagxZioOs0P2R2TJnjFynvHfX8CNSYAdxcezO3Q9pdU6HtFu5ZUTAVu3vux4r
NpCxu6YYza0XF6+hUf+yxjbddGa+FWlO4UJz0UK7YVQ1nkgX7KuLWRK5WzKj5XwbNjKUz7betEF6
FpMWbkPTTbdZYXVci2xdZDA2rHRad3G07POhWYjyjjdp2+PTzMD0zm7kXlMOH00iyHAJZ+uusd8X
HvU7w+sYxHc0A4Ik5JXgMFiNkpLFrx0MJrwPPFvw/5nqh9nMLzT70FtsixIRbx0NpOJu7DtGnZPy
9B38ck3u1x1jzhX4MSKE6Kc+GTamR6RK51a5i3K9C0p4tj2OwoLfN4mMGkwOZz9qrxNM03XhWHfO
bBkUyPYboOOGXRNH/d7dShP6fWgN/kUv6rsinJf07ilfckCrWBYUY7F4NQrv6PX41DQiCiT+8as6
Zahco0L2cL09LRFBZU76EHG3XiQN5hUq6r5E17qJvSI+6mb5M0kj2tXcL4/dxA1qcX31PO0d0mSG
YnsEbEmyp4a123vN4+0DY4J8oKNBCvy5fzLgdq9cjTcQJzmhLwSUrfTISdGASkO5FoRvnvbRc7q+
Vka/sxYXfLCmSg8154qSec04WmxbX9kCiCS/pG3yI13YNN1GorX134SU1DZpBBW8gUL7BxJSzBmI
SWlRx5d4Ip0+SawdmzS6MlJdOH2QivTWZ0z/ywIQXnRqa+89xGoHlk1+9GcXuUGIZ41pMgugWqp8
h8aAUXtt2WtjkleNrMi70fSt7TjnHjlK3UduxPauGr44IMvNIJgTjAWi0IqpwF070TM4OHfdkesZ
FLO1rG/jKCrTtaaXaOYUME/yFX1GAuKRM8nHdvW1ihXF+4Y+NukXJPzAyOdtSr5LcJva3CZYPCB+
IKblET02M5M+295IvDPdeZeg9r4V4EYKITHyHAwrW38XqRnS7MPkHi3MiAyKghHk2lC/eyxox6z9
aPT2ScINHVijXmNzYs0pbtf6ZFkrwHRjDUq06slMX016a2wk/k8h0IivqtfQKFjYXv+ebHQ3n58X
o/pYkDVDTl7S+xJWplbDfSu8n5VVjpS+g3GuFDcW3ykMcZ34szSLMPjbKPu/8Pay/u+ZsMXgmXk1
qCKz63+X+vt1WY9RQgd5g+kLdWKHJeliE6RMy9E2ReM+lz7ihBsgUdiSrW6U0E8TluSteGwiRTFV
4ODMlFS2InCtceMsDlPVZCr3nbVz0tDam6h6WK1w1+BFgr/kdJo+Rucz3YKucTj20QsSC+3/4Xtk
/JvFIFNv2zQ9/DSwPBLK0uBfzQza2XPo+AmFu3W+ddPvO8elQzQsJhLjn17NU4SmMJT2Af0HHUSI
qlGB+1HN0DaFMFQM9lNLfHwngPI1OGf//U2wxb/4LajBvKfjner7huHg5v/vccPFwAxqdswquI1H
YmmZ26q56kuvH0xidu/USRzRl6/Cfq5wbcVAKGmYyqS95b/eegG4jAqXjw44jGGcgPrrmhoFVzYh
lZX51dl71kGldqknr1n4m1adO6DVPx3dOdizs6fmUSY/dRQUWQt9DH8y9mhIoWNeZCs0Cx9iEu4R
+4t4bWQpCj4HYN+29/7gVpeFcA/1sM4+w2ev9mCleou+PtojWzzcqCvMgnRFJ4jmQ/WsXGacxbP0
eLuO/7/STrBL/Ns6WX90H//xp+wSuOUfxZ///b+eJPGnf6ea3L7+m2siYJoYnmCpmD7pD8LBQ+Yf
XBPD+8tw4SDowrZUJIXxT66JsP5yGf3YuMqo/8BD+U+uien+hX+LrlgrDr7AeM/8T7gmwvSsf13S
JCIJOkYhcIs0VaS8+v9/M7GRM/t2lg9fCSSvjUHu8JaBWLMa9Lx7LP2PfozGp8TezF1ZvtANN4iM
HtoEC0WAli6Q2rScM1uQm7okxWfrEFs89yhQe9uYyIeIq3Os65e0FOnG70drE4snPJesQ63fDw6a
gD7BRa2HKHYP0b5+MQwc8hFpoc00TNQXEyM4R/W0Sa5DqIIO3Yzlj3zQNHQhYKVdbQWN7pkvAn1o
MKR2th2Yid0bPXJbWmnmI5Qlz7OGX8ciPqemnq/KTuSCdVpfKB1QV7xmcG4P3bL4F/hYIdWnxOAg
NZNDXpePcB6zE/r57FTANT6R4wFwFwUtPunXpfGsoHNTFD3CRW/Th5116PofbmhnD0NmLffhBOs1
qCKeZPXzOaz8S5yMn3rvjvsWSQDQ0YD9Wj0mILtFH3R0/fvSHYHBWxpVrTKGXUwVuhW2jtOl+n6P
WOAwlmyP6kfKNDu2cTPttM7zEAYUEvelLjvrGdtUpCUXIoBQmzEk2flzyH5E3uNeeTtlm1RintOg
rTwU/qwdbv9SUsvDZKKVwAwQX8iSTOH1omkmHsmaHkglXXPkPJ87xn9nCLz2cWLzpbIy8W/pr6AL
m6RP5vdxSfIt0LG17cdSfxTQ3buCthU1GCFX0MKf5qTvVuQUdLubS06hEZBe2P41B67ftr1kTREJ
3uy0RYTH28vN8mcOxSEfH4iVpSFNMvHmpVA4yMXUQBuf0ak7J1wQxTaR9vuY/MAv3pyb4rMDY7v7
fpuW359q5jUrDar8CddMfxNn2A/YwOerkmJ5Oxtp+2AmDtmgCcwDOCAmouYEDyx1yS2/9C7ff43n
F/EeS5Xy2jXUjQ5S9BXqNV3hbigOaNt3WbiEx9uLRFy0+X4LYkHhUqeawEkUK6G5HvrHUexLJmwa
J0PElFduSqEZvyYz21d21FELivsMyjtItwPVyMa6OTIRiCbqxSV/wuxz1qAncEDB+nA+sJzStQlD
hH5tNK52fZ/PsfjdtO5w103HcKzTF6ce4y14B/bxTDXjdCk+RbmVVQFM2bjxkVzC8uq7RvmPGYYt
zDjw4pY/0PgNNzw5RVZfrJrW6Q/fV0TD82QI/eaBlsTdNA5TvNnKfox27r3iCxHCGvE+S8q08/dH
ZCnvPFAMbA0qgOHQwZixgsvtJsZLZjdw3OLasI/t7C9BRDcWuCZkEd1e9KdxxJJG4IGgPvDVp0nr
REBV9MYJTx+vRllsVPYz8ai4R5ltfGWrlj+83vk5dWX14CX5lzcxARnUR3ZGArWWZmA3t3GNl0ev
7dS3l9vLjQfVAJFhj3wo05JuO+9/M4dwV4UU5c5PwB1ziQeYgoo0a2cVdXmt2lQEy0AMo9b46XZa
qoGWkK+EoW0zCWEkZWZ1dR5CJyCAhDbX7f545VccKcwyE/E5rofx5wzfYtU6RviIID3bYDVoEUYm
37hFOOyFfbjWHVn9Ymuxy+FXjnB/7dZls64cbF7MBlGn1rm/8RlAXSznamUMjvnS5+FvpzC6NSYH
09UV9dHUhH9OaqMi8FS3A+KAxre+G8+ElF6dxKjuJ2Oyn7Jo/JrTiOrbHIZjlWe3cbF7IaHPCxDo
IfOMJI48KGF1SRH5fTXJ801OqL9DNLoNdr4N3ndKp0vY6JmrthzZKF/hq6RPWuSg51GjEEYo6zBf
YiQ4jfNUhfk7xW4WIFrR7ufSw7Gjj8PlTpce2RE2Qncfn6ZS9KshH+d3erL5LklSf2fHZntZ5IKz
ZKkfJRDOIc+6L7De9qGxlbPHbfcey6jdiWneibEo4GLF5TPtIz7/2aVgaLmd+znZIAGUb/5Q1Suq
dewCbJhTtdecbi+mE3pbX38rdWUUc57baIS6ZofpoRqsLRsIPD/ZXlJ/aS/NxJ4KoNzgUNBPZF/i
vF5nAONDNFXnUfXe0xwSFNFGDiRq+WLj74VDGclfbqeiQNW7jzodA3f026pKS7DNscZ6D9vgofR0
pF1IOdZe2cT3HcxJaxDAMmrxeWWwVGzJRtT+QsHwFtWmPAhfg/g+CoY3S9PyWMfJiqAGcEite7RG
/YjSy2JnZGu8y6qq+Jnm5b2DYPyrhxAOJly42rCazAT6UevOGyBeZmJEs8ITgb1ew4d5kR7ZaiM0
/D5NmmuHwBXHRTm/gwA/k7OH50nej/eMJ6ddZgzV2uLhxTLdPbR1015szHf3mhH9mORDpRs9Qkvu
6zQw87ND0NUyhJqUV9P0kAqgM2R4eOKoFwXen2Zr3nZLZ71OcfJhyKV+1wkqlS4TU0ub0kMmXeOY
TbjveFOWriMK/acxhhbvzwuj5XRufuvmQY9JGSFJzESxbNvnYkkPLTiWa8VvtleBNYXxhM1C6LHN
tYPKVQbax45nVy1luSOBo/4x9YN5ikbvs0pk8fEv/6AvgAvfmQ1jYa0MGWVC3lUEhriiv1H7PC11
exlYIicDAkg2z+baiUNUgUzQTs2UWsRYmONH7Pzsq+oIn9J5x9qGUshsrUcz5SuTfEyRtAyC6BbM
dyhcYwq4CRQpQ1Jj+/wmjdQM3Qq1fZ2k1ouRNypoYt4zPDO3OAikj7cX9akUqcxek82D35SIGyPn
3eurqySZChvQ4bkvhuG58RxOzNA/h2h/Vg1E1wOEOJxFtO5JkPiHQxtkxyVpEixdahDuWC7XGZRj
oAR/NEvxwbPlO4doqbDUMktjR32KfVMs9J3oIRdnlBSbFk7gaihgccWj6977ySCOoy2fYSbRCKn9
Lm5w5cGsbHvbmQ21PXf7pe3v07go3zQd8dUym8uDb0Jh6jDV97Jsj37ZfUm69ii0sPkIe+QVA106
5IaFXAizhYCIEoqiqVlPi7VcE137uQy4aAxIzn439bDSLU/eWeNU3DNYdu6rzpR3FDfyzTPSH4Pg
gbBHy9hM6Vz/SCfsxjxpH50iAx4q5J/aHay3pC/srTGGQDpOLd4QNGp42I75scVaDRcETxknGY+a
1xqPsEBwaPWyq5XAGEhgqK5xvKJarik4EqHjRjj2xn2sYdKZyrNLi/jqVQA2EDtwhWrgfjplm61E
ZmYfIcAP0MhubN32Y5rqjUWqPNwFk1GLAyGky43fxFpuEHPED2NIdHK4IDceSry24KS3D0lYh9su
QtMIA9ZKfJ2YRagASTzfi5ChKh/Yt88iab4dJy6YTJDirRYUvYsXBYQSZjiNfaphNJxY+DE7fLtA
tS2H+6ltqkNWtdZ2qriEtTf9yF1DnQhOlhzKqEK6z1GhDY5zKswGhpFJoncGCnvhWIBMCccaIAgb
+Nz3h9VSynlXCH+BS+YzkfIhCGoUmGcx9+JMH81UdrQZoOFXuUOb1d939sgf3y7pg8uJsM4R3r70
HUdGHTX9ET8sc9UZwj7g1HK4Fc23FwgKeG3NDWnZ9hDkHa5a/Wjjtlv5ZKF1pTgjNEBqjFk+tLOo
kxsghdPCafBb/QPRTvvu2NoToCsBmCnWHmHeXiy4f8Sr6O3azcuOoiPNTh2NVkbAJoPJ7iuLZfdM
FAvoatzOiHsmB79oWWzz//yXurHjgujs9vl/foUxHUXjefvGMvrHWGBQXJWTPFP0YWqgQ4tls4RB
PRdBZjCHQSXR727nk2liu+enXDS3tKD+QsmiS5olgwhjiNYGuq2oTdqTHVeH7zqhHiLCQYwJWms9
f7bM47/LSnvx7XWaNi9aOnBqqy6UcOUvYwHpJT6JSsFt/U2dLsMzvczwbOrzVndy8ypwzOocUzvd
bmXppR58FIbR7Ptj0sWg67x0ytqjUS9/+1znyF2SFe+xROguWIqHUWv2Lsqo+0X1kYlwTkNrZKd8
RohlMzvfOPi7nm8vXpTGgQ6rNkbZgzsQ59f3IabOrKQgr0lLOcTgCXWrWeB+n44hFvGtbqk0bXF/
+zDmAQtqJj/ggubWl4L6JPaj5yT0P8s4cfcOv5Xstfgn8unsuZGdKoIy3Gf0pnjzBW12VBu/dA9V
BXT6D5nFyWVQZtZtjEFejyD+iQnJcrFNRJJ0xAjlnjVoI49FVG6+C0f1kZvBZWljd1vJDpJW33fX
foqSU1PMp2ZuHSC7ygzmWO6bfICbOBDKCoUaQHmqHvClxLrDsxEqm1Z7ziY7+K681D0sm+77Uzc0
oSjIUdCczDl2UW6sLbTcj1FU/Bym7ic3bjxpHRq60PK7neOaDLCnvnlagCufoNoBsiW0MBnWDboO
OO+1tYajReZDzeNtKI9g/JuNZ+n2Bi2Bvobj0J+g/OR3zjS2yhumeIxTUodnStDVjbnv5tl8qVsU
M2OE6qV3tSM8VSwqJpzMCmjPoWZixIYUBwc7UuavWgXDM3UjyLr68n9YOq/ltpEoiH4RqhAG6ZUk
mClSkmWFlylZlpBzGABfvwf0vrBWtleWSWAwc7v79LCQmQ0kW9P+kotT0k/d7qXA4rwJtZ8EY+Xb
UM877DHMReh/OXiy+F3OenjqjZ7LuqWKma4bGO0EMIo3oZUPQjc3RBTdjSgmjArLDtrK8CT7laG2
9z13VDuLWQhyBBnNejdrDoRbU/ueMHjs7lbeyWg5NPfUwLsquSYDFvZmxONQAAPbtNYCIwcTv7YS
hWmtjfzuWKs62/VodAijq9gJ20cj1Qbs5dCicqfaLIVaNMQVzvDpmAmusX4RoNmo+q5c6xX5Tc94
9rTyuQ2NFx278qpjG72yf9yQluEofI1E8pyjJVNL8AfGJANtbMGQVs61P2c0XHLcF7QIiZW9mCdM
BpxJ5BGY0VOe3sATogShSU3BUAWJlj6QKbQweutRIDAEVvWx7fTd1CQvhoFQQNTV2eez95FA4PET
74WY+5PXYFWJ2ZJL2fwqh9g8aXI+SxeyT6PIX7i1SVec3zAAmlCRkSo5Qyc7WHw8i3lnTv6QBh22
o/fM4aFSkPMbJ9pZ/Q67rDH9kbljbvLWFOimvnuZFafZDuZi39GDaYVDfMnqLyPOMa+D2p7E9OFq
CvqCPutrlZwxKOTwPh98M2L8C1QTppe5kwaiTAUuZaXGBajnPuCcYNqfyWlDhrfIGUctWCTNGtXV
r5J24zN+xscbF/uyq3EUIIiSOBd7k+n+PgbbvUqk8cRYhatDOq8RaPWVbbTdwS2U9gxv/iOmqZrB
3vw79GjcNsEZSJecUL/AG6i3rHOpX/2wMq6Dpn+2dq4OPqh6zPzhQU7YcvQy6S9YN3cplp6UFM3Z
54Fyrhm3jTWWAsUNWBUNEZwUkCjDsUB8ZVpJL0sLaNHhaddN7YPl/Gobrzj1phnAiCteRqcN5t5/
9PPW/9uWV+hDSNqTcy1ybiLw5fNZIzQizH43aok4ZAWDlAZGd2LgAU2s8TFLIEck3bjh0IroJTaa
N5twGqNoVQzltO7x0Amb0yWbwHxjLaQ8RJlAlj7emazFjzl4jxmhEcpH02IPVXprx/NTmTKnzKVM
NliY8cWS59KyGaXdfPXz3P6VeoSBRQNov/bh5zVRhuw95f4Fp5cfV8cQA/Fxriwj8EdaJ2wqu/bM
rtiGWMWjNo0/nDF+kgTy7uw3oFor7O6eUITiWYMMoOe+VlenKAxP9ZLNi2VghfhuLSjd6MIVJ5Gp
fHAL+zhURpBkmHZN6nLYDsePWXpskbuw2oCYaBk9rCO3wSaLRsmhU4ldU8EB7Eq9vEzGWR/4PGqI
CEDyeEfgBZDuQ4vB+LRvTJtf6gEatr6m1lMylYdBNjvdc3+skMlhnBjJjiI8EZhj9FZ53Y/5Iufy
1sR6+eRNcHPtfJcoTG9lyrgjYdDnWr971aAML0xElnKYOA2hlJkAgMuoj1z9vjXEKVPdycdySHMF
tCvJLp91gXlyYTyP5GikH7fPYD4+AGVlB7+lStXl914RNwn7pkczLM1LP1RXPdRvrmv+1YGEanX+
ME0wCi0cp7iA8qchjvttr9XFcQ4x7GE4jzYM3RghgwV0rXw4uq6Cm5KdU0vaB0DhSNemOvphtJvJ
ecMHGL54RLWrUZlXe2yfPRUbpyIB1ha53b5wP+JO5wQ50y35FJfTUQf295Grlvc3ZSseNTXWfar/
mslxj4Ou3pjYZ5vMK9413a1PFeVsg59taRqkaF5gceRwiPkzOraziV9lfsNw9CLT+Gd5D3DkpK+T
Of3UuhVta7B1uynrruGk/UACQgS1FI3oDLYuA1Z+m6MHcxAtLjEYZ4X/ULEon9O02DDszA5MYw9W
WTd89gBIZihM9CZ64ZO4TS3KQhxX0a7qgGz6k32FNZCsVYk3UFQYLTyjrNbODHNwnK9ea/oLfuC5
qaoZ9+TvyDAfmplzAgg6fDrur7TP/yaDIEKe4M4yuQya1iBvQliNG7bYMRxwV17Gpem2MdvFUl87
kfkazdNr03m0SNDoHlogSaE4/My9gOtQMpXu6obzoDkrINr9zGyN3nXkSskcOtOOJTYW0NI9YYPp
p3TCE/PAmAaq4pZZ2kMygWYbR5WcPAC3bFyPMWuWhp1zQwdRtVW17gWmrD7IvdB3MORPWdIyzJUQ
nNOM0ylGYRpF6+ltyodVJCD/AG+OD6Mf9nRDNrc8Sybik+I8KOfa61p/NOyD2VCVYfZGzbYY00dX
YxXQmvQv83rq8xIr3VYzdNDEcqpbXEAzcqo/S+cQOzSxav0rQVKYEBo+Tjy74Um31bid5QAJeS5I
Orkl2KGMeTdNXlZUijvbk7EIpkgDS5Pf19p1cH9hqM8CKzNf+HavRYZbDo4bW/txNIKKIPYqrhxm
/uyc12anFtNA5m9it4DZXX7WE6CK0ML3O1n9WmNBWXfe8D2L+lu5XOzku4A+JJh9EV1Nyjo+6hne
FIc2E7v39Zo15AYwZm+zFJasFnaPc4bUgK2XS99DUKUwJIzFdzjiEY1iI8fVYN9CrxzXU2y+OzzE
mO3g6NQAZKwIZrwmJZaJxV9VlfZvwkHfFrMxuAz1zhJNf6VKVgC3BCaIB9gt5ZuuDB9UbfriGHV5
rGZQApYDcJONtbeW6Fupk8sjnVhbqyfB5Vo4uO3CTkkYtZRHkL6DDbeVDt4Y1wB3b5n2XwIcG2GZ
345tfPXmyACCUQ5RnfhFOtaxa2ZysanUUWuG96is2OWGVPSZqrlMHP/qeiRqZ3Vb4pGkIfr0g6Xp
r7fUu/RO+tSCCglgslWYHeiLGsk/95BI4n5+acOOjKTzqKj3OGe5xsTVAVEpB0x5OSAuYwVKnti2
l3lH24N3yjODCWZfxQctLOkAKoenOPomecLJwdtHzghKpSEcIr33gfb1VTUy8GNZztjEVTAAa4lr
yIkOIMv1Q8Gjf+iGbMcZ7Wqkyqd1yNx6Dd2hTBXoqFmSRH410ZbkdPIm3HYnNIAsiF0QKpZ+AEk0
W1m3Kk76Y1HBr4+MFgEtkRS5jMnahQUxOeRghIO9Nw6tr8RNYUikOjynrVSYlKDgyACYu4tBGypu
nyPKs/HEPqOSzZJZhX2Icdv2Wm1bjSMsLkPfib48QP2EONwz9Bb6uOry4johVq3zgXhv55dgprkT
Bs0iesAJwi5rijgwR2PY/05dANRlVBbBgKElmnjwOoNS6zitzk5Vn4mQHZxFSuI0fUkc+cdKGGBm
YZc/6nFGvRqcn8qcuI/yYe+0jGVQT6qLpNCLe0+9z3OXBaVBzi0UE+Z6+nEBLbOUzJTLGC0RXcNa
6TYACwzzUZA1LhO8au6OVSJqpvL++whZ+MqneQbIgxFYAeyI7Z035/XRGQlYtAS0fB002uQuTQfl
TYYATajfuVr2WD8IV99oePC5tYmWE8eCPZ389ZK2vsVjta1SjJGABRqeqLBAJpuYVMmjQ2relxmS
QeyB5qwztjyurCm407pHLfKYZeZOidGaAKdsqI2ZbEyzJtXaqJ0k2irFEKJT09uyV8IDWVH0SkUH
ytmNopHyRModuL6JsUhfMod8lrs69APgiNUSrd2wTxUHlzN1M0zePkz/RM7cbFEPmNimcpPH1oMu
kLC00SYaUEAo7Z3kHW9YivmaO5YjYm5BSPc4U66kpjdHYfpM+/PkaEYhJxczo4qo0VJ+CD3ZzXmK
Qui8Nrr1kyVQ2xtxGzLaWBOZPESL3zJmPlFhm+sGA/nRrp/BK+bkeeeD0VSvGhukFaBmsTlA3/+J
prFgqzCwFnpw2E27/WtMNdDjXMZHvREBDIzpjI7M0IZC+9NoDeNZmZDKteXBONsWz1xeiilUp9AP
97NIywPxxdf7L49JKg5gWV9i+oJuVjN1W1t6nEEWXN3910pv51RORjeFzYZBw9F8in1waVSZrScz
cS9o/exX5ohzK1/BUaeuORXpRmuz8nJ/mdP+XS+Ft9NDs9rB8uEC7oX+lDuC5rGauO79S9cc55uF
xFXG6jbTLf7qzG4RML9ggqVLAjCeOwSpR0Q8M0sE9SJGfSb2WrHLPEqPczb5MuZ0GiuOSLAfZBC5
TriRlmYN3QtPkPyj9VCNuBEL+DyVkXH8EnNzrsC18qW37bH9bgybwBN+dkJFc2kFclG0m3KQJyJJ
8ASWb+d3uArSMW6CCQbcqwt8NEwQnI0I3nbi5TeRUubiaxZRQ+WFFwJh7rqJQWvH8jtfFOg791aI
+cPMJ5fYpj2RnuJwMcq6emfcrXHooeLOanPQqSJ8L1T8lOb+cKoVxvrax4bLePPRaRrY4XOWPnlz
x3rlKpFewABNt6zp3wlk2M/+HNVPpvxe7BlO5+IxUFPzGGr4xxzMdNz4W1dV9XszTQe7dHuM73fh
p5/Z2lntfpzM8MamOoiMKlarSfNPDjXgQ8V57f4S9d4pLMN1u8yIQtMJj7rldmsal99CPcz/KBzd
emaKF0niDxCIXDwcANEKcfg3Ni0ACI4VhW5snt1Lsrx42pCd6rDa12PlnsxZJwue2uJZW7waKpb7
e3JpWhQwP4QQYtRQv1QMcGG5Cu/fwsxCfWsMnIFCLsgHVYY9n543rtXAno78j4sSZdsn3Rvyht2M
B/+OPYvcUsBnEKsidn9/ScMZ9gnTq2xDPcUSfWUUsBGMqM+jhSMC5xZtyVB3HaYuCOhlSilDjsME
+NIoH6badDhNVqx8i7dgmmr8EU7/14phfHmMJzrQi+fMldaD4cziIR53uT2xiEf2yFGineJN4lb+
5v4d7y/UVKMDy4aNVm1kEtEQ+DFO7ZRLJjmN0ybJTfsiOpMUm5NbQUjUYRN5RvOcxB1s1vt3J+6w
gsBvbMtUGs+hJBW31d1ZbNh5jCun8uXp/vP6uoyDf9Ml+FrU0mkkxvTlfW+3Pe7SdSSqU6m37M2t
Hr2CuaPj6vAkXUwkHHR4dGVyq6aivlYtNk6yMMtoOuXfbVYxZrc9VAD1XBcG+WVVX6VPNhReq9h2
U0H/YTtQGJkr9UUMwg4m3eFuDSmVABcWrXoPClvdZF9h31R7e5nnQphjXIzvb1vYbfPYy3Avu8K+
tJnE7Hv/p2dxBY2Uc/8Jru7b/W5IO7IEHWr6OqTr5kQyw2C15L+qCD5m79NhqbVudEnF1/1vEZyo
L+CfisVlVC+moztXuxyap3+rZafr53zKU35Y9f8LKIpVQtCfAO3Mb6YpW5UQq/HYh4BUljbMf/+V
hBZBAaqTls/gfrncP4gSz8RaT5zJILbKOQ58G7mW5XJ0mEz5gzeDoYi97f0u7GwbQD9qgnkFufLj
EKF88JaXoWYT5Xh0vwjPetRsX+1zJ6UN0mRKNZvWq6dolhmtXlAIJL5N3R53KAS0BFHrhqCXahf2
69Hi+U5h0TvajkHu9FY0xdmzYHQMrUePSlI6+B7coCW+s2pxzuzuF8eC1YzMY8Lxpc9a55qR5XY6
FB3eI8JLne7sjYr6mSIBDtC5xWfhwlccMW6tcKbkFOZM6RZrW3n0NA283DK4ZTt67hQazX3Z5UCX
Hv/9hteM3ymI/N2S7dtksOifJzq4I78Ut5YHDQ2Sj8MwV3tMcT73Zooztcz7c2Xgg8dto++NHMCz
xwVJoXrusGvj8iUUtUQyQVfUnVc89Iv8Hxe9v25tbd11bbXTROy9YLt4wh6Rf1UzNSN3bYgCiDdl
CI5hcPkO7d218u9h0pKEOhq1P67xcgseNYRGfBgeqwaL2t9EPkdAXvbKSNutoRvlQS85YXdDBIf+
PnmefCgeI6n0DZjB6LE81I7eX7RpYm2s4+mfj+3uhaoG2DFDU28Gymt5TxFz7iaCytXlWqUsz6iR
3yRetdd/t7w3FkGUJH/vTGPdKdDdJMeUfyqPb4ZAnheN21o0rcECSkVfoM4HmmSp9mreLWROVPzV
3GpLlXX2ZPoh9ha+CgnSrJLBxnqD8PYiKQ+LHL9ktz6PjNLhsgMq2GZF4Z0wJ24GMZgvynGv96cl
Npbt/X+r8mTcwQJClVkcLPcnJrUO46XOmcSmGgHMYgSrJEbL/KBCPpg9i7Dl8gRXFju9+xJxv2HA
eU4rT6sJhuuRYIPPKnd/mcMp3ww9jw0nHkg71jplLEZkvIxm/hSm1fAFBecpHJnEmXOBNgbb0ugw
nNOQ+e/7zxANOHNGJBBale6kKNW/jdnUMgSHoz7teBP/iBZVQ8daRdGWfegb0fyGfkBXK2LhMts3
m+Tm2CHP8bbhU2iMZ8aX//7JUego+IXT57+1jBTYgYcl0ZTlgdyB5933AilWyIWoV2XvZTw8zlOv
vjg2by3Rjy93V9G45CSOHSraVxPjKvBShkZ8IsN0YCnzMZZTfKFK+WOEWffbdjU2KktC2W6o8igG
TgGeP4A1UcSM8afg4ey0BUnR5hNLzjAdDYvD8Vhr8a/YUruOgzM0SaDmrXvuuwIIV9Y8a6aBXW3S
ebvigbW3E0W0U7B2eSgl1F+5ndUcNYOgD6E/fcfizwJsQ0INSazAWLRe4hErUeL6ByMn+9tHln/s
hCp3IGMdjgazFoSWjYuS+tBrqujWpnlt3nq1ru9a/cCkvfxzl5N6aBQbm9KgkdgS2qGEFsI4rdp7
8FyfGyv5A++rfk6zqiCKS2J98VvZqvoka2WdLWN4BqmMRqwPJNQnEOgJfvhtrnVvdZepfcHsGmXq
LVfdyNaqS/fF8mUWqeeJ6cvl/jOkjvOWTk56Kjzn/S50C8OrLtYwoa+X8WcpxPSmEwYL0kR+3pU6
hz36Zqg8ThHMkW6qoYnIdxgyxLVbPxSebDZoFegNoWE/DFgNEDs9ZuYr6NpMrEv7fw+dgRDJKMvc
gzr5w0ncwoPWdweLiBEYqvHiDfOAi1CnFsZ2FJ9P/8fRwnmvweM/NDSbB5UFJLKyQsQxGU5lcN8S
xJR/bwX2/3VXRy3GEFIPrv/wb7GMsPiq7BcTCaZoyy61LOYW9Z71zYMIu1XVUD7IP/zUxhHo/XC9
Ox4T6PyrFKVnlzCxuvgJbBY8sWOguVF4dUrxZTD5eGVmIg6N8ki1ekCPNcc6xKb+WwnvyZj75K+W
hy+VdLLfOS24W5dW2ZVuuNnZIhCvky/8fxckzK656dOrpJLnzUYnMhZPoGmYGlxg8+AOZNM5ogra
c7j7WE38jeuCPVXK0DBTZA934e/+Ei/vI98ejkBMwLjMbk7Xg2CiIOI5iqeXaM7nTx3vzarXdLEi
zlpvGT4WT06vfrWzXr0bVfbQJmzsPcU0/l8jRJ+imQM486I4fhZyRr+k33THLHI+JR5BTYo/q1uj
3u9HDczP/a0whX7zQkKowDGNc2rUxjnXCG3erXaU8+26KfQu2OHci9mZ7qV22Ug6/ZL16/vhOLp9
FvTjtWg4C1tEStHQGR3CJMIXGSaUS3rGVbpkayf5E4YWrgbNM2892C+l5+GKfDPKCNYbqedgptzo
dysMc8/xmpmw3z9ai1zlotG3DYRAJxu+kdk1CpQehhAe8yBt+pLqgxW62c0Owdv4DGbRdqSnbobT
z89jtrU14tQWjXulq7nXlhR0jIlmqxjYwb4rmWUwfkliOsrbKUWVQcpUwuaQjVqO1TOLqeOsYyoM
/E+c0SNpLeeU55m3d5BEtSVrz1iAICK4fZN5VnoplsyoM76x/9C3qecD9uHpE7od/dNYhFf461gN
nXIvCuYvfnTL4oTAIi1znK3Gzy505CYS5nfbNz912fs7PZHncCTGhdNuHUl8RSgHf5xZ2w0AcfdJ
S9FmHHnvPdvXwxinYNuHFR0XzHBZyvcF3ZNR6DKR7Kgw6aoeToqDzwPhbBPL+LnOoiO75+vkmscB
L6I+x3Aomk/4EuKIdZqsl9fu5FI90jF5hp6RnzO2Zpj/voWsPRzy8LVrvxqCmhhX8u0ZZg8f0rh1
/vTgKs7+oKyGnYr9eB3ilRP1pX0WJjB1Pqv32jYkXQ5NcvAqArGDrT1VWrj4syE/J9rZroy9X3Th
FeuzlgDIRtM5uLL/zAlmr0iWETeoVXNocNsz6vaWZZopSDV/h1kDK8DMqSEtkj3aS7NpambXVRRv
p1SntBJKZ5Jbz9OeBX1YF8T4D2A9v5ohCWnxAowvE+YPg0GnOTBbLDMcAKkkV8rSt7g92RUQU6CE
RBMBPqJsi9Wa+9ohv8VdMClz0w+6vRMYTAbmNaehHz/nWqe0LQEkpNjjSq7ule5Np6YxRJB4fMB0
4YgV6yjTRmzNCe87IPW+D6RV3egQy/hoCEPoy0U78xZFdbk2k/o8Rf4zOLp6XfRawKkIz1I0f3Rw
1kZydvQYac+m5uwsNr4jiOcJcMTRpBhtVXUIjWGGF9NHxXjgzBHt85ymzVC80Avlr/OWvwtQBE5l
C0nB65zLWzVwASVpT5ga80BLKAHWt73RNcc7FDI6KsLqtdzT04KCJvJHjumBKMikDilh/shnJK2y
bbqw/XUH7/sc27/jiQiPXNwKyKwdyeEsdM4IFRLnObFXvavVMc7yG2DPYEzCt5SxGxAW4pCaeOwK
hMMwhHiEcHvjEc/aUyR/art+O82D857wO5EXlysLXkNgFvEEXvJRgBiHX7KHt7dNLHs3DQ4uYolu
pPqXYdbrjQ5VzZhZ7/yaGoCGCAb9S/a3YsdEICZ7sl073CmXkkqV96+dLV76pOYuWx4baY7VNnTq
PS7TdVZzduuJf9ZWbzNggpseA1HwknrDeAe1xVArwyKUFqnQ2Q3lp2rmXZox2SUBZgDgyoDheFPA
HQCCGuYIn3816BsmwQwxvAxuAXAsURi7rmm041Ta3/MMdL9EV2bRmSOqPsQ8TZwwYisocScgkWe/
fGaDgajS3xRJlgT7h5MLgYAmeojIFctTCrecP7jAAYQLFhUbapfWgWbLEXAeRvpGtzf3r7BjX+sa
hd0sW3xS8NprQSmga/d7thqHYmo/dR2tr5glm2mLXMuqnKxfc0srGAJWUXtbJtPd4qwt19PswLOk
eo66ovSPCruLxMRwMpzu4qvmqRz04sgOd45vyNjPVSTZU9URRJuSXs5Z/tF7ppEGiGYa+wZgoahw
CkbBpvHE2So4QXsiHwPlmL8jatf6eVT40Dy0AarAw+iqtekH0jQXe67qTaON0MmyD4yvLJ0tAKGE
0HE8Nw1tsf5NNMZ31YTp1vfjG9d3GrhV+RZFHI+wah09F1mh4HT3rsBS1HH+w7UzrTswp9zBBijf
ftyAE6TWEb62kTvbub6WWTuQqrXGFaoonQBzd9Kq1OSkggSFlMUvivPcQKDgeQDFp9fOIk4wLHC8
WXtjSGMFs7yplFqA4PfOPyvfZBIlp/QLUFVQjxx8Fq2iSTpPzJFOqUY7OYAwuMWDmtAi3MZw69SQ
CYukc4MiOg18n7bHwKkRZR3Sp7GKtbVlMshpzYK8PNQALD9kGiTqFs1JuGfhyvNoqq2FrW7Z+yqH
zcBJEdgL6ybYAFrVHHaSy430ghMhYSsUPkHqATZMdhxyQsaPWazLulVMvGaqVRiquyMGCZ9xHSaw
fl3N+FBabUNZMzJVlT26YfYJFufTUjA7pTjbdahtdCzHB9fXYA8Hpe13YDR0hqmwnRnvYHelRbOD
WEjhfUOfWjJM7yiDKwNT4K4deAp78bYa6+HUeAqV9Ae4KpkoA+k/GTyc6ITB5ZgeOWS2lEXNf2nI
BPpSNjxKaRQ2prg+ASMmQScfSjP8ldo1LJLYe9DNfafbP62KVEAzReCXc44XzHxuB/e8GNr21BQi
/+IjKUIPKMlAU47CPk7ZAXTakvOOlY5r18M3Qg9woIkb+J2CShxUV0mym8WaSIPUtBV7VYvLpF98
WYKFzDLardszpTFuUVp0xHz0bdE2B5pFikOrhi8RynwnRCByc2uZyXfqmTHBKqzVrP0PLm9R4Q2g
p/x8M2kYbIu4ANrWJQeOARqbJ7PcdE9TZPySunrtctKBJP0RTfEr0KDEnwDn4An6gym8OeRui/HE
fEbvoTa4ZT+ID23lqB47UJlQupi/EYb7m1PytXYxh/Uahi3GSSQJOKVAFgZtPL9mRskJefF65Raa
juF6u7yXx65K3a0WQ5FGwTNoKh+H/Njhy+j6qN2ganIzkiVehc0cb0zT+Czt/DcVmFUwYfJqEp9S
wxFSYo8Z2e8gC5TRtMJE3VrTAW8z3Tb1xRntPZ8zBpJKnvEKz+xhjdvceuhY8UAWupj/SkJaOEBf
UsdikW7PZWIPa6sEaNnhLCLGbcittvi7i9+txG+WpK9hI66ezO0NU3QgxPaLNjFuIhX3MfjVhv7L
d8OzH2mLAeBkU1/fUy0B4I6bJQYhJfkxPJfYo6fFe7q86eYIsWyzfYoS/ZOFvWEK9OJbPuGAUT3B
b6PCZ/nHOSmBQIX0uDLy3HpiapJO2qMxSuRk+ei6QZQOgCzqLochB/6nHV9apw1vnmNdYcN1ox39
JlazziwaBfTYw9eD6r+doDwkbfm3N88qMWbmrvx2XPdqUwzZBCWM+r0e52+e2FsWpfikh/OZ0qxt
ruthUCfjpwvBtHE94vM1/SpOmV796T3zxTUzfWiuJoXM9HzEwInrD1Y7VFFNZccm1T9QLvpNCdAo
CWumIUuPaRllAcXYLzlBWM8eunPWs6Ix2RUb/IaAB3qGMl7uPGaDfx7RqE1dvFt6BaRxntGvbEx3
WO5ZlKIuaPzWWcEXC6qyvUgPf4ajqU8TwAUjaVi8lectRtDAIs9yINB4tUJtOqbT8Kh01FX81WxF
GW8AJGcpyoVWBzUqvF7fqgwUo50aBU5o8G52CNN0rM1LnHJ2nAxXX5eaeKCpRZ0bFF8eSnOUpJvR
Lf9qHp93kdH8loYMndPWOcLhSgIcgiNcK6gTVlV+CjgWvG0oiWFlPY169CWlILSedvM+1kAVqfJQ
CSx1sx3zmRK3XSlYcCuqlD58g+40zAb2Wq/tHUsWmVtBylDk2t4D1reKRYXKv/iiZ/g6HGn2U437
03wdq5FLG+yaaP2YI5kFRS2PzSCOJbqpv4/kcI7n+lWmiRG4AxWxC0hjWmY8KHc3i8paYfQ+9hfr
6o1VsqVYFhOq+zP6Az2uvGnkpJx4HZHsWiWRsR1m7M6FXrPX8ktSqHai9v5jW1eYHfk/ywWoxg3Q
Z2OKpIGryQzjEkI50kDE7S84sPmjE5205UWxT+rYqdrpIf4bzx1ypTE2m1anZ9LJxXbyJ9ZsADCA
aLAINonaOTgX4PJKXEX0ds2IGgTEIMiw8tU9yUeB4SMGVVn6lK1XkPYYz2EaOnBeo0YMybjtRbEa
56PSvebgmz1LIk+HnAUnKtQXULxl0TkmHfyifEYph99z9gj5OZwFBgPQLFDxbGO5WiBrEZJr9H/o
cQvUyJ0KkX0NzRYgkzlupi7+ZU/lL9mKHSPGfdaSoSzYQxbhoe79E+ylBLPKrLYa6r+FEyKGwR46
+Wpswg8oVpu+yi91xB+IyyXoUuNckm88CFKQfg3DBq06GvD9R0cOtwkGYoyXDmMPj0Cu5x2jq2xD
Q7Wzb35Di371Ck1HGpJykxXwsGtsyUEhYfyGTFqQfXvqvwf1J+kR+0EGOyurkgFgCBB4hdXxtz27
BjniiQ7nYNRuGmfM1WxQb+sAVOakQd2VaXOxOwb7WffT4HhG7UjmnPr+6FnAyIrEeYMVxeixJpqN
SwF1ZmVNfrUFm1PwgLbhmBWshGGcHXIHdcL0ug9KlF9c2I3M9xT4Hmt4k1X35sZOtyKWAtF2kKhL
n4Pp9DjDEMzc9dKQvEloQVnTK8ajg9nkFkoShhBhe1tp4aWGcopx8sdk47AqM5GDBRzy05hHbDGr
52g5nIML3dVmON8Ma8zO0ED25tTrpx4T67+XajRPGI6wVeSmuZb5p2zJdnJ6PBWOgvhDkD4YosLb
p7NzI+vxJ7Qcb52FzbVRkb3K9cwJIp4AaTPuhoa5neE9+WK+MG6NDnYXphsjEyR0Pcjb05BPF/Y0
AVD7iKfkMAA/nhI2MWVBo7wbyW0Z59BzIwaM2Tiw/WwoBOP8Z2ILbJl2tl9+ilegZry3as1hj/zz
NSx76Uar3qRfaafYLQmq+kyXQPqtTRsgWZWFm6Fm5oneuTZaIFnsQmXQmRobwHamHBwp1+JUapft
71jS/eRbz8kkHtukeHGpJ6dmkPbv1LS38zS+DAnBz6HTp42w8xZaIg2WHdVOZhN9W0WcB4zEFHwZ
+YhUBe+s9JmTutYF4WViEDDzVxT9r1aGQRYW7bXwxz/pkLk7r2xH6NHDF7ro6EH/6fuYbhADOm5o
lDh84pxOXIoRkJLqQxT/NbQI6FSsA/8Giu8U+5QnQ1C2+GrulWZRAm2d0cbkZ48xeMqNLmqc7s2v
tqu9q2+NPIU40QDBDEh2PhkI6JgKtjmCbjp1zAi5zxgJYBrvzPFky5Brk7uC2H+M0yDG8ggSbF9V
v9IRKr2fwTTt0AvpgkpX0hnDK5RbxRauIYSbZt+9Obe7MklAttvD1unE2a/i56aisrqujF9Rt6VE
/FFLHhDLazaq9ZOfZi9Je6sIU96qns+UqyTQgG692RqjJeGyu85JYoAwpxf+P+7OozlyJcvSf6Wt
9qgB4O4QbdOzYGhJLZIbWEporfHr5wP4ujszqy2fzXY2UQySlY8RAbhfv/ec78B5A/lUEjPJ2sLW
PfPcCASVY/8KrnjaqjThM8D2xIRnQqieEbUZKH8LHu+HCh6b8KJr6XdCaNaIUkt8FI6ir1c9T3Cz
5ruULTgi/ZZicEu13RyIp3rDks2OgjT0xvK2rdFXx0jfNRH06rExWpRG2WcxdVTWo9teCjPf1Yh9
bnwoM743tYS5UL1YE5oC/pnMoPzzVPZjgrjpRaFzNrv8DfQFAlRfQyXIL080Q92WVKMmxzXX+8ZL
wcF1640KmJ7MD1XqvWti4gaN6V1m9M69x67PzGMvGH2LVanGcT8EZG9aJeul2z54njftKgWF3YjK
csuOgDvpe2htpgqsnNL4m4B6mBtCZsjwwmvfB0O+aQ/JcSysO0IlXmwBGjp2s/ekBXIGudjYx37Y
buzWZ8HqTnrL6YH2/JcwaPeo4bN1PjF29RjFjWmJ05X1jpyGQCIZib9NQI9IVcC5a7bcD0xEqwd8
oODFw2g/Ddn4nOYD/jt9+GGFmnGJHdltNc/xGdPkknqHI9wQ9e5agRoluM39PDCbozSho6oDZE9G
KD6aWem3yZGoU/u+G0AcJKiACHHMP7XDd60wjkHP6UrXaqiH9qdwaL/W4p1IwFUX9usBYjr7p73r
C/dT4xaYK557wyH9qsF3nrq3AxvjTVhLhAsvEZF+VmPsB4ZvBvuXPY3XKROfEygmzUSKZc2QyxHw
WAc8dvng3oGnuTAKvbGQ/LZuzFF5ojswpqgSiVAkTHmHGPLLkD0atendoT2cG75IPYpMrMNQV6d5
Os0QO7gtTOfkKfmD67F8CvKm2SnB2SsS04Wxau7268BWnysVv0TkwvbTsBGZSPYwzgE6Qesvxzbb
F31jIxCC3lSX9A71ijMlb+0LhzcDq3V1U5bogGWNMC6W1C5Ml+8aE6+QKcTRyrIJCrxLDhF2P6cA
1ED+aW3vylZ/mobkgTW4xKljBVtX+PqJMeOPAcEogD1tVzEC10zW2mCiV9dDgttEIuT0nPnnlqhr
PBrzhj6R0IEav6SWNVpSaFLVoJ3zgyP4yjOH350JLstAZr3Py4kUzNDv166ym10w8nIoag8NAS4r
4oQ36Zz54Jn2M14ADxHlOvBwWrf8wOOuncWgVxP33Na/CzTXPZiFJbZjkkfbkjDTaKgdfCw3tJq+
1DWnYId5Frg/sc/KnL0ltbkoOnNbSux+1RxpCyCuVlghVFIne92Pxr1NdMgNc6CRdg0fp1Ymr0g2
dxxfNBC76FrlzFj0tT5nlBSsdZdGoCuana7RY9TG4p5k0EsSUEu0ybNO9IvRTY9l1O0kSRjY6EAs
DjCB8mRmFmDlB43SB3QUujlPFfEuhpz2FRX/rFwu30NGH3g/bXlQVvlYak+wGd406b2AhsAJolgH
8/gxKUuDJRUeXupiFsblCA9gIjM3K++lp33OBKniLd1kAmQNZB1Tss7KuFnhbFuIVuz7pdjVRfi5
473S7BoVdHIXZN7GKIOr02QodL3p3T4UvXML9BysaMLN7OQ+TS2L6HSR1CvNdKIV/dldSSEFvbX7
3PrNxN7bY6kR5Bv2Inj24/G9R2TMNcp3Go5iteb8aL5XKWf7QbhvzEE/4ZJOBbV/NlnvaIQ3jksL
omK33WfxVfN5VxDngV8rv1ku1BeVF0+YaV+YBtG6oGXLRTmsOMzsvHok8Llw+OQK5BKLPdSmCZVF
rjwsjlG2IRj2JRGB+ziyX2paBbQBvSjek2R1NBq7PvmVlx4/kEQae3CaB/EmxS2MM2NkArc8VEwj
XGxte7YETudEdZ1K1WovtM8vrPLRPbI4TgYoxtGS6NiFQwTjM2VBzDjrER+CxqnxUamI7WKIr0IJ
xabR65vO8gQXGv3TvKe88AMZH5qudFbmrNdYnkoGQvRFYu3Rj4hZNTUsE7WWXoxcH051KmNyKkyf
NZtLqULvfWAiya2HqjwVhXzPJ1IqQtPoLsyA/R25QCd3MuuHqWEtt7KCFpLjmWuFI5zOC4jg2JPR
PGTaZlU73hO68AVZXXjXQh8n/Si1z4MH81Q5K62pxqMD0uH2Y3Qsi+jqUUMRuMu2Ek39+N6azbUW
YJlt13gIJG6Ted0ql2F1o/gvxkWIlqcacTbO42c/7F7AMiHznoJbEWBTYT0CBtnq8GB8GP+QFWHZ
nUvQ+u+5LORahBFz+DAC+TGlPBXxD3p76dNSm+ZFbQKxChyOEor44DGL1lY6kao80jay0q+mxzhA
J8DFc7NL2YLKnN8kru7qsACSgqMRkXU1zvbyzCvX7H+47eevtHw620NNszcNP+FY7Y+MnBAMx9Ot
RwbLu4fAa231P5SVqrPCk3oIyOo4lINvX2xb4nSs6VSZJZrWyYlYk3Kjbg8f0BXqWX1tCYZBBvmQ
t+VswOoiTrYT6cAPI5GsqKyd6XOiUw/KyBnvJv/YzZN2muWqi9qL4WhM+Wa5aWtwKdsF4tePf1vj
NEkv8Rwa5nvbjdadq5NA4gXELhUZL+An6Nv/QGg0rf+BpKakghIoddOwLaBxP5PUylzCoBDud8OV
rJCjdcwDg7Ftpk59JK1DNyVEMKEQNAPxFCHZ2SjkVMBFyKtmmZ2luctDihce6+FwjhzGZzYw2ENZ
5sE9d/rNCCll7Xj3+B36jWNl9jpsVXr4mxfyG2rSsjlzuaawlGtYsOdAzP3yQhyrY3POJ7RycGNV
U+k7My0fgkbbFCDrNrSwysMs19dz/8kpW3/GgP0YFGXzGAJ9oSDkkIngIVOUx15HkQ+hgG3NMm+1
UDsNga/d/PlPtn8DM1q822SG6NAZJVoDW/+NYtdjZ/aDkrRjlczSW5nKdBeXabarE/r5MRagT1Vj
HpxREzjKYx/yrxFf8r6mTzoVJh5b2jW73CoGJJOJd/Rt+h2ZMh5rOzqmsyQGyR9qSMckIxf19fJQ
FMHa8kjlSh3PO7L1dVdcA3RFgXPexDY9AdgS1TqcJmvt2PFjoE/mxpUWOT6zEkVGzF50F9RQI/Vz
PT8sX1mNeBdALmDvSJpOoMMutKLbVd3kw270gFtlFM4T/ek7Jqq4Ihxb7nw1oV+QtvOWtT1facFt
aWvV67wGBXWRPza1dvKSEL2mFWEq0hOXTkUtr3HQD/uBMO+bokAPhsaWO9F8oautnRDsRA+dZTZ3
OWUQMV/V39wzS5Jlnox+nh2+/cc/lGU7tiO42CQRTkgJ5W/3DBVjQNdLgynCFh/m5aEpJv9xbKzq
EhbjLUaLG5PU4nRHrFC4ElC3V4XOkG0ByIGJUI++49HPJpQCs22x62dqU6MytECMBA/L09YqcAcW
M8xBbx7KNokPWqBhjKEf+lDO0cCRbTo76VRsDdLoN51L37essdeVQ/BYV9OjNdrxpQoVytaJ8+ss
0UwHzMrCZYgXupk6W1bG8A5x0LJcj/bQra3JSE4SBM4Nk8rwRISovxk9l46vU6cnRBn7ONHtFwdy
3r5yyEa/SQmoICaT4A10XsMexklH9M38XJXiHMHIpi2UB4+VFZb7qXNeh9S9X3SoywPy4nvwa6h2
pGdvvJRS0xuD9jnX0LoLSx+em8q480rBsX1IUW1Ik57M6MUYpDOGHTFuirMfTWodZKp4Z5qzLjJX
fXVmlV7XwiCzOmxonUX8XI4zHdNE4l7Ij/9CSR3v//oehNPLn+9u618WJHcmYSrXcSilFdyKXxck
LYDLOhpAavCmutsajTVERqveaooubycDfU80BaAYW6fN0NfuxRVx+yhGFqORK4x4J4O4PdkVuG8d
BH92aKwNTTx3bdjct9oY3E7qzbZU/VBGNOV8L6T6qjj2RMa9Xjcp4Bwt+VH0yQ/iqy4oM7WTajnK
DhUTkWLqNQLDiFYvAjTWC4xlqlFy9oYgpKpLNr2fjLdzfFlYOfnj8pC3LcgQ1E9PZkHNMg4EgEx0
blcCdNmmmdeCQVTopqYoPfTK+B4mYf2J9HgU2nnz6gP4g8FArEEW6ckLWMhxBclT7v78xssZufvL
7emy/Lu6Eq7LlsZ7/+sbL8TYKpxV0OEdF7eJVRQxWKI8Bfa/0dP+PSKBA5ZeoK+iLLfO4LBBaGT1
50rG1bXSUXRFCOwQcOWMbdBazKEs/qVW9p0fR+QyRUbMWs25VlaYPWdqIIurfbS94dMivl4evJam
emj4Xxyw5WiMO5fQkM7fMoDXV3rdDgSPTZxc2rRCjYTYrCcV4WxwyqUOph8T5Fdf6On6z++NIea1
6ec3B7ERl6JiozSJEDB1/dc3B5ojsSoEm93gQZO7BVBZzp4eVHfTKixqh5mA3Z9y1dKYlnmTfY47
+dXPg/dOqeqehj2a4biBUZVO7lo0qN241YddVentaWg6+ziBT9wXDZJxo5H3vdXEN3lV+uegFCk9
9FkP2wL1r+Wn5Ts29+lJpfCElqdjGFW3Wu7pX9y4XfdxVGxrWfTncDCMo6NCYydGVc+7D510A1us
Y1kuJvvm0AZB9rXurQdZ2FfW3Om0sGA63WZlilw4emU/7cnkBb6qwdKLc9K26vbIGKH4EkpaFQF9
kBe8rPlNqE+3KOW9s+zcpw8ng4bqrMU2AErAQARFMJcGRi2Lx3VPk/KoZ2X2qFvGl6C1gy8T3BVC
I3aMfMY3mu3ZRtSGtWdKs05qm9kZYQfmhnC9bBW0DfFB+ggijzgRAB0llsMELhWDHc25fqyxIUkK
u9I2SAZE6zcbq3o0PauxBJix0NWWG7iv2/pEyTuDN4Y7Os31akpauV2edjM4llH7vXDS86LVFLNg
U1/nUN4uglx63kGJ0Sh0m1vgmuMaU2L+4iqDWQysRbygnMzI99osB4e6JNk10UbARcm6iwbeUVNj
csxC/RrRllyjLPN28A65+NuI2DgmKNNqqvvpU5IMt5bo5Q+oSSuDVepv6ipD/30FgMWrGKI5iqtd
Wq4zF14/4YFr8IuFV8aAYOwg2Gmjr++hLXGmDMhuoDR4djDFWvSV6GfbK5Xp4pkFrI4prD6K8MKA
hs2A6TEVYY8OR1WnqR28s7D7V2X5TBDhnBmnBYPZNtZ3ugQGaN76aKZG/axlenMccOKB8/MPUe2N
GyPOBcSUPt3m6HUZkYRv2PsCcGZmu6aPnl7M3mFIJPP0ErYezfyJoY87usGBRHefSY+TbjSK8BcO
1+4arNZ60OP+0iWiofHjWvcM15GMsWxQKphnpyQXcrlap86b1gqR9Hq5UBIFghU/DN6EDPZWXBi0
9ztDX82VsIBRdxtO0AvipOy3xvx0+Z7DcHOvlSEcU7xFfgmWnhMF+ZCNy+0wyC9ApDe0ZHISjAy1
YbzqI8sZjPFUWhp2Uifoj2NE70M1lnyqRHVlqQEV29rvCK5+ZF5U3OsaR/c8Ru++kHg1KA9INpj1
WNMdduH4oZjNfgh8v0EgDU/LM78AIv43S6Scl8Bfl0hpszdL3bWpVS31W3k3+YOR2qXBKSCKY1iD
ZbKO+K+9DIA8bzx79L8BrcHg3Npkl4GKZJZe49U2y3vTMm4H04ie2/G2AeJ3W+gR+XQBEBKGtLSe
fUvs4hydRgN7ARg0EBIGuogjFXRWJhZTsLET3Tw1UbQqJx17oG13UGRCIlpGhhWRWau7Ttntc0GO
bT0T+RLDVZeGONgbgTooyp4KRrMP9mB8rKdNMDR3H6eFyp0zUHsc07qQx7YUwaNlIP0csupo9E1H
ym0Ypefsk90EAZHTPCwcTtVQJbEg63TN8DLo7k2QtcXrSE99m9qsQNL2i9e4sZ4sFztYIOH1dQgz
brTQCmb6HAK32STE31WsldCwn8xK+eWh9xXZ6XYsPr7nG0OMVB7pnYJfd2Rqk6z1UriXGskqKh0n
PtKFCG4WM4Gb1Cirqg4Oj2LmOmOA7Qaf+Zh19lULR+ZF4MOYx95/tCeMsbuk2udBqnGv9NhB0W96
t1Vq2avEKQMIGOghcsNIdg6ISjgH0Qw8RXRqZ49h2+vgl0S+66m2qWUZaNTzyJtrtTpSrMsHICVr
hGnmsyls/1pZCODi6sP5iXTuzRmG5OR5sNH0Uf8UgpK7drPek2BMqKdZ77Z7J405mxFVdY+emtme
KnetZ07GzqR536FwR2N3RRCu7f98yZu/hhjYpm6ZzCQtORcGugRY8+t6GfTGOMrYQ1mEAyQx1d6O
UR3k00PA7ViAat0X9IbpbmKRHZyDIfNo3/h3QjD99IKXAOV0BE9tNLKT3bfiyUsy8lSczccqYqC3
MmroDAMWUzAF4PEKas6WHu7BarLtn1+M+ysbnhfDXUsOg9KFaynerPnF/rT4T0xVaSPV0Y0bakhG
0Z6QV8JgbLGBmAWbrT/DwEJRTpAq2h3RlHP8CYcmvSgRNdb90WDki8OAE7afumgSFuMaPt3wMAG3
RWI4vnY27IQkwHQtrG+4FZg+R+X7x29aXaMx4NMKQIrtNiGgDAJJaUI27KbN4jYYB+6clkIknOVO
YWicRZkgCVtsjTZqx1OljJ3S3ehMYFZ4KDxUXGYIQ9Jn2vlER8XeNEMsz87wmIwMc6KMK0dr1CN2
lv5iLFDtMvmBaxM/V5+SbT6UODC41VlVx+mIiia/av2uC8jN6XPYFYa/rk03vow12gDOm6SJ9Mrc
BJK2eON9C2KPwXDRd3vNVYcJ9PdqiArxShR2skLNnR37NFstS3f07Cuv3w8Ok9UFkl4m+lewa+4J
81AI5TS+W4xylUnHPKp8tV+eFvDT/ubCdn7tbtl4pIQwHMdgQCzQQYm5UPjpWlCBBRvfar7lMxtz
nGbDm7m8N4WYSdMsLzeF7mt30UyH8hzzYmOzfpDIjFdR11E/zLe/NtLFnalrmT0gA28xagxC81a4
PuMLOVnE87bNrqQfuI0yClFMCt4qiaoOTbwciTGpu7uxnUWqTKUMSvMDOyF4Ha8VxzxGU7hcEojH
/tuGV2WJv+tGfAumI4tPs1BPscaZvd5vuMGmo+mmdLT5JiR/gK66bSGUMM1yNiGdEVNnHPXFOiuG
epcMaX0fTcCUl8ibD8O0VdxajJbhl5ZAocMe0E7k1aQI3HvjuMo9oRO/Rq8Grf54Ds30qcf9ciQ2
nJnn/JXfWyTbtW3+MDlsOdnZtGoHvJMP+cWfTo03rZwQ1kdi/Ahq1XIoiGjGo/Jyvc9hUj39+Z4X
BFL8tGUvn7Ojc6SxASsbynF+O9WAWrMTlSffBvOlF3b3UeRx+C7W7KndPkyC6jadqLnaOHixzWAP
8nF8Nzq4Ck1093FJ9IT67KKm4+Qx0pYiv32Vd6L8VHq0CcgVwiMz2sUnpJGw5e+r1E4+o7/5OllO
/KglXXwsBiU2MDJWPovUF9/vBwINKRo52RWrLltrk/Avy4Mz761Ax//8LlCb/svbQLqLMgTCYgNm
nv1bD5SWX8jRmP5lX5FZnxqcO6LOnD6rBBq7579nmT5t0yh5HSs+G8xgcmubOGDhRBd71JI57AJK
F12gCguZhX8usx0ovotw6uqTCtidkkQCJQ2KtyJgQx7TcLxbHhyUoEcZTIC5vDcjzTEF8oVec3pr
LP9tfjL953c5K9RYpl/7rIrR1YC5wj1ZrpaCJJzrE0tqTwzncpKQRjJ/pwnRFv3C7eT7O+4ohxEe
HOQMOSVqH2BaQdSiWIQqnH8eid3EauVXF99yb+Q8xmm68K0lbRfjR/G1L7P21hbaA8P6mKhv762b
iAVJ+HwvMtTaXdKws2MarW+W7lSYuvmpjsU3AsSAnFgYt1FT0osn+BH7rXwtPQEpz8KxVFUVlHuv
Vc9dIAH/RVDRcZjuTeuVhsO3arbBFaIhfxAZFuLFCqYS6sJjJzCHcJO7xWrpk3WNkLvltpdjY+6T
uWXH4P/jlxR+8KPfzqawKLtrxr/wyMRLIFyC27k3BsQjQ+99H5p0Xyc4UqsK3Aau6Pok5gcOLvUJ
B47q9fhE69Xcf5xvTS+3d2lmjc+hla69qNt++G39Ku4fFk8nubq37iCupI9ll67yvQspIvQhl3C/
hY0SDzbRaFEFE/+1QOv+il7mglxQ2yIwLTZQNIIvEC8Klxw5SFkoovyMAqx9MudDWRoEWOuJESok
XmVXZN1dkVsjELdEHgvLag+m7JmzcPrN9SnZZW3gr7TKfsryMb8XImm2OfP5fZqbj+mYa/eqsREb
lc1lnlFB/yViWRM6k5tBNNec6Fp8J22zAUUq12qEzwrlJ1k3VWuj/Q7zI8EyFISWTS7ebODVlKZf
iqzUX8BT9HvV2clXK0NCvkzGyHZsgWvCSIwbkt+nvSnUePGm0bv6PfxPqUiczWo5HcmXvZn8Lv/a
sGxhTBhfJPXxtYZttkfussv8EfNR6YrXBJb5pqxL5poWCISRU4UxvI6jV0FYpP4QnRaBJKQDVYrq
R2bydmgZcBBfSHiO+RZ96Rd/iq5gcJtzrfRmF+PZ3Xqt3+9rFTX7btTR/ZT1wbfi4dKHsGkaI3kQ
EP7Ac9kPlbT79QJsjVQ6Hj9ox9LRWRic/pJ5+oMfhe5ftGMCPVfYSfOnnCjPNu6Tjd+700tNZ592
NFxDgwMTjhaSv2GGASB81DvZ3C+L4P+3KU0mbeP/9X/+99fh3/3v+b+mNPXfv33/NaZp/j98xDSZ
8p+Mulxdp7xxLQuA3T/+rf9eN//xD8P4JxBKQ+o6shkafg41cJZXTfAf/7Dcf1Lt0xKt83Z+rtQ/
Bc0Sw7H5Z2z+R/2/RTP9ugPpumkp6SjGcI4jLHcZnfxUcKHEzqXlELfS+Hp2XsKKIIC2Z+xMl0y/
W3p0aaHIajS5B/mO4Ybueln6faSAD3PchYJoYpDEuQN+pJ9JdIdQZdCPXXpcXT1iSsyThwyR4oXa
ghDoTgvXlq8ZhOy5ch+CC11ppMesM3i4eBMPpt0VOyZYjCKj/iaKmpAUGtumkzgnlPDDlxxIIVD5
deenii5R2T3+9KndfTQP/i1rWXjCrKl5l38rRHVd2Y7SLR0LzfyBWb/1pK3MdIeBDPZ1neHNxk+u
0WlzqX97vx2vMnC0l9mMlg7kqTQkGe4MJCMPhV2XW22ke10xD4xq655QIDIrO8TlREQFiE8cuMnF
NLwjP6AsrXUqdsOBtlSmwcXrLcLG7RRxOyGIu2jykD95qX4DUmY8SxsUXlYbePRVI545N/31lFud
Cbr9qrfWSc4uZ3N+AAxXboIWvpxhMOm9iaP8IXfL8knpCt5WDt3Qa8zpqUJleh/Y5mZ55nWd/kR0
48bkLHjveqH+1OEEukkZ6pzs+WkwouMNpqEmxzALqFFN8QrSnQ+EaILL8rR+TVgh/+ZsIP/1I+ET
4VRAa0oJ2/79bABAj2jsRLVrq9qaxfStMw3vdejI5EjpFW6pVrRX1ZCpkDJZuwSVFb220UEzy+Al
CZ41jswnKXwSC3XoT9QIUGV5H5u1dyak2by2bWlel6+6+anIwbmWfoblDSHjHuEDUfc5lEzf9DyU
Hw3zkelqwATBzMrM2RPiHfWS9eJDQALncNEncbvUB62ZfAqG+ssEluVUWKTAuz7S6thW/oVTxp8v
XPHbaVrHbmpCWzHYrWgMMKjmhv/phh58OFKxK7AKO/iSl+ZpY44dKYdYciCDimfLTfL9h2IkkOka
ZM+aH4Y13mdvDWcX82gBNMG18SuEdkXnMOrlbaxw/fQp7ieTgRbRAo5HI3Q5aAcurCpCgk7FMHUv
qk1AF+kSR6L81svOuOh12u6nMZGHKYWQ4oSD9jeV9PLZ/3cL0OZVWwaKApp/vGbb0n+7Xes6Hjpp
aJi/KwqQnphkbqsMf1Bdi0tT4XyqOA0CX9GwdUWULar36CJFjnrx7aIEqAmyI7SoVCam7AesNcht
iy7294rhREzQw0enqKqSez/WgEwDM+nGxrsqE/7gQJrFYy9zvLaxC7IwNIejjIA/t1U9rbsUsfef
P+bfZCDzC7ZNptmWixLE5dX/doCKCt3mSFw3azX0WEXxvJ5tkbTb0cGArCKvPPR+8UwEhvMOqPgQ
d47zXBpC3wPuf0h68n+5U5tzFjQUGgRenSsMl4Bf5ufLQ6hb4b7PLOeVgKvvWTAaD2GI+EeTZbEh
0CH+m1e0/MW/foS2ZGOUJid/ulvLhf3ThZtVNNykkpgOw2Qv7Ma94uOg650X9m4UpiDRFw5mmiXe
SsoURXBuk1GTc0r7z+C25auiA7leaNqpJHBkV0jIOEpDtLfEpfmBOhnRGFy4H7sHByyC2fv+XYWb
YmW4HTkKtRxJTwmni6rCa2VP1T6Z2gcJiny30Kw0XHA7molv8YzsWMggtFI+7gPYpOJaFMjjrMh5
d20NxBkZhnva7EcxUn6nKu6YERjZIQOX+FKjjsiarFu3lMGXMVT4Xfq2hs9Xaq9FaGI7EPU34Q6v
hjf8zWpqzpmQPx/BuYJQbOgoWm3DJVttLjl+XiiwzBEWECAkKTXI83lipxt9mAmVU9d3qzp0+oOe
5cNDODincj4bJGyChzI143XbCveplUayafIk38UmxOncq+CHDAN6CD9tX1Ec6WdD+uEjhwfkqoQu
46Wi0YwQ4UmqnpSm2D5ZId6waob90VfeSDjb0cxztF1SUPoKOJARxsh4VBCSMFLD/qoIT1mmhG5M
qkpQkJmROg7Y1lmkYQQRcYdglVZw7fTMhDFGaFa0Ggik2CyZVPlME44s9xCqxD7A1w/3KeFCd33U
riyyKE/xjNsC7IOmNv8WTXV88MFJg+2KxGFQyVc8WuRlSxcyIjq0lSM4LopIWy2RicvDwqviIq4w
18isfc8NYCFQMIxV1/tfNJW6j2XvcnrWSeT7IBXpOOA7XWN4kCbyTdSMlWZsTQ/YnOCYwoWTXrYb
Ut+nbYNsf9cYdjxDnsVziuR157sGoQANMVeFCz9BAE/8odX1Y5D2JCEuvapQecEuqhTmfrs59O4g
r6x934h+0A7AfdKrW9L8sgIcPjXWo8jvV1qQjX+F7RVZ0l3CtKvOhcf8Nn1c5himdMHH+CmQWmRv
t4zEkBPSzfoUe06+wqIDzChXaJuDvt4JiaqHkBnrjkKDBgw33tLWa123ZrQ73SfM0HDkOdN6DF0M
8lbxlg8O+V9Tka39ouMcHM+TqKI/lfP3M8smidOCxYv+z2t3QcXoJ9SNWT/AIMIRffGCFIYiR1fV
HJXjGTe9M4xk2rwOVtGvJLkye02U9UMcmGvRjzT2GcalpeXSBXbmUByjDVeKwzfxQvr7hElnFQqy
QiqyhRrkKxUixVcVBPcGs+nVx6EcU/ka5A6dh6gX5pGaC8dCH3d3JtP756mbE9W9NHoKg9reEAK0
VbEoDqHr+FfQmAmcVK//TA10Q4hRg5GUQXXiJN1uipH1LIfu5ak5QbidPZDzRZD91y+0mWhvlU6Y
NPma6CGTZrec6tvMJDNl2jAmyd6lskIW/zREZyO5ZROk06c4C5JjEzmPURWXB1pVHQWtjpwk7q8f
MB0bb9gbJMV8XYQium2ktsvj3tvkIFiIq6ibbQ0vaZQ22kMbcSQITpzAYBR2y9HTEONjtaRt4gav
j+5opncEYeg43/D5MWmIvuZW81e7DaW/fWgC2DDLrQaEvFzRnDa3ywoygNJdJtxOQEKAdJ3bds7L
nHCyYKmiqZujjV4vv0GvykTZHLfVd21ssfEPJH6w0nlXChHvunzVhk6+tsLGXJuV8TciR2WoX4eT
HNIsB/GxaxKki1xTLcPLn7Y1SHitrQWmsbKXdzvAPX02ewTyOnRswjmn7imZrPJi4xLvnqeKyB9H
10l68VnEPlTUTfOmY+nj5BH/cEW6zrGgmhjlLwtFqkiKR8zlJDbqfSPWSwboMMM6GfyJUwRDPVSS
8RooUUNhSi3IhFxaEAYIowuC5uNIbbfPJRLrstEUY7XsuWrqJtz6xNLPrIDbqX/9+FPi0udzbrXV
NDg2MvpCW/Ud7ll8N7Sy8bAcPEVbx8w6642B+KafzO4L+Rp3pdt8yzz8U6OKiwez0d6dgnuXftTV
iPrsSXoRidVxG587Jbfa1ADaoYpmNpeLdWmYxEAJufEreMo1ivPac4GMuHMijtcgzu/5fWvmeKbR
dB4GkGoE3zSHXM+S/cc62ES6w2Wn5YcmxNcyjVPJzue6m0Wgl5ZwK6qojNYyAQMQpkBrEQIdQoe0
XD1pb4Hotefl/QZ5Y6O0H27qrk6+jexVF7EAA+lPrQpcd6tFr6Q6/IlkZQSbqcjlVoeTuVkSzEhh
oQFpFNaqJrnoZkldpUtuH8nWejH9Ib1FavyVkWTxmreZth8y574YC0ceHCe/X5pLy3YckScXj3m6
7gs+w4iFe90hE7hWQlr7zKqqg2WPq8iFgVmaJN+MzvA14GR1h37nm4AdARGgxnTO6tGAIXAF7s/5
KjJ88bbcZ13Ckcet1RVWDsyNgVbe3LlqlgeTLurHy87A7kMp6kdEfnr8GphNCUUWiKpfG+7qI39q
suLu9HEv96ASSp9ceQNfTUOzc3ynVU8oLV13foDEjEa1e1uEyr2FkNCdMsO4gremn2AlIK/iGMJA
IgIoBwnTHRlBchpDgo1jsK1zFVBNwNzCqrPwaBTyquaHqjQIC+VkTWcC7DwjUwqK/0rMtTg8bz9+
ipUxP2CXBUBOabJFRo4J14wMSvo22Pt696pFDnHK6KzeshTJD9wJgl1AU+7LiRWbMhPZbkoQkEmm
kzGS3OybTfAJQ/Z2yb1NqQCr3jkvydcfDyY9c0xA2xYdCesSnfWpGIKrCduMWCNwZZL4Sx8WdoPM
7QX+EgwgerzgA3YA5YmM653TchEPlLzn5qABvAZD15oPgcIXFAcouOg6rYMmaA46Q/A7OJXVSsnv
uoFcrCy/1ZNtXQrD7v4vU+e15KbWdt0rooq0YHGqnDsnn1Btu03OYQFX/w/Qrv/9TlRS29u7JRGe
MOeYu6D9nQrZ/ApIitoBFEm3rE1ZVXLFwrerYUqP0W3/tkIFjM+OYOBmxLHNDGCvwJ5KjgmHv4I6
zpzf2DElwNY02teS7/UmfdhVRdtwoAwRDAOHmErp1fPVf/lmVNAcTcH5Vmcj0ZzNRNhmYYw7Kr13
0E79QYzl61287jrFVrM6tJOY+Eqd6atRu5tcSPxHWRTBTm/dQzW3sfUYvbEt+dtn0Yzp8tHAlWkM
cmteFGZhizcQCwSpNzMzaLCeKcuG7diIfJ1LrziICsPtIuxOe/cJrPczaZOH0C3Gd3zAp15E0W9N
6/5wO2OwA8EudKT6rfU9y0q3+V3rXGXK/BcbPfOYVLhB9TCqH3IhtGPWtjAJcowFEVa0Odg6V+X4
VBhYW2EZPy07hvspJuJmfBRzlZOn6TdOJAGH4nO5d0yN6x3qxh7W91uJ4mO/c2T5heRa6d3Lch3N
EvqMzCVnRfkzH4BLpdG/T/owHIfYl4St0zcWKrRuVccROMysBQUubYvC5X4B7dBG4box0Wc5EKlr
zV7Dfay+RhFetVLTXybPig5xab+yiQV5wO7vPfDzNy9x92nJFXxRXnb9K8P/b5sUj7/joKOZtdNd
RuzyuQlQh+PGHB4aq1LPlhTIxAvv0ytasQtpCveV78jPMTCvjorXyEAylvkyOloDEdDISquHvrD4
Lbhr+IHQz2PoMgbySMGNihw3Zw2tZXARFOdRaiJBwW6k6foh78N6PzkCcFINq31yalaGhdoRyers
EsxEtW16+8jmDDLnuVtW9d5+nCJzU9fimY+1u7TmT9fQR442+bv+8CdpA7XVWtv6KEImeimXi3VY
snd2utx5vn+cJLtHu5YY1eesLR8Me3ql6HpphhyUftLk64SknLMbwhTpFlhum2kViQcUoUVmAbRo
BJI4LgDS/yNTgjySzLQ4oNPpkONnCiR3yxo34S+9uDgyMJ+o2YE1ubHzjpyftO2xFuT2Ra/erMlB
NI+7biwtsP/z5sVmuhdZWrwZrCg/e7WTvePORgcq9C/ipU2AQ/iszpkRPC6tCmFPD2PRfQqVE4SK
7KHZemErV0uarE0s6yGI8azV7q/GqCIAT3H0GEycd/97pnKB6cNxfxZ7hGkHxo5s3/4chtG/RWCv
sQV6DlA36nasvZqthSkH0f5qOUjgFUSbxMJ4Y4I1+kze3KARL0WTwLBR5RYBoH/K04hxzTiip+rD
Cm01kuv7GEyLyV0zNMd+CK1iLpNR1ZaaiFn2jBkxxkH2h4RyeTaCzFlnOu1N3nV0nnMNWfz/QtLI
4gprLPL5+90weMcPFgzUwoUME9TUPGN/BXO1EED+SmoX0oixhiQBkcD8f+53tPmiWZUjyViL/kAB
juKotHP4MzGRPUMqna1M8HhLEf4dCmv21rONLH33qW1jzCK1P/jbEtPgxhbNFvVHH6yQSm0b4Gbr
RPb2LZ44eeMMJYHjq3LjRe9W5LavejEV+xCW0EwutW+6r+FX19pDq8kLCMjxc45jFZXzAQTKRkfk
pCd95tBNMH06xO5ZLuU59LuTjo/x1oaieYFwV2tTDd1MXNh2YjVSsTSwKvFQRE+16MU5mdXUAgjQ
9n61a/JcbcPKSy6OOyWXZCyJlR6GZwl4HCBXsCIDOucyhYON8TZIGF8jSbLXronFNINlZfddBMFa
tYn/nI1g6Wr4VyvY19q7REOJmaa3Hx1E4fs6odgjF9gFL55gki6RhtlVXT8bjv8IV64Z9fStaJzw
5jPOtpOspRyWAaYwK3tttTY4lH3229cht+NZhBo4Ve5nUq3NJjbwXPHjFhzy2dGB1aUCPBmx3Es3
lGgJfawDehFWE4lB5M8uRWNvEm4X6Qw5gAx/ySiJSX+N/U2T4v0tUxoV7hTuoRRovWsgOyfWgw8L
gp0Iw+HYq/G8sNiXh1LeLEz+ZavaTdBnDidPBXuHBqkWuN+XGs/18RM6tnbmU864+nUZ30SBI77I
idlE+bO5rxBHEcwglnG8xcL5XQ+K39CS460AEn2b9IYpBAOzawH3Fk4bW9W+Qwapj+OfSYHcR01S
bEkVQRazVH1QRei5VAXEQan5QXhUyPSyFTSYGkEURe+b41MHLilIVfmmOIzfZF6mzx1ypi4cd2zv
g9uiDMMZCFMnuEB2w6U9T5NotINz12s1bwSbqG2G1fV+qsOWhx9AeuJrDXzN7YxXu3GNV2BRj3qr
nWRRa4/k3hTgEhrzbGuOTjhuSG0sa3WgMYsuhaF1BL4I9yHSvRZ/pEF3lQJGbJaQBek6DrD21r6O
IFGWe550xFtLWMl5eUUAwHBJguKExbZj4ipBWdY1EJqYf/1aOsbnMhALytnfOr+rYggfgsgFC6Ng
ad6HT4VHogXwgNN9IOVV77abxi9JM/cWntM8o6sPIVukQBNCEkqXoytsDp0sL6PZ+DcS16aXMqAg
zodJHTWvnV6IDqEsnmaSrc/LFFXRqpvacGcwCwAwmWaHQMOD9BWUpA+pUAvPMZUdPvf5abo8HRxU
WCrMikPnDEdtXopHhA0eQw06/wDjcvmabWqrvZfWW6MwnXmCE46rMgWrQwJW7uzZnOJIEjE1/5gY
5JGU7nfrutnRD/GpFKNn7FwYCvPJQNlUd4KAxDgOTkR4CArOhk7AJ42kb+x3R0CTYd8tPpBE6Njq
0p2nLGIU28KF+USHkhS4IA2tag4AieH7Dbh2ca8+y0KCE9MSwM1G3LDpYy0X1un4HE4sJqE6yIPd
i+FZd4fgKYmS1UD3kq2TMuvWdsjmvgqrW9HEhLR5effWuhZZpMqK/nZhvc4bFQezLPdSVXb2WFX9
L4m869wCAwHxHooXCqR1Q/YHQJD5cyiJ4lmnrXHMc8ohh27+oxj8N71RKSZz70XXLFwzSbupokZc
Uy6c+8FNIB3MusFWJD92T7bKvQhYhJVAO68wv76xLo6/TDwFUGaYUhg2lEmr7OSLp5fXSOXGV4tJ
nkg6czhwiwRGAVKNaE0oMbXggC2Siv4q1H4HXvjQBFr5ynw7O/vB8DA6DIW3adYRQGo4vAkvor1j
HP1CoVluosTNXvHZ5KcKcxADszrYSZkgoJh14zapjqtaVhV/ysvKczfEjNTrViMuaSUi6XLhz8O1
wsr0ici12NSofU9TVOVrIBOQ+oKetBRotruWksad/QsjK1r+Rf0hiS2olmFGbeUzjglwD5cDcaZy
8tXNYrziVnYHgpC7zaYbyR6ooRfcjXLLX5lfJmmLbTAn6nIJ2nFk6p8tKtRjGOTHttH6Y+T6wU7V
WgElddXLdvoGBPjKcvE7YMIny9Sf19pyRZGev7uAN8HV8/YntyE8ohPW1Rxi+9rVvXWNctfYG3n5
XRlKgLUh/mV51qG43gaAXteL2XP5gNtUAy7Zt3IrFNgtf05ZWR4KVx78qJpOXhWeDAW8eO0oguiE
vScDLWf+xRW4llp2GG0EpovNwjGN4r+GArQiyzMXP1oyojBzYBUYrrayLCva9o3JrGbkIFunzcAV
o33UWU89Dn4zoJryGDPH7KBLvxtuHoaF56xp3uD4xl9L8TJO7vBZNRE5G1b4njDlvWTNiLrN07VP
ejASNyvsECBoklzWhzxPKav9PLpMZgUgGFnOblG+/08InxgCI2oRPERJ/0uLhf/DLXfVNP70eN8M
+EMQrZVCntkH+h/Ssgiiklb9zmKI3amYT7I5oCsLpuLMhItDaHlqqvZ5OMS4/ogk9OPf+AkO+Arg
hQ+YMVsP5+Kk+ymunhhr8jS2oFAQJt4nygGmYHQAT4UcS6Zdw1MM+Rj0S/oUqyI86cKz4PSGnly7
TPDO3vww3stAAMKmm6MXguzzaJpxem5ErRBDdvI08cWtuPnFJ9xaKNXmy4eo90ylIarT54Dq0iz3
GrznH/4khkcQDttSApEKRTI+6ir8e29JAsN695ajRWZUZGbXg7BkPt+OjOB6RYeCYfSE4P6dnN5p
t1w5XPPbKwLtE+Riflh+nPg13gf4yP7OGoV3tpi2RkPc/dgGsC/DVV+pQrBWOwVJt+kANEyDvsed
7mbZnX1uRjp9yTDymAWIbhOykZ5JhHOwEFTBX0N7jqTcGdB+/88AZwglvJMKj22oXJK9JsKNQrio
m+WlgbEAgi3UMqFRc/dwapFeAyozcdYw1a7Ps+MhmZc6Ren8l7MNcUIzV3qcHooKaLlJWMjIATOo
WUZl+nKT9bLekQnsX2tyPudClR1pDPwAXm80F69YDF/H0pg2Wgz+bRnQsPJJr3HXvrB9BmnthgUL
HUbXy+Io69Hm3bdoVhgiXUwreJJkR8GTxljeSMZBNc2uap4CPBRbKYL+/qxNJJZOVneE8xyo++23
LAV7KSM4MkM+vLd1rt9a3/mD/9q+MQM0SHplQLc8OETes74S2UaLCJ7MzSJZLeMBq8p7lCbGp2eO
2jPgL9Ler/0Myxj7sPwos+otnr/WmO8jwjV4WO65ZWugJJnvmmN1Kds6eXF6+UUFVVypzLrnsIJH
WJrGa2GTMft/ng0DDgp9ztJrdOtq6DkM4ARx7rnnU1p+pnknIjJoKvGeP1pDzICzrh+KpkgfzP6m
1bJ76iytO97HmGJ0z5g7SLkxoX+PMSHKuZ832xQk/may/PLgzrkBS/MRzR0IkL4/rtcYayaM2Suy
U9SGtUKxquPvtF2o5LZtt0fk77BVZm1oBgaT9NOUGkoqbSfGzMaCOpCwE9gNxXOuPSkCD8EvOiXc
cuU/sViPyfia439KM8EiSdNnUFpvgLg0D8uDTtLAIR0dKtd6nu15+eOi4bAzdXNCw3/I1NS8xZH5
lEgysJfZzvyKlM3pch+IS/sF7eUZmxKzBgx0KMHBH82eORRN2Yb1z9PyI9cyvJNIkm61zLW91H72
xzo9uegvM4FRfEDWwJUdCRb2teiYCXIghLVvQS88LqPWxMOqFtiJtwt8T7x4I8sJRG3nyPaLW1Xj
irtf95baY6xJpR4s7MZmM+AUx0a5CxDMi6Q5UfHiyUtehybkSso38SBTS2z7yWDaNG8uGhPcUjzg
uIew+mNoQX9zHBzROTGfm7IPjK+iLL5KmVtnJi6fuI/8S+51zloB0f5ubeMC2Hp4C1KrOqask3eF
ctchjv8pqssj1sfkg6JvY5pJtq6yWD+4WZnqe98jndSsD8ugVk/C4ko87YNJP7ntVQt21ZkEYPu4
uUDVc3b3zz9q6nFzR5DIiTDk+xd+vyLmnjbrY/3kUs/hW0FLPg+9J6MVBgyPbmgD4hyNZnP3kiHd
vt+sYgD9KTsAySEpHzJHm5ObmY9yzmcH/IKz7gNpXJyI8FJEGiYfV4l34WDsFZ0Rbs3MSl6MSbKh
i7xbOk/4JYyMrBva50LvKafboa+31hyiws7Sf1pydZwh+I5aPOOLKYQxdfjAQAcw7LDGsAAtkpkL
rpkZvE8ZPpr28OBrI7nI8+6ikeUO7+H0MgWC1eKy5bt/EqYc88Ny4FK5k4mg2lNu445YUmCyMbV2
IgyGXRTqxyWjSw+a5iDlzN0fuLOiuCo3LlDRI7M3FHWzU4TsKkh8RZde6ff0vRY74jJlHbpwOE9L
uIrwjf7oRuOEdYyExcV6g/8Vx28JdtwY2x9N5M5fDaBoag+vTcj0zSlm1FRisw/FRJnZ5CthQsbj
NTtzKxX/6EHpHuuuBnleh+QMIdhZ98yGwdMMhHh63CS55HyxRXXXidOaq/8pBIgj3uWl9C5xaX5D
dOEalnNI1kalzokGfAVJ3c6esgv64OBnfjI0rfERBMWLPwdULg9u2f/3bPgyqlMUx9GpLprmaZTJ
c+hgdt6xmeW4KHzz6HQ9uAFHHDOjPyxHX1bFP8qtp93yyiOr794js/4fdqZmGRT3p+XQD32yn3xN
GaC1SSYXTUc+s6r9M2HNf5A9fcJgQajSqhcfIQfL64KtX65tkQRc/jv8w9C8Cyd8q0nXWuCUu0in
/w20wd1llQ9Vd1bUdD0R5wwjwAjlhn8FcBTv//fMjhtGlImlTlX5vnTvy0OUIVpi4f6QGdhaSdok
87GJzZWwnPTFUpyZrd+/iWJytmlV288gUf7llIKvmejJVnGplFsM2Ms1zWv3o+elaxuY8qmax7Gp
qq4Mk4wHTbOv2LnIAhyMKVvj9v4QJSsXR+rBUVP86L5y0KX5FmVNtA8cTFqi1t+LnHjBZeAypmb8
oCL7P5cpvjeaU3JZVlMPxxHNJpJ4c/zFxczFlv8VmKW9SuHhxabsuOll7JEzWb900O1BZwXXnt3z
GosNgtpCwx1UQHPEbUGeMnZyQM8MgO7OjEkQWeArbdMZDfKUqg+fyhBxQpS2zdUdG5fKoctOoW3B
jY2CblN35n6pThZFS5iM1aatEJ54qEA3BkrQa+k9OQW6sEpXzrpo3Bfc45gi54NyyU+VQP73oE6M
3WAa6clJKmvbYGt5KfvqTczmN+bbZAUMxknp3taZRnX1Z2EAnuz8kcCgFLKY6R9GURf7gQveisSZ
4VpqRr2tZENSkJqMsxgSxoqV1/x40ChZqno9s7F+eM6bEMokMpZzFIN0vQ8LCtX+FJGZnoFblMfl
2WRU87M2AjJpfdpZmLDViwBjj/UKrFvD2tY3iPrTYWd5pn5qa3VZTBlt0VfZriMrBpnZVzHaP23P
uWE6fx18aqmmyVNvWtzil5nXfSzWoKfP/Wy4TFVtEgNSWU+pSXHrVeUDkOnFsdaXY3j2s1HfwEpx
DzSg+QMyh45Y4CreewOxEJkR19fMqtu96sRPObX1talgscLsAge19FQpgW2rRYGVyxJgocqt/bLA
Zc40MBAGEaDCWZaE7unZnkptpynAMEknPpeRZ0dC/MV2iLKcK4ZlFq0n5njVYp0lq/JujpioUhcf
yTJRaJ2s3kALLzDoN9YOBpp7WihOI9zmm+YGMwUvGT9ByobUkEAVAwJYa92ObnbCsJApy5MRCrBI
LFFXyx6nUH+BLmWvSz4aL7w+yl7NeQvDC5vl/EG1NGnLFHDgMrGDRseRWHiEs7GlWG4yypqG8/Ky
zBkGd/2kyKSj00142wQfB9gm/8rWvyT0txchs+JcBdl2Uu30Nk2oraMBLGk6WsGXaZkIh6ypW3H7
tHZ1CIfYbbR8F01Uoy14iE0d9sFVrxhE3k/rqsdmZ+tzcifLeXXEl7+NFoEQq5XmdBeFLPVRWk+f
sf9vsckv9vl6sgfCgsN+5XclPsaIACbdL7Vrm/XeOoSIbgde8gadhtARG4NpHJIYrvf4M1uDzf7g
EmyIEcl+tGuVPwRtE1zM0kxxijfpdXmmzy/vz7yaJMs07HdJEwwscshXsqHsdx1BFr47uNtGBOke
4kq/iRkm448zvjLXCAgwplnMHJDW7kgc1NI/jgSFuiiV+BZh0CmgarXp2xBy4Etu25qp1iK9Kfry
qqoiX8Va8C9MaNKL4SmrxwHpHZBVbRqNF2Qcwy4ZUKlAWL8fI4g90MtPcFiI+8bxzcDXFOPaKObx
W+UOpxBBAPE/1vgrb4aD74TdR0pE7boniyeMEgL9oBCuPUVmQhJjLw4t86XoHoJRxJfl0BB6/u+/
Or2XIYjB8jeN82wPZj24svT6qfQya89/t02yKXsiHsF+wfazWg5UHE8WWzpWyon1PuKt/uws3dj7
5eBskqjKLuUMDxltLX4eOmo/A2UP+Rm8LKVDkILu1Vc6c4A9c9qzbQ8DwTVlx37IxWhRuw0Tj0kS
QTib0M5Ls0kaKSUlsZPPogxTpPi5c6IQGa65RsPWJQStRJpTbrTOe65EHJ+jRGsfI3ariF/zZmfG
w7i+v2RqjbgYJIKIWGS09RucELVeMvyGaNT2xnxEqfnYCrHCb/xyzLZjy7TJjTxjY80OviEcjqU5
qhPZvtc2NbkduZqBbZnDRrnyE2E1pU4+jI9R1KGyH5N676QjFsGoCfZayafz35ibb3q5w1EdZ2ud
Xms7sschzkEn9tavAdEYxDkEfGSrTCvZbxJbQ+5JWxzH+XIiSfjZENwt1wXRVqsg7KtfgVIRDeFY
3p8tP7v/qaLOLEobY25n+k9dy/ogSAzjKKNIe2pgpz85EsJTvM1NXGNF96FEx563iIsbLkxGfVNl
PLCkAyHcGcYD6mx347ha+XXf4Jpl8h/Uq8xrmlF32GhBpz0NprXmffevEeuwV21KL6P/X1GQmn87
4QG9X+4gKgY3gzjFuQnRwnkbq1cu3iR/ongEZehmxqZwbO+Q2G+L+u0+7a3BaKLTtZh+kdlzcGpj
Ioco/pcM0SOUYNC/WZOfmp6eLMg8yL5ORFJjkLwsdYPTmOMW1o8cRLRPBevo3EanqKXOAQqfATKh
i7YFKpxXOyKqJdBIp8oRej2XHUXNqPUuum2GIJX6bVjOAEnQ4xpFlkvJG11VJrnnhuN9tEQQrhvH
AWlk8oXaqEp1Dhwu1D1KEN/Al2CgJzWHPR4QUtXLcp065RPIfShhrYM4uziMMeEEXGbYZ2fFiz15
zMOjHKatrMgShwGF1pRctjwPVpYRbghuIbkzMyYSvKLfYWJtWoxvmovVDRqidhVssRjpA+8G4tx4
IWONynjWGs888X7CvJrAJNFKcPMPyeDjuzaCRmPQHI4YQDLorFF7FGWVsw7GvG0MzgHUYr/2SNBr
gLonTQFmwRB/zDSTuz4Um7KFMmfCx9t4ej1tJmdivK6tCAuixAg8aweWqefzv1oxeNOk6f4ZqQhW
dL7iXYpFfjPuQtifm3Q+kgYCA3ZwtG5tj33QcqM1Fgpj63fRRWh2czaYAe1Y1TMEnvoHp4u+uGdu
6jJXZysk695EO7NVkfiWU/lthwyiCOHbh0n6FyYpQGhA7wOiSS5cZ+xuq0SPg70t+ERq3T2OGO63
sdN2Vz34gRi8C/uBLhV71zrIP+hxs52bQafsKjRwnd3PQmzmIBGaeRTmeFBMa2975bDLbNSGtqX/
WFP93kNPBp/gnAZh/rBlyh6Z/uMGnh+0lvURCcDpwZy84zRY4QXizoM16NPWD6bf7AujmxzFQz3u
mp7GbYIRsIGPQ9ZgN2d1FOrUkfMHrlo1O3KiiXWov412uFUkwq/E2PyQ11iusAz9U7kLwVr2ZPHY
TPJ0wxu2cMafh8nGhunRMSszXrcxldokuB5Evfg1FHA2k8TZ6jHrJK35GMDisJ80v62am0qgewdE
jdlWNEW1abSPbjAOPbZWiA4lraChP4atPh7mVC8u4M3r6CC71AtE8L7ciXYwzkOiw2AG5p8yQ72V
4ZfKEacNvpE+FyRn4Ipw2chBME51+V5XiiSetpMbL4Nr5mjyL4Qw9zYYW/QkzV41gX3eJaX2Gg58
pWngbQy9/+MpwO0Z8nM333su0zIAKcZ2VMmrh6Jhf3QZqR/rtnlBwOA+xXRiKiZOA/LMINBocr3C
NV2y+eviSKyLtgWwlgD4Dex2a2rUr3Xy2LbTO0fIeIgQN61NCxE38VH+Q+dp/M3OhGCsc8onvQHQ
vtCsLXe0blvpLjxf5N1BEFlk+GjfPnNULtTxsNWJY93UGTFciCCsVd1KsS/dEE1ETF6wMs3iqByu
Owqwb9+XHIuu2ueWQ79r7qawA5eSuMW295P9mOnfDAL/KLvYM2NMmRvWrwGImP1Q4QAzkic1tPFm
8kO1Nis9ABxfefsmD5/HHCtzkdTWptS8dSRw8RbB8Mt0S7kjDvhfpkDwt2o49RmAbZWpgnuN2645
H/4ZUcANz+32gwdhSba8J6Ok3mARAYaiTFgtjpa+cZk+c8pHf2XHsZAK19ikBlrYQGbrcDLcjdn3
MYsLSjcNPn4TVJgGdRs2UrW1tJ5geoKbDlGQgu0J3Wvqc6dTNltFwdmzqXW+7wgG8tUlPXqwzTOr
cd6qMAzIZowYzPyC2vLE9MO/mXB4W1knwKf8fYpLGtwHmclZftJqlMZxSq9m1SZWfHO6FSG7DNLq
u3WPsGcRxm5DVV4bu0F+5rH8qME674FysQTMqgMgJuzXtbEObU4xxyILznIKXD4xv7BGTBPryrNm
Wc6jS5TObIs0X7kX+BvcVP3WIFEZproObI2OiTsZXAmEQ77/y2g740Cpau56E9mFsrufUYs4b8Mg
2kiTy0A8fqQx2HaChRHydDFes3wnNfaQRpWfffVVsFxn9DJsutCobqN7ibLfut9oR6trCOR2GqLT
RkA11RQ8simyt1HRkxRSmAA7047/SfEnKYxH2SDAaCvcS7LzokOZLCEWZMx3/lCe/IBce/+5M3u5
wWscYrIAlVEPt8aO95NrFI+EO39oKYFBdhm+tbH1U1T+34B2ZkNMx01WnnfiTNoUxNk8FKHuAs73
2oPUhi9dALZxqAdWbXvyijDfIlBrj5lKdrAkuDmWozjocEttc+r2piBLQMQAtctmPIo4iK7u/ABi
623So1+tGPuvFBpzp8OCEI3+nOjpBZ1YduzS1DsXNTtc0UA2kyiRV2ZjOc+znsaaOxPRJDT+kfkZ
usG3DKMMN78Sa/LePtLEkzO8Nd0I79X1y6NTIsDMDV09VW9lO8E9rryvkfCVvPafTDJFNlixiELl
9q4yNAXBJMUWt9JjrCpEMk1tbNvcVZfWAZNsdPW5MBQfVpPlGyMOHwPk+geCNDmPaEr6UPqPjdkW
+0myb07qXHusGTltLWpiuDTBUarUPyTupO1arHJB05Ik2/IpMSgs90GCE9SGeF90gdgEqaf2QSWm
y6TBdWlRMp5k0t+9qElSEUnoOME2sjxWW2zhMQll53RIQ/Ly9oXd6Ou+ochvUgUgfkx+5w42bTd3
r1P7iF/I2g8mvY/OFRVUQvVWiAS9a0gxa+b5NWoiRKluKJH1+8VVP6ZdWp3qFtdKr2s7z+8Yhan0
4liyOvQuqQUdWa5EdKA4dCMOG9vlUsTqZ74jACjKT9TOWBEixJxOII+wPdGbpSJZGcwddnVpcrOy
kBHoaJAfezuZk2ddnLhOIW6EiUrcyjLc9q4Rb9naRBtNb9wHZ+RKPmkRpmoyXjDiGfTU5iNOeooh
SRPfbsmhzlOgtBWIjYybF2pORQ6fm4wHNuVvdUrkLdGp8S5X/WfXpfXFiSDNdJZ/ntIgOyWkEUe6
m6wU6rNADOM+V9bVGkpiVwbX2SiYsFAM5wxfLFLtFJCrE+Oh6XRSJCcCg31NksISdLh+rGdXtdWu
YM6/6iyKWmEmfzybyHZtTOwVqwUPSENeMJqrftNwHAMTCklYELU5IM3aq+y5qAtE1AodyYR7B125
kHv0MyewYGu6/oTFjanfemDVpHMZUHZVn57zABYKa51+mzmtPFO2rBMrt085vq11RwFGGoxOQq/0
+KCoMFG1fVjsWDapNjQYzOp/Lq2eD4rLibepMsR7hr0jR/jU2xm2sAx1bayfylKSJ03M4S5q5N7T
M4BScbMDac16BnPa0TXZilpWcQ7LF41u9lS78bEckY3L8VAELgkEgjBUaCkXgu/I0SWyBoBGtqF3
6l/Zh/xV4RAirfKNZzmrs9EkbSbTCphqAqymJfl2ey89RAzNiB3QD6r/kFVTXvQkF5vIzcnBpE/Y
lIwUtik81I2IHriBJ4egan+Unz6gPbLXhUXBGk7F1hfqqzWd6OT5SGbYbUPNbc163zDwAj9cBWfN
VtnazLocuxSdcukM7bbTDMHGqGaA5w2nOtaoloz0UOn5E907NvQglSf2WQenSZOrNzM0+oqWaWjs
vZ8nku8SJHA7ljtXECbrOwhfcudchiYAAR10NP6JbMdq+xdIwN/dfH/L3VLfj9qPih8J3HOvVhrj
0VZJewl8CIcScQPWdZWP72WaQ20b63yPDIYzfOoo3MpcrHrkWOu6cQgC1zOaY8w327oOjy6H55z1
kR4CvvJtmUhnw4p73LgpnjzDbOntQF7pnrhkHaROGUMUQ4dkolgo4qstxFtbZO0D0/yOFOigcnVI
mMOwbrjxIQGpy9PyYBATN01ldUzSjOUh4ZY0iLRqroHsxtYsclf8odhlffcikoCzOus/WPYQ9WFy
/4QgWp4ireScWp5aqV6eCMHhxJj/ZHm5PMtQ2KWr5en/eV0sP6XzLrfEXfzcXzLeSE5tJPVXhuza
a4Lws0q4aYTzK8BFn5yL8W35szilvdH0wj7JqgyIUmVYQHAkGKr575YcaqyB+2GbWmP/nPqQumyz
2zkNq7WS7F2OGp9TkAiVKSh2XduPm1iGNwOpy7U1qn1hJdNRFkl7mrArRkLecusVg4D+MYQNsImi
sN8hQq/NoHl18EPeCgPhch9m1VpE7ZONiffaxy7KbxwOYRSlD1bGwkTvo3oLukCcsozmuGw3StbR
UTJhh989xRu0MHijGK5+1s4ZtXq2s3IShYVsHc5SA9ptV5BU2RuPcUqSshGGv8qu/VOnzVW4MYKI
/8fdeew4DmTb9l/ePBpBTw7eRKK8Sae0EyKzMovee379W2T17Wo0cPFwpxcFEBJlSimRjIhz9l47
LNpZpPFCggBTQFu2jzBcXSIimG+35VkDJknSQvCwbNpRqneJ94NEZ9zQqKRyR+TDrpMzoIpYPJQ1
yhAeKUNcy7brrn0RebQpjI51YgjVsHHEK1HgX4537+u++kzfTLkBn4Jk89KC4rnISHZP2URYvNk6
Kwpi+Y4lsHzwgjE+4hsgb0KCWBopnB6mrED429M20ocU9qdK+XpCnMxpmV5fm0Ltj8T+XgNqLGQn
+fqM6gMOrjss/UQ6O5YyFdnreIEmPx0UbTLGleXYymV5oPbIrdP6mSHB0/5urHAAXTc/TQz0u1Bf
klg17/v7lOXWss/r8FolY6ts/j66PCBHAa5ORfTRUOc8/scbLHeVSuF6rSu7P283/4//9tIGjtdm
SFCV/33t3w+/7MsEGc6aMlXb5R2YOg17dSwfWl8SuFkR0HkMSBwh4EcvzONyHzZAo3MB5iEy300o
Yy3FDG9EiD3vW564PDDIMNgUDXhJetd5AEqXCi2p4QkRzMS8YdqgOWH/VuI+PS1SSzwQAaW26ZQN
+BQdJ31qRr/i85kulxv7LNW5BlsYXXn5czPVdRWpZkzSnNOUyS4S46Yz+g+PaR0t1P/adEWfXdLe
IfBdry9kG+pu7xARogQF3F6u/9VmaAyCq5FGe5Q4DfuQe9gLqla5qs2RAOd4jYKs/BqLGsE0EgaG
D5AjRvtT2EpyzaPqV6KFhuuFefRQjY6K7KMu73qVMCY5dCSCBZlNeFQWnQ3g9xAJLXnsbYJIpdoW
h7gJnZMPCnKvY2O9RIpmb9s+0tcZpYNDM1cmi4ZL4ID005mLlWamaLjn2rVKReE4VuJ3k9od5C42
Uwcs3iJkyF32mXT+70IO5Tsa3NFKj/NXruyVGyAJ4JRi47HavC53AYM9mvaguBEleBjdY30d9Ky+
6v+61Qe/+qbPDjqF3y4hCykkJ4pqTi2Dq1m1b0nCDCDQsKmjjRsQfuc7/N7ebS6BRSr1nAH8tCh8
iOo90gpwCNY9p+01mQqEPYWCtWvAhlTb3lMY50fWBA5FXjaEYkcu8V799u++utZ/90GnHiO1cVDI
RB+2nman0rkTRuw8xkbvPIqgOMAC8jYhNjt8F+GI5JzNJCyaFihudmZeMfMjTQsJsJLfLRtIQMWd
0UJUtJqnENP8u64ifTR89F2iKdMb89/jsh9t87Sl9jfuUjtp3vUp2Zgy9p6TsCPyCMPSnFa56cfc
+SUscBHw+/sugjpNfEY7hukzZ/DOt5DOlSBHdinOlMBGsRfOoVr26HjPsZpQtaN6tlLSEkucZ6Vk
y8W0UotbYeX+ubf0Aihf8aloTvRko6MncK7YaxGTxaTvnE3gWQD/9THKtgkxHHiGhU6ehwjfE0wr
29ETzWnZCOIHa1bGz06RJGsrmvKHNNCavdm32j5zGvNeEnlL4h+29pLl/5j5vxot2AtE4m9tNWZb
gXTn2HqJ/RBWhFr1g+r/slAiDzR1X9D8+DtyOoJDADLjCXFd8Oc97HR6llGYPA9U++mF9PG+7Cz1
1ljF2/KfaI79LfXSPkWBROLSW9OpqMmaR5jGzZiU923qpIekGAg4sVIAfiBct3rSZQ+1SPKHsIYM
bFf5na4n0xbKTP1YBm39qJA9JfFC3i27KBUWJ9n238s90ZLopEadZFEPCUrQ2T6a1BRvMdZPggmt
BEPx1DF+Jw0TkcQH0trlLH4s46NQ38EphCiXMuPOzuWjR9z2k1cNn5OgY5/FvnFvOpo4Q1xn6Rbq
+WfatlcflPIz3H7yYnN8MIOaSaqDSvzp9OnKLJP0vcDRP3f9p51QHectVIbVVEfvdPK658SuEIeq
Tvio1ibphyySyUdu8n2lkCxcwLJYeZ4R/spreQpH67sdY3GmMQpvQkg3CRRjHxrNqTWs9ollPWZ6
lnzbsrMfKcmUT6HM22Nuk/W53C1KtXzyzGQLroj5fqJd0zjxnnTPM0EFIvKhdu88eR7wbPqudL0U
5UufjBKQepztiWD6pHWqXYWhfTf4TlxRSBAwfLXXqphorzUYPDTHeZ5/Za3VV01slW/t0H0noU9V
0u+escTQRk6N/pDgLRrzCncBIsZ7mCDE+Dr0MafuqSfV7L6c1ydDRHp1O99d9ll5nt8HZv5ccgYe
UYvk98suM7X8PT87w/z8jL8vGIDoEHjinZaXL/vR4nNAA/Rbtw3dsdXyiF+QDVLRYlleT5PUZGLX
AdZsenlcNjI15HGcN3/vLrcKRJHM5f+7h53Cw1yoDtvlydXy5OVtllcsO5eNnlqfU9dkpxSFqUzC
4ByCUyHzAhalS1KssRFVrdwvG9IC6kPNLH1lmrGoN1CjRdck95NC25b6lH705TAedYuBN0Om9mBx
ivXqoN2BNaNTE3vKe1VB7DakUDk9/Wytx5FNwozurH1hts8a5MSVMRBMXxqlxSI3RWPmqzI+0uCf
G87JZdkMvvLPW8tdpR66E9wciuF1eEI3/89N1fGzzKEc4WlISLq2iAY4YGz/aPIoW8khzW+phk2c
hvFyx/JG9ui4MWBCt+f+rRymYT/VufaID0u786wKsYKtPi4bEqD4ApgdbybTwXNr6SPYTa69jdej
lga7em9pY3IhsVOjFl80n1ORYEzz2+e2FOVhaCzsgfN+BaJUTVjHBDSqQqp9iPtWf7ZyAwTe5JBV
ku1Nh0AIs4rlnefnHrpMDaFSpaivfj2eKYSYBAvzX9upJsDqaNZOgtbaY9RwHh0dwfrylPmN2rB3
3iqbjnnFRZrmJ5XgMe6qiwDCM/sm6rcRAjizEf/H8sc7UfXhm28hFgoMLbrATRYnS+rKpiMY9qWy
tdflqRVv3fSO/+HQeHbRBQ3X1mK4ZfgYt6VkWGqjBnwo9s1r1nhIFjhZN6mNuScKrRh3t1Xem8ir
7gcIhKecusnoULbD1ssDqUo5okECsTxjea7f9nvwUwBV9Y8yDrQz7nvzgiC3wrE23wRvU2zGgRYQ
tQMoLQ64i0yT69BHmp1Hid9Sd2JnkJvwfZebfP/Nudsttw28Um5mx2JNIdQ1WR+50dhV19pJvisW
mV8BrRQW8+q3kRYHGxoKHh4c+kUQ6jj4sk1cSurrWf/ZBvUESn+OLunM5KVriLiWgzjnVvbPzTTf
XfaxbNv1CiUdP4qcDlGM9e/P+/My1Xj2cWLt+zHtWOfblOHizkea0yDKXTa+GfpnLt/+eRo1Y59r
Bt0FWn15PL35UxjthkYLz0JSuXxYHuh7W3H1tBMY3HgeWUzPGVf6HX4dilkzDh+NojVeM1z3o2/n
XPy9IthBhVU77c60nnuu5fdxrYj7IizFPUT2XWQIqKT/2p+SbbRy+JLkODW7aoyOuDHqB1UG6YP9
hEZl2uqGpGWmVtplKtE/alaufKGrYUFSNR8WsQMbYffGEeFV+WD3wP2WZ1hJwXkW2s/p2Ou7KBju
s1E33B5n7XNHpgMFwOYr6oi0Gvu8v/eDXDtRdLTmymDzBelN0HNWkxyRaY79vFPgqGqts87KsNor
Npq7HqnmCyMUHaNUmc1QZes6uMof9ArbbCnMLUHQyg21S7r1ykBu8tlLOOhFfBT8sljWeFQLcY2q
9Qdr+ycimPO3jJiFXZ8gOESvk73hXsPtFTjttTEr9U4pSI/NyyF8CFjHbCnp0T0oZA8bg8ON5Tdz
6jqutg2twR1Lk4AOo9K6A9rTpxaNzzqIhuolNbFZYkA0WHQ24zkdjaumZuK33Rh0t6Py2w9SwkDL
pj7HlY2IPg/jTdhG/b3FJGXLGgeFsEgFBeG0uYSDznAnaFjRodaYxzB2cuQdYxubRs3vdp1TuShv
2M1NDB3FTcBEn8E0XsIAKu0KbThyn9CH5Fnd+iIkTYZ1F85LSiWBrGosGqB7oiK9iTCf8xbafpYu
yg81Vi513Sk3pQ9NvlPaZsv+NhpOGB8zGPeyh85N+ENtavcQMZob8kCo8GWSHaXZNzdrIvYab0ez
0Vk5UCTsBpeBytkIJsq7ttOnV5uK3QoAaTdz/BKga2vhJPJVrQvjkvsdkdgkLOwwlbQ7Msp2nuoT
gNJRyG07Wd87Kp3GpAQioGixuNQp9RQUPetMRvmXFMUp7b3pJe4afTc1DTNXPW1fmD+clycMEQqb
FmHzHWG64YXGVsDHk9lXTGMLjVx6ptDZM3Ba1VaZkuaQhECs0R0w+1Hbd/DPFNX9OD9Z/AmaPz00
qTI+kEZlXkvpuH934f7hODDzu+UJy/7INwh4kSHrQl6zbKyaCBIbxcy6GejXBPysyKxEHJ+R9N31
YxI8tPMG9oZxlykff/dEuek/ZNJzLaQ212W/aYXBqVbTyAXW3G79qeheFRStJKWZ3RkBevda1XN1
qNFvNKKt+6TmFJl3N7iwD5pdFe7yoshJe2QBRXZYXkTT9CVtp/q+r8ziWav1VWjmtosGZ8R5kGOx
HObVCqAYfKGap6/9qMAKMa9qkCv+GBaT0Qoj65ZhdfgY2/tyMI1PZPccwjHlWowz42Nq+L+X/X1g
VCt7ksFDGKfhuUTm5NbzC8pKrFFDa29Yv8KdFykVKQtd+cJBdDTsyvgUlomvriZOOg6Y1LAUNJ5B
JKU4sUL/0gSO/tw5EI/AR5cXA/7vM5WF30oFu315sOhmvGS+qcj4e7NaXd3SdA93zXwXHdeNHJj6
wrQuJP7SAJDmBMPGqQFi59BPTNniHx/3QowORuzqo7egfRUKwV5ku7FwV5JfCYyP2X9uRelmgLIT
pNFX2msfQd7S4mooGatYSOfLrtso45fuNfWq0iYJi43ASUNq6IDry5QG2YmKL1Dp5ASkOjtgJ6Gm
VyHWigNr3eoN+RRA0VX6YfCAyfqTuIg9jtH9ZBndoeuo7uskk9LDOA3GFByXe51W+q6EZ06kdR1d
fYWNZCBYa84YbWaC2rGbMvtxxvCoMXMKNWzdRFfEuisU8DJp9s5Iy3oaTfnVc8g7CBxOzSg/2+nw
lo4gFwsU+o2n01GKhyd4rBurHb+YChvqSIdJ9a7YPgnW9SLVTbR+4xgaZByRbo28/LDNaNp2FHvg
jFvnikvkqxL7D34gIpLgqJLPbIsPw+wwj2AaU2wvO2ZxeuxM33QtNRLPkCtOYZ+on2qLJdbsde1g
eP7FaP2EZlD6aIXoEms92GlJmO2SWr1Z2fAIsXGtN8GzGQ0XXaQnZAfncKxvIhDrJPG+JlP+xtWJ
j19OJ28iGCGizFjHBVGFPY1uvnpbiev93M0mHSA5VaqEzRLmByFh0QCl3/dtgTSvQ6CRSn7yhsgN
Sv0R7eyeygR/LviNdF/mtDn7iNaShI+6qm0tX6PDdEfEp9hJvWSdCxSUubgCEXE2I+4OGn8Z5IbU
dxtWCFUbIwupsX2rzgg1AxvtOo2Ck2149koKSjGgJ23XFg6xfgORKCkzQdhD2k5WeE2QhEwM1n6z
GpFKHXPTcLEEmrRfi2rVpkRLKnm4rtsmWttgBtx47H8qpx8vLJZ/pR6cocbodj0cnYLhbx0GutyE
Rn+LoA0+k4Z4yx49+gBHTzBkWBL4wtDkGXoUm+D22n+li6defIuiQcQfA4sw2aF5mHaVSrUzcUcf
440VaSDRYu2Wo3lcRZyQay+YDAJCJG0+bSJwFwTHKvhsc9M7KiOTHlV6ysYof/VZK1Y+SWbrfMxQ
t6TPjWebKN44K0A7byodex1J02goVcIVuv7MoskmKTcYeefh4CTAKKifAmV4DDINEZVvRDRoWZsr
/ZQf1T561BycB9IbD0PmN27h00cCy+Uy1rRdQD9ByrMM+u6M4hVGBuI/1DDHwWlutkqKjhGo044C
+FMMrGvnay0j1gxUthzzN5OtbJWZ3U86/8ko1V0tiCuXmUMw0Co0A+etLqPfuiH2MohecJ2S0lXR
aStCsaXbaSK7K+1NkjxZikcbTWY3W5bBPiixnal6siksolb7It3aZfSqlfEXdR2kxl1EeWwTh/6V
/h+r1V+wnk81MrBMidWNLodglUw9GVNuMgIb1cDd4o7JMFqCLAid9IWxriEkysyg8vcHWXgHaMKr
IBC7pgl/5NSjGOn6Z9lPYkWVcdyAZpVbx1KrY+cNp5TV/3qKrTU953BrF7W3zuLmSufGHUTw5Cg+
5tNSuzjCp8vcyHcGdq5g6v049jaUL+QYxRzzkha0GqOWqJ3Ju+qUzfVuneXqEf0CPgdP4uyTbhPq
Xw1LlXWSNs9k3K/9IR5QHiTBuqbIxoWeALyiWKm+oq7V0f8l4uJh/iPHJPw0vQuwS1ZB40qZ+orJ
tprt83b8IJ1v3OFDPBdtVHDRjmKMgxkGQRVwqm6EKgywc1SnqN2q1dSblPkJOgNXlK7oizREZJoc
4BGRk0HL1eoo7f616qdvr52Y0xbAprHkmb3z21Yk2XEK1Axw2u2q1jlJLY7ueFI+ubCiBFT14CD8
Idt1Jbl9SVK5SQNzIMTgf7GIcyDeYLXXcj7HGDi3Ju/PJoZwtIfZU3NNdECCOV121U6quXLxq9Qo
BsUmVLiOazCLvnm6cAAEtddQ22KQ2iQwt/w6/bQtxMRDo8ObyhJsI0H6WSCguoVaczVs9dXLx4fa
Ki4kNdIDKkWwGjKLrxhtKYp+Tio93hdKTvu/C170nisLtX2SukLr0ZTl9yCccx9IBFDJq+mo+66p
JdmeODrQUgce3oQiiwG+kFeU8z0W2rsGVBDgIPCwdKyRQegIXTSzW0+l+SOmMliLkPYRTuF13Hun
skkGF8PZu0AkoTbxIYhHkFvt2cQGPXS8VdHbLsaVA0XDczKldxPt4ob+rt609yNVwTUolzXVFTc0
Y/KyfIGJDSZogHE78c+DlV+CeHgw9aZ75Jzr6MdJgNnpN6TLaMcB5KMuWRM08xQh1EBcSyyw6Ex2
zbmIuqkdrWniug3vtRTesJ0yOG9FmGzrEgirApSgdjwsizUpa0n1jQqDeqiD7nKsi13Yt9c+NV6s
lnU2imBOUgICtFn20HifTLdPtrlDDMkP8whBax1U43FOZINVget36KAso/dsw4Hki2Zcq1l0a1sd
uVHOWkUX5VdPYN+GT3sLqu7kRdBfnPgwSJZbwHb8+L6c20JF/2Ol4lKJ8lOZHv1SvzMwQhhhv09D
dScM/76qPie1voAc+zGK9E52wWeCijfpnGBbx0CP/R9E8A5uDXIfdd17EZTIEDMf+Gg90t4Ksm5+
qhSuvcAh/B3S/DB35QhAR2jIkeuRtTa/AxqRDqPLKAIL6B1KDsdH6Ew8V7oi0rSivl+F2yn1+PoI
k6D8gwTJGDKM4lQ6QjlMuGXazVTFjDetVFc1o+CqwrYlZbHC0/8DtgI0iynHVeJEOqgCgLqieu9i
pvaOKH4XeuJa3TSspS2rtSN3eVkivKCutClSKiDU1A7gWd2COdm+tugmJVzldVuQN9ShZnOyc0z2
JCA5Z5VEnZtRCz5BfGMi3xEWrUNaujMl2V9O1jqvnp6+BHVV/477cmW0efvxx1jaWuM9rZo/0azj
UHlrfsI934XY8tnSA5lXOWgZqGba7CDT07RwTSy+OF5ZZnbQjHzbpn80u1WynkV5qKNIE7ptPfvz
rUwV8rh4WVKhfYSKujNNXfs9Zc2eaKfhkznWKqhzmo3SQ187ipOIBvO9J2GFzCVj5NdMftTZt0SI
HYmNKcee6O2vLNQqeH6UzG3aEYboL2OhykNdw61Q4+x+2fR+t1aVxz9War8w2rvG9MZjMU7CrQar
3isoVl58G2AT/OTPvOsgUj47tZ+4wWhYX8PvyI/SX55waCOD5fsodO9tVGzNjTQTK9lM0+r89PGP
+VMNSUhIY7jScdqR8Ys2AR4cZrE/9mHYDdnZEdnLEiobGcblD8C36sbqbChZt9MHisW6OQ0X8JJE
2lS5zWFDNJkAFXxJZ9ZnKocNCpfxzeYavUpwJIAh7SPHzUD87czKAltdUz1WlNb8LnQWeU73YpcW
kxmQUH83VfcwaaBjzMTKT5lZDJdufA/oNs29feCgxSD5Kce4p681YpGwkXISuHNqhUrvcKFBFA1Y
H2Lv+8YztmFbj+8Zk087UaZPvwHe2tGZdIt28h8a2tiYaFpxAfT26cyL2SVQD9sTgweAMmyh4V1a
VPGZhZS6rQvn12Ks1dPvAe+iqFnvAR4dz7SEzdvQTiaXcIj8eV8bNwRJ9dbKOmIJFYT1kRWSCET6
woOhorwyCJYe7SyEisQ0914zQNIAFyfVdoED1bl1qZrhRmpJ+lwZ01vvZ+P9UE64ROr2EGpj/YIT
AkqmTWG2D6ej9KripBm9WCV4VhrfBGo5QxAS6VyMjNpAY4NfbRI6H6jSSL3NHmP+mPPypAo96Qpf
lJv3Y/Wgp7Z6LGS3lVZxXWLamE5IhPFmvRvHCAkqx2lpWNZ9HUTygfRmoNOdhuxwyQoZSnREne7Q
jQA0MKGM2Q7QH/agIEbcIngGtbxi6JYI9gDZf9QZxt4/tjnQQyu7C3DzzJ+jCweDqK8Aql5f9Rew
xS+1zOVxCekLbLzcC2fW69UPLLbtveIUFXRYsBPmBRSnPIPfpPsUtfy3BqvMcNQf4TQbGBgque69
hpToWtlZNDYN73HhitVBqD1h7GMyz4lPYYlOAPU4Ta1dP+pCHL98QhYzGReVYD70fucT9Z2Kj6zn
Yvr25eMY6S9Z2/RftPNfRKe/4c2rHsEtmGuoBQntVh0+aBYXA6Qjmwj6sugfVMpXUd21mzhPkVot
x0Ds68grBZKbjLimO4/m/2JGc7yfTCuS2x8/ZfdD/QIdAGv3cvbNtUTRY8gIDkljCiLYZnVi2tqQ
W4mNkXb0uGxoA5N8rFg/CUx42Yv+aaxNFbBy0VAWC/NrjmSO2Ulz7ObEvSlwTLSWSYkRVQBdXShd
aeyIi+4bn4jlCLAjA9I1m99qPtpIKIwCEYWMN20vzlZpGefW8sjf89OSX2XfExNw+/NF+H2q43TK
jKc0YTZBzzPciXRajw2+0YWPPoe1Wkkz3OsEcGz+wLMq5NXwClOaI6MFcDHq+U6xofrHAp4RjY3x
aVJojmqsjk+RDd/D6kjKrFnpNpOzkf0wAtSBfDGHZRMr8JkWOn24OfGnrCbKbfkEQbSDpTbnIo9N
H/Crt2+ZaQ6PyCGCFVOX8UUjgKUuZjinmY1bDAXpDUiQdsS6d4U+Zd+GguxqkBDxwUQFtfFC36Gw
KuEdzVSMhXzb5Vhi2haWaxNi6mnNTuyDMVeIKp2R9SOGRC/P9FUda82mbAZ42zXVzZWlZvpZLjcH
0+qpopdEoszoLwiWVLk+lFJ0O9Wx1pk/+PvMb6OTEHsAL859QQzGGq9Nus2SX1Nc2iwyI3PY+S3H
wAQkE060+VnUhGg6RqVeaxu9Tg9xc1P2vfkiWuOxy2G1BhxhbRM2jzY5pLhlr07nzOY6dADLVwk5
r8V7zxAslZAsbc77p36WttnozEWg28c2r5X9yKx03WIyv5Yl+T/6DHX20zR+xGMboUiFYTkS9Ofy
h8u1NccqNYQX7lUlg7TVTwUQ1R5SksybbartJU6kfN3ZY7zJYer+Me3a8MC0gRxiUY/mkypsSu6t
hcE0hRwhITpSDqOXBtdMlbr1RuBvPifl9dQj17bdYbFKxgNNdf+lkwOS72RdTJ54Bbmm40bFZE1V
CWosFJZboTAZDNIOhXUQM+gzvPgUXmAB69TXl5PfpPe1q/DvX1FXIPF/w0nxHNnKzoaPeTQGc9gW
9DX2gAzp4I9te4O7qGxEFBVbn85njO8fvLQfIkCqlJzjIiH/Wte1fNP6A/5uuyZiSnjGS6cCaYP+
gB1gGWRtX79pB5vjaL8Qvf9uwNkYO9JvP4MIZXtGsPCaZUu4BR8ArZMgofT/kxGvKv8Z/6RYtIQt
VdPt+Z/yn/kwDkdePKqWWBueUxxHQcllxGux2Nclts8TDe9vhgg0+cMo8GSUE1YEhUJdoBJoJ6Nq
70gqMalDcAwCFgVqPPoaWDtwBXqv+rTjaif1W1tqAddFNppBfapSTXGIqih8GuHynutxfP/7DJl7
w6pTKv/YE9PB8Nud485Rz5bFSVJ7evExeNJfmWrxOKIvuDq6t5nSWF5FxtnaJBO0feNn4Tt5sarv
K6+YNoD6ynfFSl8qZcSGqmnZnVqTKjTM+23PytwJXPGxFPVRi2YJ8mMaJglFD1leuVxsbaKqt6Yc
VNo4WLcsj+pTocJfnzexPgi8gO02jJtu7om5vkE2e96B4OfU3qLIKY59PEtH6X6tyzr1Px3RbXK0
At/2MH1D+K2eDaeA7mK04cmMZHZVMPq4ElLKe6z6B5B73nfat6/GEPQvfgj1IZ6sHktWsvUSQ70v
aH212BGOmHfCqy99LD5DeW3tEOz7uEl1P//BvP7RAiVsdNPZA6dF6zwzzALCWlqfiVhXZ0ytRzP9
wf9h6EaOJUVOe8tCg67N+JiOyLl6HtaJXu5PcnhFb9XILv30uFBvbB/YuGNCAYBlxR/hpZ+t7YVQ
P56yME2ATs1hmziP/myWfaYTYLTHlHmlp/z4R6quVREqJIX/mXgN1UzCl5Sg0I2vm+Glc7z0ZFGE
59Qj/aILEmYOrd98D9qtIf49QyP73Q+sHhzDfmkHabpFrSbUq+uAxWSk7AgkaB8mmB5rVv/U7TNM
qC3g6a4bWU93AxgUZzJeBytFZe2NX7FDKH2RtOmD0H2YOZNt7h0lzE9hPpziVgi6BYmxH3TZ3SbV
eolis/0aLFbPpUjNhzEs5XFoBbo84v/mCWzlYuzncI4N5Rx61JCnoLnGE+SjIdeUvTF0IRYnxiqI
EcajlmvN2pxyHY5zKahw+EQ5tBb1szppgbBSiQJZ4bI87+7wDan7ov7p4eaesOKS5j5vBOQMvpn5
ptQ1bi6Pw5IPTprT/15CtP7XRk9KYt7/++jJx/4z+/4kazJjDB0P3//3/zD4/Ff0pCb/YTu44B3i
Jw3LVCyCtf9ET6r2P2zDtGzb1Mhg18gS+1f0pFD+IQ3VYVZtazxsa/Njdb7EUAr1Hza/mMFjXAcM
AqSs/0kOpUJMHXlTf/O/KPjx4TRmGJZjmfb8UXj834JScIdqjqJbT1gwZmM49ZjSC66W89UQrU7r
Yco2NRc+GkvTDg1v70J+ujiO92S32jkyqObVFfCpMn9lfCAJhj7FBgHnduj8aO3Q4ttylboPWq1a
+35Km1930E+06hk3TMP7R+/1rA6u6JEMcb2KHTrowCmmVULv66p69IAIyrFE9wuMMjUxs/2Ozazc
ZTY6DPJI1DOH7RYDzUkvbB0bExHDTtEn7zrKF/qCLJFoLtmdG2geRi1mzn6GEFEffHgCaD9xGbkw
Dg+t3tO1rgNY9Rj7hi5RQXLkXHKbJ6T7T8xTT0XZ33KMAHuiGn6k+ixEAalX8zaZUv/qkRGsnMGn
5MMyLWp8QDZU3ADvluba8r1TLuuNolew4aipa123mRyqMVaHNg/BRE16IrQTUtFL48EmoSM1EPAm
Yw6fkeuwO1CCcyN8NExqw+ShINWSHn4euzKvmYc1D/E4e320H1ZmlJDguFOTxRExieBILRpKeFii
h6vDJxZsJac+okOqEEqqBbRPNAmlMVh5zMV2usglUBGzpRMMWINE0DBCuj9QtU7oLwbOO8YAFPiK
rqxoE56CPP7QdX0i1F0KPEOsZRrMeSoFIHcI2mgdDyVYXlrmK4fOrxGnn31lpJsanD4W75OVZtmq
tbFnmIb6HPfxCm6OeciH6JA11LKcQIzrvkrdxgenMRokrCCIDTb+V18l8uSr2MGoeBzGKai3uP7I
zzDHS4L60xQSYZtp9y6Tx11f2fFTC5bNHVGH+Ml9Eg4kVHrVWet3YCueErvcGljkikl/NioBv4tK
/r1H6RbsNI6yAfm3iUS7bn2B7ErDiEw4gRBG745YSt124Mi35kMk2JlKlO9AJL5mVH8CDi9bqvBp
vIeqFSOZwxoG5qnFbIKMYWO3JOUpWLMMWydeB+R8HcLaggu5D1EbsZyz3rwony5Krblm/GNpLL2S
9s1LO3UnC6XbtSXrzihhImrX8W9L8+19BG0P5Ga3jmh2ZUBgJsIGdEP5rbQ+1ewu+dbL8C2wpzd9
ZsphB97gZ3zRLSRVGXh8hP13BUVh4g3dTkvu6gHmgyef7Sk13SH2b+qIYWrqUOr23p5pQbCSTpCR
+lQgJhw3ekI6ZS97lBGQUWqoWArSD8hIIwsIoqJZC5uHLqDTkXw6Jm7E7tpKsGA+uq5Yj3dmEYaM
vxmMjErbJn5lrFPWBVhuFyJ6ti5nYxqzn3ylD/N8PP9g+qu5BkRGt3YoBabiMCXdcIedK1zjvf8p
1fpIABfwoCm/qVbz/7g7j+a6lfWK/hfP8Qpo5IEnODkn5gmKpEjk0MjAr/eC7Fd+5YGrPPVE90pk
kdIhTvcX9l4bE1FXZrtBZg/Z/RSx/tsKRaxsvoVXtcYb7p+XrmtTr7GCr6zKH6BDI8ycze/sN1lW
inGEZcdaPnkzQ8YjneqEO/QVWGwD+dAYKompeB6U+CMPym0TgAnIRelpJPlWVf3wm/dSh4KHzOiU
0YGwcUVSIkLrxOqnMdMX9DYAkVrOOQMpxgLBUgDfptioQc8GqIjjVVPPaHrjqivFW1xxb09G9mx3
5kbT/Y2DCXRRGQMmL/uPLOjxC5ETZ6XYq2jQcDjTJPnYwby8sg+N3+SMu53XyHDgLOG23ZGwyZoo
vPZuj3KGJVvsd69RwrgaO1axdW0cJFqB/SNl+4fieahe+3BqLqXx2Ud1iy2E5TZmJozwqD42OWbg
RWVH2T5LbPESxjwxQfoSR9WHwhQVC0S2TjgcPaMENVA08uQk5KdV+Erz9s4a9JUZUyyp4HTFpaVH
EeGZsxHL0Puj+53GHIZhSLEzOOpzHp4zwOiLWqjx7kMbGs1LmOIHtrL3JZZTGh2voSBlXvoV6+Z3
LWv8GtgibFZfNSDnSJnCZZ1EgByoq1eTrqFUZfttThqdXOkuHKEiWMjkrhTKHIFnzAfho1FwGvpB
fyMSwjxZ4fhtEDPkM5wFRjE9RnTxbHUTdyXslozNfCNs9aqG8l63lr/usxdp1X9GVsZXO9DliUwJ
gpnqHmuc7ucH07C35IiLV5LNSetiF7sjg2TaGhpftinkeERUyoLGNbt1S/CVgSdoXerASoYp2Krw
wS69D4kwxCCbuw6CncR8ZTI3bMM2Q2hiNaonojO+biQfJjAYwzLkik8kugat1DbWq3oXx3m5jp1+
XxQkABWOOEeF/d5WkLIbs7eW6ADuoe+846u/0ml1G0VnnFha3W40MH02YYWoNWSFHwyvmZApFgiW
JamWLFnG4PV2D7mBW1/PqteWXAOURblK2HUyLDR7b2bgDSNMoeC/ftqQLnrQaHpBLtzonh4GrKa1
MdzKFuRYqbrppgwvKdZhlHn5G1IrBBttQyeXNqU35TOIpK22xpjuCqeDu0Qo+5RO7NfOWhknXqzb
6tLX0QZXfNQkHg/Fq80ua1HksbZWtXZAR1juK439UpYfp+gSFPqDvJBFKctzpObgqxnr++kDacoq
5JLjnlXfxmj8iUokdEZ6iZz86ndRyvPJyhLo5hqaoA0B6Qut3hMgYWiu0lkKNeC928y5pOCTI7Td
nvDZz2R9dfODbPCS1noNWujpQzVcUd9/R6ny7gdpvTQVt12qeOQW7MHIIOQ2AheWsR3kBhsmcDIR
52rMeNpECcR3sqNzSwnlaXjjZcvkT62dn2hO+POLt8R87gdlnc0oL80RchcMJrT5KqFJ4SlXg9Zc
MRqKEwg+CFTeMvyCfm04XuHHJygN8TKw5ZdB0gMzJMBx3V3mTbtoKwepY3ZPJqehLZpgjYQo9yvl
GsrxXpajAqwBlk6etd/SGrGD0tti1Z1gVIzx11AUXz2kUb3801PVgcKcTq5D5ZWyal2ajsIGqMA5
yVXeIlMTHWNW8Vtl5doNkDbozWffKWxcBF2UmfaUL0n8ZPrJbTSLJaAyJpjso8sREEeVP8f53tfM
p1RyVNLM6R6zqt3YIjRQVR3ckPNFiNEFD+jBTSBKotcG7/NA/XpAMWW+yCp/7eZAnsywvkVGKnuN
TXRtjy2LD/imxIYfKaHQiEYw5pjJNl6CUpRxSRBy5JjLopCrRlOiawoPR8uZ7ZFjNFStv0JPtERf
+J6ozO0A+u7VJC5XtVRjD6jrvQdhAstdfe/EuGdAg88JwePSagtxGPRmr+XMbfTpp9eHUz8+FGXV
2nV6Jk09ZOOpxKshqCwUQP1b1wbQrqq7Jbo79AiS5HVu+SyqPKge2UZmjbuqYC5aLkyTQvDtcQV4
nS4q2miUqpU9K+ATKnuoEeseKNfYGO6y6Us8wWG+7uz0Vwnd9JAWLhmNxJksfCgFWUdo9IjELfLr
+Q5YTmxMFgIb9Go+6tdO07cbF0HvRm0Z9TjKxax4jUL84rzIHoYuc+MaMTUFi8qpjNgesdlY+EMU
kTVIw5MXtMoI/1iq2mm3J5RgTj4CxYImijeABNs8TCzqh74xYVkxZKj937iGZKkzsPJt9SVKGB8B
MN1x6vgkUryibubo9OOFhQx4bYheLFll2wuUXhBTNLC6gy3KXekrgEwyok1aHnapIBTuhuK96s19
wRiSQV8Ln+8dCnA+ph9IFnEv5QcnnIVgE4bblvWbhi0qd4oBFZNSr9XWIAKiZ+nO4dZTSJ80wSg1
5SjfjJXlriEvWAu+23giq7c/l6JtFiDg50F82p8yqwvWZosqdtTzg9C1ZFszeKF21LVDUEX+ssDV
tABABK1b6dZMwlBOSpapqv77d4Hh5GChopFlY+UbP9C3xM7nSb6qifyeiiHYlQZPdJiE2hIBP+xO
brMl6LyNInVjJxC50aXU3b5JI22h1Gb2apE1t0rqrNl0lrpU4KiR1gifHHF4jTVviS8OEZKO6UzR
EHioGbtE5FZ3HcKKH5nDkrOVKNIpL48I1YTmenlTc9KxZYQPURxdrcw22bXrXcgehv3dpZTDfdlQ
l7YjLoaE/3NDXpJAYd8Or8LaEXpq+QQgFeIB5O1LpCWzljgjtnAcXl0OMlu92QEi0LydASuOeJF+
tyJ319rTI2h5PjzZfNTV443d8fPwnQlFD2P/quf2a1onX1k4nrmsCHYeRoJEI85c9RsEgQDH7tUx
d5kxwi4iS2KMNdIxKLxWZW/Ua13nwEci64Vc3L6VX5CrxBsF7ghI5Wrr9EN179oe7gKxJ3rzwU0j
Du1cSPiBPhz19KDHEeAkoqEWfjMwDILTVarXDuIP3Mui31pBdtMhYVNNRtaKB/aVvyxgHTjGXp9A
jcEhs0rSmz/qLPyd7Tj4EHdQfpEejNg1xuJr5ifXGsa7CuJZ5u7K1Cz38iBFGEXsEL+EDdPjpFrg
027w/HXTwmCJUfnoW8xyno01dFD5OJCA0awm0+A6s8n3bMqzb8KDjYcQmFJx12ZAY+U3+1qKYO22
1DwE561ICGTlwziWd9jQ2cZyjhbwlejCEBAOOT3uOCXPfYf0rUB2j+vnF5OnAGJ+r+DfMmETOJEI
IOhsh0cX1TThHNscxaWHyQP3iebzNkP3j84wVtsKJZXzhICBZ6kXtkfiVbXEz3Iwa+T5aWZDrQXT
qWq02nqFJbET4tqpMPUHUz/4rMd70f0MVmhx1DVEOLb1H7et7Y2oWI1NVn6dqE7IIqDWLbonU5zx
R5TLzJGfdTQ89IlljBLiqYck4zVCXmoizTDT2MOiSQ4CWRNhjQ2sJmem6nOxpF0CaEYGH20iD9ys
l75bZLtSL1pi1Y2JQFqIyPonLpiLozHydgFNbBQtOTMI/kgoy+xaTsuG40FDRoexBYIgc9cNy723
KoEz4Rrf/6/Hi8xe/rfx4q76lP86XPz76T+fdfPv/2Y4/5hX76qt2y4ByBR+/xwu6s4/XMKhdMdR
Lc1kd8NAkv1AE/77v+n2PwBrq4aqa7pNKacy7/uv2aJw/8GnW5ajM1icp5bG/2W0qNv6/1gd6ZbL
ves4QrcZxWv639XSv4wW08xARearOemjLRsFbEtdPRAybJunyWlNKrqUaQ8U8XHnGziYqpoqfmjo
7ytCCcoi5GbTnIPdhsWl831lrerkwQcMMa8C+Wuamq2nIHtc9SyYkH/6+Q7nmr0ZDVXeoVLjOZCR
8adiQVsm6Y+RUOYibX2uGsc6GgPyYgJqjN00tgMRShy9WLAM2AbFBTvCefKD9g0czartNIJLNeLo
gukS6Zq2D3yVCT/qwimizCUNMz4IkuN4+MPsbEeEeEON2ukJJ1zuptoNR0K0kL7OOQDqEF86Xu5M
znYFN/7TZe1p0lTzNQXsXsjUwk/IfeCrTXDXlDC464R1rlq0EsvErZNTXYzPWuJ3ezu32IbKSv/s
6l0SueaHgrVxSaTOsxXE1DuJmd7MNn1oA1i2VhjZxumCasEwNLsRZprerOqPNnfMCdOOPc2PuoVm
N2BrAGVpS+u96DJQPX2EfMvX9iGP1SrxE9uDd6cThZlbxywEqW6h4erh1q/cFLQk0wSKFeIkz5nf
lWepk7mkYXmoAnlFiF1x2lrgZXMtXhNoeg+AEW55dhuqnH/+EofgHfBdNXumLnIThc7eR+NebS3F
rvfUlCoCqSRdOiptO86cep+W8p0Kot1hcu1Yw7BQVQMCQ/Os1/ZOnvwR0dTf0HB2Hj6laCciOYAn
4898X1BoSmpfXcX37MQrd9SGG9jIRxHOxVZLHqfJl7nLrCAh3Y3TLXlc7gbyBDk/do91EHsq+7To
AYmUuJOGJrGPmvCYugyIeOC2YJ5oozOSm5pszJg3Tg5U3rjmVSal5+8vgvt4mVtc5VFMrBApSc2T
dCz/rg7foB/qJ/KAOd/t8QF8FEqDLm4ma/9nx1fOLrKQS2iU7dotuDx6u3NPvc7tNOYgXILBdk5j
bNv7MSnXeVb2B9Zw//ULoW28X0am/lHabzR0qqcOOjz8RSnOJk4EQPyVATBK1NRNbemjXqvb9kAP
/OAYUTY6jv4lgRbQXJhV7NKKl2wqSX8PUhNCXxCDx2Dym7d6dAq58z1p42WWfVjzbouqTaCBiNMy
SD0dEdyBOOC/97mZWoBIzPs3FZF3JbGSpYCdpWD/Rl8gN9Jp0g3kiMFDCN0tLeXVdHHms27gC03W
GilQsYgHOHdGUa8RVR+HwjYOqq3Eh66ircGYAlV+Co8+yc+HqoffaPR98gjkuFdq9btjN3ln/l+v
HdhdjLbAm9GOIEl0AnTlqXsLfLytWiCI0Gb0p4EAj0eDSV3KOtPh5fHiUHuEeC8IVaLSjEtC5jIA
0JbzbaXfnRoPx95qkHxT2/XugC1C1uDiJdazjm3IKY0uzKbdq5bCZRiFs3UKpGQ9yneh6X/Uio46
i/M52SV7EADGK1ngRLDclRFFuGnbeW6J7r7al3//txrgHSC+hfGad4hH/+VDUWFW+7+/D+j6t8SA
Ucz+84/+/nky//bvn/3nFxtb0184rRXToZbF/u8v2M7JLpvALVFzMhIRQ7EPpFX85/+1iaC+R13+
ogmbEPKZH2XOn9fZMC08d7p1PMCLvgYpZQatJO5KyD1AccII/vv3fz8sLLzdnj1/0t+P/P1FydAP
q4r7NmXdu+8Hxuq/P/b3U9vpXe8KMMDjNNI7GMpDirDdo4pVmUKmwRMBqu5DMEQv1V0H7JRqcAie
HCS/nqk3GmYXN3jSi6zcjMw4ID7z28n8nVykatRHp+zutIP9iHoRPoFkPQWaEV7+/m5S3JmRsoGT
zk+pBOirqACpACTtTLT4nl722hfjzH3K5ujAgoM0gHFMmK6Q/6RgmqvyFC5InG0ZTFe7pvcvygxi
1dvJOatVebHj6MloY8aaJtsE2ZWLqNDFIkB+qJajvbWi9qcmanMZ5cm4wGq4MbVUPmKKYXNwY2SX
QM8q9mWq7UxLjVnK82DfLIuufux2ZdJCkrFZdSkxKbdF+Dx1xlOGmwrY3qrFpL20aziM1XShEICb
2UJGzU6tj7/E7hski9tESd78imCY2s6LRZS7ZHmhbwYVZzrqeSwHPgmlrt7Iu0b4WK+YWzhrYKiT
AGpu95Lohuqh7f/iDf6cWOom06wnczTODcV064arIXFchpX2Iccl4JjG3oIDXKfoTsuhu0fADbwW
7SDybnBO7ENDz5LZm8MoDnnISYQQBaJLq9bnqcVLE79Zao35I1MvaVPdGGjcAnVWUtER1OW+Hpqt
MiM4HPtAKvBbpLiz9rv7seaCpRjZKhQgLDXlD40BjV2ZgYczDnjHm4aKfFrZbKPa2PzQOgy6oop+
Gv7xTBKbmoTnOntYOpkTQBWJCCXYrF2T9HtLUZwF+XDtrPyeQn/1i686Up7mLwOF5bcR6XMZ84Nq
SM6OZ21XpQG6lHF5cY3y2NX+0u8QemoWo/RiT2uy1Ypq28RyB9rgCZ3whvUXWuuek2BYDYfYSLcT
XUQnQA7ZSvpqSOfWdcpCnSdIMtoOan8vhuIWJPs8Hj5R+3MpF901M56mibOYPdeTNenfgSyfwODh
86tWLjsIPehe0tx48Q2IeZn1m1o9Jc29dnA8qiy9bAuc9Kwi5l2Gtbqw/jSCuSjWl754EIcLA75K
p2NtqqASq0sUBfu/ZOeicb6Y+r5P+ni3+aymztdTOT41fXTphvDU18klsGEOJrjdpisD/SsLiS0+
iy+2FVeGeMgAvakcPvze3ttqNRvMo5+gDu52wATdNPgka9o2afYWc/HFrbYF4nsorEbhpyZcj3WL
J9zxdyj7NWIXdk4QQBkNDsBy5nMFmy/odijnOKAsxMYolt5Zq97ImnrFE/Cq4K2oBxx+sMlsT59B
rLp7wTOldXLbQs+Z+mHR6v1zPf61bjG0NvIfq0GwnWS/naa8CWkYC1fnJ4YniQg/L+4yRsl+9s6I
/jUJtoZ+9hUZ8EfcTLpk5h/bGbo4FPp5Lp975GxJ4X/4LpGHqHnoSJE951OKvMZ6GVBy6yAIAaTj
UHZosm3jIsCwLwrXMRn1YXZVylslsf9Z4Id8P9qDIcoXg82I3p3QqpYjYIquxmJj8m/NWVKzmVE9
LvnB80K7f+AAv6Di2ztq+I2V9MeKo3f0or5iPgslfx5DJu6lGt0T1eVJslG8K2IXwc3wooR5MW/5
dyMj4U6M6TGLqV2nbtUnirKoknCJh/R5SsSbiMV7Z7sbLXB/i26IiUWqPrsYF4rJE69OLC/9LkC8
QDilynKHzPiPAo0E1Hb36OrZXWvGDHU+pRrWqIGE6UVeE3QYp1jerfwM1o55kZt9O4gAo6o4xCpv
dKrqRWa59yxkVwbM31gQHncaTHmHdPZmGgRAUMHm7AEm6PY1r02YPGkVxjK3bhlTOS3uHpxyea4t
zCB8Htk0wAnT58QbzKIRFL8UWxYrExSnxSvNAcda1BJgGYzrIqu/pdq7QL6SBd4q3DkEM7Q0ZnM5
cBSmsupM0S/pih7Va9C4/GQE4Eu8j8tpFCDBrIF7BO6dL/S5cP8Tu/6J8ECVBEc816WDxYtp5yGi
7CQ57icKlXwxCfk6EWCPJHIeBvtB/q5W7ps6bwtBb6EwKHnYxOxWRxjQ8YB0Kt0aaYA/wvE3BhPb
+WvJzH8uE3IL7DR8VlwuiGS2pGGTSHPts5mNFwx4L3i8iSgVpH/35Xerjz9TiVkyd0AlhM/BmLco
n5P72AQbeGy3qtJ+0CPch9GovHi+iRBmZoQEs0l5Mhrrnfwagmh6tFBgWxtH205F8JuVaM6NVp6j
cPgplYQirPOfClkuXEP9ZNuCTyeKXuNoF3XxW+uEz/0kfrpY3Bviq50ItFZvZa+jZj5bYcC40rwP
LU44TZbfMNOqTZXHh8kJNn4jz25ifldV/GOp1lW+hYGBREbd6iG1plOlaM2NY5+xFkvbTdVEb3XI
NW5U77ZV+fNBz9Qb61DBappHwEHFwDt72nL1v0xRuw0Y+Uz2j6ppH44vSSyO3lQE8d7Am8U1+idW
qbwM9tketaMdqs8RCgknJlazSpfW5LwmcfwHwszdUJo/07rpjbsL8afEaeUBPcOlVJWzDyxeCsEi
HEyq3+CLrJt6p1f5kU0T3rp0a7fEjE6T77Wkz8CkWJQ6abd63SGwUD+T6Jv3R7ZMs/QHR2Hg+XH9
7dkqN1trW7e2re8izr+gqxAqno/IKfIInZY3o+9s3oMIFc/mlJ0K2IPpHCIgp4htmvkry+aKq2s3
VS5cQeWhlc1PNSBMiszyK0hu+Ht5DEPebXS+zyW2kimMP7Eofqaj+B4meQuaT77huY/SE2pr9vfu
riyDb5BuT3lyVDPt1pr0+0KOARNKbhbFjPihWNhLQ+W1nucMGfeFlSHPIIH0jX6q041f9EwvOimj
IhSHqWcjNb/UIlSPSdzcmjTcjs64FG34pBbFqYySI+b+lVSdnZDmiQXSfZDMKtjfBfrZJU+hwnZe
ewVerKFAZoNiwdTqC5L4Y9V1V2t8RqVTePMX1AsHAmhlPhsach65gTB6jfVxZymQJ+lSZ6Z33W3/
QmjDAWPaiD2v6yXR0MShGyhY/E7amDIRiMqgO9m4QxWwgFl9zdQ3Vxt+8Up/FWp1GgfwOFw1bKRA
ois0K1a20Tk/4OX8MPl5547DeTIq0Nqz8ojB6KRa5bZuhtGDFsEw20V5IB3lfWSNaCbKUUzGxe60
n9zHmm4B2EY3b28apGjeFMhDDGHUnsLXZiC4olQyD4rarQClp6Qu6JBJvTVV9ZRr1SV3+96DSk/x
p6t3c2JGCUkVa3tzHxMyCpxbmjxJUueRMmk/VeCToeTAgmYj+WAThW8UACULSXaY8Ly+hiZ9RjvP
V1RvnZ6ZsxXmnfuFBcu4gqrTLBmXblpU8NuyCFYmTphdozjA6Ttu+OnOmPi5q4wnv/jbBzYLdKLB
1BzTEdZMJKLgtR7xR+RhcOqTuF9VUyUwN2V/FCQ8zLLLebkXyGRNVR0uST0WmzQweOBm86JUZqPG
mJ1E4Zfr0WxftVC8sbBivbxBP90dBfg2J0vXeSI+JlS2q0CP+XEDDN0aTnZSjfiN2WT1VvWCpKHh
IxZziGSlH1l3cNyM9Vc4TtvAJdlnHJGxheFhVF0CppQJsh8Og0Y7G6afb2LDunQ2tbe0qUu60RBL
fKrjE4nm16Z34lPW5ypv1PZFSlG+uF1+tFLruU0y7QMGLmIASx7nAUrSDgvbQsysWArWrby2uKM7
YzFVDBc0nXuSAeg5032xVEu0UbBc1HXYpjpmnAysSxqoaOdYQ3fkUKZShp9F8s28kdRB4GVbK6Vr
1XvlhfS1hSNRzHVhxfJ7IM/eUT5iM84ZYMbrlo/RVeXkLsGAzQYFOVaUTItdLe16g+4uPzC8eOIq
Tsg80AgiReVwwn2RXpux8qqYmZkSRCpjJKKXpq6NFiGuzaBKxjV+lBvbroa0gk3ZV89KQ6qbUIjB
uFlgfD1Z4zvR53+qSb2PwL72oIgjkcPVTNR9slUrCQa4QW1sFx9aaWVe1KJ0ziEyRQOOdjNls+VI
JSB8OvlUgLmkxh+tZqgVmXq1q9nYlWQBr2urWAnQdFFtEA/R+f3KGnkxo8ygwZmUxTh05bKgb+pN
yiB2xE9Vq4kjlDJ1mwV2w6lkojh4EYqmblrXhAQR3MnSQiIaOUeQNvF1jAtkjHNGeB+P5d6Q9mqk
r1ySmOKpZlvvasimDGenVvnpIpzTMZYA39fODdkc9GbD0VcSHJw21PPU2pdifjvMyRx1w4SAdDcD
C3owUMcn17oufwfJ6mqWya6TDO0p9i82Me43QyQGTXH9JyHOeIEC/Z4WGWjGKv6QIfTCfjY4Bgag
jaQHRGqymezjCq2Q7v/SLOIZbTvQcLm5QOQTbIDI/JRa9mu4vHBkP7pVry7HT1E46RqpiumlbfTq
JuzoDMw89ZBNq0gDcSErplSdIL3ejciJA2W67+MItoqG7JZo6qVkNL6Ie8wHKRpCsw07ekpypUPj
arANODLV4OAq3Xzjh+2mTJADuVpH7BWyH0Reb70zQZKv28VEGePm2R+YwfUimcpfi9AUQ4VhA+Ss
YHQ53Jt24tHLcD7k40m0/g9KRs3TEHohG9mVcxqqq3d/cs19Vx1YH3gOOHLq4jYmIeT1Ul4zH8OU
214jXtW9ZRAl09rau1PSF79OwsGdJGpS3SF4IA6BbkJwSCKbq4kkck00OtqzjPV2IfxPQ1CzNBF2
c1MnkmVoJvBhNjKjoH9OhmKTjXnyWojxYDlQPitWadRb8Felzfo+4AcYyG8Z4PyswynY6wqbRc2p
11YcLtwIDPvQ9hVb+UdAyXCS06YJ8nucjj9JvS5VmH6EHuH6E/XdKfzuHkS2sengv4FyZVBtutmn
liPsG0wVQKvF6ZCQmM6opd9BNiPmQyPFyUzzWz66zLuPet2cEpNSekas2H34zjrbXMUkgHN4kUvV
2KpkP4dYsSxfJm1wKNdG0wvHlr92Z2WYbuWLqin73F+n45Cd+a8zuNlS1gm8iFx8VjV2i5ZYApAa
zN4yeoTeTcv1pHUKWgJxiVvx2ligMJIJeVDnXtpkn+I112xyGHtslFMgGFIp7b3CKlt2K1TiME4E
l5aSDD86LJvW7beF3p+C7E2Owxu7+8RLOjkuaSEgNFzd0rk73fhS63sZe3bsy/lf99pkCISSoSVX
SjZvWc9a2jY6yoqG8RUQAxx1hJLapQKF18nWgEAE3VvioKF9Hghc32g1ZR6pojerhexQqr21qyP1
OMXwPmKg+u2GI5nyioSmxB+SBctTGkrnt87v9JUntuwbPMu7fE648MWWDFiisIylT7ifsJeqi3nH
xD0Xdw9Cgi5ajB+vKXfCaJ51SA9e42xQMoHo9N3fMSVYiOiK91o9Velas50PJfd/WZR89wrkFM6/
AzxQMJv9FW5wBfoS/vwGy8mZuLbF/P+ZPS6STt+arg432wEaVF1cvy89t8nu1EcD3pY4s06DlOgx
tYNUzJfeDg8t9Vfrz42x6yXml0JeGak79hl45TqJ/G2U6KeQUA6LXYJgD2GF6jxq9KR0tjifLhT2
x/mvZps6+S3lzkz0q5GWZ61gf1KaN2abCMZUQHg9RwgY2TbicPDTwfAIC/zAc41s7sYcg0VGvbVC
4xV1AINUrfiwfXkY2/oqwavUGDJrvX6msKaiWIUY8TvDfDB9+54cdyOGm2SuB+h/h3AJJQWvwqTI
J2csrugoNhNSWzTqrg09wATexMLAs3P2UUTNZT1tj2bUKVNyqniEWvj5Yq8YkXINgB8HrHeBde2t
5GM0ubWd7hobnLGd/cpoaO0L8yRb/2xRXk3jnyno7gb+Va+NYRyJy/ztIBgf02K8lvGw5nQ6W8U9
9yVyCt6oEf8gXw1pUAlaYdh7tiJ0GJRICsKNshsmALnO6HVt99US8lZE70R2e2OHOSuXpb5r+7mT
dxNrp3eQnYXxbhMYs4hgXEUjUoTGUta2vbOm6iOrVUQ1YmlnCQyAZm3kfn4iLCPzfMzL8ag4y0jD
641qyVmkvG8K092ROcOrAynH1bjITOMc6HRPIphOdX5Nu3itTtZu0GCQjsuOjjzjZUsDsTGy8rcz
dlh3XwKwZ1wlT/0Lq8KdqkPZ4IEqZLcjePCqsJqSarur0NPNevFgOBWGNq8sVyjGFoYZnO0q+pjc
9m71/WYw4m1hgfIcDkjNLk41fQ9k+6iOfVYngmGdq5rpZ0gf73Rwq05waoblqUt40sPso4pGQOkD
kUwoYAybUK4QfakhpwTVjry4pn9l4X0gxbPTh4OQ+UcRG/CiaTmk0c+egF3QALGxY+LbYBIy4pxh
KUuUYZyoxqkM82uQ9CiKkRyLML1yWpNfGxA0GijHwIofGQLWSZC5nd+EhWJIs7pLqAMN5p6d9Ope
QWD1ktJlNmFoSzGnnxnQeC3DPGQGYpKgu4Ln/cbGffHN4Iba9dEjdBoC45b1zpMKSodpOfQCPbyo
BSLWrKCNlidfLe9hrp3Mov8OdYlqFba4Jb/dsdomrv2emPKNoLjjrGIKeeDKoEVcTopJSRvudl/m
6HBSQ1uxMP7Gw35k7VbL9E5BrBvTJecvW3EbO1hDnJFjtz2Ro73VBoiogCcdxz/DxSRimFhn9vSy
3Zui+fBRkkZhdggrHCuAmsLwvUpZyjKU5q2FPBEHXK8e5r+HxdFqUUOq8qCAXwrgyON+2mtp/mtb
vMV099go766WX1JdHvvpjYP3jL/+GbXxjWjKRwx0dsrljx9j9Ldc7anLpxdQ/syAJlwh0UH0/VNg
Bw/L4tGXwEEHv5uNE54p3tsBAZ7rR7hbmnjjuMo3/9DGzlK2BsqhdsO9Npa7sMxIjl2MzrQxuvKB
rdHYhGnx3TrDNhUpK7n6a/48jEEHSPU35pAYTvcYNwUrBOIziFXfZjGr4nY/2TwrRfzi9ParGjjX
2imexi7C6fekMRV1gmYVasYusert/ComfXcQpUlJWy8qhY6wMjdwTaBjPGkJpFD+hipOdgacFxrr
V0qlpe1GR6e0trTF9QKoATlXDR0PCTHx0G9BSG36kMQ4nVLEOaet/WSY1sFuZgvx9BnaKVSHqHx0
SnId8D9Wo7rDGHQSlX0TmvVwQ/wLjQa8qPOXRPuNYbCIk/ir0/qrIf+DuzNbTpzZtvUTaYe6VHML
osctxk3dKGxXlfompVT79PsTtfdfa604cSLO7bkoyoDAgIU0c84xvmGeHWwzq2agQWWoFe5HJoKN
5m88LZ+R1/mEAuFyqqp+68bm7yikdql0+7fepfFd5AkF1PNt7P1qVWNQHXKJwrh8bHXC+JCIH/PU
SY+G563qrkWoaRHtWxislqLqG7wzTE/MTOsS8+5aK0nVtndtn8gD6hFUovnwoxxadyVvsoMkfVRL
8GpYec1KKFxpYdY+aSTFXrWKCFG1BLY0PT8hFMwOZU41yKTwLkwfc7ObNhW6/1Pd1R+eP7y2kjJ+
ZDGAlo91mU/rd0pMomSIlYoleRfK2IyunQWSs8SazMOciCsaVqpuOT5UfuAyhF/y09+HmSO323ob
VcRv7Rg9KxrUs0PAoONxwgUWR9O+emspCIPMpa+ge/mmkJa2GgYuhDFwgiNOKXFgURG/8l0bxO85
YmO1NVGTdXfxZlpxwN/X00CArTVU35Bfd1Yqo7U284EUZAqtYWDazCJYnqPYnVVWrpJxEZi7EXLM
CshZmnnYYB3KnjSEqTeBBIsYFgR9dG4nGo2j3ugAbVFRI+OkEziRoEGW9iEpcwDamCgI9GQCPRhv
wGdmkvpYDVP184GcI1L01oa1r2YwCBad6UaMUCnwDeR68ZL6Q77Lv1Ppc1jVkvcqggIdsefuxpqQ
SbvGDe4O2JFbcz6Z2U/XFt/phK0/ohLfZbhotwxVczpWDB0caqIinVaETXSBrDntgQRfol4JKqSe
ZoyysoCQ0fD7kc9Mg+yCCOJpqj4ROjzGJioQy/8oGg2H1dy+AdCWrBYsn0V2zdyldOBFM0fSPMLc
+5OhhucmpD6pBwwaWT1fWKzRES88ALkLrNJs09e2gI6tOg2Hmk2504VaAB3tPtL0k4N5bYVtwNik
VUP4a9OfuxkA5+RwQK047WHjJdu4h1uL/ReqAEJs1gdg19DCboa03URJt8aoTC1fIjL065HFu0OB
ogEbY+8EXGAm70sVotmJfB50+CXNDDJ/RqUYufqmbf07i0j2VceueiSck/zBqAUIWJKYLRmkOt0r
SPkqYMl3j/plR3Hw26q7Y+jU1jGfiF3AYb3m9chtlDsPVdWYu4KBSk1doY/W90gvlGFCD7xw2mBa
Zw+JwnRV1+FLMRKlypqQnoI6a8n4MykMl1qbNttc4upsdRYWmTzT4/XPshpfUwnibqKFfUf0rUXm
lXrrhY82iRVJ49Dw91r655UennuRnsu0lPsi9BWkS5YaSVhBM/aihxZXt2s0u8rOLnGUFWfRnJFL
aodknh+biHlp6MYblq5vs5iPXadZQQcGdDMazyzLCrBcI9MncD8YgEBVOhwXcLVmRCKmRbVXSw4U
pdnFC+eLZhBu6Ruq2yDzm45J3fz2YnK6vIYh94i/jpFNPfT6t6zWZKeLp9KzQ07hBbldArNMor3V
pgJaGYlfTWG/RhPFZxT627R244eetIeIgORt7ctPjdk44+/3IbbHjZzSra0JtKlG3SNEhUZS2feT
h3UuG/WXoaL4Ikog8tpnUYM4G4cUy2ON658VkJ82n2HyC1nzM/Env4EXMlKy9SFYUqVTqY/33tze
k1h3xsyTLNbdBhU3o7DU8F3ECIuzTnKMgcb17Fk9Goq03xMKYexECnigcJ9D1oQ7jPLHsMaS6FjM
HGUeBVpW0P0OO8wz4mxKYJJxRu5H5zBeRd2PSo8B0yhi59j10U+07LupHb4NUySPnpv+GP2ak8Xo
bXwrsoN81HYMzTNqVBwrNS33JDmMrNRwy9YX5JUz8+60CAwApQBUNfuxEQjckGGcxs74bbfjXW55
7RGU/y7Tm+5+xCwRCd09ZJ4BW0CnXof1+lG2aY3m379iHqBeNPH+3wmcR55Z3PfZfNQ4YZfAJZLE
bl+1Oj0PeglLVU7vRZ0c4Pr4KNJph5Wjf2zt5LMuompTFs4njscj0YSHBsVBSDeOWhjVhEWoSy6h
CJqSZFS8z/CZQmM7vepCPEcjUoNiVBnNyLyE3NA9FZaiXrFcrGaxSRpfVR4AMNHm9IbfhcUnFjIz
yfI3TgDZTvKoHent5Hl27j3r+OpM9s2K6KEL/yMmS6OTk4QgPzXcPLSbVwazu7XP1P4QEX4VJvW3
z0TkbCxUH1IDWCPmV32OsqCc0WtDXNhFvNPAK53qseHMdPuBPYi5q157u9Y1ehjUKCdLo+TYhkWY
fE3gygkZiVXj3Lvk/jGrwnnWKLfmbEgF54zxSRZ8Zap+agN/Vk+x1cx7nY5iUQ7Rvuqir6bqtI1n
JQCk/Z+EdJdGv8/11n4SCJIYlFBnU331MGn2GK1JDJyYwMUQM/hEeBrtOoVVvPPwtG2ZCObrOSbe
2iwMnCvsFqVGOprHOiKwKnW1vQd8za9IYSmaKtrftZvjgO8yCuIZr1DrX1WtZzQ45FkVCdBOu754
WvELBe2AumBKTn7lXbXZXxs4MK9VxnnQI9Ise3fmWWwrn4mg25sumV0h5s842pYRAaQWtHuSh2WY
XMXY/bJhG+MQKZCIaM3DTBh6iBn0JTS/s66OWS7LE8wPI0fsnQiO/6J+59x9UG7qbk24N+vJNJhF
oahH7c54n2Ru3oy5IUej2jA/e9ctSz+YNbZjQnkClVvF7i3Ux4tflUi8WKTJsDqLabgYBsbgUfBM
Yc8OWoWYcR0PWUHCN454JpItffVEa8AACMCgmYBNtavQhO77tn2vhKP2TG1tmmURe1UJn2rACyZq
Tnysv0Op42BxStYDDCkn+9z7KC4wvWxYBeobas4fZZ/c0UBqTkk+PguznYOyaJE2+hkDJ/9VN/lV
Zs0QhD8Uzqy2e7eHrgy6rFJB0jqIK0Bw91NI582fHkKPCUjNYlXqzf3YunLj0t6mhY3C0a8ljS8N
NkFXL7nxNdWqPBnGSNhKLbC4QqpWRvJT852zwE/napF2GATLyIoUEnJTvmHJlTsd69YW/AiTHDQj
YdndF66fbaYso1GKxNWuQG1bCeXryPJXyDgCjOs8MJW7oplyNiKxno3hu2oFB68qI5V3/N202a4C
6HTo2/6r0JmjYnRLArcyCedwd4kHaqEwL5FAWem37l6juM7KIVun9eQHXYQHwaccnwhr5w3XW+Ka
P8CxRAGAWgLOiKZUGm32FP9e3MckEOOFAB9g+jGeh3Hj6Rzh01G2nDWbGH1UvI/r1N2kOs2AviRW
l6ZgZDxGi8WpgJCLMSP9MbQeedK3qJlOO80SLBASh43CGyjQlgXwlwN4puMhfCdAnoJVo3k8tP02
FU4IIp0EFyr2R41UblXggiwaX98Kf4LdGINzbzyOvjrvXokEU74zYwA0wcTrXZCVcb+VBU69xH4m
Te8+R4YXRMn9kruFIm5dd1NDzDJ79qA0ZIUzRHc+KNM864K5pqr4AEZnZAEJiEBOxnfj4WQlkA6H
Mnq+KfwN5wFlWAY60hmTN2G1ZMNgEvIWpRahXCRfBXH5NVrChcpLm4fpL1lMk/9jik9wO8zvNJOM
TQezpOwcJEeJyjnMbTc99A382pYmymdroc9yxDqxPPczbDjO5ceW/9/yeonZs3L5MkXOzGEz1R8T
vWMNp5balXJbGTFCLMKoGMQh4uzndDpHCg0YyUTjh5uO8LFiA2IDzJNDb9RvCmbRKUuUte0RcdUI
5SgF4B+/Tu7U/8gtB2cnK5pLBXq+yjUOjGnX0cqHXdsmz3Pqe1ejYH6LK/SYR5NzzmUxnoh00gNv
QUhKg5Bze5rfQcRTk+nWCZNQtO/GqApiyZCSGXx/nyT61QRRegj75ZxTz1F7wtnNBJMvYd2bMCH7
aiZJBkISkClhnWXEUrYr7jyUynbTngHeefj1CDa4Y3FEA6IAFFyZgmgpM5t2jc/cqPTK+XMewp8z
mPDnMQTeJAuML0lvzp8+VEOFhGFlQf964DygbYfQkft0RgPQpvTmbrT3vxd+g/y4Lxg5d2aV3KUR
AR59Ue+1YUrubjchyCRGpZ/gEkij4iumgSp2bX9GD52e7YRIXtdJgXhJJMewRlmHbtMk7N40g+5i
jGd5T9Jb99bl9P+JHfaJhx6yNwYnylS/yqjKHoZqGO8rAB0r1kzqTSP/aG+LgVE63fNaOsMB9qA6
WZMgGIJRszrdrjvLjZEsubFLQuikRj0eiyLUjroccAsXXfWWj/KhMEK5GxYPX6mGH0nYsyoHgr3r
smw4eMqonwgWm1dM2zu3gDRqopU63S6qwSesbMDG2RtF+RT5+7CRdCaIpykyp0FYg/OhnWVgyw87
LuOzOVC4o0sgFKzz7wjAnQ/6EN15Zp6dzR4SfU1VrOHvYBYeQ8rmrenxJE+zUfO5Reafa3qZNafb
7WPmyj8/aZXIjrpORPxgFMdBCLAHy0+I54GG53oS9L6OMHO58J08PVaRBHQIZ8RXbvucPBqDKn5X
LSW1b1bW1b3ZswHI+VnJ6L2BXR9VtBCbqvE2UqScMqn3a3GVQB6upcecZThwupKsFArvpbGOM03P
q9tMM/hDMPuDfR1LSdPUWPT0xY+uNa1rwtitpyZYO6H73sfxS11QJHFmZJWfioDMb2iEaQ8yplxi
NYnEAMJYX8x5GjDUIG4JTV3Rg3PmS+gePCOGTFVa5mvCOvmIMgA9itO9WBbHwYTgLOmSvozpLHsh
JSs7JFQlawHM8WWM8gTGDat+m2orXS6qUV2wLCVAxpf2l/KCsJWssezU2YHhEy9UPouRdtrg1vT5
o03Oi8Jkim4d/6C/XM3VYN47VnS53ckIfFsNIn20yw+Ube5LY2bei8+LNGHVPdE9917SkIlp1Qzh
eRhYraZp/BRK2lFxItTBEWn44vuJ2jjjkkeWW/5LXJTaDmE7Cc+8v84WpLeUvHcDhDk4gVp7SUWr
7uFGX2/XPAzRzwXGZo3fSwaIeprICrmO1U/i3MdLzzKU+i6+R5BmPtzusgY7GM3+UpDjdHa1LrnS
2W8429r6oTPcBKGW6fFBAOS73Stp+1YOp2LcedR8qsuuIyf1fWfjooajk10bEl1PjUSferuq+BhL
Xd2Jsea4pZP+SDL24+j0x9s1R/rjpaOfXDaRf2m9Kx604lrKb5GxX+AohoYzzs11IqupzgvzKZZR
e806ce+mqYFos9h1OvB805AfZlfUUF+4JsFvLiN99zy6or26fENWjA+1rWMUVykE072S5ZeyOnW8
XSXyWF+X8KcOvtZ21wbUZSA1v6FoQF5bRGq4qpGDfwXRcXe7CpSm3FRYO3e5I4YrIGCxaVz7UR9t
XP11NF0dyMvbFP/ldgSvePVSAYs+XKwlW13rIUQ2Y8bfn4vWI8kuBl4E7yN74gPndgMxUI/vHQUP
t90203TiRIw5GnZ/b6uJeQhac3A2f59O70hKrEVIiu0/z4ewttnBeSdx6Z/bqrypDjRt6cH+8ztk
3aqTOcbXvzfR9RV3tZGzhPrfFxzGKCy16M9r+/N6l/dRz0QnpGHy8PcmXaMERjh9nmQV3fWil5sx
3TtDPdx7dZQ93C6yOUoenEou1Aj59OciAl2MXW0V9uH/3GRR9z42+ePt/lp0znlsyeMk0iR/mJIM
f143s44fRg8NhOCq5cr8YWaYscLJona3DV0HoxdSOrnJtah8UpXYgF2gylqu3S5Kmj45Qc9nljtv
NjHhQStM+Qgpgq+cU1dfrKyf5kYnuGhCwdZKfcGCEPA5SuUfCIx4kGZvfxeJ+w3yeHjJwCbtCiTN
+3LiKAchGynuYM53Nb3EwO5s5KbL1dsFo8wZRVuk/7la1QiuSYIQxOH9723/sZ1eZx9R0Rb7f3mS
ZdvbM91uy2kxs0Mnp/94Do2S4S6FgH1Wyf1/PPrvVbvOzUOt8Qf891dw2+J2W5ZmMZlGwGH/Pup2
Rzr5HQXJYLkcAhTq+3/epinJDQ6IPCROKCHsj5qYLW/3/3kQpp9PpESGU5V3shDtmz5NK7tRzbX1
7OER5uP1dnNLFUSiMHaq21XBKSVgCaXtb1frcP7BfN56SFRVvwL4t6ZCvdWQeu60DpjKbaPJ0IkH
ViGw2OVeLbfBDNE7OInlqmrtY41b8Jlgs+pSC77Dy8sBVkMircHrvz3Ilna0ZaxW7G4PwmbIshm9
zx3oEfVmMr1oRNFdc012j6ky/rz2RpXDISQGJbg9yJ3xZ3SdFR1uD2oceCtu7Dy4mSpeVfl8+71Z
VXl3fsV06vYYXWLcydPa2NyuJqVQ60qxkL9dpb157OnGPcdjmV/Khrzd5eVIQ8KRzDOYzsD8J8uG
Y5d8O2z5lENYuKhsAee2Zb9RjVVcVNUkz1b4XNVYw24bOKalAjfune3ttlqrzQdX89GSLY9eHpMm
KWc1rW32ty2YDw93SRk+wVUvLrebNK8GAJfFyfF2WyJn0KZo5dAa8SS3i9asf2JJDsmy56bQn/VD
PSPyuV3980yFd+962sWWo3eGR8msKlJdEOex/5njW6qbtvhwYsvCpxiLfRbO3VX58cPk9P4nESTZ
Gimqe1+MfKiuM9J5WR7p+9ohLkkyloUZM/6HgK5Hofum+mJ726A1MDkUyayd80Sx+s0TsQzbvc8B
QXk2NvLF9voBM5udbTOz634Y9fV2/zzQFTHjsjrB0fY40NHkut2BgI6eDWj5Z/5AeAq9CBXe8oxC
PUTDjKbaG+Ot3en6oWEGwlm/fL3dD9ILHInjag8ko7jnukbJRQve/0wMAGxjlr43TlWjUGcSa+Jt
fA1d83jbgKKiRwzSxPcWarB7sHYFLS0+F9p49xEMjatXNcbez6CAF22kvXdQshwzmd4F4kl8/kVA
IF1612b9eN+7fL3RSFlfhH6w2p6nD6pfBgNp1R69BIkHs98GFTVbDE341Ao1X6MKnp5rxdE+JHt9
+cNc5LIB3HGQg9LRnqbWKI91PGPJNnOU6KQKxqh2vlh/MMMDZX+faU141kaLg/Ttt/f7dCIXtxik
DwvARBHj8tmg9Q7//HKHxuaUxOYbJnhC2+WSSJdM6mLq8tftqeMy+ZqGzrtAlfD3EyLsnUZuzpue
+cfbBg3qF5iMhnpsYd6ftCV0buy8+jPJXm4bRNqUBLxvxulxwwy9I57j9uImDEh4cN0PDhkkcPvh
eIySZnxyWcggquN96ZxV0UR4V530x51VkEEzmVV2pWz+89yFSyiTHw/ls2sM8dH2snSLqCr+ALJO
hjRPUfFL1ylJOPeFY1hnIyHLnjQu88upAj6Z7Kt2gA1PkauxoIrFg+7hvrk9cm6zPRY81ORymLfl
pLfLgSi/CFrkf16e79c/Qs+nvDbxaWONJ1oOb8cr/063p+gzl/CRStMfo5SdnD5ShUOq134Y8c/b
BvWEG1Hq/nAHqS69h6cOdWf5w+mhtrIzQDQ6tMWNXUX2Ubdz+UTwGGvO2xubyoee3QDXRgqdR7IK
L0SpwcxYfsSej+Qrnn3rVN1uRUMcH9OGFvnfjf7lx9uDPLewT7ef6LEZxBZFqFYs6fjElPzzdOny
nLeNbs/+557b9T9PR2ctW5aR26l1TBKPllfzf9z8z/2JgdxKxmr68xZuW/757bdf9C8v8c9v8r2u
3qe+/uc5b9v85+v48/DbMxl8a+hjpunvNg9Lsnh4MbfNbz9Vwq6P/3/TMez/Kx3jzCCx+yyTz39D
ZCyP+YPIMJ3/8iwhXDrCng1ox/oHkWHq/+WTI+N4fHtcsgPEX/6ucP7Lth3PB+5i644JMPd/ABnC
gubr2p6uQ82FzGt6/0+ADOvGTv/L3nV1m1LGEbqwhQ0I2Dfcf2fveoZBTyXG7GJmZHplr2ncUkQh
Wwpj+2K6+jmkgRThqtCr7HMKvd2YgSU1R5PZfQKtrBXNsbD3PfZlm/iUxIIOrs1nrfK3Y1JGNM9/
eS6iRBxbTc2wsR4fK4tuhHJfPXvCkVNsJk55Y+N+E+t4qCr33oeDBAqqSIxt38k7/GDrPHVxLxhM
Wb3AGOxNLm2sEY8dgS7++Dybzbm0ypd48JZIFTK02Gd71g+R2x8lLiEUNeFKWh9TOexMx4B/mVvv
cmQFmD5pqDSIp/mUQ3vfNO2O6KrjhNgl5SBYQcGKXJTVlvfQG+1Wjv464zyu/J/ug9klpF+KU8Xb
18PHNCbrwH9WjJsLJCuZU6xxGtPvjpDikBKOndHrq9d5W5f0IolzdOb2XDRoMlpAOU166KYyGPpk
U6FrIX9oH7bjxiEFWW8ZT+TFI2BkwMHHyVBPpcoe+jk8gr+gcTZ8Wb3+EqPaFiRWyVdjaYOmHd3w
kIADFXaUXNbZYxXlTWRU+MyeEwzBTTptszJHTpar+zhnhUouIxHCgc1qh/bWtsra59oMWf+KDxPd
QtVhj+nboMgTTFaGxUwkXmWIk0vbR21qv7j5R8ZewxB2XZF5n4coSJXAqJ4usR/OtIUIx0cv6HWb
NLbzp6xnDyD+Zu0O8k7kg4dJMEQT4v4Eokg3LrlavItZB9gnEIxoly4lCGo+Q/s4yN67tHSFEsbR
SdO9KGdRb9Jn7NqvirkyXs7yPos5yfuaDhPYD0IvPxEEemT1+9jEOeo1xBT62nPnNwKu7wVqFvCl
meE/uE29Mb3mqV9M/IQItwigdKTYZAsFwARPqfVJbb6T+bDOuk+a0z/SEZyx2RdwGDVUGaiQIZGt
JWJmM2p2cAuOcfoshgl7KiiGXDvpFvJDA0Y9IQE2DpSgt7czkahFu2AhXeiDfqpIpxGXFGcpEvMX
RJBB2cg1EaBBhZuCVISdPRLnKafLJM8EyG29jl5RLYxticVb4WX0a4ag1Vc30qhgkhTOMKE0LUUY
ePXpm9jYXKWL56zsi+fY7K5LpPdAdzjaN4R6r0i9OPgJ9G0WuwmhoR1s+DRvPmMhD5XbProxKU/T
t547P0WCDIe1PDlJ4b1sw3fQbeXKBiL+krq0lGVzoGPV0MGNEwjK+KOsqLmOAIPW2CkOfrfRvela
qWRjuf0iQKf44i+ro9Kxp/ZoKPehFeNTmBG1zoDYbDDxtI14J50Ahlh0QAG4Nw0H93nyA39O6zEo
d9INqjN4pjHjb5+M8nrcafqrMzPX8h8y00Vx9Jg02q+4mM7Ssu4qUw+6FB2K5WD32BOpiKOQXg7K
T+Yo0ZcOwkEZ1D5O9Ct2KL8Hej7rMc4JQ+zvROhclUOqG6oMw15C4Esf8WJmw0TrfpJR8iSbaC/9
8Lt0RAs5sNlUNrw6SNAvPmlgSY5lSZPOvV3V3xKUtuucdA3NnQF8B/Pdfspr+jud+Ji7dpeo9pRb
OrhGS6D/mToscvELLagiJUfNH8p8g0nsogiglfKnFWYHM2sxTKnFwoXh/q3Nsidfts/o+4nfclEX
o7oSWQW8tNpALcaRqpNiWl/AN15RZT5PJUu8NMdx5zPfjp8zC6fTUOxNU1vpyt831gZT/yfw7m3q
Gkw5rLVrJk9W5wYWkhpdn17dMD5bFe5NYuk8/BOgQ5iXQwxMXhWezMBxEi0wGutn6fE1yGaJKyXB
vqjLPt5q2Iei8bM0yKn2q2Mnv4j98Ht9HVWHuOWLML2Uw4siLDns0VFocAUrZnqWeZIsCXRRIKvw
IdPFT1T6DUIzyHgpmZo4CfAkNJhecFGbYjrmzbvukaaU0gjwWTQbeHtrEnasVRN3QbEkiDN4aKJu
NcD9ofe5c0TNWlL/QFYLf6UW76wgzlKFG7dtjqMyL01Pkk0KkiWZfcrp6XcmrHti47Cz6CXYUVq7
bkiSNXzNAwt4JHKxsybwJ/NcIO5td8ei81jG1RuZqCtjMvcDRzafTnM0BB0DL2Z2u7iK1gbTMLRU
z3jeQbITsQHhGJ7p1gprxMVj82F51W+tzn9FLgyBofwVsjggDRcZTCYvxKogvorzH0YDPiXnc7Se
w4Tgv9zONjaJ1Osqy7cqVp+MCr58kyQnN+r3tGPSVbIsu7zkMA9g5oryA6HW2qzKk67iQAEGGQpe
sI8ZGW3NCNvEFBaaZP0urNvfnWSSqDMXCRELRvSE4kKQAYBATK/H37q2iMCpDWT8TUwb8uJmV8TT
VzF81MoJJkjDdmRuUcGQ1RVvWNdjo5HpS+YgszDK1wEDsLRRC3oBh6FjlT7MeBocllFQZbVPhrC+
Ihk5nw9zGIKlA8GDXYtAsu9SIA2KBIGennbuacra0bAx7WFN2FgU0JM4ChdYOFQod0SoAfLpswBF
XYOLlVO9YUC/TRzz01XG2bR7LEXZvdbjv8606hVK84mYLWAr9tkuiqA14Hoj/+NgKrauZQHnNL5A
ThOWKqH/gi8QTHACRUs0aBUz3TJy9o7NetCK4qB2bLIggQ0PUlySJN4Te0j+WfXi9/lDAxG2N4uH
0G1ImCzcM+a1oG8qfzUzDrND781Tnb3xnpitz78iDWxrDzP9MJruzpnMu1w2JwdwDL0H9NvoEtY9
DW8ovjkskZJjwMXs8LmGghjbVKyMNP5FMsKhJA/ZHdyDDaUjDF+BJwZkJN4bMt8oyW6c4uJczZV5
ZzCLR0Z2Ts3iQ+vqK5iyF8hlP2I/s0G1ILdfDpOxllzB6a9Jol+x11PPUkf0a2mCZTWg8vrXwQbK
mrVYUpK17h/84pfjERyKesNWvwxJErB9V06fLs79aW44c+VQHcNpV+jzQ5sbD3bdnM043PvaYl0o
09dRRNvYEzh2ZxJpN7l/lVOGYIWcAMzRDS6+rg/Zy7Wdz85UyCxQfBgz/lzHvO+K9GpbYjUL86SZ
6glxHG3ZkCAc2DNFdkyOE2MgWsyQTGygDNI2zxqs5C6CNsFUCILOYxSrDzsvqV/CaOtQSrkNkaJW
/IEFcmV7rJBV2x582AZe5/prwjU3atj6WqFzoKm+anNxKZPT5ZRI1zgNiwK2c9jucsvdVKL+wVfD
bbKra4mvogXSajHAWrQ8GjBfo57lhkkwRtiiu70szqK5vtE7jfbMeEU+cnWUMz73szrGmRXYFm7T
sLfTReyLBpPadQZIsrGjZCU7WAw9mfVoiFZuLfe6LvH+E+oBOzbJF0Ns1h1MAiTXxbzDKQ2TGxA1
iRmJBvI1fLNDoJuoZKfKQC3gRS85yeKN5571sHrucoOdoLJ2YR7fkXpN5gR4U7KgEWCNGiVuazog
/ewOKGibbDrCfeWYfodl+JVF4pgZNIqTVjsOeT+foDGsIbj9TDM4RbA+mFldOtxLm9bS4SUnKOIA
BJXCxJ1irK0alD56WQ5obrcxyFtGY4DsuM7CR2Mfu94VNZcWFMrdeln3S7r6GviIHKc7De1sQcjw
2vRPQxiBeYZgijKDDAAcxiwRKPsGJB8zna1augex+JucwfxGpoTTzWtKVCfoeeS4M+IWsWH7Di7g
pN7drgQxkR7BND8n1LzIV15c5sfCMel2pNsZpiyRBW541brqmA/kDY+tdsjMBc0/k+8Q2gx5xyg8
2roHOWamMmU0Vk8Wc2pmItng7KYQ9J1yttLCymAZ1Ypl1tIdso5UdHjHk5Mm8JZLODSeITgJyL0q
CD1penXUajwP+qw+7RRXmzcdy6TdRS4LC1FyjhrWdehtTbKDQntYqdFHlvNuKPJcfbAH8RkY6Cwd
zkeees0WT9MIuSW+JMQtz1mz0VxOZnGmBeRXXWPimfBmrCYgdhONU9nNOfaYudqyejsDB3wH7Hgh
YhtRdvaRPUUM1IIK5nbdox1JjfQF1YKH72VI13yELy4xBUAwnC3O922JgE91eGLxeulhKI7C+JpL
sY9x+5I/IQ7p9Er6ArR6NLWm7zzLcSnz47XDIte05G9bJ4TT28ccj4Ryjy1pV8AhHHXF53SgtXlA
9Ks8TCOUeC9d326asd3hbGAGyRAMFg6yCzr5uL9hIbC7trraxv4MpK8WZwiHT3kBRs8w7xwYwdgx
V3wHXRf9yFk5/EqqYaTu93bz2uLN9n9Ngi/AKqt+D316JFz9FC5uWzMOGJgS4nCWPfB0tTI5Epo0
ztw23ujircEazbx03RUYWQoIN5YLhITit/VXkzNsxVSuh/5F4qJ0vnJXP7rEGMRddJkIjdfQl9rd
tCc1O/Bz9Dy9COJoM2kGqKv4UglcwViL+2zCHqaeQ69hqO9uuiFhlZoFHjka7FQzpYVQryyiV7gT
SYL4aQl/BwfjLEfxFI/x2RF9ziLa6IMwEicKgzyQkgLMQBKc90HD8rPUuh33Zj9B96p9mkVBnH2B
47PKfslp0OBvxfjT5kMt9Ixan7CVsq9XQ/nTFYpTw3AqpPMwWtYPXCYPw1gcXRSMhahPzWziO6zk
h9G6Z/xh6xmxCJhi/WGyZvYGLKaYmkEipQQMlEnDH3FGlEfUe98ToSGsRzML7VUsLDqv6kHvqjBw
5581TgZHui/0ibAK6MmPpE0xmg53uKk2rTk+d6Odn4pefSHh5s9d5ONKxREng9w78l4CPcIJ15Vb
RyGH4eKKAnzXKfs7NRkqxfUht5uXBr2VLWadir9A6y/f+lpHq5AGEqePgV/TT6FZacTEtMRNg0bP
/XlnAKmqcvviGONBPU6FP2/0EPvPf1N2JttxI2mWfpU6uUcWAMNg6FOZC3fAZ+dMiuIGh5QozIDB
MOPp+/Os7K7KWnVvFFJEOOUD3PAP9353EJjgKWrZmkCeeK+Ydrgz1+uk+EsFeXZa/OxEfbDXEZU1
ApVKteywekoJfS1TDqFs7h/BC9mbuenPccDSClpGhz87iJeHvodiME7GA7lknAsUg4D7ClTm9kuy
KEoeg2WbAw/NSo2rW5O/IdklMR9wQtnFr8Ho7BUOpSQFVU/ltU3703pTlHhSJJgCSR9qpQl4moyI
THnJZSBYHM8zZqDiXoy7ClNnRzIFXQJAkbw8Ef5gUaKduyb/sif/eaHWALIZdWVwALd6A15WV2eA
QutnoDckkLa9uBkOslXcwaI4jCCMKGy+cWvvnBUdY4HDcvIFa5DfxKXdiSDARqAOaRrzcPVhdUuI
UPVNkKHkkdjRpej6AMZv8oXEWTMEE4tk+qL7T6Mrt5NnPAW6ZznmkeksuY6ZhqVsMgfkuOgyrK+8
wGjQYQ1Cy78xRy/UKbO7mawSjM4k8JB8YFfDS9BpWlH7OAhOCIyZ18I0PiF5KIqRXh9q/WgjbnNF
lPbOtRuy0ErflF7CHEmldMi9Vcgl6HOyLL5ArciqdN9Ml5xAC8r/yAOqJct3ME3K/NEUkHyKrH6G
JwudvCEKDCCZXcH5cUxKT9NatpzW7m6MT1KkOmySnKlkZZHRcpNosHhxx+4pcWkAW3eIere9WqV9
cVEpjTO7x9z2TlZGHkJBO2FazXGKi3fRBfc6/mFQ4dCMG6+Q6oMdWxLcHvGf+dgysTAGfEi+aTO/
K9YnYae/pDl8S0V0U5s7SeTlRRhnnFswa7eGnzP58SVQYNSda7r+KXTCoE9cBvXAuXzol4dKIh5v
jVBKgykr7TTT1RX5ZYHKU/vtw5B5nMXLJ/PbyOLlzVyRVLOIepbkq2zIO7c3okJEjg2lxp7BSqsf
0nAYU6z98sXJyztCcDYyN3/nGc2vpKqB6jKDAoLCQw7SeXax3sa5y3iy7Q+Kxgby4ilr6ZV6khZW
d7nX+gcf8dVg+lCOwC9ksFuK5kxNJ8HwtrkAnGvv8Lhtb+yWvi7ATywR0hBy2HJuRw/rSsQO2lXR
hktKbZn9Kjj/85uYs+451oAz02G2YTnAkTKtZ6Y1PvR/OoIEKsAE4DeYd616mn3AtnHCnI9bYZFB
JGOo0WQeYb+KzPt8ZIZzXxnzyS6db7ueTwE2EoKsCnSSRXGNmSnby3wSMB8xuXGut8gSK7kSESK+
WwnaYApn+S6LeI9YpYT5fPT5K9loYqpst3Qez31/nMgOCKRP4dJFXdIfirts5XqIUu/a0of1hXrw
82kLAA3zdX5sOnEwbxY1A3gZuAG0eMPrOEE8zKpoyAPKlWhsoqVDTK2Pgb+DXTuuB2qwbTOllPwq
qotDlsHqXeOwB4AbdPZWkUZMpt1mGDrspzETJU4cnOhrDv5xTQ+zh0XR7qIJDPSc4GIjgi1xw4k4
KYDGkLNScKDPVnPDFERQcsHq70ezjvT01jKR4I4GcdejyarxQrXbmMQ1M30tmz0X5MGNjXMCxtqa
F4JXgT9VGF/Mh9l8RFq8reL3olfI680tZXtouCaf3bx1gy9icbd5rWnsiPwaz8igy7LbLRk2BPcL
au2x9GJgYVl1bcmpwTrymuJT6Or2SnW+qjpS47InwGGbBwu/J4VEzIitC4RWNtceX6MAhvwQQ+CB
s9BFRoYEUYKz9CNaDAIrMOilr9AlngMom0CvnEE/TeTNeD6KBQ6TKg0OZfHeDsfZV7R8PbgidCiX
vPly1jujf22H4sqo65CVD1lX7tsVNIG3vvQmkHvuUZO3EQAfQDjuveJgk+UjzPInQRkne/6o9OLt
Sac7U//4UY31GeTStamZ6aw1qSruk++Lh8ko7uJCXOIJmwSQ44g4jGDrmcI+Jbl/B/vC2zZt99Py
sjunNW2gIRxHail+Yf2Sp0RB7mCzc43r5KVhdN0y6tIUY2JJ7qYCzksyQIDtFgYUBgsghSbNT+O3
JR4+x3QKvQoReqy9EkIIyD8Ulpg0ql8T3H3eYYrv0g62cbIcxiqnvCJ+5kKb3kMjBova73o57zVr
j5Wt0bpYYa7AALsAppoY4hsIsflXdYvaw6+25rjj0T/F1U5xfCQ9xMG1283jT6O/yknvlCwQzVDp
sSoR/kH0PxrSCFZ1CqqDETDpQQUEGgJnOffPalIc5Fevf5IfmftOGXFM6YRGOPD4jNXG1zkzBRZc
RrJfkejbTJby8tFEJQhOLvSCH5YGgYFeJlF96LIlGy2fxLnlmHk5U83qvk4AcNvlhZiMif0U2mtw
IGSZErgSYhlkkuinpMbdBGTEtF+zrOsv+UgqomuIN+l1T+M00WQAQV1xQnbMDk/Y75MzJfsUkWEJ
AqAoqSO5xC2rY5inV/IrA5/W0TPcfRkreRa6fPNnz2KUYJiYOlkCaIJ8NtRX6dZoTSuMW2vYBv2k
QoScjAMSBZSelOSDzB/cuiZWbG6+muGGCNTNpctdRn8Go6649jaBLpaX5nVw/RqFSLY8VoX9gpb/
C7lIQt727B/kkHr7ceGjz9A7L9mtdC44sKqkOkkDcKA5TyVup8NMwNHF4GtNhrP/Qqhg9xALHIjG
0a1891sJNOXBTbkxlW8p7lnphOnYWXdEhye8Y7mxGZbmBfJw/qAVn7Zl85bgff2cU0hzhuwvQT5U
d2gAcTrknG+l3TO57aksjPgxaATHol31UZaakCtwzYwT9EbJKP90C/PyWn0NSlcDHYHCOXoNOWQN
BfH6tOjcPAwW7bjI4BaY45FKegqThKw44vn0ZUi+yftVexdXLvYlWvh0vdnMfyDQi6j1cauPgl2o
uoWr3ELvcEFmQtPkyjHdoIu9pS5PL46p421xxNdS77Kc5UtqAyksD0Gdm6fWwn9XDfJYjTMMx+x0
03Zu0iywLl1yKq64LGCY4byH2fXLwdCy1Z0D9aD/Hcv6TBa2vTFr0BE9/AFSNlry7l4zz3RDv2ZG
OptU9JbHvdqexP2gzXQ3LYRL9vo5DZS+Co+JtWviJl+L7IQ0eQ/E9LcpFIUYQW8hALQsNL3xidwF
lzFlbUAPVB+pv6R7u+VmO3fkDxu4thaSSXnXJjikuIXC2E9wuGSwrdz8hdyheSsIj77hUkbPsc7a
bK68PwvHSWJtm2GmrMVBHdkZZPzJWjWdeBafcj7uvjp2a2YQbHaD99lWBf+FadIQd7+tlZtCOwEo
z3W+mz3Pgg69Y+rohvDYvlH5exBJGryi7pXQ+w1OTJxCQ6z3fs27xN6TU+xx5VoLZUx7PK3kGi4A
ZNhKBeB14bTOJY9TDC53dWqCyFxMxvIsO+IEAmfVXxv4Y8R0/yQpdP6TYjzPmr2NDPJceVhUFJyT
BDJH1FtwcatJQ/Etkyc7vTGw670ywQcIpmVU3XQxCyHNLeMS/CO/s1uxpOF7dlzHEQjhyDDJs1V9
fkbfJyOnh6c1OJQqHL10gp9JZU7bye4pdxx8YEiVLrMHJcLjjdxmvo98yvllrDTIGKQh5GzNxYce
fBPGqnSgMhdkebaFZIpCcYu1GgDR9BWg4scXcEmCHu+g6O7z1n7S6L3Ji54vhBnITZ6TeIW0NqoC
hlaCJTF1vL1tlgp2WVCW+2Wq3rTQ87EwzXmPHmubutMjtCko2WBuPlxyyB70KFdmveu6C+qbjZdJ
lIcPY5Dxy4ou4eIlxn51OCv8RceRrrpnXwDRiCduCItZyt2g+p2oZ4kM14GjlFnMti4ZE8atQ3Jd
CK75LhsD8bCQfxExlmyjid9unMYnlDyZiF1grhTGcVph2Fm25TQRetQ5O63RDky5P0eFoBch8pKm
3GWQlZCk1DEcI8CJu+ewog8Qa3NHGe9t7dmZuIs9+7wOYY/GHwQjbIV/zCpO38bA58CCfgbR09z6
FuSu2yFA0EVzNONfpcfnvA7Dzgvq+ZgBN/Zgw44z0VSZpY797NWhkeP59G18gSaAHH/MCnA6rC+F
zqwIljXR4qIKA6GgBRo/ajSTvLWElhL4FvSvhRK/C4kIy9bmZ5ujRSJgoNkJ57sIGNQMC8JxZ/jp
lUPEvM28OC/LIN2TVCZLnhpSVewcUwd0VLKuTjQZBujUzjMOKzwbDI5ym4/KxbtgwDhfVv+xj8c/
S1DpsMdqBL7UpuGw1BkHkn1VWIOIgdmqLugjP+8gbEz9TEew4HXEds+HWzzlTpyjL6iivng3LQTL
w0CUxFypAcnr5PLaB7J4RQPXU7y0JA6EhXIP/Qp6jk1QEuE2mnfeNE7sz5f44I4xBsJhvqjbL3Bw
5ssoxj/K617jWXi7Eb36oQps5FyzG5pcF09FutzJesk3sQX4k+RS0Bh+1mx1D72A6K7ZsIhCVLDM
KkwlwGKL7mxmLGS82il3RbCwmCBzVVloHoKMiDDJ9hH338xgeWzdveEBmpSJ2tapfB2oVZkgmAHf
TLhvtDDRIDnTgoFpMqJ7liu2f7dY7C9jtL6z46JuGOdvOfv3qVSXHMwKG+E6jwztxnhUK4B+M05I
X0LU6DLZnKfqfsh6m2gTP49wbiP+yW2XxZD13SDvRBzxMSIjOTdG9TlnSNtWL2QExj5zJBpyPCmz
ro6rmah9mjB6lFMwbob60pZ2c+vg9jX5O0vZm5TZGfX0IndEhhB7s/g3HrOHd1QZn2sj6rvc+vQa
LUBtujsulnPQ2jLySPT1yp4NUkleOC/l2GR4rKm/49DpMfa5KsZnPt8NDIbAmSf3HhChsPXRabjJ
oLZWOpibqgfu2DINiqyM+rceuOkE6QsUROrtmk11Kh36b3Ql0ViXU1SsBpFgbWftRSqeAvZbV6uO
EUACPQ8C7lUCzW5H5uWEdpNdRcpDJvZjlVuKy5wz4pI5h0vm9Mm5yJHEmP3IEHf+YSrMwSbuezRj
0agEHc0NUMegzMxXznmYNEraUemCysz6pId1WE6bxc59jLvBbuqTCg3o8zjP6UNRUJ1wPupTX58X
Y6S1ILm5vU04ZhJvl1EOz7gdL4VsudJV/2bNH6nO3Edz+hGkJjLFTk9bD6ZAVbpHQkanPeJX8hoL
SAq2i3I4MdwzVSbgVBzUY9Dved2ctIPD6H8IltuOEbo2QZb73tIgmQLiasjGhE1JugXMUo9LoS9B
IVbJxuhIb11ak3DVNfbCsrukCLxIPkKk5Uvacpawr4t0rvnKtwjWOO742H4xagYg1VSuJyvpf+oq
BqY6UrtU6DqYk6ujMxLhq0oDPIDnYw7yIpQzwaMVS1DhQpNG3Ew9sROZ84GZJdS2lK9TO9xx0Bfc
3VZIaBPGIY2+ZFSkZnr59OYPy08rbj6F5f9oICbc13q5H5g4FDLPXuEtv7uk3O7mgTW0ULzXucc8
ah5jydIc/wJYn2AzB+sPNbsPtWa+4UswJm7K7R3s185I7afSdDlk+3EnJ4y3lmJr5IVpkz5ZmZ+G
xU20x8UtAW3g+Cy3yVAgekj4pWSk2+e+Yr2MJbbK+m1L0xQ2TqZPY269j4zsj25s8ZgYzpmHAbxD
/jf8KFPrz2RsrWXwt25TqnABgrUuBUiDjKHSvIz0C9zy2aiX28w72oNvnstSbwtu7lemBUnhvzPk
Rig0wluMBZDoyaKYcSV1gk6JdmrWsF1BZdDPMG6znoa8QAaQ8awVKrFtwVDlDLdyJY5zAB5e1d6Z
Yj89F+azlyp15zndck1B+LX0VzKx+8iYG0xeC79wLNDzFZ9B3bXn1pT2qyfyu8CKOYXnNkboZMf3
k8UoVxtT9Vl4zJTr1CiJpmicXdAW8YHn6O8bOM5b4YIJKBcVI4+p7G082DFAGBZHQemncIKKf/7u
v/4dDdJ8nhGg8IZdfFbafJDdQZDgaXIo0o5hzlzOs8W9AgbGlmEcF35iT7tRTEvkZbN1tFDiGB36
KnM0r17n1FszQ1PPxr6a4QoMjqUvgbt8gsaJoyZzc7TpqNi86toTQvFksoju6vrdWMeCQpjsZtG6
87EjGaFIGvRnLll8iBUEpexrMAs+Currqrs444BbMxUE6NjORhUIuCEglKHVWK+4qVsm1/7Hrcff
OxkSSC+JxZ6IAJ4YjIMgGa+V1NTaw7hc2xsDuxHrSbWzder9+uqk/XwyrRZ/lHzUYg7uhglSlWvT
ODi3DB7Lm6PAzodH5Y2XjngWbnZstQF9yn1vz1xI8TpfhG3eJ6yaDGlB3hPGdezx6LmUFmzE9hri
xaMe2yORYVCjmtoIlSW9fXK/2sw05C39wXFkslPVeFx1H3qAsCLF6HWjUK4QeACfyGucfN/KimWH
cJftugzjKXf0Ca6LHZLagdrDj6Eb4xjdGFiIYRYtgEDjot8ZBWgEDPDOARbpoZWEDxpU1OmivYO9
HKSeSGeOnfNckRw39DgvevMwk0m8L42jcFtq8c78tIffdlAazG1NiO1rS6mdxo/F2rg7SnsQXFOa
gNueyKcR6s0wzQShJJLcRgLrLCgiNuPYto8xswnKzbd49qejTvXbLHweMkKC8boZvbc7fMiOaiBJ
72qzO5ht579VpVlfB5NvcTAwnK6T7KmeH9s6cXcyhzNoGwHqzgY15+I+OYHLoTB8VovDlczYq2Ki
xjC7LHZo4qkw8/Xq2tgnK5STQ+mBLyGjsyuRIRhjGQMXVe/rlH3DuA0bi77YDlie5nBPci1+CZ+z
tp2yH5ZwiFc3vozOe5uY+bU6Lq5LYfwKDAHlQRWH1E1IH23cZ4d6x5RT5PbDzHaLbRpTmW3Qkr8m
WuNP298C3sCqQVrTYNJ32Jm4yHubpVGLuNVecDp7nogMjtytEZpZOZzYdBKJ5eDi6VPurskBQ322
C8hz2KRJ8gnKfOcEIAUdXcEpLfwipF55AWV7MYMOvjxyZDIuODBx5GH06xEUI0Qh9W3cLu+qgnqN
5GrsxJGqO08I/nXm2okchvddjSLIyZRB0nf36Y52GA9dACYGAWKNKhO8+9RG0MJY79Ct1LHCpMjH
oB1/jXgbz0brzLvRMI+itojVEP5jns5PqLQnUrrmjULasOj7GU2uuH0w3rr1O3z7wLZwnIQlvtNt
bnMFlea9Zs7d5cPD4qTMdMEIoIir3umRf3Vi5jY0Tz+SbuL7tja/03zy2VzSeqT1vZUN5r33TEpH
mHuoCnKBPNurSdbQAuYr6aNEgQL+A1VNpljI6HLaUcjNextydOpZ5sFo1amIpbGLHfro0R4tmAiD
3KWe9ybjbMANWYUSyjvmp9XZOtj4GyZLF31LF+HOfT+Br3wOQGAXndnsDav5JDj93i8DBlcV5qiJ
tR9kfJ5V4VyAyD04ScBeywLA6QHeK/RPPiaFBBGpk0q9CEOm5OszHUjxe64FkGU/C7oIGTjaGo1x
XWtMwypFUYHXFDgZjE8ju03JGFZJ7ZMM0KZQBwNSItL0oOveD4PUx8ja23uSmd2NshURpS7HcGo0
JxfCCVc9ew0jgSnqAncvB1hCA813KLIHbPATE1ELdpsI7YGMB9BM3K2aemGmCcON3EldQHmIO3fd
y6EImb/PJ51/mQQaRklafIw8f5YTeYQ6odkGRM8maCwb40UGofQ75tsjkCi4Fntp2zZXcPEFUU8d
VNww95Pq2vDFRKNubwkSmsP0lGZs/st2QgJd8YRiHG/1xOupWfZvoOKUG8Q9GLPK3t+rKYFMfrcg
TX3yxWBt6JEuvDiSogadRr4am2uxJG/FxMSWYnhrybzYMXbhQlhiIkr4EuNJuIzQWR6mlbVORxJF
1PS43GQLyk+p+UgOOV2i37phQbSsvRbeM1+KzUyk9iYdgXCnNdo8EH0XBitZYQR7g1PbX7XcOwO4
PM2Lue8MBNjLj2LO1d6oXZckvSrdDT3jX8JHgEGZ7VE49vIAncfR8BugeOwLbla/XUZNney87ToU
gB7f+9q/z7Dbm2n72jdPOl+j2vupwO4ZrNfixdiK8aenn62c8oiz1AAUyCy4xfdJmnmULJ86/rR4
1qu9AzsTSvp/I/gTlwir5sgPIAnLlfL2VEC+7W3yo/k8hP8n1lDOyLhrvueEcUs17IP4u2Grl/Jm
yKA5zkGLUrw7dUm+S3E6eZ2PbaE4VdYQSYR0bdodHwfwr15JFhEvfIzZoDQoRcH7bDyU2SV5Vxib
Te+K8SwKUPhPBOM46D6yn7bTRi7dJSqjKE7sD/8We3ZTeRNMMDnqtQO+RU90J13zwZvtt8Rj7dCT
YVLV7i9rYZrYF1+G0KdEju837+XKNB4WxO86H06SbNe+uU8GNlGzeSSIeFsVzbMXMF919feoD5V+
K8pfZnPJ2IQEzpsez6PyWVWIN+V7EMjZrpd18mAVAmQse3CIYzXqk5YYwxzZM4pkwZJMkvedHIoh
3qGBOGqTrBWSORaYY3Mr4adtgPClAxjzcdhkybuPEKYr0MtMZaiFsQvk95S1D0k50HRlkL+tA3Sk
E3OAE56bK2CajW/Ak2iuNxOFcwtHmG9RZNwn7ABrA6ojz4jQJdyRqFbO+WPdvdf+12r2kT2gSQaZ
yJLFjjcpI0PCnZ8LzQC4B+IlZXJkGvnQkSHhOOMufYaWDdHevS2tXSaG8H5MiDrD0u9Xy2Xml3sf
4GXOnD32aaqMuzrFHxJLiojBqG7ir8McoLbqVsmy1HqMbfYXrWkgnfDkb3FD05ZOSMO3o3gwWUT3
rDLXeLfC9+5t68vDLUvxKPaULKEnxrPS5kbl1SecrNDo311KKEXlZqdXwiqus8IPmt12JhDm0V1U
fKe1t3OHG3De+QDPgG4MhhVqqu3COhnsTv0OU/wTQOSDmMztdCtLaJXtrvwyBnJBiejKu+AAylFx
y3qEVPo4UqEmejnYXTpD07wFYDgHGF6SRSknDrvAM/KhgWJ9JRHdGLB9IAkIb9E+ZhI89i3ES0DM
XHRi2mp3OnYxd2mZnGZE+zje75nS7kpUYG61PHRx+mEGC/TxAV4G+qWJ+IRZ62vqQGiQlHs2c7AM
GYlmO23f4uqndqsc44cRdH+sCsGoOCCdZPqJWPKmbtHtIWidyEOBZWfdOYfp6LkGulV2HIVz6DrO
mGHstwEC1gaOZH3jfcb0t1gTjOa18k7Mb8+9BF8+JMca5g1Bp7AKi/4howKuRv9NgJDbBASWAyG8
9Np5L5ZfeR2HbVkeXZv1ogiD2HoB3HQ2wc3Wi/GzmCuGgv7V4KynB30X4LE3GUSmvZnmF+SO26ps
wmwZI7KfSFBE7EoSBRxd1tI1tEnvBPoc4GsPGZu741bWh1w1n+A1mPIouF4LeDvZZe//cCr+mv9X
8t08/KcN7t/qoXpoUBN0f/uLRUg1s5IlgSz4+29/ubnjHNRTpB+4UgjsI7f//t/io5sytxdVO2vI
VgrUcv6apDhu2hixVmM8FUX2s3f48Bn9BtCEqnS4CuUXWw2uIzGx9P7j6fz7vzyf7u//wZ9/Ndha
M+S9/+OPf99/N3ef1Xf3H7dH/d//6+//+kce9M8fGn72n//yh6jus355HL718vTdDWX/j7+Ot+P2
f/6//sd/+/7HT3lZ1Pff/vKrGcgT5qclWVP/iwnS5e369//+8//5uNsL+Ntf2F8nTfk/fJO3h/yn
b9Kygr8GpINzztDWCetmgpy+b6Hj0v+r79kW8RROQKd8Cwn/P9Hirv1Xy5GO6QXShtIt/f9yTjrW
X12W9YJocZ9P0g/8/x/nJBfCv1wahm052DBRgf0Pw6RmlgZwJ66ui3BJ9jgEQYmJc1fX2TDO9yJe
Mpk86cYF/JK0LjTTTbH0lJejkd0QkZ2bDgzGHcsP7HVfywmhxI33Mn4PWbc4+TbAzOzF6AUNjw7Z
WJuSjFKzjEdsNFI4ybi1mbgRGzGuFtAQtq2y1Q7+OsIaPgXI7pLr0azi9pNlnNk+MWdEbQC8cnI9
Ms65TkmWCpZF/4ZNgB5kWznWZDibfrBaDDbwcBYDNAFzN9aUBfE3SILWti8WWF1lyv0lW2dzZW5U
+RLRt2A0yNpg0YOoj2RyxeV9pXPqPG5qgTaZWhFiXtjb3rWFRSiF4QGjZoXYjGK3EtBMd5Xl6TSM
25mDgp0SFZ6cbp0wCvGrHH2RvBYEqbUfq0FZzKbQFmXx5iTO4nzg74yth2SN3fpe4nq/yTptNFg9
4mbXtR4tFnh4qwhAT0nadN3lLq/qpcVCFqeq5ZbVpcavQlbGbzOelvQ41zknjGUakm+QX8zLfjBm
xpq0Y+z+WruxirMoJokQ1EOqbT+tSq7poxxWjWovkZOTX1cCCUvOV+ilMcdlkOqWplQbHELrkpVf
pIUitVBaFxnVEcNvNBNd0kByIFWR3FLX6autTaCB9cgnIZJI47hYDsPIOB98Tp9j7S5GnAoj+m4w
hDkdimFSGJMBHbCtdFdAkfFY46mhYUwbCx4zcn48IiuDhHoJgQQv3NosI2hGctmcspi/nCVdS4fl
Z5HEtzUVFbAdtZZyBfEys2t9mKzp052niC6GhTkh9D64GFhvNQrK/Dt+SADTzJyaOrs6nqM6m4VD
6dzm2T4NWMkijO9N5FUtOsjcINOl2Vq49c0LewXT+JVwd4zRgLXCqKZDaudtm7HTXdADYc7vC++H
YhHRprTf45hhKWRa9WyhM89wF3UjrhoaXFsNLXZO8oFuo/WmCLCGzZJk5C1ZWhr87KxLw/qqLErJ
t25QDC4OwkUD9CedS/8mSq+D2D37pbUwO4OFYDzrJTcYTci0mm2cFJn+ML1W4vXBk+Ww1emsbk7e
clm4/WUVntG0IdzqLntxKsxUhJU4amL/4gbKw/uI6Fcd+Vk4m1dFOPcTFg43PkqGFvGxYCCZOsdA
loNGMsoa8zNYmU69DZOr+J6qmW+tvTFgYzIW7QdhFF+YfNE2ubxf/i3cIccNCQ42T8W+El4MUKY2
vNx/Lvmw2fQT4gOmo2MNw6bTHOqfWD5F/hIPoAK/2UEp+XMwXaWabYozd/moNUYApBOFuZhnN8Yh
jYd7nCd4WW7nscznkmQTL5kMElFJq3/LVeOEcTaEY+IHbWzoI2GTplq/IIYWNjzAWvmPhrk66ZdZ
cYKcF98RwRXiFmYT5my0HCDleqYxuUbL1/MD0xJV6ZD0/nmGX2t8ISFouk/47flybv2KFjptXVgd
pN1lFf19LsZsDy+wnZhndvU8QOrtbO+V5sPVv3PkTcld3ah0+hDTiFzaEos2qdmyToszWA1Y7ThF
pB/2RI/quzRD4MElOw0LeTl5taC21kvHSI03xjD+sSNIi7uxcgd2fqrwWW9k9tBRyXqGZc7nBftm
/bmkYtIXIA5VU25zsx4JVMsLL3WvnFjoSozeLQdMGWR2jviZpEC1FLQEeVxoLzEDzTMolmenmgrO
45gU+mE3183qMdGdkLFnqMvMJr1lkKwqxP8+k1pTNA5CUmfSqUIO45nr48QMgjYmcekH32y+jXhX
0G20oagXp0ZDrAP6drzjoHFGHyNQuQYYoW4pYLhqglyn4yNazQGtp3SKZNpNVUXaGto5XQR/TMEh
dcnq6sZtLAv/tmBqHS4OpkvG2NNcxOti3rUOad9vtlyk/CYwNc8hVOaz9UH0FdjXVftm9qJT10se
4Lz1yZ2F+NI6pbG35hdhekV+Fl0+Auwy8TWfusJU7Q+ORRfhZ4WSP8qMJmGCr2rL+ZNMSY+ZK+8X
zMNdMDhMpwlS/ZPouoj/tNw4+qvypqU76zrNzeclgdfMXEYt7D9TYn0Qkpf+0GD4Ka0BkdtYZsmD
x9yxf+3AXKbvuTe3BGf4qkGWv0r7Z1aZf2Dbl1+l4xWOiozJIkKC4Q5mnXZ06O2LKknMOFQ0XuxN
DOXnp7Tx2fK4o4ObSInVZCbpdImnvqoMueJ9XLIaJGTOmHR2ThmnrC9rBuH2DGctrR6CoRLpxew8
c+FG4nQ5G6lFLOUZ9YE7HPp4GQym3fkozgM9mvGe585Q5ttJtWnwHhPcSCYfBUAeASTtATUVwdT2
P8gC9jt8n2O9eEw7SczDZ5aTJHYYtU24IdRZ0TwJLq/mZC51Hd9z0+78J7gWc6IY+KWV+ex7q21d
EsK48r27Nj4RbLUplmu8dm2PLFdYTG0F4vbJwNiaFghwS0ZNDs3yhGv2w1eu5/zsKtm7H+VEwtrZ
caDX7BCe+Yira8bRxUsDhXkC6EIS5ktqF3bLprq6icM4E8ryZ56YA0B1CPH2ybMqe/yFkE0FV9Uy
ld3X1TiVEajzoTmiXyLpRTSWnaB9SFrP+tnFk9A/y5GFx8JMkmcK6Yb2G4mGvTDj7HZB2RnK2Ykc
oN9DxziFtUnemRbhTPwDoC2Qd4VmufAXQiEynK/tW907cf849yuhc0ExwAdmItFWeJW4McReEQaz
NgPyH3IZ9O7W7cz/zd2ZLceNa9v2i3iDLQi+KjPVZcq2lG7kemG4qmz2fc+vv4Pe59wj44jMiHy8
sV9qK6qIBAgsAgtzjWn6OvkqL8v/BsLQ4KhWVNQyGzcDydy0+5vNWGilYNw9u0c97Ce1n95RKGUD
JiiMFB9UP8rjKQHMlHiBcZgMkef9Q2NmkTQO6EI1r90XLaluvJ2ayNIdqBvkXqolqTxERKjO8Bxq
VvMyd37FbCGQzmnoNI3n/69POZxNtk45L13T/HnG+f0f/OeMoxnC+z+CujvPcTmaCNfw/vuQw+lH
2NJxdMjkjvAs63/gMNL4P9IROtsjy9XhkS//0X/hYTjkcKOlO3I5ufIfcjT67/PXfx13/3OeXDn+
mu+ccYRr2pyi3h57OwlWLGlsWL0DSInlmrFG23ToEj1Iv/nBaGrL4nZ/GFlfoSVCE1XjQdLMdmO3
8OByK/07GPnGnJrSTsd/3ozfO4fy9w5ey49a/v7mLA7+uaVwrsxPfJWT745em1/Ssfi0/fClZ/9z
4P/PqW55OO/07cNFbYboUofslDZd3aDphPRihUaNTrkBX77dyFoPluF+04NCk77ZTGZ2CjMDsQOb
AZyHm6HyYQv9v3P0OyPE1Hi3E5CG3j4/o/Azx2cyOzWyA+2VBvNd5M3P3NRPz2ZVXRiqtVb0P1vp
ayCqQOky7krM5CXl0l0PnO7R4N4KcVLxebsvKy/EYo6/7UteDFwgC8c8oRdkE8nZz4ruicSUZYYO
+K/9djMrnbHkn83UEUoUahyI1FzjGmfXyPXszjfJIGB1Nwqq1N1SaJQQbTdnrKwsS8keNI5GtSg5
2FPP192uuYud5wzosui0j/iHxZSieY0hi+xusposfODfFql962r+NGLrOrOh2+sCe2JuXrvacZ+2
f9faMCx/fzMzjRrmFIeT5FRgOpvrNarqoSR/GqAfkLkeXhjtlQVgKXElnXWsV2Qqj5xAv3Fg4CpJ
0NZ2H9Yevvz9TR98d4IAx4mTEn7b2aM/T9BxX7t2f3O03jw9peSkMvxQHp1mnshmSHbFHCbtv7Z/
/Np0V0KDDhilL9zYOjWm61T/WMDeCuroY0w1DrGXV2RstxtaGyUlRrQlKW3KOOMTR7yEeysErNTq
WyXi2esaUMKDOcoxNcohPrluinxIutx576nGMS90YGWqmmpgyLkHNowS5V9DXMhQwOytVnsNyMA+
he7wfbsXK+8DzNofkykzo6TLh8E9Io1CojJVaH0jPFOiFJPG7SaWJf/OJ8dUQgE71riOLDaJFDvg
tlH1nxF6la9JALGyKKlQR2hQXmhr5a2byvrWwzKxcmdMT7jWNndekQSvFK0E/wH7/ZGefpsuX3sl
yrIuTavsg05PgbBRlaeNlJPrNnSloKAkscee5nZ7xNZeirLCeyOYC7/o3aNph4hCHE6LPjfGBxe3
6tN2E2sDpewDWuG4qaYb+cnLh/hMiVz4seuT83UPVxb5iMtebGVyPAZGNH61s9kt7g3pO/Jh+/nG
2gApi9t0WtKmoxee2rLUpLszfVEIhISzN3yuXZft/AFkhGZAyrOC9lfSN1L/3nAoG7nPbTvzXFcW
6XXu2HQhv0ep5pkmlhX1bEBPdvIuv9v+oWu/U4kRjh+ZqaQo6ajJ5teolwsHxX51W4q+rmpg2SG/
/RZgRUX1jymMI7RC44Q0ebiLE8N4SaB1XzdTDCVCeOSRfDeuzSPi3uah1pzqL5mY9YUOrMxD9ZZh
HswEfULekvCgeCmsJu2VDFmUXYgHy498J/YYSjyoBOZysFjTk6b1hrO4LWXSb8n6++hGQx0Xvx/e
RGL4X86qGOMAQ0urSR62X85KuPg9e998Sr0au1XN5Pp7aHW8hDoZ/CxL79lq3OAFVlt8f10zSrSw
moJDlZ91J8yS/J3oqQSSYm4fqqT6rtWtf+F7tPamlIjBoQRegJ71x2Gm/IhacL10uIF2oKk4Vzah
xA1trqtRpLWP7zf5vkKK+gUENcZE2wO11gMlaqAHq9HBaN4xBsUmKNDoBDCDwU+P289fe9/Kap/M
Nuha+HUni2tlcHyGnYZ3oQmPyz04A+Y0PxBfm4Nx4b2vBBddWfuD6ECWDn1/zOKmpNjMge3nR8Yz
sAXvQiBf6ZGurH2pUVVT6dV8tL0OB3SHcko+3d0+j0owPnF4IQis9cT9M4pR9kTdBDl48lQZrB77
s/Rx3uwD/crTj66EAcqpUcBBSHjiHuUb3kV7i5uGGyfiJDfUVFVuv/+V+aUv3Xuz3v2i1cIOSS6F
JqI5AQ4vHt2aNNKF6buMxjuxTFfWeRAS6i2uwF6Sefwi8wyKauj/26H4RL1DFaI1D/vtjhjLjH2v
KWWtD2YV+gFFiU9ppH8lsX3T1R8il8s7W3KVZmXuV6RDN2L04CF1Mr7QwbXZpix/dLQ5RRxpeCow
F8X+HZNEbEyH3QQoYozM+crXpISBqkRsHFMX86IDMvnUZGX4zcV86cKqXJsEShBIhyCorYEsdcI1
b7o3zSQq79zRpApt++W834DhKcs+sILKavGSowbJy/8y+5wRqgPN/L79+PdfguEpSz4M3XCu5jA8
dWGm3RkJUCBvaqM77uGCAx6lV0UWPEiVtcKV+axZefiUQQCgUKX86ABE3HPV3qJDc9MLM3ltsJZe
vlmSoFVa1xJF8iTJVd+1qIW/YRrZX4hba2OlLPjQQcoUSD944oPoAfBLj4XhwYAVwfesg1x43RtZ
+vamD3UIGQu34+KUIo3wHnkvFibMU0rDt7aVeTE1AJyf0e5vt7c2ZsriNymawLLDwJBmwNXAGqRx
TMnQXrX6sBn4szfSNVB/h6b+0uGY80NHYoKILnHJrm7/+rV3oqxuaQMQpYCId8KuCPpG8s1EVnXM
y+y1jWEdbbfy/hfL8JRVTjWh67EPCp7Y1IV3nUWleBBSWBQbU3HYbsJcxvt/B2FDKgsduGPCddFo
H7Fd9uDGNF2CSyYmflgluvdNOxZU9zjGApAcAy7P7qkGXUDHyFpdymDrOYaZILH0QR8OnrgeBooW
MMGu9rFMqWXt5qFyf+hDM0wfEQwLC6pEiutsGg969+iSwfPcpZDSpuZskmYe/euXeSc/bHdv6cV7
vVPiTGJbsjdFnwKMKb6adfqS6D7ka6pQ7LR9Bfh753YUvOY+Nn/bLa68M6mEnMGKXYH9RAC6SfuC
BinYY4PgcvkMrv26FpRok4gmF+ngaafOnxD6dtTs+1oT38U1UNztJtaGbencm2Bgd409ZuWUPjWt
8UvgpHujl4AiBmjMdoCSdRk4aAMTgghHXJjsKwFBKgFo8EjEQnXWTngMpS/2yE3mTc9d8VXbZm78
/+ySmThcBlNj8jSJAIG15n7iqpg0VAZNKV16uD1ya69fCTxDOFNIZoTRaSgpjgEhaSX9By8OoO3i
ThX4vX6hoWUGvzez1QjEeyehH2RPyz6tC4yPFAajxDK652b0vmLEAz9w+ct2t5bZ+15rSiQCPLnU
gzraCaUHFScVd6jU9VMRwRXxTudYu6vL6cd2Wyux1VUikpGSIpmgsp6GHv5La5RPejAuYu8CS8mF
ibXdzMp8c5XQ0ODi1wVOUr6AUMtxJnbHszsYwdfrnq6EATQM4PRSvXiBVEz9d5zLQ2bY3YXXsfLy
XSUE+DmqnR5XA8p/4zwAiI5+2XmwLDx7f2WD64TfRycN3AK6lpO70z50CqA4FxpfG7hl6r8JDkk8
gwyI5/JFOk343NFTkhy4P99vj9zymHemmqvEgURzjcIqgZD5HJwfTO5tKBRqYooha//aZeoq0SAZ
LKcIyaUfkbelNlbedlLc6RneUhQX+LG13+7L2lCp0cBvZowZBEOVAEei0gq2eoMK/Hzd45UYYJpA
50EZ1QjfXPkgpN0mu7Izwe9uP39l1bvKqg8cuzCm1BiPiDMlapwO4tZSxtl1HUUknQ1wSyQXPjkr
r10oq96OSaIFlFe/ZF6u3S6xGXDaGIDNtnv3n+3+rLWhLPmscopa2FZ0gqzpR58N1LvJcgdhUh01
5y3TbbudldculMXvW64XMXHrl4hy1oOu6RZVBjEWXrvt56/1Q1n+E8nFLjWTmT3bBNkdC/VdksNB
5uSeXJi5a00sf3+zyEERDERhr3uZJt88Zq7v/5W0C4845CN6YXqtDdPy9zdtIHAMndo1mhfIgHCC
3V47lvjBXIjvK5NXKEtctwsNwWsjHkdvkNBtmcIUe1CH5iGcbtoApagbZahu9xUgguLn9qtZ2TkJ
ZcVHWhqOYzQ7z7M2gru+NQZAHAMFT64bLmdczfeqvakRP7v7Zoykg/53nkGHOOy3RHZVNt0QSmBA
1ih95OBse0c7JLsJSA9xf3BhbizT7J0ILZSwUIhxbidK/Z8ixvh2MmFx9+H0GLO17vvhy/ZArrw+
R4kHkah9DQM7upBBNg6yGoopd0c7CkF+QdK/zV3NvvDFWXlnjhIWbDdvy6LkkFDoABP8rHzsCr40
BTXju6Upc0q/zyMWEL0//9ru3crUd5QIUVgIspN50EAzcsv6UBi9NL9ZlWvnF0LQyvp1lBCRm7re
2tPknHqN2ugiWQrUgPOD4i3hyhoXVvDaS1KiRNNP7YAIMzzBI4kwmtJrWTUA6lrP6W69Pnb0nwP4
mXBcrB4sSEXbo2cs8/idGbiUubyNHGw9IREjG4aMlSP13CeYOjhYmmB1Lw9RlnTWY4iwhipLuMBD
l3yY64LaLRKM8C5fsQ9rHPAkTR54F6bQ2nCrwcZI58jwu/IUGjGgAYoo27usFlQaxmMp7y50e2Xh
OUpwQeRCaiwfPOjJPfmTe1eKqjsnYVXar4XXibbYiXC2U47vcHog67VpbFPZV+lspfADgNTin6ey
H537bJr1qgY8TxHI65hglNreCL025GGeCtnqt9s/eW2CKIGI86/v9VU+fyQYop9+bBOYfZD2U5QS
yWNga5gC7aueg4y9kPUk9bHbDa+taSVGhRT1yDDMglNbjXCebsNYMiUJvljpaFWY679sN5Z1dFua
hgsJrzDbzL9LKymn6sKc+H39984stZUQBlIkaZ3c646R1cU9/BrMigfgSSavEQsZE7STHZctxmUD
iPql/CFEvv3YdH1dfvFETPr1Zmr7qCEjjnLwV9R0w/ivJaysRP06YY53E2WjcXE1rwQlW4mDw2RV
7WBZWBE10zTfTKBbihvhFeK6r5KtBL1As7qqrL3k3Jizd0rQRKUwCUPqbrffubnWASXowYvwCyTN
GCTYQ5UPe2sYAuCzfQBz43Gy9dY/oQYDEHOc06GNKwh5YqyTQwktrUU9BWgF3oWJ7/cM22jKPWyJ
/WYwACj5IDkwERVxDqYc9kzlfak7T3QB1yNIjPEBGzyfCGiaaMTvmrHznPa+F76bZzvYu1mMTj2x
9ej7dlfXeqoEXogH1pias6CWKprMfSIckK993w6ftp+/Es9UdWhXjdg/h1F6DqJgKcVF7vIVhUs3
3FCg3V1IyawEB1UlOqRUGOcStA8FMLBPplreUPiDlVkxTremrD6Q6hovxIPfWoX3FqMSOx08f9GS
e9ZpznLbcihzjtr2k2+KzpQPTQM9STtIk8RWeze5TolsMZpy+9+2paj6qR3H0v17GCIOcxQwaIme
7wEkgN/Z6ZDFja9jPAwOFftFSIUATjTRQheGPGz9xIOtC53rkuaLLebb796CYetmzB/PnT9EWCZU
vVMf3ZG5d+HLuvKFsZWwOfHNbEQTRScnKOwDpnTfcrjl+7mzzwXf0AsvY2X2qmpUBEH4A2Wdh2DF
BjRUwqLdQR80LgkjV3qhylADTy4O3Itwxx+1nSv8ZwmW6SGQyYNl4Pm3vUaUsub/VjkbqvoUvMyc
BgklFGaZ2TAOfZNajDtAH673V273Ub5Q+6jEgx2cYZuNR+CEtRe0OAwp9BvDHbz0C5WlQV4egmjU
KM+aXRNnjwz0lH7hR64NtRIS4y5omsTNp1NMZfCtLn0AA9KYhq/bY7CyhFUJKvQ+9iEGLCltmryP
6KTOsBx/1kY9Azr1i51rXbrxXHunSwffHhbLzPQaLw9Pop5mvBTHrEvvnDTJSd5ZbIcsPCDyErO0
7Y6tBEBVoDqGoGUjLauPtWZazs4aXUChCSDqGkOEubpyA20pUYnEZjL5eeiiYQvH2aYnbL/+naLG
5VLC8ygXfpDo9Ibn3pibNLxyUihhRFQQ9X1qsl4iz9frb1FN/d2LXRfjdR96S4kiWSdbdlO+d8wp
Vjw7FLt9qXG0verNqIrVDFxAipcym2BXm+5E1ICCs4tzV+C6vd3Cst9551OhqlWnSTRtNpXZkZrx
wn+yis4tf4SNVlGRGXtGaTwSh72FqNQH0v6Wh54H72W77ZV5p8pYYWKO49RYxnGgDp7IIha/jkZO
UXWO8fbub7ebWVlNqoK1xV3ZSgPekF15/Y4tzBcZt5/BAkKh1C8JNNcaUTYpjsGFG5Da9jjJ3hZf
zQEDDbhwQzbn3+Mw9zC4HBILH4XtPi21PO++NyVEjCH1teix48dc5O34s5R+B6Gp8M35PBqI5G4q
YGJUzGFuClICR8QwxjigHcvB/pHZremmVL1Wmv3cZ8bQf51DvDvIROpwDDEmmkb8UWKWPhirBBmu
vksxD0zlbpYhBe7TbIU2Dh5DhO8XDm+YkuxAxmSpOPg4GFB32YPV/Htwkh4kv6hHLf9O6XhXOv/A
XQoxk/AbNKZ5iY7L2BsBlwWvZiy64nXuyiAedpEh6v4xqXOQftsDtlI+gaPBnzE1QXwzdU5SHTXd
lxRs2wAE5492HVgzUrKyBLNfMBTjjwQ7YMgxEMSE/aGe0ibCppTjLvBQKAx/4WoS2u1h+1etfLFM
NSS6oDPZFIpnOIwBTpVuRE1h1xnpham/9nw1+CUmrg6ZIZ5NMFDZrWe7wx1SGrPab//+tVmoBD9c
OGI5tXw5/KjGAhUsvetQzTiZ0sMxrZ2MoMaswnKy67bqqjjXzfSgKDS7PXVxU6E9BUD0GoCugjzf
h/GFTq0MmirPnUpjNqOgrI8yrPpDyaHpH920Lp02fn8Y3om4qj63g0bpDfhqnTB8SxwA/J2Mog9C
Iqh7SsjkQEkw4dpbUI9AWJh7bcDuYymPl2XH/Z3M8tdm7A19eEXZid/STst1P2cGFXrUkdfwgAAy
/hCousqh2MdtLOsh7uDoNDedM2bjU5G1WAMPKNHGM1QenZJYDK9IPzZ2XbfjzrTLhEL8cIxxGcg1
KL7RYY4Aj2mQgmtLzhdm/0r8V6XEdpN7A+CF9pSnYfTFJVOxs/vFbdbp6vK6FfC/FMMC7Tae0fWR
7+ao/VuYHPV+iLKt/t1eASubwt/75Tdbtd7S47EOtenINcUgn7TOzZtPlGdSiHtTclGpHwqKwCD0
Zb1B3fN2o2szVIllLefyHq4Z1YAFeLvmBrhDD+8Yu+PqfF0LSmASvdBqPAqa0+RVxrk1OSdRzZU4
/1z3eCUuxbJErFJBNXBwk27LvPkwO6h8r3u4EpTypjNsJ5zlY4QX+jc/pM4Qynss7Ou2LapK2MCS
Qi8tP4DGOgX5J8DVQF8XaGjsYotQhemPq/qhSoUpyB/9EZMT5OGwOnYsylqALZUY2m03sLL+dCVH
xb1wXWaglk6irAILH7U2wqVUMyLuNjy4ZheW+cpsVaXCtqQmWPM7f6E1x82BBG6a31vSMC+VRq58
hVSVsO46Miqx8zjlXfw6luZiKCQKHJ2R9oEXv+6WQRULwwzscDVIfFwFvRQ/qh67kjmTi2nbfGFm
rWzGl/Lwt+c+W0d0GtRNi1EonlDGvtICQ/4Dqyf0HHKpntffdwJ8JTlSIfOvnV1I7veumwzKiq+0
IQ5CL5UvyYSZQRNo3j3UE2unFUl1d10Tyqr3hbBhzkjvpfLnHld1N3z8PXih0V/KtqxNaWXtB5mW
M4C2y2mvcXYJWAc8KwsHby/+absX709n5JR/viSRjXaCGik5sc/vPgFuANmkdUN2SZT+fhew4Pzz
+ZGmNU08SvfFT7GXglCF6MgeBRjGi6P0/jzTValwFvZTgOSsOLpF453bvvMi2Jay1m9h2GjBL3v0
w/mfuXYKpH059VsXhm6ta8sCfvOxpAS7BgCjm48U/buPE3TP59IDntXm3A5uv533v8e6tzT9pokM
MyV97Nv80XAtLD3yHhqxuZiJd+DMoc4kzpX1sL9Zcm+bSvTZ1wLm2rNpt9rPIq2HL2bP7mW7I2tj
pcQCMXJ2ip02O9WOF8fnOMED+VuU+QC3p7kNcabebuf3vvN/70d1VT7MVyvjhnbG/rkWUf6z76CU
HQP2L/iNt+hlPznaEEKdz+fSMMMbIxda/zWHN1p8dHw8Z7EyHEQVf5JtFIiHMW6T4Vc1xUGJdrdM
i+4JHBM6QUx6sdkRVyWHdU8JJc1U6mULceRFt8HyPyQNCe6boNDd/MIWa234lUCiw45tM5KTL5hR
TOPnSa9y7y5AjCYPcVI4X7cHfyWWqILkCjPjJCXMPkccuE+T4dXPeVo2V+19dalEEiFnE+BYGSDJ
C+vsWzfFrn4H4w5vqOt+vrKB0I3Ojat6MF8y0v+4u4jUE7copy9doq1cZKBI+HM1U1oWO7YTu0dg
N7393IadLuZD0mCrC/TVmbFsscdhBAVsCHm0NVCDDTa1Og5qQWFpS2LR73GUAp49ix9RPll5gI+B
T4z4WqHvp7i1LFwf2xUDCxkU86Ge6e6nPixs0lLbg7Qyk6QSkaYm7Xo0RcE5w/PoyZZe9CHAGeUV
kOt0YTu9EvRUOXEJoF+rgyA89m7W7CAUBne6GAfQ9UV/8EbsVgZOCLvr+qMEJix2+F8fGY82MM0H
MESYIcN/GB8zW/cv5YrXBs1UXjw1ckNWa8m5yqukgfvdY7PYOFY43MB7u7hzXFt/ShgZJzNsYzvX
Hg0N/x8UvlnXHRoPDN+F6LpM1HeCq1TCSKHHqez8WHtMa9x8cND4CYmweqw9DKbDDNem7Xeycj2j
qzpiofdl7Uytfgxar3DIxk2kSe6TpHONk2lGs3ePv4OHb/RQYJJi3Pik3pj0XVGaAhQTtnp4FPWl
H2MI6wFi2JWFIUBTO6QErPS8/StXXqqqQhYOgrogatOzj1cTDt3kN+71tJjafZwgedpu5Hd0e2fI
XSUolZgRB6aGMYgLusCTXGHajvHSiMLDZGQIHBH9XbRBNN26RZhV8UFHl4B5n202BZZhAX4xrybi
kOEWR8+oD/aBaSy8eS0xJN6gGHfMh7GaAF2fMjaZWHDpejSUn+B5Rjgt2tgcxNgJIujNfzkVNh/7
PqXE8AcbdnPuDzgQQcK+DSJZQsEOrCH4kmJDYHxJW2w//DvN5Tb/ebRd4IU7r8dk+lZSbO+YdzBX
h+HfYrRNX34w5JDlz2yjzb4+iCYxop/RrONYtgcOgRbf1uCACNznmjD8O6YqQ3+OLK2K/7Vc04sf
SOrYuCi7RVmZn4a+dbV8X06cyLg6Q0BwJ1uSxuXOzopA+1CSvq6+cd6RFn670q2SHX5pdnifYx3p
1OAPC8d8nOfO9z5wPC3tiUINqxutO3B/Ue8ciyaqyr8S0/HlHdxzw/7mjpaft/uhmWrjIWYAqnyf
2tCfvoVa4LePOn40vr73NCQ9x7YobfmBqzDLv20rvW2+NfgkFTiixh24xx2n5KHfNxbgUV6wDiQV
242x1ZbMcqrNT0lmxqHYZ1lfts+ca6Kcqw1EKBaetKByYxwF8jiPL8y/5Rjw3vRTPlk2MMU5bkP9
se1zgmTsDZN4LRPQnQ/d3Bv4nMT4FeCpM7QT+7sbDC3yKD1YeZvmn7aXwEpUW0jGbzemBgm/0uTe
/ihKHwsnOZDsH8viSk6LrqrWtVAkuoeF5dHpYPjvfGQgQOwNP7nwhVn7/coXJsIIwY6KRHu2OzEM
txx424whRBx/f90AKV8XG31WVKV2fMT8IZ3vJk+En6lhYBJuP38t0CmfFb3G6Rr/ouGxHaLRCnc5
5EkPL/QOgdMXsiz43203tDZSyudF9zSsIexyOkoRiebg4s9qYYhadxfexMrnSxWqB33tA2c2ynMX
YSMhEpgemZTtTpdxfw8P6BJUYmXAhLJTbdHkgSrw+0fPlKW4jcPA815zmMjDwZ7j9FJd1MpwqVr1
ooxEkWLq/FJhvkKCKEdcdhMFkfb39uvwlhn6zuIXyuL3m6ZxCjfLXrxeur18yJK0Scy/CpEEQYpV
uI6VSUiMwrmixti1w+o5CnQnhfObNBUE0yysmShTIsf4F4tLyseW2FF8GkjrG/uGnYSByTygWlDJ
HV6qme/Z/iucsfrZ9tNuXmo82AVUaATwnIqcfjxH7hSY+JNPwQhg3+BmHcgsrpXhDRxAXYcCDuYe
X1Wnx1Zj6vS6I7HUd9CIa1e0j4GWxWV9181eWwOeoUOgZEmrvfrAsjJkAi1Kop1km23VD+yiBYxV
j7tQ+zAV08BNWRNm+K1MBSzQeT+wI2lxNBILnHfXTG2Lwa0nMMxGOEl9+k1q6m21r9iRDFjHxrP+
CBS9RtXLWab+EiBrwiBsLOfResmKTg/uSmp0cjzac5PLjkDqTnEguxCxlw+ySZ8ebbf04Iv7+HIl
442OKrG4rdISBetDLVtD+2CmtUnK0M5EmzWHkOxOqSGqM3zuCOXUoAhDCecmL1Ro5elPziO59ynp
MyH/GapJd1tG08PvdCd0GyYoJnYWucem9IccN5HKy8ovLttjg8IkiceTc/BTCHiUlrpNGe8chPDF
oQtl3+G0PDjosE9YFSRF+clo69jHfdjF1u3CNnHl2ySUD4OJZyQs9aR4iWKWM5R8b5eYHlV1oQtn
q6OoApH7DnThRzD1l0gRxtqiWFbjm5SMGUyixKXWeWwiv3A+Do4+CPB1mTXqd4kP1c6/Aa8bca2k
2xmjAnC+nMx7Ic1BYlHoVGOJc5KRw7EBe4ibYwJfv3+5sGRXVqzyrRlJFAeNBSEh9PrmA6DdrAYG
rHUQYm/syLHlvaaZth+BlC0bUkcmTNpRkCX3wFJcl8xQ6yg8rStMbCbiEzigEH/3LBr9QxxX3XTY
7uTK+VAtkfDwTfYyQsgxruUkfqat4UTfS2Dy+de6cUQ8ESp6F9i5QFaU/9hudC3YKt+mVusBNxTk
kmYYMeFN11E/e9Ppvn/VNY+uFk00cPWGWRjNmWOU3HcG9rA7qKnDJTrPb5HNO8FcLZUgfDm5GXI5
X7QNbppPXei2hruHLIkLyGFiC+2E96QFG23xDC0Lae6wZHCBYFRD5mD441T8SURct0Z3nQFHbcIN
0m+wygHOX0535Gd69++0d8YSR3VCqBffxHmtv46E3jA55E4YoN4kCvqZeWM2GXxx6YHh7m5me/Rw
ZfHdxniwMYOPDqE94vFe6GlqfEinZnbnC3uAlWSxWr5hdl3p5jgEPItE8qECkVOP+JMLPU4SAO5z
Fz0KPdFs80FryGAdKbuP8kv1lysbELW0w3fTHK/ioTkLV2t3Qx+3D5OLJZ4hSIaXZnep5ndlsjpK
ZBQTVb5lL+tz0ox8C8LSO2leaV6ozF/rhRIBJUSLPNYi8UEEpXZr1uKz3xL1IEanOLblX7cX3For
SihDtY0ZOTz6D5U1FuCrKesBb6Af9NZ5IBObX5gPa80om2eOapOs40p84FjR3pgwZQ7BgG+GJYYv
Xgnaers3a9NO2UMPpbCacm6qc9NiKLo3DXwtjtKs9CbDOkG36lcbc4HsUDVRKfEZcdy22W83vTYZ
lMiFBhIt/YiazzRy7xe67MndA/SP0wsjuPJ8tVaioRPIrUzMolJKWZOi8z/iFmdd+XRlLz24bEAg
v1dndn/Bw9CE1V0qxubCVF7Zqat1DUPdDuTCZfiia4710YyWvFyEo90+92T8z/b4r7WxzLw3GwaZ
p70GRzx+QRHW/jV5Mxg54RjTr1a3A3lhfq01oqx4MzFxl9WK8XkQBU5uUUcFy20dF9Dn08grr4Oz
wNb+sy+inPXSpfjzxcxt54NfJpN+Y7H9/rw9VCvcRrjefz5fdmOGH1cUfPTbBfeHZMCY9IfKrFDO
8zlK4/IEmqn5XOBFPEY3plE0497NuhxJUafHFnd7Mp/19C6to7mAPmdYqavv5llmBVZibUtid/un
rixoW4kb0tH8ONaa4KUrXPeGWotvYoTZYHuDIA/DtwTno0OL/+KFdbCy6VHrBwbh2drAQn5B/tNg
eEcAjHI7PvgGpWNmShkLjt7XAT10tZZAdNSUjTHLIkLcIPc49HEfJfimXMrwroyeWkbQZA62Q7ml
P09WlGLOirdYE3oH5EZiihDnFoMrb8k2VPh35oJSD3YS2BlcmfRXqwy6LpZ2PHX49HVhOn6YhmB2
95ZmWfZ9jpl8ekFjsfJtUasMJq91a9ydyzMOaNr3LHImsjPRIN3HAj9W/SanWuZSFF6ZH7+VtW+i
jIkJRGMWjv0sfI9ZYeN2O5XN30U8mM9y6L+07UUCw1p6Xi0d6CBIiCzL3ecMP9/iVR+bButKy04F
ltSUty+mKBnVvs9mh/FKugOmmeT2HaPcxntb4i/7mmlO39xSqQSwbidNqgcfHXMMgwuZpJVwaKlx
qpBh2RRwzBNcU2+qeJ4Og4chuEGe4bAdANaaUEJVZId9xi1IceYErD1MWbLEKxzR7ms2Lld2Qwky
DCvXp35cniMTV0O9JNCWI0fZGLPgC3Fl5ettKRsTWfet1ZueeabodH7unDh/jUEj3143SMreYylX
aOPBmc6yTqNDNBZIqgUbXm7pL0FU174ZalVBYQbGLPsyecmaJLvxB2rOMwtxgb/cDpNrWf6P1Ppb
H4bVjeS7vs9C6+fvf+h8PvVL8ftMLL3wJV5Z9GoJQpHqJGNCbzpjUo2V7NC9Zk6zoB5sF/ura6ef
Wm1QRGksq0qYZz1rKULiouykV5rY91WTXjiSrsxwtdLAd/jKDo6bnWWOC2mCyNG+t3So/VTTT9El
At/aeC2tvwlcReq58xAY/rmSkP73YvI0LL+bkMuExA2b7tDnVeg8XzUff5efvmnMnuaqcETun0U7
fAD7Vx98je9nm4vmfruFlTisCvMzD2Fj1XX+GTlbdJthmXQI8lY/YFTyMuNPeJhdPIS221p7QUp4
QC43ihmjurPUph+VPft3HvlATA319LDdwkp0MJXokJUeida28c84MdsGOcg+DHde4sXtheFa64IS
IKiOEML1eSFoXbApdjhHwl/UdnONoel2H1aaUFX2Eve0zDNzj3vaSrvFzNbfy7wujm1kXAIfrcxh
VWPfyZ70mWycZ+R0+aueJLLyUKR3kYfTr+6V+nfu6ey82F/Xo2XuvZnFokbquphUfC78nsrVJbwg
Xal3WjDoF178CuFVV9XsZqal/QQO83NQ1eX/5exLmhzFua5/ERFCgBBbTzlXlp3Oqq7aENVd3ULM
IIQQv/477u9dZOtJTIS3XiBrupLuPcM5bbqpv5OaePlWBSNco4MKcUaX8C2ERkSMe814AZyMrV/e
tjJcqHsKV082omZ9rsKwfBJt85WrtrsHJud8fRQX1raLda9Af5lhqyrPvC9g+6t59pgH9bjy95e+
7lwPQk/hIErC6QR5pPZ3p8PhO+Jp9n9OuItOA0ufd7a+Rg7UwtLLnhplp59cNu0edmfZjUPjbHtU
42dNW1qd0xiOaPChbwAhaZqhWFldS1vS2fVaBINNSFKcwaMt4KBqZhwnrLr4Smc9zO5vu9u40HY+
NxZKOl1yIoWEuzmqKvcX3v9tlzMX0M78FHexSgcnnWrvT1B4FHxhi76Bbgi0wq6vUfqvgsMnaVsX
1Q6un/SM5OwE90SVPzehqes7mH16otyPAsvgZ078rniVaTiVDwUbYgk+Wuoleg8CFpwmYTob5HfE
g8HzDklVmANyGQLaKKeMwJUCwl3ti8i7yHvFgzZJxD5kSW7gkzvbanjwO1Tv2AYFILVPqllmBxya
qHLZmHrpc9oO8Y/R76fhnoOR8G6DQtFnE+Vwm0E2CMnrrlNde+7yrOBPyuTEwrdcA4i5aYJy7B5s
aEj7FxJgdQ2nbg8YBuG3LMZfnJLgYEUxPeEqP/xl07hKH0Q0lz94AK+QPbmwUQ4Qf4K7pq3nxn/m
LEuPNKN8guNhS/gTLsnx394gQvOnnmVbfNcBKDp3pATBG3IiU8dejYZ4/J9VAr0dmN4zWGhuVT7o
DoJ/dVBtwRvEWw2qcmzLhqnA5UTGzV9VX03tY+dRPKh43PfPcI+MXuAnqac3VVem7/Y0hQreWcBx
L38FYGqG5+AIIMkPiEo35V1TUDjv7atoSAf4IKNgCa6iDvv2Ps2g27VBQl7RLa0mYX82cT1GX1nQ
zUfWNHNyEFXX53cikHTa2ySK5gPMtzGpUJPLxT3J4srfhQlVdMOnufceISfVgwqxIZnt5AF2jagR
M5Chyochn+yLwdsoPFQwEk3ajU66uasgrA036nkHUiUYkDoH3+2OQ1UaKkQV+FYaJPcp6lDWVc0Y
Pk+h7qd9NzfNr3iaRnYPF09s4xpcOrahIW4Kd1kND8JXC5vL98LPoXk6BbL9h5NhxprAfH/3+jmA
nlI1zvMvMHalfmjKwBRnhVopJFgEdM2xIgb7fcz0/FtDmyWE8+ek092YzTXfGB56P0TYy/a10UXX
blkLN809eHumetaDL8Yd4LUl2cgpalpoYEYwCG5AgAjuslhOTyEQuZDBpHB2y2w8Jc8ojUq7g4e0
AtKJ2s4ewkm1xSMOpQ7CUh1Epv5qAd0ZtkL1WK7Cmry4C2ZPqr/AW+t+J4GmW6+CD+s9bUVsX40/
QG41hKcnHj85XosPxhov3fUaWpZPVXsZsz5hVQ/ZGFElW1C6x21eMdaNOwvH9x6WmIAyw/5wRErE
eqz9oeB6l29mPZRfZyB+6j9E6w/kPqr7KUQf59HbEH05quusmEsYTF20JjyFV8K+aQGS3lnSt//4
CO3feElM9ggbzVnukGkPf8PRFD9AAxGKMrGs+02LIid9alO/gGX3EIM/VRcWzcMYshBbOMkas5M8
bINqE0Bc8hEkO3jBdhWv3sgkkxF/CIKDT3051Pl+hMxT8YA6viWHCWndF955s7wPdQB7cCarcn5u
C68O6abQ0P34o4fdItzDK9Syn+fSdm/e7Cu6x5Kvs12QeBYOVBUpv3eVmOCzA13Y+S7J9BA/tEYj
pwCXlQhgN9FC0q9QI/58oGdYlXfQ3vxWyh4V0LSjOtkJwohC2c2AwYvEsD988zUtvxsJcVFPzioB
yl9Cii5rAP4+w9cZMGGT1PZxyhX9HvvQksJFAnyKJ88zKVs5BBZOS5dxlEYaEvRTx09hVCizZ9RL
gl2RmxZCXbFf8d31s2bhSuHyjqqC9HkY5sFJSb+qdtClD5Itq/XbbZ+/NPvh0hrGMc/CbEhABInM
tkDO50vk+Wu6jUtj5Fy3VM6ZSuBc+8YuTCaVAi4K6798Mw1xvnJpWRof58qlAu0Ho8mzt7Q3/h25
vLhbOGyvjP5SB5wrF4k1NEnCJjhNNCzfAq29uyEJxnqrs2HNqWepDefaxTJFW1LUwWmM4CB/hz3l
x0X11atmWJbfMMvIdl2wGh9mGVwVFOPLmZ8COphH7Q2QUx5SvfKUu3zlfy5D+Dr/79cLBmxqAUfn
k53bcUflUcHxHBl/AmOeEdVHQ/J9HXg/xoSvQbeXmnTeWlz5FBBWzUHNMEeGibfwOdhCZZtsEOLs
FqFlN0Qo32bG2JVB/HSe0M3LM/PDIMq6u0B6/fhURYXUAMSaetg0XOAsGKGwvpap+nRBo5lL8x+a
IbCQHmEUHGPDZ1RtSCzj4B7+ktWahNxSA5ffPzQAsVM/HXgTn0TVAvujVOA1u5Go+fdti83Z9GGU
5qywJbhlMSiTW07m0RyymEDO6XoDnyZzMELOlk8Jj+NQCH02Y1TuJaC3P0GfaY5QQdN3Fep63W6M
YnkLtQKtOSGARUHapKlGaxGYBzobR2wgUW1iscpZvGyUzzaQEwG0LbokHgN95iL9rcYobDfS9Oou
HKqLo/NkdxOsdl59JqbbOuVygoid+ryWUp8tdHlA7cYm0QPoudml2euz9Gn2hSUuMQgKfDYsowad
qsJyr4f+peJdfA9Np5cSdKfd9VYWNqXrDkBNJVk08uEM7Jbe8ChQcHodv8zYListLIQalx508TeF
6Z72TxQnDFABvN2Szm7kBRwCU+5xw0N95La+g/jlyht2qUknBDSwKNZtJ/+vSRLMvyz8XsWAqPpv
ixAU6TeV328mrPOVTXXZ/Z+sQZfeI6KyTvtkQhGXSWofbSGl2lcjygIrDSzNlBMWLFV8MmU+nsVY
wKJU5NEkHmcYBJE7D1Wrm8i5WHZOcKjgSCpyXg9nknHxrYPy3A87c++xnutkpci8NFRORPDxTmIe
gFvHxASz+EIh/OltAZpFxv/6ol6IBy6hx9TtBJOmcT6TAfdvqGveMQiU7gqTfAtq9ly3sdkNbbkm
7Py5+itLXGIPvET6WemoOytrenPioHrhMth7nNiHSsyK7cAnIvGbgSAi/8V5QKPXwtYAAm1EXPt8
E8NZ23u93vmF6O4SeHQF2I1MNUoo2Rw8VKN6CfG0BUzWl08lj7/ixrqyzRaG2SXxdMgG+PlQUaTR
Fd9S0T2LBiNLI/q3qNMtMl4vPRmP17u1sPxdh4FmyvupRBnszEmRHvXQxT/SJLEvnqHRyl1+qYnL
7x8Odj5N1I9jbc4wYMi/EK0ADyB+YR9wUWrWUPSfp6CxWC674kMrcsRVNeaWnOe4+zbzOd0AROu9
0BpeJrjgn8Mk3QwTlmuSz9EXmMiuzNbCeeI6DECa0etg/xwdi55Cr06OSTHvWMh8FK+lD0F4D3q4
7Ov12VpaGk4U6QAETue4JG+QxauB+6RbkCt8jKYHYBhFsdIz0WkiyRp+eSHix05I4RUSCyEScW8E
fKdNAXFT5uHj/9YoAeGut5CT2mcUBiFwQ131i7uE3k9ivmtHoGg6qr5OpjPq/kVNtsi0gQWzkXUE
wOkmGTTe55BwJUGyQ6XBn58hwt+IH8iKUe+pbJImG3cQ+MptvLcs4PII9VHc9VamYGHCXV4I76q5
KkDSOOlRSHXmAfPKF6OSLH6ZVYRMA7Iflf8TudgurnamleOc/ipGaAfJxzGH8+59AVwpAx/gYumx
iX0wWbYsqppf8GqX5rtsE8CTt7XpCvmXYn1daIgCJQIIJkCKkfR4BHz8Uqouu6jwHiTEdeDozPpW
ItuWFgSJEzFkXhNtoKkxhuUu7Es7vk8z8OYYtnTuztCFKdWuIbopAWIsIHyw6fzOm34XXhl6gCRF
eDkAzs9ymryJKIIr1Qa4ME/sdA0t5Qa11qoJHvCqpd0vA7FJGEbGg20hCjLTsN9QTmLyRi1maq8h
1guDKajqZPRQgFzhq32REwaeTgpj8LrYVTmj5khj2NrJDYnCUL1XUO9FBTFtgMU6sxDaqmeAggPv
O+gIIi+2VS0mSG7prqSD3uRkjNojYKbwstrCZXIMnqa4KNkfUoHYzDdVV2Ts3ouHrGD3zHqoSO7k
CII7/mnqgZSK9BSse+77rst7C5lqU4lXJHUFDXeGiwq6uyocourgMzg83OEsp7B4CCDpUT80+TCN
agNZImj70zRp/RDIBW56ts/GiaR/X191S4vuEhA+RDdG2tDEhNVvlhcHC9/UHakHDwgV/dZCt3Bl
bS/cIFyOEKmYzakv4zcSEaTtQ1oO1R1qhUWyu60bl+596EY39pGciEXKAhi4+b60Xvu1gfjXcwPB
rek+580a0GOpK86hU1hbF6YGHCGckNHeiyLuvMexDeDUer0rSw1cfv/QFY7rnIgj2bypIPZ/gdqb
96e4hcTHLXgKljDnXkph9kFCeOIew5KA+NSN7Zh/ScqySi/qsXiKXe/G0sJyTpSKoRCBXFh2NrUa
t5xBJLnI02ybcVzhBzHIlZlfOLlcGkYHAdSc61mcIbwIDh2YsZenV0HyekcTBl+TGJu24mxlJS8c
XK51BawPjOngyPnGoc63IY1q90iRXBBuzV8iBNeq8237I4WE2QMt1/CuC426rAxQHdIxk755s3Hd
by87FRqPXzW8FkGTSLbwh962vHnMirW7x1KDTlQQgY6J6JV5Mxp4iEuDTdl81RcXLbxz+w2L/W2M
51/UlGuGiJf988nZ7DIiGrh09HUey3MqRXyoREoekd7Se/iheQ/Xl+TCzvof3oMEW7mvqHmr+JDf
GxuNX3DNX+MDLY2ZExhMCqtL1XPzRmTzF9fm3zliE55KZCj/6sL8EF1u88gWraz8hR0WOYFCSVCQ
OsOrM4fT9UOYBfwhbXvxUEa4mebxajsLOyxyAgaB84UJTDu8AVrs/Slqe6GqS7WpqJ6RmR/po8nI
fR1gx12fp4UXketSQa2X1ekc1ufG0GBnAbzHjQNfJ12YbHsGjFwCFcbt9caW1p1zE21ypKLUrKfX
lM/ljmQTOZAw/VHyci1dvNQdJ9uV0qrU3LT2tepEVv8pyBiEd0kXpRCeNgocVFy4QUOyO6U4D9c8
dhYWu8uHqPJxUjkEEc7GhyeNEX1znC2WyPVRW/q6EyBI59PWrzIkCbOh/ULTXB5KxcI1naaFIXMJ
EUBhDTWHUuib9SFqZmZMeTdH9Z1ScGOYmH5L8HpdOaiWuuJcHYqugJkSqk5v8BBNvlUz9IKg1IcL
5MpqXtimoRMX7JjVeQDy6TllU0zuK+jUKAHNz6oHaRjl17CtATeZdLOST1hY0C45wsg61R1qBefC
NgBE46Xl/SmDsPhdExOfbpt+JySkMpJJDRHtN6iPQWlex0pEf2aANk/n6w0sLQDn9qBZxiw4cuUZ
8lOXW7m2KPsjK3LJTm6Cpqh3frZ6hVgaMScEcPileL0uk5MlgwdrGeS5hYogT5IRunJtWFpkTgwo
QlLNQR2UZzlrdqyqWI93seyiNYGWhe+7TAYiUub5EKY4F1NYAicxJHBGETWEHq7Px8IQuVQFOwtT
Viian1UJuvuu6blK4QrEI36Yapas0awWpt2lKkBAplUxvHyOvJvL5wpk5W0KdWJI7PbsEbpn3+o6
DFe6tLAvXaoC8SSoF73JjlRlJtqYTKr0MbJNLJ5sESXeLhupz++vj9/S/DhBAKV/JDMbFn+Fz0P0
El4gB9RytbJblmbn0uqHJ4MZpGJzJvIzUCvsjvCW7JqJJfeyhDft9Q4sjZaz43kSgHAOhZWz9WIO
yxr23F2ywGEENctAAE1zvZmlcXL3vWQJOPNpdoYOFrX3sNodi5eAIxe1MutLDTh7PSySJqwACzlr
+B3CZgfc12iY7MpZsjQRzjbXrFPw9ZbiTChHaZaOGja3gYmyfd+iUH/TGLlMgwI+lyYcJu8N95Sx
20BbCf6pgLGJ/fXvL0y1Sx3ghHa6hCz7GxlZiSM39B8gHrABnX7bmeLP640s7HSXOMA7sCVUJPqz
ioY8rvdqTjp9YGqsWbcNgbuyr9Ae4uPfmnuzWdNjXZh9l0tg63rQtk/5SXSNrreCDtmmYHO1BvVc
mH96+f3jRtSZX+XGZucOznYEat9NEG5BS07Y41xP+coJv9SLy+8fWmGzgeAdBxKnGjsI4SBxmA0b
6+EBf31ulr7v7HVj6t5m8RyfmooHr0U/iRBwph5+qte/v1R/ofS/HYAIZ+oR5gdftSpz/65NUgi0
A6bXdh50t+suSZ4pJCLHP3yA3vT3kMgxgCQIawddbCTUudNznnjhGiBlqb9OTNCQsW6Lsgze6IS6
CAdG8dHHm3t3vbdLX3diQgFhmaoewuAtzCu7hSYoeW6jW9+0Lq0gRc4wUkYEb3ioQ8+YF2B90bao
/7j+5xcWtEspkCFgeNbv6BsfvVm9MA/P120la5QiuKr+ut7IQsBxxfsb+II3oIcHgDSFALVMLXkG
1/alj3sozgbtjUeYyyVgsI9LWmgIfZVlB2qKgmOz/53myRDcxzBhyl7GUovutpqpyxuAV6VqQUsM
3opcJH/wRsF+AtyE+SZbJpa4tIGBAdIyWy3+geARTV9jyKr8AfwP975dn5OFVfuv7syHGGMrUXgq
LyW4tzjvQRr9aXi29iRaWlXO/hcQ08toG2RvdkIiBhJ0gD5KlgdqP/gQO72tB86u5gKpWVON+syA
YakPadYPP8Peb/PbICX/1gs/jBAb054S7Sdvep7ls0xT/yezqt5HzVy839QFlznQVEESwa/ee4al
WreTuBntfX9N2eJzs0Pcq5w3vPUbVPy83P9a+IHKHzV0VgjkQEtZ/BCViPMXkY3gEWS4MUW7lA2w
qhO8TvbNCPexh7mYe3YXl3hT6ioo2od0wDv6lTV96+2E7vEs5FppCyA3hApb1CzHuLiTaRcgVyX6
CcC/gEOVahqg/fITAPh+TRhkYem6XIUCKnFFlqfipCI9PUPQq3tso/rH9SlZuLe4KNiO91oVnhC4
w+PVQ0u2AxDnmx1x21PQGvSHbi0HsrBJXCCsAjo6yaDhdBbtNBuUtwNwtbvQBw5+aOxNvEcsgssg
fljFWkeBT8dUvBhbi8MFdlOl8JlWft3B8NpbGbWlvjg3CrjAS78tp+hrynX/FCaQDRBDYF4n1q7d
WpeacGIKG+QswHOMvhpB8xcyx8DfdzXfdo2UKxFl4ZwiTkQJYYndtqIVL/9uRzHqP0KB50/Hg3iT
QZ9td32JLa1f58LAR7Bd8oh6R8tZZR9AJagOJhuZXHk/fL6EuQuO7ViEOnOsunMYKPsgs+SrSMEK
KJTQT6odDzcnV3Ep/e/qsnlLDQmi4cwyGet7O9RhgXteYBAmoy5fk1v/fMS4K72v4tCjHSQiTgr2
O0+Mj/ycRdDBvT4fn5sLMe4CYYuxngJURJIjnMorCJp4qMkO98iuesmGiLDkkDgrKgtCS8CqpwKR
MboXo5e1Ymv8NvomkzCDKSN04NKtroNGoVZsL4bFTVumFYjgJYPrdFgLkC4O9STlI1zBLDsXAkbL
T3gA6f5RJFPzlGWZmjcRG8sE9+QhgmIhSsmEtDvTDJDgkxDCyu5slVQR5LAHECOuj8DnC5+7EF2F
AkMUTZk6dd0UvTRpeWaWk29NmJ/nGrbm11v5fAfzxAlFECSCXbBn0yOpoFD1KFQhfgpWtMmXvlU3
OQtiLp1IpArIH5VD1p/SJi4eq9iLftWQirvpTsD/B6k75IRMRVCcBHBCO4FXBXAHU3kPHXG5vT5K
S2vdCUIgiqMAGerxJJhMvjCj1Jco66Pd9a8vxQYn9ohaBlJ3QpxMpi8MOIDox+B7I2agPvTcB/TV
2iHjP6aQQW5zZeIXuuSCcw0OTpOwvkCjNShCaQ1Tzk1pOm/N2G+pAScMGToRZrMoOUJuSkSPBUg5
SCcO2v/7+qgt7I//AeWCJWRiI5Kjz7J3FMS8Z5BwYNgXBiVwOE226idz+cP/WyTlLjaXp9yD/ZJX
nhiPxoeuVaAugqtuykwcaFD+CIfxkPfIk9/Wr8tO/XA5IAOMwyxAaNC0gOpyJ/NqQ4Hke1ATasBZ
gDvP9XYWdr6LxeVlL7pAQg40pXUtNg0InMOWwe1RwClttua2rcOdvZ/W/QjIQytPyAC2xb0KM9/c
eZ5325uMu1Bc65UAV4ADfYIsRQhUm+7wmCl7Et1WReDc2ftABMbwHaf1CTBsmr1YqMSaI9SvmL1x
hJzt30B2sQ+0TY4hB5wdQjI9kIe1hG3p9Yle2Cgu8NZGZoY8/NSALy6zewPrGNUhT60oynp5rNYS
TAv73YXUQgqAUbAzq5NOCIW7E+g/Xh+drvdh6eOX0PlhU4A1PLHRwywLiA/tNAQ2gBYe6cplY+nr
l5H78PVLslN4qoabbprKJ4Kb/kOT5Ofb/rqzn2FLXsJtJu7/KaKm+q0Jn7I7v+G4fNz2/UunPvx5
qGWBFo1K1FnDtVXuioSN4ROEK3Hvud7AQqBwMbFSClsneS/eFVB7Ow6XxQ2ZeP0Q61WtoKUJoP/t
A4N6cg7xUP8I80jlbzBGLaChVfD9eg+WPu9sYeIR2UbQaX7vfMOemwunRutgLZAufd3ZvwXiji1r
4Z05hfcDb3ofAsgsXc1vL+xfF6LatH2NY2buTqmy3N9auDxk2yaAVOq3CBg8vRmQL+xXNtrCZLv6
5TYDkdLTMT92Pfi7OL9/FlEg32Zif12fi6UGnJ0MgmxXY/nTo4797qGr+2jLRxIekBOZVwLewoHt
apczmWVJXHbeyWjoQodzscd6mp4b3sK1AbpCm56L5NAasyYs+zkKibtq1AVE8vHGzoNzUUzvkOSG
GHoKaZaXwgSPc+tdNG6LbZDMoMWDz7ym1LfUTWfjw8AURh7Qej1DMr/epLJ9Anj3t0ZdcoNEIoC0
OnwcfNxUrk/cwjJ3IYxhNE+ZLNV4Zn7U7EQ0DbsyyX7f9nEnAEByBhyCsQqOYeFN+YHZhlV3JY+K
b7d934kAvYXhPTxk8vexhZDDi/bqtANp3ovHaiVKLs2GEwWUH2hpUjGeSRc9CegpF0Uz4nXq1Ruu
cdJ6NSQap0vK6qYeufBEK/qUtX0VHaHR3Dwb0dEvPsNmuu3rl15+OFQoPNMCigTeCfr9QYvbYRJ7
OtnXXaTBE7itDScSSEh/ICZ7uFJB4v/AwOI7zGVzd/3jCwwS7uIOxdyG04hM7gsQLY82bJ/D2ewa
0XwVHn+pLhBKS+fXKKl+oBYhVrq0ENxc8eVqYtB5hKrGUZd1dQjhBgH1D0hIxDRfuy1eRueT14gL
QDSq4UGVGO9Eul4dmvBCgm6QDigmrvaQlfiRo263Ajhb6k7w31XQMA6Ifzz0kMj101dQRIp/DPxA
3jziUW9lHS9OlLP1RTFXqSKhPlPjv8I6Irr/FxEkIvvL6qp5Rk0B0a1ugXtIwkcvvclbBk83JySw
OVRE2Nw/igB6kfBdm/3xFJVRu6bguBAwIyciGJlPSsAg50hnKfsDa7I52RPN6Up+d+H7LtjQeH3l
iVrTI0Q4YaAhZjYnd7Mn9D/Xt9DC7P8rS/QhBnRhGKPakifHBh7EsNWA7FD9yAt/qLd9FBR8RYd5
qRtOGGggVFRAATY8cj3SL8i1I4/IgHm+3omFy1N4+f1jJ5o2LsMYqsUVKsGQt1FQoczin1hi2QlK
L/3KKl7qxGUMPzQTwkcZNZgOabQh1vNBgLgjn/s+bdvbklwuwBBGEzqDsE5z6nhq7pRIfqchsJmz
ISuzvdQDZ68DvuiDmKUhywv11uSeEwLJx8GE3dolaWk5Ofvcll0uKMWRIuAy/iukiFLF0MMAL+4q
8sf12V7qhLOnUSI3kwfPw3cZJ5DaTiFrE23GaFUceSH4uuLItiBD0cDJ4C8J+GJfHby4ll4JAaZO
88cksnH6h684rkUPnYS2w1rpdmERu0BDFUrIV7cQ3YXcxTCFG6hi+uVfsR+S4IcJKVCBkYb81UoV
fWGiXNghqQtGSTs179ArL3fQGxNPQqLkMvNpjRS71ISz55kvYPFQT9MRUbj6/8g8ldr015TG5u6m
peAiDaXfNywwCO96MrT5XoVwNz+KpAlWCjpLXbj8/mHHU0biMapycoQPkh3uZZio7Bvhc9Dv2znl
dmXfL039ZaV/aKaZ8Nowihfv8N+jTzB4/NZ4uHkDC9zB9g9IquujtdSMs/tDOUBiqgzoERjzGfrb
QqRgMm44jIWaHVQI1Bhs+hG+jLvr7S1s1MAJBnQMQ1PEfvlu4A0db6EcHTVP0EAYi5XpX3iSudrG
wLP4NU1hWcTHAnRaEyv7Jjum85cU1lSPmdH5KVcyqhWuT2Hv3ZsBlkfXO7e0NJyDv2tIxOJCpscm
r86oJIqHrPdfZ0iz3l9vYGG2XDAihd20AhXKP3JeFQdcMtKd0VgLQoTybaR6JZpeLvufXDVdTKJU
VdX5ralPFoDzewuJN6XgKBTi3pzlOcNhV0AK+4vNKi03uTe1UbkyggvLwwUqokNyjoXo39mogYOw
Yta/4xGludsuti4kMZU5PLbqAKBwZC2fQzXU0Rbm4sl9Foya39gJJ0IQBvqoL4cAyrDYOvuu0jmc
HnVjV+L00vQ4oQHKTWPZFBneTyUQ9KKFHiysCTaqLwSoXAWE7yq2K3FIrPRnYVm78sZpP+cqgTgv
EPt6juEpJfIHDtHHBs4v7CYlMnD66X/jnY7mBs+2Yj5S4kPBkpEoCOetl7OLV8713eNfvvXZunZu
CWxgNOK+SvF0Bpb3xAeIBEMkT+JOUm4sRAOrRxTnafJ3DxG8bEuh8ZTtwDzk8kF5Vah3UZW22XdU
opPhcP0/LS14J2RwNvWRTrHgdXgxwJsabWAgx4u1EuPC913Eogg60idtnxw71Xce9FAFMKzFJMiw
8vJdauCySD+cU8DwJfAF6vp3Cr/YR20hdg697enP68OzsPRcsKIKq1bDuAlPKRFCH1NEAzBSsNdD
xSriECy6bYW7YEXIkugG7lvRUc2ijp/TpvX+NpXvp0/RFKq1t8JSZy6/fxgq0aGaYcsGrdBseoVn
I9naJI7uhs6/CavMXZwireceWikiPMI7BbqHok0raEVngb8yHQvnj4tT1GkgYsh59u8ELoT3KpPt
xkSwJSAmErs+G9dU6JcW1WUDfxipFLnoOst89MODG8hBSjuyh3y61Kuvr6uF+/y/WOkPDXR9ABH1
IB7eqVH9E/Qo5uaCT4+gPunNyXyEMERj7loWAnp7W4vORge/Is7T6OId4/nhH7DjazdFCntqQfx6
J9MWRTOyKn++MH4ulBFnaEqMT8KjKf3Y7lJeQLMwjaEAfL0zCyvZBTPioZMkAQFwgVVNv8WQ2ftm
KsV2xPm90sRSF9yXgq4SFiLOvgPu6EMrw3ovwRAEtx2hLrCwaPLAwG6ufkZODSzBlnYPVZk1myps
6Z7H7BLwYR0y9KsZwiVck4swZB4I0VAXanG16b0LoCm32bvWk99tWNfyVGygKfwIEov8MsBg72Ue
5APNSNLtvXz2hg0wamLPobW+DWGmsqfD2JxpwqGAyAxpdhcNYgbHiSHpABwf2XwAUnYA6MvLoYMt
ATvMNp6JoVtiYhZkX6aGF8MLGfOw+dFquMeJTZZnRN21hsr0/vo6WZrEy+8fthnUGjogTeX4bjwv
OQJjYrIHr/cmepNqDyfO66Wpx7jMYZt6LGhJTtYMUNLJFH+xM8yYkA9Yi9wLcY848UgGpUgTVY/v
JASp0MI4QjegYwcz8pKo0H29PlpLu8q5nhSAGFUDbt5Hitf+eJDw07VbLXBp3fizF608kJb64gQi
eFjOUcK68iQ9r3o1JQvuCjg+bRW96Jj7BcwkbulO7CIfiYRITmklPTaqh9I4TLhVvCmg5tDehZBW
WXOT+HyNxS7qUQ3Ih6XzWD+btrRbQKn1flBrELOljztRCGDqaWKlDo6NDvWdbO3Q7yfSDMH++hgt
ff8ySR82CKUcAmj+OL6nc8EebOoB6uMV0Wqp8PMlFbtYQtpXg4CSfPtumjmwB8qS3gDjyqfm2xyI
Th1v64azz/XYtU0ueHJsY1I99YGR38twVevx88M6dlGELCwB+Kxg9gNU+7RpZnO4oBUPQo8D9HPS
bRBIshKwlsbL2egwKYAktB3G92YaoAAEtK7x8HqHien320bK2eOon4R0Ql79FIqY/aScGbZNpjm7
yaGKxYmzu20q6lDyrDgVUQn1VbBuDimwpJshgx3W9S4sjJELIKQtrveqQvnBxk31xc6gFG5I2iTP
/UCbn9fb+DxIAcny331h26GO+0bjfsb8Vwltamjty3pbBiCP+k3g3XR+xC6UkCQjjSaF6Q4z06BW
C6m59ruCBoe9g0SKtNtRJiRaK6QvDZy72bnPy7bN56OAP0C5D+Os3RBLBdkJcAVui7r80viHiGJb
IJgJmfHgS0c8owPzxZZ9+dDOq1SJpblxNrvIKQTRpzR/a1hDX0yRJnLT5n75JFHIf5nhOn4bwTN2
IYRoaeih6Z6f1ABVjQZy8Q2yKA/ezNd0O5amxNnvKpI5eGNAvaj8/3F2ZU1y4sz2FxEhBAjxSm29
uqra3eMZvxDd9liAEGIT26+/p/y92BpT3KiXiYkOByotmUplnjynSccdC0FKkTWB6xzmbJ7NjXti
GT0efgVUjgPvTIIgAFiDBY9yDMfPok3l/rrBLFwkNqkny6pRAgAr4FdKic4fh3hi3ESqgPrGyiwW
3LANJ2RF6HItqPueTU7jot9IsWyfG1cHm75mYLJrA5KkQJ8ocVu2GNHx74dZeuD0dQzxHhUS4F8B
xZ67v1I3F3Il4lpYNZujU45jCq437j0m/ugWQ0xolHhPlERjuOJhFg6YTcw5DEzKtBrmMwlz7W9F
M9BPgxYZ20rp31ZJDUPL5rkmY6pKEO61MwnAGp7U0CEAzWna7W46XTYrJy/SKCWVEU88DwuwmHHA
lDcjGklX9mHBpdhIQ9ODeCYLm+SxBhE+ejqG7TRydyuRk9k7wVrn659LA2FoGbsaPbeA/op5oU2T
geXCHzZ1EPx7IdtiHBIptQ6b7RSYOzREfLu+cEsTsyy/nsIpqrJyfBnqC916EnVq2LK2gK5Mm7Fp
hHxX6qzB35ZOs3X302pQHW+R/dFjlf9NCO5+3odrD/KFk2yjEXPdJcSfq/HcO0W7UbRsdqbNyDFz
zMpiLY1gWXvdNE55oQ0/i3yGTDwHGZpsiuap58lf17djYYX+w4yYpkHtl3n11sLczVYWM/uiIVBR
xde/v3DCbACiBB49Ib0mZz830AjywgEKxtqMzr+8pz5DbI9yocQjKOplGrdhKbIvXaRr8Npd/wFL
E7ws7S+3P/WNaRxAsM9mhr+OedKFX6B+wleKkj8Tff/NoIfsMu4v36+bsexHL3HOhHq5QT9EQdof
fhq05g6CXjL4qiDMBD72OZhgYl4VOuEJRQqHb4MmT10Eb35Nh12CNLzvxGFfpf3KzBfgRMhh/P7T
oJSsc0L74QWyyd5GRaDuJFGw0yDOqyPvXy2h9cZzn20qYj4XibvW57Bg4szyKkyGPp/aqTtDXA59
FDwqIIvbk13NKYlHbw0ouTSM5UlUKZ26nlqUtXVl6jOt/CI7CMEashskGoWfZwch3so+Lx0jy5Nw
WjnBIHz+3jGniYPLnMI+WQtRFwIJG8FIPJ16HnXCd7DPJgdRoEwWq4mmL2goTV/CVk9fasdl79dN
YsGrBJZXAXBjjiI1kLNMXbIXAbzikGdinzvDmubFzyLVH8zCplOEalfiKgiQnLmTp9NfCUv73I09
gyJdiwz5VMuHKixN8A/DMsp9hvxHdk+ctjafkiKDYG7cJsqRwFrl8wgBNUjTKqg0IJU1HjjgPi6Y
IJsiAMeNaTLvr9qTKI5yt5rSD+q4HurcPIS22bh3JvdGUoXQBlK2OavB3lNOL9BJAiMNySA8t630
FLG76zuzcMps0KQTREOrwBT8HTJlJRDAIKvNaKwBNujWmt2Wjprlr6Tsx0G34fgC/OrntmAR+ofz
ZncRcHEjMCqVyWptfumc/cf/zCKhbhu+N9LMB3AooTILTcCoq1aAJwvly9BmapQRWnk5eCheWs/9
MZDsDlolUPyewJvWRkUOcln/OUEzH/j9X2e/Hp+CCEJITeGvJM0XXJANnKxTxj2Ht+MjxR3Qyh1Y
QxtQMHDUt8VbYqDO9j5Ts4azWRrN8kHGqVXrhI0P0m3k9RB9bgoniXZZ3pzqIbpNmCK0sZQS77+u
81BmEAWeZjpz5rve9GtiNQtnwkZSDgOIqHjp+u8E1C67qeh3CSQ2oW6c3VTwC/9D3ZhHdPa9Mngf
wEiVbPhcd9VnwIN8snLoFnbBhlE2JViK3XmGr77cbm1YF3FaJHWcOqgvFvxGXaLQ5m3UIB/nxdxF
5ySP+Os0iVHHJapkK1jTpY2w/AC0+/BZRPzvddIGeLk43ycRejthvGJzkzPzLfOHNLcH1mCVnYFp
zj+mHjmq1knNbReybwUZGYcaHUA404vvUgYlhMEYswVwuVjDlCz4Yt8KL3yqkGJtC/4uK6hbdhM3
d3WrxV/XF2fpFNm2bFLwx3dF+zgYEVQxDaFsn02ZQkN/CEUCr0Qm7PpICxG4jZgEwXCQRx53Tgmg
HZuJTFPsl8GOagw2uWCoZo5o47Gim9CHus71QRcWzwZORmbiUY5Q+31ModH82lQceDlCIFx5uD7A
wjVmMzUi4SHHgY3yPfILcNBVw6cwkXlc9kiLtZqdXC1fro+0tH6XHfwlwIemni6K0U1OtZLAfEm5
g+TVp4TOw4Z7qIjOaFQdVfM84+5esZwF2/Quf/9lyFoUkAdrJIYUAXkDQ28KLo5Jn1CIXzP/pQ2y
zB9di3M2DSI/66apXiFXkr5C90quTGDp65bpE9BPI6VDxRkUgZm3q/sM4g1dFwRye31TFszHBk0W
Om1yPvr+O8u6YJvzpt8WNcjT2sp5ZmakN87D8gFMQr3XiAwaPHIEH6hq2dP/g+duaZstH+Ab8A+V
6dg9UnTSdw8clIAPfpPA8hPXhGtqQwt7YSMkdeh6QkbSPNKQpNC7aIcJ2qfAKPnzSkZvYTNscOSF
qGG4aFC81AIpkHpiXzMGaJJK8NyDSs35+pYvzePiCX4xilb1sh6hrPEi0Px5T6Mm/4gas0ZKs7AX
NgxS+yNLIOaTnEHj4/dko10C3FMMaauCu/epn0drxn15Zf3hZWRzNApBIa8KrO8Zu9/uRRQ9G35q
CSrzP10ygTjCpu/k622rdlnNX1ct4goSwaY401xDwxx6ybggPVC3lCubv7RwlqmzdBoTl5nhETPx
4HqjO8EgUI9ujBuTeDYOUrpuiH56UZyhyM0Oyu/pqcnkjRcJtUycFpGBDDCVZ6kNYMPYDi2G88BA
BtDS6C90UJxu2wnL2tE+4nNOOnP23UsuL0VDXEhA0HL96wunykY16tyMehROCVx/9Mz6DHfi6B7q
vP3gEy4pDb08SCKv7PmCKdqsjAmUbyro8pm3oSc6jyEyIIJHqM5E4cq7amk2lq1zXzdeVyTdWWcu
i/0RkQp0P+PJM+VOh3m7v9ApQGy4WpnQUqrMhjvWflZDRb5pH7MGWbLJR7eHMUl7l1HITKPjfwfZ
8GQH7YFiR4MOMqf9qvDE4tjWbZ81acYAdMrOzOWnCwNa4ugcHLQgNWYqbzbGn4+jAggFTW4Qwqqr
fuV2W1plyzco0/gqmXh69il7kk3qbljBXzVBWitz9RCPUwJQKYKd60d0caKWq2jLDo0i1G+PMp8I
AH8FJBAPEI6u5HsNGHX/qCBP6O+qgEICiSrC2uFAjWzAZJSGpF7TQ1j8HfR3nwjkZJdTZ2xxZLPp
AOb7fCup+yNxzG4Kw5PvA1Y2tTlQgj5gZGGxJjO5ELPaEEuKlruIzFN61kMTQVXgVUGQA9Rb3f+u
ysRR2+srvXAh/5z4L06/DqOO+xJF/A6o7VPKmvowFQj3cX2W30eR1rvr4yz4fhtUmUxGQ4mh6d/r
AM2ECjKdezEET30J6bbrIyx4GhtWmXQ572ZRV0fQNJNi2w08+dIx5Xzc9nnLz7AqZwUjef0ohYbo
2I45FIQFUIFDRXV/fYgFI7NxlT7QlKNxTHLSVeXHAkmbVkDjAwKm9dbRZjNLfepdtUaBsrQltjO5
qFuD0LJ5JEGKjm/iOaV3z6Mp6L40hkNA7PqsFh5FNm1jLRriootcnZnX3CcSkFfdf0OI8WjyQcQ/
vYdLzK65hDXXR1w40zawMWt5qfjclEeqAEYg9xI9GBIUQeiGRst3LVUWPjYiGORau9nSFC0vkSA7
3U94ib0lzPtCwbH4D688pKyMzmLY0QMIRz6PQYA8cDneGuvYFI8kEr5ggNOda1M2/oFURQt1Nkii
/319FRdcELGCEN8HLZ9b1/INSkHVpnWRWXfIeJcEiA078hCUq0JVf7Zc6DhbTnYaIRRdZsUZ/Q/F
a0JzdgZD9Pfr01j6+MXYfnFwWVNCs5vR/CjRfIhArRY03M8UbL7b6wP82Yyguvn7AK0CJy2ekcU5
cZIUJBa1KvKjbpDuBSg4EoTdptILObTfB5ItD1viYplMHnK5yXDiSDyFRfMYOO5aj9dCnpz9B/TI
aAfse6cfh6HqwWABcsAMYOhNRoZPgNyUeOdcdOMVQSHS7/KD7l473Tw7/RrQYGnDLn//ZcOcyaFQ
72jCrx64V+M5k+mhQpVwxTcs7ZYdWAQNR69Sqd6EP6Lrq569ramb4Nn1hX6/fiD+7A2YzazIyqBF
ukE6JxZNWLek+2jzcasQUlPR3A9N6AKGqZCAWhWlXloy62Gicp5OAQUkkiWp395DLBIylXJSw/DX
9SktrZrlCygkNwMth+SkwI7rIwVZzWfw/SLcQjfomtteWDcbGmlm7fU+aC1OYgQBEcinTlPaAmrS
IhwZgvmHT8WRduJ7Mfv/3jQtGygZgfolGyshP2q3G3azx4DOaSlC+XBwVgLnpUlZ3kEQ9NKP1HdO
YOnXaDbge8DWIBAgL3cfZSdTkYPbyZf+8oq8PqslE7apF9HEBLldt5m+q6QWxwz8rRtFUn0QDpDq
qoJcACh30NZQDcnBGRTdQOWpiZM2+icERnvFLS6cSRtKmciaeGBhnN5JF+i35CInSv2wPFyf48KB
tGkYRRtVuWEq/UA7gdkj4V7ufJl1cUlh0LcNYXmKANK1ZR4N6Qckd54yt08OXQg9yHZMqpWzsTQJ
K2yYWDkQSH6WJ57p+kCMmh4UOhrjruvL3fVJ/DmkZDYNYyu8sAe5b3jSPbItFxm3CwIczUx4IWuQ
LLWBD/GltVfL0p5bbmIIWo84KU0/WnTw7khRV59yCtq463NZ+LoNoRzQvO+iQ685+UmHXjaSF26L
h26a3JYYYTZg0tRJFSG7HZ5ajz0Nc/LMaY7W1ss68Tm4HwNy/H+Y6cLu2/BJFs668OuhOhEXaHl1
ucIZej1ih62qEy6tmBUxQCtM9tPodCddF/reIDFG4qBMph/XN2RpBpe//3JTT2npQJxatCfZIhGN
HHv/THXwCon6fiUGXTi+NnQyATRTzCXhJzqO8JcmfGWk/VDQhd1MAGv8fBGNl3TP9QktrZdl8kBn
doAK6fm9cwiXj6ToR1SMhJ7CdCU2WFoyy+SpQgqxSyr1v9gAkftWpcO062r2etsUrFCgDcHRJQIN
ovQUirkaIOD72R3I7vrXl36+beAQiFLgtlEnxQqVHZRTwUAMPHH5EngFeMWvD7OwDzZaEldhCYha
OZ2m0PuSpJBWQy/UbQUnZnM1clKPuWDtdAKp+3fDoNsOOMaaC7lY1n8z9szGSPLZYbJxpukEidX6
AeKQUA8AZ/ppEkZvPLP6xF1aIduy26EzgYzGU+vqC7X7GHk/ZFvepkvBbGpGLiVk1Ydefoz++J5L
2myrcVVl6BL6/GmNLnP6xW1AKTdlGWK9Uwu+VSjzScjao1/lSWhONiXuqYYn/Uq2duHA2rjGJJL1
MFZ+dzIe1Dn9mQJr443ywRFkeLt+WJeGsExadjhLQdsMGKIE5T0YTLSK5eCa8XN1Id9dMeylYSzD
TuagEirKQBXgYCcgvU1F3FGJJgLqlB/Xp7J0qizzTqoEbY1odTvRqNdPehjb967mt3ELMRu5iNan
RrvIY530DPq9mrPTmMG0r//0BcOzgYq1znOQcRX9qSaXwiJF/5y63KZpCgKzfBZrEImFbbDBipdH
ik8lN6c6Cf4dJmRz/L77G8mdNUzV0kQsy04BHgUnySQ+xgLmAEhEuwkr74XkNHvUXriCTFrYaRs9
qMBUlQGiWp/U3N8RF73zAXSTrm/F0rcvf//Fvv2qcQfu9Pg2CMCRHUf5Aw07a2nehZDAlniWcwqF
B0PVt8svh5TUQ67owZH+08+BZt7/XZdkrQt3aSqWbSeDW7iDkjVCTqgaQRhToAuh+Oe2dbIsmikQ
kYXQLHisXWc4kHkIPkdNtPZCWvrpli1T4MZNE6n6BGblWaDaOrpgmdDFbaAqsAn8vstyrNLGGF59
5fClj6Jx5hevW20tW3g229g/AseQp+VQfdWdHBo3juqOuc0ucsepYntDy7B75KSfun0C5cdgQLY8
AX9Y7PGwS1b2Z+k3WE93b0gk80wjv1XCBYpnBDdpy17VaD7nAyhIIN4Eki8CmdGxvs0qbbygyZUG
QQiX3wAo8+Ia5AN7PKjWEpULJ8JGCUoT5Cl06sMjTXvH3yCrF4yxD5aBu+vneeFet8kW9aQ0SZ0q
PIKNHFpAonj5Gbohf5Ps1Nx9vrnOz2y8IEhZ+q4b2PxIquiuDoGvispV8suldbKMHtGQg2dAxUDd
6iXy2biuCVDUJR6Lry/U0gC24UMAKMtyU5x0K7pdAvTjBzxmtfaKWbhBbLpFkxFQRnaz+YaO2Tqu
IVaxkZcLMPc5jXsPbOs3TcNGC5IU1Hdq6rOjaYlMn7VhUHIekz7Ld9cHWJiIjQwcZjaYopnlCZgn
tBdebinjgSJpClHl9kJyf32Yhe2w8YHad9LRaYsCjxo2h88CCR6zp6oobtPBYTapomoF07LPsmMi
XBgehMwisp1dMqmVhVqawSVY+eXGVa3xScJJccqEZvdQwRV/BWkersGkL+fyDwG7dxn2l88TlHpc
r0P2FarsmfuP7gtl/s2gi9fepUEBcpxhNmFyN3v+4DxnVe58HTWMZq9AUvtFDD36ECGGXfcV8u0u
8bZDJtz5YULLDf5fMj/bTX2HxqYZyVJnAyZFbZ7Rx1BUhyRVWbWhdPKiTe+wonyGyKDv53EleZse
KTKofE983bvPKghz9rfv/ay78KiM8K+QGaijI4BzDV7BklfVHejrSrmv2zxpzzCHgW/p7PryX40l
xOXeRrUK8PrvRfLh5MrlcsXkl46ylVnwi45Hs47kiarUfa2bCzy0kq/+2Oq3Iezfrp/kBbgCs7GO
DfeLMHcz51tXFe6OtDTZNmP3OajRiJTiQb0B3LLdjM4UbaKo3FK0z61M8HLU/nRGLJ82TD144gUm
qEtwUf+0VbAb9ejcWc3OLK2hFdGolHcgpQzTDxGwF7cr+AZ0q8mO5DraZxVfqxAtDGODIKM2L/1y
wBqGTpMjRw9UjwtxAJYxiMkLtVYYWBrmEt/+YlRsNE2fUj0+Nr3JN1Gqn0Lpo6Q2ip3y/ZVX0cKV
bDNCFhwpZnCzJd/mKLmLHKeOu8HbFE33CV1dCMujcgWFtbD9NiZyAHJ78pGtO1JYHN+BD6KSR15n
gzxXdQmhlZVjtuDpbERk26ViAC/kgDZnPm6qRIxbQ8iX6+az9HHLz41uC8ZJJ5Mf86Q9taF9rj6B
X59/v+3ztg+oRl+FCc3eJlBGVw88Gqi7M5WT3/bussGPfgrZ2Kqr6Tsoa5JYlAnbdnm6FlUsLY5l
4JmjvZHxLDhOoEtQoCtwUP2r2gZu9rblscw75X47eUXtvufVRMiJ5IP3NM/Iraw4x4UJ2LDHoAN8
ihaz9+62OjlWrDPqqfOMKlfC3wWDtpGOYiogp54k6l3qKLq0ppebUoOoDimohxrOf8WkFyzNJnVM
CPJNoEALjhLCIpsMJzbWnagh+0FW4rqliVz+/otnEuHog0yvLN/DpmC70b+8Hhku4Lxyv8oKxN03
7bctOy0ygv7bLg2OpGJo6ybAtXdxTtJgZT+WFsqyZj7TdGjDrHwXCXvpQHS1h3j6vjKtu7JOSwNY
9mwmt+y0W/hHf2IvAwkhr9r5+c4NK7PyHrzcBX+4VH8WeH/ZiTSKIFjC2/K9TPPhJSfyO0gYph60
Zqw8iGbyd23YTFuh1bgS6y1cGDbuUI2IIqHwoz54w15Akfxj8vC4kpI/Z6geIdUf3ib6wWzgoVKz
M415R48DR/lrSAEOlqHHNl41rhj8wlxsyGEzZSYHVE99QG0e4lslyu5jncm45MjltCBiiL0RCkM3
nWYbfUjHrMwGLwweWgeQOnSvhpOzmX1oi91mLrZU9DBGojGjST/cqHwZUbzchlDKuPHXWyZPXccd
TF2KD7SYOPE4597RqUS2EhwseF6bvBH8eKohQDICAFC1/U7l6M1+y7uk7G8zdRtiKNSU1WlonPeg
oBRXKrLKLji+EeysAZIXbN2GFIKeVwNERsOjJshBbQm2w4M2iXDQ0FWm7bi97RTR312vKVRfpqC1
PAJMWKoH4PIbF9buzPK2t64NGmSjN4Vjb6Yj64ZPNL+UD8Jm2F//9UuLZN3g7diTnnaK/u9qUqa/
yzpTApThTkDe3TJGYGMFW0Q0WVVN/hEPXrHVRfJPTdwvQTLkK179z4c1sBkRRZAjb9pIcmSqMM0d
Xq1g6/FVCmrp22ZwcVe/OHXpCtB55o1/lANQvhA6GuIa1ajNXK5m+n72Ivz34gAj5e9jZMQNKh/0
NUddqlAc27EYh79MGJTDaeTeCGDfBMJhlHHbllfPEIdU5ZehSlnAN0xAzX0ztdwN/45aEDN8ELxV
xnLbAyacfVGczjOJXd5OdE1NeWnJL+fplxXJRubg05eLlKBZXVM0oPVZ4++ur/fS1y9//+XrUYPe
qaQn6t31zdNP6ABKZ93KZi593IoBFCVjgQTedCTURTJD9W22geBMf1vUHdhYQpJdOPak6x8vbasA
gtPnAEWIleLo0o+3QnpnaqHZOTXqPc0ytamminhxlHTk1pNu+YNBOR4yNBE5immM6JOfGVrsUZq7
lH0rpzVqZRP+nKgHocrvO5yBtTRvR0UfAENBixFpn3kYPElkuWOly0c9Bk+g/Xpq2rWX3J8dXWDj
BvkceaKdpuGYND3SAyE5qKxx7l1jphVXurA1NreiHngfyIoMR98jZM/mwN1C0+T1ukUs/XzLO9Rd
xrg/1Ii8Bw0IGhC9ntuauC1bCLN7RNer8kuXnf6DH7JBgGVO4FumafoGnTUJNK8Lye40i1WW5Hn0
mLIoky+Dh67Aats4MjLHSYMeE2rzc83cE9TbVT9sI0Nzejc3c5u8mrQlffQcCm2mcedXflYdooyH
7rnPPcf/3OAOokcQRiR1FGdzNXFIFCD9epwcr56drZF4EwxxFaRlMcXgcs0/yhLC6qJrxqNioFve
g1+HkHh22ZS9gHAmVF9HcOWDsBhvx/aiMWwiHR0Cr5/Cz31NRPtczaVH8k0Q5ao6O7xT7qcsyepi
D4VZWv/gkWvyd+5RVe6SJAja7wN0jgp0kORzFv0jAkjTQDsmYaXvHSKpfBbdE+nVtFt5RizZx+WQ
/eIBNVgu5kqk87cCkI5NGkavCg0JTUfcQwiQdeyW+XcBnHLMunqN1efPT5fAZp9sU86Yx4MZCSFK
/HtJedPc+1XPvtZjNwf9NgiZjpodx8ugRGqKIRd8/XQvmQ79fbZDWynBasEeMrBpPQ8DFLPoENxG
EQumrd+/joRzOhCFeeki4PeqT+dPftd6AAde2Ievz2ABwBvYfJRT1U4hDTL6QPLsjmoUP34Ch5P+
7LPgvgXUXjB+J73+bWLu5tLgWAjwr18fnf6kpPmD1dpAS31BJqLJyfmakZknD+mEdPVrOCapU+w4
qMKCQ922hd4zNbD6MYH+th8XgSx5FvdjMp2Csvabp0g2YGJ2+gRCW+jSm6YtE6prN8MIsfQ32obz
9CAaETUnZsowe1QkwrTfhhzUsflhghCV3Oqu5fNbNql8PKgOnfzgo8hG+S0SIy0fmrQtsTRQqsIr
K0FLqbMnJhS9iJF8wXFLBi/nG2kofsc8lsHg7XKo4agfBB0zeXZpoh6jOzqGUXlOJBpuXwbwXQ3P
kvV4RoCubZg+INyHxoe5Q7HijUvTzH/XqBhMz7xoq/LfNqPwOhvR8SEI4qJJSxAL5GlVOsepAR/u
55QGgf/i1UygXaLLJbiwASjwN03Z0c+qd0BxN0+dFBtGFHVf02HMsr9SR7buUzSAOPKtgmAhGkzB
FUQ3CfirkkPAphnyxaDj6Pg9w3/rA8hTPLat0LvFd2UDXP4hEA5Q3xFCnmZTmsLkn0JCoWljUApA
L0LrOveidSb5L6voXMVMJ6050qaKvCdNSc/3tNBefSgzPxCgEGxTEI9Ij/ru3Uh15MSYSdB+oObq
VzIekR5qdz18G7/Pa7RaPYs+BKd4OV+wXWDR7ZKDabXUP+Yq7Hm28/Ohbw6Fi3JBU0aRfDLAW+pY
tIi4yaYLWzQcgKhflclHWU8kgD7gMKM+CrqvnO+9Anwocad44re7Khl9PcdDCaGjVzDjeME5GAA2
50CS5VN/6tMgRJ7MzzOOdWRzlpTf6l7hVZLo0M9icNZG4b8TMPriPAR54D1MIso/cI4MAN9GhMD8
Jhmbuz1OZ++1/+jUlP6XPFX5fACvTDhspqTt0A9e6agacZlq6qMjJnKTrQcMYLEFDDqROygTUHLg
A/B69xkUXC8ZiAh1TeQluuZpRo+p68ZFUXRSbko3deqHZqLJcYRaeL9JUtHXDzkD+f8+AWdssmmI
nD57wdTzvz20GHVbNgru7FOge9kdkpqwOaWdWX8BUTatt6UjlNhyAd2hXemBs+luaMui3TNPN1qD
Nazyd6IFu8++9hzBNpKFVX4/FLqFQF/ndfO2zaPSPFYZ0D0Hpiuf7gJ34vVj0WTVKxMReoJKV8hv
LS7r4YzEIeh8oOcN8sAnDZU09jAKGZqHkINMbowDQnCEDZ0BdwlVxapnjcqbGMDEVtM029LRCWrw
mc41oJ/IGtCXZPL0cA5d5kFgzS8jgzwFOFpbs0lTn7zxBohIJ0b3ZJ+M6E/pIwdLUtFk75YOey+S
vi+eQQqWVG8yqIJom9cmMp+0KrriM2jFcaMrH+0Kx6LqNf2EuH6OPtdkLPNDjppD8xW8epXs4x6y
XcMPSL4V6avSwzQ/oCbqBgAw8iI4BLUQzk5ggek2LVIvPxR6EmwLYUCNspXnB8EOJsWyB5LkIFBr
A0/wg0DlMbmTbsnK+2AGjcjGr4F0/xHJqnMe0DAYArVfZU6Yxk1RDenDnKBX82RCP+/uSp2XVbZH
Ljht/mFOCzYIh/fohCgayt+Swuv/nlUTJlkMKs022fZTadqt65J0/BtfA+Nl7HcZEnx7lGnxCttG
yVyspWAXrmIbUD+ECTSKRdoc1TygFImGU6nR/ZnKH9evqqXvW0/pGkiNUnXEeZVmarpHVbg4u3Ss
w+SmzBVCkt9ve+GyvB1ApntE0/KE4pmCnNKDg+pxtPI4XeAEDWz2YcBTixCRhHok6HmL6aVXR2Ti
S0ZwaiL9BInaOzSZqxhu1cR6CL9nnrlL0T3rBPym7Flgg+z9RJIaF/149F0kJJDFcWII/IpNZ8Yb
kyo2RXFtaNY6LJ2PJhPRG/w6L7a4fdy17OtlP/4UsVgxHy79qGhM3h/ZiMQomCPBEFzwYauIqe9H
2X++ft4WAunQCv4I+ixzX2TqkbtFF/vR+MZBf1y36fdLPIZ+XGQ4zaeSrsK8F15qofWC1sJELEdm
8wI24yBYh8+gHfoF0Fe11qe1sHQ21j6jc0lHqF8f5xl401AF26wrzD73zDYizlq2/8+5+MAG3UOX
BZ2wqR5f/RLSkjEY/BkaRgg/DLIRZ1GE30fQKVzfpQWvYGPwfQ55wrSW5sj7TkPWhwU+vRgvFHDW
eCEWDoJNVQxCde55Q0MeCMmOl0Z9qGE++vICUEr1w0VWozOAvTarTbELB8EG5OtujvrWkP5YN0m+
A0WLj8ZyNGLn41rv1gJ2JLDZidE0CH2+LiwemcKDw+RVsptAh4pGj3ov0uCJBmba1hNa2ouUnwoE
sCvFh6XFtHJo0lPOVESs/4TwLVJ7D+SINY8Tp6z8u1ZrH6VOPPZnvCGFH92PCVjO48oHiz5f+QFL
B8byHkNQaCcBWfYj1BMHeUi8KUnvvTQEU/f1E7m4tpbjgIo2RJbD0X3wW0AJs+GTCfnJuHQz8ODp
53vOjCweQegCzfu1AuvSulrOA1nDfnY0KR4FDinA8PlGB+BroRHODVPBqz/z5zzCcCCN+359ogtm
bkP8syrKTTddVjJ08YbrXbyJFW6UIGZ54H71oEIBWcoeLB0rK7uwdTbsX4vEcWvBXZRKJMk2IiVQ
3nVLqD+tvIaXBrBCjCx0+gIZCvNqkEV2wLZWMaSdXLqmerv0fSvCkFQL5KanGYaN35w0IO7HC24N
LL9wBGyYf818v5MJm44AnqQhj2uK7Do4WkMWpTHa2/zxHvwUeRTEBHSrwd9ZWRU9VGkNl2uo4AXP
FVwm/kvyiefFBKaNsD8O7UxAl1SBe7kp+40bUb29fuqWhrAcyEA8IAf5PCDPDLUWPMdzoGqQPAjm
pv8eRmCg+nF9oKXjbTkKxV3XN64yx2Tk/I04XfHEFVDnXTrqDXIUxaMb9v1K7Lk0mOUz6Nz3o1Cu
ejQVyDjNPHwC3e5jXSuw4k/lqddrzMRLy2f5CVEXXkkq3C08rwDfA81zMvwfaV/W4ziuNPuLBFDU
Rr3aLtfa5d5d1S9Cz+lpiqI2SqIk6td/oTq4QA2naR34vgwwNQPRXDKZzIyMWHmrADTZiDBd/u9f
zQJQi/TRd04ewvWlzNGksZJXxTE5Ib9wx8f8Tk2dOCwy/eBn9QbxjMO07B6CMKuQueKzOmUAaBhg
oD0Z7HMDhcqNARw5Tps/GLBbL2+YLx/fGtkIOPnXHTJ4T6HOhIJZHj+1QaOPlw+fazqWp6jaZSTh
CJZ6VMtivpeNBKN4NHbJ6+Xvr9/5QwxttwdMKi7GRInhhB6EBW/0VGcJAONUR0gsQDs7E+OxZpB4
3epHcJ4KyzWA0MQbRV3Lx2boxrtMhH/rNPmI7tVbudTFrlnxiggPIfzA52/dvFW9cS2k5S5i4rV5
mmhUb0K+ULGLwVUQNYelw8P578tr6RrCdhQyqhgJNfZKDf0tT6BUNBcku73u65ZnCNHigvxAjYNd
gpiFj8hERXxTN8r12y13IFpkuNXM49NETP4V/OH6Ncnx3Lnqt9tNA4BAA3UwjPg6U2SHBqjuZslB
mnzd11dLfXfZ8LrCEea8fKxSMI3uqOfR9hEJLMKvW3q7V2DS/dKGoJN6FBpJ3R2aiXFwZWTE4fIE
HL7YbhWQRCYy9vvxBFZk9pXnQqlHA8u88fowjTc8ieNmsTmD9cJLUc5h/k0iGpUqfCQ+osC1qwIM
Z6dFXAkrgub4P7dDs95DT+wIB5kR71FGQfthMiXZWCvXNCw7JmANhlj8kn+rYvaRJ+GjaqNkB16s
EwgzX4cGeP7rNsWyZoi0RXGXpigQglXxhkbTsm/mLt/VKUi+rhvCMulYd8ovVDSfaN8+iVj91Zf1
RxyF+Lo4+U1X951hiAm4b/R0j6eQTomCcN5M+H1AkfDemIDj9rBR8wTaPJxrOkBvsPWOMs2+Z/Ng
jpNZSVm25+GwD5s/WCyjGlE91SdBwVtqlv4vihz2xxSaKJ+v2gkbMr9WRVDjC4vHsBMTuktNyf+K
mjlYXtvFC4r7y6O47j4bMN8EBvRatMPhRd56T3OV7XoPopOMe98nD1xAFeKVDxNNfq30LGnR/3V5
YId3twH0Ki/wFu1b8QjmEaVAqRGhDp6gsLP1YHIERdSyeZahckJ0xr9VIZozpDe+TIhUV/4m5dO/
1ZRXkEq+TmE2opYLyLgnhkTK+quMwkeGvbpJUqgHXV4q11mzzF6TjIvCTEgq8vZ7j9rejpLic51t
EjW59sIy+iZDXc2vQv5Na4hXy3IKDui/30JVuX6+dY/rjrep36vxBHmTYacyPLdMCcI2VJqijQDY
MQEbUh8i5AXbbLR863WSoleGk+jZjDP7dnkDXJ+3bvN47BO/rufhxBrWngknS7VD4fZK2YzIhtID
CFdoPo78m4jL+dFAfgxdEyy9u/zrHR7xDZv3zuWGfTCOdVloIBVBKvadzhMU030KVlKKljh2xH8C
NcF1Y61n4N1YPDV9UARm+caQ8DnQomh21AdNBBBX7DAEVzaBRL5l3NobEmx6OCF6I78bCRK7AGiV
jTvKcWDfSiTvJsEAeajiik2nucnnO28cg53AY+qchrjWL6+TawjLpKccPmL2xPJNxYtBojukj7im
vviQBtsIEF0jWDbdl9B6LONo/gpdA0BGJdiCzV0VtsnrkNGcbuQGXAiRt2vl3Vpx1FVJ32rzzaDj
ke81AGnmJp57ne2kgUrOsUJBVN623izm27CrFvLQzGAGOoRe20x3gEGgnB5lPM5vLq+sw1ZtsD0U
6XIfZX19QhDG96JEYddDF8nGvjkuFRtdn6U5HtUoUH+lQaOOjEcPkiAFPmXL76lFnxNIKHMlgo3R
HHtoQ+37CF2udeVhLmZJ7tRA0Cevs4F9a2cNAMvlBXNNaXUb73Yw0/MYRAGmJBTSO7JsPwrx6S2C
7WVR741EvQ9NRMnh8nCuOa1/fz9c19YZUBbdCUJT9Y0wYNCS2uvvA/Tubhx9h8OzUfhZFTTQhxn4
o0yg1wT50R+kwwgkBfdH0YJ68PJMXCfNuvPjwNNgJUJ5B+y+ZNf3QB606+V23dctD9FDfgyV+Hx+
gNOOoCgny48RiF1/XP66a4ks72CSWo2KIXzttc5vocqd7mieDZCQmOknENlttRu71si6+42aFYgd
m/EkR1SVocZNDmOwuQN/nkVoY/DBzBlrnxHvgcQ1lOTRXsXQY33LDUTA/4fi558tJLSR+MrLTMPU
OD9MI+rSK28h/p87Bme6X502gJR/edL8vLwzf7aP0GbxjWuq8zQyuK17cHbhuURuwmpNPbXLVu/q
n9+reK7/0wQbMCOOgZ/r05QWyQFyN7/SJgFjQimCPXJQcpcS9Blfno5riyxzN2YwQ1gijyBDsfKn
VGCyyUGUP0I0Zt+hE6Ctodcsg/jj5fH+fODCdP37O/ditPbAcQC5ebQnBre61eV5AIvqhmdxfd0y
ecELbwQRFbLFa/q4hzwJADHL78s/3bVUtsUvnQ+ceoaUS1p3+6waImgBwp+swX4CmPrN5WFcB8wy
/QzybNViOh9YmNG7V1V8YA143Scfhb/LI7gmYhk995lHS5P5wHGAtNlIsuzfXpKsnqPHdFZb5VJH
8BHaeHvoWxjw79TmwcTRD4HFQoc8WFihUiAAWck6cqvIQO9oHSBN7YVPHpBZV3ciQwnln2dNybqU
taEEVZjyc9UIdey4X25s058rZqENvEeNqisW5gOaqppbaFyww5Q0t6IPkp1JOYiI/ewV+cvj9ovc
kQoIbbpek6gMQzIsJ/dv3zRZQv8khv5eptFT3KPes5Lxh3r8BPDWVre147DYyHyN3s6xBaDlwRSo
zlYj0sfoOfAeh6TSgOeJeCPR4Tj2NlGvSaYQ1BCEnHSTJDvoABzoupboKj1cdeptoLmM53jyGwyQ
0VojiYnknIRc4THh9X+WrOqPl4dxOG9meQmW4srhfPl/LmiACooIw6+kRKyWePmdNwfeRiHG4e2Y
5SnkSGsadJqckFwOnuLY5J/bHqHO5YnQ1R38u84T2uDyCbT+4DXqkq8A5PpLc9CDHNtDAaAFxBjK
Wv1QUOnSd1BK5s2L7oZQfc4iAiWwQ210Scr7gAxpzG7QTBZ4XyCdS8JnFhtagYQLJCDk94hHXI02
24LFXbdPe8pHuoNyTZMTIOgCiJ9fFQmGNk4dwMKgKGOFVr2lnvlOAiQsUIudtsiTHRthwxdJBmTU
XLf0VLVRZ47hNPb8a8mahm+UKxzGYVMA6zrICz/L0CThl5/52v83FeOnediksnINsFr/u2uZtzFZ
gqLLHgAyIEegniG1Fmu+S9iw1ZDpWqR16HdD4JnLkCkly6kfKNoD2OS91hHLt3Lvrs+vf3/3eZV6
mdB+HZ2mDJxr0Ltgv/1ppneXjcHh7W1cIhTNVwUhGZ16GT2umBxcJ8Gu6oBdBi7bA7PC1wAnetCA
ZVwe0bUjlh+Rczr/t6GvioAZoIv+okmSf0y9Lt44VG8Jpj8YuI1SzJingHUH5qdBWFbdxgWFqLz0
gJM9MJrl8pm0hXhoARs3e0iv1eyuAKraewYeL/4RDtxrvzaeqeSLyialv/d1Wk8vArUP9SGopiW4
7pkd2uBGs4AqbBrC7Dkg4Dc4L52J0aLfeEDK/6dd6MC2ODsdZ8iGOIJmgJR5S7IHCLKY/wg0IMnd
tIzFRhulY0ttbCPUdiNO0NF7ooFoP09t+7ECa8xR5qbcOKauCayX0jsjEFAsR1wN7hXijfNfKk89
ussrJEavOpM2mjFb0I7RlEF7MkzyR9IhoydUK56SBZwW1w1heYl4SpYuBAPsf8MApZtHqJmEd/8f
I1iOgs2jaLuGKtCJmG8ZcpNHKUxw2wJk8vW6OdivEDa2HuV+e4ozmC56ij9JiKLcoDtwq/XKdZJs
50CHVaScNCcki+lNNcAnhHho78HnF2xkDh1xX2wFF83SVWEJNtYTH9N23xh8uBJxtAv9+EveEPnt
8lq5Tqz1FiEs4wAR9f4pywy/Z3rGzVxCoGFjKxyzsHGG6KSIgYs29BQmHbthSWH2IdfkmLCaHOpV
L/HyNBxRnw0vFKPvxQkE49GGu0h0ruHDGgU74G6r5ec4tOZ+GDcvI8fu29TCKhyrqQ1S7H69lPfE
18G9YLisRxBlbAR/jm2JrHhAyoBomZXdaUIfSYAOGS9BpSDp+41td6RsbLyh8UTWmbIEA0QNdZ1K
6uQV/Vk/4iGKj6lqvs/FFD/kHnrZLu+Paz7r3985RpPxKBC+gedajHgCpRPeMgmqK+frPm9ZfGU0
1HpM1p6aWJzw7IUsHirOl7/tOsKWrQs59JkZ8dLjspRHIkkBOMkYfsbDmt0kldxMC7iOlWXx01yk
vO65f1JsLJsD+gzL5KbvhM8g8rfSc1w3H8viw9QrEUoJejJEA+4LNiqVgIS7H0h4jMYl2lCGdOy4
jSQMSVrOgML7pyar9O+JzwE6KIkgGzetY7FszGAfjUhiBqAsMAWeMDqt4p9Dgn1vZdxvhAsOn2Kj
BkOdkGZq4btYhACzQ3pRrAaxvoiT9d9aidz85T1xzcYy9yyZwBSG/g6cXbzq2ZoGRrPx7bJkfGO9
XNuxjvzOAMOw7lqCItcbBxbLdXYKDP5x+ee7Pm5Zd1hVhZ4rUERxEXTmhuQV/1WkKq82lsf1fcu8
Q6gFl6rDZoOIb/wEDQX6CkrGrUySa/EtAw+XLOhrrwpOAjTit9noi+B7QYs0OXhtIMbb69bIsm7w
RFNjQJPzIHJS/CXLzqCNlKluo8LvOqyWVZNpwPnJIzyBa9zjyvdBhmManhyzaSnoAayw5V0xen13
vGo6NjywquulixHtAItck5eMd3O8j8B9v1Wjcmy5TSkMormwUgFFXJIP1TOZurk45o0Mt3A9Dq9u
4wOpgjBeSdvgv2UENEd/ZWyevq2PyAW94tcFcTZKsBmyCb3SeXBCTw4wBLKrZ/oAYUb/75QbehfJ
opy+XrchloFPhq30EUNxBp8kCO5WueEsybfKFA4bsQGC1DNgFG4aeHMR9j97j1Z/mzLUN3kpu5vL
E3Cc4MA2ck8hHZj1NWiAvbh9BItAoG+yBD0+fwu0FdXoNBJ5QA9zDyr+raSk65hZts+CcQErLfFP
smmbY9XSot9FHmO/L8/JtWyW0dMunriaQNL2lvOEGkXzOHJxh5ZrdaUdWnaf1YNpJPfFOWN5AoA2
KuLBXueFpzZ8r2MKNl5Qj/WQVWzELTiAI3OSHr+jg9fuBqWKjbvJYYs2VnCqS3Qylz5uP5Qppglq
7Wlj7sMke23BoXed/7Xhgj1A/vlIpuXEUEFE50TgBSjkNbXpDpf32nF+baAg1TSpwQAlzm8RyVT0
wdMaUocViq1+hGIVSO62Wk5cm7L+/d1t3jTxUHoEzUhvbFYGhENv+W1dhlfVv0MbHAjeiVzVaPs/
saAb37Jfxp/osUU1DIR32UYo6rA+GxVY5XIpcunhbCXa3Gd5vGS7suHpFnTD9X3LuiETl/FGrhww
aZ4+C9PoLxDwYhsb7vq6ZdyN57Os07I4mzSbbqVA+9IRFBLgk7h8oFzft0xbNXlegoMBvokWtf6m
W0hm9PsyHrh+uWoEGxZIUzE2CSKHM0dO70FVC4SPW0ma/1z+vMOubaJdkMWUCc3T5RSAkfhmUfPP
iQxQssCr+TZC5+91p8hGB/YFqkddV/onUykTH5swHrsPEAoA3OryPBwbYQME+9oHw7zXDmdQx7HH
OKbdpyK8EvAT2vS6AkrQSPVH/bmvqvl7GCKbQOcm2pdDuxGFOLyFDQYUqvLTEGEnFEbBN6179nGC
/vptksRb3Z2uEay7m45lyKlW7KFp+/ZGqfoV9PndTcC2TqprAMuSQSXEmEyy7pyVnn/IGrrnM9QX
UQy77nqw+XSnvMsyxlp9RgUBehKNGFMN3iGSfrx8hlwTsIzZaJEUY0C6s6Y+vUPS4InVTfkEMva/
Lw/A4Pr/UEywcX0TK9RExx4DIFl0HzY0yp+nsYzyrxBPAItNFRmSfGOz9OrbvCNbiaS3BfrTuOvv
eXcVgWtq7Mo6kD9puNRQ+YkB/zupXMixvyUp3oMKve+TB+3PtiviPjgOia/DnyysphmA9p4Q9hhB
gGLYavl3rLQNCqTtNEOKx9dncOLE0w7M3uVnEAJlP9pFXdfiF5LV472bNAP5MuSOfHKCYr1Cg66I
C72vqe//vLyZDo9jE/FOc9kpMDON53Bp+o/gX5uhapop028kZxyxio0ANGPl550i4gdIgET+0JSj
aeMHMKNFfb/LadXTJz+LaGiOGVi+QPp33bQsN6HHfKChCPW5hwAGmsoycIfyIB7CjZvAtfWWl4jj
Gj8aFMYniayvnOr+6GXkNw4nvy7atll5he9BCywN1U9e6fLz0Hn1N6hZbYHDXT/f8hEibUFtls7D
OQ6ZYEfjJ+CjimuPfG/7TRGdP299YGMCQ23A8tRl1Vmt+NIRGcejBgO+QdL/2HTokRYNFDAv7/ef
JxTYwMA+S1nKZJo8kCCXBzWhZDsJ4DDmbDNz9mdLCWw4II1n9HUnWXMSXT9GN33edMUD1A6uzFwH
NhiQgcBqKCJSnUmf9g9GZOXz4G8+3/4cIgXpunLvHInxGPQ6QcF1BhcKC+4kdCLlc1hXLPoQC0/+
minUEDYOr2s31iV8N1YD1qyRlGI4Z/NcgpAOFQtO+nkXQAfhqkgjSG0Db/xBtYvuzyoDiIihF+cW
ZyrfzxplvstnynV+LRtnSYJmUblepINYqg9UoZ74FYxlYEQlXVv139GhJ3Pk1tBEh+fE5UFdp8wK
9dkI+sgCrIjnIi6y+7INoNmj2PfLH3edAcvse1xLjQF7y7nnS3CviP4yrVYpFlCZJvmmUp9jGBsM
KKIBjAgir858oGBHJQHot/ZhyO6Gon6NTK6uOwP/Qv1NOcg9OG3OKlzVn6Xm91E3L6B/u7IAB6nA
f55k1ZeDXwZ+/d9cl0ary+6tzzMqkb65vCkOY7Gxfqjf+7MYRH2WiCfiXYhk5zcWZKnY9eEq2Hx5
FNeeWOY/ebKOpa+781tkDhGeo5SeuFe8nXapGK7rdQlsbB8ucCgyZUN9DkXDjz3B2wWS4/Uu3Uar
OSzERveFyiA/KDN1NjQyr7yZIUThya0sl2s3LKMno5lKHdU1XFcn8ID0l10TQq0sgpzlxl3lmoBl
4oQO6CbpZXuWEBWCaH1tQL4ehOS6hHZgo/nilvh4sZDmbOYpfiJNlt7FcbXhQhzrYwPsDE3Stgoo
Vr8HyNdbS4YLBdLufxDMdg1hx/mzCcAFJvAC69AGAwc1HSXY9w9Q9trKoDm2wEbZidnUEdS22nPo
MfpJhuD/aEJJN8p5rq+vNvju+suithLD0tdnUsV4CKjMi25jaFTNN5dt2fX9deHefT8UQezXCK3O
1EPtPK4C/69OXlnhDpJ11Hdf574UdPDD5jzFpV/vsgHw0N2QduBpvPzzHa7IRtjJEpd1lZriXGXI
ZhkPWBmdquSOTurDkk7XJbWCxLJkiH3kU4qk+ClswHXlp90hvTbHC6qafy4SOMebpJeLPCND3d9N
+dCRHbAyyGpdt0bWTU2GPIbHluqk0uZx8oph17PpZ1c0H+dVPPnyII4AxwbB0Tic0qZvqrPMi+yu
WvNk/dC2N5lEvSVh0eeulPJ4eSzHptuIOFlHYk7YXJzfBB16nv4iOjcPxSBOby+Dy6M4XIfN8yd0
hVQm6I+RegfVo/E80NqikX5EIzKAFFsgYNcoln3HBCJFKFPhAEfgdp5UMh0aXOG7NgbS/PJEHCZu
k/sxiSgAIpTFWfBA+cfJYz4QFEiUX6cdFNjUfnzo83L2F4VuIDSBgb78qRvbcePXuzY7+Kd1kCpY
fFnF8mwakBhQXP4fxNr5IXipd6ipRV8ur9KfsbpBbJk4RLIXD7zc8ZdKzF25r3pw31QeiHu4h6Cg
TbJir4ugv2uK/JR38dfLo7rMxrJ9FG9nI1OCp4epxVGgqvA4DQBIvr1zTOuZT0i/LRs26joIliOg
MXjXyllUP/UyJndkrNqbuWnKjak4vm6D5iqIYTVzQ4ozUDNhtAcLBFrCMkpYdN3Pt9FyzIB/RzJV
nk0gVX0CNx/J7tMxBDn4VZthI+RIBJ2qLK6qM8MNeCvhTuAfJeTAoTCdzOmvcuWqvDyUa7Ess9cN
CKDB9Yq6txfMP9Df0O/DlFyZkwlsoByK6TjJmnYPWdZ8F4UCGX2IQtjQjuVG441rAuvf393sYtZJ
7YMg+yHr28eJo5UxQjJmY6cdVhHZNk9lDRJk6p8BIF12khdd+kQEOrIDMAotrE4fCjpm1/UQBZFl
+WaZ1OjJvEQMkU8jqCzG8AUy7OwRogv539ftt2XnADLxpEoLcW7wwAdF4UgN9IOXft6ofDqukcg2
bdVUCXKiI2wDOvKxGp/7AsrriQGtyFUzsJFxkE6aMQHZPXDPL1/jvAmh+TvI6qrcbmAj41C4QOJb
NtNZS9HcGhN/bQjU88AR3e0rCZHfsZHDxtl1LJYNkQNNfTuP2VidRZkty0+iu6S6Z6yPxJe56Ify
r+tWzLLxOOhKZvxYPUDa9yT8yYAVflODyzWH9e/v7K+iARKToyFnpQBgYyq/LWX5uRNIwVz36y0D
7xdvmqcp4WdiWL2goyGkfvZIwMQ03V0ewTUFy8qZX1HNs3Q8i8Ekr1B2Gw9GKVD5j0ATXjeEZdqx
QZIVz8zlCzBNHzSoiY5zjfpNDQ3mjREcfjC0DBtNqHPHgUpe32e6uAuxMdWqhKBfL8/A4QpDy7AB
2e7BpsblzyZJf+VT9MRW+u/K93/5dPzirywslwdyTMSGxjW54SbpBnkOc4iYfm4qSQEPKEpd/b48
gGO7bWwcWJugUU775cvkTZ9QJyr3vV9PxwFJqo3WJNcU1jV8ZxMZrUyIbsD83KPo9KB0FI/7libJ
dfD2wMbFQYgtTlg2j2dViBJTCOR39B5fe2nbvHmTXkweNYP5Uqn4h6I1wieIQRa3KdFbCBzXCq1/
f7dCKjcEkj6x+cLZIuk+JML4D0Hlj/GGTbsGsGxa6ZlAnhgDiKYE37AmIL40V9LMBbb+fBa0nj/U
w3zOgiZXe9IlabfDc/86bEwQWMbcBxyUuHPIz1UJlmn04Gix3Ob5mFxXSgxsnjyiPFKk4Ab6EqPh
7blaePgLcU7191UWZoPeTFgmTaU78wUaisueQffrUPU82AUUD/HLQzj21wa9NcQ0tO1yfm6o1xZ7
Fbf6SOfhWndq492QCCEQVJz0c1bBT1deD9ZesqkU63BBNtgNysM+AbZAP/d59iEuE30jVHJErGn2
l5fH8Yi06e+qBC8rHSfDs1Cg2wZhArsHi2Ovdi2bq5sm1Z+iHiJ+jUxPkIzmYmPYNaL4N5oBijX/
NOtKG+i0eNw/x6Ar2tHWlAfVtN1jkxZfozIjGzUS1+Zbxg2RML+AXSAkWIuKfcOR0gM+PN6Il1y7
Y13W2VQryNqZ/IWrQN82fPrExNjvWZ99v7w7rt9vmTeoyLMWCdQYz4o1omHtmCT3UCbRy3Ux01tP
/Hv3ypuIgOUgO8ukjcMPGi1c/GeqOtZsuFfHEtnQNzPRfOYBztebFKVBPX/3FjeN0HXamINrCCtj
rrsRxOOtMWeuYuD8p0B33g10KBpa7TrFN5E/jjNr49+qMgj9uk2W84TEwa3K21chl+YjADbfQFS5
1cPvCJ9sEJyey8I34ZS/xGNU1XseC3/PwTP3GnZ9eAMeEXUvEZRcZyA2KI6xOElR3MlwPw3yh4jK
Md+No1xurzq/NiJOo5HWK/MQ1187QJ3CoNljOBQ1dBYuf9+19ZZ9Z3Xreblq85eKBWcUXZHCTRv1
pRiqaMMCXSNYJu5DWGRiQ6Sfl6xT0SFsdZz9NWW9l+4JHvndr8sTcRi6DYtjhPghqO35CyFtrL4I
mqjitZwgy7lhJK4BrKicNsM8IQucv9CE9wfuF+Tg6y1wmsMybEyc6pK6wJXKzyauX1Wr/2pqlD7D
tAwBPNukQ3RMwea8E0s3iLLrvO8974vgpkEFd9wnPtoQD5c3YXUYf7iUbERbSOBAFp1lX8Le/y2g
pHVESvBpLd0D43oHye7q6IfdxtF1zWZdy3ee1xRZOVSkCM7MA4WT5uHfs7dJ0Oz6+Hqa331c+spP
cr8Oznz0l1/Q+ekfpJdtAVxcX1///u7rJEMpUvnN8FxVCfsGbPMQ7Osig3bfdftgWXWDrioUcGUO
1gVwsEgRPVRet+MzMkMaL5qbGvQyYwlVrsvDOUycWCYe+zxKUban576vhh22ZALTGUj0CggYXudm
bTxbX7ZUds2QfwVTnHyA9Ix33xmQdl03Acu2ZdXwckRHxIvoyuaOZhAXDDJokrNFbKUl/mzh1Eaz
cRkldRQY7zsvxu6pCbLpkKXTfGe6KbtN2BbTz5+3gtpANhAw6lLxITwLD9yn4H6u0PPWDHG984KI
vVxerj/fsNSGsmWiQovFkgPN1JTihoDMeBdNNDouw/g4K37rj9lWdO1aNsvIpQ7naZywM9Dfhchg
MRZ7ARXgWy8Sxd5vN+3dtW6WvYc94MBl1ghosfbRwZhM30Bq0jykafjr8qK5RrBsHvqL4JSiq0Jk
j0cA85LpNM6Q5VnCcvl43RCW2VcN8Tq0h0ZnWqACfDtBmUTvjarndl+Uy1YLu2tLLGuHIE4GWJaf
v3SqKm8CnIbDKr0SQap8n6BisxH5uNbLitwBlwNqNe/FCwRFxQ3w2ewROsGf8ZbbYotx0KRBNv6f
bpiWaavAmYP7sB9fKEUCveXTB5aiEtRAp3OntBfd19z/7XNafRh6dG1f3qg/+39qI9zAS5xGpJTj
M/SE6VFk6AlPUrYlIuP6uhXOq6JbOHT2ihc1AcAD1dDxUBSDOlz+7Q4yIGpj2iodTyKdSP3w1uEA
GhbwWnYyeF06EpzQIiceQuiHlFCTM+o+02BaZmA+/UlyMOrxqESzWV+UX/0p/tovNTr1Uu5dh8uh
NhZuSn1fL7kfnykeFu0OtwRa7ge8aba8uGtpLTchhiEu0cA6PEOCeGXWC/xx5yeAi195MNZx3wUG
VZTzZkw78VJhoGTXL8GyU0kLzdrLm/fnAI3a4Le4ROtaLgJ65iXYu3iQ+3swqo0HVYLHC4yrv7Sf
DHs8kfINK3YtmOUsfMGHgI1F8dJWRYTyV6BreWQVelk3ZuS4i/5FbUcYnq88RPoFck+7LNJfeFH3
HyW4DWuT8MOSQqDu8uK55mK5C5KoEmrIfvFCSpz5hOdopRDAw275I8f3bWycRlpwYnPifWdVcxuG
0fi8eFn66aofbzPP9T3aulPR6ufQ84PbMdEvb8tz3cfXzXl3bMOi6A1nMz2jgAtqO8BB6765ripF
bcVcWTaTVxnYBBk9aLqz5KNuG2+jLuhac8ugJa8a6A3AIHrQ7uz4BN2gYuZbvfuOO8zGwgmkY0Hl
lEYf+FzWzW+eRpL5kP0WvjTHWXYIna5zHDYobmBSVG2aBT/JqrUc5Tkivt7rQMl+3Q5bdpzBMXVN
X9KzBHX5D1WsLtWfvWrr9zuCin8B4hjI+JoU762GQVvyDsLdQ3AT+8sy3A9eIotDPjE+XzkZy5AF
OOuQZqy9b9AJp2ABKdt5uUtpK+nh8mq5IgsbGqeLPqJLPJsPfewP/xFTo4Jq14NeyiB1vqTNuFci
hVdnAws4Ao2WpZAXl8ghFtN+rItkyz06TqCNm8tSoxqwTPrnqoNyxAF9OvphLodo2qdZTDcoPRyb
Z8Pm9BRWg8CaolPQj3dcTLl/M6GECW7OMIKMvSF9d93WxdZ7oCfVHKcm9c8ircLkKSxQ+7gx87hs
5dUdDsFGzoUsKPOqKL3vdKj7+ZB5gE0Vqs3I8fLRcG3IOu47V8l5K0AnGsoX4kPAqqdd/TB0iYdW
VHpdjyvUiv45RBiTDikdiH2x2GcfSFDH/DRmw6x33WJ0tHHGXQtleYRSA0FMo0S+ZDrsj6s2yI0X
5FvyDK6vW9E/gegI6k4dGCNpRbJdkSyA/iUqvQ7aQmPLBVCRBmD+bHCO/JBNj/FYBsUtn7S3JVLq
mIANjWO0oWEWBs1D6E/Bk2jC5vP/8Fx1xHE2Lg5IqDbuBUMoEtbNMWrR/5hUQ32TrTTjjSrnJ+Ay
w11Kt5p2HcfWxsnxIkplPM7ZN6KHTkBAtIrEzgQ+iT55aDXbgpW6hrHMu8lKkeVB36DSlDQ/oAvD
PnAQ/D5x7mc/rzJAGydXLIZjM+bixeMhaEl1Ut7yNx2gois2WKYc/jBaz8Q7G2cKtDDKF+WLmIHw
NBWy6tAAUAcFP1zm6DC6biaWnRuiRBeGqnzpF7zuurKqD4KVr3rxrx3BsnGI7EpWqbZ4KQfj7bNF
fg7w6Novk/x63RQsM2dhxAaejMWLL1ioHxbQtTb72EPTyU0MUZ15w+m6NsSydggSpqU/xM0D4CLT
I2+r+SaGHOJjhoLBjYq35GEdp9fGy+F6b3sRp8ULJaS+r3RBbkYIBt9xf9gKhh0zsTFzXmF8Gfqe
fGFR4O1VK7N9MY7g4BuD32nXbRH/u2ZiBfSULsmcj0v5wgpBR7hfuMc9yN3Lx5aU3ufLm+9wkeE6
x3dmohYlyEwz5Cko9AtMrL/0lOVXJYyprT1LQ4qmBK9Lnrhpu6HdQcEZWD8I4i3+lrNy/X7LzCu0
6mvuDbij0n4IduXQRe0OvIT9FibW4eVDy8CRiELHMF2q5zeuUM0+rmLAzZTfNWX2+kbXE/hevuFN
XLOxbF2GABPMbV8903JggHJzfgpUuFUmdR0oy9DnwfNDkAVUL+lSDnei1OKJav/M/Pavy4fJNYBl
4rW3LBOojKsXn+TntlqgD7GGVQ2ZttqyHJkGGy1HRwiPZ3VYvQBAddtpYMBYO9wX5OuEQLT7P86+
rDdynAnyFwkgdetVVeWrbfddre4XYfrSQVEURV3Ur9+Qv13AwzFLi3oYDOAGxOKRyWRmZES5S39u
G8dI3w0zb5OuFTzD22D5B1QK8QGaQdOhWbT7TRTgB2aq7K/bdZNdLia0EMC486xvoIOZejV1/lSs
dnYcr2VXTPiccnXkQdqFZ74zfwUDaXNcCPvUgzrgeHnbbYu1DfzKhxA9ekvi994/cY8iINBij2CO
F4eGSnVIii+gNNtDfdredCaznIxql4y+n5+lh4ZFIIgFmmAb7kGSFExQKRJq0a++rgOdBsgggNAX
EHOadtCgvjxVi4GatHPaCcY2X4vxWbvxeJqHyXtPg3WPXtm2U4b5izCoeVE4PFt93qZRM1QptL10
OgY02TlrtiEMH6ByoKOjPh+fw9GfDzqAHEURFXdtHO91KduWyHACfAWdQh/WbSZQKvwooEo5+1Nx
vmr9Taid3yQOuMwK9uxqUuCdy8eZepDCoiF6ra8bwjD9qKpJ2ZYxz0aUyv+UNQ8fAIzZ41J5+aX/
Lc+7JtIuj7t1biJJ/gEk1xNHx+2TVaXJFK+xTuMl9kU2QFRDoRgtWCvctCurMTzVPCim44gaeF/e
hD04/KN7cH5JNj8iy+cHf3nS+0juNnTuy2+V63oBZOdIWH2MnN6Vm7AN5B1r1eoUUgB1EdxOCO6a
9RbneCVNWhHiMQa6NnRlyIObt4B3piLwqNt+atoBjYW/ijCWfrnjMyynxIQEcq2cZS4TnukB2Z8g
VPrExz2xX0uAZsIBK2cCBLlc27MASdMBLI0UlCWIE9IGcgG3nUp2U2YWczIRgHnDgyFB2/FZe+EX
BCNRWsjpxinkXqXH4ltN0jsdQ15M1Kr5XhRcH8KSOzczZV2FhM4KPn8aql+dAGnC5bNvWzjDAfm6
S4qO1OIsp+APUNE/8qlRxWHw+icITYDK+vIwts03nJAIVNTqULIzd+P6BNbkMF069BZe93XDAZE1
ChI18uY8a/h+lojlhwOcwtfLX7dsiAkFJA3xQlTfxNl/4UIn6mdeJfQn5OX802axx6jz3V+Xx7Ks
k0mJF6JbyRmSlWfFMo8RcoYT3yDMSl+ZpTLBgC48TZJTrz77MSiqiYdANkdjd5ro3SNlsRATCVjV
A61qr00eX2pDqBM9x1XZHh2oK+3st22E7e+vwg+/iV3pL4RnQaTHm6gO3DtftNNhEruse7aN2P7+
aogxGqI1markkRX5nTvhwdqEaEa/vMu2E+X9++NQQqNItBTd2d0I95gMPhHX4UuaM+Ec1hAg6XVE
d/p1tvei/vZqKpK5UQnWc/IUBiQnn1xAZfUpdpxJnC5Px+JDTBCg5h1IJ/uxO1cOfY8aeyPSam7y
tJXzx2YKri0gvISIryZSoLsrdnIvfhSlWj/MKhZVGpF82kG2WU6ViQashsAdQLAkzi5e9KcZzTLg
8kdyh++RplrOlAkEDKnQnnZ7dgZOAHTF8xi6Ep1q+V6Ozfb97bi9Wh9X9ms+LxU7S7T2fdCyqaJD
3YNBb+fY2hZo2/9X30e3ptd0ftKewwHqYeEM+h6u8Ghp4BIvnyTbDEzD7sqSDqRMHmdIqr4jLTSo
vHbydu4629e3v7/6/apgDu+9LQKJvLxLIzQGDKkbLPOOHdi+b5i1EBUJpryvz7Gf4PkoFzD3HNDM
SXYSnLbvG3d11LhKrA7lmaflr5B4Cfoemp2uUIsNm0i/vIHoKziexBkdm/KuCJx7dLWIE1295zDe
gyXYDpBxT8e+w+aA8PYs55h/HsuVffT9fkNux7+vOUDUxPv5Uwi667JoUeeR8cmvm+55mpm8vfz1
tzND1IT5xWOHzCxt/KcqKCsndYshTh7wt7U95ppBDuWGUpDenMJg7ufvLqDp5DpyBmqC//wE6mxF
t4is4Eg4D25yA2316QgxqengxLtgi7d3iJpsdqFSPQfluf9EErf5DgWp+1iu3e9+3s2zvH2Iqclo
l4OsUkOqoTz7yK4k0K5Wy/Lo+Ty/TmMLzLX/tvKRJ0PlBZN/BuXD6J8YK5P4IOJ+r8RkWyLDyjWk
1t14iERWOXhPzxq3tfRa537Nd8VL3jZGmhiGXrHCQbu0LM8gqyEnOQFv6QZEPUVSfGj9eq8BxbYV
RlAObpqtbdArz0Wo2gfpBeQhaRHZXjYW2zoZxq7Ruum0c+g9oVkOMhDTPN/EJNFN2jbtr8tDvB1H
URPQp+gaVGKZRDYH0BSUkSvvydzJO5Er8cMh7EvQg/rt8lgW2zdp62KXSR3XU/LoxuLdFhTKTrwb
tXQOgK+U6eKMnyPKxM3l0SxbY6L95npheStodZYAJeg7idzk/A/kDxK208FrOWImZs8t2oCrMKRn
liS/ES98gpdfn4B8Okfh7jm2zWI7Gq8uXN9nQz8EhX/m8VDfvcSEMVv3SFZsUzAMXa8141FCRCai
Dv1xoe//obNcbxMau4+uP+7cjJZz/B/wnoRIHPhP2kwFnrucOkByTs5GxZ3LNmaHy/ttG8SweAhm
AMcr6+CsuOBgKCkVXY5wYFN58hrH53eXh7FtiGHxLAIT6hDQ4IwLTAF+2NHbel294+Wv28zRsHg3
kRyLpcVZzFP7MKJt50Mou/OMEsH3Kqbqia5X6qJTE7VXhJEHteWpfAC38nyK+6R7AvBq/eAuef2D
51P89fKcLCtmAviKUaMRjCtxRpURel4FCRt1CEFyUOwsmmXnTVK7gsNFlmNCzy6a5Q4zZ02Kkj87
JMEuyt42h82AXpmhpJNsVbB6Z7H6yJ77MXLaH1dAU4brjlW0ze3VAJpKVi3uGJxjvZAMt2E9paD2
1e6O77Wt0TaxV98vWLz4yHUGZz3nHLRdq07qVA+JXE61nvVe14NtGONmd9EpCZR93Z1zNGZCCr2R
N5uQmzdeSbFFTXY7FhDNBYOFaF+DA7BlqGZN0fI5JxAHX5ZdcVqLazRxfRA+q5aub7r/QSHGUHxH
i8p614pyhEQL+37ZNmyjGPYeN04fuE0cIOnK2C9ew6XMdVT/HavePdTjdWgF5PX/vfv45Ly2jUvP
sMUBvP7QlpWKFoe6RpfV5ZlYdt7E64UUfRpdkCARny/BofaJThWLfjsB+Xt5AIsJmlg9AbngAMpI
9KwgLvMYtjP/XAbS2Uvx2H6/YeF8VH09DaLLVFUWT27lL/dt1/P3aNrZq+zbhtj+/soGVeDkvdAs
PGtHsR/hVIS33GkgWoWWjT1+KMuBMuntqgTs47pc2qwAk8W3pCb+lxfK8XBm808PjnLnHWebi2Ho
OcRA0P0wkjMBuObgggr6Y9zGT0MOcMp1+23c57ICQ6cXIGfsBkHSHN26ofzBqZF/2AkYbAfKuMnn
SChSJbrNQmQ09DuBdgWQRFQBZ9+um4Fh3EAB6U4mTXgONfhc8wJsqPV4ZU8sNXF6IPYUvYpBN6EC
3KTVIvVNs7VBX/7tlnNk4vQIF5BbJbzLRDW7z1VM+PsGYET0SOo+bZf24+VhXjKo/63sUROeF7Ze
GKEU3WUkaX9BHfDDvPD7mS35MW7EByL1P3MDClx0iN1KADvipPwR1fjXy8PbZmkYvfaCYoT6tcg0
WfRNVXWPYSCnByQpIJ97ZXGXmsC9eepRcS276mHrkc5HdV9ACGVnnyyH2ETsBXG0VqKKu6z2/L/T
WA0nx90tEtg+bhi5D81GKG3F4jwWKirSmGsYH13avc5C2/cNE1cT+DLjoA/OM0hGbuLV0bdQLsku
763t44Z568iNmt6Pm7NfkhzaBWCyX6Didd3HDdMGcZYOReh02QvKJQEHIIis4z2Mr8W5mnC8cI1c
tciyzeTg4XpwytZLN7o/yKO6yZ7Ats30TEQeR1nBj8AWfJ5p34bBKexQ1nicJzAV3c1NEHZrirJ+
oOoU3dF9F6V53Tr5Cbg3VT8WvWrJp6kpS+fzrCe2F8tbHkAm3R0q0IAgOl2bxR7LvVswvwb9jQKH
hDouo5s8OpBAco4kRCh2eSct6BhqgvmKtcg5b+ADVAn+RhC3h98gdA0xnSj39Yu+0ktCREL48ZaH
bfiYD2qPJdS20UZEUOZzDEhG2WURhAluGx35Ny3LU/BtXnfH+ZtxvAo5ZBMsdOGuyOLShRoqsAlf
SAdlmp3P236/4SCCNehbpNrarPfD7llMbfNd5MV7CMnWN5e3x+KhfcNFuG0w6MAb+TmMJvfk0uYT
l6s+sQEedGG7WgQx1uONa8hkxuOljhG+ljIL14A9CFa3qUsjlNkdlY2Q0zkpnh/KdtpJiNhOueE+
fDmxpFhUh4Y5Fh3DBrAszmR8IBNgRWuX3LWjs0cUa/GD/0H/gaDKiQLBzyNUP9HEo8WvFWRIV15A
JlNeGc6jAJpbZF4QQUW91M6TH7P4ugNmovxYtyLOWeI2Q78xqCZ0SZLwI7iPA5JCMRPU0JdPmW2N
jDgA5LzMb+PRPY/zVB2rAiDPSV7JBEdNrjw/cCFrLsb2PNeI1GZMxXkXJR7nVyGGqYnvY0C1Fw3w
7tkcIxFJIUvbUPbp8spY7M/E7rlLL9Ez7+HliLf8g/ZiNX7C6S29h9ynsTqvVZnsmLptEwxT95tK
BTJvyHmM2PKObJXGQ5eDLWpnk21TMQICUi9BU1IC3EYfBu/yYWQwh8qbuu9L4+bqI+il42utwjBw
tNZ6brvUHRxjnr8H2LI9I3oed6ziBcj0hrsyEX3jzKq27WbyCOLL4T13kEO/o7WTeO/LkMX+37EN
l2C9XbjSkNubi9AL7lzXVz9DrAD4i8aB6+ZvnkcL2s9iCSXor25CcdOGdVnqk+O4s/gYorgE/apR
TvlIsR+6Ep9BNTx3XzxaeP6UVqvX9Q/uUubRzsQsR8Bk7ItBCOjrEYlI6c3uSXW0OFPCi6uKv9RE
EVYM3HnNIOkZaCTvdlSyCTM8v1e6E3Fu2ZS3dsXwInOk2STQNfuoKBB0s7+J+SYlKPkJeuEFm45s
je+8MLgfCN/JH9kWzAggFNIUEEyoZSYSKd+DrSB40tPcHC8bv+V6N4F6Ra6Y50Pv7axjr/afwxBa
26Bil9A/7nUrd7bFNooRRIC7V+EVXkRnpI+cm4LOBJrUy3RfQLl7x7XYhjBcSyG6GACbsHuaQI1y
M7XlHz6DEwNh7V5J03Kju6ZzSQDg9blGbieoPdDvjCRTcV7cgMp8vM8Dp3sYouA66k9qUvcFJdG+
IAiS6YKq8h1Ue6Lwc61kd53QCv0PXi8gBZs9r3uKJboSUsbBX+QILtudg2WxFBOjR9tGzSIa4R7z
cDiwyX9XkWg6+aE/3LmVwD3Tves0RJDXwW1uLx9mi6mYsL0x5nlLl4ieZfsOvdrfdLv8vPxly+ky
0XqBx/XKPbwgpEz877ETLxCqFCJd5ez9vjyE7cdvQ7+K41WDRgrVIg5yCY3rv8KLw/GjHFS/d6XY
Btj+/moA0OnVEYGmGHoEtJsfoU+Jm8HhZb0T8dq+bxh5FUIHfljaLkMsP7nHiEYB/+x4+bV1OROi
F+YMwC0xrf+LHnQZhzdzs1sotW2xYd5hPbcR7wLEoWKey+MS4fmRsBUCvCWu150AxfYUNdF5TILG
GWxh6klzpNpkgNpG5eIiZB44RhUFks7P+yVVCxcfNaXf2n3GfItFmsi9NeQDGaa+y2ZJ2Ze8TfhT
RboH3C4f2qXP0zkPkoN2xkmlc4sepauOtQnnmxnPfUjzhWcxoIh3Yj74JU790sc7Nm8J+Uxav7FO
wMoxV9FZ9iDEm8lfkXj+DW/FY4Sk6U4GwXI2TKXaXPKEDBW88Yx33AENFsnBHZLuoSv8vXlYnqem
WG1BICLJSqnPjCh040IinheVuIMgOk0rD6oDXuWcqQ7VzpQs1mqK11aAAhMo5SAnUoD87VB5DXVO
pURN+sqNN9yB3/cQvPJRLZIx4JApjnsNp0D4XsubzZRMZj+9AIZVzzjPnh7JseGOSHmCponECd4t
YD5OJyL055nm3xEHPvx/JHttp8HwFO4sp2lCK0imtcPfEzGB668bYz9KZy7LKwNlYrwv8NijY1Ij
bT4yhW5acMzd10m37CBb3t5+YkIAuRh55xdKPYUFEjvpyAnoWNq+CnaO19vHmZggQAnevYi1o3oS
rAPLY9N9KCjJjyNUMoUo2c28BvOxA6LmGi9DTOAfcYnMB47DlrSQ4unjsvtVA3hyuvx122SMqB94
SVWT0VVPqppvfIjA383umHEwzlSINLTqq+PS7SWO3j5dxIT+VXHp5MLHPaRjQd6PCtisuOPkHffU
XmOibfO3v7+KBOoFYs64DETmBh1t0pWM92WZr38vr5bt64bhD8jZFSvoNTNoc8QHNebOnUf13m9/
298DYPnv344ci2DojFFP4HqoD25f/pa1eCjcIUuK3dKYbQ8MC9dMrQDLTfJpbKG4BeRal7o1cuYO
QyPLdatkmLfOw6R1avjfqlPjzdig/XRzVVd93IT8yUn2zB9c/jx61W9fo4dFjnv4aosxmBA/PN/l
6stIP6poWNKwx41UzPyXKAoUSBogYJMWErXTFkxcnoxtwO099uq0un6MkTqN9OMcf1onBhpoiZ7W
WCfloVvCL2gEmo7Buvfetg1nGPsIkGQJTIrIQrf6rYVKRVy+D/F5PJcecocf+2UPh/32ixLKY/+e
GRdBKaOE8uctDssT4KPBYgF/+TCW7rca/7+8gG8HfsQUrqW6CXnkwTn6NW0OjWYIwAAKcZIYdM5B
c5hB1XrjdvzgFvEeENTiBEw8oHCSqs2HoX96cZfjjDc5Cpk3lydkWzfDBwCuMXRu06on9LYkabWU
ItUqusk3wV8IchxrJGAuj2Q7DIYj2EgIJUfu4lH3QNWIBkoxqvxNRPMrX4bPLU5G4+81vtjGMjyC
HEQ/VQE8Qr2KxyBf5kPP47MfurfCr9/P64DyLGrjlydmWUITGUg8JL+lztUT70Any5vwjwpAlUtG
qHQNCUGhalc9zXIUTHDgOPaLhrwIPB1Y+1M/4vqhm5S6vTwRy6qZyMCcTZFCr6l+lP4Y4CyA1GZL
NmwGK3IvPJDO/7Sd7cuj2eZiOIdKxx1dCoQ1LxeDHNvjLMc9qILt44Y7EPXQAuIBSg3N3PwW3bhT
WpYo6Fz+6dtP/G/qkph8f1FYLoGfh4grqkieaFjIwwCiALizQfGU1zM9XzeQcf9DiM0poE6rnoiK
oRwJq/9/t3RF6p14z3JBmxBBcBrETMltqVpdpCFrp2OYQIu7c3cFqGxDGKaf03zuh8npn7joQmg1
gwsbWX507EtdrDvNdHRbk7c2xbB5Dab1uVhJ/5Q3kzveEFG2/IFDF0YBLK/AFPEV7fAgk0/Dyplz
kECqwq9/EVmQ4ew0XS7zIwH9TX/iQkfOoc4X5PEvb6Nl/iagEBq9kLP3Z/4866E7SVBFFF7bna7l
jCAmnBDQZBRpnASQcTxE0ZYK7q4/7RLMXy//fst5/w+YkLTIOkPlOXNKj6Qo//waS0K+TCuI5peu
G3ceUhb/Y5L+5YSpeQB/QAallWxBxvaQrAurDqwL8+5mq9KBNixWh6bs1m7HlC2OwuQBBDcRtpwh
wg4Goh5inedripBMlunlpbM8rYkJMWSRjlqH4YGwQbZaqbOyDt+BJsx9GudZI1mMt3akg08Bpctd
BFqp69yryQ7IkkY64zDx5xjZltSnCDDBrrBjbLZVM6IGSH4XSdN5bYYKYfJx8PPYSQMPhJDHy6tm
+77hMALZFUPpsTabmjY4VqwUd9C33SOXtARxJilg7/iMtIML1GcrxoPTrQWShPHv7Z7Trvun7JPD
S4ggfHJlDGfCD6HS7Ca917cZc8vq4M6AVzUR4N6Xl8syIRN+KAc3qFdeJI8xlARVQ/6OS6F/gZe7
Ovrt2tzWkN+80Wotnko4ih1rteyRiUVE42ywkCFk2VTl/Q8R9cOQijLw7i7PyeIzg80XvXqqqCSe
fcCwy+e5bL5s0aIYVfPoFG6w45Rtv38b+NUAcdO38ZRXOGMKnSKe09CfQLPs9VPZfv426quvuwSs
MTkES55RRf0KNoXuJLp6uIfK7Z46g20EIzaI5nCIcwH+KMejXvVN+uja+wkK1mJ5zEeV+x+u2wfD
1HU1ty34dvCwmqB7BugXGIFlIIIjbVn39/IYtq0wzJ1HuROXZGTZ6uXsAVpk+X24EjTbX/d5IzLg
Ay/iKGpxrzDiJ/dL11bN1zAWwXUcqfjGvzcbWna8oVGMzQ7QBMwpRKUTvKYv/3qLcZvAQ9UGuUBN
QT5sGbOiyp/msEhufGRqb5Gu/zCgheSw/RMk1q7L0RMTVojmmjkRVcQzdFjUaeV0TQr0CtLBYbMX
QltO739whIHOB/x8lilVsiN16v4PUssBaOrn4bpTZVIDRsLHDYXIL5v6OSi+xmQCk+aBN0ERfby8
NbZJGEau4oYtA+jisnx7MLlj/4SohT+h1Wbv0bx5uzeCWpMaUPCaSPCss//polSrEPkBDWH1zzgq
VUbkSvbk1Cw2aEIHGfjVIH218AwEGt5hpit2vuji8Pt1S2WYOBgHIzeewiYji4yLVEMeJ+2ixjn0
wtkTybRNwbDzKCzGvmn1xmVTfAIAdb31YPk714VlJ0xgYCWHcSjBDJaxIfzEGHoYNWrA9y1upi7y
xI63tUzBxAcKuYxhwcFsttTTb+bnabTbPGA5rCY4sEM0WDQzWEuXEBw2APKKe5JrYHgRF1wXc5o0
gG0lwkFFJfxGBwljXBMKMr1M8z3uKNsUtr+/ulQJdIjY6kcN0JOBOgVu733vVgbl50622eVzatuA
7e+vhvAZL3lFGpxTvnztIeh+gOJYvZNgeSGoecOcTXxgtYJ8uO0LVArhsONQ3MaAM6fD2svbJeTu
ad3eCL5/nMZFHYYA56sE5frx8tRsq2fc5KvfepSiMppNXjAcS5pHFXTbeAQFAQo45OVBbOtn2LmL
m7xrh5xlLJrlZ1ait/vQsnKXV93yRjRldp21B1Nh34qMKueX2hieAIPLtszU9j4Ua8XS0uuuA9QS
Eznogv+nrUvSZLNPveM6j3OYCg2NNWC5ux3PaFkxE8WnKHBuQeMDrOIhMZq67tB8i7pO6Ou23cTx
CeKPkReK7ekB/d1Uib67E3FA70I/n/eeuZazZXLt6Whu1cr98pmM0NfIXXDg5YTMh8jfVa23DWEY
v4jJikZfOGB3Qn9YE0SPw+DrW7p2xemqs2sC+OqqDisP1dysQSbitsWjXFVqDx1o22YjXC9Cx/eH
ETmUamy/xzNkwRLWJ+frfrlh2gI8TInntXCMTn3nBJE4BhISyJc/blt4w6QJi3gNVW6Qny3IUDC3
OdYdO9WgeNw5oZYI1wTo8XiMkWdGX0S8hPd+tRznLbEklvycQ8RVB+NdAfkEuGW98yCw3OUmYI8H
gLogo4pbto3/zGvP0q4jxRGtLQ2IUPsdV2hL/Zi4vZwyxsBIAstDyDAugFDGAnLaFVBLZ1mIx5Uh
dkANBCDe/jEaWHFz1YaZ2D2B/aIKg2RqkNNhrik5N6Su48PkozN/Zw0tVQ8TxgdJlaGSjcczBXTd
izl6zaQeqBfLtC/9D7Je6rvr5mNYfuForxrw37NK0D2rlmg+zkkX/qxZ4V6JJoOK7L8vfhEm/9c+
t7aAaKg/LVuVKF+d5slJFP8ncCJgFAXENEtZkvOcKLZTU7R4hpeE9quQI3DKhk7Ir2aRT3P0jI5x
2B/xiPQ/XV4+2/cN50AGJ4ABg0ue1ZW4X9FJ/d0PvOCfy1+3GK/JxaecYhVzgWTaVh+HwnBa6Pj3
0M8auO3qV61+6Yr9bmS117Jtm40R5M+jBzyEg3iFg6Y+SjsWdvkNyDKdZedgWwYwsX0C0DofJC88
i4d+eYSQAMq6pRyi7nh5wWzf3yKbV9vtiQmlSR/ZiI7I8DYoKnkXuc1OUs5ilSaED9IdIgjXDsWc
fKG36NNQ9ASwiwfCK6WilHNVHSFItGc1lmjMBPMlHcSU4nxpkT1vfrsbtrPSa347wYSI/jbViYSa
QLh3EdkmZ/gB36Nhq5RmzwXKrc4IwVvtsh+8RZOjuHHnmdL8acFDlnQH1Mzo4O9cgLZxt518tWOM
yFKOoWxAKxok071mnXPjRwvDS1wL+ghSq48euNh2RrOdDyNQaNcK/ZuoI2Ytp1MWr4x7qRZJc907
1oT6VWPSQ4PdYc969fV34C+h+BFWJU8OXbGqZ+gCqmFnJrYL0OT445FfDYkXFU9K4I6YE/Rbb3Tg
OpZBKurlH+iWNkcodL2jA/tEgT+6zsJMF6Gg2AcNciR+miiQp2Idk+ZOOq2Mvlwe4M1jHyQm4o+B
aYY4lBRPBNC707x+2WblhvLnPECNh0/ynrZXMVRiLMNdNEW49mDg45lbQ3+JSzf8MOXXwfzx9e3I
vzraGln2adIIHPted99lHBH/lhBSq+PlldpM8z8PXnx/i8BefT+eWq4nb4AehEaqso2aD2jhJPcE
6ik7I7x9yDDENvSrIYgDxvI+KduMgzfrUKJDom6Xv8ibQZW8TaqnJu7vVTMfk7xa/onwWLw8s7ff
8hjX//e4dNR+GIwu7glJ//YAzvnBl3xrJyx6QKqACmGHDeJEI/HAa/a7m6FsdXnobYS3FtXwEFWX
40QHRZOVoJw45UtUfgASXNxe/vqbwTHmZYQLMQ3nPHFqkNMjaQ5JmKIBtZKUt6AcPHdlN+4EqbZJ
GK+KvM1BvkK3oJ8nHbrqtjLV2FyVzcQkDBeQl7l0cHPzLIQQKZLXSXQrZhru/HaL/ZuYQPT5Mx9h
AmLfMn96SeFsQQ8vi98QqUjHsOHp1frFQWLCBJ2gaddeNG3WYgQxiF9zXPZpDhjBNKnuBHDL0SmW
r+vifJ89ck1ch0ENz9BWVVuDYwvyJEXwKJl4V3vC+RYtXXNcSXnXi36+KQcw8voJJTsXhuVMmByB
QqmkGcWc3OflMn+K0XD2SOXw8/K5tn3c8BOagSx6TrzkntMl/MiY6/1dJtTcr/v6NuorL0ShZCe8
YcFyVQR8eq4rx+77yEDhsteQa/v9htV3uc47SDzC6j0XShRQ+GvntJLldOXiG3Yf5uC4VhO8SteW
gZuqvO2nj4p6U3N/eYm2hX7DbZkSvniByF5VFUfZoqOfoTylv2pOsB+67XaeUhbfFRtmr/KoB6Oz
22QAwFTVoVEu/4RexvFrWXW+cwx8N/5y1WRM0F/IO+JGLS2edKmbMoV4IXmYwxXyWVDyKPbSahZH
Y+L9eIH3etciIwWuGjd1kDNofJCnQA/mW5jInz6tT5TugSYtB8yE/4VNjMaFDtpNQLb1BxmM04PX
7JIH2b6+bdkrA2EAfo/LFAVPYVvRB6lAq1c1fC/OsH3dMG4C9veocrziqXJUcFQTxDEkhYTF5c22
bcM26qvfHgdTHA8yKJ5Ylf+OlxFY7SC8GRVehn43fZzy+WuUA2Z2eTTLITY1ftWsy2EOoPf3UlVE
BD0coMnB3wPRA6rGpbpKEzlITODf2HThWictlD236iVBDve4z4RgMXaTEFC7Tk/lWLNMt/OzF0ch
yC764T0Uc7tvl5fJtuWGrROQ/JZxomqQq0fTBxkhqVb7u6Iolt9vQvYkRXiStGudvdCTN4wWaQtQ
8R3n3p+rfr+J2asHJIErjXIMDdz4uVbhgOwqDXl4uvx92wyMC1wCPRMMoyif6tr3vBtQeYf1x2no
nO4GzUTrXg3csg0maE95YhkYKotZ3LM+1TFI3NKOKu/KYNcE6Km2mAow/rWZ78/lR3y4AZnJOutf
l1fJ9vMN0xaU50njifzeRekvrSbVnurtaX/d1407m7WccT9BzZWXsRMe64TS+EPRgsN7JxK1+IrQ
uLTzShdLXAFGAdAqtIfI4N5Ql6/PW1kakUhzna2FRrBOZD93/QBbm3ngQ047ibo/naYo811eJ9s0
DFuukFgpZcuqLBxQ26lwqI4L6JEgCdDM98ztILh41UAmDk+SDmFHOVdZvsj6kFd9cJB9KR/WBu0c
bsv9r5fHsRwrE5Gnm3EFnLrO71U3xbcFW/N/orwtP17+umW5TOid74AwZfG9CphS+pdPTuKkQvqf
alxGB4qITe2slm0W2/iv7r3eb2cPKko4vqot5UEEQ8tuknwGduPyRN5MHgeJyfUHKh5Rc9DxZHSd
mhmds9P4AUwt8n0N+dEfXaTcbxFtO3KMNEiXCVzMdWZvEgFqtvJGJ6rMxNJ435VDinPUF+x4eVq2
dTPMHpX8sBQtw+XhLs0j1JNzmoaD2MO5WDx7YBh9l89Njb1osqBdxDMSovzBLSNoDoD+Z8dx2YYw
DF6NYdfxcU3uXwSDeBv8qBYojwF28fPyEtmOsGHxdKom7Q55lUWARLtx7rjpJps8aae6l664Sswv
wJX97xMccieZvMkpM6JnqDh28e0UCH3dg8ZE5ommG1YnqutMQEH52MIp3vRj+GmZgmjHPizbYALx
SBEUcxhMJQjp/OYUDto95lPIjqsPQOlVG2EC8eJZFdQbVfWSy9AJib+SfiurAflwJAPamK+zCRON
t4GaNNp7k3uy5r9VV0JyakGV9/IkLAZnEvf5BSeVs+ZlJpGW+aiWOaTHAeFytWMOtu8bBo3m/v/D
2Zctyakz3b7QUQQIEOKWqh6qB892d/UN4e79bRCTEJOApz8L75u2bBV/4Mt2BCoplVIqc+Va4Mb0
kFF2/Sw6ysFtU3A8FNHXfT/fcOgBKo3gkAmyZ9ZM/ccyK/izRupgC5ZlS1X+wdeHCGeY5nZ8hK6b
eFgLdakDGdUhqw8Oustj7UFQwpF1+eBXVQ5BUPSToy69b3Kmp9eLm/ZlKZ6DKGWfEqeR1UFllGwc
JBbTmLg86rMq6VNksIOib6Kbehna/qGB0JXeZ3sTksecwIlECdvPXTDdplEr0e21uPMWGGGNx/+S
FjFxeXMKCi8BSOdzpYPie433xkM/11/YnKNfCFyb35F63mcKE583VJmfe0sGVXFZRzWkHXmqr6JB
btnClos3ufsq5iWk6ZGvoIP80YDbcmVEmdwiOIYremPlJUYm5sFFE2O8e4eZjH6eF7heqQLcJXlQ
noirmm/tGAzlxuFiuapM0F4VBSGbgwl3iNNGd3O29sqzUR4kr/W1A52JjXEsh71nngIy0p4PgVVU
etSdSNcnFOPLx2gOyi1dA9teM671aYSeKxk1hpi1H8u6us/mymMx7QlOAeZ2hxAcfzszliZWz0vE
Eo5Jnz2DS9Ovrksi3enE2yrYypRY8jJ/wPOyBZ1vAMc/yEVXcTqWcyzDEGLAX9MUjfp+Lob7ule7
6sBBZCL1BNdZmka4KnsyEdA99WjLXFm/Wr85SFp/ylHs2khk2o5sE7W39KSIFFj7n0MkxOOloD+j
aPic0epbIBMaswaaZt3apSnLTyBvvtMN2XdImFC+tPb7gqNb+5k2fvdBZiNLkHCch43PW7agKZzr
z56j/BITAxoui3FpVzGjFCrF0/ITLNFFPLhJddx19ZiAPuQO2gC6bMAjow18KqU4IkextRv8v5/b
f8jmLkhI8HxEiUnJc9cBGNTUIFq9/MttO9s4C1S1BJIEc/Qo8+QRjdlXQioRy9G7jxZ5H6bsoey3
KACse804FVAlBbG7X6s7PQN/N+opntnwdaiUhuYJ9hgL3cMSZh/dFeCR8/nnWtO8PE/bIhrBgVP5
aQI5AaDqaVQusSyTaorzwt9SSLQ8ME2k31xFU5k3CbJTKNKu1BBUfKaV/z9dD89DCLlmBfaGadgn
DBxA+On390YIqvqwI95/47nTwo8QWt3qW7RdryawjyILmc/VUD6XfftQ4zJ1amiToJvx34aARBhC
Sx8bH3j4hsu71su3xD4sF6AJ9RvE0jljSvkpaRD1iCS89gskWinByfSr/ejyXrDcf+7693fZhi7o
6moSefsB5Hfdp65tC/oxFzVZYsJan9xeHsWy40ycX9JkY14oGT3qCt7Vgpmu9kAVd/njtpUy3gkK
PB0eIZKfAI0c+ZHpMb0Fr1l3JUZEc7R3ok+XB7LNwjgfkq5uK6rQDKYGTh4Bf9Nf8kiIjTeh7evG
gVCR0B+zHpiTtkzJlxYaQtN17wXTLkg6vMTwemiJuI4WEz9plb34I4DEdIaCDyL4rdemZS+ZIL5k
gUR3OJbJI1pc8vGgco4oR4zT+Akid7uEHwM8jX/fsCxymVdTUiLNk7jLoQxZ9ajWmGfj5WGbxHqF
vnMI2RTNMFLFT1KmT8KBWFMXjd8BZtiShbYNsG7jdwP4xeAO5ZyEpyJpx4NPo0e/DqPb/8PD3OIQ
f1DxJdPoIbMbPhZ9iPMDTZHzBPY1HiTnXM4/LzuDbZB1G7+bhkRrZ5KBswR1pimPUWFKY/AuP6uI
eVduhPbIy8NYvMIxnHueA86Xzh0+VHP/WiW8vgl3nxwmLM/JGtfXQRCenLHOn0Xllk/g/FNfVVWB
RnCZi002WdstYqLynESkeQM0+jMh8+e2UN3nLlkJORoQL4crWUCB2vLXdpzzx6Qq/hFsCxBvW0DD
7X1ASoZJgt1Ndkn02elReYlD0sy7kLUBN2F5SJVNnUNb9uhHKNFWdSfwsMmq6z3m5yYQTy5cdMuY
dK94zIBl3UGfzlmUO0FdACT9vonBrUy7FNogH2YGzUKwbSMuYZsMAX9fem7i8IbOU9op2fgBrV7N
Aez0eR6jJDw+X16bvwf13MTgoTe4WhaW6g96AE8NQrn2IAeAFDsRnPBOyuLdRzs3cXfCy/y5Huvu
A63zf/iMrgnRjimg+ZudRrbFMh09YkMC0KL+AHjXbVdANGoZNNmDv8UmNW7uFG+SqhaT8zgvEE9w
eOYehOPMV8k4dB+28+u2OZhXeJZAO40u7QeqouQJ7PqZAI3wFO1SNMM0DF/WrFN+NvjuY6J49+rU
6GsB/rv6OmbFvHHeWt4l3ITZsZLlK0W8+9hxR4wjKINmL7l3RYN7K3aXaOR9LAbUEW41yMR77xro
okGC2sshIxd3flR0JQM3WwAFicv7/O8XJjeReMky8Z7MrftIOf/EO8AVB7CFfG2Z7jbuMovdTNid
dOcWlGul++jUbn+sInQWZwEENi7/ftvXjQu/TCFG37VIAEKmTJ1SnaCbXNRb7xPb19dVe3cPD5Pm
rRyr+YNuJnJfQhXhEID977jvt6+jvvu6X0yzTltRPPsEoMeOK+9E1lf3vq8bPq9aB33oYL1/nYpq
OuSLF95mlfI3frvlzuXc8Hq3isokGSuA65AUdWjwBRph0Y+gZxyi7mC7rcvosYLI6LUzB83doqfX
fdMyjoGOzYmomMCGrVuCtnXH+zhr9+nyx23eYJwBsmkFdC5wxgjQoD4XxfQ9TcLlfmAQb9g1gomy
074D/58YOw1s/OpEhboRTZXEtaBb59jfEwTcRNiVPnpKyzwiPzNA7a5z9CKIyb1vC3ACubjSDkgq
/kPC8t5xmn0mMWF21A+Q2Q8b+gjY+syvkkCy9D6jCrwqlxft7+EwoFW/O4pYXBG5LXUef0X1QrNv
fre0aC9O/1nGeYsTzGJ8U4JXo1SF+kGOw7ls5q/pkOhvYMQP+ritUCLZuAJsgxg+TxlB0O32ziN4
eoqYrk8gUXjOqUzc8dPl1Vo/9Wf5hZtoO9nVXZRyz3n0if4+jEhplNO+jmKQchpu77R5D1A77x95
x4CpxTVKSRxSEm0kM2y713DvUegxST1dPKctp/HklTIecvFPIrvXOUu9OCWkAidxcE9YvsXbaLOJ
4fUqIkUfCGwvuapx/bKJ39b+let17s0um5jgO5kEdTq7g/MIifXsi2KUgPu63gKdWCZgAu/QtKVy
b0j6R5xT/j+CB9EnlTGQjU9ZU37bNwMjmmd9FrZ1jxmosB7QEQDybibVxqlo2bIm5K7S8yQHwB8f
RVTRF9bpcLyvQXE9byy/5QAxIXciLKIITH/sREOh4jlCdtQhitzX0TLckFVYYd8irfN7d6PLDv0e
rG8clFHG8gHof/k55EO3VeyyLZNxpfPKrxpPO+yUqECDkBeQ3boHr8a+H2+6dlrWYxDV+PqYkMdZ
eeQRafng676v/+7Yl79h2+eGo9KZBF4IRkFIA6288b5bXg0JZKzLVczn8hC2uMbE06H1MZ+nZBKv
mkCQdmUP1qRovtE1R1UrNP15JGrjRiF1OCZucA8S4C3+NssuNSF2fBzAeeeR4FT1q1rF9P1XIhFP
qX+noNqiqbLsIRNpl3alGsIwY6fOT9MXNi/yLcpo9uXy8tm+btzUqnaqOlsW+t85hzIe1AARdWwY
x3I5mOA6aBeWZNCzf1ppFQqy/Ou41ZvDtXO90rz3XD7kbq9uPfzPvukY/jw3kYvisROcEpbLW1SX
6QdgWaoNTRzLdg5Md55k5eSLI17BHAtkfy0TsKXkoN//tozVJtTfZhLDrcVCBborMvHKBOu+oxBF
30rgEDfua9scfnfr/wcJOdAYQF/yJHmij8goOrFf+uwQdck+5B4PDK/nkW4gOesGJ8Qz9Z2UPWgZ
B1TwjgHoDjfSPTa3N2F1KnUbZFnXVXKQxHApneO2rw9re8RctzoesLl00T8jEtUPxVj+uLzBLMtn
Au7SAWEMyAbYiZXNj1/kP8ytfrTjJmmqbQDj2gYnyOSWE9jbZIKzi7L6R+JU+cFzkMK6PAXL/jLh
dsD4gMvS6bJXZGfA4kbYXMZNEFZ71OECbqLsaOKPgAsuAR5MHf81AUfl9SHvQDO1bwKGk/ulkuip
9LBEVTdFMauKuo+nER0kl7+/LvVf4nGT8a4PlbPKtRSvrKPUORJ/Sqd4pGn0TKKsu+FTEYYHIufv
l4ezWdzw94IXGhz4VH5ALDLEDhhZHM8pr9y162bfCIbPz33OoqRY5AefD89K6+UQVdMc5+5mQGvb
U4bLO9DsgdpRBYASRXIXObD01PPNvItlhUyAXeTlsnCRP3weoeYV91nSxHnpss8oP1ZPl5fIMgET
YlehDUYvSVq8VjTIvvRN8xa2SbAv52Xi67iTl1QGWn5waJNDgQLhK0lA37fvpxtXOA2AiRBQH38u
WumAv3kCTp65pbP1ArYtzWqVdzEyGvKpVGEOBDCb1C0fRAgIRpXIL5d//voz/+JtJnRO9nR0BqS5
n2Q9fXcgCvdNsfqeEAClG9LRq8uj2CZhXN1E0HyWHuNP4eyLh6LsCWiWsuj7vq8bLjyXUAwdxyh6
SimaBIgu6CdNNzkHbb/dcF/OsrR1Sj96WqGMM7KyB8bGrSZ4m28ZnssLLyonmSZPwwxNDNT0P5Ut
VHLIKgdzeXEsBjYhckLNDvXHMXwSRfhNC29BTgCb368wwlRnbOPJaFklExrHdEs9yHipx6qlUDsW
fVPKK94g1bUxD9sAxs08lAmDIo4TPVVqCI6B7N1XVal5H1SRm6C3sYmAFSyb6EmmQXkbdX7/pjPi
baCcLJG4iXmrxr6avQ4K1qJuxqOfTp+191ggzOCD/i5J7hwzcMeSJdsXZpq4tyFyqjCtRPjsd7y7
k50ojhzl5R9tFO0Dq/I/0G8h+PIzR4bP0Eb3b5slKq9dRSpw9ddbXbe/xCj/cjhRw7EZeFwy3fPy
jip2FEPwP543nwb+iQJ+pkf93ckDMHvUn2TNb2mA9jcQuF/2Gotfmvq0ox7UEKFf6zUYEQgcs2Tl
2ciBUxFBT8jx8iC2LW04vyOdbnC7iD2nFaNvUlP90QtRQdkXd5jQN5Uo0bLCC5/qon3LaJodgcN4
DZdyF0k/0rD896sJ/ZLMy5ecPyV5OjwNjXPTQqHu267FMaFuQ19LTikvXnLOvZM7DU0VjzJLtjaX
ZfFNTJtYBoeF81C+zBXw3Okw9scSPW77TisTyuaCRLBY6rl8qcfSv6Ju1sWFbrfgU7bCqIlhExnn
4UCi4sXpSuiZpPWhHfWtl0O1wlum72SsbpI2vB4z9rDqN/Wq3niA2R5+JlddD13gYZhU+YLOpJeu
626543/MwM6I10wfj6m+1p4+tk71tlI2Xt4KtnPgD7HaDh93SQmqL3+8nT3E6cGvNhUKxWMWOIcu
m35mKzs9NnkVr+DUMhmuGdVbbxLL+f3LDu+CsJwlk68acI1BKO8xbYbDUDI0w6XlDx+ptAA4z8O6
znPNN9bZcmv/Wv53Aw7u1Aylp/zH1Cc/ZCk/saynVwntv7Y+3cLGWlzAxMg5aZMKkJXUd0pBP5cl
gPvqAGokl61m+7pxOhA38Xw8posXEck2TlvCP2WoE/68/PVfnvSXu8EkuivUgsCmaIqXuQFwcN0O
dTNd13q8/uUTdQ7R9Qb+gL56fSiX8Tbsq4fJD88sg9CUxCUVkK0mbMttYbLguWFEG+JU7BV9c1lx
aGqNYwr8c+5PLWW47043kXQdn2vKtfIeu35NTYh0OIgFpbCw2iJ+slls/fu7TZegM8P3ZUQfeZO9
KNUHH8oKhYvLBrOtkfEEkG5CQ+S8olfYQ2d3M0/D64xkPoUkNC22Up62KRgRg1MGowqXxD9Rt/zi
tAC0gb1oC5Nv+7jxEnAi300XhY//0mHlbP5ZJHjJ7FsfIxhAgpxOJOX4OMcbvsvJD82AG64Bcto1
Qmii43TOQQyZYwTqNUmckPATuJr7Y1sBQn55Dqtr/+mToYmQU0UxlG7F/JMi7Yn5dxSlZxn6VxKY
h5I5H8fG38Dh/D1JFJpgOWhg+0MzB/7JwfnYVXjXd25yAD/H94TR/w3c3Yih/n4Oh3/A5rwcfWRh
RX8yj4FslKRVE7t56h/8rPe/J+W8RR9lG2h1m3e+l7XK6wcxFS9TO1TXwwLFwJFLKK1QhA4LyMUu
W+jvXhia2Lm+Q8/Q0swYJkjnWybKa2Amm0dQS21FPraJGH7ujFUf9ow6r2WWBlHcloOOu5o7EPYA
/Qvjw1YQZJuK4eram2aVgjXgpRhBy6K8IbyloijisAP73uXV+rvDQz30d6NEIY+gKo9rv5HQqnOK
ltwHetx3VoUmgk5Ae7eDzJTzipRwf2LYvHerk1z+6ZbVMaFzIpDSSfy6fIkqUX6Z2lmcWAu6ov0j
GPd7KlDi7lqSv1QTaAIF3q8zoN2nJtpEAVic3ITCjZHKdA6I4auaiutp9pdDMLiHSIUnsDI3UJfQ
G8GExc4m7RwN+mLooRD+KsTo3ihFIKpSK7WQjVPEci6a2rRopxNJ4XnRa58Sep27KeTBa8LvuNdO
6ICbk+NcjMuqOUav95l/nem746QofMWncPJ/AgnMnpoZbMwcynlXHNSvG85h22GGoyfTHLkZXOKV
TKy+mVDnvWq9ugYbKmizL8/CZhfDxats7tSwuPxpJGnxEV3knRMv+LfvDRiahHRzqXvSAwT5CmO7
Nx2rwy/MHbbqlbZfb9zos6NG6ZLCf+AoKX3jCpTSMfE2ccSW9TehcaTQqUcgKPICDtqPzsoHkemR
nGjQ+t92Lb8JjaOd1gKgS/d1WPrXZeT60ONi39ihFuc2UXBQ1hvTkOf+A7gMgVeiB6db24AKgJbG
Ln2JHLXlfRY7mHA4DU1HDNYm59IdRH1d+egoOy4e9zdmYjPE+vd3vga2fUhZtSl57SK0hychAlvl
uVUaj1m2dRPZxljn9m6MaAS1T640eW2gWvfxFyer65EOMORgK6FnWybDn9ns11zoLnnl41h+4VPA
/yEZYLyX95IlLDCBcFrUoUuWhbyqERLtWaNObY+HmSaIQHv0omycGLZhjBs7h8CU6PKOvGaomxzQ
JQcuwAg686L773zdRdkfhKHh29Jp/L7s3OkMPrvWOQxJnnSfyeTlW8A+i8FNBJyGyh5acQryGhQj
KpJT/jhlpD3OEAfYuJQs9jZRcAr9fEMjtX/S89L9bLjD73d3loWmYmzuLmGF7tfkVXQgSw9c3f0Y
JrT4dQ11NtJCtgmse+CdT/B6oJEfJH4OMsZE3zhDpf+XYdF2lQ1DEwQ3zOhRmqcsfWtzEG1BoI7d
9IA5/nPZH2z2XSf17sfrqVhcVCWDHGKzkesdFCmQXZohd9Ixkl1dHsS2QqZLj34HbPFI83hGtIac
INFN/kjAKLBsPSotoY3JP1ekwPfLtggxRLPQp1EBkC+74CHN8+RW6xp8xXUe3QWi3sjM/z0VF5pM
dLM/qJk14XxGLok9NI2bU3R3LsPDAHF08QCi9CqHuFlU99DVmpOWHcsi772N88VmNsPvhZq6hi/D
fFbgUbyuu+QTSUt+n41iawSLzUxAXSdAJw1ZFdgsrUGX/wuuhRzWxqa2mMvEzA09OjC16OEzQ1j6
y7FYZYGhmFDe6tLTV0EixsOUjHVwDRDRSDb2ocVmJogO4gX14PRiOae5viZ8uQnac+k3pwhxfQIo
mhd8U7TZd9OYurFKOEGnmzF9S3keXTtRcOXoaHysanDnNtOWmpNlI5jYumhKhCqCJXkdXUCrIGzQ
zMepD4svs66rfexfoUlSFw1FBzrQaT7X4CmMiY90JjRX0WgFZfaNDW3bbsYRMTtLUS++S5C6JJAG
osCS/2AOprTrBDKZ6tjIOESQouRVJWQprhdI54AxIAu2OKttZjDu+2pJ09ylqZfHtNb0SgeA7gwV
sgDjXL1dnoJtCMPl04o4Ldj9yWsOvd3vv0SBoP3RPKaZv+8i+wNMVyQdY36PUrkAXrnqD8kA/Y8D
VPqItwUZt7igiZwrpsLJiyagDxXjnyQtviU9yugixbnlr5Ub2dbjQYTqtFRT9rRr5Uzyug652H6W
PHrlOSHn2Q2/dWUivymFDp7LI1jCvT/AdHnK9Ny0/DRM9bHogisFDeTYy/T1SldyeQyL/U1EHecQ
0/J6J3kKkX8/ppWUh9aBtEytRLjPS0z2Oqlk2EsvoafCQfc1rtP6GIbpFnedbZEMFwcmzO2KJCgh
xASe5BFigMdc+y/VyqsbR4CEbBjDtlD095DGgzDBgC4B/trWWl43YBqL/TRMj1m2pYRsOaxMGjsn
76dgnj36gK7Z4jhTb7jq6ebbwfZ1w9F5oSBlNQ4MGLHCKQ7awdXI+VbByrI6JopO9WHHooUmr6sf
FDWe62kVPPQCZb1d+9TE0A148TiZjugpTSnwPWhmggTBfIRi2pfLA1jWx8TR0QpSyvk8k1ehUQ49
JjLIm1M+QCd4Ywa2AYyAfpi9/L80XFGjY/cnn8puuk8RE6ubfTNYbfMu6JbOWHiQfWjO7eTpm6Uo
6S3Jt5R7LQkNE0nHALquWT3SB1F3j8WIooqWKDWypL9amxTaLvQO+6ZhODRFuB1lkohnKvIhu5bp
EnZxlAza34gSbYYwPBkycTN0w7rmXEyhfAnBXtwfuaj1Vo3A5gvmrS0Sl+Y1AddFWIirxKuTmJeh
G28np23GMHy5mKVwIhS7Tpon6RHZexpLcORcFxr1bWjFgQuGOvtWy0TYFZwOaU2j9A35MgJh9o4E
2cNCFGhnLtvbArqATvbv+1YQAmkzClahNX6mILFCG89HAR7FCiXseVCnyu+/jm0Vg83o9vKYloeC
ST+ntI8gM+rStxma1yCW4l5cawgw1kv3pUra+mrJxe1YEwiRXB7QsudMAJ6Pa2rsRMVP/uKCj7AB
B0ZTVPvgfaEJwFPEH4S7KHpe68JZ4vcH4Zdb9rH99PXv744VpRzhhWDJexUlr74imq7RC+mlny8v
jMVZ/gDa1aKqIW8V5XHhLj8BdUmO/sAfl3QTymf7/Ya7s7nzJgFxnLOi4EQfxMjuILO8RZNn+/2G
s8sFYMrc970TiOqjA4M4LVpUkeVdsuiffStkOPs8gcc2gIOcKSCufleUUGdm5ZWq3Pl61wgmlA5p
asGQ2EWKV4RfHDKXN+v2J0m+82b6A0qH5m+3RT9kHiet0/4vnUrhR4eodICMP16egyUMNAF1CpqW
7sA0PcseXE8IY5N49sH27LXLz1yBxvLyMBZzm7i61PVZAVUC8eZXDouRVebHps6ruF6JWvYNsQ79
zt8ix5e9aCt6LsFle1PNRXsVtpJfVY3ewmVbXMIE2FUyzAD36rI3gMnVV78tZR6j/WEfcXhoouj0
UOjKkYl3Wnds5zj/+kGUHaIAh97lJbIZ23BpPfkddONbem4H7wVtyOnBDwDpL3tfHst2s7XFNozh
22Kqhac8XzyrpD5Xtc5vh5Y+cX8ub0G/KzbsbTOG4d8FxMt5pyKexw4POv5SFUFVPEGuait0tlx2
JhBu5jW06usWuBUn/KYC7pygSRcdihyHIBnBakG96ECEkK+XrWOZkMkbB5j03EagMnmLikYdA89v
j+BjkhtXt8UoJjJO++XMwqryTz5eSEeIBfJ/EwEWTzcCUU4G0aINT7fEWCbqbQmEzlC8k+emgHBN
qV5TMSL8KabrMWHsgMb3nXVgE/qmHDZ6k6TyPLQTUN5uB0jJ0m7RAdjmsVrp3XGSRZRB930Ub6pp
CoEWMEh6Nl6QHUKVRx9cEZKrrk+Tq8u2t5yPJolcUZE2ApgK52NRBLc05QP0SYvuuvHQO71vCMP5
CxBJLRTv+jPAfFN+3VVBeRNCjZvdz5TuJCcMTRY5nbl5Uug8PNEeHStyLIf7xFmrt6LcOuhtfmI4
vgpIELiq8s5zwUP0rTBx+j/wiP3968zEw3HErtQTiX8OgPoYfnoOHYO7gAwh2UpP/d3WzMTDOR7P
6ixMUBxJhzrzY6eh/yX5utts2aQltKDBmQmGK/gQDG1R1Oe2dJ98kGJd50sSfe2hP38IUyC7tOvd
eyVepK4nh6+S1fN1khX/XN5ttmVcj6F37oNHOvokdF+d51pmx5yrOzBnzxveYvv4urLvPl4VeoYU
ZMhOVdr8UC3VhzHaZHCwmWcd9N3HFYEEUNDk7ASQVxXTsUquVvRgiY7QXZldFhkv9SFDsajxBDsr
dEgcUC/27qJqp4IqM5nkulZOfinq+pw4fXtfkEF93d3CAC7T31enhIpxXaPWdgYwdQYEcVygNplW
qb9xStlMazg357yeg8XJ3xK3RkIY8trgueygiLbxarZY10TAaSW8Csmv8OyXye0vte7Aa0+uA4He
XRvf5IKbGiGBls+qMx9cFBuJR1gWa8X9m33fX++rd9uzIjMIz3KcT5R7XnVNgaDOb0Li+MvTvgEM
zw28Gs++qMjR6aam2wzK318R8vYbe//v1yozQW9DWBTJCCqZN49oJ4lF6KHqyEM5xt0IXzsQSHV+
GCnb3FA2gxvuHHUzZ0Uli7cRYhrx2E5L7JV0iRPtpcfLK/b30Ipxw5/TPg3BgM2Cs8NI81i2aeg/
Qk999o/+OIzZoYRiu9pYP9t0jFsckMExLFxMZ80sxqNm/8zCh+Q8FE0vT8bigCb6zQFdVTahg+tN
IXGlDoBnJNPREzLdF4cwU4y1aQhk4zLKzh4mc0X94auOUnXDx3brDLGskYmB86GHi/DMK97QQvtP
JXGyMuK9jCnCz11r9AcELinKpWaFeEvrIZA3sgz87DZsim5faMtMGJzHVbEwJy3fwFPt3BGAgj/z
ReYblCmW/WpC31LVQB8jncs3iY35ec4V/BA6TM8NS7Mb1eVbGlKWrWRywQV4/oFsqPTPVYNu6WOX
Dq48gedZFvuOqtDwbeqmKUgtsvwNNHnpVe3L5oszz8mWwottHxl+Hci6nXjVsnPidfyL6ktax9nE
9QvIRcHPcXkv/b0Ey0wIHHOVF5Zd5Jx0Vn5blRbWlgWnkJ+UDj8N/fCBd491qjfShjaTGNc3qduw
KuicvQWQwKhBfV6OWQwFk+B4eTa2rWVc39BV64PR9cs3OlOohGgGyGA+H6ql615zMu5TBGcmDi6H
Ik6BU9U7/yqNtnM03Q19Om48lS2L9AcGrtOgzAPJ7BsPxbIcuqlbpjgVZbTvDDdRcKkTAkBbFt7Z
G3EPStAGlFk1xGG5qd5muWX/oIIbgiQtq8w7yWX5mU7Bl5TWNwkgNmsPjBdtlQMs1v4DDNdW44Dn
UYZgDSnugC8knlP2g0zoXECv4q5KCjAPv0c8PkTuK5l1wTntOrSSJxriXjdTD1H4jU1rs7fh5wp8
WCpBU+K5RZfIac0pvEVJlm3x31qOERMMx8HnBMqtukWcA2vIpu4+1ejOAwxSnC573d8zVcxEv/GE
ZmVYkvyNjWPiHaEZnH0mLu6/DNUAzqV7CgAqnFGt2wKn2DaY4eeryrLWqQsuQKQqU5Hlp3keoEyl
WXIeffwSSDBt5Y4t5jGxb65kpSQ+LkM1Zw6kqHjQAC5UD3zjOrR9f13VdxF1xFu07aqiekMLl/oI
VR2QVrNBqvNl49g+vy7hu88zyGSwDKKDb25TuuOxjIDfva6her+BRLF9f3XOd98fyZwVQ45btshy
mCFjxb8NVWojnWfZvCairYNyzVj5ongLysAdr9C0MrZIH3S+/4WO05YJLAeJCWljkFYOKejIzp6W
PEU3Dxj1dBHD0KCpOhbZ4voE8s6Nk0YbLmNbNcPna9dD3U9L8ZYnyRzGMlrxBCyEoPtxn9mNQF12
veSs7RFHa7U0sRP0+npIURzaiEFthjFu8jaM6nDxZXWehE9O0IVv1MFP6+YHwClbGoeW2MQkjRtE
BfhIORVnv0cPw3p6+XQ4qF6yK4nGpV8d9gLcyESTfc5igt6gVDx1LvK6p7mVP7qS4xkYgdB9S3jb
smh/4N1a5BZWcOOb1wff2jXSTUCu/X94GVg2sgluC1036HNQEr75ESWHtg6ewqhtnsoCitJ1M7Dr
y5vLNg/D53GTT1AL96szRA6fcMjT+6rX7CD0skX2ajngTXybAgg3bFtcuhFe5fVVH8zdLesT8LvV
kiHRTgGDgiQJFGEvz8jijybYrQLPNhrgpvSNerUgkJntT6OnhnrDW2yfN9yd4nKqB9mxM8gH8o+p
7LNvBMKK+3zdN3zdB8//IgMU7gSn/HvX1dFdn5TLFuDX9uMNV+elmiQ6JP5Ld9IOvLthurOHiPnG
Te57dTUEUFIHzBRGuINQWZgVaDCH0MV0rBGobjUrWWZhQt3SZRjAbAM+DJ2Q7o6VztQcShSl+IYR
LD5hIt0isD4hfAM2xekceVuip/GTBNj737KftzapbQjjKh9bcGXO7pK95Y7q1OcBzd/DbZJysAvE
SMN5W85nG8dw766fnTxSon5DEfinSFT0A9WobwCwbmFwLceUKcjaOiQbBolSY5ZX/MZneR0nDusP
A5PdTQc0+T6vNtFvGm8Q3WY9P7PGZXcscQKcGn4E6cjLp4ZtHoZbt7JGQ1eWsDMNh/YeGnhASqRz
eqyGtgacte03XoQ2gxgO3pGy9EsZBeelotlNNxbfRofmj3UH8uTLM7F5h+HjCfouONooXRGDbF7+
f86+pblRnYv2F1EFQggxBdtJ7KQ7/e70hOrXESCEACGE+PV3ue8d9Mc5jm95lsoAjKSt/Vp7LcTU
ENXrd1PVJ8O10dxLr9hYepiItKy1TR5Y5PUjWR0YOsdyWm/Uk2ZbyFvdz13MFUoYtdPrE+0nqCDp
yg3zzjWBjIuqdtGQC4RDcx6PBMKOHqXTA6azgARpuCLLlcW8cCy2yDhJJkhtrC56cvUqC+6a9Q4g
mq5YVfYr6G15W+S9RcOZuFrHqJHsZVFQsMojZoMf4xg2V0LvC/u1xb4FiYPl06n76Sw5j2ZlS83s
NwOu4/5auebCud4C4Gwg05Uw2v3s+vTUGeJ3XcexbCm7cZSEbUnnBuaxGbUH+3PYjWiZA4fF+vqa
+talnd5cAMQbVVmND2A0eovAbrgbnBmGA0+7I0g4Lb973TwvLdTmAoB8UYDiQ9z9XHzQF4pF84Pt
Qr0Tvo5u4wBmW3Y5gU7I2tAkeek7O7tdJBuw81LEeu9f/4ZL52lj/9AkbirRjPzFlX0I5r+qhlqx
9hgzfP35F7KFLRyOKai40XlFTaCh5pNy3TJ+tzMmy4rEL8rteApupgID7wEahys6MW/7pkvtlQGv
C1+3xcqFGgqbniJAtXEqP7EZQpJ3zQyFncPrX3chIN4C5Swur9p1YDEXdJgLS8X0cWjVewPfuWsy
bQ5BGWTXisIXjvUWLuegoRJiLPq8lEC1nDG9tQCezSv9GLTQWH39ky4t2fmw/1U5MLWFsE12jshS
/10h9S0isTRXLObSJ5xf+tfDW9Vg7Bn0AC9xk4T7P4R3Fa7J3Ek37cwQ2St3/aV92dwAvJxbRYNW
/zRQii4VuvVgNjXHaVbpzgeleoonKLW9vmAXboEt4xxHum0CRnHhm766a8Mh/n/YOXK1O3ZpTzZx
QI8wWc2uS158G6Pm0VbjWWbOdtfUKi99wvYSCKhEDyJlLy5bPwgagYqQFNMa3pirbEFzwwhSjjrJ
gA/IwGlqQ3BDm4Tf5hG3CDnj1Jhgfpy+GABVDyx0PrfT7K8EkxeWfouQWwIdctqg3YPBUBUfAFAu
1XM5lFJeqTldKNNuoXHVmVBG+4S9RI36xfic3ru52ZeTPho771kAAXfaTLd+zsa6u8XYbgki/bOD
0m6Zu57GwbOKMO3y63VruLRe5///ZeESKtOetP3/rQFr3aE23yNOZjdux9awgwTAf2bZSwL9tQm1
QBHo3egCeusCbXy67RIxQgBY/8RMyAzhCNf+AtF4elslawuEU61YO6mQtP9hbvMllE+y65MLF27X
cGPG8xQq0pUWt54ClmHOJprT2M3vSn1O4Eypvt6yx8kWDQdcYGMBDINQyFxn+bAs5H4BM8Hu9af/
91ckWyTcAJWqyCXQvThPr8huHHaYon8nGH/KholcCUsuveTsOP46ptSqYDGZSR8GCoK7sEHDszTV
r3IIXRH1ybfXP+W/71VccP/7lpCNpY6WKH0wjf/0R/eyXIanrJqukY3+t7UlWy3VEohHqfo5fUAF
6x+fVXFeQYfi9R9/6dkbS9Z1OS6dMuAbX9HHq4cKzAijvVETLtni3YBrtVVCXPll4VX1zvElPIBc
a2pzZO3ru9s+YWPMCpSRWgcOw1A9OOvzsmKL2EeGyitLdGl/N36ZrjUUDghQgXVDv/zZX6XEr8Ze
FVe/dEw3Fg31UgfmI3TUlDhXldQs2uwUK6zQgYHuMQHkGEqHVzLXC1+zRcENDBOh6NJCYWiAlBdZ
2DfG1vKuyq5a3YUjtYXBUROTuhacP2A8yRQElxUYeOebOnZAJP2vsdkYYKtAt+JrRZIWkws+pkVL
En7tyri0PBtjpnRs+lDz5GRsGB7YQOSRD0zs0GS9FoddWp/zq/+6lUhF6wHSZuQJEpbYgQn0eHMa
XAPIXvqAjUEbnqx0Kj15wgcAhBiW3fps3eiaYlki/ul1k7v0ko2D1uBYED5b0wdod+NOVVl3t0au
zieerrvXX3FplTZWrdcpabLaBV9cE5Vv+7oKH3s+Dofbnr6xaWO5LLO6DL4g4A4eVp0Cqt5dm4O4
tDobexYSyC2/svQBkFaor+ihzoEq/zhGN2oGJVuYmx4DOSuD+Kseo7clAX0gOia35YbJFuLGCCEV
hBzBpN9IzMXqufOuuLmpD66s/z3/nWwUBFZt8GWca3Vn62Y4gKHlw+sbe4EGOtki3GqLVoaqafwI
zwaHmT3pLrR3JUufXaP0oSTqhSwdL1jJDksa3k0OYxZVg8BmFZhTWKK52/dqvBL3XzgKWxxcCJ4F
a+ZK/cpkQHL4jOUudechovoqIvHSK/5l8DHtlz6Tv3zTRDQfpvkNS+kAZs8Ik5Wvr+oFD7WVRIXG
QcrrUahfdlSNzF1cfoZn4ruSrvH76Cqdw6XXbGxeTYmTHMqbD14y6IbEIDsCe5Toy5c1QNPxtm/Z
mH6p0jEZq67/adIyyiVj+rOXNnR5EGCSthqn9ZrewoUrbMsJN2Rts0zrTE8kRCyogGvIQaYSXrnC
/swG/ptcOdki4UoCN2j6MH6gZZo2kP4MEyIwZcWnGhdO5ir2mYRiqPVpFH4YTyLrSl+ByyIFtGLX
cqrmH2zIVOvzcHRQUtmXMpnZFUO88PFbJF2VtonlsSp/NY2EQJSzrX1J10ZcMaxLj99cIjY1tNfS
0hN0VPy4s9UyRhgIIuamek+yhdENGuCaMGrpiacB77pcjnbVH6FP6mSarxISqFe28dKHnM36r2jA
hGmiYtLR06CSBaRbqdvVGCF4/axfevj5/389HAge8Mxi2PrE1vY9pj/nB/T/rkHPLj18EwRYM7JJ
mawHzCVIo4LiQHV3leJR/f71X//fRZNki56jK6cQUpjPE1KoLD1jQPnJ1GH51s/yvc5iDMjqtW7z
tL9R8z3ZouksI8M6ehn9TjBbcRhJk9zfPECTsE1cEEdrF48ZBoq8scK9yYQEJ+hq+1Fe6VVe2JEt
XE43XdZ5RchPW9EBnAlcgweki/Rt6PrkX2RxkHj0IRj2fibQKM3DFsI3YxDFu8S59opdX/BmW2Y4
lNnRW5l49HPCPDTqJj2oG4o+GM2RBPU1/ZA/bcn/uDq3lHCpTuYY0XfY5AvIwsVHlFP6co/dH3Sf
y4xF+sXMCqJ2X0AutLhkD3SHDps70s3ziIRAj314j5K8LgsKdcvfaqFa7oSc0vUTieYgPomomSIE
lnMzvifUj0CvQShA4/HokqL8BEL/vlWuECO01lY0RcZRnKygDQPQXLsIswUJKUc/HwynLTs407vg
cCadjK8clgvOdgvvcyVI/s5ah6cQTQZUH4Oi7u2HWkZfuug22ankX+A+PjUacAnMmWrqCr66g3EY
+IjOIfHrd8SlI7+5hGqoftRLUgIF1WaWfjcTxRC4qkTaXbmELr2A/O8VypIaWiFsmn4i6U/1Htwb
nb+fF7dcqR5dev4mHJFqBiUe+PFPZrXA4zvnd/8fgdulp2+unCa11pXc669rPX+aJxCpjBzkbq+v
/YUTtEXsgYJwXGewlJ3KaGVHMIomYCTh1VHTZh8MV0HUl15zdg9/ObEJc2Ks64Ppd9IPXbZfx8Bl
uV9lPDcFzhfPnilR/efXv+nCgm1RfLLisIY0jE+kTCJ/JzNp6qJXQWevNDIuaBclW4q6kHkLjwWS
rFynTssBbJTNADfm1RDzeBfHKwTAwFzqgvpeZq1dyCGEzpWgDyyZRmZPHN0PVu9gvlUjwdtR1fxw
28dvYhEC3pSybDUyv5W9LyegzRIoaRS3Pfy84n9tY1onsRuUkpCg8z9sAs/UhnjDbQ/fXAOGWKqZ
DtVxaCHeBfF4mgOhcWXLLp2JzRWARpYMaD9mD27FTVlGYDBBNfwa0vbS0zcXgG/DseWMsZM2YKZC
HL7mztErt9cFd7qF+ElqO5ZRNhzPQnnlEpLDWfloHK7qI1/49VtoX6AiWrYuIr+NmEF15rs6IQ8Z
S+f1tqHBZAvuo6vO5gQFmwcyTD+gYVjveUnfg/DjGpvIhTX6F41drKIAdT9MfVPQS+nafZUKUXiS
mB+vH85LLzhfbH+dfK26bOla0h5ZZcQ+jORHq3QCCPU18ZtLm7CxWxHV1TRhZvDoXRDtwrEHnU92
bQzg0sPP///r15OyIcqDkP0IvQiQeLBwuZ9ceq2Hf2ltNoZbT4ZaLRvyW3uQEJkmeeZJFnweXXQN
S3XpDRvrZVbMeh3S6mgWQH+R9COfGMM5s/lI3a0v2RgxsTJTmFcvUTObQRIJf4iyxQJvi0Qyf/0U
XdqHjStnfZnZPqXy6DIz7Aw0DIoVh/amh2/xe6VCcThyiz5qxPh7qlCdwijc99cffmEHtpg8H7o1
MMqLoyVow3EBHBgFBghqs+AReP0VFxZni8fTfOoGhsHAI+uhw6cj/0/fJ7fBi5MtGo/ECahdMdh/
/NPPJdB3zq1Kp2Juwn9e//mXVuj8/79sLIzHYGUgxTpCIeQzidhHwqwHOcdVKtNLL9gYsYeETdNN
djj6ppM5SMQwNy4hJNVonNTXv+HSFmwsWRmaNnXb9MdBAVciW7zClmAZuu3p5H9XqGYDQLE+rY/Q
7H7+s/oLRWPptodvrFeBomGZw6Q9ht4dGF3RHa6Ga7IKl5Z+Y7e2Wnsb+k4dLa11biWi5LIBIXUU
zDcWGrfwO4gAmgiULu3RjGgxKL6+7eerzGEX9nWLrlOrUhaTqv2RZJB1KmPb7lZ2G5d2soXWmVIG
shVYHGebEb4X3v3MghufL6DX9/bC8m/xdCZrXCqGSeH6n78KR+nh7BqX8Gpt/NILzv//y3aNV2sS
t0t15BWCZoD1Q+rK3QSSn/3rX3BpAza2KzTpe+E0SD4jYXZ1Cgjw2C6fXn/4pV+/sVqOiDaN7YLl
8biWORe+WA2IgcDUfa3gfun3b0yX1cOodCDVUXJ9B2bUZNeKW+OHrRCrwIyiCzi2lzT2BwOAvnDp
/Gk8e8fXF+jSr9+YL4rmEDuqhuHIOqjvWQWCxBGU6V9ff/qF5f8XZq42UMyagupoF34g50sH2Kq7
5vrxv/Dzt7g5zi3atOV5fzu0OooBFob7xyh22+HcIucgx7aOSDHwfKd/Qu6NFL2/mtVdWp1N4Fyr
bOyCYOqOws9fqQz/gTDFtOviq8SRl1bn/OK/bJeAOQ6iry38rhxAI4AW/xhWt5G4J+H5pX893BIH
Bs+ZNkcakzXOBe2G+UsMmmNyG4ltsqWOK2fZGWtxNceuDwpo7oh3y4Qi3m1nc2O3AlIunDepOqpk
bXfM8cMf+0JC8P62F2zcbphpQdBI6Y8sQlyocZCOtOdPIDa+djrPB+U/6rxbrJzLomUZIoCAQRMh
cu+AceHAVR/OM1WtHc3dLR9Ct1A5DN2HQbggxcAIs9s5OX2l03yIr5NenLta//4OukXL1WBBmHD1
qCP07x6tAyglPHsyHwJa2MgVVMCRVvPu9a/5b6OgW/Y43fAJCTzHtoj5wxC5FXnG1a7lf5s05r3+
1yh0bae4CQi+5JyqntWz2bkvWrLupmEAugXLGRtPZHCsO7oAnBp/nEF2o0A23aqlDtA5T3iWySNF
CS9H1xiVe6Tzt637xhXbNGmQhQ3tkYcsPoZplz3O/EaxX8wg/+/Cl2hBJJ0toe0dz/WfhRc0ZkVs
r/FCXDo2G2u2ZUZd5aU+Wo84UdtpuJ/acrzxUG7csALnElpnXB5LMLIKD+r8SkNk/fWVv3Ao/4WJ
W8sENNqiA426XwuobzyDuFLn1wVdLr1gU8IGeXqZySpDBimBl1I9RsIxU6TziKjbEE10C4wLfbVm
EjEKlh/87H9u6hQf8voCXdjbrR6qn+taepB0o8jvdfHnToAf+3zbwzdOWPT9Ondl2x19O+//bG3E
rgbPl1b+/EV/OeEwTkFCXJHhSKKxzlW9+J2Ppw+TvKpy8t8+hm4p4BRYIjkYEXEyRVK9JyDfOUC0
MjgLJj5Ow1TfZgB8a79JAnng+RymNBimK8dVfkq7q7386P8ir//Dx2zZ37irZoRaSDPChetvwCAM
/QcLv/nZnuWg9gRUDL8wY910BwIy6XszYYaozFe2cijIKjdCaGnmUA9je7L0bZUDDdDva4u1yZu6
Q7WWuEySnamrOtqjWEnU22jVS3/UbujlPRdWcoXSN/FU7Gv8Yq6+gBa5W2RhUlC657LDTzw4zK2S
nY6XqipISOvqQFPRvIG8wwS10GRa+4MeFHkaCFVPZNTD0WC41p0c4uwHTCDVS6GqoNlnadK/IP2c
v4a6qta9KNfoezjY6l1KwvjtsJTRzmckfu8rvUJwsaw/iLkL722sFN5GbFY4aMM8264Jwjzo6+Yr
pS0IfHmg5F5BTenglFxDlHmB/Yu8S+95N7vDrBP1mynJHiDRyuc78H+dBetMxv+RYwukHQOjLTYY
rKZvLKSmsWJVieE5VUJq0GgKgPyKkgK4Mcahe9DJunxjQtgvSITYOxtl7AAVdLtHIxt7wJjCrJqH
MGzOuxHKMoKdE2B0md8BRy5O9NzOBw2pwowpUMBT0WYdi3PTlO6jqDpxICReJzTbovZUleisltwE
y26AqCLCnJrMuYix7zRu6/06sPpERnSr8zDuUooJoNEewmEwaQ7xGf1O9CEGOMI16w+YXPDfRkzZ
MACDZI0AEFBYFBgm3I6mh9IIqoTD8hhmK+aIbblMb3Xv+QMjSMHUlMVkJ1M52DuzcPoJHAyt3Qkm
7SmkbUqBcAIpzv2QafpVdx6zxmJeInooA2W/ZFiF6B7JOaByc+jN93Bq+yTnQRXxkzLMfJI2C16Q
V4odH8tenzq2jDsXu+pFmSn6LaJoEcehlmu3a/VAk12sQb7yCJwIOp6hwcxmkwRZeBBtl9wvLJC/
5DDYF7sq8RaSLAqDS/3S7VvdBgfQIoiHCtD7TxrzUqAzjyLEFc4l7X0wzTiqtlk5z1cufXQ0IuZP
xoc0fheuaHw/13Jm4wNQi5G/H0RZ/tZBdO5+ZxOYoMjAjQatDS6LesmAkOFD457SDHWiYtQlfzOE
E35LAAYRnTceOLKdH9PBF0Si5VL4NauejaIR2DknMmEIJ5zTn936Z3R7qAzdgZNgCPNy8rJ/CGug
QAAsn8on1q5UAuwmVpKTSk7TfujR8NxR74BvMpFs032TlLx7CijEJw9C1LBtbqrIH23Fwk8tpi3N
nkhcB8UkPf6u2wXAhIhbgp8xwHjfh2ao1LvGC1Viosp2kMscoW5eoEiozb1iUG5+TxecoMSB3xii
KAAtZnOJwm2N0BC8y7Lh3Q8XwGwLjqx1lMVUQ0/8Pkr7snqCbkBkEfpOo9mZMonF+xBoHlNgEFNU
uR2jRO4U8lxVqH6asG2lAVcG6NBcuk+zJe32GXq74x0jE9aCJyO4UsoyDcUdX6uovYOGwKiBIqPt
XdwMhuSYCCP3K0gT+0MwJOkIRE3Xh3f4sdNgcmjaKToXJWUleVMrVacF+H2Fz9M4lt0n3/ZqUoW1
TbLmrJ0SurfxGnWFxKxlZndhWE/dG5eoGmkuKdmRZtb2H+oYhbHcKbdM923o+uhx8UufVHkwJw2w
3OnkocrIrSDLzioSkJ9iEM0CFIe3dsyZFF32lWW6Qw4SBmA8+ipx6c2PAuqxFgDXhvGHpQImye+T
dE7YnK8kWoJvKLbCF8PMmXOPOoogcS7qdaEnMM/qcNm7mbZyzgmWfz4EK+Qvvkv0D+ZfUrTVcER9
v9Ekd0HjWpN74LctvIYV7EMYQzxrr3w4Vvf16ltoi8hRrg80Wr3aE9UYW1Rp1keHOYoML5Txhu3A
hujYCyROzBvp1mx9J+cBYEkkXNLksk9XW6g5GJZ9ggvWFYbU7bADvErMz6xKVVeY2pfsIZpTuj6F
ILovtKBEHGjUr3dVimPwHUKodn5wmR/sARlPCcLHsGqAbp0w63RS3RKb3dROcdrnGMkcw+cIbN3+
czO2yt5lNJP1ss9U2ZvnVPABVGt2jGf41qAvwxOgSGP2T5UEKn4uS5Gxf0LGg+h7DbFpdXBlBreY
rlk934GciLmHoFJRt8KO5Dr+9iJLxSdUm6Q7AM4hPCZom9rl3IvGfjSUVB/R2vLhpylTcxPlmW2I
6ZBDA09YF6y2WZLXiWTyhFxiSDHtLdrJFUpGyn0sI6e6+9pg3GTZuRZwVcBAlwEUM5NiWfVdZAoO
JHVlHRbAoZL0k1xc2e5BLA2jL70I+rtwTsYwr3Et9juvp/Yj8CY8weyKrNh9M4JEfWezZonvBC4W
/+SGRo+PaZSAehcntn2QOhr6HnVNbpt7cJAgzQwpbr4CkIuh2xHujShwSgby0NeUDntvo9k9MRtC
NBYUI4F/D0Rj0z8YvkTfCTMJA4nw1Lbjp7VpnDkR0Bqsu2Ce8UsSGa/QXNIYk3tsJRduz0aOiKkI
67mE9gEOLFTO80U05yss7g3luTBukgtuEJCPH1o7Z+sp4b75UUFgMLlTwGaZfbTMLXzoUs3DntXL
al7YFKXZExQP2uwHzfoscjvVQHHoZBuo+R3G2JTt/Uw7FR44A/3f94FFa7a302pSWkDeovfjXjKt
3LF1ceb+0eEUP85pZ6OnEodaPDDg6F+whEsd39VlPMXLYaCA+cU58phk4XdSj2v6rgZJ2PCFpF0r
38mQCv+5bALkITvKRWDfctd23Q5DlqRHXjUFQ/ZWQiJAP4IrZJTvB6DZsj3peGJLGGvXLHehikpt
Cwa13hXjgEqO+L39Ora/oT81AKqsq97XLxSlneHZVy0dcxuwyX3jniG6YEmmIoHfSNP5ztcslh8E
0unhDWOdoCezEJAv5LCrfviB0ZjpZyKAMn1WQlWA2UQgC3Z7HU2gvRqqNoFgIbgFQn9fst5mO7Oe
L9KhtpQ8LPMILoMhFkt231J0GQ7DMunsja0JB8eNXLrQPzAJ/DW0uHSKjLJdnP9aRunowPMK3LYC
J+Qypz+mdp3gJKpeiwlETFkCpc+wUZYfdFUmJ8o7GtzTpl34zrfaRHu1gt9kR8qogh9gIAjGyBvI
cIqaYDymhYfBfOA8S7HnIe3oh/DMoPlmiPXisp0Ytf4BXGNWPcSKtu9NOVf6UaEfziBxErvkZN3S
+iOEQhTXqJjV6MqjDliOv1oAr4ZCEROMb6MgjstvvQlxOg2rRrePuASJAMn69uOSzMmTCCo961z3
iH1OU+XhdJegIdmbwIjk5OKeqnsLoBs5kAyV6WpXOtVkKvdokOGikbKV0uaLl5RPoD+Jl/hQh9bT
GbJt4ImvdqJvFH2hg+uiT+tcBcDOYVyleaYCNJunAYuWfDZshlBrHq9dWRWyJ4iTXEfS9Q43sQ/z
VEvMC4aNyfDrSBoIdg+q1yj47oLB8GOKMbbj4gc07/J2hLhnAc0wCddkyTKUvBi6EvoTmCIKab6G
45J8QqYZl4epWUm4T0EP/U3xsRffOXhKwADqEQbsPPddN+YQz1s+QqWqHp6VGqv5t6rjkf/jeqbq
d1E7JyoH2ztvHjNTsbbQySSWfQ3upuqA2NaoF1bTpNpjcLMNfxMKmN8OPnAVT6SNDWrNpoyrN6LB
DuV86cbxwRsCxBXp1Jp+IFHMxx+8iptxH5e2pQ+U9n468Fb7paAaAotPJKmY+y0HLPYuHQc77Ntu
mee7QTtVfzI8jcVhgEKG2YWQwDZfeA/ncx9EFQIhlswjkg/wC9HxMPAakegdpdPybRzhg3+IuY0F
y+eKs/qAMH8SH53NaP8+TtW0nrJ2NJjDaSdEJPikkn7AWCkW1E5LgLAk9KUt71yU1h/KFWHj25ow
mBRtQVT+1YqJDxzjsTqu952v+W/hIqAFyYBpoMLPrR9tTijypwN4uxP7sR7gbArRTD1/zLDuq8ib
DgkFanuuuot91ZvHWK5Dt6/mOCyiIIF/zIfMj+ue4spec1LOLr5zWSZUIacOuWmYjM4W42KqGj53
ndWOmQahlkWwEu1MQgZxSnQDjjhdSRc+JADH/lIRx/6A8yeQ+8CNPsqd7xDijYjo1/2aZP0XtUK4
/c4iMT6FvUOQCNj9CpvDJRQ+SEx/RI9laPkn3/S4FUEB0E4Fb1WvTgxJ+EF0FCT7SIrMD1DBUHov
I5ONMocHpJ9nsO7Nb5aJtV+yMO2rL1WVxO/TmY8aOYi2j021kPIURSNbD1NKZ3mnhMAN4VSaFbQ6
g2oUBNHGA537c+lszjS6TXhqMfgz3ZtHjwjomDFEtoFhlCzchdal7zlnQu7LdkjpM4IGWHRIKzhm
upgUUKm2wd8g6wNAq+CU8fWd11EtcYGPyS4TZTrtsqXKuo8gzko+63hCoqI7CkdAIzIHB5GS+Q1f
Y+Z3+I31B5kO5ruPqH62c9izt6j6yfaNBlj1C/ynNV8dt5jJTCFY9kF2A9V3iI/F+E4FEFB6o9c+
xcDmXINlqOpADnGGMI64kbsyRp6E9uz6BOWext2HkYBi9uzZGuwGAwMeaOtQ8yvrqChxDPVOLmvX
7WUN1/d16pnu3uqSoaRhkVrxN5CfCvdhIP2YK4zJV1Aw9sCh0pSzL2QEmuMHjC4zhaN9/Cj7uHkK
MrLwPfTBSbCHlcE61w44oT/enO/HYHG/S3X2EuU0gImNwT+D4T9YqnqnwQcS7Cw1IOoB0Nn+Kuuz
fijqxJAD5mKMeK5E2I/4LbrVai9myJzveYQMyurYglnaER2pXESg2X9vkL3xYo3XNj4sIPD8Gs7n
8k5MPayKBKZ9CLvzMoReGH+asnB4sOHczHnZSYS2ZRzP5gCB9mnYA+5bvUiQS/yGm5XDDoO5aEoj
OUHi1Xa4fr9BTmKS+zSdHQw9yWQeI7h60EhG6gLVFzruwyyc+MEEE46T6Rd4Kqh/mOQggVk+35NR
9XFNfGBRvpBBi1AjXMHqpDmYp4u6Xip+8DBHWONiYJPAH5e/QZC5OANOT4MjV434rCQ9Exu5QCGr
G3FW8XfaI4zu+jF+LBEEnbLaYCBDOuigZVYMOEVRoN5iDm1NC+mn5i1rk7Q8lgGZhh1VCcwJcTHk
ekQ8sh86CRuLUr1a23xsU1ybmVqj+d6BqTG6G+BY9tDhjJCjzGoIEOe2OJR0sQY/BNrqJPcZKnYC
7DKqmKLQjHkLnJS6K/to/uqqGOeEjP2iPupFIF0QnEINQLCwRAVp4Ev65DzKNB8HNrJH0DaMzbGu
Wgx12XpG8AtNErirekJ5SRGPcl/Hgf0hqWdHacpmp5w+q0BxTF9y5FwPQdlaiizToDAEbEPU5eez
/NkjlNwRFSKxANGOOdq5YXcZUEovZys5gUuOvMliVHhyoF3AQNtyN7Y7HZA1KCjwsz9C4PmWPVdV
3Z00OJREgWkY84aGIyi1wN2IEXpZCpwJhIXEPNCqj4cCeuFwLdpCakY5rMZi1PqEoJ6Uu0666osg
s/gsm6F9RnR49iSZkZ8k1OfuIZ04P68MJdghoHOCqKAKwpNE3tvvGZKlI1vqdDx1cLNwW2U8t+B4
CToEzXqEZ34EyDx+AnOV/Tiotevzytftrzb142+YSto8Vn4GN57x1XDeBQR1YlnCCimpF59tPzU/
hnK2H6QYoK3NpsB9HzrcmflUcfXWBMM6Y2yGioJHGD9BO4YQkDdztT6TzKWY9ajQ/QR1gvrADCqx
qhqzzyFqH8c5q7AjUG4q7wWqdKibyMjvuxDsoDuIdi7fWhM0CH50m65FLUpwz0Jk5ezkbBO+ZXNa
BXlXh+Y9Q8/mEaTg/4ezM1uO21i26BchojADrz2zWyIlStT0gpDMNuZ5xtffBZ37QJeFhqNfThwz
bKABVNaQuXPtoWB11MNHg2b+cDfF86i0aO7eu3A4srPOEYw0itP/DIYCkKPjkRHu1CbfMWCsa1N4
U7fzDafeRwbmw+Ck9GLrBTVzBVo20isWbZanQjBVOLXOtYfAKnDIidhGu95YTluhxeS8ptHtY1YB
Jdj2riApGNMJ8VcfOt2joM59yDtiWs1abcvsaVrbIfXzo6Oa5oX47F+SwscKLlatKd2YpEK/4Phe
P+uBVZ9Dt2MDnyWi2Y1NGv9wmiG9jmM4/V0NffRTkLJjo8ZEtY09jZDyEGe9+/2vT+Mw/HDcePiV
9iGZ/dHoj8XU+w+8ePvU2WXbb6wqUn4Bqc+fc82Ndn3PrLQbrZCcgTGyVdvleORm+3aI08fa0QOf
toI6OztGQxa1ztz+WhSB8gPmQHvxOVJnqP9oPjMGYbxg2cbvIba7etMHbfXNCoZSbOk8iOhMSkv7
2Sy77szBxPpKqiA+t4otvvAQ5jGM7OEvrajSR0EXW7ARwKI/j+QptVNcu95Pg2NxsgmTKvkcG1n+
0fBE9c3rc2YN9jjzMqhrcb4LR0ePN6U/2O47P0miadiSLSMYp6BQol2ucmTclMzQDT6oWpJvBkFj
6WnqJvKV9dhOr8xP3rHSbc3YUqFoL6FNw0TBeAmeROo0zvu0i3M2MSJxOipv5LgzN0+eE62wqkvZ
WtW1FZa/zQsT6KblYbu40ai0fCPVwuBXbY9j/EwA/IDDTxm/AFayPjJNdx9020jn5VljSwn/npyp
4pa0nbuGc3Ft0b6Sdm++FEWoB2QnTfuYTL0gCZarvMyOrN/W69hYFf0YpEdQB75zdOiNf6Bjt/Z2
qQXzfOMUgbgoVRhaO+HQ+Ug2GaoQXqS8Dnvu1vLiiVNoX+nRcWxcRzkkKUKBjUY2ZjzoZJk+2Uqo
K5tuYJHZNdVA9W5yWc/4s3hWMuE6W1oZeOG9EbuPEVKqegd+ZPjEmI4PrAbNwwgOAOCz45Fny3Bf
Y7rOOT05pjJ2W0P4BQcZL/phUyXQGTuO/2LhcfGQxSDY4GDHJQwEm4/EmSx9zwpcNKjjVPdD6cyc
k7RrzG3A1MsOQAFBp2l9/9yJvDuFQKiPrNPGQQ1dGmRKywFbqk3MeokVNJ/BdKBlHfRCeRboZ08k
F0nwMqPqf5Nbb76LrmU7ODgqede686djAaKiQB/WMxVWRTkyBwxWqoMijZ2e3EDavycDWx7U0XXo
1x7mfDFs+vI0dAq7fj8xwk9ZjsvlFrlH9FST+9w2DideQOjVdt4hPGAc2ZkkxhTzJ8H1t1PWRIFW
OE66T0wW9KMzKsG+YkesHLPW5ZWmiu28eF7E1/bBcPobnJ0Tj/+m8J+EbyPtoGFAnIqojrCTdsn7
RYEgvWe7zmean/Ayd432GKhq/CIMYbi7XJTJM888/Q3iQvHp//TJVqstgUTVTH9qq5INgMFCw1iw
tPHv3OzrZ1Qf2YOZsh54geb83Vp+8mplSf8870hOfAV0V7binqwkUJ4VDI+Kd76RsmH1Fbeonm3N
yit0ZcO4nxwcwckzs4/OUElszSFXDkbpMfNYQhTlBpw1UtVK8XlpeE6Zn0aN0khVUnVrxzw9JH1m
/cwSU/vIWCb9kCgh5S1++rNbpiRPQ92l3S9S2J2OdUfjfjMkZr8TfeftimRgKdbNkk+c+67/xQos
akoOJZgnJ9TDS9Cmxqtnh8oPLW38J0eryZ/YAqOMl0FEency6wYLc80jB+wBX/1ALTq4EkK0tOns
LavOUr0HPycr9DFVSd1AT9Y8sTGx19U+GEreXlISs81OUeeBUpdTVB1TM2O3lfcYXJe5HTF7aloc
UTgymWLGshZPLqjk7pCrVX3IKrM+20mGBSibjcZ+4KxLRkMoavE1D5Uu2KNestkHduWnphvsU6LF
HCjUoRbv3MpSnVORjuNmVBiYohCRtRFt2rpz41Ic/6g6w3lwnZADVVwKgedJZBmf23Ysvg9RZdED
69K/rVYcbrdxWpSfMgc1qFsCIh82WNK63c6zLHHOFDogRwBbv2KUKr9802im3VBrwfNEGrk4xpAc
9ghoPOvTxIH9ieqHd2T1ZUpwsFmsL8AC7ebMytw/BXWf7T3y+Tl9AY7i7XxMHt2NgR7G2uC8VCXb
sDHUaIupkFPshaWOr13vVh/bgnKXU1v5j7zOg26fsrPaC064z2jDnUeL7c57Iw9zePKiNXcZZ5yc
85jG0R5n2vRp6sJA30WlMl3sKWYVKyqPSllp4p5Y+uQ6XbUph22l6dpHDOirvQY7+1M9FLh91el8
MCfyc5pOTQ5qmhLEP7phXvaSsCZdSNLL+hnnRvg4UR3Xd6xisb+zMBz8y4/YryrYN1R7NzDjL1Rf
OF34XcTed7BxPgg5C/Z7FDvxwQpy5VeSt3Wzd4VuTJvCN1Ex5H2nv5sckqcb09cH66D6gXXM9WR6
rQTj/aRAe4g2pQoWE0tLQ90oNuYwB4fF/bGEfxfvtbFhk8SaQioizdLo5MRR9E1TrPwvvAvTaos9
in/wKr0Uu9HL7fbSDlPxPW75Z/ZM4ePvKikbreBzTtsaiyhaWYWdf/doh1bxVfPJVwSuU59wscLG
sTes5MRQ47A35+lpUooz7Vfl4hS7G+zOrg/JEMbhPrDpIN2EHGtojzacb4rj6cap6/Q8PqU0GScb
BVbubCjsQRIrskALnxXP0KjLUG+ir7IACbEpRzVgWkvFs5FiArhBqpo8dxM/TlfIPG4agAPdplPj
6RW3r6R/0iZPPItITb8KzqqfANfUXwqlcNpNYDuBgu40UqZNOK8/lL6Tfc18kuxEPbRHijb1Sy+y
8liZBdUFzMn4vwq77aQYxu9Gp6nB+9yn5LWpw2Z8SBFz/ND4yM96MlLxNXw9v3QDq/0uHPCIYUdJ
cZ8MOp+xNLvHgg1wicjvdyEgHvJJ/+FHzNigfKP2bzZPpf8zH0L/0FhCU45xNOWXQQnHv/qpbIx9
HqudF21qyzFOTVfaE/s1V8l+1Xbww1PbzD36HT+4yFPlmaP+xJF0TElAlH0SzyuRt+csVnz1pzRk
gXVbCtOl3aWfxtCsT2odBd9JT5efmE78H4WlUhGlzhZcAfFwLqjtKNG3IeXCp7zJxK7loG18p2Q/
nim158rGVvUOJ3K9xqZISZDpJBtvsOIXxxflKfVqknVWr/T9qY5UqAMBp5ZN3dFwf8pHjaUPDEG5
84e6LE51ATFmN7RABUlquyHk7NpCvOL6YnjqgCrH71MspKLPSmCq/ZFCaPJsBH7pfApGhYJh2qrJ
1zhKGJBsiiEE9Y3SiIsGos3cUSbS3idhYEQP9tR57TcuoTYnfbT9ibqMQKohTC9xvthNNrxmdpxt
lcKK/L2X91SZ3EB47iOZGC3buk2rfc2mSSTfc1JH+cktoincKeNE7ZiQzvsj5ybyMWTIQ//RNRLm
E06dlP7dYASvvikmRuMHhBbtdxMzAmSCJGmNdkWWvqT3ktR2msissWhb/38dT7NDzmlSJv0+KZNM
r3LiKrdU3cvPMYnyQznNs1BgM9WuXH9B8yUDrDQvKbwZr/A/1S+G9Oa21JpP6miIzV2SNRlh1aZm
35Ukc865jsjuMiJ6EKQxkBNl930BGWOVs5I6HMDy86jQETY/AoyfNSfchc8rU6lCoxyU1OAFGVH4
xMJWb/6DUnPWNP5BRyY7M7L7C13OO+jITAh6WhlkDWvYoB61QM9TmuaGgN2czRkk00PDuk+hKBOq
RDiw5R+cFN0szLU+t4qtnaxZJy4NKFl7p9aIw6LcP7MwWFsUaN+Zcz40eHXeJ0C1Je2sxRFP0+iY
O9Muan2EYDbuIRLrfyueu+aztfQMUkhTH+h0Som08QKD37DR/25plflfcBALo0rmUWEXM5fbbILC
4KD7YildZHxUlSlf6VFdEFrKRCmtTHHPrmz1IvDk1E+CqmuqIvYaOSNlo2+P2L+ME2LE2zG+8MJk
q0by5BxgbaT27J2exrlfrJ2i5//QWLd0A0kKL3qlNQ1LUR6MEfJHbwQZe8jyF6jg9s5HmO/8RvwK
CsxPLDNByU+hI9/UEHS2nd+674YoTz7ffk1LX33++5t7GOzJ/Tj3k7PmDtbZqRO20YPV2u1KaCx9
dUkV78fU+6zGIKNlKhuDz7sVvY9QpiQhzipyXweHjJrK2RCX44B4vVQL1Cy6hbzyw9iTi7N3U83J
ZE3HvvTRpUj32xQXhCHNz4Jpkr1V9h1iBWG42tC39D2kOM8b3RwC1Wdx9Sam37mXJk316+2PvfDr
ZcAUdeZALZWMeQoVPqdaoMrD8DOqVnsF1fln/mH1kBFTpRHrpeFlHauH/8M3wyfD/Oyn4m9kBJ/Q
eX73y+CE/9nPCVfT+55p7rl5M4Ctzlfhi9N2Ebp5t5s7gFN0iaeO2WYlDBc+iUybilsVgWiTdvTg
eWxBNDsmbR34QjvdfoKl60thLrzEogCpzpzBdt8q9a9cy1aW1aUPLkU3FRZPLatIv4y1o33ABrDq
LoIiD0nixiSjdPsBFmLclGLc0YIsGCJdu8SBKg6InnyTypfWV8PHpixyWP+2yIu1vrylZ9L++cFx
mjMzDVTgZdRpCYj9PPjosT2sGq+7CxhjmFKQl14IPKSpGMSap29HonETJM2v2y/LXYgQKcAtjrVK
YYbNGZ95cBPDrtacV1/Rn3vXPxkY6JHiOSf32lIYMuUJvcpYj0benHs3SaiDGsVWSdbABwtDV3Zl
REXpTW49Nufaof24JLm2S+LV1vul2USmObVBG/WWHbZnik7kyfPolVLvp/lltUHckRVNv6CMPNlO
dsyqOw9PMuDJqFodpZpGcstJGrrxAaYgM1izPVpoBZTdGckpuZniDTzS1D96LSA1P2PnUNrle06l
2Ceu9n8ubOQNKfbToWgT3+Q5ZnZQSw808IJ2n3blw+wXN3DusUfl++1BvTQOpBnAopotlEJtzkY4
vpT0luya8U4guWFIAU9xOLT1MGvPzgCNRWurX4lOX8HtX74wmxhSrPvC8hRE3O05tpUvVNnQadeq
vx281X7MpTtIAe8bjesqTTm+M8S8ZYggco0t/CA7Ipty+yEWJmCZ4iRq5qsyA55auqAJHTulMJry
qoz20U7vJIQYMsnJipQEE1ybuxCIDoqznWqQybz9CAsj6F8UJ8RoOfLO+pwa1mdLjaotNev7IABo
mf+5ZMTo5qzE0OtzH4Q0eTjuF319z7PwfWVHxrz3ok5XHFa/BNMy2q49tAV5uEni4T5ariGbMZZA
oduyHOuzn8T2Lvcodc8bqfvevBS7Ya1kFIGS5uwHWOGRef+urDfRL70cKXYdvDAtw8U1tCWDUOqJ
t6cm+RnP7nJl+7c0bqT47QPn/99+64SvOXPFNtBXD2BLF5dDd9bjeFnAFOoOyTswSN/r2DVW3vvC
q5GZTbNHXJtM1MI8nXUt6Cnn+Uxt97JYDZnbVNpZVngjA9Ofks+1KMYHr0i/qKpd37dPkqlNAkVu
3TtJfRbTbKxmoWks5k9817iUsU2whxRaamL2Fq3/w+IcvKW8UK9M+wtfVps/yptTQ2W5dqRYSXjF
ugZ5RyCe6twr7/zl803fXBw5vTXNKeJLnjP4YQICYN8g9TM+334zSyNHiljhwJ80rFG/pEFebdOZ
Ez+OoJqGMXi97w5S2LIGl3aVlfpFTLURbYHG9+U2NqEUIFAa6TK7fZulryAF75iMPgCrXru0MVIn
xEbf/0Nj79LFpeB1kNSIjPKtTzVYJA8om2hUodpJK8PtX/8bUvOHw67Mbaosp+yaTqNAHQfB81CU
8SaCvzs7F0x1kJBQDk9Jmjhb+tlK6k+s92XXr0wfC48nc53MeHDsGBdNH7l03fSXyYmikPYz0trX
28+3sFWV4U5Op1RKHdi8QMBPyUNiKq+VXnwxw8na0lv3LdW1FVr7wv5Fhjx1CV5VOQpE1BOtI7ZB
kyWbhrLOg0jNdwJBxco7Wwic36YTbwLTF1VstaraoqqY1YRllpwTR33BqXU83H5nS19l/vubOxid
16mDlnAHVopi28Kd3iEQv490Zvz2EnhzefjgzTjQ4OJvKp9OphCVyV5U6p11EdklkeZDFPuNwa/3
q+GlDNpx10Tt2rtZevtStCOHhAo5mFzdTdv3QUCLi8jHx4H8zf6+ty+FfIR3VO+7oCA2eBjp1b6k
L7h5pvOIZvaVhWPhIWTiU6pQmggjBEyb2LAeTJX6IN4qyX7QNOW+ZVVmPjV149hq2XALD7DdKZpE
+alM6Lu7/ZKWnkBKmGUGDdCC6kQAJKwzMP1R4PJrinmdVORLt++xEAayX2LiKJNDQ5AdbBq1+TbE
tfI+8FEJ3Xf1+cneREGbd1WjGBVXJ1Xz2kaKedT9zLnz/UghnCP4RTXmcHV09PYmC9gg1GmMBMHn
EKHe+YakNdzrqbLRbUNvgDkkwzultcwP+oQZ7X2vSFrAaz9F22MXDg+hIidzUPht0sBEl3Hf9aVY
dlqncvpc1xhEdWftg9EpN3Nr7MqCsDR+pEAeM50uEjqJkX4FsAlEH38mbXmfY7su857cuqTpVdj8
eD3TfiJPSXf4YK2BXv8cX7oMe4pNOqfTquC3GyUOj76AXxX61cO8oK3sPP78enQZ8TRQCCzQLzN4
impCuq5iiORNqBHv+bi6DHkiOyXCUp8nIHtiWxl6DlRikDQrv37pBcnhK6pcaXzVew3ilIYLGvQ2
CX7mG8wL6ztvIcdwW2P4p5veazJCnLNVLzrYYx4dDYT0d0WYLlsj6iUy6LYVRJhWJx8KXTfp5Bii
lZ3K0heW4rcMR4i7WsUg0oXzLk1aeqomxV15PX/e2emuFL06yEg6alquPu9XU7N+79fGpVXIWvRT
dkwt9a7Tue5Kcew3U+s2/u+ZGrQ4uqghOFo1svjbA3VhJP0L/BQmiYjFyFKmwQx7J6KEHhU7yA9m
vQaPX7qF88+1xtEaRY2ztgd4xmLQesYPQSPOZqqb+8zjdZn8ZBtR5zhzw+fGyhmoyAhjujK9oni+
/ZIWhpIMf/J7G6N4Q3ivgCc+9xENLzT7pnf5OeqOFMtZ3E1miEiSdUBhjyV85HQbjf76tS3pn8sl
uiNFMmDfpsuzwoBsHZ7yYFbLiyNmz/s+7A7d9LngH23b2N9+V38+iODXIH1t3+4hGgY8DkL6ctf6
7gfAX81PRKzavi8V8y7KnS7ToIy6cwDBjNxH6EG8I5Ei9ggI1kzolz65FN/QCNTeKOfZo65Qi4yK
1e6LGfpz+y0tXV6K6nIugJuU284aSu1xiydf8J0Gyd5bmZ4Wri8LzLQRvXpdJPz8JCLWsqJP9nGL
auD2z18IaVlfhrCwRjszGqStKusDmsH4JY2LRt+jiR3D+2Y+WWIWemx3aaPoz/1o1D9jEEv1tqqz
8et9zzAP4Ddb4DgA1+TUNPeEELve9XX7TetD5aCY99EMdVljFkcNtYQp1WjmokMYQey4VcDzrGiB
lj7B/OXf/Hx8Fa0gIWvxm1Hp5BTAPLN91AdgYfe9HzmQ3WLoMg7jZzIkiHYnrD8QXsOrj6xg/HT7
HkvDVFqj+ZieSzNHd07Rh0I8smn0Bxp338WlEM7jRreqbOzOvmc9QwUQpHnWbOWW3r4Uv04bUAaJ
Bu9QFzoQriJxjqGIns0ItvntX7+wwZC1ZCNtoUGratwh7A9a+NGjSluSfNZMMheBubKyzWvwv/Nv
uqwoy61uUvSahisk4+Gp0uInyy/eZWm3nyERZWUfqum+Kokuy8lMUHClooXcS82jfdU4n2mnuW8r
KZsV2imgKUz4MHf0aVrauQnQrzIeVpboha9tzX9/E2v0UpNYhTdGW7QVZhv6p08We5iNqa+5pC59
bTma26aeGkwbArqnaasxupMikkMZx89g4R6i2tzfHlVLTyIFdW0WkdbkPU+iDNRozQjcXlwa1hYs
xn02CLqsJMvSrCuMPldeR2duNi/wXGiUck0WvPQEUlSXaaHlRjXNNp7pJPZe1tfHoKuV5x74z+2X
tDAryS6FKBL1dKABno9RmGJvuh3FwiDVVkbTQszJErI0qbNAaAOXL1XUBBoU4DD86IvgRNuqCUiR
Vm+oEXc9i6wma8sqif1G42a+ZhkvaBfGAx28a3jphXErmxWyYoYArzrl1RgGZQPIsT2gliqPvd+/
iKDSPqic7G4/ydKtpPXaxOrUFJPLh6dbRrz8pvU3fjDsaHTVtl1X5qBU+mIlUJbuNg+/NyHP7OWN
YzK7xU5jdDJG/0dgxfBnoudBg1smirsylbrsDxj4XdP3eRn7G5GLK0ZJHfrwO5OIuiwrE2M6BPwP
V2+A4m7dySu2qrF2sFvY6pvS6m0lnmE3phJg/miBKGtSRH1GgMUQZYESh4aYTqbb334hImU5GSAE
wwDR6V/9FrffIGa2gh2lUBO87/rSch4OtVPGtaGe4yB6KjVw3LjprBk0LsxYsnwMzopeV5EfXMnJ
eceiTSOKXY51cMvevi/KZRFZKGgGgiXanfveqc+eE0yPRU898PbbWXqAOUbexIKnGApNHkNwBeDU
bWG/mLuxwL+lMtdMUBamxH8JxkrR6vrITEXBz/yaRfrWy7vHSe9+uqX9uTGzL2pqXG8/zcJYkuVj
k63NaRvLvwKUKR+YccNPuZ4FKxuqpavPf3/zruCxFR7NqERwWYSi9CHG+FPhbiZPca27kve6IS3i
sGstQDOdONOrfekboKsDDZj3hYIsFWN71tWFP474CE7T1kgaMkMWKcz7Xr68enelA/GYJDc1gvbY
2274SfFp7r599aWBKoWxk9gKzCkN/B2l6+QdhDA0j7mt086sWjN+5q7byFqxNoKwGRhZdK2xQt2G
fXzwTJeG4EG9M70u68RE5PZ+njXZ9X+OSTC19vTVZrvbv39hjMpCMQF4lK1mG13LCp8qOsgp7df0
0d93dWmddlQBDlMX2RU2RUJXqz5+RPeWrWz0Fz6xLBWrA5BbWpSr51T42i5tsy8eHsVD365lZhYW
NVkopsV6XzW+E1+byXM2FXmaS2UZF8tTuw8uyOK1nOXSg0hBbIFHKowyVs9+zSCidRVXxwkgftWv
KUqX7qD9cyoyVPJ8xqiIc6uN2Z6G9+nk6/rZdAFv3P7US3eQolnJO+gYdpJc88h737iQX8G2/Y3R
SLq/fYOlkSoF9GgBogGmmV85tOQ/02bUy6M90m6/cv2FB5AFZACVHNPHKfmaelhChDlxRjejB4ak
TO/b4MkSMijZYC2HGnpnnh+nofL2/6HGoc+j5Q/nd1k/FqtJpU2WMZxz5M/5Qc8p10ebRDdoptr4
Md0EZ+i6/fRMCwNwmU3fzWxLHXx5BT5XDWEb71W/qWMTRJFTpPxHYejjAtSBti9/dm1cTI8m1XRq
5zSGI/+0UvHNh4JAk3mSmnqxU10tVb6HE4QrrU2U50iUWfwNElyj0uPDdjA4ajFEW1Q2cNdMBzCy
6ppik+IOVHyegTetu0mrBoBoU7m2upIfWxg6svZtbMchcadKPYdp8mwNaLfrrH+5a1jK0jf4x4Ob
j3V8rRUXfoXRGQDJoiiwgpXU1dK4nB/qzS6iDaMaKkyeXcOkNbehq2ofYJePmyavzZVxuXQLaf4B
SI4tuZKpGFq01n7UzZlapRrFewbHvWVQTZqCzAYiuj+K7jo5pgdC3vsCkjJcmX2WvrA0+0AR7azc
BDPWtj3UWdSN2UBz3O1PvPR6pJlnhuuLrEvV30WTUqfPy4LTF9nR2pHjt8TtD6ErS990iHkihVQD
b5NB9LEM3Q8iGMQhSpr3pR+iBiVYdnoJ1aMzC6h/5eQ/gEqYgMMFT1nK84pOAZQLZkRNrJ3emc91
0o1n1cSe+a63ICvkQLRODgOxuw4Y52yKAeqxFnQ+vgFBuKJTWHjRskTOs/Sqy5U2vRp0D0DCsDaR
wGPa1slo3/cQ0oZkUMehKvDbuyZ66kOPZ+5RpsA6d7W9douFTYOsinNSHAiUJM+vbZcMF9PPLqai
ORcblha2FYgjbj/JwohX57+/mRYclHd27rN7JmXwwZuPqZCv78wUycI4CC8FbipddwVXQTeNmeIt
r91pv6rLujijaoyuc0V7hW9TbI2GtsYoyoAPOvfNZ7INIjCOUhGO114LvdfRKwyPCaag2zFr7zzH
/26xevP2vdQAVV5qbGxpK35RMlv76qYB879iJEibbn/ihbyTLI5zYhq4sZDJr7FH9dTysIkMxtQ6
U+EGImY1n9wBsNrtey0MJ1klZyhOK3y1TK+DUTmXAiWe2LLFwsLhvuvLeYPON00Ny5FrNeLZCTsx
GP6aokJf6ZhamDlkhZyoXD3CjSW7Dqp+CQIvOWSZ+xporJO3f//SDea/v/nghpZnCIKT7BqH3qvh
YnVmdSC5705FyP6IYScM/Kzr9Bo5ZnY0oUU8+B3uGLd//tLnlVZ4FY+SGDuv9AqayAbb2WX7AY+U
3e2rL6gKhLS01x6+DnAfx7MjehavAiU9asu0AgAXPcMSfEBZAD165WS/9CzyWh/QjNxmTXUNwWxv
ijD8kdX659tPsnRtaamvhR3DbeAzm1n2bOvxq2PZr7cv/ecRpMkyudDRMY4Hq3e1se/4LRO10lo9
Jt1qM+TSHeaM2psxSlaDKmEVVtcUMwNI5FSxuyoEWD7+vP0If17acDj+5w38vKxGNoTVVXThU9Aa
z2bfPMIT/aqY9/nmabJYznFyPHpCrbzqNp7iGqgizhrmfeuaJtshUkPF5GGY2qumatpXK3bHj5M/
lp9uv56l9z8Pqjfvf6A71HB9s7yGXR/uYO19cW0DCyvPX1Oi/DnQNFklh3JKzQpWg6sSKCfWuG9J
Up/Yu7xv6/Y0mfnroDf/Qa3152jQZJfEaSoKa/Rw6IrtaHiaCuGamzLsi2BlY710fSmSLchHQz62
5TV362Jfs35uY1VxVqbspatLsQwFuJicys+ZJ+AVGozTGOA7DTL3/XpZLoeTAJQ3L8quOUuNBrRs
Y+YQwm6PpYUf70ixXOJliqVFM57DZHbeCZUvZQV49PbFFwaqrJEDCzZFFAKz6wQyGD8WhU6ePvmL
pLuxcoelny/ts5s6y2Osr8rrEDf5yZvi5wrnhrsWANIy/4wzfzYHyMuOE/FAb0LrutlRifAeuv1y
ln76/Pc3UcwBchCgyMor7nHZryHK3GSjtyTW77u8/s/L95EViaiqsit2Fy9tkLSXWo2UuxIdmiyE
G/FOsnVtaK50eGsbu43zo9tUyp1vRgpXXEAbfwzs8jqq5rVvDHzf1jQ0f97qao4Uq6VSjjb2iuUV
zvT31ijOcwm8Ft1HOy8+xEq4MnIWbiNL4QQmAA3rcHkFouxvrcD4GifNN2FVqMvj7iNWX/u7vrIs
iiun1hw6XJ7CDbDeV9wWAVoWXQ/r8b7rSyuxE5CpVIAkH2IdSKpjNuKgh/AA77u6FL1aWrWuPdrF
lVS0uFR1kr7PA0Pd3Xd1KXyHsBS92ZrJlV10UW86q8UNSkTNfVo7zZYDOLYxWcDU4+rU4BHfp6K3
6gtOLPHH+36/FMHehFFlkXv2AVxqvbfyoD2uI0CWRqgmTQ/W1A21OmoXK4MpFCaHWesVxtUvy1a3
szr3vmeQQjlSkxxnIKW+JqENyb136Zre5uOMyr3vBlJAOwYmY3lW4p00Gte4sV/JLK+VJRdAJpqs
h8vtrps0k19vdvmPRjPFrziy8Rdr6Ax0THO6RFi3HC3lZ9fn8UGP/B93PZSskFOTAVMXkw2eayva
wcNU6aGt2pfbF1/YXMuSuNzE/cJNrfga5ugfB6DDG5B6cHl88aS60RoxZY6yf6caNVkdN1uSdrEd
sryluYEPoHEt8dfYQanXVj790h2k+FawnR0afAOvKZ6b0dYG8nl2J1VpNnZUtCt174VuYfRK/wyU
aJzMTPcNGnY77B+VY5FVtfMytE5ufUOuWsSHruWgOH0tygS3sw1ZOU9L2OcUFWRlv7BJEj8PCpD1
NfDU0nNL84I2+DFmJFQCMFGz8Bpy3wunrbdKtzaxLY0QaW6Apw8tH2OYawywxXmxazSy3taGSRB+
831q6F48Zv3n28Nx6WmkGaJUegNdWj6evRoulA+sG6M+yE1W9uX2DeYP9aeBKM8Q42DRn+Bz0hOJ
uo3Czt+rAOBuX3zhVf1LVwdlYvYTqynL6+pMdQa5uUNeP8S7uMxVsWtcX/t1+14LDyLL6hzSNJk7
MNWVAulTGQUMr/y+8pImi+oyDFlqV++aq1I1NdwPHKLSAy4RtbK/79fPb/DNdrdMy0gb1YzvXCDt
7r3+xQKGvDIVLKxmpjQVUAN0hsTCzbQfrYdRTbe52rFsWp/LwP4wYLq0cp+FwSor55DkqmYBAfMw
mygc4Kg2W2EMFlWK4PX2a1q6gxTc9IDonp+b7iHN+8dSBZhU19HnbIjWjvZLo0gK7hGtQeeWnQpq
Pf9STzRq3H+alDVzdJgwCdr8er9onGOq1vWjma7m85d+uhTJMbLkMR+c8QJ/rXrHrjp/pjhZr2xV
FkJZlszFihX1zTC5h7jICsw8Qp2duxGg6R5SFKbt2pSxMFZl3VyauxxuzGYEINN4OIBpffPUu0bw
tbZcq9yM+ojFQqBF41+3R9TSc82/403gWZ4zll4LwNXHWOGSWgG2UUWkeD9E2unA+K1iZegufB5Z
UFfmApyJr6sXjaOIZ/XTNmtwMbj9FEsXlyK8tlQD/EBjXJxaUTds5b94lf3hvmvP93z7hvoBw9NR
9Q6jULUT3PDoiHHJz9sXXwhoWTgX+6EIg9QqzkaXtRSf9Em59FmF65ae2On19k2W3o4c1NhTDy51
rUM8qZi7h1S5cD5ae/dLjyAt0WPdt2qBgg4v2hTPVNW8jGzsDtDcn+/7+VJge5gz9F5deCGsOzZZ
ZGKjLvo6lGZbr5GDFqJA1s+lYWgUWdeKS1r2uFeYUbinFNvNPlbeRh/wBL/rUWQVHRA3T08azTk4
FSCRckragxm4a0fahS8hq+gA8qu2Xv0fZ9+yJCnONPtEmImbgG1eKpPKqu7qnurbbGQz38wIECAE
CAFP/zt1NtXqJjnGLi0XErpEKBTycGfTTRbefzkH0QehwbkcAZ65//lrHVinNGQgexapAqLwyJge
IbD22TDElrujMRtLlzt+g0CyCm6sdczFG1CjztstSO/a11uG3PSQlteFH0NGPRpR6lBDtLOsQdFF
h53v4d4bKuqds3A6sJaWDbRcDuAOfxmMQOkvOPw25n9tm1qGzCDPB2oAxS+ViV/4ACQpApmlbhbS
ag/3l3jFV/iWNaNsvIXeT+88xDlq0yFk2kJEK/EhwbavfcuYA9x1oDHZ6icF+asTVKY/A/i8FYCt
HJ42eI5xJ2+QN9VPkFBvnqkE3twrl42EAgMOCkhog0Y7yQ09G0ZHvJwlWTah+C0rESeNAHMBQdb+
vWuebBgdCXsB8aIGrQOZH6c++G+Oo+ZbDN4rtmBj0WLwAUGoo4K+XT5OD5APhmqa14cfwA3RnfeN
YOn6nSl4ZVP4fRv4N+p1cN0jlGPqeetCsvb9li3TnOm+qAh7gAxDL55poHR7jk1duh/IaKAteX8M
a934P48hYFNIIshKPapMQS4JACAT80MTNBv5g5WXNBuNRhnLOLROsMpGNVBQcYFtD/rpL120fxsT
fF4mrAFNBNBBG7nnt6Z/c+H1LAMHTgcqHw2fbx6Ddi/QlUU79BCqYxCgdFgOUe6Y+9C9g4TP9L+q
myFD1+kJLOwyDCH7BnWzkvyhXcge/euzKAzPQ9mP00eSuLP8B3FGo6DTvITIsulBG1DNSc1AcK/U
eCpLk5XPQ0uHfVQUnmd5k8pRyL2IjOHGhR1MofN+gtFs8XWsrL6Nh5MQSvS9OcovmiiJ/KSOAlRm
n0AW75bAFYNn5r/722zF6dqgNgYtQQgFOc6DltFrx2m6SKPcb3rFJdpgNmDyQjeGBtAlhhTNuYNU
DvK4kTyZAsDEqsUlyZfzVoH22jis+ID7uD5QKNw9qL6kFwiGydekVGZfHGhD2nKXxeHIE+dhktAY
rBIcG84mRf/aWlsOJUj63NMmxLk3QPvJi+SPN7Zd1W29La3NjeVKTDs30BDCGld5H55UgftjwION
+tC1VbYCA2is9Vk/R87DUr+J/N8TNwEq2MsfzKlOYzFsOI+1SbJ8h8ogajm6CA4IMNvHIKdPdHlr
XoiQ7u/WtUmy7Dl3xhjqyVl9Q9gxnUQF5leGHM39xle+3gayibYj8K3Geeh69o+pExc6j/6fULnd
+dpgo9diSiBVO0TQy+wgt80MolegtTaOirWvX5b+3XFq2ok3Lq+cByaQmBfD+Ik7M14bRrmB8F6Z
exu8ZiDXi1KTpLqxhdUncCDKW2mxdXVYa30Z1rvPj7twALGPqm6xBJY25mCW51Pxen9lV+LiX1Br
wnFKH9pbD8YfvyypMeLE4GsOT4sSxv0u1r7fMt884p7yeSQu2gfz60HQMMm/NKEwwc7pt0zYxBmo
0YypbgQahgfS1cFhqfLZ9/WW4YrIIwC5DNUNqjbyQvKenDMUie1r3DJajUf+WJEGMnQ5Srj+5m0I
AV3u7Hrtcm3AWpy1rg/Z1uoWtEXxAYrFThqiEPq059tdm9dNhXHXVRE0elUC1t2gKtsndxr4LgSw
ayPVUJZXzLHvVzeKarajdpGTn1AceXbJ5ivk77c+wCA/21XQMTOFo19fiChfA9CUVxGULQwkZHuo
HB/uz9Lvw1TUwvzciQm7JkeZ23J2ya+gBOJXADxiqLVD2wAg5OjgZlF39TVNjm7bbtWD/P5Qc5PF
FN+5DMifh303jBK3XfdCcKBBXvNhUQVxECE5QGXcH9zvLdu10WyynJkp5CwvqFSmx4rM0xmucOMF
aK1xy6qZ5KSOXNRZQYDzD9145tjScSsdsNa4ZdXQwsZT3OhCEn1CNi92o3+gRLsPIYR4/ufZJxwe
bvLm6lbJSR4nSK+ffTf+5/6c//4wc23Qmid57jgGRp2zXB40xRHsRX50CFEke7rfxcqetaFrnYEo
khfF8rIYRa5RbaUUyHwWnGjuYg8V9AmoPIiNzsVWFevKhrUBbbTOypJOibxQsKWQALYBWdIFExkI
c8rMvidL1+Z+A4EGOEAqOT9WPYIklsGXEDb9d3/aVvaUjWqrFGTSlSfmxy6gn2Wd9weHbZJ0rTW+
/P/OogUySzMuu83FaPYMUWF58PudJC+uTfNWeVmY9QguLjSDGseiB5HNm5nPtS+37LjTLTjBQQ6Z
mgS1sXoCWUIp6FZR04oTjy1DplUPidU4yVMWN08K93091F9FE1/dSG3RKq5tTsue47oeheua5gKV
2a8eqrNAn/APmZKvs4fX+3yfeJBrY9tEWLuk4gGWuCw+kuWtvt29f2w8G0SKGQCjibp5TacfBGkg
UauGjZvyyiLY5G4VZLvzqYjaR6OJ5BeWd4jzWNZVpk7bmuuuTZ2w6fUG587KjrLFRGkyzLIHUONR
i3HyrnCBMRJkQvjueZcl22RvgBgiLB6jBrmdWh8IhRwt8Iav+xq3LHkCdyLLZw+7aQbLjpjhIvai
7/Fm8bObgOpvrKiq2psZIdY0EfG5Wqpc9n25ZclBEiF8dIi6ySQOHjh3+dfWG8qN835tE9mWbLy4
bJy5vUmDuGUiuAqiUDMh1TFZbvz7hmCZcsAhWj220EMXCOcv1QhRpqrqtyrQVxyFDWsTsWAoUG7y
dHEUCx96R1/zsk0n7v/bkq3M6sr2t0Fs3A9RBNG27a2bsIEg8cw/Nv0m1fRKfPELim2WRTi0WYv7
DqroBWr7qqU6FfnV7/eXYK2DZf3fnWTB0GOX4mHtFvSOh6hecHohbcb/ybKxTPf1sfT9vo8eLME4
bfI0mBk/yTj7uBBLKFp8vt9+jHZ+zQS7NnYtDspaJ/mIOGLonoUWrx2yzIb4j+BJOg9V8tzzrcTR
2mrbFh1EHsd7VXtjgaJnE/TsY18C9b9h02urYdm010ZgS0p0eyOBfAEPZX/oxuTrkCHJcH+q1r7f
Mus88mKWJ3V7UzHC+BoFU21SzJd9jVvmLLXsopH5cHcDcKKCASMMlo/C3YI/rXy8jULDO3nYDn7R
3UThNPWBeln+0M8KSMhd328jz6BBpI1gen7MJd6SEGR/jqd82ijGXnGoNvKsiqCL5fYwNDKGn5mJ
QD4ZplH5PzzRb91uV3aPLQWqcibyqXfbmzfLrxLvt095iDutbzafwlZcqg1AixvX5YkXtjcNGAMK
mfUfy7vKo/I96O/UyROyJzvDPBuDJrp8BNxtmB8ZMsFBMH4BOTQQMU57EA6e6ndfFELLpKkqXWqG
Tl2obIv+Uuc8+G8Ea9ZWwnBt4S2bFuCg0VALnx+nELAS4g/fdet9k3Pylchww8OuWYZl1oDkQ8K0
97OUvdEO9d6QDlW7JXm/1rpl11AZ64HKn7PUlFF54UFgTn6/BQJf2VI2Hs2IZhSJ8bK0mvxvFTS1
DoiOr13Vf9cam3cWyUYOa62j5fR4dwrxXvYwkKx4xrPXVx4Ft2kkFzMOX8CTu7vIz7VVQUGNCx6u
uFEXb6k0qyj5uL1V14ZgHdYs8mU7hW33KKhHzQE0trFzNGPRn72W5vyDBOn/LfJmd0sVfcWj2IRu
nSNMh+M1T2Xu5PNxMsovznp2uw9yItr7tMvvBsu+e7cyzBFtHPp9B8ZusCkBpta9NITsYwlybWQa
ajH6LmqMm0rUFb7F3/8fMusrpmFTunUoH21DaBxBtbRE3phRp5mOWZH3G0njtQWwDDtw43ZKwE2R
ghNHnbwuIgeaEXmKZbyl9bK2qSzrJmYgbU46N2V98U8edtCh6OZyBhNy0x3D2kDz3o2K9nx/rVcG
ZAPUqEycwhk6LzXjEvIvmDFtQJxaBGDput/FyprY2LSqguifML2bxpkT8M/QjaqTSy66ndAi14an
VZ6n+liBTimmTn5jqJS4hDPbV1Tt2nKgioYB6MfzLKVLvjKQkEROnK2nw5XDyMal0Yq5JasZveXh
zJ9xpYMKGEeqsnJq+tS3yOvvWwPLpEkvS3BalRnuXG5LniWd6L9ighjzl33tW4d2XPRzATBo82ja
5JkpEKokoMA67WvcOrEdUdQjGecgbTuU2p4mBdzkIWn76K/77b8xs/zmwvILNg1xFNEjljhogGOF
yIILKhvenZZLqgRSJo8gmSOgEXOER38NwnY8xMS/DSTyN27eK1cm3zL6Ts9eMbfJ9Eir+KFizZMg
7GhQr0kz/98sefGhaXF/sCvWaEPZaOGBLEwqP437cPgE8qVwvDrCa52N9ld2tI1emyi0tms/7G9e
WyPP1QGohQrdiTkqAOFzPPp6OBcmmaudtwQb0AY/PBcE9ZyPeQv0BvWVd4w89nXfbFknPFVja4Ku
C2+aux9FhqxjKPHWsq/xxSe/O2cnmXm1Aa/XzR+8f4dYi4OQ5R/72rYMXlNRJ+3UhinkPEBYnKBk
xE+Qqbvf+toiW+YOrWVnAEcXT0Hc1ULthsXJGa9RzXNhhkylIaKs+x2t7VbL9CdoDogk88KUdpW8
TmPmiWvdE5Jc9rVvneeuI5TrMyiLHpBfHj5kVd1DyK3YV8rv/gIjIy1n4/KqWBrStF/wKFHJT4Pj
u47ct4dsKBmFjKggnIU35bixPHhgZ42PBaKTfeph7i8QMiieFLrynWtVFCgTgfLmYSiSf3ZNvw0i
63QxEeqCRfPw5m9ZANy6L3Y+GdhCoarz+qbknr7pxnwQMi++ZyjG+7bv0y3jBUTU8CKBOuKBm1yc
dMS7gzvvfN616c9AH+ijtC8JU64dfmICOcaSVFtX4BWrsvnPzBh3qgIb/5WA6qA/sCas//J64Gj3
TY1ltLOqQ5f2LaZmFi0KmxYmwVmSfWBA16Y/I42jutLN0XwrSXAe8cx+Ccu9oZLNfSYTXQqmpHMF
6+L8AZS1wZLliK675uYXrNgoMfOm5RBYRHI0WN43shJKM/dbXzbfbwIZGyhGJhMPLcO3k6SWwSlu
/YkcmSjUQ7ZJKr7Wx3JveXdq5fEYdoaVBtQkTWG+z3kE7EFcO8+JkvtOXRsx5iXCOGpmYF+UM5hz
3hDwELXZesFfG4FlupJVbswyH813OUI9NssbJCoJNAPkBixq5Q5n48YUiOUiRMT0VlXuBVJLx0mG
BPTc8fPMNXT0ev39/oKvdWQdxMLvnTAuVXglKrwtMWO8hKtDfXP7+rQdBq2EpzYDmp6kgABCoh55
Av0ob3hYMHBGxtccCPMReRsQvZzvj2jFNxHrRJ582k1TMyZID4wAHOHWkvGD43TmYV/7VqSNZIlS
XS/MDbnk5mA0zLvItqrufr8cxMaUyQKsKKjONTcl4gc8b3UAg1BBX4Mmfm5HgJr2jIHY4LIpzCaa
9H53AU3QiKpE1JLtDbkQOf9s31NkZB9CW+ESVKZIDlOOrNO5n8VWYejvF5jYwLIpQCVqyLvwKsqi
PUwAVvwXIp35bd/UWLbN3ZZDzyZSj7JH650JbsRH1H6/8bXlXYb0zvUJBcFrntcQ1A685Arluc+c
gWl6yRtHXfDYJ02+0dPvXRSxsWO6HaBl4hTmFpDmhYJu5CRMXh4yMaldKWpik59509D5EOHpL6pv
nqYSAcbcqn0ZapRo/DxRlXCgET27Uaq65MXTvUpnR+gN57o2N5YFL5IfLm0yksYMsRE6L0x+qLs+
l09+GDTNrpMaL6I/j4EVVSiLrMEEheG/QoT8lOGPXSESsUFkcS4X8XfFgOCiU3PyGDSwr55fGfbl
/lZdsTIbMiaqiQ1R2YfXPHeG+Bg40acwdpydC2xDxSS48orSC8Irn2a8KjaZVz2XLp4v9329ZcVT
FYa8pbx99GZRQc4JCZfQQ8Rxv/WVDWSrhDJd5tXU0Cg/vAl/oOBjlAfaBt6t6cnYbCzx7+/IkEj/
ef/kvUICxEMJFAlRBxOEqD2ldGaHIob+hDvvBNYRmxQNVHoQOVOFeKSODlGEnX+cRL13n1qGzHRV
k5CB6FkIZaojaRuafPGHyvG2ntjXNqplzXGsHMD3OApbKViADvFgPr0xf99f6pXWbdSY6VBW3/Sc
XinE09mlZl12gSYL3RIFW9lKNnAsL7E1HT+nVx4irtMBHARtq6/RjAKTfSOwjuN8kZibXY1thJdK
oWf/BPrnLXHtlQPNxoopmmk+5AV9Cx9BUTdAHpz2UGlVZfs3yCHm6OhMZN56EH8De/56PyE2dMwk
yDbGiUuvpp7a6qBQ+FYifhwoBBUSk9UnYLPnT0XTxPFh4ioM+oMpAnN2GmxwMF65wnnxILnyuVah
p074SsCSw3mcfii3JuIDQ9HpD46AyAe36qwQIE1e+Ede9ZU8i6ZI2BV1M8V3L6dx/Zk0Pv1bgjGz
fghAt/UDCZT8A1N1Nh7c3PU1xA+9Xr84IPb/QU0fDcdZsqk46Iz6yQEIGtI9D3Mm+dlIIGniA6U1
DemBh7XHT4r2IsfVsclaiJCUQCUDPZ87wF1eMZYg+zj1iRY+qriNBjk7Rf1ypM5xMVb1azBrlbxS
EiOXYyoV5ccqmOPu6EEuTWGDQZP2qLsc+R78wcoDqPGGF7D84e9KEP/zLKBW8oKqSERutRKFflXu
4McfAuEDU+RSzcaP04yCtB9R7UT5iYsG1PtePfb+MYrr8W+ZgxXV1Ln6lmUxzx5NRQ2Eh8O6BdCZ
OaBRG8DWXx0rZ9D6NMdZnmvIXVPxpYzAUnbUcZx555JkbnyMgiroN2pZ1szNCsCYmMEgElF6ZWDl
f2EAmrJ+FI9NuKXzttaB5bShTqdbEncUF5u6PXaIYegpBsNzPxYmO+2zaO/ngyGAjmPrtoZeFx2E
WA39qVlYS/Y1bjls6YLYMJClvghgc46GIvViqL8v8oosX80CX4tiDOl1AXWZiPLgEIUVOflR227F
2Cse20YJTr0DnqA4oteA8G95Dnhm6ARb+uAry2uDA0UgsxmHjb7kDi2/5VXgPHuA5v4IE0U2tujK
sW8jBL0yK2oxm+hqaHJl/eJMQdQcuIcMlIphVypnX3xqM92xoahBKUqiqxAA4sRONN9quokdW5up
5f93Vx1ZymGM5zC6xiGKV7oW0Ldc5uzcexAOur9Vf59UAGPIz12QIUjAq44uFjRR7Hjm3JmpJ3+S
FofcQqs+om7mIRN+Qf6+3+Pa3rKsO1asjCjir/83ZUs9fJBtEQestW1ZNfLBifF9HkJemBD/5AVg
0ciM2krDr62HbddDEIcd4/yRGCPUIaBd+31igT4nIYpP7k/PWh+WeSvoMEveZRgCpYBGSclAboH7
LcBXu7Dp5BfE4Kz6Qg1tfJ065FYpXne8jw4I5rINTNHKItiIQU50pot+TK5dK/9HJlSaRgbluPen
Z61xKxKbHEnDsSO4+CeuNNkhV6EIT6Idx/7Tvh4Wn/LO6HTFcz+PQAbwFgabLPjsUOSn9jVuWTRh
dImDZuTsoLecHxVFbd2xABxu4+F3ZffYAEGgEIM2dAg+XrKlEARJ7QVUB1bRfdltYiMDUaHRJQGk
wi9vmSPNkVIFVKY/7E7+k9CyYq1JUoJ7xaAQBLLaoENVB+mhi31LYBlxjLpNalzP3Kame9YJsjpw
4f3pfuNr829ZL1NQc+tq19yqkv4px2Y4ThxHm98KviXkt3K22dhAcN6SRowySfNldogwn0wi2ceJ
16ci2wS1rtiZzVRHNaTRIuhCphWuCwcKAbejAxqCfWtg4wGRQKs97Up90dHCkc3RelTKl11rYHPR
dbjyOwPoT1Lk7vwD0xDWrWrqnkowmm58/8oy2xBAyQslsiZ2Qb2dBcocNcVTW3EpYu0FxUPrBMOW
xOjaOiz/v/NGREsFKXBs/0MOUusD1D3kU43Hho0cz9pArMM498sRGcdJPkJfvgOUrlIPHOUPpyJq
tpSt10ZgWbOZ3UYlcxCnkGenZ9xymnPi0df7a73WuG3MiexRJeNkzygaD5/FzJJPTTH3u4APJLCs
2QPoLMiSEt5U91BN91D9cYqcLbKelW+3UX+eRMoFd9YgfePVlT7l1yGjGxHwWuNLvPdu3yy1vSwZ
Ez8/TDT8N4Bw47kECd5p17TbYL8c9SNx13ZBqhFCPHcyBnll34HMcl/z1hEcjx4BkcTbx3v+N7AC
qGNdmW6f8dpwP5I0k2FZ0iAvDtbhqaz0YYo679woPT3sG8CyKu9mvwMxwADQTAPviS6gzFwdkK77
er/xFZu1WegQP3staH+a1AubR0iVu19FPOnLQBeA6r4uLJvlMvcEeIWaFATu5ITkQ3KgpmiPY4mQ
9H4XK8eYDfcznIDkvA+atHPBNqMJa09QVGN/9mEbHvuscj7f72fNECwbrrxo6lCh16RCNS+Ggfax
8Dej0ZWlsHF8QkKSlntFk8qF90Qq3DmEBF1cm+wUTyY2lM/0pRLRWHAIQ0ImTy+vW70Z9l0FbNie
dP0pQgjKH0Xp1EcayisSnDsPeZuFjiY6aiPPg52Be/NjLHQCLbM53/mEaYuiEuFOvBewscADp9NE
9R9Tu1los7JrPMuAK/ASOa3ssTsTQr8Fidf/N1SmL067NqVnHbskL+YsFy6Bb1hkOEtwtvbeZoJl
7eMt6yWdX3pRp9G6rJGVYKUTXpoBcmz7Pt46c6msQkDU/Sk/kMD9jwMd8nlwK7oRva34BRutF0Qu
hXS0U6YLakOAW4Nh8/A2ft7mp1iZHxuuxyuOtEqt2rQaQwOwBm6omXDajbVdyajYWD1VyhxMCCZ/
zlHd+aCGjp5zxIuHIKHNEViB/gT8Xvg8xJtA0LXxWHdi6Gc6Jp+DMhWl/J8H5O85GVA1fH+1V9bD
xu8xf9amrxpspkr14THW8A+8RgVglfR/+Bo3nPv9rA1icbHvjkyoClBnnmFxOqghc9V5LIwOup3H
jUzdyiuLDeYD628clR7JnyE/H6ZBFy3u+oUF2R9acufzkO8UpCc2sI/PQykJGB9ThAHFs2Sj/AJl
Cm8n7sRWNmUObVCz5ZegEfRjoCqb/Kk1W2zMKweaDeszrG8qcCWVqRxnPzVVS1/yJOxePU9uca2v
LbR1IKMuyARNTso0dvKPSuLG0ZSu97BrF9nIPunM2qe1W6aoWpVPkNkSjwPfh1oiNrBvKumMVKnR
KKNGwkDp8BUI+q2QesVtEMuIqzApckLUcKEo+YMedyqG4CZc/QmazanTO4dSbNVrryyyjexjhY8H
x1Lr6zRr75sCSLFcAovsB6q2nX/vL8RaH8v/78yZqQ4edmg1sAnmgTVZ/9rX8UtUbp4TK9vIRvfF
HMJLENgSKSejutIS/AuKoeTl/uevtW4d0HjGG+beOENK+6w7VdBLvQwLp+C+1q0DWoKYE+zXkU5z
ifRHMKjm7AHat7N163yWCR1VG06oT0QKsPJB4biNqVybF8t4deI3vO9NjrsHmJfzEvOy6IDfn5bf
HjVBYgP34qZpzDD2eTrNQcVuJkzKkgGhNgI/cNStIyQ58rncDPJ+eySgP+uOjIKirgfDorksoYbk
9GkhFuyi6qWFnE7f6z/uD+u3c4ZuLMvO84C5NIn01XOKun+QPoAil8QQzb/f72Bt3pb/39kaeNvd
JhYEC06j4MvbMxGF9Ph5GkOSzihO37OxMBDLpjWNC9IgsgFZCMQuEWeoUwIA/s7Wl+l7NwpEw11A
ZqavetROAMA0aFqRSsumjWX4rUfC11smbfK6w1P8OKSqaABbZ84wncHMO15dAibx+yux1of38xgA
ZmWZR4spfYv9hELCFFCGfzrZ7bpUYRSWcSNVmunOH4dLUPQO3v7Hcq5PYURctXMZLAvvBupVQ10O
10nQP9VCn9ruo+ENEhvNJxvGBxJHPfJphffxLfBWnnouPEY2FmDF1mxInwaZIG+LeUhxdysOpgdn
IRDM+c7WLUuWWRsDDhPi+w3P/uxaMIYvruL+3ln7dMuK8eRUxH4YjukbTH0Cn/AxUoO/B2mKqbds
F+W5RZzFrr5S14UqsVTBfAA+lH/d9/GW8RI21yaYs+oaB/Nfuk76Y7aQ8u1r3LbcWTR+mXRjKoT5
7lFpDmESbNSSr/hOG7jH57rqSiQQrp2zAKHdgjmHgEzl2W9AoR32g6Ibo1jxDTYNnALjRShyAfh+
xPIb50n+Ic668eCrfZSRWGTLdqkZO6eCpEOaj2C4Bt790vdgH9u1CjaKb9LRGCu/GVM1Li9CUKs9
Fw7SafdbX1kHG8OnE8E7pP6GVJflZ+XR6MABbrqwUT2HkATfwM6s2JjNAsdCPEXUuTOnFOSRJ45q
lnNSNBsp95VwwsbxsWDMghBiEVc1oNpTePo4DeQjiC8uMeMflwKN+1O1NgjLlHWWQ3uwK0cUSqPm
jfAAPk5tPZ6tNW4ZMi+bMppz7t5IDuBBNNHDG4/mvi+3DFnhFdT1M0dfqwW9BhptcgyH7u99jXs/
n70dKMeUJsGQ8hoVbxeomDP3FnKAojfe1temxjp6c7xJZ5EJTRo31TwfOSl0eEJqs90I49bat6wX
RTC9O5STgfXipY9X4xfd7LsUINVkAek9EMqEA9M4XTgkX3gjuofQ2by8rlivDekiNZQuss4zKcmk
ushuip9BjwMuMJcVp8zf1GxYmaJfcF1DlHeKDAaVyICka0/zQ0S3yrhWHLSN5ZK6jvwaFPJpF3By
8wadP+keN8p23pcawipYpuupTLueQ3C5L6AQZaKCnGoz/bXLAGwol+hd5qNAEc/dGkUAM8TuoU3k
keeQGLfZErNYW2nbhGcNBYihNykKbz/SLH5Zat28qv7qkC0lp7VFtgwZxCcoNw8EtuqwSLJp5AEB
Yt5F8oAlsKyYQKSkaMCEghRgeAYtCuQK4ajH6AHpqNeFLXWO6n2OmloGbbrWNJMyOo3FWD4JifyB
MZO/r3UbxoW9JKvOZGOqG1Ci4LVOPIAhZQslvmIMNoiL+HnXOv7YpzKOk+PCsQgOg/4Y5tHr/d26
1sFyir677nU9IL6on+tS1MuWL7wUUHhpSwrJg36LYnFlr9rUb8ZpRzkZwp+lw//kAlUHuIEk10ZH
5tLnSj/cH8laN5ZRd+CI1C7MICUg6Epl4dKvHdXxKS+AfW8kqoA2YqTFV/8C3A+AV/15yqrAZ2EW
4gASwPtGN6WL+QNphjE5II9RlEcJ5iXnUMUVO8so0cUnh43Ic98f5dp6WYYfUNHmkiuTVvVSDSQg
BM+a6mutqvq4rwfL7rmfywjy2njg5EH5Go/Acpi6as6DYCA2vN/H2lpZ1u/5jeeZAT7eyKo+Mab/
kJAzfuhU/JzhbrcxkhUPFlqGj5CPgR9DDikKU/QTWJaG4TA3rdqZBLAhYAEo56YAor0poxD5qnzF
wZi/dQ9dmaJfkV8M2PXMdGnVgvBRzkN2eYsDoZPJn2fwNN5fiZX9ZEPAcOkafY+EWO0YGUtI0Yn2
LJy4OIWooN5wkWt9LEN852NkNmU6nOcuzZNBPnmg8JlcyKBti2OsdbD8/64DkVO/jhMPGI9O8z8Z
TepLOMTlcaAA5N+fp7XlsIw+AO+KI8E6lkL+LD+zuNcPVQOwBBgz/aPxxl3IxSCxGeFUQWQy5l0H
NpneOXZVF5/10JVp24Cl+f5Qlrzqb/yXzQsnnFBFqtF9WsWDd1T9XJ5YgNOdjno+Rh1NM9Xyc7L8
db/DFTsMLGuXbeTUQVJ2aeCj+s+LvG9ePmwVeawtjGXkGi8QvSC1Sfki6SJNVR5ogIXhuWvO4aD4
edcgbJiYDnrDvGZJaaF86ZQT8FGFvNgCQ62MwuaF88qhcerJ09ccabNnr4m7K2qd9NmFDvWLj+vg
6/1RrKy9jRiLx1HmItHTzXTTQdfytohb8mH4Uit9dKX4jAqwl/tdray6zRU3CcfLhrDHUdzzb8gG
Tkc/dHYhN4LEBo/hZWIeUVvWpbwV9YFDR/kwJPvg4WjdMvZcCr9kckKOuubRg5qi8DK3kLHYNzHW
EU4K4peDyuGtSF2WB7Xk7vOlRGJf897PztDkrGA5ksfpRIPuAwtdvL2Oebgv/WTjxaqmcdvRLLeb
eMKyKkx8vehM3f/2FUduU7+BiDjoqqzAxHNAQqoCLwKsAen6OGX/3O9hZVfaULGcKeIUfJ5vDCTT
YibzYVzoSO43vvL5NkhskkMVDdmEycH8h1BqKttzVaJsq8zAyH2/j7UBWAE7DT2QDjN3fHstYwuk
0XGdH/vatg7qSQIpQVQ2pKJBWBabloJqIfrfvsaXSXt3SMfGz51GeENKIlxl2micz5MgWw50bVqW
/9+1ztnc8mlSmPq30mkUOmdQL9wSeFxr3TJZOP6AFLmaUpNB4BHagtFhUv6/9ydmxffb+qRIUyID
Jxd8vGdUcfRyt7hMdeccFaH9N9Sg7qp6AVjOOoeh3OnyODboCNIqHOSaXXT1x30IczRvncSylRxk
V9iS8GsKst7K+7at8bRiWjZYrJuqCDRCNb4dZAL0HA8+ZKTiDLs/qpN9mUUbMlYBBIP6q2UhpHT7
kxe18DwFcuD313ltCJblek3V1YgbphQaSa8ViGUOgiTZse422WVXbqY2SEw2o4uHPSR2u4T/6QVc
/sXa2u1OmpUxuNmgcHAFajmaUTA9zqgkSfxqYw+vjW35/535kQDcvIy300XjJf9ITOwfJ6cYTkO4
WdOzYoM2ciyoe+a0wsvx6jdkf+Yer1Atj0m8vzhrrVsWHhNSF305TwAguOwEVe6sP/tx783n++2v
GLkNF5NOV8aidqcLOAQ/xk1+XXjp6QAGwYltyYqv9WHZ9xTLsPEdhRliCQDiKEz6ESNu+RSI4dPA
8OP+UJb9+pv7g00KpzzQ89ZdMl3yJooOQUP+mgbfeZZBVT82Ba5dDSx0o6+VeNUGkok24EkCfpAL
qBk+LhS0y3sOR2pQRsF5EUvp+61y97Wulv/fbWHdue7k+HS6dEqcPcf9qCAos/Cw6zx8XQqW+3YX
3jtAXfLPXQUmByXAFP4fZ9fWZSfKbX+RYygi4uu+WFWxKp1ULp3kxZGkuxUR7zf89Wea76VCiu0Z
Pu79AAJrLWAx15z6LuXwFl0M4tIV886UWVzRhJWRtpc6h97ehg9N/XOf+gOJVRZ2l8XLmvnuthFY
/MU1HD7zo6mHcJDzSHmZxVCB+xen8UPYRMzP1umLpeDFuq4UEriPbYDXa+zlX0CHskf4aDFf1/D0
tAIfNtir/PwEPq5HGnwUIzDrY/uwIRTXJd8pnrGZE/l9DCSQU9+MvntXT8EVyiP/chUk9UAh9Vc8
83V873jp+fZa2EZk+D3ppO6c3oGltuXzCIyLGLunuZ4vsgke9x3EtuTG/q5Bvb4EQe3dtT77xgQu
LKEP6MXtMbxutdwEndUUwp5j3Xl3XFWo4XBF1IGqFy/RwTlwovwQapdyE2vGAhyAshqYSwGpSKLY
x7XZ87vXV4Gb+DJatKxaWn+474vlQqX8uD070+hHGamvITkkpIkBGEd01HI0Vb1M3b2a8DrZziDZ
2Th1by/C6+cHbiLLIEfgzT1YAe6lmmMC7dp+Zc9MylhAvpGL6b3iVeKsU3ysO8PNs1Q5WdY3BOgs
DSjYBv9La3KufeerXta/trjbIAaHB5/muIk9k8swdjyti3vioQYvFfk/ISn27q6vuwfSjb87PAv1
vPiNh6DVRP5zmmbhXw4YTXZ83Na64ePjCKJ3qpV6Ag7zPfHC6UtUTvTL7YX4hYn/c0vnpg5pNqW9
bLpcPbXSuyPBJje+4N34V8EEx3LQvPjIe1RKICnVXWY+nJex/7Hohdwv0+6zsiUGmLg0ScjqhDgm
PUkZZp+IGMk5rTwgc5vK3wGH2LowNnmU02VumqXOo1TDdG7nLdvNwWU/uGFxvT2Zr5/CuMk2pyHo
waKalU+QWe1PKAVHurPpIB2DgJ9d1jAFU8yxnoxYkIVR1LEwz55EPf4g/aq/IoOoL5XKvi2z1jtJ
AUtcMyFrbR+g1sEpFMZTXVo5XccALwN8QRnNECB1MrHskKQL5SYZHQ0CaMhGkXzMvDX/KFJUg87r
7F/yRvxze8pe35W5SUQH5tal4M6inuaAFE/cBdUVKqdKP67KmX3LprZ+3w1+kDihO+1lbGw2ZwSG
ORuRMaNcPqp86u+kUxQoiVfBBWqhR83aiA7ZwJqwGkj2hFylC0QPGNf4qIoTLunHHnHAbvB7eMsc
pOVyR8gnJZHaAudxfe5Re3+HtEuxw1hi8RwT2kYGKmdXBXgoLgd+l8nwAdkn5Nq7Ir02Fft42wQs
y/EHxC1oUrdxU6x+L6O49df+R5bTN0EBoMntHiweY8LbxsUtgRhuyieXIA8iIme8ApAstljgnQGL
8v1rVTQj39lGLVuDCXjTRbd4LjjJnpS/AH/MaglmssnrGL+7PR7bumwz+eI4zvqM46uZfMqEdnBf
xQOtYhHJz11ZR2981/P2sni2mduG+KInunTR2sNVnkAegF4AOs+Wjz3e3UAn6Bf+k+cShxwCIXJT
AJXXRdRmQwqqQkGgEACuH/9cevL59pzZrMxw+lbJxRsKgSo9GeA829YojOH18r3pjklmUB4aTr8U
JUO9p1T3IJV/mPp6wXEw3Hvbtn2/4e5q4SGoTCrMzuzV4BlsMuTc6HNDd3d7i9maUDiRBSVkMgKQ
B2WoXwWmYTr7yt2D+Vps1oTCybD38hKkEfeyy79tkoZ1PsVymKAovVe/ZRvAZsQvjLXvskw6Kmyw
xHnqfR/15LBLM4Ty2CMXN5Fw0FsJU8398p5N7JtH6+Yki/zTbfu0eJoJgRPLAvog0FHcE3e8Ega0
bN+fiOve8Yrf14Tf3+7mV1LolZPlH2g47Ok1wV77KKHMB9pmUKeJ5jENCnnC2X85dSipy3FdLUBA
BjTtHq2BxXyZcckna9X42bDxkAooQH/c6HnqpgmfI0L/vT0y2+obDs6LBoCYoi3vdTlvdxbQ8jbl
IdJ/yk10HIh5arwNRvh8HLqLBxy2ovsVYzj26YZvA64ZTk7xa3LSVTxqivfNyj3EiwEmtu1y+cIt
MrHm4wIFH1DAMlQqj9AxAaQMghr50s6nQyMwYXEQiMUdBFqMmJ8WKlW/bgkerOhY64Zjy9LLCyiy
oXU2bJg+Cbbx/do9i2macDiu+nzhLkHYyAAaOwHes55rMfXnZt5VCbNEP1ML1fWcTlUQ1sHNmpTP
80gTUQQfC0Ati3IPOWRxgGD7/8U6Q2hnmKWTYxxKrvqEUyH2z2kPRm6bJcOBe9mRnCDmYQRNP594
iTMA3Z5LIE2/p2Zn68NwYQXhlBXlW+iDMQnOjTX9B5yz6WWMAnbsbBYYe3TbO0KUWYsu5BoGCSpj
2UMDOMzdbUu1rbPhyShomFDlHjl3tCo/CkLOPEw/1zJ4aACpu92FZZJMkFtf1GXH5xIj6BXQCqLK
piu41YJLwXV6OdaHcSunPQAeQ0MrLESWhj9VTv32DlKbwXwBW/Hc7uRQbEMx/Jr0rKtClmMoKUPc
66PxCwcZ8NsAGN6dwGTrYluoF05Rek3dOaVwYy8P7v1pPHdtdfHyPeiWxedMwrPSn9MRkrBu3LL+
nvRIjjncD3dWwdb49v+Lb+eK4u3Ll5geTiFQlAnwnBYiP1a1x/9Atrkk9yjB1JC6RlJ/cFC1N0PC
8LYJ2T7e8GU6sFZWUut45NNp6Ya7Opc7WVHbmho+nJZdkPbQX8lPhOLBqybuf6OcQEGWiW7HbGxf
b/ixAzVKH4DLNa6y9rJS9wxF7p2vtzT9B25NSWB2ILYWK1/Gy9I/6Ha43p5zS/QxQWvKH1Ledesa
+/Vy56yPfV9eR1GdqungtxsOC6ga6WaFRQ1YHwsvvGvDPWot27QYjkoFk0Xtt2tcpEBykq8R29M7
+kXS8cqR18SmTWTIM95iMZcijq6gPT+BSfxNccouTnCedw7WFqM0IWpBCkqhyB3XOI2G52B2ngM/
iH2n+3psaY3tN+IpAChOt8buUt8t7nwHMvA3ea9OslM792/bCAyPbYaFpHlfrzFjPr04IFc8Nwu4
oStJ9yrlNzt5bSUMz21LFdE2j9BFDb1rKgpxheJneu193l+BSf7mkTLbee+zGZThwpCMy3MVwFYn
oa9sagFt34sOFj8zMWt04jVEJps1bsGlfV2XtLxrQjyJkc5JT0uW1jv+bBmCCV/DI4wrPL0ihq6f
pD9do1ruWGv0+kKYBGcUDGcTK7cNvl6zIqlJPX4V4F86Q5ot+yuD/ke9kb9CPvqvvPTlDp7HYmEm
81ktWMjd3EGvLiQVkUf0/mIAxFxXb09V0WJgJvnZwDU4csNJx6ibRbY18y5V15wqN7zOij6DImDn
5GJbme3/F1tzmk9ZntLMi2VRNKc+y9a7qcC73G1nt7VuOPsgaZnhcIfdZ5m+6mH+m/Ufbrdss1zD
x3ElUyDDDbACQV1/aZ0w9ha8XOX+R5WrHfI8Wx+mk48Dx22WQqa7y86VU8QQRTxFVP9dReLu9jBs
E2T4No+K2VNtvsZ1mt1B3eb9kAc7PmexURPX5qpBjiRjsKDsU+mC8dV9E4qdCGv5bBPPRhqNNGqx
nXfrCvWgTM366uFV9/akbIfzV4KrqVdKqkCqSZfkbkMzgV35ORXTPemGD4Cz/OWP9E3RzJfbXVmW
2MS1hRBJIyCk07EvZHpqFeqGVu+az9G1JMF/t/uwTda2QC9cDBUkeYcWNZKEtfgJfdeOnDSOTseO
MiZ6DQSeBVKdnRuDavZ7FkCbYB38eceILGHIpDqLujIIuA51DCJGD3rptHjWRf91kLg5C0dOJzxA
lgeNynBpqhTkq6PcjdOhc9yTqh0u3qxZOXQ7dmXzCMOfmZPlJZ+kF4MKzntTbw/0vMvE1Qt8tROW
bGtt+DPq9vyCLa4bI4nknCBzxe+met47AFpaNzFrIut1zdMVMzQ16ZWsYvkOMrTg8yE7NdnPZDXp
PnDdEnflmTtPPF1KHGrA3H27ecvsm9A0ASKOKEgxNcpF8q5t0uoui0LvNKW71mrrYvPyF56mc2dp
IMzixhJaF9C4/AgNyg9VezC7aSLTUPwDyhO/xz2z5eQdw1FMn6tp6PdgvLbl3f5/8fkjU9rHfQR7
GuvnuX3TgyIpfYCWZniM/IGbCDWGMmjwixMYkI/aLA2mxIeVgQbl9gpv0/xK3Db1S2eQzal5nNA6
YMg9tv74fz7WZtXJm5Cfut2NbZoMN56LulHQxMUqS/f7xr4EDSpx7LrsGv47Ex7hig8jlai3PNce
9KZCMS47rb9unwBR/L7APZ9nNSuF1kvgJzNPfsxyHLi65iD/QGii0NbWyRXrhBevDZ5Op7J0rh3x
8+vtmbd9/7ZLvDDQVqoO8lMMd7cZuz7hKBGhZLvw6OYQLx/Ebg0XFr0qBOD+bixI5D7QYum/Bx2p
8x0Tfd12QhOHVvt+AC5Nhyck0tHnuu6m9uT1fvTu9gTZmjc8GCC3YW6KMkr6MfK+EzpmUDnbb942
//7v8+86ogVutQgT6s1sfDO4w1jFxUjcJR48AlTrsVEYG/HIwGIUBXOYjG5Dxhg0bdBW6ytGvt5u
3zYMw4GR4iKU+AVPpGbPm4DmWdWijTvaNjsnd1sPhhu7wxSlWrZbRnBL8VcgCGsHwR581R3swoSU
AZc88jDIeZK5WQ5KOxTuBD4fr2A2PFYZHJpcZ2roQLrV+M299lDWUTRvhOx+TCtNlmLvqG0xWBNS
Nkuel+kCnWYlC/KBshA8xmUD8N3tlbY1b3gzA8WfWynBE9EBFknxQhSUGdu5O1kW2YSPkbYroBvv
+nGK11GtuPtAxvHtUonwUOIlNEFj84Lie1XROUkDiEPwEklZAlu63p6b13fL8A/AmCPmxVs8Px5p
A1VRxNLWUxdwej0Nsk6P7Tgm+5mL6n5UmnLsOAzk8m6qgs/d1JG3VXGw9is0ac/6di6HSIx+vIko
/9qOgR3eCdfbxvjniQI5ld8DnhhoPU7lPCW6AJSeO6DtGRceo0R6vXM9Jh7mqedPczG973r+z6F1
MbFic6mbGkcMEkOhojkJNZIrbRY3nrsqvwvCIsx21sbiHCZcjA3Ifjol9+NZ1j8lhSw09Hf2EpS2
xo2tmtcZHYYgXxKQ6MruuYfeVZadfAl+jB33s/Vg+LYIqZ+nuVwSOo2QkNdpw9Zzqbs9gZPtS19Z
e1PFtA/KUXZyXiEhhJKjsUcg39I8lKl3eEnS5wY/bq+4JZCE2whfHGvcSMppDtIwgepSFmuCkyrV
NbhPnWaPQsbWhbFzk6gH+DOs/djNxxbSZgCplDrEKU3pnZSkbTnMTRsqNjKVLrTMuYM1Rgo0cpPS
K7vqv2OzZOza2p2WIkJ1ZDz6eKvqU1wbuGzrJO92VR1ts2S4e0YDz1OodMC2XUArepIqBrb57xzb
0k7QtfRgQsNIHvrM7XFFyThFWpisFCc0JwtSdvJQieXsxC3LYpgYsboJi9WVOOFQVo1fU4WkvYfi
je+HVsIkSQNMcukKBI+k5c3jjMf597rrgtNaentsn7ZpMny7DpHaUR0Pk7Rg3/oJ2kJpLeVp9QGa
vT2GraVXvNtEifV0ZLTrEFZdOr/f5JcvG4wuLOf3+UL+vt2HbRW2/1/4tZiLCHUGJU+AZkjv57V3
knDl887pwBKfTCCY5wwgMSPYWl3WdKelIVAOdhm5VL2P9zheReccB7gdu7UNxfBuylyC9ya1JNBq
XQqUwQ7tBCIdzZaDFmt4dzrJquNuOSdSdEFz5nhFT4oUqNWd9m0WZbg2hVjrFMjsf2f+Gpv4k7cG
36L1IOgzNMFhdVh4oau2my8l3zO+en+l0FR/d9uSLF9vosLwAoosQIi8CdfqMR0dfZWRv1wd3pQH
e9is7IWtZtHg8AyCfLHfObhVi2W+IIX4Ic3qaGeXs5iQiQ7LGE8pgZhwPOrgmwpy/1RMFd+xT9sE
bf+/+HzGykGXKw2TjPgRP0NVuC5RFl6M86kb1yE4OAbDo9t14aBfWrcUJULgmQmo/nXlQfpnUA7+
PgrdjmC9bUMoR4KyKjjNZGjFBWSI6O+2HdnWwHBjvIApQVUX3PVTJIarqpxa/Ywa12d76ANLXDVh
YZAayLkWGpG7HCCbWrFHvbJ3vXD4ySmiY9c6k/4s9UE/OnULpgVv4OW5j5Amy/EAerk9SxZjMoFh
cnGQFZNbIrptQCOre2ibqkwi4G3UBsf62N6eXhhshmodJMdSSJBuyJu01eWlD3V577S7bPqWpTAJ
0CBcqCdouek7PXh/ia587usR+kB+wsNuz6BsU7X1/WIYY4YCHRmmU9Kjsu2SDZAH/aWkOjko1r09
UxabNZFhc1M7koa9m2SKlV9pS73p5EAt/JBQOw2p4dP1JID+80rQHRKQCZ10NSzir3V0273HSstG
bcLD3GwcqNs1uDr2KJsDHSCIz/y8vm+ZP14Ln5T3jcunL7dna7OfV841JgVajRqwgnezm7SM+8+8
QS3g6CNKuSmUt7NxYacaIhFn3xsOJpWpsXPX6Yz6PN3h9iKH/p2LOlT0g5KHPq+OycVjjYzdG6z7
IE6nTpCMOVgYUOacXgY5hTvhxLJAJpBMeiqshyJiidvS+hMg2B9Ygcaz7YKvIxBZ5NNB+H5oIsto
EywtatfQ1wLOj0+sIhG7T3sPiCEESN4fknWloUmHJohPJKg7WYIy5OKk56q/CzLQrt22MotP/sGA
Nsl5HrjDkk3DgbgNe9MpPDXebtwSU0yUmbv4OTTha5bM/kCvnOQduM4HN578gxXNoYkxm0XTlMG0
goQ53J56x0DR4hTSbm8ItvkxNnK6rN6KXZAlAvcv1Mkp56Hzs4MnKd/YxYmzqnz1oAFdVwJ0mUsb
qPItH4a63XkJt62A4dKkAGOM341BnKZBmWRFPd3PkSBPQUn2EEy2GTI8GkoCLHWzkiUoe4MCQitd
LS6Fx/mxDLyJLOvzEaRZSroJk1Nxr5YF+UYqxuJpyjnby25aBmHCykZWhwizgiW1FtFJNogX4XSQ
dSo0oWW6gChXjorXpJ/J/C+BKCfQP2nkHkvYmBiyNADRlMqcKRFRD/RmPQN2p3ezyxYTMvFj6zTr
OWoylB9D4PXUQ9T4TLT/DdpOy85Z3NbDtigvjh488HJWoHg2oXMuL4xAgzLddlRf+fzQS29oqmhC
Qxw0yGqUW8FP/9Q3oAQM6oMM2BAq/X0AI9R1wWPTB4lYOL+kU9d/0irX1xkpg2NnJ5MXTQcjRHtT
ifIMsB/U/erjzg7129tx2mb9hgvTthtU6Yo56dkg21M98mI8F+1UHnsG/ANAxiEhJ9SK2e/r4E3r
zOs58A/WmIYmhMyNFp9XDQ2S1nf6k0J+4+qHck/23DI3JoQM6EDQxU08SAiSek86GsQjD+jzoYk3
QWOi7Fx/4RkmZgOnubovH6dw3uNhsfiVt/3/wq+ytZ0XUleb0Y+oEWvdLEsiPLifvaU6GDhNzBiY
bXPUDTMciWvxD5GgV1rZbrG9bQDG5tt2UdoglURiKiFOm+myjtPOd5Ei6w7mV03OM0qCaoqGreyp
DeUnwuu5OK+TdvfuPJYTqamS2Qta92WXg1apgTw2qoie6nwsv2p/+NC5eQg9rkLthFGbpRpeXKdd
CAYylyYEavSogppX4j+EoqHieshaTdCY6tQ0poqsiaIzTlmgRw+dN77Dd0vFLCMwcWMtCnKGJe1o
kjph2GOv8QJ2LqGN+v7YALZFeuEQkva6LDLXRe5TRB+hnjn+g0PEGO2EUYu5mqxmXilEAIiJm6x9
Dy3lTD3X7ZCeSLUcKvoMTdhYC+VhrpvBS0YVTV8g6MBOwRKKvYJk2/Rv/7+YnrYqKSeBt+KkVY3t
JWuAmr00IEhWxzYxEzS2qXUMhWqChAKuoUNQ9Az9wUrJ0MSMCZ8FZd2nMB641Ak1gQWqAafpvReV
hwTiKZTyfp+gOs+ibgAFCBIM/dqcACYCWeLEct876GGGC0NT15ehM3kJ75Gbr5GAPlX+wesYM0Fj
FOUfQa5LmozTRo+yOOWj57fl6f9xnXzdBZiJGmszHlRh6aGLPK3fpeua3rlOXsdVmDU7RmTrwnDi
mhMG6l9JYi3A+aNPyKUs5CJlLcSXXJBKHFsMZgLIWF4x2gbTkvCSDtlbxQBpPWG3q6KdDM/raT1m
Qsi48DhKrAXyYWn2TQQNu1I+L9+GpkOuu5Lyv9tR7/VEEosMt+YomWl9igcy7qdnCta0WYPoXNLp
/a+HMgJ+6bXaq7i2rY6xZbPSU5EMQpr0Hm/OKKrJPv+qul5LN/t0ezyvhymQuPzuhSwfaAGBHECy
BqhOqFyk16IQO29xtu83XDxzZwZpJEcnmZMNV9kASxEVWl+8oy/HzCQyUwswxRrUFgnwXShhjRZ5
ZiHEo5YZ+LVDU2RCykaaBZkzhmuS+XP9XuP09xPFy8cgCMxEkxHqlCXAmmsyVyF/4DwQST2lXzuO
kdz+fssqmGAywqGM0IrFizONG6EeWn7+BdIpF9wNb3dhsSK+OeWLzS7NfZy052JNWlXT8BHaRWx8
P0D+59hxjJmgMhcC9crtRi+mME7q+DQG4K7fufK/DmdiJqBMBNojpOTznaaTuAjt6gsl0ZPm9JtY
YUvZHBUX0QBN47nhu2MzZri2KvG0OHDXi1NIyqDgoRH67EW6+/d287Y1N9ya1K7STEZY85Q9uxv2
cYIZnJ1dOJZtxQ3XZo7K3dXDilMf6hhSh/NfG2jj87HPN7buduhp1JQwWaDK+zh1yzaesvU70KPB
TiLM8v0mnExU5cocMOLEWG19akPNk6mV644/WHYJE0OmgfLuwC6bJrT3/tMs+HcuIc9ajG9TEPKe
euK/GQTQU4cmy2QfA38a5BfzVSeNt7beJZrXvNInGo5tCKzDGKJm9HZHli3W5B3LWK0isIxsRgXR
HamcmJUgjSyz6cNCdgFmtrnbTPpFLOkpQMiATqdJTacvrvwJUip+Re71wlIWez1ogRe1K369nXP+
fBeCTPfvnbVDlnZK9/OdbCFDS5zq81abMns+7vbqHKHA7fbUWfzR5B7TqfLHpmRpdnKdiiS0CMg1
Wv35ISJTt2N0NpM2fF5X0CwiaUViHOUeUp+lDzlID3dy37bGDX+HNHVKVyQuE1cT/qTacqpAf8Tz
nXBoCcGh4fBZuY4pCQbMT8uaNyPS3le3y6eTqkh2kmy6gCYQvLfRlDguHj5uL4rFnk3UGUOU7MWU
giy7RRqTA/MngkLE81rdVR7yCrd7sSz9n6CzpgjHiZIY7zS6ugzh+u8IuvmTG5Im3NniLatjQs9m
kXXuvC4akGiv/1SHUj+Aj2Q4xnTLTF4yPa39ItJKJ3UWRLgJhsqTVwd6vsfussyEnYl029xLqpMx
gKTfeeQCHDBchcXP22tgm5/t/xcxBVcPNYVT5Se/uLsg9E0AD6v2+PFtdmTs5S0yyVWd136SsSqL
x8UrLzxDOkFQvDCHmfff7UHYDMnwb9L1Y+l6SOBlS1Wdob3xE4/m7cV3D2LGmclClrWjJHgE9JN0
BL9sgerhya36+Pbn29bAcPGxUnPb5Y6XqFStb2cq5H8l0e2hNwlm4sz0GKAEYC3w6VvVAQD1lzWC
+sXtT7fMvIkz09VKUfif+0ldpE+K9WBEh9jJufDbY3yuLNj2pxcGiuRs7Smk6OKth2z78mYKvi0c
FT63h2CZ/T9gZmHo0JAIxG9o2z9qhaN/W+Iscqz1beJefL7MljX3qwKRFCWAELSR48nPdlFstm83
vLeF4rqMoogkKMIEfbMIxRePNOOh9xRmossIqmoX4S0kHmWETA4JVeienVZC3vP25Fj2tsDw2wxb
8sjLJoLhT2+V7/+tK50Bb4LyJGhZUHDqnFTZBycv3btc2OzV3KxbpCmqvIgSTRkpLqr3oWK34jJ+
mopw79Zk68T050Kw2dlEYFCMIX2o9MzhvVBefQkm1e7EDEsfJuRMu74f+R1nd22dAaQFqsprmzE8
Zq6gJr+9OpYToCm7Oa600ovySMxwjKXC83G9ZNjY6g0N5tUY1OSD9WDHDW29GX4+kwqa3chExgyt
s4n8zVrwxGaSPqMoZD37Kfd2xmWxOrptVi9ckpdsRXHXGCEfFgQJiPRQa9fDvjUvnyUqvsZh6H+w
EaRcxUR3Dolb26+cpk1MWhsNEIsrqwjJmJG9U+tQS2i9gl8GuNk2jXN3cHec1mYYRkiA9AIEPMBe
BqEC4q+nzPMqdmLV2j4ua7ZHymkbjrGv6xKnXOUqErdTtXwPsQ28bUAr3CVg+I7E00xV8P62EVoi
nAlPY3XHQdDqu3FBc/6Yden0SEPny7HGjWgA4UGS1wtSDXLuozcgY3POaUaygxZthAE5ckf3LuxM
CA0a6pSU4h0Hz5N7Av+b+6xccCGeR4dE/uX2cCxLb8LSyEzglS1WZZxr8N9DDwO0CEMS+rr+dLsH
y2qYYDRUwXZdkSN5IgO8saAK1vc+LEMU7km+2to3ggBYIqZ6qtso4UHefOZ9WPyHauE9fXLb/BiO
TxZJdIq4Cf0vECPcZY76ycKhfVggK7yzBLYBbF2/iC2j4uEEHQTcNN28v8w9hTIAbh87kcvW+vb/
i9bT2pkkiM7AftWE49OE6ibonkCC+5iv+YZXjzMeLj1Us8RwZde91EIT5+91dep+JzbZvt/Y72vC
ijQqOU+gseH8zSRFtqLj5bgTZH/hGV6JsqYiJ+NREwx8Br/8Ji1G0uEHz1CgCPnobyBrmS8pJx/0
MHzQdLiGqr5boZ4VcS86lWumT5uaS56Xz/uqLrbxGhFAh8xdsmbF99QZYeC3desNnX/w5GpC1lBd
Oo0ldn4U70Pql+Q5NDbg+jvhy7JNmlg1Hk1e2AgSJoxWKmbjdF/PGhtKATEFFQzXcagfp/UjAEl7
IAbLrmLi12iaRXLCwT7uc1p8ZzT/J+U4/c2sXB6dYVfV3SLxwkwgG0ujOXcXVMIzHDvTUfQX0kMr
og26J6aB1sLb1jddBh9ZBMUVqDsVdxOSlDnIugGfdOPbodQ2WCNSKN7mPSClfgywwJi0kNQEm9Na
/1yXtrmiNqjYo3+3GCExgkbfuD0oVNr1ThP/7zGY6jPYBfYSRbbGzZBRjG5PyhR0Jr+O7hAD1xcH
yjKX25NkIZBkJuQNCLSpLxoND0rHIDsXTjWd3E5e6QAoTTB+qKP1P7z3h6dxUZ/dLngs8N54u2/b
ApmHg4WunihGdM2zDsXb/KuecEAoIkC785buvLBY9iRTKdTBgQDY9xUKyHi6FCcKwL9cqp8+99ud
ObSMw0TFMd6VFFVIGAfUJOqL6nxMYZVC9mVK34ee/HZ7uiwDMeFxPARpcdNt0zVqiQQxFfdL5z4W
YeruBCSLrZkQOdW4XcS6zRa2yC5SwPtw/9h7C7S1vk3fi70VhoRHm3HYlntI5wswod5lq/i7PTu2
1g1vJ1AbF1W4KZ8IwaBctQCeDvL5+tjBwITHjU24yFEDGITL89Le4xQO4c7moCeYnGqk7FEMMjU0
BjQ6gKchyRPWM+DL1Tu89l5vz5Dl/mci5FpdpeD5VzTeKgS06gU0G4Nn1x/fy9L5Ou2yDNrcwXDr
2icOKMK2fpoeGl/TlbL5U7u0T8O8S31tW21j32dlXrvZPNOYpGlxTdtxPUPc4fPtibIMwITHjb2b
QVBH01/0eXNe/dzuyFMFosGDJIPMBMgpxScthhVzNPE4BZj8jBeBx7UJm/Mi+x+3x2GZJJNejRUt
Gaea0hjWlV367VUfuKqdSbI1vk3eC2/eaKvWQo00zrqhudYR/4f35R7Nja1xw5kVKl6dcepoDH2H
9iRy9bU4nHUxBT9nNqjRcRwab7XyXTqcwfHwDm+IH9up+3GYOIyZILl5HcZScZjR6FYQICn190YA
0HZsbY2DPuUIpW4ewIBQFXdyR/rs7VdE2abf8GDiAkzbBS7KrFJXovR4RcIoqA5GapNQjc4TeN9X
qDmcmEDrI0HyCenzPdr618NcYILjxpw6SvQM3hvM70Fvp0HIC1Y1MDJBFPscDrv72ev7cWBC5HQ1
OunYImiPNXOhF+G453HsUDKjx0PZk8BU+cwY1LyAYQZFSFR+lDVqHZyyng5ZUGCi4kZUP0GGDtFB
uMCUp5vWku86x54tAhMShwe7LCVri9jjeP4FEvAfUSrKrt0Q7UBobbO/2e7L+CNbcGpOqx+3VePB
koJvelX1Yz4vzt1tF7MZknHy1vPoC1ExHy7G380I/+A1AmHV8l0C6lp67g5Q7XVnC/5AwYE7YFqh
MB3jUfBzr3GYKzvAG26Pwda44cl1Eeh6aQmidAWMwYirOI5cCKm3W7etgbELzwE0d6CbgUVOleqx
hRUcBCpyLfVDN22i5re7sQzCBMEBjE2p21NwwDTBfG4L8I+uefTP7cYtYzAxcMypoE9PFxrzXEeP
xBHr+7nNwN5RHKzKCUwQnJBt7zXj4scMFBpnDUbqU+/yHT+wTY6xD8t8KQukrEB5Bq3B69iqMZ5w
ZLk9ObbGt0l74WQq8HMQNmx8ao7sT78oZSAr//1Y41unLxpHbb0WfT9h5ll9p0TmnxZ6sJwlMKnU
mBJpNC6IPzqayVWOAKBpR3Q7FmkJDSaHmmZl34Jfx49l72SXUevsoZ5xJ3eBXH+PsrEf07TLYGtb
A8OFWSfpOKHsNk6BgXrr8rV/bhvoFd5eBJv5Gy4clW0jg41yrhrhwZKBzUcRnKbnIPcut7uwDMCE
u7l4G4fEJuKoGvD2yCY8OnXgNd8ZgK11/rsVianq2nLp/Zh70HuDdKA4u5Xz9dinb+v/0kRdWhLS
uXJLvswf5hystUN/kFk2MDFtmnV+lZICUhohSI9BFEpOOephjwVnkywtKxyAf2ZwyaUhch9ZVus3
7nYGpcV6CMcILPjvs0OgZhLwNUVcm+qvHKQD56DfTb1aXMxErRFasvn/OPu2JTlxptsnIgKEEOKW
qq7qk93tdvs0N4SPQggQIEDA0+/F/N+FRzbFjoq58VTYEjqklMpcuVYAqsuT0uxFBuVLloMT0WfP
oi9ek2aPP3tj/8eOHy3jxIyZxPYZSszSv5ydvK6+F6V3nbBi5CpnmsInNVyt8CSs/9UsYHqIC4gd
XbdBHfMVYJMlULUIT1raz1YuLP3/cHA3TMvFqImE5iKbGPBKfUNToervvK329KQ3Jt6FpvExD8Ou
ngkudTwCfIayEgiY1alnp+uELCIXmeZPZuoEqPxQlAmA34H7YGsEo/nPq6beBaaBZCOyYVOXIjXh
BEidBnkczrY9Bav1/v4z0xK5sLQBoOyyLsc11Ti+JzVkLBv1kiGKUvO90+3fyM/f+nAM2NeDv0Ca
fIHu6qSJeBWejNn3YRhV84uKLCwOcZQV3+e6SJbnuQ5zSAgyXfK4eFI6gFzXoU9a6EcewFc0J8NO
wHZr2zl+N8TRC2m8DiPvQehURa1NIUW2h03Yat0xeBGjUhd1v8Gp9Tvo20Pwe0JI/Tp32wWxydgv
fJYAJgc81SuAAeVNHuJ1e92Gc2w9I5PP6EwAG8drigQR8H3DMpwvN75hji6GDfzgyVxRuJG9tmDV
tGBVqgwYBBXIQo+Xu9iYeRfJRhnHgzPpghOHKkUooujAUIBw3UHogth0ldcafGzIm9dIvTDaEMhg
o0z6uk93nGyU7Od2iDTQ56tQ5wzByBso/sqdXbO6Kn8xQ1dAU6PYFwuJApMBiiCgV4nHd0PRvYmR
SOpNGicgarg8jK1FXlfmN3eGJwnIcUegMVYQvUaF7tGGsk+7lu1Vzm6tsWO767O/0S0YEImArzdb
oo/FsqsmsNW6Y7smrNsgW5E3dgAWMki645RAYevy5Gw17vjZFRhcCJipsYOMfhbh6N8UXibvLje+
4c249GhDPxVelIGKUCiUs86tejEgtUpDlJGHq6vRY70v97QxDBe2lrHSQ66rRU+E0Q+0YPKBd9N1
8JHIRazNQzBC/BuT5FejPf27BE3Vf7vu0x1vu+rxUJhKTJLNA3PwO01vlpmxnc2/NTGODYuWLIUx
fQB9tvZRMchlBdUuP91W46vF/WZZZsq9eaxwQPgx8NHcgrZ+AXnJzo24sXv+4ENbAopi+ik5EVDG
KcruGPeRbCY/uU9fVtLg6+bfMd4K7lhD6Ho8oIhjKFDE2Ey9PF5ufJ3mvxxyLsxMoKKK5MmYIBoe
PM1BdSBqeKsNv90vdNlaBMeCOfJOoCxtME2LXWJkGXsw0pVJY1+uG4JzATNZiW4CBOykDdy8qhzf
kng5r1HlsrySxytyIWYqmLPMy2ZcBp5v3hrQBKx1G0hT7Czyxh3gAsxkGPd+PaxmwMHT2OIFmsqM
/Jwy6u9cxVs9OGYsGbTW5RiivNCrOwA/EfoNAOefZrqT6t3YSi7VmUbRLWJdNTqgQ5SKhD3qYDwR
ibggD/c49DY20x+UZ00HKIpC5NRPkvDQjvJHG7M9KeWNG/8PsrMSqlC8hytE6+jej/JbAbHUg9YA
Sw36oS+if+o534kvby2HY9UE/E5DG7bsJGPeBKhoIq0KQY0VEVmfkKJq2p1wwFZHzu1MOFQ1PR9n
oJrmDzIa2H2CeohaenuX6NaSuPY9NHppY6y7amTymUc6/4TSo71IwFbrjnWTsSySkaD1eZI6VUkz
HvbRCRtz4wLJlLK1FV4DzLAAalEiaHusgqg8lMmVVRaRiyYbhnyBmAOkzACusgfuJUFKgN44Xj77
NmbHRY5lVY8ywtHC5rpCPmtTJPfRgNzp5dY3LNrFi1U+7U1mILDg+9EDxwOXy/HdmnG/2gxc9jPe
LR5GIBBvQMQfFEQQizIgFSlBrLQzRRtQqsjFgcl8sWaweXQiEEe3ifdlWOITawDrW4+nJDgUUfRS
LPS+zwGEaFS90/HW2jgWns29pxqNI92CGh/ye8B85o38cXlpthp3rDprqeeVVYT7aH2NSwsxduB7
r+MAiVw2tHEgqAdY1hANR4HsaeSV9zDWbZF6q3t8eQRbtucYtkwaE0QDCoTKwn81SVekWVPfdQRA
t8sdbEyRi/+yhWd6FCeD3Sovq0NmyyGF1m91e7n1DefPhX1pg2w28GX0ZIPhIGYwDppxLeAgz56P
l9X+tbo1DOfeziazaFm3zVmBafnWz1HrGk9gtro8jI1VcBnSADOyXeS1MA61tOasPZK/+qZj8rEc
crPHdb01hrX33/zwgU9JxbIFNJngy3icWdItUMitxB6Adqv99fff2tc5HzUykTgGl7m+meHSKLmL
XNhq3LFjjWpwcOzA/ybdgDwhiZ/tsluTs3HEuuivGUWDGcnL5jzQ8FOml/6pRXwX+jJVmvvJXq5n
a5WdKxocZWHV+xIA9yR/GSQS5QTgHS/y9ySStubIMWbDhrjuMoNsuYl+mnr8TMy4F2DbmCIX9yXb
wnRmFBHkl4Yb0bDHIdSPsLNcXQd9iVzYl4c4zwSO8eAUgevzYENYFy3ldZLa0R94L0+Dsi8HcwUP
IVM0M2nSUkY/L9vvxjHkcqLJujO430o4X8jUfsfyBgceIN8AaUH/CQxy1ZsOND47J+qGf+zyo2UC
mkTB6uGzRZ0ysD//65PxxZ6GANT1UV6D439PPHJjz7p4sEqPcxFKeAZVD+amagLrip2StyWKhq+L
/rhIMLb4PeTabXMGqdZ3NagbJI/vuCq/r2USobyOgz9yidNA1MRMQhDaNuDr/lcCrQo6sTOGDcNz
KdP4UodJC1T2iQJUfysqS77H5S7pylbrjlmT3GtKz1/9Y4s0nKVIkFUzvU5FlbqQMChcEB1GOarX
o3m6ETRkh2JY3l82jL9/OuqB/3slCBGBozxBIqst2E8boWY9icCeebnxv+9N6iLA9MghozbB+/I9
Fd3qEsFDmSv7kuRTsdPF30896uLAdK66VaoDIJ6hJcmDz3UN9mfTNqihTCfIaVB5aIKIXie5TF1k
GKtrkrMKb1/cyvrs4+5J+QhoKgjUrgNrU5cozQJONZpaAZlHF7C8ll7yrod08VWWQBPnmm6kJn2T
D+TU9P6YzhLg3WzkexXbWyvu+NtMBD3K7xFkqvqF3WOq4pQG4JwqEN84XrepnEt6RtHtVPkIMQHQ
s1bMh/o4TKCZLqndey5ujcKx53gpVFvOPDiNyfwOjH5PrLSvOqRfLo9gw+ZcRJiQg9da5HhOfmmW
Z+BixFOpp/rmutYdi6Z1L/xmrdIDT7Y6ZBwJyIFfyVdAXTSYjgDv9zLc0kqbEa+FStxM61V93bev
Vv6bg9oGa+W1LhBZyqs+HRZszoZgD11ufWNZXSo0SC+WnjFILtgAKe8W/teR+rY/NmoXFLPVxbrk
vw1ASZ57MkeJGjbnP8YHP7Y/L0vqhcke5Glr8zj2C17pegAdTnPWBXQYlAZuKw77vRfC1vc79quz
JW6h6Ly6LgjD0Nx8EQl4a9ZQ2OU1+LsjBqD3fyeo7aJo6ED7f2q7BqUbUxTOKbGlqqGWQKufnDF+
v7Blr0BsazyOJUNKxiCtig2VtVAPIgb5NgllmTRYj43LI9rowgWIIbdPGOEYUUMz8xjF8U86CXVS
68663MPGkrucaKpXkfYVHAAFgfNDpUBDGE3Q97nc+tb3ryv1+5Zl9Swng8hbO+NGA1NjhBiGfErW
QMDlHra+37FqqCZMEx3hHlXtIu4EA7AAlQXkdLn1tZU/UzPURYoNU9aTjMHblrlQNzxh+iMbRJvm
eR+cGws+rMv9bI1i/f23eWrWgggDh+JU2ig5mdh+gMwLvbJx16o7lrVdsMb3iuGbzuvxMOW7lbpb
X+4Y9Yya3wnCBniZh6iRVAVaj2R93WXmAsTENM9RlSO0ioUoD2Tw7WFE8PDynG/tTcd8xdhFqBhc
v3xBwReJoTgZzza880QzX+cPuTCxis6x10s8O6wskFcAovSmU12zs64bx52LE/PnPPbnAu9OGyS3
KwYQevAQBu/6RxVrclhm/uPyTG2ssYsWU33YqxmS2mdRIBh9bJkdyzeNrhfvyg4cI6aWVE0H+rJT
W5YhAJlC3jT+lUyx1MWLER/VTEHH9Zm2+ruNIAceMkh/XTc365z9Zrn+1AULngPAkqrQHtZ6rH9j
j9c17liu7JUAqTTgL1U1fDMB2BanMeLH6xp3LNf2HapQGgvwcVmUB9AQfSknuecObe1N5yq2NRDs
oHuGKwe2cnhDKq0Q7Z8TAUDjEj5MstkBAGztTceKGYRzps7Do4C1XnA2pBhvYxZ+vWqKXOiXboJp
DoEwPNs+8G8sZ8mtZ73xKjwKdVFfKqkgOwhut5PfTBSazSjwrr12D/+6cXW5sK8M0iYe6hOyXzKy
b+lSfTdt/QxCno9dVj9fNz2O2VqQckbU9NkvVssftuk/98Ou5ODGurrIL8V0yEmR/+9eGcCc+6ab
cnndrokcq2WcSxEgrHJCWipPaQIZQwSGXi5Py9bMO1bLEzLTzMOnM48/Ew2Uo9X8ttSgPO8RNr3c
ycbt5dKXEabzpSJTc24zSDIy0ogb0Vl16FrQeV/uYmsJHBvOukyAA1vpMy9QPp76YYwnR9xdya5H
XeQXzXLNAl8nvyq1zKnqYLqoTUeMi4v6cHkIG8eQC/mqlgiMLGPXIJgi/jERuzNB/sR08WLleJom
/3y5m42ZcrFfSB9MDBtWnwevMCmHLjNpxuvwm9RVxlRVUQdxlYDbPmpGyKzOX22Aaovrvtw14dIQ
0RUxok1JdKMbXhzDaVcTbGOPusRjVRzVYUc7NM7K8Ith3TSkOupC76mGikizY25/j4hTFwImJU06
pBmbs6ntyQ/sUfr+2YbR4+Cx0zSMbyeki66bLceyadmFOYm8/60z6poypIhK4e2gd7a2kXMjays0
3gF98kvDj06BJQcD+RLt+KJbi+FYM8v6ko58zVKg+utR9vqB1j4qvcddIoitHpyrGPUEuqsbWAFI
/vt0DpBsp6Hlb0q/Ze8uL8CGPbsQMAoUKkWiqDlXo+EHuKH1UWTV8GUIwG1JeabToqyz6whmqAsI
Y8JkjcjX12uI3iqG0rJuEDuLvTFbrualD03mcC4D/quVbZYqKuXNHILzZ/SutT8XDaYQHzd+VzVn
lMnZkxhRYDOsDDIRzuKd82NrFOvvv7m/NrdlNYEO/oybf2RvlBGhBxIZQPAfm9kMcqeb5O/vcBcV
JkSl8mFp63M2Q30u50Dk6bExJ00i84IyEMAN2/F+GKLiBhz+7Y6XsDU4x9zbaNH/l3phTQjesBEy
uIKA27eASvTOwDZM3lXHFGECvBAiYOc58vw7P5jCc27V6bK1bH2/Y/ItLg2lctGcZcfEIUsS/QI1
i/CwyFzvnCpbBunYPF5TMQFJON5WgOtpO3yGl2CP6+0KDFR3DFbEzeXBbMyUixPLIqvDhcOrmhsB
0iwGNhi9kD3Z441LxIWIZUM1VJHp6rNIgl/am7+aUr0OQXvXMfqQ58FTB4K2ywPZWJU/8GICWju+
D6vMRvCbyinz70c1te+9a2E39A/QWD/pJB77+myrNsqPSEmH/c3Sx2QvjbQ1hvX338zeH7v/ubgi
CMtzO1pyCqbxLdQgzMvlWdrYWC5ijFNVT2Gr/ZOg9h0PxaeqUy+r1gAHT8sIZpvrunFM3CwLjI8l
+qzmfr4Xlt5DH9JLbYNQTe7b+ZSHaq+YZWvSyH8njaGeeNEzDjEB7aCKgDAX4iUf4wYGc3kwWybi
2HsG5pCpIaO/kp2fSeZ9D/38SkfR5QpDnAkii9rW55Xg9UmUhn5ocpSYXGfdLlBMZ/nIh6hBdUyG
w+q7FLpcHoXpy3jHRd+YfBcrxucO2tIjFrr18A5jOX+WMu6OOWKMO0PYePa5FGFAAIiyjuFKrzAG
JkugZf0zDcrvNY7Fywu81cX6+29mx7whshOKEXCgly8k88+VHm50SV/WjXRdF45l02Tkalli/6Q1
aDFMr8o0w579DJLK7Ji0fnlV3Rh1WcNkt9CWtrj4RCKiW0+DYdHzdiFdW6vtmDUL+wWAaKQcgEFT
RzHivh6iabrNWbvHdbxhbC5qrM3CPtGABJxnJAUyyACcC12K0+VV2Pp+x5JJDqFCIav6rEyjv808
ZqeB2+wcaqF2DoutveTc3GAHkNBxj+oz1fqcLf4TR8VJN9L7nF4Zo3BRY6xrUAWC4MFZ9lDzmXvQ
hogxWz6HvclfL0/Uxiq4sDG8k8BwD/LksxobcfJ1mz2huv/KCIgLG9NBokE+J+HdVvpLJsAO0+k9
KrWtL3dsuRJtUuEhj7YZMg9FCMxzo7u9qd9q3TXjLhv6BEnPcxUNxt7N4FmpD6qKxXU8ZNSFhvmj
nvoRLEy/WNBMOm3rFs5+Me2Se27c/y4wjEKjk0P8sz5XJL7RXVb+X4zLX2NcLM5Yqtpl5yjasAQX
HDbPJk+iCnGuJX8sZXHkIaQ7wtn/p5bxp+u2qWvPHhlrP4eIrOolspREoPzHa5neA4tvDcEx5rYx
zBTjyo1PUKmB+So+6tx8JGY+gHxrj5jg705y6ILFFEjkpQSFzpk3kKyzJi8RE/ceqrjsDkQM83FQ
8TNj4sflSfv7oMI/4GODXCLredU5amV1mJrsoHJwxyCcAxgittuOZ7DVzboDf7tUFYCtcab86mxp
dshy+54XFOy8y3kRe4qLW12sv//WxaCGdhJBrc9s5tPZDtNBDZF/LLtkSFuWjzfXTZhj9Abnqomh
EnoWA9BwAgTTGWnf4An75O3G/LeGsh44vw1ltomZPSiBnSgX/7QhOTClgKgBLVRs1Ovlcfz98IKW
hNMHwi0+uLn0Wc/iU2YASQj6co+gaKtxxwsHrTuA3cTAwUkWc5gFaLEbuRsP2WrdMfQqXkjHOe6j
VSYNCibypk6urNMN/1DVDKDFVQ2Ip4JW2k8ZRyhHy92Ck7+fuKGLHANLeL4s4B8EFNe+mzs9Htf3
/PqUT0wWHPfBuH93bkKXV2wZlykfgZI9LYJ80r33pZ1GkVqkmXc88Y1FcHFktGlBddhj/6xcvcSs
rEpFsFdHsfX1ji1ngAJCQR0E7oPXjEfSm/qzFNAnS6CHuHMhbX2/Y8e2MDGEi8EuM6u8yhDS9AqW
tt1Q8NNVBuZKa6omTGLUj+MlWoVA4vhzLGja+X5+XfIRhNH/tWA/iz1ENKGcwfFaPLEJcBMNND/K
g7OPUbnH4rq1FI4pMz1xWjQJgC1i+GlaVOVwM76LBmgAX56nrQ4ca16ThIpFoEvmYuV38c0bBUfn
WEK4dWerbvXgXNyakkEp0VdnBpLegw9WrS981ZGWkaB7SpQb28kFkdUeyO1thafWBEqk6K5Llkam
ZVLY6wBGoYshg45FFue2CAFzmUEyLUBjP8XsOnJsEH45e6kafcGDXoAgLZ/ksQJPEQqX8C69vMZb
s+PYs1fnkJrqqwDkJYJ+CoCaPRAvuI71I3QBZLpL5tB0gZ+DrKTq0px1+hRCe+Lmuo9fB/X7bWyK
ngizznxQdC08mGq8XcZq16PYuBNcqjGwqsuQjIt3AgvS2cKBWWs1Z784TaApiK6kVwhdqjFrx6Du
AmAVhh52BmWO8bCsbCDXTZJjxZ6aBhaEcXkGhvJYZ9VJhctOhmBr8zjmO+gq9IMOTeMySImqz9Nu
mHijaRc7Ruolq2qOW1L0wTObIWwXm+S6x3/oQsf4XMZZXAImaQZ97hS5nSCplGZedYyKXQjHxtnm
wsZoC+leS6PlBGELndoOJssE8LGhyffePVtdOMbLs7r3Q2uWUx6P7etSZfaDSPKPEJX0rts8LnjM
Z34OzHLln2TZfzOTp9N/S5Sv2pnMMd+IAhCtKuQ0lpwoKDOt6hutv+cGrZPwJ3g1ZM4lPID/rhTw
ck8C9AaHFX+VzSCu1kX+FKPs+vIQtjoh/z2BaIjDradwp0FYihwpwp6rR8fWQ3oi1+ErQpc8jAeg
y5gFFsFvITZjVJYf4vpKuueQOUbMpW6jEOwuqH83wHEvKHsfO/vu8vxsmLELIcuUEF7OEdgWcvYA
DYEAaT3vQuq3Wl9f6r+d/wNIe6K28PHpXfKsJnBlRlZeR6QeuggyxH7bstcS0PBGqqOU2pxz/K0d
w9rYOK705RzOWSTKODxBdfdBiOW+DVDVS8YPV18rLoZMrOJBVEk89TBFqRqRBCsgWn6+vLIbZ4+L
IVOsqDt/QYYK5JLq0EIL6dDH6iVGmmHH/dxaXceAyVzVbBoysOrw6EXnSN+P7ZXkuaELIOOcog7G
rg/5Ifkxh+CXDNQu/fXWlztXLmvU0CzMh6Bii3y96cDj1UiQS1ye+a3WHYOtwmIqcrkiotZq3vVg
zjzNr5t0FzKmQuqXJfDyJ7EE7XuJSs4nBkbO6z7dRYr5AFeVkUSVvEYK9X5ukZKfAGzYycZvbEkX
KmYl9yGoAPJl7aF0Z+51cO4DEGosJbjOrpp7V8AShO8cUOHOP620v7oEVgWuld0xqY2FdQFjWaTL
iXY4Eyyo8Z/CSc2HMFJ7SZWt1tfffzssjew4vBugqQtSToclHk7DCM6O6+bFsVX43waihyh9bBVV
9y3UiNsUp057nZZ46JKE+UDpqWhZVrRqx4qvaza8iqfy0+Wv39o4jr22tKQogoAA6r8WRT0Qtg4h
aMfxetkrZdqafcdoTdOj1MjHVeVbr8AjoqjLPMXFQq+D0kBK8b/Ly62YIxqAYFEp/2ul4uImaq/k
HgtdKNgAqvG2Y+vX90V2qzJADZdhLxW0MfsuFIyGE82R7wCL/wzqjIpP/oclt16KYGK5Y1kxJuEv
vqALBSOQnTUeQ4WFKAAtZAtIo1FoL5HqY339AHzYjruzcau73GCLUCwxkUTJdE5elqk6zrp9k+U+
0rx7dQtbs+WYMVS6GVMdNA/4IG9bJC6boT4u3l4wY6t5x5BpkZPaW68u1DAkj7IClylwnvo1srtA
kA1TcEFfbQX9vSVB5TIbOHk322z+Fcl5ryJia6kdW5ZL4+cNHryQTjZvpOEnLZqjrIqXeenScNgT
j9sahGPPqmZIaoUe/LcB1Eqa+Eu6LNe+2V20F6/DGuoTkKpRTe59FSTpRDpSvI8un3cbH+/CvZAv
qyewx6L2JWGvHFmtmzwb49vLjW/YgAvwAkXQDIBlQE9xsDzRQb22WX3Pm+jORuHHy11sbFIX4IV6
00WHFSKfoqEU4uthbYp7Chx3fOyKSjU7RQZb07R2/9uNaaOeLBm0uE+Eyh8Qq6zSGoHvy0PYmqW1
z9/a5n4XRCJH+dG6TX1/5TsYAbRlz+Gyh4famiXHlHUQgLK5I2CfMqJ4S0IZfGx5R24KNZZ7pNlb
w3Dev6S1RQV9dZDxx/YdeOANourrKFbFzssTtbUIjj1TydqFD5CS4WW1APEzJe/zMouvo+hC5u6/
6yC7FoR+WY7DqGgfbR3/iJb6ul3qgrqA9++yApJZJxLrLzqGlXGJIH0ygePv8txsrLCL6qJtoeNE
4LrJ5uaRdcHZKvpgRr5jyRtT70K6lqX1Rg2JnVOXJxalC3hfZ2NS7Lw0Ng5ql/dLjLWprASPJmbl
POTNI5nxuq6S+nE9pce+a3ZmaWOPBo4ZD3kx2HiGGYvA+5DVmn2tYuSVUIQH2SmI1N1cXoyt2Vp/
/82ih4zEQw+N65OMwk9Vk//wiiujKK4KJPj2R0r6CJeyD94JSusijQO5h23cWgjHhvugksquijht
Ir8kk3qyy6tK+JshK4YVzL7zOttaBseQGcTe5YRSv5Mqq/NUxj9DFCX1Wf6jr/YyYlsjcYxZMDjU
ZB0J/KHHMAE1Acl/rFTITcWOxbU+kgvsqkpuxzEGHZjtWH5oW0iY85IJME+F+XWbyQV2TSDr0pJB
Aqmh83KTDeJHFav8dHmnbhwbLq6LZMBMQvULAm91/FZZ/oPMxSlJzOvl5jcMwSUEs/7Y5zzEsYEE
ep4OAri3ydsFwm+sscsABk7cgCxeiTUu/S+RNOtuZeBQTVmrnxIEui4PYmuOHGtu4BQlMTizTkVe
vgdzI7AGcGF47n+63H4Q/vu++cujxMV4tUpWNDLQIkjhS8bfq6BiCjwaltuTKebymfmV98L9Ku4g
wjcgosz0DPZq2/fTP8Hg+x/6uCX4f85Q90HCaUTtHQeXArCSSd0jK1xWJ9oBDZg1kI0zlOfVwUbN
8Muvk2BExadHP8610Y8StAV1anPU12VNy+7bMQM3D+pNkhsd4BXQKmZuaQm5PjWCte8QA+LxOSyb
6Jnx0E87b0oU0sPD8KgT5X8mROrbNeN6B9F52p5VEtkPXdKQt7ylzY8aI/aOEJTKbQrweRG+E4SH
2Qn3ZRYeaSTG9rtJ6kH85KRGqFtAAWxGVqyQ5dGoPjZQLQWt6Y1g43DuwEHysoR181oR1MiCbws8
AHU9PQySB9+YqvtX7ZfqJCCMHKZtXxcHHyoiyFaJ0UDgM9Z9k5qmQUWNbWbQHooxAEiQxAgb+c2M
kCnN++LzUA7De0EqkJRTq/iBleBZSZVcFpmaIPFEysmYHdXExrdgCRALiNxKkN6xitDliXcU8+tB
cdIeVKSmVwFKge+54qDsVE2mW+BCC8iQGZyOHyF9jfxQVln2ldfJ8sA8SrJ/IPHdqTckp+UDXq1j
dCMspvYgehregygrvJd+To5gY6Wf/WAm7QmkWeZ1DqHrcCzrpevvK38p72TYAbKUKPGgSUOHI+ul
HVMw7AKIKSqTqxuBPEb5gr+XeSmzrMoeWGSKW68Y5y71ARf6CJkFZDZmissbb9CpoofAm+voYxe2
gqRAevWYV4bStJZW1ZwmNpEwHtG177MSb/vUaL5UKQ9iiBB4DYHIfDA1b/Q88LMMTCzSfrLQ0jBt
lLyrCg2PyVc9VqmmghYHlQXZ/CJnbV/mAR82t7FcbgmmsX3DNd57BzJJsACCKXNAsX2MCs8bX87i
hwaTzJ2KSfY0c5DuncoO/x0aOYIfZ6B+fOsTbwlTzGp7NIUeyNHvpz64q0dDxhu10OK7B/EZkRLT
4CMBjg2++jSjHwRMs0tBOB7elywpptuJE+K/VyYMw5sBm4/d+CNR9I4vvQxvEA22T5KVMxKOIS8/
ARYZF7fJMNPPYPCZbk3UiR8ofmTNC8ET7QVwP2tSU5aD/12Dc9ccGfhYUWC4eCie4yH+2IIm4cCb
tns0AXZXtVDvTR4H+uds9PDPknXlY5F3/GxZiO/vBAnPpMcEpV3R63c46PLoIaEV9uvS9PV9H1b0
B29XCdmO8oe55qhkqhudHUTbI8NYdOWzECP71ismxX0gx+A8iGoYjrbty/AwaouHcDaXuIjVMs1L
mpiE//KWthyO1IIk4l3pd1idEP/oAfpU5C0OA0CICBnv/InXd3TR5oS4UHjMeJ5nZwuW6ZR0K4xa
BmP1vjI2SiVXWZPSfOjZfaNNGTzLru/UkooGx4A8InLaybcNReHig2j18KsqiIcNBNa8/AhtIq0g
t+EF/9AJecKDyNS83M0TQXcghiD2RswVakOzlql7yXrMVqjBA37Uiq/qw4XsX9rWZ/NBRnX/UUR9
/JIVXH1AAUFcf2u4wt4H6EHwM2hV2ttJL1wWh3wO2uUApFHxJrRqOeekmAXkxQj0lA4zZMR/GlQM
fyMoVnseWi95rmDYLzyPMIvKW7efLUb1K9M4Yn0/zMUpE1mJz8ReemXQAPo2mLk4TzgmbzNIhR+R
VQ3Fx0GSsDivxeDRsYqJl73JcK69LuG6Z5qsq8M0t3Ox3HWQ75jOtOhWsI+CLtbRMEbaI60T7JBD
OfXkkzfU/vRTSRs+2Rl6QCdSJ3N8FiMf33IR2VfEwEAUCPG0/inMMyZBDl0WY8ojXs9H7WNz+FHg
JYeKKPKe4S4aU9kT06U1ZE8eE2AH79ii+38GX1YnvDB1d0wiYUiaWVp+qoGLbW5sQ8L2gEiG532Q
SWGGp7APap5qhMX8g1913SOKv/rkCObL3r7JhIneAFPGP8yotv8y4N47x9C0OlAWNyalzVQ+W/D3
vaGMmhcvGgFNVcAsvyqQQp6Zle0XVnTsHa4ueyRz4EEcZxHTazYVkUxZXPnjUXlhSG8nCgnjt1ag
AqNI+VD4yytBUS5rcRhla1cCRCbfKfNwe8bYb+zgl1mED5l5+ISXuVeBnV17L4SVmX9nvNj2CtCE
ui1PHBK2DbjnQtyEoIgL8jdMgIKuKn3i3wyFx3GWynh8o4IQkRAyTtrcNklX6hMiePknI6KyHm5R
Lz7LL3SkoPwvK+TW7gY+NvFLEze0S5VAstzPkDlPSR61sBoAWz/UtCVvgcYrnyH4RT8MFvNwU8s8
mL7NEK59sJ2dy0PSxs1gwRrc9tUXgd0TfGgDjq8CmpX9RNiv++llsGwfik8/OJl1mYbIlN3AdYF6
nIBz9YAqzQ5LRsb8SIk3vmUknONU+0UVvAXzZJA8gGouIuArUlCUzcTovczFELUPnZoZKA48+RlY
8yG6aSCc9IMlc/05yYs2SQ1Rcj7EeKXNQO8w8sC9yfsC2W2YY8WGqHvgTYePZ2TUj33rDz8aUc3k
EPlNoQ5wpRb/kPk4DksWVU9aey00072ZgCeO0x5nMK614IB5t9kBhMrhi10mXEZMRyo6ZtSwr/Oo
h/exwZ5DLh/oNmtFcefhbruzmpqvIG/7f5xdyW7cOrt8IgHURFFbDW23ZzseEm8E20k0UyNFUU9/
S+duEv5RC+jNQWDgUGqK38j6qpCQyAQcBEVSkzFswd4Q0bYWfpR5Pj20fleRoLCTkYOaESTWGJdA
9PT9DKE69Yl9BNdS/c0xew4QUS4oBEhRqhhWkNYpCEgTOBGkkMlwW1PffgJFdfNbpXAW9twY84GO
Mx2uFwXhMJUjEAXSToc0WDzINEExxaLvIP7u2mtnqvDdpGAKgD01Jx6mQqyKEhpCI67LgOMgiGDB
LHLsOlxIyW/hkiABH2BcnZDIyA0fNO5+BUd+O8D1jpHtDfikppeV893k07SKR7ziEi2EU/atMvPu
Ss799AiI7EKiBfcCwwX16fBaLpPTBk05IgDPUKuOS3cyy9D32yJsJoz3m9xI3t1yqe8WJ69ucL2T
h7KmAHoWxHBUkNrFkIe0A3vOpWKKNQFunMcimNA8y8ISu1oG1TDbVsQZT6q4t/zOOnLPYcd5nNUP
r2rVW+MWJo3SQnRRiuDoZEFSpH0VdRnvDtg5jAj4jT9fU3hII6SzQgreoX95b2U5/GSJjLOMRYUZ
a2dKKYJbNl9bwlY/Ep9XP1vAzR+GQfIrCHKQmxkzwFcdCAqzEE60uGV9VT34hrSH2CdLZ0cTMs8H
mVQZhjiqAQ58cqWaQ26r5j3NqZ+FPki4qnASc5aF3LLhNEnvYDO8qmjrIO+M9Ae0KRvjggCL6QSs
ntKXMTOzJ1ok5aMHbysgD7OgBUdQwyxh0jrpFCmTFTGEn9s2HBKWfIACRPwA9Vr1wUjT3nWJQAhN
OwLHMlTA0x1GZVVvSMaXjw4Tdl6YmwYSRYFAfoXZPhdvQgyQtFOyHiRm9HV3z2Yw9AWT22WPVpnl
DwXGlSeMwgwIBZBSYDx07LUJnKP2cS+58kBQAX5z3ORxJJnv3VzQD4f38sVNQBVWdsb8YTmu/7PO
GT1Qu8kPHcuQG2dL8yKFooHhKVDdSub/yDOvfExQnYAg2JfPQwowOo4JS8OxFZSEjrFgr7EaEnTl
j7CQsp5f8woEpA2f5k8UNLZAfVaipKgdI3kDV5/5YU109i+pjQw4TLoiR1YztLgYFGTERKBTWMVX
trKaNe2ojkUpCRLRFmjoRE3TVeo28kCpM76xuXFfRYsysBykce2gdrs0u6K+Y25afEsBY1FRz7op
zJHYfpMWbscFBXxb8Sk9AmHBAG8Z3VsvB5YjVMCjXw11A6Rmg6msvAfvMnFkEuUzXyBE20I8r4fu
4hxBHdh8zdD+CFA5yNtMWkse9jbatA0uXZ7bxZyOzILDWy/FIspG/O+DTUB6iaaGdacw9qgCBlLh
B0fU8DKStMtFIi0kX4IPwx3DqEhxQP8A97HE99pQ2H7/WHYejN5tl/qWMIFNb9KKXJa8m1+TuqDH
zu/dCFPyztNi+NNtV47NTWc13RWyljLMp2p57FkBCtS5K9/NniQXibCw24lndcc8cZqoE1y8kTU3
SkxUVSkl3pPT8vKLqrH2Q5AfdkfXnOhV0zX8qofA55uFb3orO7Zc4+oyuRfUKeJxgBviDcAfacvB
XYZNCEieih8WsqY5yEU7zIh1yVLFDlHVD9yaW0XUQ3XSioohy8MGAKQr6NrwWzSccNyEIr4R1Bz+
oXFR1IIlan71ExBWYmirwv7N5eqg7UGYaN5B77suC3phEll5AW85zDGnBPycfvaQdgkL0IiuD8BM
sKOCDi2Eq0rQ/KY0RYmfWIxRlFXgD71UozV977xO/ATwf0AKntZJXLY4Y45C2IkY8drbBNdhDx2j
71aTQqnYq5L0UjRNjTJ69ux7WCcoAC0LNUvd1sNjSsfqBhHZvqHKnY4jzOfb5KRwz2jIZ3aUty5Q
RY4PTEcf1IZrDxHiAwaAL1AuESNQDDOJJKgyktvPZaaMDroUBckvudlR/j46ZpJfpIYxlGBhaaXn
HVH+otqgkP6aIzan5HuJHudxSCCNE1DXKj4tMnCEtGUyn0YzIXMA5OyNIr0/vORph5OKPAtS7QJa
KuwbwTingWK5Qyx0mnqUdYBWhgMXsSTVWz3bc/VbSLMcoo40qO/WYqgILIGh3EunT9hwhblNGJtP
+tmJigwzJuiUMXyojoOV/CppTNQqGKs1k19Ja5XuhfDqjIasp15/aS+8aCKjETa/Sss0uQRiGzE3
a+scOoJTu2aTLnLtYSAi+1YiE0VZWvG0zL8Z5pjlIKeWCYYXQdM7ZTEYGkuc0RGFR6AymduvrgEX
AH4cxEaUo4ArNF6CbUpUVtCH2hqResH1CvfKgesa4KJtV0ala1iPTlN69AOytyibMdE8IOeyGtRF
10vOjfQB2YXvUQRQs3mZphLqGyWdveHKopZnHocGIz4BK7loIggAS+OWQlAT/SrIX/gXvUV671IC
C+9dOfnSsxdoJK2+MkstAJXAYAGx4AqhHdLE2IFkRkZ8SHAqKjCjexJ7Z9YoPcEXJr1YtX7J38o8
adpbn/XyifA1OYckeWtdrI6uuxyyURoHZqgyjaQq1bd8sZH2U8uhTUwXaK9gLbvKLxzkLD2umJlv
RNzH8Q5snlVPakSK88OqMAP8UPcu/7D8AubQIG/PwJQoiuxQ09EjSDPgPu9qpwYR+WxyiXbpSK3b
0mur6Q3mVGdxPRBaXMLOkAargQM0kvt0Ki+4bOiDaqclCZBtjK8JmDaRsZB6rTfyhiexQUewigVg
OhyhPwgRznROAuVK69LB1ccQ1XU5yXcTX2UKLcDzv6wlq80PG6OGzrVT2xlwpolt4SLLOC4TSrzj
IB3cqKseFSplZkagOVjWVsAHx0DSP7KLxmIyQp45k5+iHr0mTmsGt5FMA63CAoSCczD26AKAwGRk
HKPpGOWCKhJ0mEI6rdJ2omhfnXFAf4q5cMxM9LJ5Ujlhz4nfsjBHgX1Bkpxc5k1Jj2UhMdBRixSd
oiSh/RRXE1BrZmJUWVzMPP05QF0GyN98npl/1S2QvhIcA3WoMmCBDAzASPiEKsNhIv6N67ewvPXc
ZMdkBP4KtliOZiwXeEMExwVNBwuUx89p3yw/JbHSV88BHzHAs+LGJoBrjSw3HwsCqccrwefhTqSe
e5dQ0U+hmsw5jUju1xceslI7YLZrhw5HbAPxd4KWUOmOZVh5UEvPCiil5pA/qvviWiD1ri6YSeBF
hxl9Q9Qp9W3pl7MPLu9W5PEATc7jAK+dgyA+yR5Q67p3AEyyY+o1X3AbqAZMZjSovvqhDzEiaaIa
o0YS9cSjSVCjB4u+o4DlW87s3uakQIvB7FhMZjK/k8ktPpIZ/VTMDdKbBRLR2aHwEhIOi4tKsq46
yKJYpPnKlp7cmDM3lksbveov1jKUTgB231TVpA6+40HIsxdOBSuwXKcKiIFi9tpRIrvIhZWG1Cxs
9B5B4sH8ZnlwoK3TR8mUoNcyVKz/TurRibsqo9A6AtnZSzaiaYmOqee+OAM8q2ITwWWiNV01Bker
l5FOXI8KDQDWVRPIFtYMBHj84TCD5v4SQby9G7vCh2LgNBrXQ5YC0TF7FWq0FP7gmbf4xj66mzG8
0fSYwJXTi2zEEBTIlsS6kwjKRuthhGaEMu/A0H0K5JLa3YWqM/+nlSz+A+t59eRIByUtRfex7+vi
e7JQ8120HAU+2vmokxH/1BX6FbieT1WPhkfndqjJMbghD+Y0eGAMByYwcUbkCahHXlvKF45cIWmM
AImGvIeNp/dG07bPOaa37qUzJxmmhexUfppp6luhjWzlZYQOxa3leMkbw4VlSGVFoPU4EFwgJE6C
sVkof4d2bVVLMKz99TIHuV8oRhvuV9iGEziQLQlm3EA+eq4qOeYLa7dFLEuRadtjAwYyMZRGEkM+
GGe68828CsyqsN4xsJO9Ceb1KaaMcIkWgKFLxU4pswvPbeo64oswWTBZaH3HpSpIHUy4hGnR9Rpc
UBaiixnWYimtaAHNYBO7Xlmom3oueiPscTfQR6Q1zOqAS5T5GyWlBzWVScnyuYRtG8cO+E30yiTx
X6VbTvVrnvR++SM3uHEozbZH46wq67uhSumDAVRDJKscdf9oq/EenCwsNHq3WT9TWX7NuYOjKiwV
ZyqvmijzUUOA8qs8CLHwdYTNZC/WKKkMBdphaDIL36ao39vsEb6yASPRvAgSJ6PVqMsE+dyCMN5P
8Lf2gkq6jFtLee6zO5hpd0SQz8WRj3nH1+70nMBpTM7LyMteHQyQl7OwsFq8Ky540IkBZSJ8O/cd
+z410bAZEsxcic5jddyzFDbRjPgPKOsg7lD3qL9hSWv7CCpB3VW69Evxe6gW0LG1TKISRmPOHD6Y
GIcP4qfiWtlF92OwWgTbulWol922EG9idgdUPKP4Wc/O/JUnSXU3LGjizjMSRiTspMQvMEjYLGgk
zSamIg3FfHKfEWO0b9CWzO+6xlq9kAERk5QjYJkE/yqbenjolcRJ9Ez6njATsb6Quf8zA74OLGh2
cSuLNaWwnfrFGJB3Bt0k2DXOLSQ4GDR4kbRa6jev1lYveq24jkHkad7h8JHXdK6ono0UISdCtWU8
gccPvbteDrhrcptO3AyQRGWhEgKdliYB6LcrDZQ6TdmQJ5EW7ROXvPhuO711Z7WQOQ2rwTC/ZXAe
7TO0kfgYjEjcxGVWjN6PMR0JOvroLRRDrCpbPQIvjiZzzVxyXLXEXxPDNd9x+bc8SeEPcd2lTRmN
SD7sS16j6Zh1klZoE/IRTA3zaJPx6EPvInejblHeDwiqIa5BzBP6s3lhTR3yaJthh1ABRlY15kjs
MbXVXzupJUAIpHAV4cwSlVSZW4W8VLWN0NDCIwaCtyVe1XCWa8PvPSdCZ8pQQe9CFxxcJsVvcEWk
rxilBR1ZXg4FEFJIvn70BEE1zByru0k9VLGXKquLy9qBLCQ6Ru4RF0MOP4K6tb4XxWTXh8zo8yI2
PM6mC1yIoDpqQXG4JyK5dZerARxqmQkTVMA20Ku4R2iShl2Mdn9beVW3c6O+deWtYRss7B5jHgAa
hFsLwgC431pyHg28TTRUg8gLc53LpAciFEoRJE5m7/w6fQ397xfHtcLfoJWl5KkkZusebJd8Qm7h
l/QGcwfg8+9tt/6HwKK0E/QbcI3kCHUBebw3q6vSwEWg2rmj/zeixNI1kMqu9+BJAZJgnfhA/oK2
6HSXVOJuyuhZ6DNL10DqLDHJoYHiiwOkGPq47nNlnjkDZOmCR7iUAalfNjqHkYibjqjDgqo1qM3i
UIFV4vQH/jdcwtIVjxJjBIqn6V3IjXoBdVDvs7YMLbQ6fMN7WKY9bq6tg6SBDaWV91BWAkzPUaUX
wdOM0eSdu7hmwMMCyknpwoBrr8EFOSaMxgVT1qd36N+0Lpjg/dsEiD8QlBAQDqwW1QUYlD2U6MGv
yqy1a3tBWUwHA2j60w/b2ibNlkEfMkFKwAZTjURrCZfJtlQ/KuGhm3b6ARs2odNYOBwitvDd7gGz
cb/RyIqkMXx3BAi4d4/Uxm/QCSxQwQNFWvr2YUjmFxSmbTiNu9OIG+eVrX//A0XX+xCoKebBPQBC
9F6LcpVsR3UhQJHhUXA/e/l5X4KtG/jHg4aMVwPobd1D3eRRmQxv3ujsDAltOD5dDEkR0eXT7DuH
OoE/qtccEcng2EUZnNPOqd16xvpx/nj92qVV1U5w3LjrFjGVSNvzBRRp/opGO+8oaSbdiMHJmprY
YPJDElD79Y8V2QsQwbUpxLfTz9g6S5plqzxNirGFZecLeNwHghqe1mRH4Hxrcc2yJ9e1JG4coB7s
0zFs/J5f5T16rue9umbKNQEwxjRn90DS/DKZUfnNfFedYuPz6qQV2OQBzV+bHhK0EoPGxyTMYIzf
24QuO3DMjc3RWSsIBhK9YXToQYGANyjlVIY2L15O782GF9JJK9C17GfC8PqNZaKL5KBKBsjTV07Q
jpmxk19s/QLdgtuSVbwB/iAfko8uwcWSW5HzWBNQEvxtX4NRcNAeA80LEdAXMa1fd+72puW2vu76
i/40XtHVDqGYeFrnL8oEwiZoek4gphZ7SnVbH0CzXeUPnpU2/f+/PoNnW5HhuWhu2qzZIy3d+hWa
7cqhdlpVIw6sHP0B9bFHSoolNCrcU513jjQLHszWcwujcVcAw8Ok5qjvy58O0KqoefZ02TYijqfZ
cTJ45gC5EEjYDGAV5VbIvOQ1wezKtDy38OQ7DnvjtOqEFqXDWJFjvPaQOJPxyy19/mXxtNqB6m98
C53RYsimDPC1daN8hetmfrMOnXF3ejj9HbZeXovKFur0XpEOId8Ht31HEJJxD/F53uKaHSfggU9x
/7cC5/0qLHE5F5lr0D9v9XXH/rC1oU5FRQusTob5MW0xw+D1UBY9vfjWtmuGnPtjhpnUwT50AJgF
aPaNYYcaYe7wj9NP2DidVDNkORULSSvlHnoqrxcbfVrEYeL7oYdRpMo4r4DFdcvfu2TTJpXQV8Tg
Yg0EIO4RuwDdj73Vt7ZJM+O8b13AopX/nzNdAee1Z76NEHzY+Qxbx1Mz4bzywKtKF3ZAO+c7xkgq
3CJ6ezwQG65Up7BQuA/I0tzE4ry+UXl3Q9dMqEVnriaPpz/yxv7oUkh5nfqKAQt9wCVHFaE4k0GZ
2H6IO9W9Wnlji3Q2C2ciwsO9DGbLS1yyqh66opnT70g5bW2RZsG4WiowF18AF2kzXAoRDLNll03O
H/ZLwI0qzdXMGAgGXPCD3wlD06nxkLD2hhj8IbOdn63PI5IWaKnv8Z5t7ZVm1fBsuCcZekSY1Myz
S9wQD4eFnkfvaLmaRaej4mCN9xgKD7WiiaGbyXGRcDh9lLbeXTPkYiwMs3NmvLvZl1Pcdr4XexnZ
Ue3Y8EauZsjWANST4AxjHXXNDl4uvtmzeGl7O0b3+72y95RmzHXB/52NsFzdoq1Vfdo18KAJMjZD
qaBBVh/azvz1/w9rb6QtI7YU9zYMcal/nLV7OvtFXXRo+FcuQxgd/CsxAdRhqrLZCdIb30Znv8hp
0i6yyDDo7gOHgXtdL2pTkUfnvbsWo5lCQ9YYYOE5GT+lAcCOyc5tVem8F0lRuG3mUvtQdBMkXpmo
QuY6T2lm24h48rzD62hG7vKWNoszeuCI4y+0gxsEcHDZiaRbu7/+/Y9EgKVklL7hohNGRhcXvKgX
JnnehJ7laEZNl7FYxiGlELTwnnMMToaLBBLuvC+r2XQjXVyZJcI54ErZCXJMxZzvux3NpAv0TetF
2uukFmZD8r6+GDueAyVkXXm4+N6J0BsRwtHt2es8TKwkq/C6/datWfXaS+iJjCCn/XbWNukMGAQY
h8QXNZB8QHjGSCjlhV3u/oKN46NTYBR2PYGxfxmwT3x8mO1lvrH6ptiJoFura8abjB0DIFdg9c60
3yxIXF9PBoA95+2MFp+JInPaTA1WZ6IZj7hbzyPhJuT19PIbUUFnvXAKaSzAg6CpuawKl7PbRMqF
WhTvmk/fGWRgWu1e6by1UZoVS0AVAIF18Cyo89kRT5kfo7Z9Pv1LNo6prZlxVeVjNuD+GtGzYr88
4EjDubQxkkDfqWHvBNGNVEbnvxhJCtkVaqwPmcoy/k9/d/aSO6BTU0yTjE1o4ebOqcrzgpqtWThA
a02F57VInYCDDHO1API4VOepBFi2ZtozWLDLkY8dYM/g3HYCYxx6jLjMWfty+qNsfPL/IcOYOrCp
Mor9Gi3UhoApYKyFLztNQnN9z3+kGjoZRpKCi63q12+eu5AT6URYS3YYTOfay+oHH5nmpG5ZS68x
W3he702nyLDM1OeKAOgNdA8IKPMCQ122u6emvXG+LM3ak6lHwcU4Vk8toEJN4xMGE0Eb59rMoLUm
UusCaLnv530cLWTnXjN5RlH2P0kt5sDNEKU6IGTOc1y6DJLTYQKomqb+J4cwSziZzSfuV+3ovFfX
jB3wwKweStb9HCb5Hep5LCh8gAVPL77+/n+dKi1mozUGsLptGl/5CHm4QtTGteeVyWXWWv7D6Uf8
p7Xyr2dohl31mF/rCEsxFCbN34bXucHKQNm5a3tm1Vu1CjSklTNCp2AMoYL1Bu7jGd64OYv/FVON
f6dUU1H6UmHC6/caXkIAYAEWK8p8J+3ZCCs6f0YzY5qIuFb+hYnoqEJHBUfhDlc2zys/xP6P2HrM
akZ/5IWlkL5vA2D5W+TDURniGzHYba7E5eqFF8ih75yIDTems2kIxCzcCfXqcyYqBQzHR+7T0/P4
JC2dTaNqnCVXY+l8DUtyMKkTo5OAGaMSeq+uv6d7tvUTNGNviaI5qFfcz4pgjkT2/AtkC8WOOW64
LV0SqYHC4eALy/hULfJzV5ihMdVPvttkAfAnQGdmUzg4zl5jbeu3aNafzl2f1XVKvpIS40WG/HA9
9EROW+bW2prxQ82poiXm9L7oKO9kOw/hCBD9jllsLa5ZPWEOs3K3UV/EbklE17emS9mfubpm0nnX
mQZEVOyvLKvRA1wHJcBtseOxNl5dJ87gxazUpPDqCzrIXoQ5G98H4Rsf8vPgGjpthqDU8EAdTb6Y
Mu0jYO8gq8NcznnRSOfNAKuVnbq+Uf9mmd8iQQN01zPPDKQ6a0Zd+HOqnJ58gZFh/Kio2d4NGWV3
p0/kVkNFp82Yp8yB7kRS/vbZeOtY/i34jqboPygxRk7zYGqTW3fub0WXdsGcue/ddB4JvKVrJVHF
HUgJMvqZDjmGnwogN3IBOovTv2zrTGl27ECVB8Pok/NpNIUTko5PIaZXd5LDrcU1Q8aExsJU0zqf
uL2fQPA2G5iVy3fqgK3FNUO2wBPYQc4k/a1KgPSDWlXWm12N2cV5G6NZ8ugTpZKl938ZmCULptk1
MS6Tf52zuKnjxuyM+hwTt/QzwyR/kIBpLKy7eU9kxP9n8mTqyLGlWJi/jnl+DivjJ2feL2pCR17Z
9Q9LAEm49PSYLAsmXuRsnWXcGHj4Ow1oG3CxTNSav1rHLYHCSkFL2/eoYE9v2L+jm6kDyaByaTcO
MeivtaeY5zzsQEDJpbwtIIRZje0VZlN2vOy/ExpTh5V1rBVuMcjxqymz9x7TwhUfY9I6Tz4awqrb
k1v6d4Zr6sgyr7fTRcp6/PJBoXbVY1rqIl0ocDrGBBTH6V3beoZm3IZL0JDy5IxuDg96sY4yv1vq
rGBh+ppxU5FBPUi0c2yCMyYFwURzHjIBTCB/nyWDetJV4HmLzfLe7A9jsdNo+bfHMH3NpK3KNs2U
Yd3eTUDIVo0fEuPoO5H/370PU0eOKWn5wDmoGSNDlwo6Y1Me9P1rI8/zGP+DGqvzfrbMbo5F2h7n
pf1MO2+nefZfqf6/hZCpg8ZqZqopd8gcY87xRsZ+MEZD3EcqbALI/0ZtfEejLHr+cgIzhDxzNMfQ
RApk8LrX2d/aO63k7pVafAtj1nHZXKdmGwjvNaPPudhLKDfsQEeU9RlbLD/B5vVNc18JfmUQzJzy
7O20mW29/nre/iiBKmiG4565n2NfoPVbJdkRcegOJKTRwmuxc742Dq8uigRkPYI+wUeaCa+CAgRE
QZ+fh2M2mWbLHW7cMcO94MOmZjB644Fae6zcW3uvG7PBB59ysfqgVkTgvqoeQWxmXUo62jt19Nb+
a3ad9Uk5ZiO2pnC/eHaHmURMoQUOPy+06WAy3y9TL8ewcezNCmMD6fzLUmkSnT47G9uj48i4EGwY
apwdE9oOFKOlNp7hdn58evmNU6MjySwxN4KmWN7onpvpzbFeTq+70TwxPc1knQLsMsqDSclX/kxi
8xpUHtUbOG6sqLrlYboT97fef922P0zLmLhyBsgWx14BnKzgB3/a25qtnV8f+cfSU182dMGteDzX
Lz2pgqz57Nnr6e3Zem0t8DoNqBQxJjPHUJObfjMABXnoFlx2O85g6901e7WFVRLIos0xCHYBafnt
QhgnKbrgvLfXTNZ1oVpWuTg03DtCDDIoydPphTfKKFMHi2Fsb1xahpULZNOf7u3DHI4X38pDE4nz
qO5NHSg2kMKsvBlbwxlULP0mavwzbVVHiUHEGsQ2isOY5kMnj7lsQYGV7XzSjSOj6x2hzTT4jbcu
XhyU8U7PTByoZqi9dBkYA+G9Mu8yU0++seMVNxr/pq5tNIDLtm1AXxHb3hjmon4qzfl5GlxwVlhf
ZilAcW9/M3H/PGDk8fT52XD0uuIRd+wUc7X4LU7xNpng7yvjIqeYHv08vf7WN9DMdkEdiVnPCt4m
A4fOdV/stA82SgodHtZMUOTGmO4cU5X/krX7JMHUXxnqzikT0EdZO8D5rdfX7Fa11HWdGV/EGm/y
+arKz4uvusSR8rsG7MX1HBPHi63WC4Un+gDzKt9YzuXOt914eR0n5pusVbJHOVEo/yU1ugpnquM7
xrV1WHWIGLfGBH0UOB4QhgRj0gLlgTkwA1wDTns0HHY1eqAnmr2wy/bAjRsfXYeMGTbPMWWOH+Sl
VVRTM6iLQ56xIKH30ns8fWA34oAug2ROWQvNOxjELMEGag5HlzLM19Y7lcHWN9Gir8/MtqjR3I0V
1KdAaXM9E3vHfWy9+frIP6JvJ5XdQctzjtl448hH2h/bZCf4bngJHSFGV9aPasDSdm7Fy9iHk9uH
I0SooM2w84itjbH+fvsMTFRua+I4MY7Y+xsT0qe/59a6mgUDIgnQsUQQSL0SdPbJN68qdzZ8a2kt
SZ7B0mG6NpwDuGVAKDyFtqx3rGtjaR32pRxJmfBwTNoKjEBPs7vjNrfWZX/vcsoHawaJiIyJ28Wd
O0cGKCTO2mhd60jUCe9rTFnEJpTA/amMKnNPVXPj+OlYr9lRg1wkNpo32QHkOUEzfDgkAz/t3t3L
hu3oOK/OyWvLBlVqzO1frfteVu+td15Tx1k/xR9m2U8FN5tu3XIjCYehi2ZwaJze8q3kTwd5cVB6
OYkBhygg9t7y18Xkh5bTkLvwKxAar64G1kZLdy39Pe76rROk2Slk01ltKHxm16gC8EsG07g3Qba1
tGaqiQneP1CmzfEAXuD+sffi09u0ta5mp9JZMsEWrAv22sADXxt6dmetrAO8qsYVM7j/5rgdLqv5
xj4z7dChXe7SejXICdfuzZ0lopw+nfe+a2D94yyWAkxRKKNk3IGqZsJhP5xed6t21eWMJM6XVaRY
WF3Vd+Iiv/1lPrrhlfEApqKdw77hBHRMlyUYWRzoNcZ0fp/5qrHSBZ53PXvuxekfsXFM7PXvf2yO
XQAJ4dhUxqYN8iCFgYZs70rIWq3jH/3A/4Fx+SnwTQsoL1RIL0BEEBWH5jY7pEHyrO5v7As7DLPg
26VtBM7Tdfp23g/STNXtxeR5HnasGo6eBFHjeR5Nh29Bx7Tu/BIezQX1JFzBVcLOdAE6dGttJVej
k8gYePRo9mTk0b3qauP86KCtHqY6OCWRMeuGW1Z7b7xIYpLPmNEHZ/rpHd8IIzpyy+5ALiCAPo4x
7hZ2LL31Wx/Yub2m7sYJ1VFaYAjKOC0RVpVrgyqXDGUs0+Y8QThTR2mB3Rc3KDY2qPHvUhDIL+63
07uy9drrbv1hWLXs+gFMjPioPlhOvMuVMvP0yhsFgY7GEkvORNtg5Xnsr1YOcnQqXmZUgujSfbkL
+CVPP+c/0Mo/7Ney//4JftXaZVVhb+hjeyiv0nfvbgoujBf7qjkUV+ypub50n08/a2u3NKudSs9u
e45HdXXc5vfWnnvbOptadOWZz8FZmqK9CJavAuTeRfZ9hBbQ6bfeWl2LsVCY8YqSYfXFfcrLry5/
IvX3s5bWUVcLHRgxKyw9YSy46z4cOwtFft5764JF0DH2Ww622thweDzJ/qJQIoQuxXnlng6xGk27
rEEKgjxesDvPrmN78nbefOOc6PgqiGDPLfDrMrZmENcBht+DpOz0jv/36/9x3HWBIreYcxdclTLu
v4Ou6L28HC+N0Iv9cLl7qG/qGzd89I4/68+dx23crutAq3myCk7Waofcyl/JgwXS6wcCiq0DNEA+
fyd3/La9NY7FrRclH+XOb9wIB7qCkUiNGkk5fKkP3xEUJfGDym0hLbsWAaKed2rEtbD6105q1tz6
iRznCvyxFXtJuxtQMkZN95iYL7m8AJXazo/Z8k//FQh/uFjDb4g3KGgRp7kMXXc5Cn9VDQC/L0QQ
fGbdtzD4zp8e7Wy+4Sy5thIWLrwJObdiWi73szLi019za2M1T9CYRDAjwatY4qVIowHUruShy8/C
v5g6YCuZwVVSeZ2Ma1LHPpUHlMo7n2rjxXWo1lhUuRCpRIKQV37UGXYELfhH2V7NK4X06c3ZcJM6
YEsM3mj0CZx7atAbCvpykD/V16RIz+tX6pgtN+09DLvDVzIWEuPCTc/rV+pgLRdauh3452QMGnwr
v2zSDyBrxXnK3aaOx7JzgoujapQxyP7CtG/vZWMdIIKxk9hv2KAuawRlioEl3RpAptA0cXtx4yrQ
AwzXIA6jcicp3khFiGbo02L9H2lf0ly360T7iVSlGdjqjp5iO4njJBvVL7GteQQkpE//jvJ/C4eY
q1d6O5cXiNt0N01zOKdy5nyxfC4e3BZSFp1/6hvvDrTAYHR09tscSNvFW5CqEbA/4u4Br+rJbTYf
s3wltEy+qQVuMSVcqkIh6dOgjCpcgB3J1IFqPyzKTXsWHoX/XUahCJzsYcDsR/WTeHdqjfnk46nb
OjyrhXaxx5faRvmfJ1ApdnedtRJRpqGX9X6XWb3SF2W9bIWc31reVRk/lNs6Q7aOwJJNwCEehFmD
RoJZt3zb7bqtw60yBWEqEPfj0sLzozD+TcJN3UNbB1iVtAk6CyIjhyCz9kEvcATZVs3YTCuwqzit
x0FhaH86lN69XW4qwGwdUjUmbe5AhhoFWFIdHepcz7ReSSsfRzw0rf72DGTZ2LdYiiaN+wihGoud
LfqDjE/ggty0W9g6uko0EBS3RhQPtd18B8P0J7wEe5PQpLicSz6uIG0dX+UH8RKN+AFuHO/SMAZ+
fg0mZ7CNjq2qiiIG5LzFwawBdbuFR1iic6NskJ/GvMMDkHDtGurjTdvWgVYyrfOqZgU+lLvHrJxO
YfjkgGxSrt05mYy0fPhd/Dc+AUl5CMcMU/4NMEJIuX29bH5DZtEhVLHtVMTqsac6DYHkZJHs7Axc
r8qR5dPlL5iMs/ymd3MPB8uPIaYw4somtA9WVcqzBWD+PgSL8CFVeJh6+TsmG2nB6045r7sChbPj
7lhxDfqvy+N+vHHbOoZqdICU9wssrludSjRpMmhbBCPovMGKp5KHIf91+Tsmb9UiWRQtyyAdNB5I
NX0KoEWVgP4aeMkHvPk/Z9Ww8hmTmbQN1vdY1XeORB+kYz+BPIcUCKVrb5MMg+uQqqZzKeEBghls
7rs0kJGYV/KcwU91PFWsMpUQ6AgeWnAp586eDT96EDFfNr1p2suSvHPRNiU0diEuemhSsIqRIkIz
Z9vIWuAOMhhH11+yW33D5blXK0n548OqrfNwNRV0ZMo2W8blUTnfpmjF5QAZS6jtlC7EgR5LaApe
/g2GACaL1d5Zx+mFB617/IaAjDvceEVV8ZUFN/4a/ObPgf7f46lNtMgt+wpqTWIx/7dffEcfPk8P
J3J3a++n6IsFNPjK7zC5kPv371BQbsCbX3xmUVbg30YXROn198s2MnmQFrxtGTSxl2Hswr5K1HW6
dnI3jatFq6M8LyhnjMv732BGjoZ+jabMMLKOp2IcUmseqXCGrXL4PMQHgmZbJtbxVB4auP+b9DTd
z/XVvIYHNSygDqWafHvIbILYhA4rFEqjrrkinK54h8keWqSKNM4tCEvhUEzS4aGppy8eJCJWihzT
zJf/vwshokavbJDCDlX7UFjnIv1c1p83eZ6OnYJDQJKnw9Ctf9sEn2O5cRG1oLRyGtfxTNFs5tm+
lvEBMPv95SkbkpcOm+qlLFMI5Syt+FwehWP5O2jPQbMkAF/nsUxce+/hAvmhaAtQGbRsTWrbtApa
kDq5FRR+jCWOvepLAy4bPBMM/b2r/JVlNmzhOqDKUlBypWmDD/De200N/xHj8fze8dP5Wkwx3ycQ
X7y6bESDv+q4qhjqIuBKZPgW/cTFPd32PsrWEVU27yBxIHHUxPPDk5W3J2i5rLiUwf46cqrwIBRr
4SxxcPy3kBwm2UWy3JaAdcQUVARiVMlwV2h4v3VKqZfKduZfl21tmrgWvsA24ElaAMdR9m3lPnP2
BAHblZ3ctI7L/9+lhsweunhyUV72afZGJJsjwYqVtoFpbC2GIaZTNzxHM0XF0BNJH0rnfNkgBkcP
tK0UTYPUpUurA0yNkJza+dnvoLpp6u910hwuf2LJux8UBTqnVsnLIlMj5g5Nyb0/XjvTj5xcSXcb
E4GtU2nNPRQcczDUHyDDdPTyMbI9te+mtacpBtPr2Kmm6DKoP+HOpfSh6NoqiLYEK6tq8EadLyuk
yqmgHzccFH0p0hc3xDPANUIiw8Lq+Kmp4FDjVshgwroLwCpXWu0+mx4Y+IKKal7JAybbLEv+zuWV
laaSlZCPtjk5NC2WtB/njfGkg6hawA2grohf4LeF/+AKPp6EIOPaZa/J+Fq4KqhqYSUdnEP8eQc6
4tOQgksi8Fa83mR/LWKh3kOk66D93zU3Q/x1dsod7+4qeg2+xf3lwDJ9QovdNpxbBhoBAG/ax6I8
KVyHM39RZ7DAdLzShzZZSdtp/RDPzZvAHoCR/dTwYFelJyjar/wA0+B6TTzMOXSqAyi30PRuLotT
UdKrkbYr4WVIPDqcKh9DtwkTeCfLu6OCXBK0MyNE8j6p0217t46sSus2IYOHVc7s64IlYBVbe01m
sI23LPq70AqYU0AVDO8UaXBD+c9g+knp18t+s3j4BwlZR1c1JWd21S1+I85Qg7Gnl8vjmqa8/P/d
lNuqEFUfwldkfiXka4773eHx8tCmKS//fzc0dANVHJbou+bzsYHqXXu4PK7JRbQohaCNM6YKU57J
fyy/radfaf0KgfDLo5sMogUoc0ED4VbYmeZR7dsRpFGURBXwfZeHNxlFi01LBeWUh7ganWIrfPA8
QcAZ5qjfl0c3TV4LTj/toca9RP7Q3yW4Wk7Zbdw8bxr7H/AUNKIap8Vy+vV4BNfiHmJGeyrC6PLw
BsPouClmKai9LrgpBy9qKCh1Voolg0l0wBQoHlrbrzEuKdMnEKgdqqG+bfx8Jdeapq3tpm4J6vJw
cUYnTG4J2Cugo/nfNossv+hd/Ewt7itHNmNolKVuEEeJqo+XhzYZRQvNFnJuXt9mWMtE7aXDf4Xz
fMWUv+ka0dahUg3UOCAajWaq6/8Qzn+V/yqh23R56n8QIR9kwj/4yndm8UGPY88itl6mCoSl0Bb5
lrfUjUri3UAd2Y4KK7jKePOjJhSy0uMcXjtOCJkZKDiA++9BqSbfXZ6Kae21WAYTH+mYwk1+2/bQ
kxwibq2haU0LpAWylc35MCxrn0Puyw074BAaEDGTbUlOx1OpOaxrvxxwo+nmT2QqacQK8qPhzlrX
0mAaHVMVhyBiHXxUCcR+ISKDGMtap8hgGR1O1blWBfol7LHQfozmGOrmdRTkD5dX1LC16IAqNick
rF1EM/PYNSSKT9C4P2XpcFuO8QqMwmQZLao7p0itbhSoEUYfxb37HAi6bcPVMVQ4UU1ZgzdLB0c4
+5aF+wA3JJcNY7K6vud6dFTAFoGqw7tWeMzldbdS/bo8tski2o47+dDQseRSNdHhjgfVfzOLV6pJ
09BahOKFS0wrB5v5FB6H9ksxvG2bshae4FWwlDdgXIedZPFrGtd0HwwT1rFNAaCHFvUwsN0f++xe
Nis1r8GxdWCTrwCvoxMSPvEdK+p9HAcUD3/S3inP0MIrv162i8FNdGyTIvUQTxOmL9xvcXHjziry
u231h45rcoI6YLZA4PQDYFlVcBiZcxevFtimqWtxmYVjgWccsvrtD3kfFX71OyvwzAj49o3zX5b8
3b7FZFJKb2mpsO4ubGvQ0uJF6Up4UozxwZ6ow5tIB2XTIsRO5Dnq6Ehc2lA3hkA2Bw1SNRwHmf0Y
crqmF2ZyJi1gg4HwxlXoIEMJBeLRKsg7FXVjg8uXoFRHFsut1bitBXABHUBvdPh4SAMeBS47cXDt
CVYeLvurKdy0OJ56KB3j/R7CwiuP4MbE/WOy6dmzx3SgE2gwU14u6z3Tu5o/u8XT5Tl/6KgYd/GB
d37UJXkK8XpkeSqt60kBV0GHZDek9cu28cnf46tq5tydEGcDzaCGXX8Lab8jzSYAEaa/ONW76Teu
YKIJYZaxbg44q0BfyzlenvmHq4mhtRDuQxBj9haGLiSJUmJB8HcNzGIaevn/u1kLdCKCgaOidegU
df24h1julioSs9a2ViiPlEnloRZrgAw4jMPk4v4ldVdqgg9jFaNrsQpVvNGXA140jcl4O4bFiaYA
yAzOfoA8xcov+PBGCd/QgtQSYA2wJnhkTe88Nzly73efXvfkm4P3We14Y69tAR8/OMeXtHgdMzr3
fqGS1zRN6z00wnY8SbLd2KZ1VLtkPucFZLLbxt0NMdTJcOGxRgRqcAAdKNXHle/iRQZag/0xrD+X
m5pRHtNRUnEo2pKEGNcP853vtGdVu/vL4WBIFDouCrRGaePHcCyvP4/sth9/g18rujy2yRxaFOPa
pAwTBhwLBYlPNGRtFxUO/3J58I+fEsIoWiDnZTd3Y4LtrJfWb7fx8E5FRlyK/0So9kEsgVJroDAf
7gTO9X4v8p2U4crZ1RAwVIv0qcClYQ0xqUMQJ2dKvAfocILboDhXM1lpSZiMp0U8k10edyEWpqvG
U+naUSCnjeuihbsg9qzKFMk7865DNIA86OpcXhTTpLUgFwN1VTGhSrf4Y8y/x2t0zSZ7ayFd5P7g
gVERJeMwP1mx/VCXe+Ahcsq31F0e01FR3C95HENN4pDNZzd4sMm5X4PEGyJMh0WRlhK/pln1mzUs
vG5cfKQb+2xfDeHGvKNTTY1dISGoBXckVnqieb5LarZyEjXNXovhMPAKL80QQQP0EWb5idp9xIKV
itSwrDpEKo2bjgQNltXJnwS7HsevKQD38fi6yRt1VFTN3LyylxcmcXPDrZ/EX5m2ySZaaHbMtnq2
vLzLmjziSb+LoWxdrvUiTUbRotN2YrvrlpMuC38x6wn6Y1E9lDuv+W+bVbQYTWzJk6lH9I/OnY+b
jRovqLaNrEVpwJU1FT5GRjJsu2rG24PeP1we22BzHQuV9hw1rYBVipKD8vdcZ89TuqUB4DEdDDUk
Nbillp2k7a/86jZ0Ns5ZK5IDdJUzYiHemQdqqfupe0zXkooh0erUUhXI62WSxuIQWzMgZyL97kNY
cmUdDR6o00uxCuJIcEGcp7wkj0IFia/YCeeoSIIiAht8vfId05pqu2juchuK9pk8MN6eidNegcLq
0E72th001MIU/HKhrTIiDmBfAKN2uLP4Jq5xeIwWo7hyz8EHDgu5FoE2Rbw8tN7yEAFDa+FZpH4I
ua1EHuKxiii0A4aMrNjb5DRafCpeeLAI/DyWRRVlNtTIrb7lK3u/qSDT4U6iCVrpzqhYMscS0Vxm
wW1Kh+ahZtPd5NfOzk3HJ9E6wb4Zwf3aDL4d5ZPtRpzNfNua69AoVqiqcAlOd9PktTetUM731vKd
Lfc4HtPRUX1cB2oMG3kI5j4iTO1KufYy0xALOjhqHHur78RydhyDHyWfznmGPsa0seTTRQhpHwSQ
O8HwJL73WbhLVLG/nJgNThVoQVwMA8QVGjgVa+f5UMN194yvPos1ja7FMEsKp+UxUqh0rpr4zhs2
+okWwLbywSGVUXFI+2KXZe0uJnSjQbQA5oEPNUFZw0lo/OygTxLhkub7ZWObvESLYEgfIXSoJQ/z
lER29ql2zkxuujTxmI6H4nFAu9RNAVqys5+SFN+DpNp7frpG07xse//0HzE+/bs9wqyyd3oLPojr
/ldaTfOpmlx/VxISHGgxf514sEbSaXAbHSMlHTfn4L4VhxZb5EjkqUEVdXkJTENrBXFhdbM3B/gV
ro+uZltE/tq7SsO2q8Oi5rDz0qYIxCErvqj51p5UREAiEaxU8qaJL/9/152yykZA5R3DK0Cddxbj
6qhkmq7UOqbJa4FaZmD2qRM8QWtVsxfZZyeFZE+yDzYecXwtYFsRQgF5oTRJQc2WdsG9Fa4c/Ux2
0eKVgM9Z4qXsgJslwvYtoLWRtBxxvOwuJqfXIraAG45Fg3lzHp4AjTx5VnISpYLC0bz30Mu7/BnD
j9ARUf2YVPm8vExyrHtuJyA83PQkw2M6ECp3E9eBDDWKNAvggqGzo7hWx7LlL9tmrhXJhSpRp/2Z
ubPn+U2zSZET89bilFS2atU8y0NqDwCNijbqhrhYqXUMq6pzTI25TAuaoiEH1nTVQX5LPaRtv5O4
f0jVSryavqHFq5N1ylZ5JQ9De0cpiPOTo6hPc9xHvr+mEG3YT3S6KZ92Husp9ioJOpbRo1dhzHHL
P64heE1uqUVtmTUVGhOWOJAG5OaqPM/Ue7jsN6apa2Fb+c048gJTp+qJ2jdV8qketpXgOrlUMLvS
5SMsr6yvk/fNdZ4uT9nQAtfBUWrmWecmBUJJferk544+pNDo8nkXOf6nunqO5Rq02WAcHSeFu69u
8jj8056vJv/Z77+X2RohimlsLWBbGYImdrFONf9kpYM98KVdLYOXWuCDGkHnlmrHNGdljFXt6/vO
+R4HDz35wb23QNrQjV8p4w17lbv8snc7YWq1aGa1KOOHxD5ZLthKcZ3SyerY9WpbofYP4VTVt56f
oF0xdI80fqX8vEq/YJq9ttMmIvMTZ1hiNoyfoL/yGaTbURKMe7tlPy47qmmJtbBNYzoUc4VPCFDe
JNXndrqaVrFZpvlrgYtjZ8ADwGkPiS9xuf3SeOkXf2BHq1yDuJimr+25Mx+I8ApUfoCs3vFJfqfC
eqy9NU5mQ2LWcVFNOTdZWiIARms4T356DPhLRa3zLACVn6rTpjXQwVFj7w2N4+MrrtvfkdLZibE9
1rnz+fLwhsysI6Qmr0gGSnGwCpx079PhMEJg9fLQhgXW8VFtR2Rg2aU8FM7jwNF+SVDfA4qPp+vH
y18wLLBOO5Wz1rLVgOjqh+44zhOuiZNdKKyV4Q15WodISUHCOelhm7JSN1AwwTNpKCCk5S4FwlfG
RSTyKSJ9ub/8a0xLoQV07mQg96CosOygZjuqSHOE2Poa34who/7p1rxLdqO0qsqqreI3aokuwl36
uCs4uxsL8b0NvCtwJ2b7NiQru7IpNrTgnlO/YbW0xSFg950FYA+6eaU4gj5+R9gmJWWP/bn4ffeT
KMTPAZRBi6y3QRYBWcFsRwloETYth46uysYhmxid4bcQ8MRh72HMxm0rrQOsgrIYqynExIFQAhZG
7hNvk0a8x3RQFZEOdBv7FkOn9gGKvFdUruHjDNGmY6qyKikbl6NX0vfiTZbNs+OgTTsOKy8yTcMv
/3+3mkEVs4QEMApvvkHVZE/mU+z/3LaWS8i9G5t2pLUHsPoechlEAcAeSq11SwxRq6Op4kXavlia
qR6ZD42tjn6zSY8Ca6ltv/5EMqv3lh2ysj558XxX9GKltDXkZh0qRbBvtXYJY6fubZ2dXCBul9tU
snblb1pMbetVU5CNXYuCX8ROtSdilrvOGfmun3P7cHlNP/4E1SFTAxPTxHv0dvrABbNQWEblmDFg
2bIVG32cw6iOnbIHRKXLl2uJ5nFkO7SBI49/Tv1HK15DcH68DFSX7MumLhntEGkycZKd67DvtEpf
ZF4uGIV25WeY7LR8+53vS7zZgZgelroNcGVb9VEmzmnNN67C8tV3o6NPUPVcIrLSudkXU76L55tu
NQeb5q7F7Ug82fU23Kjr/XMZswebhteuK79ddqGPY5fqaKo8Bq8bFDvEoZLlrmVyL/GGctvQWuxC
I3YAdTZKEzQgmP1k2fb0tWuUVawgTz7ezqkOoyJdjGNUgd3JUbIEnedpkN4bbaYjOrfFfurdQxYy
sbLIBigV1aFUPgfCogxQSYsmPXTt7yJ2QYsMoURcOjJcTtRA7bduAy2G4uqy/QyRoUOohOvkpJ/w
C8LxZxVPu7kvd3F4Es3T5fENS69DqVrRtyInbvbqF628SZIpuOJOt3Y2NqQOHU2FlVE2XpPAb2Mf
SnfOEZinY9ImuxIQm7BYOVwafIBqke2mQdEkIS4269EbboIYHLqsVHt3ah4gJujgUtKGJIkK1u6D
TTbTYn3EuxzPbhYv8MP/3CE98s5+3rYcyyffpZHe5e7g9g4SIe1vQpH8EtTbRJ/iUV22TygBZvOl
nx4ABFbU076w1ujHPz4hUJ1wiob9ELIpqF9skZ1t+bvu8RpkEuemqU9q9sGZ0OzdcY3l3/Q1ragu
C0JCbiEmgp4dPe8elwNemyHDJMC7HcJaRWwNfGJyLW3/Tqw2q7Mcn5qqm9R/G8uHMPkmu6+e/+iF
K+0XgzvpWCsakFIUMqxeGj+FqqWcysNc2W+XHcrwA3S0VRDUIs2pD9lYf7p2ZRG1dI5AkgIMqI1U
H+xSsca6Z0hVOuoqqzqpbIomW9XE/7moLu+V5M7eCdCPmYMwX8lYps9o0e7lA/NBiLe88OvPwexc
4fHpfeBWx7KIV8pk0ye0AC/xZhg42ql+EQG4qpK++Nqy4c322LF318hQPpY69QB6+zvUS+XbodcA
pU/B29z6L3iCBxVkOxro65AEkRog2o6b6Rqd4rn1PjfysU7uaRhHaJKePOrsR+u1ziFyMdmHuv/m
9vTgd+mhCsSeul405s9k8KMgtR+zak2f1WQY7WjO3D4pXTGh1gT7Lg+C26l+CmUFpuTg7bK/mr6g
1QuVV+LBlMKOAcGU8phnuKKYPBJfjbUf7ljNwm/bvqPlEOo5xcRYi8BW7l6WIkrm2oKhS8hw2Sq6
/BFTZGvZowWWD1Kj+EgLUth91qW/4mxYe/u7OOO/rWH6DwJsDOvRTidQUoz2m0e++u38ORWbJCk9
qmPARGfTtJsxerPQcmb26FwnYm6i3OvD/WXrmH7AUjS82+t86RR2mqgBmC37NLblqYrz85DEm87R
VIeEzVzVHghMhwOHLp8zievELnY2FHe3zV7LEU4dojFfwkCcMDzto7kFjB978WeRrNjHsM3pNFmT
VXKZD2AvcPtjSpqdp+J7KX4E+VVMkmNgn8Ng7ard9CktrpNm6EQF7ls8TrL2tJ9OfVc/MG/4KvHE
eYq732VHblkaHLfZTgvy1nZ8wKLBjFg4xQHw5WxXuQwiY3iBcvkDhsDTQWOsb2enyUGIMUvWPQ20
CdlnEY7dmrSCIUvprFmzxYJApAlAPj5gnY3bHIVi53nAlafl5VeXf4QhPnT8WJHOc6cYPGzg1413
Q62fk1xpS/pLBvogeei4MNdxcFXoY+z5ttxnhyy6+qpu26/JTXdKj9UuefrsfbLvnesDIEy7Nzv6
8qU/FUdI7eDPYn+OP53Lu0WiyIvWmsyGo4KOJZvd2Uml+ENQcS1LiLEGN5BZ6tjymnBlWzd4hY4p
U5xmSRLiR3elcwgh8jVxuRKrprXSsgF36rIIKszeRsu6G6YDy9Jd5Wcbh19+0ftUyQYPGEXUPGn4
sy3fwMSn+I9tXqaFvt0qtx5dgUfKNrkG36dfM1yoJyuRbjK5FulhUDWTKKfst5wAsXSzQkYDs1am
bhpc28ND2sZW5g5LgowzEQFtmTrnqkm5vRYmhijR9u+Oxi2jGQgFPGJPUbMwTxbF701219FlIBNo
U5wk8fhhl13R3Rocy+CIOqgsseaZl0MG/jTrmA1D5NT7IVsxh+EsoaPImrxXmUt5+nvkIerR7BzG
wZ6jInZp+aMBc3/tryDQTb9iybvv/J3KPivTNAYZU5W5oOS1PKt469Ku80BHOa6mQdNntKiV2RTy
qQvx2nTvHvzf3crsDX6pKxcqJ7U4NGZmsOEQuitFdZ81bbaytZnmrMVrg6MhadBrOnDfrSLQtFnR
GI6QqC3yrZ/Qgtahc8Yail5mb4cgDHuG2PROrrEAGLZOXwtaa5rmmgfoJgscZQBpqJvnvHvIqsfL
YWUaXgvZNuni1O8xPAghI4W3vv5DE06RvUmt06M6sGwEECYVFsava35SRbjrprW7AoPb6MgykYG0
3o9hduGi3bfIhQ8rDmnwmX8otlzLAgYcI6NRFoFrnCZ8N1uvly1umrYWq4MV87zIcV1b+nHU+O7R
Vm/bRtbCM08JqlIBWzdue1tK92cm1tqqhoJX1ywcGs8twF4p8Zrwxu4m3IVB2MT/NoBXsT/CWdTa
2yiTdbRwBVmppaoOph/wBrp1kuNAu/1l8xhc3dPCtHcm5uKZPz+wCtoPEJ6KBtnu/Zoc3crb9oYJ
x+K/M3EoXdXUy+paAipSpNt1zbZI/QdVZg2iat0lkhCf0r/Jqwm+iVPmitMbzKOjy8IuB60L7zkA
I00ErbKITg8ieWz52nMdw3aog8qY02ZZ1uAHWNODFx9TcVPFL8hlXviw6j6GyNWJuHpZzn1fwfxi
fua4zU7ISxFvPIDr4LKehXY5gwYD6i+AVvvX6O6gJbiSFkwz14I3LPHaMG7/F2GYvLKxCM73y55v
GnsJtnflQTXafe42CCoeDNdsLJFymn09b4PKoln29/AJVK+7rLCngxsMP+PWO8ejt+KUpplrMVvO
AekyHxd5o5wjv5kjlCC7AJ2ny4YxZBtXi9Z66lMypBg+AFmBJ9mONysjG45nrravNpAApqANwBvG
wiOHeiL8ZlR8J5KeX4MuLDlmzdo+aPiUjierxtmbGDTFgP/BRfl0TAqIMjcR8BxR4D1vMpSOJpMh
KfImgWZOh9bfFFZnUq+xPpmmv/z/nXMmHaY+LPiNJa9l1bNkrzR7ap0T8sK2yWs77hjk3igCrPKy
pzTgOZuSbWAfqiPJnEZ4To+D+MHpg6uWP3QkP26btBazYwJQHV4GLhe1OaCBzlFsPCzoioRxVbKc
pciRXYXmOJgVXBpHcbpxB9QBYxbJs7zxsvmQQR28Y86XgPLTZZsYtihHC9dqzHCP1SABy+YGKN/I
T28ohShltS3b6MCwsUpdBzfVWE1XRYF4pd7rUG1SIPGojguLh8RNVAmzZ4Ls+MB32Js2mUWHhdWB
Ba7yDhEEQxDvNa8ehyDA8Ns6tzo0rJ7jRhUM4VN0D0vdhy0bVlrJk4YEr4PDWFbaXhsieWHw5XiA
iqZGhF42jCG962qC8aw4c8Vy8YyzEyMhJGXW5m1wRV1KMI1llVr2sqXSZxQzODbF0+ZTmQ4OG33M
Oksw8dl5dervbXUDu2zNhzo+rK0G1x/6JePiTEbCdr/qiYZcrsPDnGwME0gh/LEKDpNLcvnf3NNt
r62ore+rhegsl8MZ6zzYzRL0gxuLAaIDw7jnyQZKCMBld69j2+0VI5v8kPyLCCsmPBjFcvrzY4VT
34KzvOzhH4cP0YFgimRVxkaMPMDDbeuV4y5u9URgGlzbN8ug9qZZYTURm3aJ+xrn+8ZCHdjdv3d9
303zMKu86ZAn/fgU9wkkSkurnh+bgWVrb88+jn+i6wjKblKQMbcmcJRP32s5XDWkXdmKTENrNe/s
DeEwFAA6+GA3cOrgSwYOqstrahpaq3nToBf/Q/m6GBp9veN61jINrW2gdSKatu9cWJ0338WYPs64
orw8a5OzaIGZ1XViDzmiB4cXT7xik/CxV1we2zBtHdQFGolgzDKGU3s1XxEvearrftOlEdHxXAWl
kLuCEvqhmjqVRLR05XBLnMaqdq2crLWj48fbBdGBXRNxAmeqkbbEcINo6hfsW/O62iQ0GUiL1KSM
HegDIQ0ot/uTFdfLFtPMtUBVWT6BggTrio2uVM/Uex5wFFvdi0zDL7/oXfXPM2aD2wHDY7sohzgC
uWyEVhtD52Sb72iBWleFrEMfgbqUXSlIrtug3m8bWgtUMOyCYyOG1bFh1EkP3op+Jbt83CohVIvT
kIUhJHEBmafZGZeZzaudi8jKeeTGx9VG5MebNaFaxKbCZXkoF6wWTou189CLB1I/BDnw+cdNBtKR
WjmHKKTKMuA5PKm8nQPm9XNXu94aYaLBeXSwFnDWjSPoyIGgKm/Csjt47VtN5Zdw7WbCsA46RMvN
uqJB6vnT9hybm7n+7qPyReT+f2yFZPl170JA9NUwhUvLsw7EVcz6+6HNdjJuV06/H7duQYbw9/B9
OcqBLj2Ornyb84ZGCOE6fugrf9d21ic3aHFL+nx5wQ2bgI7RQoIjpZpQWUKVKFqSHCpLstaDMK22
Fsmd547Qe8fg0qsjbDG+/4I05IvXy3M35FCiRbPqBKuragkHMJLs/VD2UQw02LYtjGgRXTMyVXxp
7y13RBMN/h96ECa76HHsV0OmBOzC5DPNk2jEkRWyUNHWLgfRoVNOIex6WF40AFn9J0NvH3qJvHfO
X09lQbM/Xe2iRW8GN0/1GvrckN90LUHHqoMkJ5g1zsTD8LbsLkhuuDnLtgnteETHTIH16/+2UnDy
rhwcjatHq3zFWc3epDqJL2jR69DCDd0WXQO79dRTyIv5Vz93wdqzL0OC0zFTmVWUie3DRvgBKWI2
nSiepC6bAMvImaVvl2PLkBd0Kq2xltUgK472ofMDAISopO3Cfr0ttnQ2LVHFnYstU/5u67p5LGpL
PTe1V26CGxMdGyXTBGgGDw9fWplSdeiIxYcjdTowDV42jiHx6OCo0paM+gDOHvrlHjObIggEnC8P
bUgN/0CiMMmkLuV0wJPjZ+nZ98AInMIsPfdps+20oiOj8tTthQ2J2oNUZOfF3alCnF2evcFrdIiT
Sio6A9Y7HWqwszIwTgVtvy9Gf1tlqMOb2jqAJFnaTNCoVHtO653MvJWhTTPXora155JBaZ6DOm64
Ltp2D8X5R3feahitaO5qhaIWG+2hbyv/eyfyfvhSDSJkNw7BZcm28jbQ9ltpFyoe+dQckg67CSV1
HiWW//ny2po80/0773dV7vcVZIoAaQySG5d3DDy7wXUl2vbJDddwYIYtQFcYnFAusKGv0QAQTuRn
fTQBqlnOOxePsFtr5acY4leXGVS98MuM40557IKbyZ73sl17JGp4QEV01JOFpZ6lyqblgmo4Cwzu
C+dE1QgApXNVVMmuCX1+Pwbf3FWBOsPv0SFRQsYZEznQpsu5YLlzs9ENv7zqhu1GR0TRxsoSX9Xi
N7o85zjtbgHd+IRO5Bg5c/BaOTOE0iDkc/ljhiD0F9d7V1oMnZupvnQ4DlH+uY/7fRXMR5nTbTGu
020V1M5VKzxxYDGAOdlDZXe7cGvLQ8dECcDywAOn+CGxneu5qt5CMW9jnyS+FtjDkAwzuP35IbXS
22yRKirqaq3TYbK6FthzL8dGSgyei2CfgHe6Dsunsm+/Xl5UQ0TrcKgwnMvGlrBLVqCP2jyiWEm9
ep9PWyEo5A8G+J3fZPPU/B/SvmRLTp3p9olYi0YIMSW7alx22a7KaiYs2+dY9AIECPH0/8ajOvqs
5K680xyglBQRCoV27D3H3iQPTekcYELwA71h/xbXMtFQTgZ4Z1Bhcda3ToC6Hp0y2Chk2T5tJNJZ
H+lgGkCJ0vfzd0nchzjdiG+WUG2ioXzwPuJ6iiVHjYBn/R4PYym6EOQW4b7tnxt+6g2dL4seixI1
4UskZdJC1XZjwW3/3TiIeVWU6APGt1G6grVwJdB32iQrCPayPdoGWCf1wVioE4u5Xv88QC3tdE/p
YxfftXILoGD7vOGqSzqGLfRNJfTQoeGZ8x1gJ8q5m8OtB2yLP/0PKIovWR2uJZQ8PDrovIG2zooq
cvBQlqt0Y5FsO2xcfvu6jDw/GwGcGYrPZQegYV9tVDdsnzYuv72zSJH3+LQWaVLgH7vhVhHOEslM
QFTmjTTUcysPJZBWXXQE8jKrX64yGxMLhTN7ymIFLFob3+EKuUfhDSHMl8N1h5OJgwqLUA66AZgr
DYZvtaC3RJVfsmqLFMay6iYSiipUehDL5EHhoZmROJmD1+sWxnDYKIIEimLrE7/KD+2UOKtywQId
pmKrIGyxeJNaa1mmsXE8/Hcnc9aqs+8d8TyX9ABDbD6ZW9zWRERNnfR9KpD/5+7XcDytYQdX6jn8
ft0iGWes6hoBmkx8HkGnSrOd8o6BS/YckIjLA9hM33DYQPXS8dwa5unJI6u/t1yd+HDdSWVCo9oI
pOakzBANAMcJIZUQ9FuNUpb80oRCuSJWbs25PMjqd7j2Ujt3QEMp/x9I5t6GW3giy+qYYCjgIULp
6OXPKLUWSQ1hmM1SicW1TGItFQ+kY4T1ELcme+WDdTwn+8u7avv0aq0fziqS17op3Kg/tKS4cZQ+
DvEWBs22JIbbuqETpAgK8hDOw13t8i8Auu2gi/d23T9fZ/Thn3c5hDXLNMZ9GsutaXkfMn2dL5lo
qL4pJyE7/PMo8us9j/m7lvFhzlxx0y7VBuuGbeUNh51g7VU4pPIP5Er5/KGtrqy/mJioUJN8rguK
1ye3AilUUL6LrNg4pWx/2zhcdZ7KpQmD/jBNsk1kTeNd2cZX1l9MQJSkmi+QZSFvTLQF6ORxDwmX
rcuf5a+bmCgHpCNe1k7krYorIGmDGn1x/VYztO3j69HywRwlG2k1ZSN5K2TWofNOvbpZ/esqUzcB
UWXv8DavOvIWpTFLZDDTxF+qaSMvsP1zw0/Lts8oHjqcdydsQEGf42bTtt14vPzfLVHABEUJ0Q5Q
Bqmdd9Z4NBnzednNokOXw1xunUy2CQT/XXq6dNBC9qn+BexPd0PR0/Ykaz58uzwB29cNP42zyMtl
o8ib40KvgvXjq+9WW3cR28eNQ7XmJRp5+kH/XGFSSRNKlTSSb0Vg29cNX81L6DwAsZS9q7GnUaJj
LwZiRyzdxqn995SGmuioFMDfkvC4/tWsWJoJjYmxjj4NXJa72duixPi7AVETKBXM1RTPYdlC1Z7y
W7ak8Q0q4x0IJkm/v7zFtiEM32Vd11Z97bbvgldPXTBFv0J/1ntAqPONE+XvCSYeHv5rohJKMyV4
gupfU0X7T6qIyXFemJc4U17sWF/WWcIKerg8Hdu2rNP8EIp00ZOcuBhsFvSlHxrocYafJA8hE34l
opeaMKrF6aZi5HPxI2j1dDuSIj965fh8eQJ/t1tqcmk1qorrqpT8x8DpsNPAUSdaBlucALavGw6t
mC9p0CPeuaR60rmvdplCJfDyX/97tklNLi2XjlVMwqx/hRl9n/t6F7D2gHIwqtjFt0JXu9oJrtxm
w7sR4WaHRlH3SmJZJpP2PhUOasBuV+yQ0SWX5xPDZv63yZ2aMCtNFzAz8qB77VTw0tfPHUUHXO4k
vHRgscNrQOitKoqby6NZ3MREXjXZmDsLstBXf6J7Lxpu4jx/D4fgIFV6E0/txoXSYgEm8qodljZ3
Qcr/CnaofQUF24SwYgvrbpuD4epZDP0+AHX818CpdjiMHlUWHvzSe+ngiU66dZu3GJopVYjKiecP
HW1f44z9m6O5Lx/E/Sj6h476/5ZFdiPF1qP5Gjf+ZgPrMn6IJ7R3R9zrZfNjiEFReZpVx57lPKpy
T/16zDcszTaKcYpHNRl1iCPqLQxA2F8HYfm1c3EBV5G7xTdi23fD83vHr2OE+OZHD1UcMOsLlYA9
JdrIo2wbb5zlU8ADvNby5ocbxw8hKGaTkXHUFtvxZ1kWULuGOvJlN7HNw/D8uO4cHFDj8B57qdjz
HqJLvN061C3vS9REaKGMoEH2XlQ/yoF+Y65+5lycVstarYrr4ikK82Oe5midCa96T6cmaAsPumFV
KL/+wcG/iaarenpkaeBc1ayAkPhf+83nsnXdtG3fwX0NNqe6YqArFnlSgg1iY+//XK3+4iMmYMtt
ahc4DBK/z6w6UnLX9sHvFBTImU9vMgQzv613XR6+5OnwtQ/ZRry0GIKJ4+qiHMw566g9OFiTqmib
faMbd3/ZzCx5hIncgk4SoCypv7zlYcv9f1k0Zy8kygTYFoa8uyNUuM4G0ZBtKMP5u1Jib2aRvqEm
WUcQd/Vmgb4svyrbT8MkmHB3OR6QNq7eFk81YV2kjzpn0kH6ExDzatxJmX3LCpHvC1dkz31XqWwn
vc3KnG00Iy5wFfPG6cf+V+aomzUd4870tZPdQ+E+bbNk20zBiAll7URO7Q3xTzz6hzviZDk61ZH0
XzYFy9dNtJeaw66WgqCvRZWvLHTcxC3wAn3545YFMnmyFLDsnQe98Z+c0E/KUV9HNX3OxXgju+mr
M1z3bgK07H/DwDTEUZmyhb2Axu9FQn0w6eL+a5A7fN9V6ePlufwhdP9LIDDhXzWDzl5LUufn7AkP
5Lt9F/Weu+tYWUBsl+i5bryjDNlUfScp1KuDJAcc00l6CGbHwbOMdNMdvXGYSjADoVkBrEV54JYx
whULc+/p8t+07ed6CH840osuHXCUl+qnN/f01KVeeoraXF3nzSaCLBhcNpb1on9WBJwy4GwvTlEf
Bic21YCcojH4eN0sjKgRL2Hppzmdf1Kfukngx8FOk+o6CBk1IWQpYAJODl6GF1+VQUKjqt81U91s
nBiWdMeEkPXFHNfTVDjvgS66o6YKIM08JjfMW7YM3rbJRkhwizT2Rlmpny73gz0JC/DYqC3GTYs0
IzVxZPkshxDvdt7L2BO183lzDInrJX3JdmBreG765T6dGrz3NyCPJ2TvjPofpMMbW287cE2MGRtZ
VY3uFP5MneiI7P3Ro+SQxfoLOtu/sLE4RCDXWS9cFXW/zO11morUxJ+JgrhKd544d30xDLssc+hy
rGsfFyQRZ83G7Cw7Z8LQKPLsJqhD+jxlWVjsIq/p5x26lcVGvmW51ZnSjePiRrU/d/GzQ+g9z7UD
4IGDO3Z0TOnypSf0myyzm1LO+6sc1RR0FAU4yUuC8ToWuYnORLh3ON9SCLdchUxQGkRxgsrPOHtW
oMWJ/gXBtJ7eVDqi7xqROPXypJaqXKoj5OoW/criScUbCZglbwmNGwVJZUh164Cby+vAN1O/gTr0
UAXuCUXs0+W1sw1hpA8ZlDXcFkLFv7Ip2lMYMynLpzz2duXoXKepRU24GrLItOFqJs+u1OWOevV5
CBDuLk/AYswmXi1lYTa7rSbPbYVF8btR76cl3WCkt318tYkPB1lPOheKrIt6HtvwRyagSFX7wdZV
3vZxI2OoZ9mqJfPVc9e099MMmoNUX3u8mFC0cITqNB471HOWpiyBbJTYFbzbUuuy/XXjgO/maCxW
YZbn2RunPXPJl3AGZfXlHbU4nAlEE7gNQOVtVM+9HL4PbX9mLQLs7Pon7YyfmxLQUB5memM021SC
/25xEAIgWFNanpu4HOQuc4Dv2MVOfp14OTVlIIPWq51+pvEzD8Adna1ydTqfni8vleWYN7FpUx8O
Q7TIej/40fI0SBDqRziTT0P3+/IAttUxDnlnaT2wgOb1viZLuVtiXvWJ76XRr6s+b6LThkn64GWs
8f+d6LZtJ/GlQJFj4xiy2JHJ1jXKAPIyRVfvUQq/qWfe7kSKeyxLIW6uq2If+GPw0NXTdSI/1ESt
Ld6YFahc1/vWI8NROH5/zyj0Fa9bqjWAfwhFEK9Ie92oeq+m8qBjcTP3W1mHZZNNbciGtYQpZM/7
HFUl7na/As1+XP7XFgM1Wbw8x6+K0F/iZ9VGwd0sVJbEoRvsJJFbCF9bRcmUhGS8LSbA0qOfQDoq
pzkR14m6Zqekl7HHkIgCIh/FIF0UyFqRNh3f5Q2HTCVuTVEbFMe5XgIabmyTbcLGkb00UUWh4FPv
pw4YKxYcHX50w+u4I6nJ9YUb96Rz16v2xJ9SfognUjzW/TI/Fv3oOvvLe2YzB8PnBenK1ouXat/w
qDzORRm+zAVdNl71LAtkYtw8qTqRp0215x3BJpGYJNWSfvNbcl1GYwLdwB4G2t8gq6ARNp2JEz1N
VH7tZcYTrq+TEKcm2K0ctAAmuK72tTMUWVKGDtvRHNJb11mRiXarKxqk4AjF96M8/NwW5bQnegiz
xB3VRm5pcxtTU7LwGnA8O4yfe7KwsDjwEq36QQI+5ljseq/KQbwXOU7b5vsyQwtDu+NCL95u1MSB
ulxZNxO70uRMhJw78GyceUGeidQtSDPbbonGXezKyj1fZdQmPo54npcVqmbPSxsNuELW8feGp2yj
JGFxGd/w+poFk4/7Nj8LOc4JDfFW3ebXAUuoSRmmljbu5FT05zTtUL1UnkofcG4GWxgKyxXARMfp
SopZ+lH5y3VKJz7SUgmX3+jM7dQumMKKVDdNqDXdKI/aDM+EzA0qHzgYW7ofjRw/z22YMNylW14d
8q655xGI7nDfzuLHdtjiE7JkAiZ8zvfdwAUdXfejpmuHsCvwylTfU85us6Z6XC+jQbfFdWVZTRNN
l2qXMlAYdD9cre9puzywrr8HyOO7zrZ6xC3WZspVxsMckRD2fI6yvE4G4ar9UOZbscf29TVwf0g0
XNYPWdkw5Ed5OmXwepQLdhFv6nFLi9pyBJhqlTKrQfQ+h+nzpKr5vdJO4XyXKKDqLCkiUujrLm+e
kdnXUVCNfcX52fXc37pyWqQeLT9cjie2ORgejx4ogAKLzHlmU9CKR3cZSvbUNy2Jfre6d+VGlLZt
hnE992lbMcioDufSr/FukHvBJBMwhmzV2Sylmj8++mGzWcSyIIsG5xk1vOhz5Bc0qTUR+1qHv+mc
pTt/QTVFM+nvYrlZ7/+Tr/yljG0C8bjLUYxsBrFPtZqy9FwTkn7JZo43s8SphyiG9lsreiffazcs
eujyAcyvfqg5c/IQhqm8wbsfh3bp3wGF1d5PNTV0SKKUkVdZ+pnDE/TjyrBIBJQAygClunpin2c/
9st6X8lCT2Wi0KdXv8WMF253cPwmF/MNm6DN+T0qO11USdoXlL9HBQsQj+YlFsPOASdtDFFSFLHi
5pRpmoJCbOPQX+/9f1uUNXp92Ave96JxVJW/i5nerhJNatq3jjj9KTeybCP8Wnbc5FYjg+wdN43p
s8zVMZ+n70yuyLms2WWTBvpvcI9pXBxpunW7sE3LuLjooijCjDvFmWFaqWg/NUx9X6LqkfXFcazn
rczbNo4Rt1QXEIhx6/EsA++3FPRTSHERDr0vYAt9rPiW+KfFI03EIYrCtHHSLj/znL/ope6ObU7Z
/nJUsX3cDFlLME9QQXOfq7jPEp8UZaIJe7r8cUvIMknYRBFS1UOw973nwb3m+b/rp9tp/H7d541Q
RRe028s8Ze9uJ05+/nWtV/belceqycJG56VoRVbGYHtlR5KjsZYo9k9Ys8cl2yz1/n35QxNxqICY
RjRAa6tbh5H/L3IfHd5EXlFvQUT+bqOhiTYcZj8QgTeGZ8T1b5xMczI19SOm1iYO1U81PP7yZtgG
Wn//EEuo40oimhDpLms+FdmIexwynmzOuwTc6xVkrLaUrW1rZrg38/HWWPY+e0ZOFwM4jCASOhAg
vTyPv9tsaJK2LT5yxV4H7Dke9WevjW6RGz7QwN/Abvw9WQtNnGFLeU4GUqqzcvVpqUp6r1ZgvvZB
akuicGMU2xKZXk2HgU9x756BZ3J2YmHubhDh++UVsn3cSEQm7mUV/qo6o9wB9bOp14kKgi1muL9n
zoAV/deOoDo0u+WisUAN/TbT4H49lCoPQMDc+TyF+sT7Ld+wbbVRdugEWL9ENM5nf/EpiE3Soazz
hFZqSL/HgFOEp8sLZpmSiTmMtcpY6wfqXDnTXgzRJ1aJx8KZvzToEF89cJTddRtvAg5z6jI2dmQ+
u90CCTg3RVlo823CNg/DxdM6xtN35cxnxqbln8gR8083zMCDzfAele7mFD5Jg3hdSp0CD3J59Szm
Zip5ghIPjwpKRe+RW5ZJ5ERtUjSbuF+LP5qww06TbMqnlrzHbDw20bwHNOGB1eNr323JLVoiI1sn
9iEyknakzaSb+Qz6pVtSpTdLX/95j/RcSANXWyx/f0+zQlPKM2W08aKmD97XNGvNSMoCDzyls4yn
phenYvTegzkkx1ZulQlsEzMCAesUocOoXIjQTuDYovtupk+Bru/WifFx2XAfmwEYESGPJ5e0k6vO
fAG0JSXC2c1y3mpXtxmAEQSIVulMRB+fFydIosDZdSBenhv1Oc/8jQlY3vZDE4GYBqmOGwCpz948
J6uRKaFevZh/mfLgzudYuELcDWFRgNeqPvppt/EeYZmbCUMss4jlZYtx5dQfS9fdS5fc8VC8ky2c
oGVvTCiiyuRQ5aqazlMen0UBkeDOjbb6ti3x2cQgyllFWeSw8ewylya9j+5eUcaJO88/rgotJtzQ
62UUOaOYzgOvXDw4+fImh2zX4fLXbX/f8HsF8c7Kpfl09qqmRhNo/QTMwLc1gbz8fdvuGoe8anE3
FaA7PXdzecRDzef1VVfW4TeNd9eNbMi2v4aLEwGQXEkieXZJN95npVt9w1PDFq7KErJMwri5x4kR
eSU7y5nswVm5q/t6TLz1VqiDfZhXgE23b0gAjpdXzDYbw9dDzkRYLmN0BpS9RTdeVaJC3/28/HFL
NDQhhR6EwBsRevI8k+7sk/Df1bFZKHGrGsL/h0TbMgkTXQhAWNVkKZXv+UzffarQ1+PO6f7yJCw2
a2IKGS2Zr4FePosqdIo9yH/715Y7/MWPnXl3eQzbBFZ7/nAeeh6gVhPuheeuwws+npcYuIrUxp3Q
9vF1Yh8+7k5jFxPK+7Nb6mfXA5I8SKFJcfmf21ZnHfTDx6HzxHTd1f1ZTatuaMvF7aSaX02aFleu
v+nTfHFVmrn9GfjCajd6mUhK5WQ7Eovr4AehCQNkKveDqgr7czCPkB5SQn4NXb+8LgH9HxigaoCl
8KE9nJVDWCXjUnXLTguu/r28BZaQYRLJydIN9Jz3/RmeluA4/QHwbpKLZs+C5hQV0ac191ilxa8a
zgQFylCD8DkOBpxv+Uub8i+exDATv6md4liL4pszhvdtudUEY4khJggwpW7kugQGtoZ0dFqddAUp
3JDdLnXwBEGCq/jsQhP0pyTj1dTR4JyHWuzI4i5JBr2+DS+xuKAJ9hN47RAh+KbPpZTav5tq2Xm7
MGjRMXB5UyxuaKL9uqLyuNN57RlYh4fRE/QwtV0LUOb09fIAthmsv3/w86ZqU8kFBkBXoLgF1g+H
RZEuN5e/bttkw8eBTeNztx4Uqz3JiZdJBWDialBkxEhABtxeHsiSIJhgPujzipag1+G83m38aPoe
h/m3oQP49+oU02SfI1zXwQgVlzNl/W2lwc7R0PzLgOLu1THdRPNp0ZO+b6R3ZkoXX2TM80PDiNyI
WJZVMuF8I2FjTEnqntECBC64Ue39unsYl+Z+iNyNErjFoEy6OS9YlnpsMu9cpVPYJoot1Y2CzstG
HmsJiiblXI6HdEJ73z1LRKO89r6IWUyJQN40+M3ea8P3oBg+FwTshpcty+KBJtYvZ2CG88fQPUPV
KPgW6wrOISLPm45ZlYst6muLo5jsc1GB8k82z/4bKqTHqYyOolNf15Lc3Pp3I6u/XZ6Mpaxhov+Y
Kr2Zj1i9sau+6VzzpA6iYxDJh7VGg9MY+iHZhu/bFs7w/VzFzlin0n/z3fbOV/SpWMBbhKvB5anY
bNlI11tdOoCYdf6b0vQ2I/m30aOPVefv1DRsAA9sm2LcxmO8kWcsLZuzrOtPtVCfS/CSo2XrIVfd
g2jpdUeUSVAHBU26DK2znCWUtO9dXbNTMeTx8fI6WSZhogDbFqT2II11zygmHhmf3UPRzV/Xbc5S
XArycNg4SSz7bSIC076fZC3IcoYoeJEMqvZOKbQFdg6qmxvXQEtsMUGAoi4VDbthOZN8Wh7TQTq3
rROM/1xeKdsEVkv7cBTGoVO2UdQs5z7k8X5xZXqAAH13HLWv95eHsE1gHfrDEJDzrlINCVhUKVK+
92mVH+swVKfLX7e4hIkHHDikdFTlLmcPl++uh3ePxD11Sv0TLPVGRdy2SIZXt30BbFM7Luc05t6h
SSmacdHtvR6B1cY0bItkeDabx2bwhSPOsw6HhyLvXt1WlRtRyfZxw6cVatDaab35rFfCDkHGrznf
KkvaXM24c5d97KHFJGdvw9B8K6k+eb7/ruLx6Irld9htPZJatsAE+bkg6mDOWLK3nHpfPLTN4IHi
6yKHbOPEs5iRifHrOp0yHjjRWzTRw3rnAL/UFzY0pwXNxJct1bJSJsSPDNlEstzl5yUYvuM5E7hC
yIXkh2UEPcFmNdU2EcOhx7QhUFMEcIy4OfRPMRMIZn5Fl9+f14jrZmJ4NK9FN/Yzxgg0+b0Ogbhx
y4vwdr2cbR+mloPbxPDh1YSCWyYM3lSUf1HLk49r4GpZAtsyLU8tExsposU/TChfJ3OQDZY0eEsV
3ZMYAiKbdmvbDtOvQ4K6/Yg5kFjtGxXdOBIKKDMgJxjm8m7YhjC826sWGrl17L8tpbiDXemwBwNx
vPO2+Axtvme4+ByJKgd6NH2mcwxMPb33mL7DtXnjGmPxCxO9VzoDS7FK/p8lwv9fb0vhRB8KpOpg
n9lwcMsem4i9sVJF2SgevOWl/0ULp0kc0J5sfNySoJsQPaAB27ouu/mt8OljHFe7gNQngovemv4B
eLhSadR9dN2LmYnWU20xT1lH6je/nTJy5zfB0Hwv4sLbgtNZLMpUBG0cAWbPOOvfnKaFsMWu8It5
OdUdQfdDAr0aJYBQHt20+PeyBduWb92zDxkCT1Muq073bypOdxUCMHBahwaMpXM+7TPElGnE75um
YIkrJoyPFm0fuj1t32IEknWnSliaAH+maqZjgySxiLcID2xDGe7Pwb+ak5m1bwKzWWcH+14fvKEE
cFwppzzUkC+voc2LjCiQBq2aUrQfvCmqvmo/OlIUHIIYgG/yM8v9jdKMbRQjFEjX4aRFC9vbIIfb
lRsAzDRH0rKHaHB3Lgr7lydjWTYTzRcPWVB0RLdvuquSdSiNtSqndDfEqELk4zHdVDWzzMgk2RP9
3KsSFa23eBH7jD/7eLDleborml+F3roWWgzchMiB7MAdUpD4vaW5TJQvTqkmyYQqJrrak3U+DDGj
wPyuWz4jBwAUlnhhX4s3OdRJDmrxer0iwofcsk7+v5IaU54UpSE/QnNSdm5c/4ZH+TGap9s+m/Zz
5h2k025YtyV6mxi5SoJvo/KD+LUDouoHNDmBkewEabYIdS0RzxQrlV6fyV6UxVuJY/rPK6rTPA7e
9DmutxJlyylqguVGFTl5Djnkt9Tv84Rl4iT9+Lw2xl7edAuTQ2gKl7r4bO450nn1ybKQJpl8DlGH
HWQQ8lHs+wbSvd0OlSpBvyFUtM197TdFXO983xudOKGiC7vqRox8rFAZkal6JZmuh1uwsk1046y3
7aMRP5p4DKQTNWCyilvS3vTCAzcPWWZvi0L+7+5MTMCdiPuu8LLQfR3zPK0hr+zMWgHaN89FcBpB
n9mg+gMiqng3R7zuNi6If58WMVF4uBryttfx/AopoiD8RAq0JD9N7rLIq458YmqkdiFfeJNN7auf
teLHiID+zif0P182HdvfN+IFnfpqxpORfBVtU/H9knWePI1DEbLT5QFsu7L6xIcDHuKu4P2J5fDq
pHUChrbdSn6QwrXC2r9v6Nb7799dDI1e/x1mIUG2RACsvQYp5Bh/+GqO0q8MOtblOzocKP9+3WyC
/w7jM57GgH23r3kg7tdjI88bPEMSMBPggN98Bvn7oUFiI3eoMzRQLj4Tr12Z/YniHOdrLqfPNeNJ
6nq7FklEn16XqhATmFcCXaQpG+uznw4/1wrpmhXJjhy0571w/kx8fVW1nMRGEIhl4aapCvLXuJLx
k4Rk+ZOgi/h2eXf+HsqJicZrOV8o4kz26mDd9uXcLsc29m78kix7ubTjRopisTUTiddNLM51XWbQ
5KVySbBQvYO3MAdcor0esi2mMdswq0d98JyZewtYSnr2Ukbxw1hUxyyK3lS2RZ5m8XwTfMeFi5JQ
1rGXQvqzfEvBY5klQ9p4zuN1u2F4/igIKUc/j150Kx945CDF5zfzQpKCqufLQ/w9WSQm/i5aRKGa
tqEvHs3EsQN/SpJ2fZoQ5FP+6LP9AI27pGvrYH95QNuiGf7PeL7Q0UnDl2ka1OcsrceXis7TFj2w
bcsNvxesIJA2z/yXiEvVn4h0I+9+FXNZIHI5l+p43SyMCwP3HVK7IioOqoSul+xUEgPxt+EdNic0
XJz3cglFwdADOqjjuhECPMQTie76NN54qLAMYYLuRn92YuKWw0ta586L5wueBkcIAelwSSYkv656
LGPopmwsl2241fo+OKKQAECSyS0OZT+xxzT1m12a5t5dB1DxkTck+H15W2zjGA4vaIzH23rKDqWs
nmSHd77cF3fp3D0s8ybQxWLBJvLOz6uC+5nKDumMXBQMV2y3Al0uz8D2ccPlKbDubqFpcWCTfs5H
3Hgqf9i6gNqWZx30wzbMnu66fobVVpPcSxx+LuFf1gqqGwdv1/1/w72D3KOBADjtBQcI/VGoPHsZ
SCa9DdewLY/h3gi2zsL0WL5EIwe9VFOxZdw1qyjsxgC2JTIce3S8Nv7DAyYG/tLN2T+0cE/BQu6C
zfusJURFhnsDzgpiqYAWLyUv1QNZWhLvyyYkOplyr9siKLVMxETcTXiMGvRMq2Musq9+5j5CBgxa
e/Mdm/iVgcpE24FZGfqn/VgfQVIqbuqgGn5P7ZifoOYEkCXTrPt+lVWZyLt6mRtPsLA6tmUAHv+O
qWRBD/HGnls2xGTxm3MCSusmrY4z78OfkCAIxrWtmzwRUlTF8bopGI4tQZ9Na5SUjosYxM4T+Xxa
1HwdKIeYJHxeEUFQrG2wEwH6iW4kdAleiUKny8YVynIHoYZbtxwUC8zBEqU+LoSNivNT1pDqls48
30eN1KhfqXB33VIZTh51vClR76mOui++hzgdDsKTW3wUlghiYvBcElRdGLbYh4J8yXRLd3MTb0HU
bB83XHsYO4621RKWpDr/dtSjOEJgfctOLXcaE2+X+iSqgtznL9Cla5J29P9UwkACdBjbfkkWZAtB
8ysbt6BklhBiAu7qZaCUy6Y6Ci++UZUXJiOIKVLc0Saoam44n21SxpGtkTV7Q6/4iyvyG3CQ7MGn
24HaNpNoGg7iJ/Cm6tA7XWVZJvquLuMMJPOF80S5iwJig1YD9B+jf+K6QjIx0XeM+H0XV7FzXq+d
65VzfXbTy3Dw1bBDOr0RTCwRy6TY6xbN/FKy7ECGMUsUsg8xo0N1Ow2x7Yrh7wDlj+7YUOdcVM19
prxdhVywzMfdWI4Hr65PaQOupq3oYnGb/8HiiYoXbexXR5RZ4TJc8KY5TKGa443zw7ZexqnehCMI
DtBDfuyiZd55E6mPYHAOThqo98Nl07I5i+H6oaS0DXRUHaGQGN16LA5OshrcmxA4w4TV7ZXnuonI
i0vGSeGwElXvZQzuvGhxGDQyRrrjJM3eZJtx8vOqKf0PMK+dAtBfIprJkan3aV6Gz00cKmfHqsX/
unAn3iKfthwvJkYvyqtlXCACeex7VTz0fv0tp9Uh7Uh2ctoCrUfRFuzTQndCTHQenpR6EU91dPZX
1VAUkMHbe+RudhMuzun/OLuOJbdxLfpFrCIAEmFLiQqdbMt2O2xYtscmmBMYv/4dvVUPxhSrNCtX
1xQohHsBXJyAU8axJ/2hGcYTpAc2lsZa766r8s2xuy1yCCoQ0OvFkp7cOD7gHK4DSM+9wyXyuKRi
q4q99qFrfL35EPizA52bOr3CRz7mvZl2s2B6xxoY5XRtcogM38Lir33KShB+73DjsBjLMOt/49Sf
ATabPkYiOjmqJIHQ5tPtRbj2IeswwKeRsMlk2QFOCx/lGP1OifO1G+iRzaQMWJv+uf2dlUKIrd3n
uFJUCjV9EI2XLCjZAh5Dfq794SSr4TPA2h8MHDJvf2sl39n4vagdc9G2UPMyTEV0D0p7CoPSnJZb
pqQrH7AhfBX1fYrJ4a/FQHemzb71WXLffNigvVwoUsZOlR7wxvgscicJelW8mIJBsyNLIC2bvb9r
kGzoXjKY1J2kg0exMfOcXd7I9Lki6dhvnDJXFha7JvI3wSLcxtRj5+Kdt4qOi99lONsOYTUt50Vm
MPVKtkRd1ibDCv8BR0E4YY34UMuSb5wNy7dO+ireOECtNX/9+5t+6Gh0zODQ9GB415NA0iqdoGnZ
T/q+1WoL+jmsxN0IgXZwxnTe82iGgnVf3fvzrfh2Yj5Ec2wQC7F2vzFTsQfHXcotWezrIP9XxcWz
Jfr6NDFRAhbzwTPOi59DUhSk7IOE//vGMlobfmvfd+aeC413s4OR7U8/MwxUbG22RmclK9nIPYdl
rtNBffrgY+uYMvqCmvB76pa/Cyc+mc4Ph7laNnqyEhA2io/6zshnptODdKOnSaOWPejllSX1AcPq
BuO9VzAbywcRCYIhS9KD1qLfFxlbDripkrvA0Z4t1qd8LheXIJFDAaUEnxxiNy+FgTDDxm5+zQ9/
WVG2UN9cQqRiKZCXZlCID3HOT75bnlqZ1XuoTm3UZ9fmwgpqONbEvgDn+cCLBVVSZQ5IrMfBQy0+
rqevrhDRRvpY6461kTfJmNHZzzDrDnmcFvHd94ZTUU4HvLnfxbT2bDm+EWj1DH6vmO+mfcKpHsLK
Tgy7drhszuLj7d1iJc5tVb6G0LhB7RReNWXehrIgBEeeqn0yqunv7IYV6Wby2so1WLaqLUPF0Q2V
feVz/+Avyfl2L1aSiY3mM6XMij7G5toBpBGWqTShFy1f7mvcKsJ3EyVycCN9WJJevKtUupyaZKFb
ML61335dym/3obYo4AyI4akzoPm7cYh37iaOf2V6bdRexBIl2IgllJUa9kfd5xTAtqmsNx5VV4LA
xuwNTp7qZJT60DnsZ8L4K3V7mgc1IVXQeGNj7gs2W2qPm4X1wkM3PDE863J5V7gG3SBfTbflr+L9
H+f1lwRlI/T8CWZxhUuSz7hLe/IsErUkR1OV9Lfyif+xgikd/czbZGn31UAqp8VrSZoMF6KSdnxs
ZzeJD06aZt95if92PbhY8mPO/cR96HHNjb6LftbRHjaf+GfsZ0UceFWV8L2KYnbgAoC2uBdzvW+X
sRn2w8x7uSsybxJXsjeqhBqSZ/ERIkU4MQJRxZvmWJii/FpCyqs+yGgQyU60MJzYD31GyMEncTXu
60HEbG/KcvkHcA75jc4pKYIharuvi4f3yV3jsumUy5F/yGIKLwhZLfULVGWgzzupfpRq5y652+79
EvAhf5CLCcZZzs4ZFO5Ff6SZ76GWEsP4Osib3mVBl6vuw5I1XvWTRkPmHAhUK71DPDPzq8wMtpim
xoUr5FTVzp4KlKt2vBYzDWAOVpCXRke6+zoPhXQueqCL/9gSkg07L5URD6ocHjGPyITlu8V3mvmQ
QDHEm164aGev3/lQSJx3ki8sOiz1NGRHZ4gbeYpM23q4bblJHr8XdetNv+ncZuRDt7DYb3aYcwZL
wLx/8mLu9XsIHfWHnABpOCbVovaYAiU++HWjyz10d0rvmYHs6kGSL06BL+FamvRbsTgZeQEgMsqD
ZQbuZMfbSo6PQG/oCfjobIb3RwUZe4j3SfyF4cUSo6ZlCjx7LpJEHCEeVD64sCwb4MIFCYnqT0Sv
1jeJSpA6C5JW/gtPIE11kmU8FEcJwJWBOA5rMMs+ywhOapC4UFkYdXU9OUHq1tDvDGhcM7c4OO2s
+Ttn4PJVxRS2HFykHewjGXVmvGAn86+RNPPHcXa6czrF3fsl9scGGSllVUBbY9IAHkrZpcQBFI/c
2mthd6agRX6AUHVbDFfwP0t+6JQN/Mtsxqj5Uw55rH6Dsw3x/il3AXkVcwKTA48ZTKfArW4I5nlc
umNce91wTkane3VQeiovpe9Dqrfi9ejl+0E5Xf/UALbFA1l5hO8No/QXZ3zwd24KzaUA4pJlHJQq
qX46qkmePDnP01NzFZgOMnjalWGVyS7aY6HjuNyU83coZ8+/Ss78/LHhE6RiUbtJ+7MLKGN6zBdR
uhd3otoEeKlB8GUYtDhQQ5zUu7bWsv/MeqiMBgt3lkteTJPeV66goTcu8mM5wxzkhH2J/4Dfgv8i
BjO4JzI5wt1xSJV/jjvXf13m2o8+jaPKlyATtXlnZtEmD3iHJ31Y0pIMkHU1EXkcMy3Jk8HxLPs6
CdSX9042NdlzISLdh55uq/kTHsJM++LomsR7POi7X9va9eBGX+g6CSgYOe6Hsu9myFPSQbKj705l
HzTEwQjO0vPaoIMiZBIkJhf60dNRDf+tpnvfRZX6JxIpDFaQh6EqpknR4h03rS/RMjfOLsMz0+fY
uHDV6jvH80NRVlH7nsy+hMSDGHLRX/pkGSG2NPuTausA0ViyI4cWhMTsp9DI0kvSOTsDKaE2mOiA
ROJ0xH/uhqn6kHRakaNDDI8DGWfLPx0G0wQp6IjuXldG8YA3VIlj40Xze0Ioa/YdQBLdns+dk+7Y
iJs9NDkr9Wlqe/NjgH4WbCRA0fUnJLw40btsMvGBeob9wTiYLhzikqmDH0+Q6qyKZll2HqmwdnTH
Y9UHrcrz7B8krxYGlp0rux0fPJT6fa/OljSIlWbNaVBuNbwbPZ+zKyF7dJdwIBB0zEKfVh1/58Z9
M3yUuRbfsBFg3QHXmkxPEzQI412rqjF6D6s3YHz6RcNUyTTFrEKVgx0dJgI+bLtMdNTDG5KfRY+G
TjQ+gnEFK0hAHPkXB4wuIH+xqXQHh/d+NAet13f0UIkimfY6H+tP7aJQYi0g3+AcU1IPEhmyyrrA
Y0V0hNo4tHiCHL7aLg26Wg59WBDInRyiSCPXeike2pddO1Af5g2T0uYPArbr9m4e8W+O4O4cUsfk
n3rsJl9wXq7yF+V1i/thxBuPfx6nqar3BYlSuq9LsI3Pc+E12OGdlvZHUOR7P0TprXcOipp6vojB
acyjapYUeEFoMzz5OZ0jVLxzJk9x1oj6g2eihnzxogluS4AUQZVdVrML/riaKAr+MXTZHI+SGalC
OebQ5qIZLwquJRBFTdhEj6AbVM3ZadsFyKoRBrsa+xnDzhOAJCyTcw4mGwwrmyGeejSYwMZj1p0o
964EjvGyuP5YY0stBx+aQhKra1aN+FUOaQ40WxHVDVBINc4y4bAs+D8jJP/qVMOhqwvhck2z3ZBO
unmANED9R6sFAB94jzfZZz8t6gsxcfG7hWpst6sY4/JbPynzZUJmaM4zMOXDOc8rvxt2oOPw6nka
cXGXO1Xq5qOXqjz6gofZpbwKA7rzCIx7lsUXMMQi/jB0vShC2LJhd27zZJYhWNLt+ID5L7pnqZXz
wDSTceiPpPsFDxnUS4OubRO1q0aSgl6krkWCNOG+PrK46aGolmsPpj8E0g1FqMhSfRq9RtV4AE3T
+MFzs7jZqLSsnXKtWgiQAFeXVxxDBQTYH+PIVYDJZPzD2DVs4xNrp3TrJcSHj3DVE1wC/ByeiyWr
ss8sr4sPt68Yax2wrkgwN3MJBbDv0C2607sRj21jaHIN091MDMVWQX2lEzbDIUp9k6cou4Cd3H+h
ZdzupXa3Xj1X+mBzGhLKhyxFKfPgVG5+Uoz+KTrqhGkxxxtzsPYF66ZUEF6UZcf0wW369NSwrNiN
qA2eWZxsVaVWLjTu9e9vL2MS78TZ5OiDEZ57hpWA3mlvpEd+pZ3oqZyPtyf8+pP/ctewGQx8zkUs
0yQ59GZ5HrRRQVaQZ5ABwogXKCdscUDWZvz69zf9YT5FbvTRn8Qf8Tbs8PHs5oXYuJatVNlsAoOK
Pd6AgasBOEBAR1yd57J9Lpm7b6VuDyzDkQzaOhtYirW5saI8c5KlWIYGfcm5gKJ2/uICobb3dQ3G
230+XEC5/nvA9CTyelKVBv4AjhhiyMoDJIG7jRW8Nh1WnDeodrV6mZNDVUXmxGAZBGiwLMuhvu+m
zGwqwtQ38PCVUfLZl9MLkeYsSHe+AvkwRRuX/r93gtm8A6g5k5jVXQJEjhMdUwZjBQ1t7I01tda6
FeTShTU4BGCQaEmV/dAaWPMAG5J/H9QEwqH/nmBceU3D6DWJjB6EsIpGQw8eulj5fUBdZmv9ZlPH
ieOM+hAxpl9irKMXJ9HJXaxh9h+2gR5G1ucYfMIVPDAFaa6iywvAIHeOv1XXzNWMOylb9KFSjoej
D7iCk1Bb9k9/T+HMphdApCieKh+X6snpqp1ipv5RC0jee3h3yzZ68PfcymxOQRRncBdIMMNTrd8t
2quD2alOSdw/pEK+a6CSczuHr61UK5gL1kJ2p3H1ocQ5exe5BrJqnbwPc8psRsGQ6FnXOA4coD0H
T4HkMomxCmAzcEj9zVeelS7YfIJ5VvBigi3kYdRcB14KLKXDq42i7Mo8SCuSR0CxhVjc+BB1Y/dY
RNER/K7ntJoNwP51BtHVeiOt/n0fYjahAGTdvhEFcsbkZRDDbZ68Jaxk9j1N6rOpe9zUt2DGa1+6
rus3+2ntaqeW1+AuOnVW6nsXiccWN7NOTCEDuCRJ+7uOhMwmGECD0Yvj6dongDjgNolcxdqsCNNK
JhuBstYZK9SHCA5ZfYz3zqnyLle2Jiua3VST07Ikh3x+Ft0WMvHvsCgm6b+HTeio0UnXIyeWC47m
bDcl2TsTyYPpvJdsoKfBUZfc1xuPGmvL2trE45TpqK1wUnCNBgjcqaEkHVSOw/2N0F9b2lbo0wQb
RpqkTug4+kdaqhDQqGtZq013ad09pN6WB+1KT2y+wdTghFC2hRNCbwueSW1mzlHszJfbGWwlG9tS
vtShYFVTrOap7qr8TBzc+HZ4Yh9pmFO43O1vf2atE1YiSOM29hIw90NArETgSlrv/TSeNlr/+7GQ
2bSCCjVuUk44hFZpa45D7brv4mRMP8/caDyWiex4Xy+s0AfagZoOplVhDZTfx4aadhenSXvX6ysT
17F7k1h6LbypwWEnTAax8ybTBywatky614bICvTEdZchr7344DW6esDR3JmGwMCrNQlmeKYVJmBJ
kd1FS2XCivWsr7Xg0Fg7FBEOW6+NbJLiRTPg7zbS1tpysqJ74Z5XZBRXyzyu8g8+TOoPbZf5d06E
FdppZVxnijARceTQp2WeI5DYx/Lz7UW0AqNjNr0gg9t3jgKn+4qKNlivkehzpwOGwzh1E2pCOlIc
ugH3Dij8lhD2i4+8LhIEJEcF0/N3pJBcb3R1JYvZNAQDnyFT5FUUNlfZNSiTeC949Zdh7LXRrqR8
2tEB5oC3e76yBm0qAjesjXXtOuGcIfQXP4+ObdqMzz2MPPYokUfh7e+srA6blKBVGxdD2kRhqbPq
MFACOIaB/8nt1lcyJreSAPGBSDKQmA5lOzrnEcXqHYpi3h7GfNXu9ifWBsrKBKLJJWFXSTRYnZwG
4zXBMqF4bgAVdGb24/ZH1kbJyggdlNUp9O+icFlIeXAlWd6BSZNt7L9rXbBSAIGQzjJPmOs+kTzw
dRN9WCRvd7TAC2I7D+nGCXOtF1YmiBwnGijQ1mFj8mjnVAyWyqqM72zdygTQOGUoDI9OmEXch5yx
kGcvkluFhpWVZJMSSN1lOKeUWKetcvaTx83zwqPsZeo8dV+itHkIYJO53OswyeCC5O8jJcg5qaIt
3eqVwbf1fmWaKuNf07ALVGM4MYfsmijeQuqvtX5dWm/2Q6Va4Y8KuQnWINGX3k/MOc6SemMvXxt8
K4yhVNEuEd5tQ5qx8lR5gz7RIR1Pqcnv3EdsqoHXyiWiPIOyYSJxVdBD9sDjBe9ftwN4JcR8K4C1
P44p3BKjkJiJ7b0uPxVddTaJ+9uQKdlIRSvHdptfwFM8UqfTpIB36Hc17w+OZg9Zm52yCqKsV9k1
xLNKho3kujbnVjgXxQjx8BJ9aoaa7ifipXuAq7b82Fd2O1vwt5yFK4sCrceuOjey/yTTIg1hpRlM
gBfsXAobjdtzs9IPm2oQL0vZxjyOQpfG5Q4uvg7ejtJqY5RW+mGzCxAPEOeMdRR6LPsBieosgJDV
t4Gxo/CSn/Br3YKAriwxm1wwgm+XjhQZCstAfYlzmT3VnezOLi66IdEkvrMoZFMLqjRq1Vg6KoyS
NtnJrk1Ps1+ynS5c985BswI+d6QixJ+dECJj72k3S1zWsm94sDxxHuE1L27u8+9jtvAv8fwCxmEk
CsfYJOa7KmcdPxQpXrvP+RDhmR3WXLgGyxEYnvuWm5UKSh7PpismJxQdmX4VgtQfIjk5l/tap/9O
xLULjQlmlAqddFS7GK3vaZq2G9hAiVb++w7CbPYA46VeXFahdZp9BFoiCeuxABQGPBLjAJghcijj
l/PGjr62oq0dHfsUA56pUTjw6ugwRyw/EHfsTiOU33dNPG+JKax8x6YRoNTutzmnkHUsIkTnOXIW
yLbCP2mjAr+yfdlcAppFaogKtB/TZ2d8SnGo8t/fnu61pq9Z582+m+PlHlJGaFrH2NPxeq8Dv8w3
Vupa49fxetO46YsqaQ2AOyL97E7HqfnFkjt/tx3gU9EB7oamuffJnV765uTeeViwxX6paCHdr3wV
ipQbSPVRtUshBAEEwXhnKdmmCsCyhHIKikjYF6PY81Isu35pxMZpZ2U/YlYI4w43TVwRFY6qwQHE
mFkBI7W0r7eXzNpqt7ZtQJNyWTYz4Fi+CfmUHytY/LZLeUjabCNw1xaOFbh1oQZV0gmrkpVhT+AD
4NFDQYeN5lcG6D9sgbGH/xeDDGtb+DsTfx1Qfrk9Niubtc0NKGVT1HhQ5vtIukB74lTjDijxVIco
J8Hgyo3PrIyPzQwAA6R2MhcdYPoICNlOtWnAydZVZcVqjNnUAA9HJwB6rs0PALU9dnEcRrn86MV/
hHcQfhHGhbOHD/3eq7aeoVYWlc0WyChnYmgHgGPbAejD5aFl+a7s6GO6bGWjtVm//v1NNqK9VxRu
gk+IQuIJ7cMktgyu1n68tSM3vfJqt8N4Vd2rP+idAEjGeYeT7f72qlpr3wroRkFYlhP8comKUO8L
gAUlhLmAh1u23FzWVpQV1NniJcsw4RPNPD/ELNoj4o6pZnfxNBi1Alq7fhkXKUYoZuShzOedv4id
IO1zO5eHhtwZ2DYvoMpcv+2uUzxFy55PX6qF3hdxtrIv0xzmIVGP8SHPTf5r9uKAVT9uT+/KwrSF
faumKQCcRNst7IhqFDX0Fj1mZeHYdACc3iD47rpyz018RoQdIlzeKj9+5/dbfNCVhWNTAqSELWVU
4cd32cei/z5UL7L8cHtc1pq2ArbiZkj6Dk1rH1bf6lWoj8P07Xbba2NuhWznkX4h4KTtu+kzaNvB
lN/Hl2TECtYxwcUcaA8kg+afYYH8XH6uqoPwZjDR9cZFfW1erWhdZDrQDJbe+6WtHrR3kvS34OU+
Jpfbo7M28la4Vr0jMlegDwQsJO58mKoXXXXh7cZXht5GpQ1KMjW0HRrneje3X5v5z30NXy8dbxK8
JNniRxLnnoRl+kHPOcjPuo1/3259ZUxsed208fPRLzHmQ/EtT4pg8uudJzdgHmuNXyf6zU9PeRuL
ssSAy7nyA6BYzq2YH/Jqa7mvtX/9+5v2Yxd7OpDwfF+Lz7V8KF2zdz2zv29krDilblviaINYilxg
zvJvSxVCji+8r3ErUJdaTxBXcXGYzfufqEL8k/jdFXixxdNeGxkrXEWSXS1hWoSSc+gICwXgnm2+
VdxfW+tWoBY1kVQNGHfaPDriQKfft0dlrV0rQEFZoYVI0G4zdx9MTd57You3+femqY0oYwYPHlmO
pgtXPWto2HZsy1j672NNbSSZGcp+AHkK50rvtcUDit8derUFoFlr3LrJqn6YPZleJ5K99rkIivwg
m3Ij4a41bsUn61UPHFPDcep9jEuwa8DxKbcqlWsjfv3om+BMfDn63YzgV6R4TUo3CTo9bpwt1n74
9Ztv2u6Zn+KegB8upo9KJacpeY7ofQBdqqzYbOGjTeDXi/nk2TGfX/PsYYlEeHuJr/1yKzC71LRg
zVU4FV3vgMMpAilr5Bv5dm3IrbjUA4ySmUTjRZmfJtDeqb8V8n/fm6ktPGuMgnZOj6ZT9pqWPnhh
YHmKi2zI/vbA/L2GRm2k2Fjmuod6AabUcZ9zH0U6XJnqqQWLpshM4NfZT+Fu6Z6uzIKNGIthC5dU
JFMhd4toF5VjGshEDEeVzVsPSwpL8b81QZj1/nuJDktZj7ouMBftQUiAcMt+76tvmf4x126goc6S
3FVHozZubEqllxVLhvU6NufRF0Gcgh0xCrJl0v336z+1jeA71kas81O+98W7Qk5nf3w/QvC6/DGS
fqOyvTYhVkBzrxCpgvb3vkvPPsRX2KWCjsx9K8uKZz4Z4SkHbVez8yCd19ppQAb6mcMgwzW7LLsL
2A0n139PeA7mZD4W+Mygf4hKBtfgTnElL7a2gpUQlFZ045EPx0vN/X0xgF3rqpdlHs564Zemaj7f
HqqVBCKtDbgBksIQR6uwiPPp3RTl5n0/LRtAjZU5tlFgvF0anmk8KIHLVff7xmn9LGxmIqc9Uan8
53YXVkbJRoPhEbR26KwlWEBzd4QRdHry55gGbuEsB/yC6v3t76zkK9veXcA4TYiSyTBp+PdsUdMx
pcOwG8A/Ij14gJ4bjY8dIxvFvZUYtPFh6TJUwvMnGU5VcYJf1C85Ll/jsjsu3viiMrJV9FmbpOvf
3+ysGRwPwA+rRAgh7mqXSDCmRTlUwTzgsHp75FYW2X9AYnBbmUAyEyE0CNoHTyjvXNR5unGmWWvd
ivYE0nsR2A88dMXsvvhRPvWnJlfqPuwMtYFhEPEZc5CU+d5pzS51OJDN9AiC3X1buO37zt22I0rk
Xkh5CyM4UD0f6sXRv+8beiu+k7zNFE2lH8qcsPHBracFJU+WTHpjma6Mvg0Mq1xozoKU6ocVXcw+
xr8eRevyL7d//krM2VAv2mk9ecXgh3NOjnP0Namqx0T4e3dhjwyKTQMEKm9/aa0f1u4NVnjlQJze
D+PeAQc5Vh24wO6f+xq/pq43MUb8eupgYOJB3SOZ1EGWfTk942acbzmEruRAG9/Vo0I2wvLFC7tU
nF1e/KJiORKY3zJn2ejD2ieuA/emD72EsH6qHS+EmJKMTjCXb59mkjuXhVL2Di7ztbdxNFj7khXQ
fcqnFPxeDzKwyTteZ4esUgTu6eklvf7j9pSsfcTavOd6yGqvmL2w6UE0cvuP0Sjep1XyTjPP3fjG
2pqy9u+Y0gmvM9QLi8kf3ideUz2xeMILyu0urDVvxTZE24mRAs3TPOp+ZpHbfvXbUb3ebn1lgGyg
V0FAtUf1zAt5D5PsmHhjSNsanHTOpNlpuB5vUZvWvnQN/jcry4AtvBRxW3zEwfa5M/5D5I/wHS6r
J9cjG/fHld3URn11MormXkzFR5np71FRP8Ai4CMKGperCyPx4XN7e9TWvnPt45u+SOBnuhzkrI89
lAThXwbZUYOiLDkS073P2i3j4ZWpt3Vn3QxHtp5XNGwKlj00LXMDJ8bOcbsT163/LzcZGwMGVG+c
08E3lwVuQ58WnJvD1MmLZ1yi8rvq1tTGgRXQr218T5pLhgey0+zQGJ51uMnc7sDaLNB/z8LYQlIm
NSUN5Qxfz5i4P0ZsFH0/5HtAC8Npco+3P7Q2UlaEGyhHQNqbmIvqlyVwhrzczfkYn9lVruD2J9am
2opyqI3MXi3y6aIVSnrDIMluUGl/37ZnY74itxm7dBzRAX+CqIkD+ruS9Mvtn74S2Dbkq4L3U+wu
moZuP392obk6psMHNbZnnd/7+68r4E280aL1W89wdanq5DSrMgqgLbwF8FoZehvgZeJlimoSDZca
Aka7os/a3RxDU+X26KysHdvRPRplNEvSdBdN+yisyqHcCeA7D2zerOGsdeD69zejkwgOVY2x7y6e
89RHv8XWe9xau9YObUpIGumyFpdYkT8u52WYTqK8c0lawTulIpt0FmFcCA9VCYNnb8taa+13W+FK
uQcly95F09oJ+gkmfPrOnGlrvHY4yzVRNrWXakke2TC+gvUdBVRuPcet/HQbm4V0KbXfy/aiFo/k
z0RBZfTCyrHmn24vx5VgtcFZTVOyYjJle+E1vzhl93UEA9GHOVztbLFIVla8LfEam564UeY2F7D6
X0YIagVOzs9GgyN4uw9rg2Ttvl2bpxAzIs1lMkUTwORvCjqS3bdlsWuv3gQT9NGdYpyr9tLVUMOH
Ks733mNbt/C10b/26E3jdZQq8MBGNN4189FxVXWaadc/tIpXu9lL243gWpsCK3Klw69Oh7K5yLrJ
h90CPMO0G0vq/vKShnb72/Owsv/ayC3NXKoqr+ovlQNmAGG4s9EvRdOcp5g+Mupf7vuMFc4xSpQJ
qZl3GVp/z5vqWz62D3XFoVgPHSkfOIHb31kbNGsLznEN7boxnS4kVvvYDEFTwP7U3+I7rDRvw7g6
qAFNRkKTCkfHHGKZPd15pBwC7eTJRg9WlpeN5/JBD+s7iPhcatE8Xu+H19O1gJcg1tjnuwbJxnJx
KBFQL9XTpXfec7cO0hKa54bfF9k2lGuUEGwueDddslRBp8iHlBERwwaqZyVt2KAtv2clKUukDUKc
KA5o50EBnKXdRuJYm18rtiNeG97rsrk0cfUK7t+vq6usJsPWS83az7diuihm2psuopeMRPk+yj2N
B47N1ldKMLaaawm7jCRrJbvA6vTT1W96AG+c+UmY1fLkGOyjrNiIZ4Vk95d7hy3q6s/z7MwzpZfU
xf2vIEdIwOwAQf/e8fJYqf5DlJSvFeL79opd+5wV1jDarOpm8NgF94LLnA+hYM2TMN2LC2vK//cM
1gBQZt24K6xMkw3qahyqzAIvWZwQavRPi6T6sHR+vVUOWFlmNrTLgBZdT4TWF5OJf0YI39ECtjEJ
xM03YnDtA9ZZ2+ta1pQtQZ5aMuQpuRyNLoEdabYMb1a2DRvmZQg0cWo3bS6GmK8u8R7SpTjiegVp
RLDTRaw2Hm7WvnPt4JvN1hFtzYYGI1UtM0S/RFgM3U+R+w/+/zGJW59Zm3Ar7uPSiQSlTX3JASwJ
TO/Wu3RetjLi2mxYUZ9EA66BcLRBXA5TMHVRGUxZCXUb2DPfuWLpv8fJGxzmTeNYX9Ks/TmUxuz1
UN0nRE3/D9p9Mwkz99lQZWUP6w9USpDL1Th+REnuaw4tptsBvjYBVoBH+Qxhbb+qLo5asocY2o+P
bpFsMWZWWrfxX1HuR9D3Zf2F9v5vvzNJ9qFfqnnLD2Flkdq6ZJBArmSd9OWlGtTpemDum+zAc4yT
rJ88tsn6Wjka2HgwnpcFdNwWc3GVWiYYrC8Er1sowgaQ8JafIIqrP901HbZIWUdwaYR20XIZ5tYP
yJxLuL/qO09RtjTZ7EdONOdldeGAxO8SvrifXa/wAhh9Vz9vd2Al5Gxj9bRoO1+VaXkhLO13zQQF
JojcRrD72eSUrc2GFdX+Ugwt89vy0o7LO1jG/Ly+dgjlH643pft6YUW1nnE6w0ZbXEacB9OqeXAL
/6kXEPS9r33rVJ6KZfRKaAtf2FJA2Lns4eCHN9owbqC5efsTa6NkBXY8OPVoKEapjp33puniA45W
T4mXweayyF/v+QixAWRJz92OQhzz4kLl8nFScf0J+3YUZlAW3sMrN9mqGf+9N8SGk3E/jnG4Ffkl
cqtXJvvT9Tnieg5pwWTcmJT/EXZmzZHqyhb+RUQIJKZXoKpc5aE8dNvufiG67W4JBEJCCIR+/V2O
+3LuuWd42bFjb4ddBRoyV2au718fVigo/t+j3MBGOcMI0PCcyWWrYlqMDXPRfxtJ+Hff4Ou//8NZ
zoZxCwuT3TMO3Ct8U84iDW9fSqvu/1svxL/ee/E/25PBCrq0dmbdM6ytKTC2uqvLco8+0IU7Nf/5
hf+7P/H17P7hW4gi6m2WJ+I5zentFntZI6quogL/8p//wL97Cf+0uTfJ122agnj2hF5Uuf7qpf/+
n3/1v47S4382KIM197DCtIocXMZgc/4k/N0s77r1jEwAk3Dm8F/+zP+Cs/5/kB7/s01ZKuYsLCZa
D1r6xPSNIn2XvKALfe1to8aV8aJBzEnoWKuUljPc0TFYxTxKFaCiJRUECIIxH2MmxkVVwstjMTWP
skjsB2/aie/VZHsJ162RoaWpQU9+wp+zdJjxyke7Z/HvfceV9UnQExjxq+Kbjpam09Zn75m2o/m5
T902iWrXYWg/ElkuFkyNzfOtEhS62QXG8UW3VQV80Liuu222nlRpuseHZUrkZTNZOuKDGmK770nk
lJkrGtFUwNPWMZ+Qyru95QwudnnZIvYq4gJaVj8Ktj4uHY8UhQX6qoq7tsj25ZW6WKLtCESweotI
99mPYdo8PJCLgaK/c9RRfMKQAAvqLDMa1HNebPBtPvShV8NHEDsxpkmS3Pv5AVGrSyJM43bRPBzQ
xr0TeJ+ZMdWPe0THZa62ESduUsd+SjjMm8s9FZ8ehhDu0KOaJ8MJlt9d/r6hjWRNn1YxoLhQF35W
+3wYZyRgc0OXpZsftB/gzw9P4B6uLjDxn9cFzujDnsEKS409eRGw8o1+wHbSorPRspblvhYDoBns
0PaRXMYbZ4VL/9p+JDyqpnXq06liuuD5Ke4FjteKzHu+Z6dosPEaqgLm9+MHnOLVNlYS+OIsauZN
ZUy8YOSZx7d5AuBYWXggNhMg/toqTbotf7YiTNlNDFBz/3eNi778VZIWv+qIuBX14wo+xCuAAdug
BHqo1nRdfxJGFPagmKbS3sJbsYOsX3RJmw3VPkDeMRc59CFdjns08C8v5TEMyEPKOO8g6YpNpvtD
CZ/xTh6j4EwMB/IWbKBXNHmXgLaUGDoYf6AxiZi5johg6UdOWLfxA0/hXfcQxTIZhluSyjT9FUV8
ib9wS8ua/tymQUtWUYFu6Gc2W7Z8M0MXhVs9+qw724xNFsalW0vN56wd1bIW6K0JcbVFI15hVkTr
ek3TrRhBFBkxwzdWbs64WZqij1V4KSkTFAiHYWD+t4b9seB3cHJfxf2ot4LsTdwSEJFrNVu6D1Ws
5hZTAjxuU+oPuA4zmLlHJpWEHFUxFeGu0/OQbJUv2w5IT9IrU7zLYSvX4pgCzKPx/tsuvSmEUwtp
YEcs4GGwUVr8iNwqVnbbJi2TebNCfI7wYlmb6ytofIqe0aZJ7ENmdbSeLJ+m5XZdV9nOR5WDJHBn
IhgVfRtEm8ZvRJBQzlVpscQw4ZCgVgZDcOEvwwBr3B5xQVjjVzhQku09n9Oo3eoxsap9KdOdzr+V
WNxCKmfLrX2Y2jJBEqo9diUsHmewgSurtDCPUkRiAMsGLDG+10rRfd6rOBbFeFAlKH+fRYLgTVXK
aJtg2Adzse4X7LakuEv82rZbY+A8Hi46KzX/OSlm9meRx8PSzB2sJb+YYWEurjns7ZfvG9Ls4pJn
KapPjRdhtt/bRGR3MXgG7MENPRvdtc2LFdXycumD76phzjr5ksOARLzAvJ2sKNe7HhOVMw5DgBU9
2+Ne1WHD7znFWDbt9rGbL8TCoVsMDLcqQyO73aYO5QZY1rNWq0+8F2K+d30S09dik2vRKPjXjw2N
7cab3a+jBTUkNvKuR6vAxXEcWKzaF9elYz0Nne2eRMmlPSZBxQOKI4zMGOftl338AA+BpaaRGwgI
/TlP97K8wvd3hq2jAvECKbOaOgH7+gVO6ttHRFgkXlfwM9TfjjhunqasYIF/WYlu04XK1Gx/VDdl
9s1kSdf/NcWwFz9XMAmW5IAYhcQoKbUzPwLuADv1ujSjIm962AkGc0smcC7HU+vHZ0fLiEyoqqdZ
ayp4MCzTIyPMyAeIhSI8wTmfjqKO4l35v7xbOg3qAx6dbTSD8cDzmE35Qg4FtbSop6UdOlYlsLj3
ILxvRoNl6GQCN8lYiVhfZgsWRQuUwKqzT1Usc4Llua2bvYLmouVJovKAi3Fcadc/jCvStXrcMQyD
GVMNitBLlk3ldjtQO0fvKwx6pndj+l2cdzrIDeyO1q2EHVtnqH/c4nYH9c60JZQbKM0dGj8Tknct
bbpkKFAwHws9k1Phka2NVdmpYPAg4DqSyaqjcap0taE9fNpOGOZ3tADniWSheN0JnDz0vU2Q6fV3
llnvk9sOTd7TAsgAwZwar2Gl/nUiwve19yfTwVF+rCIHW/0/seW0eEArQ1zsDXr9XX5Wi0kBDGNJ
bmRlejWZE+/nGY49CDpm8tntfICe0ifRCpv/sIVfvhjX+GxJy3BKO/i1F+KE9kDSfjM2md0OPoAs
KbAn2i3TyY6qm5tVs3Y95dhNea3TaOrSS1+qIU1qgMtw61RjFg9oTYCbkvNvut3H0xDnLD9wtE1q
dgg491jdoQW1GmKv+7SaCeLfUMFjP8AtAJC4FHCyTOw/y3EStFYyh3XPRZdbhH2ShTChnKDcuKuz
Xwlxz7PWNNLVOqLrrTuivoqKH+DIks1ZZT1z3lSWRmgnAqAHn3RCWOP1AoabN2moNC+2jR7x+nb3
KASkld8iMzwtcKmsA7ssUVHwJpepnTEPnfduPKV5q/RvvC7D9GFWJIwV6YCEIUfekfCjACnxVwLL
CZiSiT32q2lGGBomyRFHRuizWoGBx54pKETTeBLgBmanFkiP8a7VAxdXDs7DRFAM9SBm4FDEY7vr
O5jqYiXQgQOkVlBcrsXu+IqqXRT1eB5k2qd3pqkHpKd0M7khqcguMcqfJWwAip6tCCKdVttQrYgB
R0QlvsU1Vft+BTroDF8kDxhqRo2LHxQugezU93taNogePdY67hHXPoJL49lVlog4ZVN6XL0fJXxd
uic+tLHYK8GKzYaDIfnb5pMue8GaFOEHDQnd8rrUfe5Zs/AWPKm6KNwewLZYMjXdhzhm6leeG7Pl
1cQiOPdUOQjRUArWTcfLvefEXlbYsll2HClJVzAvAZ3owB/gdoEva8vTPlHoncgJ/7POZWq+jUL2
DGjukBh7TgCSLfajWnCRw/i9z/voN1/LL996zuTeblVZmr69j1Zt1B+760TbysiOTmuTpAApJHXZ
Rehbt3GG1Uaso/GKWAF7L4Ou4cb0Xi0hWj7zVSG0han46mBsg/hpFH/HIJRVDyrExIIQ1I9F8HdD
7jk96IJqyxp04Ex+O6WMp6SvxtYWa1SBML6R9Oy3LlEP6Cuy0XOiRDe87b2Pge9QoYszjD3v0qni
nOF09eYONpBCPEVmCLeC2ALG0QLO2snz6kIx3vGl5waN/W2vqTwnxbbQ8UQEXzt9EbzU+vcMaKAO
DXxg4nFHe4vK3XyZ8Q+wmWaFNzPdDD2aJ8PN1GYLoKC4b4XOTkOnnNMHxCtWrwjvXTrLE0i48bA+
F3s2J2CaUMck+k52sIwuKAlrEWrF41I4oEb2X1HogczRUvW+saVK16dCLT1bAMZqy26od5znkWti
CoRHAZVkYXtXh69wp2v60BJrq6UoUyGPQRYbSMLSdUh3qkVtAaimFOUYuK4RBDDiM6QzzM3rAudI
+YbDyIyvCWZsOnIzSkm39QAq5opzdNkGFuAtLPI2zOdi5si/zhJRuI6PLrU018dJRItZn3pCaWDQ
HAeFUUV8nxV3mKKIA/sKXkG2uAWYPl4F3gocmB9ztdn0LcRa43US8En+iJ4nw448rNTpcYf6B/97
JrFVP+yy5aAtZY6LospgR0qxmeNNF0A2TXAe+9DJPNCnQgQEak2xiih9jfnWD4+9E3a4akE4fXca
7LlnaV2bkGMptwIZFjBnaSHrYUUxMqsGSgZYwYAShq6mysWodOcNCKFySJsVES7iF9WuGNbJ0nVa
xmrx0WofhszHA0Un15SNTzCRQMyBwaSVrVOT+N5wdYAhqUNuBPwdqi4NiDquOLWpzaetGlqSh7J2
yu3Z+4qTIfwYEC66t5UokE8xqI2I43svZCnXAwWqaukAG9j4tLzs6+7kLc+HwP5S4lg3VQG7f4K7
8RibDOyVnBAFP8UlaTV7pABRlVslYU+4y2rKEuB8qsxPpdR11vHJfzIQt9B2FXKf4J6dypSQvMJ3
V/COimF+38e4pBLHPwBqsvFTvHyZ9FYSZ3LDAIwZq7FPeIvZLwVi09yULi+9qkC3Bkj9ICeQDT62
0G04x7PZLNNtvKRdO38k5Sy6GFmiUjuple+8NZe9kx1T1QIRwJQPAsUwe9EMKy1FZ1XWxd9IvI+W
4Kvm2dfYo5Dd+BmNBrSvup3XfUjrWRKMjVQtnebiW4+ro9c1YFYC3CIcs7Y4wbcEy6oH5iX9QbZ5
Sh5DjNzkQhFKgumQl+sApjlTM8Cqc5DbUik+5/29EPtOmj0FYwSxezqk+rb0uQPJnYcO+vFxjijt
P0xusRKrDGWL/dobTGciiuMsjn5ulE3Fbb7z2Q0n0MNYeEOczPlcjRqBiwFxp1/sW8KMdq5iGy/Q
mjKY7GsAeyJxH/0sRqCOfraliabkAR2FMnqIGKK9GWmpJ0Z11egpiG9wX9m+u87F+cuY6x4MMt0H
HZ6wOjec732HfjgA6PsidtmtTlSJuE9l4xhF1TZv2Z82koD8BQrNZK9nosFgqhNIOtQdlxJeqntl
ShEpf9JFcEiiIi6jfD+OAuNOt0O+DAbAH2dchBNhRvadAs9YstVURKzjlB0BItzbj5LEUrpqWkI8
2rMfS4/utj0DS40cjZHgGHztHSvepFsnpxu95yY6laCz2Rf0EARArzSyWleldNmuAssu7KDsofRM
KjCN4i+QVRa26Jv07b692oJHXzq8MHa+rhCn5gcYgeTux5fmqcdKGAR3byMoWbZoED9O2TMx4WtC
FdgaJHRVHzuOLIrTyexvBdK79j5bFMHughk/mq6AD2TwxPPaZMvdwiPNTzkweYgkbe/a7iblqIte
h2AivzeCQOEYaopBW4HoEewj+bAwkH5s3e5U7ncqXpLkezLGdgerreMhqrMAFtULEyK0V3R86lI0
sDme0eYAhBV+TxXibNHmbeIC8Ugd70u30lMxQ9/ADUo8nJeQH6/T84Z8op0vy4K0DJu4hQtU5VIf
pkvI7LanyOThwgeEWCxbxKg5mkC+2GQBDnlHJEQIySunyW4IjoEkJ+9TSpGxIiVQtEVOhhSpZTV4
UCmnKBogyHuxOYZPl5q0iGN/x0SXJm16BM4RBjnBrPoy/8VRM7uq55hRt/hQkNqmmpVzHBiMT61J
XrEVZ6geWbtAvagMhtdNVs8IYVEE8d3ErxPChi6tU/Qz5rAsUV2ESQCDiFN+7DjOw2VSRvZXgVB5
/7GvAzBWX5g7hhARLn3mWLgkjR+LdNi3/YAhfyXeO7hcTsWVlC0stw860sjAT3M8lt0OJDWKX8lh
mdMlHY8JOBiZPzFH3Q41JSd2nCqHiyNT5zEuYL6EHxffEVHjjqqNnoQpDpuHbVt8yhPQ1fob7APY
gOAxOueXxnsXr6YWPNaLrBFKuuUbhnJ6ol4xoQN/jWpIIYmac68TH/ObCAMefn5ZOM8eF6/y7Jpl
sHCfahoJxBMNQG6YQZzmpfXZMysnr9a6g1J16DJeuBZFGAFIG4h0Qh42usuhns2Evlx0vvQwkkw5
3stYIb/SKMex3kY/iowmxyKzL1tCfFv3VA70M+rk5mzVzQJhZJXrNaXqvIoZWTEO+2UaHgtwN7pf
BuhEfcmwiNovwARn2GjSrkD84XupPsjjBDBm/GObEdrgz+89zHVBMudx9AKOrFgzVMsXO4CAMaw9
PeIKVK2+cSTa1vZbm/Z++ubtsMgPFCcj00GnN8vyVy4SHLIWM5kDNLOU2Ns8xQVYHlDuQmvjYZxk
4h8SXMDYXWW5LMxVQI/LYT+0lHjKj1NGpz7UJZBZ/BcsdNMCj2MKWTef8YFxmNZbyvfkyyh/MIeU
9SoBcrJEI0ntbQpdi0KgweYzxZr/JiVLcU6pOFLsO6LbrTNI4jBbeyy+/DdQdjNhOmkZBRoOdBAm
3esBeRAyqGRBCDMiuTDXBcIBbGM0Mk5+7HiPOh0ooYDXvKcZ8eUzgYbYfSTjOu3PJlpGUCpyJAbi
nsF1OXvVqi35p5EYfkBLzeA2mLN70EfLpxLe3esbFqvaod4XtLiHABUmQPx6/0uuuM9b5NxrKA+7
c1iLiM/6ktxzBCrkhtN8X38NMsU1lAxZ3DZlL0uc460wvWnaHYBNZLYJcHO1h3QyoCXMdoV/4ykS
HVrj3XrobH5P/OFrFJggeyvUACsuTJzv8183d1l2MmXXZb9IgDb2HYbYvYNeQ3BebZc2yUGhqvO1
X4oLAoD4ZVQLzxuAFy1usBmhcBVE3OHBQnwEyZU4kteRQk55146zNxesWXekIe7wWHiRcfCydoBK
OXCr3S1H5mHPqCvAyChO4mmv8YXHte7VavtDWUbhvW2V/Cn6FS9KOsOiW2lgd4L7PokswbQxzEYh
vs8A3tlsHc47m/PrhhTylrJO3qeLRkrBWqcufGQ5pKF0Xn5mmy++t2FM3pCiZx8pgY17U5J1vZkH
zBNAa4lwVU2xOmWw9htrj6N+OTl4UBE8UQFhDLfLyzimZq9bMyc/53Rfn8bUuTtNWqAejQdpBGqQ
p3ONUpQ7AsPjjoKO+iEAbUIPW59uf6B7s/IFFLc0e6Ywm0QuDcGqPyTbZNeD4hqFHijG+tdSJvO5
pICwNkMroUltPJRp1a+T+j2TKF0+0Oj/VTGdofQeIStr3UhsFigR5WamkwpROZ/CLuJwKRaY9GJ+
cAKbNoHXoqlK1wpywbaDrRGaRcBabBej3od0B9B0wvg7dIdsApZwLvO5SaCPfcye7BfKMrBaQQ4A
S1NtzlzLeJrzr/mY9HWC18hvBbRjjJ1vWV9z3CH5wUnWvacDKTD2mvNNVEtsivHBEAePa2q5fIRN
APCEnqWS3gMDmr4Q+G6GigxyUDf7zuk9RMXkdx8XOPIQCZUXarGBK8zWJtYgXQog346oQAAdD5Kn
OWAjZnFT7iF9cKhaZQ/pKuEllo4D2IsJyjEvWu19V9ElAaqRoqP1EvVLX1bJgAgQYYefvjs/4nX6
QY5lrTrfp+ecy7avB03UUmHwjJs6do7DYjXh7i8Lk5uvkNSNRjnHJm9IR3YG5tluh6YYwv4GVOQS
mgBxLm0W5DQS2NTZiLssLj09LRTx96lM4XcKeSbHICnwGM6D9zvj+sNBHzx89NZdpLedx0h0FRck
fkGUi/sMfqwcgaYAgPyGfYkeoEYW+sGmELcbg74+WgetqKtgNAhQuY8mldZtsuHdo50Anbw8ze0v
ueyQVni3JsMRBcPUnleX7H/pOpT9Ze0xSnszo9LRVSrve3/Po69HBfFilk2SK3bDYIEv6zxf8ytl
af8sPR/dMRl7rNqcEySMps+0P6/gfgLBubEVEx9qj3yDQwA/U05ymP7YfBffCpZZAyPTbaZHzJiD
5FfSrkuP/Zb6vTYRIHOXwvj5jlkslBuBCMc8gaCQPgyFKLLjFvLyaXSzQBUkGxHll537Effoiq9T
s3W3mgGdeho23PyX4F32dYmnVh8W3NhlzUjiVN0GggLFIJcc8Ga1hxXsUCQJuKExtPIKG3JBkERM
WwrpbTAGEgaKAE+gUGD5z1OfPIh05QBwoorRmFIKlE9YFP+kCrQ3GAwXNj4waXyHh4dbDhUeRr/F
a0u/cS2m9W4TC/PnAoVNc4pn67+hS1pdwXlIs0dON2xtjTaN/rAgGcQfN6yQJz24AeYzIQvXdhjw
vREz2W/J5gdRzQDAxW9uLOM/ItfZb99losVt50TSX5eiA74AwkdH6g5xflwzzL6xWpkEFPNYqqW7
QNDc2h9uRuGhChoI728Weu/fwa25bmBOmroLJTMwudChUt1DOIRBzYPrAaqGyBgI+wYkeDbUU7yS
5XWL8g2XpkZDnbyAfbqjF4AJHddo51tEsyxcDFWSSzk0+JZk/6NRKQi3CEUS82hRjNtxNNkoBewR
hJcb6/j4C5WFFA8LMVN8JvgZVmk57/td5mkOSR93Nupg+GikLrlp25cd0d4OKCXEs2qmwuKyWln6
MFKc58jDvw5+3I7peDOMzLszJxIc9vbr8DpYW/Q/dSjkjw5R3vwpNSgdN6hYkmvwBh8rmeAuWAVT
0GuY2na+JxmHleTMML3tJ+GuE/PrO0ZMFRLoMpoQkK+eslNWEPFntDKHwo6acF+FgaKUytHVXKP8
tF6QAUZlZS1yirog1F5gY9CpI+wFzOcSJ0zDmzfJgjqZOU49wr92jS8LDCg+B3Q7PcWIhVhFDJyv
j7ZQxt0maFk6c6Ti6mMy4HEgqU6TW8yt2efdQsM8ZiCdZzdy7Erym7k1md8Z7+LhiA69AqGJGeg9
MMkLkGe4dlBTlosZDjD9xOVHFon7GqEa2nkSk/mPrFdIUgALpsiOljkaP6VCMfUTHuzUHuSo9jqG
re6TBHwEqOdunNTzFqPQfEIRK+vvW9hcrqeIUy1uvJvb7MZkW0nrJJA9rwdMDF4J6l/mJhHoGjhO
AU/ufu9BZL4BHzmw89xa/Mo5x9x+s6C3gtzRaO1zrBEeyQN4t8PYOJ7IcNdKBCtdhZS+6w8yhdJ/
QhSSdTVPUq3w2ZR9LOQmP2JkbcVl962ldTehzQWx/i78/egLKKhoVchwQCKrLq8WwffwDQj7DqMI
eSn6cTt1e3DlXLMkxVC5Q4ud+Z3EealPEJHj8HPyPdISu5d6r/Rc2LsOtw9Ax/Pc/uxYqa8EMsN8
CzkBl8Q6zbE5xDC265FFmhJjOn0XAfhYx/CG3z1iNKMkTuOiVdPfpUvAyD45eKbN70UhpNXvu2NJ
P1w9AKHJdrcMhOjeHScbIAx/+qCUwPliMEx6GSJi9w2+ONOY+8pg/hoIQvQdRp2/osyu4ocujTFO
6Qz6ij4Hh+L+PdJriTC+KKBqZ3sUprqQSF10lcJORFzRBBKVmJqBdFb3UiE9LxBL5w3imCFpFv/V
H49cl7/qpJ19sw0lxLusbBkuch4LqMAooqpbYIZWDsVERqxJDJzjb2BrXD52SRLyU7sG+5BgzYtD
6vUO2ZKTiNUOhRGoi64H+TxMotsPcGdEgdWumXU38ZDL6VGhOR59DLScXpHk+2seYvOJG4C9k3IZ
wtOoM2TlgEZrtPKqnaLOng+olEmYzC+VWSh481ZOPn6B/Ne7G1JCxDzvaGWJ6nShA8N+Bki+4Vve
X6av4PlWhIVidjdP9QuCq7Y9jMmcj+9uKRbcmkWbvaTFmjzaKRroYZjyPFmrVXclKGcx1RmuWtur
u96sscfBJSy5OpXI8cWGbjrvxTSM19F+geVL00Lk2NKx3W7Q6AkzZYuJhJXW6EFw6yEu5gQ05wj0
hQphTBIa3X9tBdAZQJxHNDogisoz2h/6LOPD/dIVOUoxK8Gtp3kHaBjqj8lUWUjW8qwxuw87d7yn
/sAW+Dw2MxtieeAKPRQ3GV0R4wTYyb9AsSz+7v1Q3smVDKGaPIroj73Ms7cMmDr5WqAk9adnur9f
tUDV12DrkvsozhPsQhQTce8NbWK/BdQXCrQk7TTcqfEL25u3XtsT0DPCQUzotuJ90DMLP1XeplzU
WNtc5fWWWB4wmb/w66g2SMYHtAaN6ooqJ2jjZa6j/JyQxQ1/kDSu5XUncMWv2bbgYIu7iLmXCVLA
8LrkeRkdFaYu8uOydxDgPO/KV0XGUt/zsvQ/xRyt4WijjPvveo83+VuW40AgR5s8QkeX3PICgG8y
JsXrl1EAAPMF2r5/ZVuvrgj0tuUEcUoUjyA0YdC4GUMLYEbNS1j2Xv2akexOMudQzvSb2OjN5vth
OiN7WdQhsFx0RyupSWDWQDd68qvF445QfxEnoIcQ5yWbzWilwRmEt1eiYnJgG5l5M0C8/u5AZc/P
3cgob7IyWd8zs+YfOIYSxLJzES0HO+PD1STSyxmtBEB/wSXzYJGatgckHLo8R1618UnojQIBurqi
R/uagEphHqzOXWiGJJ/dXWFaSMbVjICru1PoUOgPeo74fEg3wpfHDUI1/zUiR4yuUdt9CYQTFKcX
442/jZJNP3Sl8r8wDkbQNrBt6Mhe0QO0QIgOK73stA0LYOku5Pe4ovB/USfHQgoI/u6Z38er1HkA
vGVs5yd0e5WXBCXxoqE9iWnNVNvvj6BkTd8DnkpXb5qLRlMLxThCSPebIj6+iQPapn51WJXTjUfy
PBx0ns+/xmJj3zaYTNyh8bb8W8Z8+bags+hJl0X5Mg4j6J7g05B34FcQYW2bDJ9I5FBPQAInHjc4
9DwyZN1/26FXHKr3qF/3riuLPz0SbHoyKs3jGoVE5NwQmPnnpnYojk6H7g4swXz7ks3VQ0DF+RN9
uIjPWnS+NPBKRjKxCrOfC8QRR27QrXADG7mAEoW32UTocQMU0FzzvrArheJb5vlN0cHPIkZZ1tco
5ZgJB0tAqYogyEJytQ8SrIvYvi4F2994if321fHLm2VYURTQ/WJP4Jz28sRXs21Nybx8KnbwonCO
Rrdr1vYfA4aYzmzxEFSXjZMWHcSo4+3Ur2dNEIA1A7E9vSyTndcLdznQ4D7I5VfWweTL6Wn7Dm2a
HZaYTgySsnPkzXU4MEG2yT+Wlc3xscVcyVzLQBFHIyJMww1hVJE6hl5YNoxo3t9xNNyj8rFyXP2o
rLBXZFZfui+zy3xoS8qzGiuuQHOL8PoAPjx6DFrIHw9p1/0PR2fWHCmuBtFfRAQ74hVqt13e3W2/
EO0eN4hdCBDw6++p+zQxMTMedxVInzJPpoZ5nzPx6RREsAsOFBhO5aWZR3lf6LY2B0R3e4fWN/u4
ScO27rbezdd9BYOUY9eHW3BCnuo+eqYShGwzNXaSAaRQTTO1w31vboMf8iKYWS04GVE5QtpV1KFd
MYMPYbAfs6h40vGczym/WGEntg0j7fcm/4/7fLAMGKK5N7ULW9fsVn/hNmQr3OQr7nX56PaiLa7Y
xkofB6m87AD3VDYPS9RP3WniEtFDvjkZGr5igBHxWLwNEQ+em8XrtTGxW1BSvkQnt7cBy3NaxJ9r
2MFL1pXOG5CLa/aFtrAN7B4mtGz00KQedF2VeHqq7+OGRkCIsjwvTwiduX32o9A0aa2VeGdljHDe
t5LhE/2J20JwFv/wNSNc03oYftncKdSxmkU8dK3VDsl6kyp3njKLSXEEYidtZBs8jLYbJSTmlxNf
KUKXYXAvDWrBbOURhwbO/H7SbHKwbtZoZDjPclqkmcFjWMeuPk6QIOxbymqdXb55pnpzl7r+r42G
4pmsNu0yLRp3qpaYP29XlSV2jjXsxqE075wQ2iHN5IYJalVl9Y+RWIvzCFM47PrBLY9L3EQ/0hai
PnF7jaYJrs2mxC0srXdZk/nBPq4d3ScuOyZDv5uVD06D17bjuvf8rDOfhdXmXnDrUmXGExd0wQDC
qKn+WmGsNB6UzQqDsGmNSVbJ7aEpolknK7158w7FkG8HpC6+FwEXDWFDrfugKJmNC5Pfbg6OdX+t
8ghHLZLTr4newx02vfWyZJH9tpqwusiijT98B0mJqdpf9xEnJZOadfBeZFUxH/atg2XRraG4Ttzv
+C3r2an+ur3l22Oi57UXKX6LYJdYHG1dskx1zlfLB7ee6ogDJu2xBrwxbKSc0pWddz6itnDa0l7f
S9Z3FsMdC5kz3edWA0YTSDH8cXSFDMgx1ktVp/Dw5CTC+m5u4whnto26LwhR7xxgCxbskg0Pgdvx
HmhgEm9n4CvumjLoIWmaQN6jtvd/p6BzjpnVRp9wx9JCau2L5rA6Ab5VKOpM7OYJZegIZ1z9HnKA
orSy++p9QEQoQAUxoBPdN63/ivIc3PVBJLkS1OJtSfDi+UO0wJDbQVKpMZ7tnPMih77I2/6xxPXl
C1cn2dw8k4nS3OMoNcNxdm7sbthOxRFSepLnbB30/KCtIvdOsXZIZ0IPmh+Pef+yqmX8EpVefxVq
IZ3DE8/VNX48V/9aOZkwsQY5verV7aJDMZdQbqu28ue6ihS1jXGg3R0NCJMHs1wbjTRbT92uR/2a
wMVN/RQH4a25CxlyT2OidpJoYr3IUIe/Yz6jalevm6EroYGRcuqyuYpZN68TUPRvby4nmeSSvq80
Q9caDhNNodyXuWwxV4I4nfdPcL0mU/QQrn/Bh6df0l7Kvy6IogKXajkP9Hk2X5qsnNtDz3WuywX5
4sYKyaDdroAVXupEgYpOOTHsZ99YIZhh6KIm95Nt+CSd6W4Wcftr8DR0aOKt9jj/LXg91kPUWWF0
uiERd5R4zClX7TWv1u1SJizIvNG7aAn71JSmukxeFr+yf7rPWRe5d33nWJ+etqy97+O+m1bih/u3
XxqTmaZNf+a0IeXiHiy7ZoYGRyqOeVyyeXK1/BF7I2JAX4rS37clZEKoFE2jWby13+NYoddZ8eTP
+Cz++OXBtPnHfllGjkJ1E+5nK6LVbtv+bYFxsDVbP47ONymr5lrO2jpzMobDnwbDFolf517B7sOv
2LH66DDgALzO1uJ+8Qz4j4Gtig/tAkGDE2hESOZaSCHW4vGXduzhtzvaa7urMfl3Y1QjvXg6Dp5W
LNT9HDtQNzTegfiHuqgtFMDK+eqKcpiufcaBEZ0m2kiruJuBn+Z/jZobet/V1q+vW8QCy6LKN7kG
zvzbWv36iFi+YFW6632w5f1dGQS3Q0Ljd3+6ZSx+KiohvoYRgTFxwgJvdpXdMKW1shwrKbBcDwXg
zfsy99NwcG23X0+jtvxPeherJAT1SkcGRUrO2bEPaNuy3TWqdGhrrqbA4XMjMZBOTT5+u4s/V2w8
azakk9tszxyThjuN8nsXrLeFnxwt2DZhviYT3S6vR8TvWSn9Uq2OvIPgGURqaVV3e1LdDIUhpMDT
7GJstkE/JhJcrEiBP61E9Trf8ylLgN9hHHhCu87/Z3t9QOe4ZpoZK1r0Tk7resPeBUyoEuMvwe9g
KcIfQ+nHm3aX6XMYNnm9oRsmabxWHQwa2YL36Dp/amfcOFOt8VNXR32aORtLl6qCE9h7kC71kDFd
TAx+dbl6l6CM9QcL8+YlqouyY44eccaxNxi7UFIrpLV0aK0FUNllFqTpjvZJSicEa+2PBhVj7R8V
jNbtYuf42Po3XwBaCxjBL9ru25/tcHqI4IKvRFEy1nkrHH5oF5HtN/iJHhJu1VzKNOP/9rBmXKtq
1aV1mCrh7JQIm4epaLr4aIoQgUF22n+LZYOKmZEOIIsADLMfnIYO/pLhgcLjip++AKiPSb9WzA69
10/3MNCqTYKtoHjZaXK5phV7Hr56JMc3FN3yT+gAweNjIcaPsd1epl6hIrD+XSvKAN+tdmPpH/MV
LbDEJNr3dT2+w9t3d4Vss6cYBuLNAnbjwbP75jDBLD5abY0nY43lyfSuBkAOw28V3/TpLFygj9p5
uZeey3K3FtV4EqKa6IZub9fcmKoJTryyxrvLp8H54YIdnqqBdafdF56LFjkGUFXQGAijTlitZ7Ua
cWaE1c0+5LXTSWUF83++tQE9hCqyE2EN06dRueOmXKNR3zkcstl/5npvd8I/IK4vp6CbmNe5b6Ry
Umob3P3MJP43iEbrJ2bD8tIpLyuRtih8JiVzhDVnq4qZba4UDEvkTPq9rH0Z7C3jcnn1FFr5D95J
/s/nrtOXgjhNc+Vswisl1MyqUIQcS5vaMd/sp85x9pT/m/3dL8+KP9k7CGD5W2Vr9dzVY28ddb2E
37XgNJtoEE24z0b8XZph6w8LN6R8j2at9xPO1oPT2bI4SGtB2F42+pB2ebB4Z2lYd5KYZSndVtOd
hsm1H1XnTUMaNYs6aZC0miRtl9u7WjBJn3Wbz5duqcWdDbTyXgTE5ibVyIEk5lIUmNu1/XvWMB29
xy3Q2jTTnWev3TugTP1ZVMH8VOsepZGg1AlAI3gjxVG+uIDZ3IoAGq93wzTG95njiezYYVWrxF8a
G1xK2HymBVBow6GnytoUPFi7vO8jPo3fcmjeGek7u6Iq4t3CHdgQ2txcNbmGZXQUU/mAl2d9y8Fo
NxXF6D6wsIudCjx11nQGO6lZxupf5xb5f2MjaopZGco5lSEWG3YKhIZIn2KoxQMarXVBnAJuwRC3
XNoWWvU5bDmSYMNlFfF+i2MNhLxmiN6dG4fi7Logo4lB5Hxj2B41FEgMTbFRHS0uecW0hF82Tbs8
HLf/lhyiAyMdwLyvx/DX7IScifngzENtF9GjnbXAb7gfiC0e00OVBFPUlUdLwRfejRGeKHA89qBr
LZgiZTCONDd4QfismkZ5u7roswd79Ix/qn2u02ZqkEO7HEYSCxXpzcAEFzV32/Pmee6zhxpy0Lj+
xX5tFeTpypi2pOjVJcKp59n3HDNybkJBSQzftllJ55dmoMz4DSPsFisrs/IQx+74xsy63IuVczn5
O7Qrj0NWfZCRZ6GXtHy+/jab9wAxGtLG6/SY1pnlfPvkQ0BXiZ2pbh49PnXJgznZnD0wW5w6f2ef
ij+k5PbKHDess6IiDaryRhqx7nrjAwAVCiTs+iT3M/eCCq6fzKV4A1cu9NNm8MkXCpcW0BepTM/0
F3F/75CqRvG1RbOZn9wia14LxMfnqLG7XdPE3Qtkm5sO1pZ3J07/84Nji+DbrvrZuQsifyzeuSnZ
fkcZj8J9sylO1pMVB+6ZW2qdBbUkEt3CDJBnhXPx5TiGlKIXM7FE05t5tUnTOM6yJdXaRS9EE2rv
MdjYfJr9YCratEGp6kQVanoOcyBbKmDKx2VY+gcHK/+py4Ch2dwK0e0RwrzhGWAhotWzAYGK7x1A
Oq7t5r4fp3xkzGWCKjfDcTnOkDfTFtEtTjo+/zrlpsvO2WVT7U7HpvI3uZP9ZKojxB3XEE+YEi5G
aglOwSlH56nFRFemW7414wGqrNvZJHco4XdLZfPGO/ZZ+mH7zK+PzjxuYNtJ0dr8ApnLLceR9sXv
YCNDRiS0xu+fh6gQrMl29hV3FgfNZtmuurX0xRpj810OEqRnCLKV+iHgC0nfBv8KgLEbyWfRe+zm
9tJPj56K1gk5hL62Yx/XvBNO5JHqhicIf7iVDnMi6IrhLpzF/+GRcY7ToJ344UARc7wbPLoGksHm
SabTeuUWTpasTODFuS15PI7cfeLVqwTKg6V4X6uiRo9mvuxwe/n07kKnjf7S0VKfGFLVo2PNFsbR
7S1uGXbtk2/ZC7tF6E173ZPNOFS5R2I1YivMLkVhmwOEAsaaJdxnbejflbiIB7lWPCqO029X+LHh
jhU2P7cVhsmu7uwR5X8AiiUyZNWHeZm2I8KRe1gRza+hQGv2JpYcDqWhelSFZywcsRmf+bWe+MEX
vYj6jdA4fTLbVgbFqeDreQu6SFy1CjDUGtid+yWIu7fIlPpK5XsJLZf5fBset7S/WzUmcYLHOe4y
uC3mP/Y1DAeCpqfQFuGcekzX9xJT8FeHKPQkYGGBMhkIz5rrg28ttKi6nVHFr4jL1h6cPHA/vdLJ
P+IRvIb5ly+7qIPic+GJv0dYWL5mngBn587zuLDX3+QWlyc9R7SQ7reAd724Q4zyB08HraumDocA
0c750Jkg5l/5HcW9k7gzdSZfZc2nFG8KO2dyyX7uMdBxZvtJr0WKYR/8K3TXkPyZy/i+z3PreCsz
/gWOwWg2u+JztTlxJUWHOkDWKHO+LfpuF1bkefzSYx9fTOGFj9Ekm1OXL9kjYnN8DxQWPDVT3DCy
+Aarb7UH69A3vnwdB9E8DlafHSturfw3NjeGpEW520cl0ntDErIFECDc5hLSRQgKguWvcAeepaot
IF/MeOsbL7FwGryaQ47yWX36vjvqF22PCEikhOqTE9JQKUNjsHUL4U07f2wCMIOqzsW+I5fzE2Cu
w292A4EU0ga859X21MDbXmtOwylHVl7tznMDqjnioP4pJPZoOAz1ORJ2exShBBbSTf6lbDi4E43+
+ac71jcDx7sNXwbjnkNBQVksQGR+Z+da/7Gk6MhyQbU/BrS+H62KUMPOmdeq/OOH5Xiu8gx9xLDm
J2xG0H9p4BEPONSIXR9zs5D1FlXoJp50ivkwkMyNL6gFm/PiCLqbWWl65kskJc6Mbrd56tj4dTkn
ed0U817bkxNjgCmv/ixLz2Bih2EEXxKucXdQN1b+HnpkGvZl30SarIk3rLuQIOwvOhVt60p+mrHA
jpWIdhzkR25tGudFvHFaXf8586Lx+NgA43/KWMNy4ioIdPSQdFlSWgNZ4q2SMjrFViFJC8aiqK+6
CZj5fULAbbINN9wzjyYxnx2/K+3TiCd9qUhQkJpUwYz3PWysy44Q/5Xc5KoSiSkQJJUq8+w0cSpG
HM9CG8CntEGEWrH2DxDr/n9WlcfyukVNFnP3QeCxP8WwtYkdgfnsBNcULw8ysIOGoEtovrk6oSbH
p+ucoAAExHCYb/MAnKXh46XPAf1qZrrzEoIKzi7aGkEcep7ND5viPN9jATgf0RpweCqhPixOj1nJ
Res6fltEa3MY5WxCsmD1P8I2rrGuTFX1x7alR0Np35C7XysOFf7cZ3tRlQsOarX4DfpGbAOeesLK
XpuCeiCzKRJoklNnKkuud0jXqNBvTIbFcoRw9Y75yo3ouxV14pGFR9YECKKsOsiOwDn424KilsPF
F7gzZUnbsC6H4a4su6JJo3wipyTiurzDLsbSaaGdo8Q2IjzNm7qpnc7txKLgGNLONp5KPa6v+LHE
UInHYo23eqeWaHxcAY2vYa/c9ag0iuasgPNZFpes2bs9wTnSuAMcek53LUQTP/oBVZBj4eYWHHcp
AiSM70uXSXYeQh51RTBTDBile67kqSVnHIWoanq0554Z/msG/zyZ2B//CTH3LC2Qun8UMajw2e36
5qfJpvUzg3Pvj/7qdeuuVXU/XYe8JbFU1NEudiP9YEZDELLIOHdba+mjfOYl9zafmEfwHFnkFlQm
BM0z42nnfxOhjv8jaYLLxwYd80lXQ3+dRFOmdCB3MlnYalhqkST8VNOzHfwGyQm4p6ELpepqpI6x
6ElKrooSytarF/U5doXG51ae4x9zokfyI6MZxbbkpWM9aZ0HCLJ6yO+BLJAB+RKmJbjLELWbVPQb
PALISXbqaOZ8iWIVqhu8MjTovG1H1PsYZZP3b3bn6l0pF6WOpHd3l23KZirK8jli3ytG68w91ZEg
JjdWX/To4VtNcVUeNuEEU8tIXWHIr2WY/VraRotg59bCPcSNvz6Ew1zbH9C9of9fpZFJHr1sHO6x
1ptmBzeXf+WKOHJiUdrEdgdJapY3q6xM8EO1zMzGxEmR3v6kiSwvYiSVHO7JEaNRxX4VqsPEUcG+
ABRKeUBrzHEIF/uG9Wx994+TbmQe2zF21K4rMn2xA5f9NhOu91KvlBsks7CVw4LgtceyRm0VBO+5
ssFGH3eNu34Sgb29745g/9SyVv/d0OiXhsbOIpHY2MDFjQ8x7iyYlU4+xNSrxu3UlanQpnNOg78u
0c6xwHJRzQXwGcnZHFhoJI63Z/ObWzdVtl8Gewd7sn5ub1h3lVol+O/dSlfuH4DwuttVQNPiSjJT
1LuOPGRBuqaaipcYwpkkC00GcVIIH8SOS6qCcE/upvWJ4JOITmJwlnu2kv4hnle3OXSStGJCOwZf
Xqyr/MPQ8EI6SfIU9Gjo98YwIuHQEic6NaXlyBfJ3ZHlG5F9R10r9GCoF/7mGnnDcu+HFmKLlxdV
h6TCEJ1CvczXTEw6/GummhFhboFClBRNjPNdhkgOoAIX/v8bB5RYALHSndFdInKaK5cEV/onWDoh
Dj2Xyqpjwf6L1Qh6ou+6khcRu4rzNq0JxuFAqcqxouKR9OfbaPWuOHljABKVbA09HLfN1ThLvre8
UfffzKGIrEkDx8axOOw8ZMjOIen/WhIw0vfoSGjBayTC8l6B2szETTw9v4LRbtyaFHHm29UAHUPK
5rXMT/nWx5wf8An7jwko48VxujrcT7qUy3EKenotfDfrsHWJ/j+V2gQuYhOS150Q5RrvceckQoAD
NbpXJEDxhXvtPakxWs/w2z2sq5Ly4nY1qAWNCOpoi815Z6kemk9bWQCUdYgOdo58+KczJRBNyUgU
rdHdykG+5wWv8uErBtA5jWzB2amdooJE7zha3ZWlQwPUadtV5fNq+cNzjuT4HyXiAzqlCv3hHjSo
QP8JCWzJXTfW3XeL5c5Vf1pP5XNLahMjqAu3/FgHnc1lpY09IwXSMxcun7z3U+SnNAWT3BgFbRg/
BdVR5ruWIy9/4rZKtr+LFv39CYVztQ+FS5c46HLQW8xx/iCO+F0RpoofGe0FR9uZRf3iEG/fnF0Q
EpQ+NzE2x3NZSUd/L8bHD/HZ8duLSz9L9Iez0uKPKLQdFBP7SzXlwbEgUOavYNK3c0lqsmYe1lQy
/rhXxWPgn5rOePkXhQnO8M9HCAoyfC4W3tvZpoy8k01cpf8WvCv6ruyaxsc1wrL5pBTLRbt3haal
p62qqGmS2jeGOpa8neqnPiSDe0Z3DJrruC6BcLimADRXAtV8dgVENHXtwVadaTrATsdDi//VBPTC
ewNyFQHvqdF4Xz3+3e2EOW++Tw+7UvFhyVWYXWbfGdc7CxuluLfGURc/GwyBu/J1M+B/5kSqGwAF
qLrmfaT1rPyIBs8Vv0qttZclMmOR/HDzNqStv6q4Hgc7VId9ZM4mZznUp9KT01Ci/FUisPbKhLWT
vciiNI5JY6du+4fRGGIfRbsRgzvmNPgWUZmAyphiL+K4zE+ronlL7JaeFHMiOHsBcQ+d8g+V02xb
2g+F37MjNoGgGwplZ40/htktPtctj8q7eGTIT+aAibo/1rPiEZ+RhPS5bPVi0eTbLtn7jd+iNUO2
Rf7ilw7uwy4b/BZtwrb9Mbq40UTIOxlABcb3AYxpPOHao6lnprP8X7aZwDTy1QGXH0Y3bvYLBub4
CoAdtc+9GkbvDqos4OCaNWt1KCxXyGc+k+2JRJsv95THcKoocfpegjUKZCqbiuClCoX3UlmDZmp2
akw8+IA4P/UIvuaQBVHF0hAs8alZrBFwZTBAz5XXj82vyPCLMy+2thOf8Tzy4qgFvS+g8chm17BG
s7oOHt1OD66u1vpkwyhtj0bSFjTsnCDq8r2svcWcZCgz/ujzEs/9E2Rc2fOYOzeHe163LUt89Fb+
BmhZ+yzZ1hCs1bGNfFL1lBo02EcoL5iVrNqBI4/hGGgt2ApDjst73YIv8ZexC6kXAphw+/Fkpj6u
HoK4NyEgVDMMUTrrUG73c5txtROKs43TyqX3KFfY11Cp0eqhwrXDsh3zSuQ//UaalFzxnEUPQ9/g
IrUSVo+nSkFFrbHDZE2s/5UAyRAlrtXB7ePZLU+m9WFfOm1tD5ECT+c2yMh0lIos9qONGbrtY/In
TFSD99gOlbee7SYiab5MrsT58mZ8R8eK7T8uBSwQB9JrRbKixJV72Sj5k4UhInQXjPk7t2y59FyG
w4tFZdofh2mMVae0oWujqVL7dpjZJNea7TYd9IoBV6qxOHqd6zt7GgbQ9qhAkNU1m2ghPzidzyHP
GYv84Ed1+YoBBCYdxFzOQ7Jtrn+VazuBxxhElaSYBg5PWt06u9gR3b+c2ad7nUWUI6yLg9Qb1X38
kbdgpGlcLCCl27ZwZ9BU5P2LCmLIxHi56XFhY5DMVDg0DltsVuwpsnF/UXkKlUW+njRgOePOe1ya
vqV1NVh/lEUjz974nfVHLNskLw5+y0aLuiTJQQqNUvjZss+gb3Q8rLcjtYlbm3z8ikXix/IGIuCn
ZElJO+k7pVKkfqlKceZTbvX2qUaZer2ti3er7tkCcxukk/asoTuHdc4hkrmBxFocBL6TZPj+7zjl
zZVbFPOKq5BNP6Cv9/V5iwaX/5q2zR38VnCNpI18VUw9S19bBEk9T/lZjt12XSqox8QA/VCZPzdZ
TtBysXX3J6QfzO55M+xxedDBGE24erQv7bHgCn00JbtgfTTE8eOeTLuDrlVRcjLE5yDYhOyZMluZ
Pdurq+SYTiuE+2HjsFIvuLDjOnJBm13ZBzEE2nxmKsy9i8aenQ9FvJiY8Wea5WWMG+JwFWo1hmXT
/gTF6AEZkDG7z4ol+oy3zvpmNOMzmdlD6t2qSEjitN/mZmlcRqcsWziarBuNczxg2hqOfggjfqk9
S8j3flExLpsg18zbPxXmTDaYZ6LoVnEuDKMt2Bu0ROLbpf6N2sho7W/MuifJlfclYKpenR2nFXYV
Q4dFd926LnebF8AVYmqzrey8TpvNdkRzqop2cS8BVCCx7QrSqPit1mUqHrLw5tHuK93FWFDCQYQm
OwI+XVTU1viEnzg7d2tkTp5HsNd7RmOato8t4oYhCJsga8MdWZgGYMVMQ3UIIiUctOipI1IbGekM
L3NFRKNeXeY0g8lx7cGJqt3c5ZE8sP7DnqnVBpqAluU8F5gctw+8j3GJIIFZfgFCBQSZfQCzJOpp
xEtIRYfTnYTs/IAmL/S1mxazHOJaNObVcDq+b8t802lEzxF7baixIyp3VrS5LS7ZuiazxXiMwtHS
v3Jf8RHA2foeELLnBfpSeBN5iXlsNoZo3mIwocrqly+zgJDcZYo6n33B89i+iZoZbS9lhru4+Zb/
m1AHH1y0tTVcXehA+TXxaHef41KG95rWqfnYWkbL4zih1j+y9Gh7STea88jRAjc0UMd+HB4cRlcw
eUbZ/9Yxo9uNf9v4O2uioeOeB6frMWWLzj361PCNnxpw458l0G1hAdZyTDOG8M9tmKnOEH7UOiep
1mp7t8tu3dJ5tMKAdExhZTH7k999LSbv5wupnNW+bNCYH/44yCLVMTrFqSY7LI5is4ZPL5+m32ih
nDyGxgpa0qplXx82t5uXI914PcGdOX4dWgezb0JhKw/Kwb/dEYpRv7Bf/X+bADRNdThv5BLVfAt1
uhgjaxaun40x9MCgA8LAFTdhLqr8VuzcLfdboqlSyD+ofO5zuBTReH+TqWgJXLoB3pyi4u1MVtM7
EvG1fkjdOWdFX6p5oFKC7LfuAEi1uyFEQhGhdpYV2HXpTU138PHsL7rMIbCDOjftlRhi1zI31QS9
4qiN2FS5+HRLIamZT6dBI6ag8IY0YHHevpX3sAg+oMISo0SX5MuJiZebM++2G3xmHTRFEmUeEBsC
FFsarXnxb825iMgG2mOebGPLZKuWhn/IflvOFCd0/ZVgcvfhWMH62lqh81Vagfs3CpDjfqxQxvO5
5BRPDJD0eGW+M1MzjnRjVW7HWx2L3BEvjOFua4cD3DrA8JwqKsswIsF1j0uB9IcMR5/bZjWPkiKH
dbfYovKOLr1j0C5ccASOGth+hp48su/5dC+dp8bPbeoi3fAXYezI2WE7hl8OPYDxocBIcG91cyyE
JTP/G/LlfArKTf6s9GE9R5QRPVB0uv6zSuaihD5E2lPmWx4uKXKfUgJ3rDIaxCiCeRBbsL04Slk/
XmEtW8rd5PFzDvn4Hk5UsiW45/l+yEP3b4H3vCX81jfvNGi8+w1TmxMIuyBjryxPvVtomhBUvrcr
j42x33L9HLuZ9zgQUqGGjGobktE1HrDsR7fZhVMYP90UXLAW17dtXhlc9HiBn/RyBB6rhSqkLCqv
P0Le7/EsqZw865FGIKiLUly7MOSMW+lAnCtqJO+rsrVfJlJW617l222UIcQr07bJqHRwNuuBWhTz
22iua4ApWQcbFLMIF56munj3PArRSMRIZLq6sMm3t3nw7veUP9CYmdu/PdVNLr2H3TolNBBD/MIQ
BjulJiWT0cFc7Ic+e5T8F/tsaSGs+bkuD18QxwjTbLNf/qCrjwKwFCt/CxaGkkHYlN4sAy2Rp06W
kb9jKuyGu2zK+fVCun7EIWwmY91GBbTEFnb7tYux7BFrqxc+TVIvfWx571QLzbvcb4A0dBFW7n9d
d7Pst7pxDhQnlmA+0S3m6NFB8EJ9A2eQBI/Hs+6MU8cHG82ezpmNT+eD6yU19z7kfSPga4P6ChRE
rp9WLXd85GAlq+O4VlWJ/s4p5EpwZAlYjrv+xR4piko1Ta/3Bj2Awr+Iq1VoNvRsmzUZSgAV/7bu
1+7Q9AffqKF9Kkf6UC9tOeYT2ghbypnTKFPYiFtM310Qs5QFKCFeWrQzEmQyxmFId1agrcyZj2b2
sbmTPGz6/0N+WGoi8fFmnT/WxCSwD6rIjKcVT5eoyuw24QEWOXgFyw6Kg5FZqA9oMbniAKhBKT8G
8kDLfGyEGjhhha73b+Ieh+cgDLNuB60mistsRD6+WGVenkMT4JvhPptvlzctThTw7vMm3PJhoB/5
P/5xu+4G5wapKWgCvsOZaomE+G9VP4EIyuwN04uwLj/Sqp8NXR7REejURHuOJiW4YemFLbmWGiwg
q7U+ZiP1QzuqbKxvEzHQp04rzFeQcfzfMKjWNn+0i4Zs9fw/js5kOW5ciaJfxAgQJEFwW3OVZku2
ZG0Ylq0mwXkCp69/h2/VER3dllVFApk37z1JegGnKz0Cn7Mh+j0Nc0hmX2OU4FDAE4f9npJV5Ri/
EQ8HHJcQPerkMGqPTdElHVp18/s0qK7I0j5uNowQwcEOsRv+1FXAxAe7yk8F7/eUENdMjkSuCWjX
MWmEM1BGTP9FzFVJuRQ9h0QjYtrUkuFs5U7yUox9Zc9RDolpKyb4lnJk20eZtxgegNU4PygP4/BW
4nX0rkontMFV3Zv6VtqQhGUSx9wEu9xIBdTHFnBa93xpy28YedEFGssC+Y03jez5IKBQ1UQGCHLU
RfrQIaqgovZaufeGeWK3EwOWEAZOhNZwZAYMBtqwQRpyyPUvu3Ap0ctj/GFvMyrBWQ9JJfDmkuU7
xioZ3kIIQfu+i9vmF4Z8vsKojIJfqeyzr3JlCjfVutDnPCMqswuUX7621hRvtd9P9m9SLl77B+sW
zVNHmK7fcatsMZy4n4fzSkS7ftLolvV9mRX2vmMIdyQYVYbnqQ03U8IgG/kDno56Qb0uGAaVGYF2
7Acs7rX8J/U+H238PulVX1vkMOYY8IdOTKM8fcmTKWB8KQGfvjZenOgTOew2O/t1iR+KXZQrq7Xt
0j/3GOA4vPlwuO95ws7BPBFzrxrm7EyyJcMYm4ruT7tO5DuwRDHhh7Tj7bFSIlPYLlv+zivx9GuL
55kx1zqqM2Jt86x7M1X3m0A+77UhZ70nJBzop0xbViSFSBfDKR4b95dyl+ycSa927zEBafT8sqSq
nYXp8xOOFNaVuAHy71/8DFSyhFLUM21ssQUrAOPedKMntObKIWD8nIrFnpUn0AJqr8zNEWWqcu5m
fOB3LmLx89JXQfWvn6opOigRJNVvJ52ImGibB9ccIGd1rsahqs4BEUdzD4SN0Qt0oPqzBXl5xX6E
J6WG4+jtG6d229PSu3h+NCbEHKomibLjKm3zkPSboTE1fds9+1POyJ3wXkS0r9bpWxKgvxNJwBJ2
XDD9+VcOZv8/3UqFsZWkx47R2ixOKNvaYM9nRyI+izk/I/UCntglwIZ/4fbMxnNEUmfLhYZVfymD
pGkB+XmqU/8kdRIYz7Jz34gH+G/4HiiY6L4S7zFwwGntZR8Tvo0aUnh3Y2/78ZSZFQ9bHfYiuzbG
dxjKeRme/4SnfSQps/gOkauETmfupVs8qilW66loskzBlN5Kqs6ts4sJ0uIfYi1CkQUvj4uI1cOY
Lb1IvldrhH1xpCB/mvJgm7FaX/yUYiCiEY+xwVSRxcmDH6GMfNmaQe2ZsTcVps0xENxqqAJ3oGAY
RYWq6uyl9lYNqDAQGYmtZabyPrUruyMAX0qwBn4TMc3uMkoVaKsda5cwCvRpdcJL1xZ7eAxgLWaR
Dn8aIvH6CRaZGp4ww0GZ9ckvnBSQcmTgdq6OE8lR4oVtEd5FKjdcJOAuyTTlNCTb0hX5suRh7N4l
U47QDfZwS8HQwylyZoPaTM8lJB21pAZv8BCScO7r6RtYtf8GV5dQRZ745LBTjugPE/gc30XTrNUh
tzFXHgk5/K/4D5PxsGRkUWok93U3jW0xXDMDzm+fZw2SSSwDw2yjEbo7OYxX+KLLubgm3orLrVS4
1/ohD1lNH1cQO+OhZSgSe9woYKNKKiNZJ/lnSIoy2yU4358FSiUWT5Jbe+L8xDzanroZBrFrzzCm
5TNIVVHuuTU4iIlgbO7XGJsBH0+PFb0CU/bSEJnA2mABNOyU3n5XQ1/E3HiBcLWjC3cg1qJ7/kBW
EUQp2qA4ctPjipFso3h384zxat7E+t92RYqd74/qGQaOuifSS7IrrIDPYD3cvJ6YP7FVZ2eAsDiW
KXt879grQS2vRIXPgIuoqE9iHsb0KESclNiqirQ7lUmbPE20+y9JE09vJlypKf3RNo+T7PSDcTkd
sPwlYA88uWEtED/ZxICR2zzKETreCVKl/KOTUUFMbJ3ktWxwjlATS/6gBZuReghWZrYLI9Ujht24
uHB+5s2jkqv+meSl99vvsIdBBlw26Yv+7NJmTG/2ophDYh9dwgcyTQRiwK6Pw2PsOhn6Ul0R/bAY
nI+xy7QHd9AUkVr2iR5QtnkkyjiFHvjSit+ml1vquaWK5jUf5QNHBsmxRmZYZYKabwGEO3Eq8lZb
hiqt4iMJ3m0A02x4lwl25YzIOKfvyxgGZFF7Doi9mRtswxS8VErMXXsmrZXJ9jmBqGvtFZyDQWLx
LZSkv74VAKHoaDOPI9oGa/Rq6iH9Uc5z8R6VJvF2pgu3gf8amg+7bkgGOXT8t7rT1ZcYoSLw/0a/
dB4SIRCdutcMdz7j1Y+8w6bjdPs6hI+7C1pGqC0Gn1eKc9UcTeXyZdCBpi+xTSPcXU1fy9eliR1z
gVqDG82qzc6TKMe/GGEgBTB+L/65w7gCfmGi8yn6CENHX2rzWhNj/yzZvtJeNA5rtGS0n/6QBxkm
hFohMe1UaHFTJiUDe+NKfifT6y7ZqzDAeOyUuNeIbPGW94stSAMZD3tFEm8PvQ64HvJ14ZQrQZFz
QbdBUJ7V0qc/6m5DSwNk4EgEt4SkjOPXzorRgaZEykhsgVDDWrgF/uKu7uejj1ztHVXCtPOwLYP7
TXHB2c4MgoRvzbH8MkksoLgY+du0CU6gkjun3qOt85y0+H8+nWihCzDOhLeMEInBxbfUf5OuqxJQ
Vr68QA1Gv4sZB7PQIRjy5rg09fK37SN8fwYQJk50wUJqSP8Mqoeo7e5Mp2nrdOEMv6HI8oDngQP2
LUg3zzk+bSJi9CxEIPAh/pOrYkcCpN7m3fZIVfw90RQPjEOYY7RDJ37GuZ99SYLU9W5yTeayrmhS
t4Q07HrWPG1kXZ3G++3NOTYjUfp0Ujmk2Oo8exM2RQzCUEpYlDamt6me+3Bns8FPT2mPqe3Yu1WU
7xjUjsUDlnacj92KaesiARJPt6rtIbEnfTmRCl6VWK6+FGR18MmgbPDL+R2OT8BL/aB8HlYz8ruI
oeZ4HKIR3ZtEVHsFpIkvsB7UetfiOVCnxRRT/LMZFtBTet0EPDcQHaJkPwbTdZ44H+gT+TtSROur
zpjxH9qaDga9wmmAcSTbrpuQNT5XkWpKvmFZOQ9a/JZYBjWrD+7r0HrLaWyolBZqxuwOd0a38Hpm
pr7UtAYBnhCMNfm9nE1e/TJ8C+bJZ4DWvTQqR3EEl6rlPkko1+hUgka1dyqIwtGiQoLcvPo+INcb
50yVPvMazB2nO7XhHrpRFz35WYEtAf9mLy5s+m1MtwfOp0D1xBPfJmtnJ2ARzKq/WfqmWDVG9M0g
+zaWHwCsJE2nix7cyoqDFeWwDhcfXmjIWZNuZJE4DkdawY69EI81y1AWJMNoyg/aYyRvjyUWoa69
Z91UHv+YFh7WJ+v2gIxNGqHeYu3k8r8OGdOQxwRku7qbUJOdI2gk2htqkbw7WxcCXg2JeJqq5Jb7
vII+YgYGZ7CdtiXvSsKQkfmNYgl3014qor3kizKGqN0lmbCMf5SY7hLyI52QF6A7bYfzJHLX+p9Y
BW2/5JjMP1pZMTo+FgXcGqzxSdHJx6AcCJCqFc/VvgxKC7TfzIBwTrRP0sGIaFtCgJZPjjxnhIkK
ow4kJJ5VHxcyxcM48vXDLopoPzBqjMzXLPUD0ZLELcW97KVB9u/mKg1ZLpDN8Veut38epJfrikjG
TLoUI0/elMGncGDIsNSBDT+HURnUe5OPPMfQo6T30DYjJN8kt467kxmiMdZGBXHyLp7zQN+HWM1B
ydeD79+KSfmhe86GIgs+IWxFm8sSFxvZYG/BoEZCsamuXcUXsLkzahnzJZE1uo4maJqHvtw6c91Y
etwlFxX4PjdM1fgLauxYPk8MpfP/EuQRtJBlztcnv4UjfFkaiaOaeZvUD2TlOUdEBQrrJRkgvj2D
oyrxroqu8h96cOXOdcQzAHq48kv/Vfmtuzwn0kclE5BtclzS7dDsfJxn7SWG6oQSTEp8PiVj5qVv
dZmo6lOLZvHTY966FKlQBbF6YGiK7mVagxsYBQipkKag2/OwLs11DgtmiosTjulhcllTCMLBb/5Z
XtM91pVp/ODuBHkUpXoo4TLMdKo7GIUkkQxQ5/hqK4Q0pG/tLf/wiIvUHlBuWgGLanNqD2utynOX
uchGxOCnH9bDpr83nsh/or1TYLAMjFRIrCT2Y2gKBVryoPSBkY5T/yMCHIxvKBkekgneJcZDeRws
rPQN+NLF16BKZf/0o1fDNmZR6FCe5equA7As6eknpmAuZaVkGcavMqua/B15xCFWn7HwxTkqjBgE
EqxOVH2TczCshJ1RVNCwLTnvW4NYnJ+mkORNCidtOvgZmL2PYtZDfBkBRdKGlppeFhRY17ZYSRMo
86RxE/pwfOAM51B9U2qKhSKRYBQFS5XX9k7T1S8xL3gPWoeqLIKGA1msIfCyryd8A+OhXawnz/E8
oj4tRibT+0IiF7hfYtrkL0GuLLkRAyU/tS3/wNtcp9QiIODJocBiSB6Y8mzeQprl4VADNym5SdkE
Ne6IbHnzFTJj4PySlcG6bujjvWGvk5iJBOM3Bg2pFdxVWC47ihHcEsA7pe4iYGWhu7z0BL4Z9Dk1
l5NkfVz9LTLHBjcOtfaJrSCsuzAbkKPLtwIe+CsJudKthM8gWeR58gMMQFN9m6rAirgwgBQvdLsY
KX2WJ2UnvAKjf1uYvAMjhguLdLGOtBEcivoMCmzIE/qyRQec2rW6lry/JKJ9z/0ypRDiMRmtswtN
VA4fC3AE1lYRZMg8HklA59+Y5vr4Rk211I+ynnDonJYOwwgPbs0n+gPSlwye6FPSUw18cbwgGvCN
73H4Mu23blLrl55PW4c7j6J0YOLqYUrw5zWZoQuOBpWkjehpd2zxCMO7Jo9me2gKoZbqiHw8LIeS
uKd3RXGZm2djy7Xs71mToOyLmcoxKvYMp4Fm7OYmYeohGHhAfV2JQqSvFiWo+Vf2MZY2yBEi7p7Z
z7CR+DBTwi11NBMrcj1cu5DYkCkSA0QSoI9hHC+122/E5ZWzRALGXC42a4hkCxUMzz7oQXHX0/x3
xLV11z7UhOm/7ADy5ZrQqnRf/dp5+r2W7Os8aEC3/d0yYs58ca2jK2gZ/vpG3txzj5NuF/dWpnAC
PqTbxPNTaqGNnDrSBKLHlyQ5TJd6GbqLhQfkQtQYCGfEse3zB71QO9yxxZRkS2v7xnxOTuPk70ov
jvPfZFaqYeaNHAUS+FCwU13m6wFDJnPb4xrgdd8WkmwBlazPv0EtwUfIVnGULTtGX1u5jusjzGpT
YnmodORhDSLwVVxAQ/GnAVLqP1tY3sxpigy9tQ9pN+k/ROH3R8Rt9orsUlTrBz9ZWnuahiB4paqG
3yYkf8O95tWQcKJRYvYywX9+mKDcmBdVIal9UCgWGyjLa9qTQODxwG2m9E8wUZrlDLMJbxsNto/B
fqR/nndR5mF6yvMuoucRfesggMw1WWkYfF7Ay58tr6XISufJd8Za3/suwhjHP6sJsh3lXGV/YsnK
Eac31CvOAxwa5IeW8MVkcTjdkUeQD8Sy4HwAVZFEUNCROKcS1olhIVMisf4bDphwOC+uBnrrLyt5
GTGaNnpipw8RIhSVcHrLGHOp7RXy1A6Mf7zp9tHy5UfJSM9bhxzNOaTX7jiNEuCIz9wooilA3D11
BIpXAubbzQCuOXROwO7igDm+6YrlVfG/kZri5FhvjrTkC3q2gDt/EkfmTHInRryXFQ8mmgqZfHuI
68Xo3yphwHZyobkEpzlmSHbQKuq28U/UmLsepkn4VfusfGJQheq33Ij0+XjuJujkzpFMsHtwmmBo
T01PlhnwDsjxa9nGqGc+ICa7m/DJvbdRW/8Nuy4yR4VrueLu9kzzJ57Y2bJgFsRZz2NEGnL2ESfN
VOCfGYBAHWixSgnMEBTwGRlmbs4w/TnRWGPmePc8rxzCSYUb8UGNDcOwmLi6uNUhMzY7O/FwakdX
z8RgE+M8Sl3iJrJDFQ1ncklwo/0+bPsXbXAe3Vk7uCkFQ+R+0RXk7rd289p9nwi55hI0KsDOcsG5
cyzLHCFJsPypvTfTBNgs9qhmHlSZoZlxuc+CcI4HDw+StYvnsl6y8NAqrx1u2Ifrvyzvwj0mOSIX
vGWSw6ZZ85QokBRBAHEMHvluHlfjPwYA6NYrzn9tHhi85O1BY1PAsKtW4gWkxYW5uBDDijMNB/FL
OuTZdd4ZWwzFpwAxqa6TRnLHUY6e+rNxXLzfydx38xNQgeC1b6pJHRHW5vIthvXLzKBsuEL6caRu
VH4S4YAo6p74DAkP8F9rKgNyO2FS1VeEpGK5KYre6co5m7XP9B007MmAOS8mohW+iqKlBcdNBWYi
Rhs9sH6PUYzOk8X7Y4OhrC66mjOa2HCD8S6CekfTTAvmgXqiMe0j8lYHBt+FvMBlztMHgu5x/2KJ
S7bVEfGNW3QpGmYVdmW6yHfpMNgv8Z6qC0PWAmi+I0vUq0XznDMDrFmpU+Hhg4VvJluduNnJ7hA0
qCN+Gumfsy35N98KNEt4WazmRY1VBBSYyTOdHLcrmSe/ZCHPRWoPvELbhqv/d7Aujv+k6WB61Us0
sGOtXXlkQpayP2BuWsTLAJj8E4ti3x/7bqECkXGJr2e3eHZyDwW2J43TZZ2xstZr9lS7Ix3a4k3k
dS3DuZK3QbtfGII3v10Nl5KCulRus+8dL34SUDAYkML07c56mbz5kSGCEheLzcUe2CzgFA9+1Yri
jBddPDE3SoK7NGsodQ0N5b9p3ryqnNae/cjXPtNPkF2R2VFzyMMLrFEVlX3PpVNam5kvE7f2flI1
4ZIu69fwLnc3Ax1MFUpApUvYeblbb+td6gE9HBOKiaGkbfk57U3IJSZMaBTr/7fXfsqcez85vv9m
leI/gTfa/0xYeeW8toHk1iMbrhCFMZc197M7zM3NjF2eI4rBUHIY0xbb/WNmNHFILoUH9QvFru/F
UeBS4TTPdKT31L7xgLdy6v94uFpCGrGMS7bwCvkRcfkTv2bR1DvFPaQeG49QD3XSkF8KxRTBQBoI
EdmMVRk7zjIWJnt42IdnKh5SUNRTnjrK0Yft7FWKZrejRLIPHmR99z6psTfB84mn8VMSdNhekbkf
3ljOU4jXTJHveM+bIRzYpsjomg09scOoACExyp8IHWw46TkpHlZg6udtI566i2RE9T56zGFeq0YF
HtU7a+p2vLY8OMhyKK8wKeH3YJWV8V1PxbveapWpb2IzEDdVF2T6Dq9o+h2T4UtPLC50BSt4Kp6S
NuuEfyX46gYvSwlI7D3nrz0+FuMs69scy7V9FwTVNMuKYMLuDUDc4GAyxZywH9i8xgDcYzHzeUta
mEMvCFSCqUJcQ9jCefXKcEbz0gXs7XuUFPrBubcSP5DEGY6/C+EOM74CsVCWRaR/iXZ12vFY97Gq
ntiF1bn/Rm+q1odxSAMPgFJjWcJE0zd8u+sM1M7i5PUeUUsruup88kvc1104Q2+wraXor4N2Xp56
s2xpCsj97N6ZRVs+AspHQVrCGgY952awfPqzj2yvYYoWpzYiZb1T1RiKCx2ut4H8A4OvavAhgYcm
8f9j0qd81h/DggRqCpSMBsiFO/uBlUWQqBBzMF+SUE1vZUV6EKijlD2FYWlOHrVIfibWuklOyKt/
GHsFw1NO58qa1IHS4wB3VMpzu2wWaQ5ctG3Nfo3/A7KJMmhfdh+JgwGBJafkocWd6atxvFZYB+1z
OTpBccfqKqQc4SYtGpNRMogetmo1eeAwIUabdDCjLiYD5X+pyzEHItvEMDRhJA72MDXYVA+gj+b6
EaPjWmAeXiP/1chxKq7kRTGZovd7PZughHAV0cwxzcK/uY8B/8ZVyOAG34H6FrqZvg3M/OKxYROA
f2QFRPaqsFymb6jgdX5KCj9OnzR7M2rqYGom/1ev2JnymjO/+bKu6/U5Y8bSdY4xHTukg0ok5slV
HeeF6cUG+8+Eih4Ek36+LX7Y8DLhi5q/VI+QxdsRF+nwo46p2PaaJTPuSbMQpPlBI0TQFlePGTQu
ZM+F9OAhTPw3ekysUJbddX1roEHNTOiiTP9YkPQBkHuct3mPuyjpWLRsdlgAGQAxGIfYJCM3BcsR
0j39IDqY1hdSMORbhzkYm98LaqfGGEXkaz30UzaIO6F6yOrYUxAZoHhuR7m7FcQmTEd74FtYmCJg
fw1/lI673arW88YbSVGOisnL/fTiZVBqX8XSKJCsNUxGmMyA1P6JiVKCicEKNM8nfl4cp6Sc3Ndo
UQiAPpao4Mkrfc6uCY9weMqKGQ1WeC3CUhFbLYhD5gt6Zi/j4Ma0hNiDjx/BJ6LQ2eSpU4ojGSrX
Ep7R3EuXSzLoy/Q4qYT6vfVDRJnBI9t8AEIkxKFU/XadaxiZ7cFd2M6yYw4OW2+XNiNxFy7pbH2C
jevPzt66rCN4LBXWmebMn70E9xiQl/XHJkfyXJUhpH87NvC+EZw0iwxJFXD3qDyZp8vC8LO/75yg
dF9ksKgMbkASMlpStQBezy694dkCeSnu5ahzZm6k8NW52tQkcmV9Fs43flYY3XSUx+1tII3yw4On
75w9k8cnlFmYgT6fXvQtFrepDgJ1bcLTMqp7Fo4QO+nFVpHNpYNCyare+a6YvbG92bTmMGF+nj2g
I2xoNNlaNH3w0bk6Kiwom1++xWWOgxKdom42PC9bQXHgsfeQgUdtDHzyaXD77JkikqSrKccp46Yl
3+WfTOPb8gDnIMU4pJpm+LQ68hv32BpbHZcxprbFegkfHDJ8UueHPC3n5L3u5OC8ZEDwvAvRNpRc
MZHkPxjMumQuc8CxDOs8rm9ps2K8TnNjsRMakAWfliB8y89naI/oua5e5J1ywFoYiDn6iDMuEWuW
jtNqZ7JiTpSLVzuFkf1k2a16tpq0/yt1pJ8+hriCZ/dSlcyDn6hrbP/Rteiml1xjKcQER2m0nwlP
yfZQdNlGSxDTkj2sNBoLjAt6gUs6arrNyRshS/fspGI5ZFaQ+fUJXSKBKBDnSQmb/gsuaV+freCJ
P7MpmXuAWwU/Dp60LngwRUmMixXMwV271NPCepekYLxqLEEwrJnRqu9inzTYeeLXNlcmj+RlJz2h
DjAQT73fvLVB/MIgyifZTniuf23rCNiwcX3m504+ewF9aqOXR7HGnnlNtsP7CGBB5w+xD0XytlGf
cU3oELg3xOYsOMsBbBrA/1X7z2yklJ+RievmrR6ga5yslWH0HM9EVHd0+enAd85A8ZSU4AReOktQ
mkWyOUKtzkf3D0NkXKMElnDBTcAmiquee888YGIlypz7/qTexjme/KdC4nZ1u9FZz1E7c4WLtrd3
lTub4oBqi+w8+xklOoHMcgC67Y0srAgl0GOPHbcYzlnGqLFeyBp2Cgur/r+ZZe5QkMYxY2kd7Avm
qnnbo6U0lEIK6/9MhNOT+LUPlL/s29rhS6OXa/nku33CNwVsZyBsAsoXE5IEuRSAkiOSH8u/o+vU
/jPHBRRZAYrUHNuwD9ojjoleHuHrNd2dzhRBUOoyLl525bE/atcDXmH5b9qyBaCfN2ZzXgcFmzam
jK+B4aTVrFUq2+Ik2yA2f8sOlW0KAZ/cFAf1EwQdHh+7bRx6CwI2kwLQZnI4XQUbEqgmXMScD4Wc
N32zJYZJUdfhojp2wvIkUDQ4iWUrZc8IzA9SY35gzlDmF9pezYM1WeBTGZ6q9EM0kDbAK1LQhT1u
4C09sjBPtBCEXitu3QBNR8IbJnUZNC9sEeag4iKouUI7Iqvs+kZhgSN+VDhMa3OeEMYwP6xz2NUP
rnVt9NiyASN+APkH7MyQjsUUE46dOIaQ8Evo4HmmnkHFLMGZSTaM/BJ8BrP/oBZQm7I2BEyGpP7/
vseR5K91LSno4Od6AoHbmWxZ/vJZBx14723ugKduPKaS0i1R0Y5xjrEd5FOouQgXrHKSHRtua19L
PPPmDYwkBnEOOG99gp7AeGW3peHx7TJUlofRVzPEM2wo757lBab4ycMnNi5k7pkhBiSCyW3oYQIC
O8T5HAqrN/g6uFplN5b+g5iCiXVJQVM07g7VgTerISTdHy27YIEetFRlF+Te6F5Qe07vOHU4utF3
COdDQvGeNMmgtcUcGIwI7liKoWFxZAG5GkpvXL44T0LxWknEskQMMVnJuhAwL1bhUL+PxMXD9z7d
RuEp60x+KZ+c+GGdUoexVlhSOaCR4xMIpN8Nt6b2ZjZOS2fluUxaDCQHHDiefArdQAbjDl4zGyZp
6brukvvwCe7XqOjBmoGVPM5+hxCGty5kVx9cAdzs6yKq4AgsAFF2ZqycYDTY3v9LMvbCuVrhmnsk
GsQm061ue6+zcvjL7VW4zx6DGdbrFsYr/h+5DuBYy5wdcPR5LglmxoiRJZ4PYo+xYwa2IzhKRJ/l
C36Pyu56qnaKLL1JoX0o3fgfkwHENUjiyB4dyypNmg4EoedWvYBXhel5Ecrny+bdKXhs4tEvbiHW
AXdPh0SkjsY16S5hmCm0bDIeSdJe/LT3uuF5o58FD7He4nZwW+vqW2EZEXeOM7WXGvBb+l+ylNKC
1yZ70WxpD3f8HFiYzrZtnMn2ipw0wLXXc5BADBndQv1IMtDeZqe1M1CbpvOmKqsFaZ/NPaqPdz38
681mXPp87GU38xd7UGtXJ82JwCnKQtsEnFkm1fonaRRfV8doVqiClaRM/MLjIuVPzw/pHtbR5g6q
qt/hTAOgG5YsBYhTdvWwgCpRv4qYWfa4Z0EUAncbl/70NGI3La8zW3edX64tsNvUdiUnxArQSL+Q
AWIgItRYfqtmu+mqBbX3qEZEp/NQwyhj8lZ5+Qu2Y550Rvhk2UfWDKxfbPRk+coyZ9MH6yTj/L6o
J14nf0rj8C2KAuO99UUFtgMQhfuGS8OJPtq6Gd5ywqoMdZ2SUV5UekzKhjWrL4lokEz17OfVjc2v
+KrolzBFo0oxX0Ndmt2DYQ/3wIlTBHTHdbuSTqDOYBfjG2a1rqp3KJiM4ZiiEtY41+PY2WcoSSE/
I299+TvI2Dy2G9jviWqBZb9+ZHdQQRpdalInoNDAfbLfWZBbxRkSa9XcDSVtALNnua3bZZbF/NVS
nUCHdbCmxIzVm30drQleKebK9S0f6tHDhbOAtjuWqomiZ54e6vw+HFt5DtFsppPihgD5GbUWDwBb
bgVL6ydZf/XYArBUKYLvb3VWsg2Z/eB4ZtiBi8S7OFY84eVdRxedjWnPUQVc77tKCu7b1nXwqyqa
Sua+UY5bp2SAuqYnASE6YvSRqepnnaXZR9qjsJGjdEBZUo0PwLm/yMe7+efSMLV7j/QEWfZQFSwI
lkAoWfZD2J1NctMJudub77Tpo+bK6Yg//jZPbv8TMN5SsufLd1Z2H7R14BX1PkEcwhCC23sVrPFO
JlhAqc1diHcQ6hsA4pFfJyQ355TeDggSl2DMyGd5SYgWrb/LICfgJhh3r1QFKDtkn9Lg/5xHC4P0
N2dkQeUBqWIVjxUCE256qpOCTgwuGvYhVizx6iDsZN4Hj/GYfCeMPZt9PpHieUeodJcrbNeVrZZx
1ae4qrfoAgdlN/2hbgF+wi4bmc2sAayo5b4jfoX42CDBAtjyUECzllWvVTR+xyQoqh1rgcz0nwvP
pjoOwcTm5B3OnI2BSxW8MUs65goAe9dknym//LZJhREtQxMNLxVO6X+4PcnbJ9CfngNqdvnsSHKo
T9t4ctw57gZZEBjCHz1TByU+B2nML17PMgOaFkjsrBiLlym5sOygxpY0Vj1rsBCg0Vxj8ursNJud
uxDDNS/67MsXw43Lq9hRiR7HDqbnHR/vbP8lpOfqm+/zGoDzk3QPbDFEfVniTUriFkw9YC7McYXf
862myGDTfoytHB4YsbbNJQVhxw5i2SL9koGI1S3mcGDs3UPYJprLEm6SvYtez2xwYbxvrGGnXUcw
tb+327p5ZuiBr++Z3BCSMhWbMHZjMGbdD3yTmOEik8hP4WEs4l9XVrGVbRMx1351QTMTgr5zhgTr
XJJm/CQ3Gi0TpsJnaBHoCqgWd9wmX5C3DUFN5sH0xJiHEqrsyqLY00Ln+pAkZGoAHA9D8086pCWu
xjERaORSQ4nB6sew65oTAQMNaOtafimvQ0k5t4QAv9ERI32bpiT7WMUAsJR0og+LOcHZgNU0MPKm
Ej/JvmuGza7ak3WKiMJwWY12gO7fucmJTVuEntilx2mgKxadPCDMRv/124+MT0vMYpjnuAfI/OyM
oerZ+oVXaiSzi/9l+sdg28n1z8ZHHL16ZRlGP31MMCibTM9WvnBk515T+pbVKP7DECf0HYYjOVSg
alYsXtja4GC9qqZDyD1EMT3rjf1q3oLHi85/BiTGPD/9L8+D0qRPNLBYIPa9z6Jk3o6pjs3PGc6U
pjvnI5TM4JtkjR8TXRMAf7WOX8wLl3U7J+0Tj8J2krl8fxSqGbrf1mhGjY5oyasYDC/tmf1IR9K4
D8WwNEV0NGO8HQ+h6dh0285gztgV1tj5Iqo+GNkq5HvzcGnYSaScQ0LeqAS+nLXt+kyt5Tl/VNBV
BfcOyKUCjQPzO9abJnRnwJNs6anOa157PMUT/UD6h+kJiNLdkspJvMcDZB04n7XFkZSP3fKawRGu
703QElxTOtya1LJnUh/QvMRbDVrlwvkKeENYtkNAFr8VUO1X1bFgnimS9YYjDWd/5gvQv8PBLds/
Ss/8iQw2v3W3LRwSJJUAOFVSnqYEnzqWU4GKsRRu8MjG2poOdBhw57I0MWweuDZD6BbQrH8ExWbR
JR7P2Mps6/RE0OozCpF332dt9gEQC9NcG4840tDv1/6JRVJhvU/xjvyPpTPbkhPJlugXsRazO68x
TzlPSr2wMqUU8+A44MDX96bufe3uUpciCPy4HbNtFyC2S7mljiam/g77hGRnUyJcczEfVt1H1EB3
tyvRUe0whdJy2Weskl6dIgTOthvoC2+HLc4wY8PVnITL9jjyuoiYvlh6lkfOmtryYZeANVAOkQYu
JsbhhsEY9iLIPy87Fkxwy3MhnPhs2KikexcdkPK6zmb90KQpnWTssBPnNWYByGpxaRZxn3S4wkFw
GzFi5rNy948ErD2dYruImpNN73N4oJdQ13ctPoQAY+pSPFV43GJaK1feczp3hHia2XbWrd/k5AM8
r1GxOYrka6IznV0HrB/yqdLeXN9UOQfdTY15Gm4L7KzlrvLTKLuEcgkyFmiL+MOJbKGqWbFfn+2y
W9lP5QooiD1VviaLpZln+J9PpJ9W1ka2gzgatdwA2KDGEAcCNHQ6ClBvFy55f8E9oQ35Oa7ZpA/w
eEMFQsO0CwVrdUhQRW9EHgj4x1EdftGZpo5QQUz73U1OcOVZtzoEsd7TO72QOjhwxo5gHcicLdUd
UQcepradACR2BChgfuY57V2xPVl3ftdO6RlHVCtvGJ/5LjAJ938IburvRuYT9/7FYr3mLpHIzjIF
B3/v18hAW0gc8shGl7+15Kl6aOrQ9bdNL7HwoOa7+gSsctA/IWMLQDpXYAT+NeJyfYf3yiBYjT3H
EcXlwDCYVcVD0GYZHWVAP/hXnM3IJsllWoSSbE1h+9N4Tl+9F77rfkJ0a05EB4r2aR6czvtOsDD1
JBwqO0a2wnZdIGfSSp93e1W6c7YLTdb/TgrOnaPtteLZcEg+DXFIOmSFCxuG1qX8bOJA56izVeA9
FSDLwVq3k5CfbgYQ4xN2pmIVYaFDu/RDtR6u6yTnAlg5MYk9JYboJTM6goOd+EDGuIpj6/3v7olE
hMNW8YhWf9s4QEYBIGueHd9On/HzMiooCUh8vxoG1aUMsFFiGl1X802xMv8JYWOgKJVIian/h9zU
DmOpha0zgR/MnqDpsDg07N3t7xUeZugWiGgxsn3eIFG3YpLyImFiwsahHgAlJONjjn5JeyU1rIM+
AypQ6RXrzkRMcql8ZkiwMBRiFDhg+n6bJrnjPWZ8biOOaRdnxm7uwFb8IaA+Ti+JXtrM4bVQyvxL
z/GEzMBmsvJJRAXFJH6vHgbOWogBsjrX1pRQjBiFwroCzeB3SQSfEMS36wK/+sX+vbHOLnqyxx7b
1nKgli9JracY1fvk4Hu+q9laBo8Bqffu2Fc5+M1EIpkG0kvsMxx8KtnIYOEBlMCDiQgUMkTriVg7
dx161En3OZcWGJlw0d2Knf1cwv9HSE4KcxBO5aoD7rThk+N4pRvOKT+4QQ+fgCx5yKeVqHpDUUkI
8S7sGqvjIlI/OjsxP8Jbznus+WzbNScpMWQF9wnujItIM/uZMi7f3Yde6fzM1F/Ipz4P+VJtELKA
85KMzdsceyiMglTcqrXQDbghapa8u8SCskMKL+9DdiKr75g03LtJAAZcDzOW+jj3rZ+FKRZXbZLw
Avb9ijUOnuFBZd1RtHX0dxIE3naNw8yC1rv0XDrGUH+JFnkbCziL5V2OeeQua2N4syZaIwMCD8cB
8hEzL0Y2dhbh7CiqicuWo6op2NVs3AC+LOCRdddk0kIJTqGG8a5p1tdB4uHrxollHvjf6jcZ5+kJ
8KBuX0RKJg0WP201fCpNYRS2cEPb7qK4jG+aEW5+EE+sD2xH+YRKLEs8YtHExxqM/FpviR9wqYjC
NOG614leRW8ZeOvXAXNid2GZMEZY7q0AeZ9lWow0GGPYVFSvpXSs7XFM4zqVcEV87sTDwhUN71dO
Mf3Y08q7TVlK1ZeqT9zvDgJCd8DCNvh7Tivuj0xJoEt51Yma8SSN3F5uo2KU/nNeRSAgdUye5I6u
90js/dQhFjIM+LJswBfwAsBlFeeAHG2PFyez+kPQytVgzIqtOUFZ66Pgsdeu7zv0twaAFXeshgdQ
yD5hwC3vhaQ7M1zRo6iVG3+zosFUusFHXOmrh62kWsHL3RDfO/UqE83pRI0V3lwDgh6aSxAR0fJh
T131knKPAV8AMxLv2bgS/KKF6crFn6sO3ISKNweLk7jY2s7MyVfV/FLwmUZs2abODfNNp3XvnFk4
Yio7EY5sKXipDP9wwAhFZpGhbt5TwBd3dxBiyvLNqhMO11aK1NlNS2YofGY9U95I0+LV4kAxk/Ns
DyNBIDrEGp3wjbXIQA9kE73oJ2qxyEXbMJjL6D7zgxqwJvXQmsETc5uXnGKf7cw+1gxwdwh/fve8
2APMU1bwLe8c8oC8rRT4AnkNIyunHNnriaTjo5YBNxQ7KZARdgMhuRi2HcX16qdiEi77owR6T5s4
ibZlp3pPcsugGJvMJ9icqbrjsWfSDDMHA5WsNMc8SI5K1zc0mHF8oofYkQ7HG//SlFNwSUk3GCGo
kodPrJx/SZnl+g9jJMtcFrSFx95QZva3qJqYTucRl+k16QWx9kyPXK4S4cK8RBBmCP9dwYLw97PE
DyB2iWcn47ObEbW/U1g959+ct+291KNigSvr8MVYg7zTiHIndBnMAQUNTfYNg0uQXaeAW8QjSJ8w
P6WtWWPGXtBn+0rwH9hhnoyIMuzbLhU2T0B8ObA9LAnVJL5Vzxq5ofppdWCEHsYMlHuiEpuiAxpB
2yHtHrSpN8xJ7LfolK3BVW5BoYQ/U2ADZqb9Ivus/THQWyygbn9dhCCiHAhWlZy1LVNm45B04rRj
Z1oV5FiAK5Lza4Y+84Ax0NyZ+S5eQzUaBKPB9nBUUbNckG8k3k5XglzUaqWkQHs1+DFv0Yaz4pOW
mfqH0CP8sfWlt0Z9FVpLlfXo4tXoz5+RXB1seVmszYwqof9xpK/BPs2cZZr8tEvKU4qATYhnr5d8
tBTzq25yqnbqHvMTCDePF6ItR2d6tjFT1o8Z7C/zl2wW1pcCSm33SQJxrTphGYMVdV6NFhiq3bss
bwtNqc8CapikBZRJrSuYdMPAZnTWsbkiU7NgYOyknKJKl85hq9dQvptQk3AfkK2oju1/gqQdRIk1
HLiTJ7SNzzWKsk0mfNjBXI/6L59Czobgesb+ECytGdaIQe2EFoI+/NfOM480kdonwZY3PqRBEYrj
GFtzeMwWScRl5pf6tYYBk6ut1okscqr+N0lIth2T0/l/vcoSdbGhXahzbxy/dn1HmJKrkZmW1PnB
rmveMvwpxZYPiru7DEPOIdsaovzGDkX/MOnxecuQJGpT8ULfJl5ZaSroreZ5dh22hF3hdL/CLGd7
7882GN2gal+JMRmNDyllbRWyZYGS53BJASwVBS95YFi9IYDJX7ihSvlQZZb7SHxaDRhtbKiIGZDD
fjzMqRCc1UFU/wKI0zwZFGmGdbgur4kxOGmRWMzBrxqskJWOPP9ALKc+qarLhxdlU/Fl9w7Z/0Wm
hn3FagFiKYLfhEYyV70jrVDkSM45rrLbGCz6WfKQEl3jGJCH2kYAArziLeOOqmxuCU1GseCM02KI
t3iPac64YYRsAb3bdmi+7WRCi6ZYGHJctelxz/JlA8CdyUEhqh/riYwb+D2DidyvLJ8ZkY7KceME
meA6X2FWAm+bv1Cdg/hpnBSmmelwwx2zGkrOH7iheOdJNhLDzbDas/WGnYt30o70e4ZuAFOH0vmY
aCm4X5/jt2EpGtfeuQknIrYeZqltUvbCul9Du/kxXKIE1hfwBIz+cKH5eaOUin9smjrrZOvQtva2
sDm+t65iHfBGt1Dafdodkv5baNlwAzf8SJoSkHspmyR+QqbCoQqnpw44LMvJGaBdFTr5N/MMCLlL
aZXwkhtaiG/uCc0hs+HhryFcErELr3aewdfBZAbm/5k9bJ7WZ9bAZXsf41QYXxBS+o6K4Xad5IDA
Tt4VrUbRrsAm3M/PpOoZIrAMO9Y9JRPWsObYndLnj4SPNu9kOtrjo1GADH8CdwDAzXft4GzUzswR
SUI9tObhmdeq3alN2HduhtNR8sp7DKiC0EximML+OKqN1fyq5UwMfzO2rgoZj5j036wkTbNnKJ0T
AzXSNDYOACBBeiPpWU2XHnYcPFx8BpnBGe+X8bytp8BdEAvH2r4xDrMvBTgmutPCBnl+ZqNOt6ry
YH5tDQUfAJPhKRYGl6M722BLMmwjdhwQrMRNNoWH9Q+FWhdGJnh27Axn6gCqI7jNlEe5vz23nT+y
sneKExNfTmEAF7+guS5h16XXvgUOQXVC1dZXEkqw2hx3mMy/gsLyegd5Bh3EXxBiKlyJq69tDV4M
S4mOAU+IsdoGiNB/JJ7BXTWoLryoKOJCJIJqVncEVvKOU4OpBJNgB56OHXK79vzFUfeU4tomZlRU
yaEhhYvxjdbpNenUe2X0y6Urx6t5Ly0MA52Txic51/avTPplTT8y7MN3fynNbQIO5a6CQND9BFCH
+PsR1GaBE9iEx4FsusmBfB2Eio2Y+DGTy8//cDKLUqwJCDESlkFuZ2/iu9St46f0ZC7wufLCip/q
dBb93rEKvygonunWFjllO+KDl6xzqKe2He7rqOF64nkWvlaIRkS8aXJn2YjMtLKn7JKMBuxqRhdS
lUg0piWWR+kyjTRgiS3nd5WuGdqyJicNZnRKKVyraUcHJRRVwc10K4Yn6bo1mR2jJB2hPzjRCx8n
uJJ2lpT16sqX3c7L2Ofth0ViEK+AW1ubikCHhiqENHKwKm4aQIXtF1iu2PuLbrLnQ0IKNjrOxDqS
gwoZlw6IPfZXwlaI2CreuauT5A1RKOmQ+JWj7X9w4jkuEwkNyg7TMFEf/o+UHStWT9OkuscQsfZn
KbXx4Jqz2LpLAtTD+2wExriLA9ZjmxwrbwR3ynfUqWzHfOUMUc24cV1P//CYBtkzPNhF/SpGrqon
WAkYmAhP8YtGHEbWJ/Oi/KMJ8pZxovGCFjgsfnUQLfAhMo9kv6yjR607pzxiYnCrB0N5ZvBuU8Ch
ONILNssgPSzJ0ph1QKLelc46/Iq9L9C92JAQoy5cTHVDJtzysvR4oA+lw7zy7EYGO1EKBFTd9BhC
DHQtOB0XD1uvui6p7bj71Oc0+Bln6j8CWJftEvydWRWkT4h7Pu8z1GDQKEWbjQfQI6IjtsgnDiGp
mSm6JeGRXuhPYVSZAw1PH4WPl8VgRzWHa9rliLkhf6tDsVSoBbzwVHyPw4ZDl23SrG/4lAhRQuaa
Mqz+HVMYfhwK62MwWfaZ+hHgvH5R4mQEiTTAho30wOGypAm+H+XZ4mtg7m5XyBvoEcHufIOVWRVX
F94QF55u3fo3EOXUJcuoWLvZQQ5pZCClTYN9Z/hveYWg+auIO/Ou6ErhbZPO692DrT3qLCFqL3hM
Kxd5gwznajaA6mIjxXxTk8wvCYB78O5abnA/LyWfFX0WKE7wXOz+nTmXK7ZKqLvfEykb++PKTPhk
d5D+8GQxP0rM8l+ul5tn2TU8HGoQeJNQgilXN4gcHMQ4L63NAGW22BZq4tqKrQzzCJDz/+6RKxCn
ymxsQw1Gff6ybsAjYdPww4tqZX1vUiB6f+AvskwpIKz9KtEALEybeYHaEKBfbf226X5LrfILG7XU
2kFZCylxBZqdoCjEs2ILCN8H/XUmObODvYZEFtoLZkaE+kR+JDLUl4Gs6nxN4Pb+wQpPRjqLvYLz
TVEptnr3SEtol56zHaZ59FQDOPIpdgBc7HGfte0uKVxuVdUElGZDka54zTDTyh0+KrJ4saut3/wF
5ZsbwSLA2MuxhU8pU/WVsB5GPbymcCywNfFvWPQWgqoT6PfKBPjucL8AJ4YhG37bdqV9QlJI4P45
Kj2+GgxbVXXpKHwFz+C08HoGgTmwoZtkvQzDg95oA7oU+QeH+4WLMeN7E9NXegA4jcnXjudE3Bce
eIgt7FDatYDpllcXqoA+Q+Dnqk8tzThCxcX4SIwzujBtcrbGlkUc0JY+06sy2BU3bAE0JWxdYbNz
4E+nXD5X6HC84p5ae2JM0m4b3YAcuh/W0BL9E0xM/qPtskDf2W6bBk/hCH4EUNsKKJkz4gYEN9c2
I0jP0w1KRUnwpMerE3oz4T7msuIxNhkQEWwMPhZrcqJ7EDH8NfRMYHPHfWSebkkPTmDdnc5wx1bL
nnJLbkcoPP6eVj4DK50eq/4ssTRTDT+MsJyI5DBZK9vi9+PnBWNxPCn64WLMX99J7VpXfidE7fEk
h0+hM3EJbFSGPzujQBaFrja1/8ixw9AYYuUVICdbchu6doJ+w/Ov03OXBlZynSNNR05hWFTcUixE
0C3wkSVbJHvn90wmYqeRCFGCu5wonJzWAA9veCJ2M9sF/23IrNa8FVkELS2PsPNW1BaeiXWuUwdF
FIyROJp4g1JI2sA5hHn0p8AKWG2XsfHfdJJH7qeoCUNcpZHBC5JAcaijnGNXSlCAm8LLK/+sIhv2
gItLl283ibAlx0tjnnPfRcG3ders53nqJj79eBz50bekYPA/TtNHr1YGYdyyk8KQtOjw6FNjw3BH
ZJ4Ex2R0sEVDLvmWdbkmg4BXPdUJRrmDMh0gGp8qCI8fVhnTjwG3huzvIUc6kB8IQVQOgEWAZawt
gic7FobBCV9Ei0059dULgScOcpcPqngZZjy2/88ejo1a/sWEC2hLG4aC9mhWL8ehWbC85xGe7Aut
j/pUlP9l6Xw6AnBdtxjmSP+EPW8QOinPNOuRMLRYYlA+HFIke5+AkFPcGvP+YrATcAMoHPlYsmvo
AWWE3qdyvOQ+FkP66mihMbZ50CfW7OIwsYtv8m/lKwpxg8mq5IbIRscrfHKipmZ5XIQPsl+cdtMp
tP9zrK3oEesGHTElE8yLSUDXbIdRWJKSFU4PBqY4OpI0JSlOOU7NzYisGPaNesZQK8LIMc8LEiOs
k34AQS+63pkA/PgS++kpjEtsU6JQ3S3CQTY8uPPEhwPxIdsLF8fRYUDH9e/JB47WwdVONlHxno+Y
inzQ2BRi9e5vQjImRosuRb5tm2n9/QAsoNWXmi+DVxvx/RB4zJVtPrOhBTbDo6LCdvoKKPeg/KbM
8ENEJTl3GqjH0iIi6LPY+L8acgBY5Gti6uryDcgn51131NaPVYXphIihZ8Pu9WoNsmhsKbejceJv
IgdrODdjuCbWuon1x9QETNMNQBsmxmZkBMxJ1vBSzqKKV44Fj2Hm1Lt6dc1dEhOP1e8iBPjlLFnM
/3TTgJG37Vl9H6Y8Y4XukVf6EPMIBQXsvNP8jdq8RlqlP1Z8CLIi/Il8Sah2cPriFL4faNFzlfs2
TX2D1UQHdw7UgGsrw024jcmo64uV9i3HEkCnHh8oEV5SF1Uc+JgwPS1odXGzDmJvwY0TAZIlnNO+
zTFIPWwpOPgerYK8xPfkzFH5lVG6h8iKKrtWK6Q6VecK+7p7KaU1sh3V9F4UD7r11rD5lPaqu0yJ
6N1ih4s7RGbxFq88ZlCeKQ7VBO01bj8eHGR8VngFt9niQnaSwH/VmoyPkppwKowS+lKXk+7yroVj
RGeQeXTtFUIT2GsCbuYFaY6QG8tXKHUYPqS2sCj58+jzW8YmkV4yxP6JnqEO8cBmUJ1uzcBcum/w
ernPftFj00KzZNvu83J6r8ilEmnKg5DtehgM5UuN0l69WhQHTL9D4qQfjcJtxgPHJD5bNFlgn8wH
9UfV9uRxZmZd4iBF0UrMy2yBSvCvUqY38IPnEgvYOWz9kbZPvpqu+xjixQ7lZq0wbu2tIBBvbyG6
SebsbhhZGctAA5oFK5C8xf2oHcQaTy3FhWfBe6iS2vTdHWFSnq8w4PXCbKOMxGTOqjqhyo6ZBKZ5
3eA/3VVQSw82hsZ3PHTUJnXaVefcR1AqiYompfda+JZf/26iiHZd8Jf5rUlDiwWrIj3keiq8DNKd
nOrkexo6Py09KET7pBZLcvbayQJd2eRe9aV8W4kDV94o+8YlheBMcbvXPtdB7ydvJW8r81l2Al2E
7XgfAhbtsdkFb2kJrQfC3zqsysHm/z9WXGf/oYRFvmam6FsEDrWwBP03jFwigCVo7IegMTx/gaiY
jYUKX4aOUBsn9QjtGM04SmdY29LtnwdL9NWvIYducuUpmnS2c8OG8qytLBldLyy+V4kxCRw6NFQZ
OdTKRAkqf+bQePwwTIMEsDMMyrzhiCitGUs/z4+1xXeSr7Ea2ExyOBXILDNLjaAJKdFaOsnrabRn
wltmta28s1ForDeq97iCkWjwsr8JWYakYKWDkQP9NIHH4hJ9irE95+SeH4fQDyP6irgTNNOZJZrJ
bExtOms/AcUh8OMyagr72Worpws2jaw663NJOid0t0s4J0QuKMDB4s8Ppqm9A/1hQd3tXO3K+smi
c6KBNODQwkWkprRifqwl5HYWcrFADt0vZC/UfKDAJpHWbXEl/9QsIb/7uzKugwqHFS7nKdj0ZCLs
bJemQf6ZV/YCu4c7+0uSp9mM16lvPhWbCte70ZMqnUvVOrT11DyrtyLFP7uxuZU5+FAF0VDwJ3Bl
N1pFhTpysxubaJ9mC2vKraNczP771sMR99R3mPXvkdV7So3IHpnxD7hJb/5ThzSf3phcluifK+G6
bnvaEbpry4XTJlHDe/eSkRoC7yoYK3hsyDHeKvyp7b2mLaU7GBUYdnu6Vc+RP1KPrSGGCYI5NaTB
LQjHmYhQhi39zYm77h+J7tR/mtx8waCp7bl8iPFstFs/Ca2cGA4ljqcUyZbe8sVUN6u2qr/0JOny
SLmtDfmWZC8FswZh6nHEMp+cJsUpUm9zF/bqfaBR+xRycZW67a73Q+uL9meHRpuOj/CF5nKGtS3e
RfzxkugvYF7M1fKQ8WPMv1mmBeUdspBNMA8hnImgSnLqwxGyQXrSp8XmpNPx9EO5XUmSvmRkolEr
9+gqwQY5ulQv+wlC4ZZFUvdmZ5PhGRw5IlCoWD/eF7KDpSLIT3hnAp0zX7mhm4lBSkfdv7HKp6fC
YxUs2C07ctizxY0imiVoR4ofyAV14jfROAW6LpblF4U/sUa3TqzIvOQ8VwEPk23NZtNP3RgCnebr
2kQjDvebL5ZY3ZuZTd1tHCoPZiQ0efGTsWvzXtuJOQWfaQxzI8oJt0TbyBIKN2IShA9RNzaCJ3wd
yqQ2Dj3xmV9sSwKG+D3GyGOhEMho3hJ8YXPTRQPGkqEEls6H5oTQhvDA3hGcsb+ZsPiyyrpIAEW5
/Nyo/imiX/XiEsnAxhQHG4nGaY5Y86hZtQPLfwVDJF+IBfQI6BzPre2brxaQb7qrsbzqAy0Lnn8Z
8YHRU4d/ut5gRhL4LzxsSrwH5jtPGmiCOahcmocriDbEdfLhjrVO9Yn8bCVAGRRxBBCc1T9MAfO1
UXI8ZNx0PoYkax4REzW2O5iBDtbbeysso/ewc7xPeG0pG3MfGgIKY2Vd88xvvyQvNJj5sZ3Ik+X6
Delreg9RxazEFsy7sDC2Fmac75FIKsl/1iW4DlRfc1NRLEjYTPfJb7dUXrgVWVo8r76EF7p0uTJN
DZIhtSjFlaoxuiwwCHCFavrkvqw19b+expjO7RF0T2bwIRjKDf65rfCu8FNK0mxdAgBcz90/IqDT
lWGecpVF05DArFNPP5YzJOE+U4hA1NVjCn/1BfxLlmYqVvzJ/CJI59R5xUPupegom86i4OBENa/5
pb2R6iaeuOYLpXV8g4carTQ/FYHoDn06vJhcmn1au81Xbg8WptLCNQ8kneUjuOWJSAzzRHi/dBmg
C+oZZrt946SUNXidkD7vnZc3PHqF4CpC9IhQx34EBHJPiLPiphyu/1rjHJQP3PscYnVhwN2T1ZvJ
P83Y+p+pke2VImjcdaoYR32ayNiQ6khdn+A3togzX6ubnJmRJ/dQkd00v8JRpEcz049xotiwTzZl
iH3izHvAqw69Z7eE4ai9qB4Hv7KzfSms6tpDadXwOOhK3PjI0CRRQ7/Ld43E67NxM8xFtxQKWrr6
4NJsD1yiirf888FL1/gVCM+qnpxDHHnNcEboJ2ZCmgs9uJ4VuD/F+82+hARhbERdGuyel7CU+uzm
TvgBL6ONd5Ss8+ZArKvxwXIl+jBEmEoOoxbfJsGLcthyu46r86BF5f9Z1g4t/oeFkI+4G/1xRxm8
8E9hmUtrb/EksP7OiSKvLiEKO+ie8cFfUyHt8devEt3E3pH60LG6MhQ4Pj4jq5RcKMRc8Gf9t4/w
nar8xYYdyoKp+bosW2Pp9yxfv5mgDKON7EP7rwcb6MvKHQv2R+IFXwBeB4AyCw5Ctpxl9Smkg4uY
uB/xxBEPqSDrIitCnNByaK4eWvUUBD1qVFMPLHsjV16mDkv3JS6wbO6jwGdcyV3MU3uICT17Wwfj
GYstZfkPRWvcb23Cvr4Rk9HZW6N669OxnLa5hMFU3XNbYs1OspdCISgbPv4rrlvUvDUzlS9d71FI
De3fesMd0/2ZXaZsmmMtO7m5neT1NllqypiWsJ7izLGqL1sVUcFkykUNOiW7ULXPKq7be9aq1Zt0
UsXvjfahm5jaKeGOkEbNc2+yUNCtXAJQDsl0PulhSC9NwX1sZ/VR/oYdoXsLuIhdbC435hTRgEQo
CB9DDNGwtdPXqCbO/Id4Rj3d1QlbMDTaoIh3k7uUmIPSxI1ZQvQtpp0Uo7hzyyMvb9/61qmmOzKr
jX4t8sYjUNymrSw3rGVVg8UQEPqRyZv62Q6SjnsdRpYiaCVlUX9hgCqsV0Pwdnrw4fu0BLTJU24J
8lMCKKO6R06H/12hz021HeUA2HN72XHv4vMHateYW2anVbl30rKxWOQENmt/a7LiO+D/ln/M8G4C
zMxmaFfUW6LH1exixHm9TnafOYGSyCdH6vPgF1CQwYTZxC+3Bt4Dzw7f03hHz07mfhqyinraguHJ
Arpi8Vh82A4S2a6toAy/WgtXkPeIYLk8dIWJxScfjPLRfujeOHnRlMxv7LAic9DswwBeYfJ2j0SL
c8K0CVPyHVGUWpwWw/CwNc0YRDzeeUbIQjQijw/a73P/OEyRJd/IXOPz3aCam5wO1zj4oIbJoYOG
c0fscoP6SOSYtkiwTElUpJsSQxWdlIL4PQNh5AJvoCh8N9tTkt0ilKR67xJ1aE4Uc+ryUYhQ8ieY
RgnvCf15xm7mFhACPltXKMW1fm6mLdNGU7+VeiiHSzL6VfWVxo3lH/Iqd7tgh90mJygW2033UBLI
cx8n4czD3dikTfVAdkAsrGzymQ0gs32EE8JW0aUvWRV9zA5M1z0bAeqm+bUn84HiXrd+xWrozuA5
OY7fXPyu6bytfJ+eeWankm1smGEE89Ox9kl1Ejd9KwkNBT9On9bicSWMzft5afmYdjXcax/T0Ix1
dBeMqRJ7VhtViVMtYW25n4BprXSTTj2l/HrZJfEaYujDL/4vpBWn31smbck+24H4PU2iegnY0+SH
Ushh3A1ZgdEuDFO0wcDAd0Xcm3FlTE2kfi1VKNCWfKFJQhVmoO4CORVQNCDtYhcxqsT3Ko38e5Vz
a9hXypq/qcnwmBTyoSdrFE7E2XeUgxbkW1jVbQzvabyhbuS+d0RDOecqpjvSEWjxCEkErba2N2cP
LZPeal9J9YdNhQw6LmuWawu0YkR3d/RfzxjHQLnOe9jtWaTHk+2yr4YLkFBRLVq69yDQsR2AY9nw
quHnwwrUnqIQZ9UcoaEa0xpKfpKuYCdGHQgSMvut5tRGVDruG41KSOwDVtG+r7Ko288l3bRnOL5M
1CnrunjL+NCJfSQChaPRY3F2pdNN4WBEiKdBvFo3i0zGYsu6epQb7ZVZcgBLRwQ/wClF59Z6ccUE
lfryoAPR0V/cckRsIKO6HyJGZtl7OGt+g6Y3/5J4wFgI5IQWAy0VR6+b+6V34TlrPsasnI8I1OGw
b8mR5vtFl7Z/4t1l43fiYvTgNDFw5WXO3QU2Xty9C7/T87vCtDhSlG6Z+U9mcuZ3qJBQZPhkzXSi
KSS9h+vitM/cjsCAy1nN3pljI/FYzkhAImxZNdmkDQZtZe6xXrrNKQwg3AC2o0LlEJuIWZB4h0s2
ptNWdpdZxCC2LM7r6JRa3dyQK2tpcdzIbJTpFSp8jl9hGJoUI4KffBPZ911QsCa95gb+5P1C/eVy
F5mhDx+gGi4D8Euu27vAssIvAVw22QRdNnIwNqosTsXMemovABSs/0nW3ed4nS/8uIbfSUQsjyd+
LH61SSHTB4L7UXGmZK5bDpUKxDPwHTPtKTQiz8Nb0jRvC9onNiCSwQW5cN4gXPDCCZsaNaZ8EUFu
fYQw9NorMd+4voZVlk98Iqz+sVH3PVpeVMchzCs17Bf+GAoxwO/ifLbAy7yFLllu+EtY7A98Y93y
xh09cneUStQtD5Kav7BA0R8ZNqkDJh5YfvU4Dl3Q3nITmvzWyYKZbSE+2eyjpR6AXvaYHeA/cbWp
q6H7WoLWjPuYNuaRv1hW8WNbvJoo+bjMh7BPfbHvZim41VDh6b16AZiTv05rY2VlT5qbx4WCkXln
jb7XHlWHJnWUJafWhvflQFHK7Em5a9zKCDTmsaaMvOGNcqBZo30pZrf/R1gbph9BvfAhVniK8LAN
uOJNCFT/nOPQMSdLWlm6G9FKh78V2jljZcpyG8SI6eKjh4Lt7LDEQ1MvZxG9JoOF+9IFoFFexsrq
67Nnh529YzVsjQdcVah+QZA27a0KSHcH1P7JzbjiXvBQxveNcQlDg+7+cVoutgoA2L3HLvs4y6oZ
voJqKPGPjPK3bCkK7WpXHQNdW2+jpyS3JwDpz2U2tw8B7RX85uHW7flJTMc6Es1PT8ntSi9zMNWV
cWxty1a4Ty0KwJfmPXhYsItfAntsm0dmCOfejy3hHz1RcDHzQF3+VF0afWqkxgvR6hCUoTvtOhas
L7zS3GOWWk61J1Mf7kHcVkcICfNTO9oeAbAasJ6nw2+0uPGlTSlbP8/LGPyZeSNfI2eyzqqPl9+w
UWGzNlKoLckk1EdNz+Qp76AYHexh8gNOEFt4u7ZO9UuTTv/j7kx2I8fW7fwqBzk267JvjFtnwCb6
CIV6pSaElKlk329yk3x6f5GnfHwLhgF76olQWVmKkiJI7r9Z61v2YRgwRwdFOyEmzVgi3ytgVQxo
pLm9ReaURbVGpifgbHtDtANqmcqbDuhSR5Vk6tbOLmCbx2xf66bD1UAqYjAqMPjaPIv36bAuxFUi
2/PxwWZvfZ4DYpWtQd6okqHX9sGQo3u3BiNFUMHNMxGHyhqXOaqQr7CG047o15RuRbE1Xe6azuof
4sRgYQB9EKZFF4NoQOuqVeeZrIqu9TGrjj+J+nLAPw/0yrAS1OGsCAx9ocW+Aa9vXiykc3b1SoE3
LBZmICgk4wZz6QIi3NDuGN97p7TAr4ztb/3uyMV4JiYVAYNhgYlAouk5R97jNNsTXZfnTwXLQh6r
Cq+ldrr6fcaFqe4AHt7qI6Z6gi3a1GDlFwUoIi7EZNjBylnlaalpJgMwMpgu4K+yPNqrc87og4Kx
KrfCrowrlBEopFPZbTU59Ef4ccZWhUl950LSeik6gjUI8ug3VP3DQ1LW/bB1Mw8qRU/LxlPYNUV/
1AtktQYYSrPzjcxVWHw0GPhDUpwWpgxJb+khcXZwr1rNtCUqZXwJL0kJ3brrZPXYLIN+ZmpH4ucA
f+ZFrl1DPljnsvZzkSNrbEHsqW52Lv4qwqfJ94WMCZaE7PRp6CgNa9lyeMceFHkSePkIEbew7SWr
I46Sds3P40BTwSnAvKjjXYOGBQHiHm7vvOtbTb6xRIXit8bqR0bwwz42F2uHLane4/zJl8hJ8JWF
slyVYm9SOFfvSgdXcWPUhUQ7SSqnGait19v7hM6vCBDRaXmU5CzGdojcSWHKcSoynO+h6Lo2LMq6
xzk7YXEk2rSTDZ+2oLMjLHKdt1lfTANi6myNj/gEVu/ZcwlGeup43lIaWAPhlUvuxuUJxvxIygp7
dmZ1CskuqkOOvea22WfOtXl0EmEe0UdDpO4N64oga6Y449+1zVQi1ew07MdtlzNxHMefUuNG9eq+
W3aGfVsa95AcyCPFqDiH9hyvpEIjW95O/YrxtSX/Kr4jIbEWIYyf4gKEK78jSM5bEI1l/WES8yOg
mNy8qGWOqYNRBPIiIkcy8EwwhsLcJBdqIyDpQjDo1l4yolCm4YBqThtoqUwLq3DW1iu3qsGmJgOA
yxZ3fF4URkocCBp+0mybQx/RSN7zSNpNMeBTFsV3aLtXZQ4V9JLjdsVJSneoWK1XPSHk1DIRVoNq
ucMGjCCxptjukJ1I0VydAYuJrJUO8iNxhjC9okrQB4sw01aFoMdlHMx2CBVa9bE5kSO8ls+kDyvt
6yKHiZ+qFbo5HyxtYNe57zuHRU7owvHoP9AvThjsGqKF2RdI7LMpNzlu7SS0mE3fLjnbEayiIDIu
geKZ3oNL/AV1AaQHZTnYnNnF1yhak92RO6i9yeZzSNfbOCsf9auuWYq6//aP//jnf/7Hj/m/J18N
5vclaerhn//Jn380rJuyhL3e3//4z+1Xc/lg3fP7u/79X/3rRf79R77prxcNP8TH3/4Q1SITy/34
1S8PX7RP4vfr87+//Zf/t3/5j6/fr/K0tF9/fvvRjLW4vRrDyfrbX3+1//nnN83yfv9+//r1bq//
11/efoE/v52bvvnxo/nfvuPrYxB/flPUPyjpwdZ5jom/xNJdQ//2D/n1++805w/tRrTzTMwTGmZE
/kc1YZ3pn98M6w8P9ZvpcqjCUPUM99s/qGZvf6Wrf+Dq5BVtw3AIVrf1b//zl//be/+/Pot/1GN1
RRctBr7b5pXaf31Gt9+OOY/Oz6DahmrqNtozlx+i/fHxkDHA4Jf/b/xwHQFJ4keXoNcyt7csHvyz
fg8DorT+1YR64cSITu23S9VYE4z8m2CQ6d9AMgi7es0dtMvatYb3oarCWfbM8GL9MCqTIg4I4zEq
jZyC8wtsTkfuEK+jrvdzLuYOxXdeNj/RvKIVY2yG9s5CGjgGmeXUmAyIjB0hUqijLLaLl4/TzibK
YcOYqZkp7Lhsw7mUAuMRO4gs8nI7c7eqSrJ3mFBYDBvmzrKoUKlI77NrRKPu1oa6vPEFky3H9j05
Ez8ceawTvWpDi5RRP2B71tS7EiFpZoa3t04GSoPTE33bYLwAhKjAPtiI9PYYyYs3Mgste1fBjlAh
yQiUwQyEmscCYWO6c1hM3cuWNbUPl35AHFpbU8Y8pZcol1i+X3NrrCZozrU4TatVP+lOlX8Usi0/
O96JyofdpvVbPbd64rlatYz9ZGyZhZILxqxLcCogjR7OmdrQ9y1zaSfb0VkQ/fsVnL7Ze2wRQdY7
Y9Zq0iks8PURwehZsnNpuxBoaDooZFQsRpbdSha+H/eEpWuPpVKLUo+MuFDIkJ9wwPDTc1SsF4bp
uIP7FTvLnimFaYTOPHTOwYy9BpkxG7IpYt+bKz/dUnbuj1wIuwOXaXvzxMwyMdkla4jBbZ7+8wCZ
zFAodWbo0/bFIelPu7Nk4ygHgQ6teaO6zNbQMPqxO3U2yDLfs2eQs7cElzSawVSxjUiZPx9Spy9J
3EOc05sP1EBTHzEXH5UrorbEeepdIZyoM9gEn9ch8VzU47f0U19lQhI/1DSP9qtSSEJuJXxHpj+j
Z6lXp843Utelz1gOdZ85Ia/2XbKF9Z0noOFdFfzdUH1rtrYbwygL88Q1ubiFTwvDYiyWiX1aQEEt
ACvk+kpZH08Hlyki5yFxyq9KniZwjOisFxiPOdeG98q+C2UiDWEitgDOEvPOGVfmmmvP9GJvLS23
ENtWFUOCnif2/ErSBQ7/BP8oU3QOPW5hnKKcUXFngVmwUqmsP1Dco2MJbAo166lJ1BFIGLog7b6D
bnzkQXSwYmdhXrJQ97dRokkkhZWXE8RuUy+X1Lds8Y6mZPMcTjVn+U7WPdzclr2jelyxYzEe0OYy
3uitjtgSDjLamWnMdCcUXtaJ2yqvcjGm1XqPhxyI3UTBXayU8AvBr8qMC/omRzY519kQJHy0JH+k
pe/NBgCPclIFQqQGs+zIt8GxIfDLUMq4Oeac03hYMaE+Iw2fXhU9K9LW18tVi48M+RxCITjOXDdy
1XmVd7VlVujXdHrIq93qWhXwlElyf67JtcYdMXUIc5AkOIToEBHcNzKoGc0L259h/hX7omAyFg4o
uI2N1cvU3qaKneZUf5RZdw4Iy2ab4r1c1zBDoan8TOq6I0nPS0sHdFudTKy6FhO5qW8g3v81tpKs
GK+ju3gyTJZ1THpFzUjMYNVbHyFFq9ndLZslfzAAGt7SmlpwUX5d85JnBr3d2gV5kqyjFul1jcg7
oBqa1XOKHBVYuqagwvSC0SIOQkNRkg/zE8lvrr1RXdtpIsy2rL8LkCfLE4VEbBD0WdIzkeMoAYSA
D8NdNweKnBgko+ikyt0jRCNOfGOpo0oiswaIZbqAalzTHYTo5OYETY38HvC/S5aFbnicBv5/OW3/
OtD+6wGmqcbfDzAHEL9mGgBG6Ixtx7C0vx9gcrFMOejJRw76HVQ1OsEbQl7iQoGiNn4APhi6jxge
Zh3i5ma3SAo6m+W1ucZ2NcAwmRetcD5HSDVDwTWAOWzX1Ogqfw6uaCj8MbPe6Gm14H5NCM0e7T2A
Hs0kfRct6W8MvdGhCpR4jE2b5yIS004eM9QIKEP8dMpZjX1XjWpK1C3bPHrSFzg+a5O6YYlNVNwG
/6414pceIEQcsCYYBL+SXjtW7y6J0R99gb26zNVOCU26KIkMRanV/oSySclnP0f6NJQBWz1o834u
e4Ahqj0ryZ7Wg5ypRcU2vYMdtZo7ZIqrvas5+/Cr6lmLN7iHoKwFEA7K/lPP3GbhX6Euvi3wV5f+
VOMnR03sQMlLDtNkLNODLaflOzJ0haJSllb3hdPDmx7YE9f1faYgbMvYnHCF0KxL0TZfiNMH5VeH
V7dimZdIqYRoagXIR0/2r4jlSCeGNm7mz4OtWoavyZGlnUuE1O06rzvDJ/nohsuZTGzCj6xoCwdY
qFK0ewLLHfWMNF9Nnpy20dqPssBcGSDn1ttoBavkMbMTmhZhBJaFFqjVqqtPEjbuvCdwPUmvqz4a
zYlBBY/fllZbeZHAN8iEAVCebacagQye7k6UtRdmuIJy2Hki75PPxUW28uYJr/mpwPMeo/+/S2WX
e49W4P9QKqN1yWqK5r/Vyrdv+atWtow/IENi6AK7ahqWZTr/LpUt9w/Vto1b6inLxpvK/t+lsv2H
qhnqTUlhqTcPt8kL/lUqa3+4BotTzzMsBOQ8GbT/p1KZULW/P2pszdHYfXq65eCTVHnVvz9qsl5l
ZTOgrCPrjFMNi7TvWtJkXAZ1jqMFnQatfZxq16yo9gk8olCPKZf6xjhOjAMGffF8Z8zGLQdbHdhg
iWXuHCpF3UGRoaUmbCfEPx2QwTidejO7zkyftqVHhKVa6py+HKBD3vvAJ9GeoFm6PX54qkMV6Csg
wyhF2JJKqO3ZXe5Va2TkGfcjemK8RC9A4qRvee4vA6Hoxi2GqwONJKqW/ozaNdknXmTg1QjBL5a7
KgnmSRIj6C6PrN0r5jBP9L4tctb4aaHa3emGwGNyy5aGErrJyXklBjOb/Qyihp95ZbvLjfnNmwGh
w01hxJe8ACyNn/o4/tGOX4KYRtySBrV4Y0zbBQRFoNrLl6GNG33t3hPtDj2Ks8HFiWZG65QzccaX
0hZBn+nuI7jnbEuU64ex8OanNvGnppUEYppi5J8M7twM/E+cmHtyMY+1R+CsRPo7FPBDZs22N8Zs
zdGqhzhUHyWpKxc7SfCyDWRDLyM57HxHAsNoq87PBIvhA1GMiVwhlfKb3wajl42KWfLkho7TzLkS
Nci/Pta4uXltxWvsDcwYKB0xHw/hKthjk3wcqZ2mo9J4rYh58EFd9DtNsV/Zlu1hepahh2M5zA11
l3pD/TaSIZQOww+jQhewkhyzV8YqDrlFmqARH25ZoLdq+Ajp7dxNoX5SX/Ju692TdCbvHOc1JUCj
Xs21OzgtqWzs+3fqghpZG5SGeWIB/UZhdW0tDPYdeOtoPx/bm6MOASA/xGIuGxaEVcDaf5O9WAuS
co8ONiAmAYpVabYhCXq43HqoeZ1pX8b8UVMhOqBaS0K0FQFYqvGgx2bpI2NjSekIAVZSfDZ6e0JN
Ze3Sk0JKwnEGN+/XQt+C8bhBqYZNSScVtJTd6M/X0B3yo9Sr5jiynEQjbR95T2j+9KfcTDkEGhZr
UBF8Kykeeu89Q5ngJ13sBawG3lKjwsmac8sBgIfhbokW/gR2r7hoz3krtEOCt4EbAmWk0e6bNGPL
qLdcac2UhBXRHDZYEqrUxNu6JAb6Vi6qaEUzHiEZZ4Gnlx+CxFFfOgN8hagprfWO4HaIC9Y9QeVs
qeirjpWozB12QcF2DXhR69TxJmu8+5QPKeqHN6TlCNqhEEzoL/EkxzBN5u+l9VpaFynNF7ys2sZE
aYpnDC0X97kDncFvVQgsKj9oa0x3WukUYZmx8F0QCVpNLG/c/OmOgSB7yUiH4sJDRa2DVHY6PJRO
bmWHCYgSHy6nLS96WnNRO+azDT3I9BR7U+UJN+BgnGq8TKd1qHZkq15rNRvvgGKj2Ss/e69/L2fr
QwfLMyUaUWUoCDZLQzCr05lvlgMXoqu+EzoHtTWppmCyGC0bcoGs3RIXD15gmy2aeaE62+KdIY0Y
V+WVuidn96ReEzF7CAy9mPmt9SNfu3GXOvlz3sC89dYlypsHJo94GD1r3rSW/kkOJRK7pNgmE/ex
nKYWDVL60k5JGTAze5QsgQJ2RKRAsOBHRM1HjDw/d3doSV2eDTax7vlwnMz+dUzNHUpqzx9JOwuc
n1jy6p1koxQIWjWaZUMlUNV7zFHKL9N6ndOzSepNQBIjgffzcp3d1ga9LLnU5Bv+g70c5ilUTHH1
9PnaYED2EVBifFXyZ+ATNXFCcWn8QuVyaO3xsWweNIEH07CQSZq592V47rFP9RGM3PyYNgAGUAti
8LCQdJR1ONeoAWrK3kjB3YuacjzOyK5DiaYHsDKDFouLBZzFFAo6pxsmrPRbnUZKaNP92qZ9pFnL
hbRtsL20d5uivLfyhpCY+Op6GqN749H+zeQbtfduvgNTyobDKOZjZrRBJdtlp4O/C3BzH8dGbvrE
mYKBLC5c5FxtthOBeRmDUb9F2jmw3Cb7F1nIGyO7dxdLP41Tc19qunM7SL96VbEPsBBeMTYWxAXd
Ps1GUAc732ll8QUO5B4qmb5HbUv45DScHcBLlIls/qabppEg5cOyTMe6ux/UlHbSS8koGwiDIkAi
s8oHiVr+jLYJ85CG0FYYM/RSSWgW25+17T+R3uzywnuvirk/rh62uVqx1XBdvGel71/Gs0L2ULD2
yZ09alstDcu5JIJmdYxLiveQlqF/G1hJg2otXHSGePqka1yglGyJTqz2JevvwELrG2R1h7k/MbcW
kTzYsiJDMBniZq6O/fxYZPG5qdQPo9/VgvABzzAAuywP0wBg4baJ0ZV3AhKfKZC/8BzHpFNxZpgP
eUp1gDc0bLT1NOGPYvPxwO87onlFxDV6DoVB+rQmyr1+84PES+1zTOC/Jk1riX2DYbqfsVOFOSEa
WnfdYkptaFtDVX7WxSTRIMj9mizngiPmNMni2GRnzEBIP9zXFqGbr89oj1llDtVL9tKPK5puTPtB
HyOh5HpBApU8qwOSD66L2J+lfWWyv3XX9bzq1mPRL4dhPBPe971CAEBeLN0Rip+QZIwFfuRQh0oe
IwrtUNarpYoqtm1CuK5MPTQV7yOmfx8xL1i4+ZSl4sDa4a4Apx/ls3KH1J+IDjNcDPZLBYnIURvf
oyCPdwkbH1TFHhALieeLx1CaOL+MzL75dGEIVuaTUw2bsZ6fpY7t33KR368eHREwKLv5YEy6E9xM
gktPc+PvSkykuis+JfDPALkXwwcar9AV9PLlyueSpuMxbtMr5+bO07BhZbpx0fX0IYWqzdAGKPnk
bYZx/WHGsDorXKMRcFFto4tPFTiqr5uIMZoCjbk1Z1GOKCtAUogy0hCUg90VfeJLY4L/z8c7xHeA
e2W+d1BKR01TZ+FYzFFFPs4ZL2h76AXeduHRhDnZFpMidizeRygd6iCHXUulzue7QMEE++jVpPIu
ydAdBVVZXcqFQdUq0aiwUR5ZzKCMi5x0+Socs9om5Nf5UkIRQtg3++nQpVul8B6Gm1NvIiAwAFMr
I5iANvWng9fIu1dWJn5ox9pN7mGM1MUrRIV5VzprlI5k7wqNSLcpoRY1Cc5FJ8+QkKjnJUGxwwxk
UrUrCOMXa7CMUMFoy2Kr7KEbJ0/sgozdaBtB21XOMdFxNhcaIrRmItoFY3DIQhWnqyzR5upbtwLJ
C0lll5TTLxct4F2bdzWIcAVGl2neYb7aK4mXE8hAaWfAPB8r3i1JbUVU4X0/aHuRtFFV8tSGo4xn
bFrg43djaLqatWPH87X0FvoKiDid7Cgp7JIogeohb5v1Tpiw8urkzXFQkU1Zqx2KKIVLOUEBDeJ1
7De54T6pQh1wM2KvBVGyR/Xy3nagCNjhggilcK/rem8Dxz4IlUViPhXWYXIJc8O9z3NsPCl9EUxM
TbYkg/hMAGquIPNrQl2hMYiIJpMzYa6Wa10zuYrv83WFV7Gaj12dPLv4ocdar/eCIy3kNseFpOm8
pPXsdi8TQKX7MvvQFDTNIuFJoxYW+CxBmlva6+9LjB4jzYnzWUwlD3NbP7ICZvbk1Rc2XvB7Kh58
0HtCENG/Kps8hEmdq600OcQBLhymWk+j8cGBu3n8vGmlVIGUbpAjJcLM8QxHMphv4eHZChrYMcov
fD335MbGB9ILN2x2tbBmSEXA7hvpTRC3uaDDNDmZIIoA8qu27yjjwOOnLwPimb+rXK/+LLw2Kq0b
4SqdBJKN+AW0CXc1CNTdksB67pM1jeBQDAjFuN0r3Ia+I6iRinT8vA1Y/AU1xcLhGFi5qW1muK9s
F3t81caZs7bemerwTARP53M0ig1udzckQ53YQ889qDRvsazeHNUEbjLdSPrpmYS1k1m53p45LYal
9hmS6DNCtLPAVIS9Pt/JaXjW+uxhbd1XwLFXTOcmcpQh20gHY5wg7+bcSxKIVZeUiQkVOybahdTw
ZIPssDwy/2cemLWc7nGXBIazyKj0HA7oUdlrnkoAYHVMM3SSlTJ+ed40hUwIgFoOOMWJc+bbwRBo
zXeo6mid7PrkEDEd1VXLSd53MBlUw+C31PZOle21lqyulrM6H/of+LS/G4ogKnN1EEMIZQTck+hM
Z3inbst8rR6K/bgGuQJSVG8zZ2stLkI8xGERH3sZDmV+wqJDbq35KLR53C4Z/QEm1Dhilud1bbqN
YYXv0h4BldrcThpP50uPzUGywL0BeJQA2OIaOCgV7qVKWFo3vnZVxkhef0o1GDtNb7+7nTfv2fu+
6yvIfFepaKuEFaFnuS5I6IJsXrIHkHcTuQ2E2VnT482XsUEonIZOMqElzWhvs1dGmB/IGHlyCZTo
3DYgwAXUY4Wu21Q2yrQEc0JmCCii5FKxYIG4GxqNqr8tasM+dyEgRzfOtOj1BlAVDJnUfDS7Lg1u
rfqko9uy0REGc16bh99fbN0GqW1qRRt2KUd7DUWaBCddRLZC6lP8BtjYfIQMzPyy4tGxYPAh6STD
IKidMOql30lxtWltFVLIub8V5+Tp2dWySmXfoLPwwcvmiFEHDOBxfLJGZ9hLzMygzsqzXg1V5Ewy
D0cMjI+NCRQ4KxzWjcRotFA/7hsIOqFZzhIK76dS0QHrfUqKLZvxO73O1QAm9E0HCCJV4iT2tV5c
SFJwz+CBmusQawHwxnifo0NNZe1EAI6ZnsZIJFRb87bMD69jY1qnaR75gtDrhOeOy1dD1b5p7Wov
UvXsLUkFI6jsUuYHGv/IexJIk1wOUgj2fTXw6ODKPP3+p99fCqtDolDnX0k7G4fs9qVbkmxDBcDQ
tNBV8uHKeLvYTcz6iqQMxrCZd/j9Rcj+r3/S+vTSC887kgVQP0DX3HXAkXj77NtYuikR3rC1q5CE
+j1MpkgHuuOjaFd8QZpJiKz4bqFauSoT5hyd9xV9KFtGzlYWSPoOap2gAvCaQFXfMGiR4oX9leVl
QdAPdRsh0jmVLoCViBTlJBSuTMiPSZKj25hErWd7ZGzWgz3P5rGuizkY2GW+1a+Y6wpSqRQwuqnd
Xn9/gQteg1Golq03Dt2mKdDfwJy6urCutrOJjwQAA01ew6OeUZubXxDhFhfYze1p1l2flM4UIaw9
Naekr5jjevUP+Mdyk3ijdqTDAX88glHNTJEcSwUqNb5FpmkyX3PMvlVMdFbGnovFX8PBTKY5gFGF
tZpMnlyCVVhVu8e5tscXivxXllfayVV5qM0mU40OhO4xqRLVT7mtQXN53aHXtWGjwpfHAuRANWoM
aMJe/cDdO22GodPvuIa/Iyopr7a2KWx+rBuY8VjZu3GciwdWfzYJn3AzwPPymOR8eMgmPb53+1R5
QodSRP3RKCtxF4OBuXNxjRxjJz7SjSaXevrZDxa7Q9Fnb6mImy2IByAfDCq4Vb10l6WxFfRzbz1O
yUhlX+veFmXaHAqQ22FG0isWlb4NZ0jx9zZLsosKq8ZgAIO5bBVHFnbRiFKclbXpbKXa7swsN6+g
W6SWHZV+6qK1gBIqZT4+1FBuC/qhLYryFnmOcO5j8zrofbMtefZQ/ZTVnQXmIlLcFpN91jfcb8a5
bcS8k0Y7nlpSwbmTZzouywFfv4Khptw/rTUWy1yvDkudzmc2J4TT5w7SVmksF611Hihb1X2Wi+Xy
+8scg1c0u6a+2rZ2sXuCL/ti1iMNUgVgRDSuwpDnFjL5GXug31KDcIY7J8cRnw6rig3yaeuFUD0L
7TZPPJrO4tzXj4Rgj/c1J8q+6ehAy6Ebz6KttioDnNR54j39hUTB2VCS3Kalc7cRM7ejnSsb4G14
+jTVV2D9zrdKF8xLESBcajZx2dfRByHH00FVuuOk9Dyxex2TNcDYKSPsV0i9DEYhsj2QTxbDRrls
0JQB6yQW+okD/juYH4Vu5HY4lF7/5mlNRCcdB3SH6b1FIz+Jenq2i/SzXToIdTGm3NZTIuOF2Bg7
hNK1+txV5aWieMOZdTeIXdl54w55mHOGnblE5QBGIa6vRjZuVKe0SQJwm8M4MLazYUKFHW/6ivUH
6azKiDGPf97eRoLL3WUzO+MTj9ZruoQgWIF7CWPf5x1My1n2IWwkGcVd95yxtww6FtF7w4150uLz
mUvNo2UiPwptnp/oyRBoBYwV0yVDxHLAj9LFrBvPiA9xXHb3SI5RI/MZu+V9rKDe4BlDmgGN7A5L
rRvWs+qyL5r6sIuLjl4xHQLhQa3DWEIzgowClEITuAXvM1JZLbTtdmtTKEWECIYV+voAD7+5UfOf
3apaBF1Z7/awPvKZxOca0DjJLtRcBLFsDJK6gH6uzCRI5e14C7EcLIcJnWc42sXCu/7sLMr0qnGt
RprRunuEXu1etpEnNfKPWrvZJibgOQevjzoPPMubMQ2tlgElZtIxTFpKO9ayV6NUXyEjveb2cG3V
OxKVh5ODX8x3JBxdd/Kkn6dNSjs0HWaDt0hF3LenOObYGccgGXlHHS5A8swwbnmcQQuiGlYXzceq
WWRVQSbyi0xP3rGWou1PofRYeqS6yZebRErqpdsOPHNQLWl8uYlFSQNZsw2nEyk3hLXsW1Efeq11
j5h2uUxybJi1UkSWOt/jtQgqodwjKHiNazUHeQNY1YwnIidXU9sO49Yx3PLNmZ5LHchzr7sEhMK8
jVgSUk4sUg+SziHL4faMkjqIxlY52LqLf9LxXh0UiCFr01/cxMAuoXmEccHogct5ZZLx4Oa9HmVm
b2+Fh54HBuoDz22BnQAcDpMs7cT5f5cwiWDIWc80StTz+Fgh9qCoYcIBPY/d/L7phw0I25Nhm04Y
o3LcapW7zT1UMIiQnChHLDzFBA0RcDuxSkGNqMioZs+NudXMNxP2IMlDmqV/+T1m9ZFZ4yXvs4Ga
c8o3uOuYb49OMA8e/E511YOs54eLE607sdb5nF1v5+WW+MBfUJCGeFMye9OOzrn3tWqwj0wlu0Mz
zWhGSgc6m34eQT09SJ2MZqJqXxvXlFtOHR0+VPGKlZIMhLFpH9e0R46Jjsf3sP6EKq6bqGrKEpar
3rBSQQ+bVPKmkxwOrokEGK0/1LuXbKoJIJ5XHqtAF4p03gKt/KipysLSBjWfGYN8HUwtbF2LEnOY
5nAEP+Oy3N8RW5u9kWF6Jyt+xM5g8W3Y2XaYmEm1JJCGTbaklCPLtjDX70Mm1pB4UoYY3LdXrfN7
doi7uq03LIWmS61BqPRS8wAUCE8ZIXUoGpLQbis3WCTuJVHk9fb2pC8t59VMuONUI1uihKBPHi/J
y9KY9h0mqAUERnWZ7aXYkVREedwEs2MS5ikhVPGOqtqrjs0Brtmy0btabtOG4X7sFEewwZhPFutx
scb1lOY3EJKszG0N2DgpuT29rqfTWvJNlxtrMJru4qeYGDasXX5/2KRqsuC4NXyAKrJ7aE8vqEF+
xvkstkNlFvs5zrYdltebETVYFoAug7niyiyWp4mgMeYQtYB6IhJ4oh2ZeVl3sCo+T8FWy+cegKyU
PmeLSamXd6QsC7veW7pBKzvE9xyT6avdaOhwuvUBYT1lCTiPSCWZ0GJ2CwmvCM2OuE2LWylElaCH
2pzvTbtzQrXqnC1MxLLElNTpvwRtHrd0spWKQW1giS/Ahw/m1DKqGK8Tsps7/H5f0GNPqOmUSFi0
8wKTYei4W70vUKs4hrp3c3npyvJy08H5jlP9TLt38zIL1f5sAM81hY7jmhMX/+qZNhXXUaxy6H8A
Kf+pol7w1cAcknED9P241uSGeYwJ6AQ0CqBqRyTUO9i1sCcKjoxuBkjQpX5wIFwZyximzTMZ49yU
xMdsuYnSk+ciTd+tkSnwWqIeB/2yyT4WmO9RqWXsYlGfoTZMdzGMyMqaDm2vPdwYerDGVtaPEudp
ix6PdN33OK0cehsSi9v2AyDQ4xLXybZt8dJDUg3q0gzrZUKdb413hUuyGe8QDkPv0wHXHBLg/mK6
xFdbKZb0gbeiaNbnQq8P9jKwupNndlvEsy2FGU6Z9dP6xVrlkEt0+V6ZpcTnbcy0ectTrwxWl/wL
VGq+TmHroNnkhFff82F5yK6ZyLywJ5Yv6jXGc6bYI2e6LHn/hWQPX/skLjX+IR/IAYPB0zrrDDQU
8VnEvQkBn8Gf/rwq+aHsr/p42wSaKoQ3gsDAhlBwsDwiBM6OSXWvfyDfvuZyIWaZbQLtftgoZKlz
WvRs6nC6xvJzieXBSMwPwhTuR1nRvmv6Gylm85ZhhOvn1MMI+xl39ROZZSPNIAnpfN4oE1fL4K0g
TMt2YnOfDyUjzZz0eLki2iEyDbV/w6SH1RtC/F3SlQuQBgAUS/Y0F8OzUVRfagq7Zo33RjKIcFn6
J9nbRzexxUPqrW9w1zfMs++lfoV58mtKufoWFGqhx6BNKvC/DVzDacI9VJhP7vTiGC2IhNrxYHzD
0RKViwQG2sxSOxM0NveBpueFPv5qx3C7Cuus9vMbOKV91Y5n3fu0OyaJ0/CO0vMyL8ODKkfIUfhu
fZ7ZX01Z/BgAVIDtqreYOrTTPDHJYJm8XxEysT3/H9Sdx3LkyJqlX6VfANegxTZ0MARBTeYGRqaA
1g759POh7kxfZjQjYoy7XpVVVhYQANx/V+d8Zyc5rUcgJGdpAHDZPZIO2hM2ym3CURSsXabQxEwv
gokDkaF0lYkXXjtx9rMzhy3RkbvOLnddHD75Vf/bNvpDmjLJ1khIMgKtOGws71nO2Na3m+qptCYp
ItNk0kwy9RBUi2mqssZF1M1tphbHIl45ObZyq7Gm18butC/7v8Dt3caN1rHziRhO+CwYKoxT5GvO
m0HJZ5C1p50QBj9FMMnhGIc9VobLcqsxlFogrhuOm3ASrGmLDBX4Wyli87EdDmQT3OL4Np1yx1Sk
vUFDMQC5Wk9NLNJ9kHF9WSDSd5aiNe7rPsnXNmgv1GD6Apkukkomc7Ni4JpOnv+G2rCxC8NaSibo
VuEpmI5SfY6qmOUAurt1E3NUWnUbNJNMiwg3DH0aZPXb08AT5Fn6M8N6O+saCC/TgKwO5SLznFfP
JIIAIdhv/vObAnpLibSjrttPjjnMhyRgSp40e/SDS7tT7zSteC26G1S9jw7YBLbYoIlAypiFZE/q
ijZsR+JnROLKKVM8cjzuarPc+iOKAMx5j0JP9nbrzzjM33bwI2iT9KwY+0ydPCKAfKgbws6Stppr
Ubbosn7WSfmdmlv7iIYfgpFprO44tqxmK/UARdeeGO2OXwR0SNnliJ55AjGUof8IymndRMWramc/
QgtfMI7/ezUphrk8aspclUkDVe4j+7Yqqr1OtVLTYhVbZECTkbsN7GmhS0xF1toQvOS1w1leVRoy
K/SjlbbT6X9N0ssOZCi/QkrLjcGTpPVSBHa8TiEDozUx4SGGDubCksSEzt6KlBUsubSgGw1MxxG0
rVWh2PPK8PHd4Fhactbo9k3rEymMFiKPumYGkyOaFam4H1tzI6MtnntCq+fmwBYZrP6AfaCnvobD
qlnsc4n2putb9tbaYlf5D1Gl3+HnQcHSNQuUSM8cllCACiYu/E6mMI3z7iXpT001j7HR/1ESaa2j
/H4dTdcLgMsRIvDeGlw+LqBBEcoJEjKKNsrICRd5Xkh2amOVNhzAO134gWVHujXJiprCr0WSsw+q
HwBHYz0FyQ8d9kUi1JLjvcxZDc0vNLPejVaIB0Mz34Y2FOuxJDWCg4ZECgi9k1wVQcuQV0Qag9Bf
dC9+Vj5lRjGyDd72m1Qo2iyJZRcSEnYsK/kzWhgke2hFHKoyPbfpCr1vvzrMHpgT9ujztBX+gn5h
0XCx2IACJn92iYeJ85+A7XHdHz9S6GctMN+d7ohVa9g/ytAcVxksYE/if2OzGjFQKuPGa4d3WcUL
5xT6azgqmBB16YYKsOtGrJSOEo0LpbN+ZXB+l5gH2TJRTFfvb7Es9AvMJvvMkL21JeOO1kSLjl4Y
PwV5hCruoMQA+9wklXpD0LQ9L3QykL2drvg2mt/oXsjOo5QYqKoVJn6B7t+iZCrmpAxMMF5T3uAo
fLLyaWeWX9rygAweYbRxgggzIkD8PXAd/BcBJoEIRmOhBLeV2vxIIJOSIoZ1k6TScV7r+gbNXHGf
6/Ixdnx6hKo8qpJZfEO6eAh/Vnmd/xH/G2w+2kXt4nHy5fzXLq9+v/8lX5z+r3/LFxEh/ov8mYlV
aU5eHhmJ4r+NPoqq/0uxEII6loy2UTX/I17UtX/J/JmKRFExdbw8xn+LFzXrXxxvmBoXNDSF//D/
dJX/Hy6fv3WLEkJGS8diZHH1z94ekr9AG/q9fy8NUbcRvQ1Em3334ycV5xcSbH5+8R8H0X+uPt31
k3PIMj1oqwRF3OXFP+eOe7tv16mowf0m4+ryPaZf+tU9JvH3p3vUSoNFihSn+1guniyo9FT6aaTO
wo/LNzj3irBnfb6BJgri0dWW1UzewgPwQmWT+Xn7797wl+Xts0r93NVpLX9dva0Tg7AI/97G5T5D
wk9eZWPOL//0c+9G/vvijjHqwD4T/16XFGCFDK3vacNqC3qZtrl8i0nY+sXrN0/MYR13kMaRW7R1
0KwJBeVwQdU3Q2gwdw3aSRZ05WHO3WmyqX360HbhxL2PA/UuVrBNqMUmVhLGNOVjkkhxaNBc8Q2c
abTmiYS39toIiFzo3FkII2eFqaI11Kt5k5JiaqOUufzeznyaqcd/fhqRkzEIn9S+Q300Hngy46HH
ZHdrGrX6fPkW5x5kuvWnF5bYmtaLJLXvoqY5chwxT9iC7szgIcFqfOVlnWm+5kkPNxxIs5lhWnek
1/yQEiQ8eWW8XP79yt/+jf8uH+ZJ147tquDAr2nv6hLDShkuuxGotLdVxbM9PiW6DqmdcMVWWuKg
ZRV2r7PEunzvqbx+2a5Pej25TuyD4MYjuRAMc8cJZXrfRQeTxZahsWsWA53Ch6RuW/uVfdNZxr5y
UpY3nrxPQU/933+UrTH9nVQhUibHidhFGyn/A+n4yus/0Z3/5xWdlA+ZlFNCZdv2Dn8cCOWPMvyh
I+vwtH5XZSsFlQ1LqJnEEofFwY3Fabyut9sOVOGV9zSVkq/6/0mJIZIikiqgr3fwQmaiQ1XN+7JT
sVZMXg0UG3Xb2a9eccdBq5JzwFhxHohP0dO9mVV4LMZ1jkuxSq2IC7ry8azpI33xoyZ/7ueWnw7s
3jZSEd4FbfcLcPEBgc+rDUkKPDiqhQSCXwVePBgcUmHFotDgB7XMol3PiJ4tdZLk4dQgDfG2icaf
hWnCk5YOjRO+9rX/ZMXSD6UxVwMh1fiK5hwU7WxFOlgIRdAw14Akm4feiX7HkORGJviQHCGi2Ta1
EZgEbG1vU9nRTTCORxO/OtOCG5lZIdu0O6KliVDFAcMp+bFum7VvdjsBhowCvkP9dzCb/MXxm7Wm
lhunrdb4tu5wTTZId+2VkYQLRP8drCp22owoQH9artQEa3hLaSGmbKYIj+lddp8kxapvIgdBXf48
lOaVsqacaQ/GSZVWutQvDRGXLjTSOxKmAOmX0AI5XdUQjuTIXdmNP1Bep93GloVDC17pcls8U4tO
vRd1z/GfgVTNHapiVbGuy8p0ffnSZ6qBcVKtI+bnupOqhat3gHxNVjWcAatF8Xb58mcqtXFSqXUw
ULZZaKVblioyZKPYDlYB90QsfRHsLt/j3COcVOpWqkk8BwjlKmh1pvw0SUNrlui3UWnixvjeTU4q
tpZpg6X7Q+0OIjlWUrEbZOmWAMdvfoapv38a0Sy0cXgmrNKVSoAfI7JnT1H8ib67/d7vPymnEiw/
+NZ+7bYO50CSEUszpUbQEAOMWH7vFicFswfqWpSmUrlCGtxRkhAsIJwpZQysl29wphvoJ8WvcUwj
a7H1uhkrYlyYHI11VXztE5y7+kn/7tmmqMlcqnGMhA9m2gNo839f/uHTBOuLqj2Zuz5/3RRgNhzC
pnKdyPvjga2YTfITL/DcNjB+dbZ8ZVVy7hFOOrNlS4lAg1y6iaewnwYolnSN9uXyQ5y7+ElXjjQp
y9lFKN24d36KadOB5IsrZQJX2tdvaLrpp/YP3HeI9DwUrpBXooUnYq0i0W699pAFYjJlfRBpTpI3
eGBPxB/fe6L/0aeHuoT5JVzV8VaAGcZ559XD4nsXP+nRbDQrY1zZDBewF7dNFFjzrtXNK11havJf
taiT7py2KQuSsMZF0eiQbxFNECH5UMbRLpPNl0naSvjMcEyz2rj93vOc9O7aNIdRjnlZzEqPo1I/
YFMvrzzNmVFigoF8/vpObuEm00XlAgH71YDAgDL8i8PcJariK6s59czwPVFFPt9D4O71w0IqmAlV
0SunROXPTB7STd7U3jKm/XGEUapHcCUVRgRCG5AZKvdEgSd70SJVBGfvLQGbli9QbMZtgVB92UY9
My8SP1bKmKjE5pCQdPltn3sjJxUDQgch9JIs3A4TSYEIxtPGW+A9h4bOcfkW04N/0YS0k2KBwdqr
HJHS+pn2bXxDsWYW0OKGgxRZZ+vaK/t3qEni5vLtpp781e1OysdIloTDLqVw+4QjyAqIFtzN4EoD
Onfx6c8/lQ9L1T2InVLt4jBKF3WMLL9Gb3Hl6tNP/Oqnn9QJRUOVlDSDcA07CBc5PgneGYc1LNvD
1ffejvr3AzSRUSPgiSvXV6MWXcFAgoKtJlc+9bkHOKkWXsnGdNjbtWsJyOaEsbymnmbPEkvdX/75
55rrSXGwewlOSVgx8LQVeI9Kdz4Gp5E3th3Eh1qvi/vL9znzIOpJocitBDStWVVuOWqPSQ/yohLu
aGV337v8SY3IYRiQ7C6Eq8Xs70gBMEFOCNna/3Xl+mfek3rSrTuUPI1nh5U7KfK3SjkAGdMyZ46b
Qdvoeqa9wUYtFlB0OXPADQljEJsrEwZnrkyIPUnAkTYMDHq+7iQ70bKzr9goVcvWJGkhtL0VsD4M
lcaA+m1Kl9I1WGG5VKIDJvZkmRWys04C47FsvXTB0Ue5wGKqLsE0WEdSYVXWkHW9cPpO4wRpiotJ
U3lPjjvjMYbdWVzIxr6oOYUpWicBUOvFB42ci2UVQAuD7OkctTK+K3M5WqtajgQ55pS6FaJ5qjQp
2ka6nS1QNPhIv7CLqQBzZ+xCggu//IbPveCTll53UkIAVl6iXsazmXIcbofpRxdy1si65vI9po/1
RTn4Z4T5VGxM+NV6Czvbraw62gKjR+ZraMPvCV8/K2Dbor4CC3T5ZmceSDlp8Y6e+IL40MK1de04
Fv0r2zFH+K07i291+RZnOpVy0urDYqyFmjAy6oUHYrkpAOz5vrVDAm187xbq9HSfXllbAe/1ZUTP
eDJqZE827Ucq/UXX1N+9xfR0n26hNgSmmWiT3VCpj8B9GWTs5BGC+dPlt3TmQ6gnQ4wQCseknc6H
YKwnFq7CgVzWJoZ8L1ibvTVuLt/nzNdQTwabfuQoEs1N7dZFeet4+rHuo8Ngelca77nLq3+/ph5D
JTzhrnSNyvB+BL0UuwTKlEs/CbNvNtmTItdoSOrlQZiuGsrOXtW0d2tsqTOWnS4kwi++N+ZMWIzP
H7yRIH1Vg2q6TNu2Qxbe5/jsen14inCwXv4WZ765ctKmRkAxYVtwi9SS1v1Y3TdRdUBUf8jUdn75
Fme+xz/bn5+aLWJxzog5N3OjZI7tDc83HObLl55a5hd16p/N50+XtpjjDoYem244trtIYLrQHPfy
pc/96pNWpPa9WVY1tinPiux5J0HtbcCdR10dX/nxZ4rsPwvFTz++cqTRG2Bdu1ICyDTLJbdT5McU
X6bk4KJQgivT0jOz4H92+z7dB4NkC/ctNV3Lh2LBgbRnj78R8N04mcHet4J10fG+1zHkk1pe9RNL
oy741nEhDqBph7mPUWmTE/u6aGpEvt/6OvJJQZc1m5GphVCqWg1686z/AGqt7Em1qdbfu8NJF5cc
hywFXTHcrgiBv9QIve0Vgszfly9/puVOx8mfu7Yf8lOLajDcelA4pIqDdNkbYFovX/1M45WnP//0
ycco0jt/QHw/NvY+KY09oR0Pdi5feTfnNorl6ak+XT8OHBkklsk2FaxFvTRWvp6sRghXRHZntb0u
xUFiJ7sgHvHyA6nT7OaLnv4PJuzTHUm5soPIsE23j/aZ+eTnxZTsjtZ4pWaPbDMt6uKQVdLc9o59
+lvVPhLtRdbHnWZumcLMpn8rb8IxXo3elcp5brktn1QIPegBkOMgdmGGzLBCwZ7/MzqPRKDMREXu
tLfnbERvbq0y2sYokmH55l4z6/R6Ho8cQWECLKezkxINyOW39M/A8NVbOpkbdhHx3qaZ5K6NG6UL
HqUCqbGPrDjdZjhoJvFYqb9lZTUrvTd2HzD5y6jexbxIoTv2Vzrn1Nm/+hUnSyX0M2HBajV3TXgT
Tcu8HhNlzvGama2CCHBM82oU6eryM2vT6/6fd5Odk5ITeLHZyaGduqLF6V7VHJUZ2LkIUq/012JE
Rw77ftj2YfEReO1j59hwmYJiuBWVj+K0ROCmGPkfNanvyXHMSVupuhkxDd7clE1/WabjY4/YemYU
iLniiSfZx605WV9+maVAd46/bo4oGq9PqJcL2/P4G0YVYoEbiytv9OtqAez07/7Wo2MwGq/KXEkO
/oAMwJJvt+OVVvP1FEB2TirdiHm1lBV4/+oQ+LPB0JjClvmi1xB6w3K7Mis7d5eTgterBZ7DsE9c
sOVHAtF+m+XG7J7N0b7SEM69o9OaZ9W5Vkpt6vppv8UVtY+84tq2vHqukZ0UvFAEYxngXnYbFdFz
0I/KgwmAemtJMYoscKsskmr0u61kEyk1jLzDItH2kZFWN3ovheugaFDyMdLfjWwWQCip1JUdBqxU
UTruWqII0O5iASD5pjMXQaf1Vybb516L9nfT8ZPREw3B5K6nWJBPoN/H13bwzl16elmfanI4jhjj
Kj92/U7Z6Jl4NETyerlXTw37q059UsgsuGtpl4jYTQp7pnXkdoGY1Axxb5X6vo0OaR+/fe9OJ8VK
7nrFkhv2u8am+hXkKBNJqF71tnkIMS57SfEaSPWVcfPMCzuFMeMizAJd60KX/EZroRBZtIBkdW3D
XPt61JftkyqhZfDKQfeGzOURQpYLlbCazrjLmq0piO9BeWz1N37427GUtdcX21gZFwQsLEQA5MV8
tvVgZXAo5KOa9wjTzZUH2DfzMXiMvXRmFy+WWDGXn8Wa+uBhA428CO8VW/Ni9e9bKL71vXpnn5Sk
jt39SNGTxO1H+SPOtXktS9f68rmPcFKIIl6R6oU5OvpU3YFqWlm9uFKCzsyLZPukBhHy4ptSnMVU
UDeVb3VktLLnlhFwrtGNTHPtmbdFc6WinnuQ6c8/dT/N76KAhCjSqnwyLIjKWhe9fuUo5FxTOqka
SQpcdzDM1DVIKGBPrNxCv7rc4c797JOqkacJ3iyzZ1HukBXg8PY3BVtzVz7BuaufFA426wijkZrY
1fLykCmhi2/g5/d++EmlyADlocTVUzcOkmKhqRilzSErl5evfqbiWafTGCO3ibXC3pHY6RM7MaQP
QFRsMIlYkbaPzfhnEdVX7nXmJVknhaLIVQgPZRO5VpA/hq0jQaJmE/byg5y7+Enf9UbwV93YZ25f
ESPWBu+2ZuXf+7rWSd+NdRl1n1LGLrbuGqwcg0IKjH5z+ZefafSnetqRXSkfzF/q6qX+kkbZh24k
y0AlkvHy9RlAvh7WrOmdfeqynl/EcWNmoSur0hpz5p5iYJgoyLdGaW9BFgHx2Nb9lv+06EexDMSL
yUsEcTmHM7MYdHnhpNhmCUlWzL3WaOsKuVFHbln8yEWSsZxpibFXuZAJcUQzm40wG7DJw7btXkjB
QERl4C8q5rG1AH4703BzCFHNqtGlzmM0X2nGFqtIK6+m0l5bLOLY5+ZPxgYpWidvGVtgWLOc+NGa
BlwCfV+mOiyJA3+HhOWZpVaLlsTCmYLpBWISi3RsySvbaz5C5R7K8ILxQpqA0Tn5XVGwZOzIGwJD
A33NTygt/AU+vgsVusawM6r3KN2iDrSIx/Twf2FRXVWqBl1npfTxQiJAkukAf8eWddKRtobSo2Cz
pvcog1sLnRe5wp4aQbKs6zloDtM7Rlhycb5ZyjOjHqHJ4Ph0EuvIZbY8bKLlDSf0DlgJHnUaCwc2
8MFC3eZKA6itBP1J0Hx8iJV7JRkWKoSVZkIap+HSV80XfoPvsA7FY95UwLmU14rjCTMz3nKF0CD8
tmkJGxZW6Ogr5K4dVHNfs4eRsRJswDz7srLsRxXZX7OZXqHSy3PWiY28asAJjOAo+Tah9mN6SLkb
OAyviay674d2Xqb5tLaC0URkIzQdwEQ88OW2e65XnwwIQcfxtWMZkVtHsJjIhca9e03pPPXeLyZ7
1smIEIPpcvpsChzTnWe2zwdee6ItcjA2C5KC5CuTinMV9mRosKH1VIinI7bPcSfWmCiYDY9wdspa
XrcNzFBPuVJJzr2tk6GijMsizuCvuiZ0SeilUwphb3VXHuRMnTqVbRdkYEK2YX2NSPAh8Nl3bspN
LNLD5U99Rror/5Mp8qlKlRzLGwYyUzejPwR9MFeq7oYOF+Deok9Mc6Y6hoi08vHn5JrsKuL58q2n
MeKLlnAq305ISkp65pVu2ejmG6SL4rHQ047y5JWPJCY4R7sZrundzj7nyWhSOdBiqt4MXdsI5V3n
GMadrFQ2CZlNvrZyHHU+0E+wBA2hxcQgO9uxikYYMg7m40EpCCl27Cst5tyTT9/60zu3TBYHFWFJ
rhzlxUFX1eRIvIP8gGPXWujkmi2bKLmmsT3T4U6F33Ys6SaRjXA97PgXkPxngh/XlUxgGAjS733J
k3oB3XeE8RVHruLHBmAx6EJyRFwZcEEZnxhrXFVR8ytbcdMc6atmc1JALECXmH5jVucTelivj53T
L5W0va0IVZzFwDnI8Z2lXre6/HBnurd5WkksQ00NcnTcuMvfsqx4T2X1x+VLn+vbJ5WDrMZasvUm
cQtF7JyGha/Z/rBNcaWZnamBp+LqoZFiEelq5ApFP/ipPg2gW5H4t0bJZuCo/nAyMEeXH+XcauhU
TpxDchNyriSczmzyEWMc4Wieyz8K/LbdTxkAbVJeXXud6UGnCmKQRXmTEOjmRlJgPRhjbf40o0z+
I2VQBQnDzPDSS1Q1nC2qPg+wYkMQppyhKCjW/BZ1b3cV26VtPoKWzduF12kCHrvQwysLNu3cTzwt
OPXQdphwA5csZxzcDPi+v8nAxvbZHXOfoRiX0yysetd1cq2ZmhnG1reydTRt5MMAwnvF4F+PLomG
M8ybsySK1/wJK3XC+ZaxlS7JCg0qfTnNL3I/ZA6VztL4vqlbdqUKtkh/yc1r21wZKc401lPps5la
cmFEPA8ne5NTPpor9ZXGoxvW1Ju+6NXGyWS5cvBH+2YduYGdlgdVlPECDvgwrxp1Y2qSdafj0t2o
ZvwWk1W1sh3SdIkthX7eJf7agk9WyRZEx8CxtbViE/Nki54I4lBCkCHnzjaiEwPx6uX0OVYDnN1S
6z/mUR6RtocdNauVdDEGkTqzIqL7CNbDXKy0+ZHkKOAkRlyuAeamGEeVn2SxxTtNgexRFobYOHn9
EUB2WdmYZ+EsmOq6qiptB0Ivm/e6NN4IZdSOYLJHYPj1ax1l7SpAn3mD3A7GL/7yzRhnFXJycEqC
bOe5lRTs2gNmYU6RN2tpygLvQodzDoHZ25A0SJ+VvEIx7K9kFWjjoAOtjbVA2pkWIO64jeP5oGbE
QylR9TG0cnKfy3p6gHsYFfggWv+OEILo3pS9F99X03mWmtpzlEqsgTC4z7sRWy254uqsDhKJOUFf
A0kUNNKxuyMAD3IEB5ozD/KPSDFHk1RwRxILq4bG02AA6M0CtKxFQKufwcWTiAWNfULAshxMXuj4
67gs39nf/kXifLgFkoc2MsK9SpRrcit3Qts7HOvfxGnib+U0AlOQaV17m8mJWJMR1mw4P3voTViW
weB5xykCeKVj/r2JvTGDb0OSL+fa5TNrMJgCDtDu9ygQynosLIgGqROuddGQt2tDaA84RyFGq1Fu
I5y7+w5SAjCaitMlIRYZITzLooteJLv8sGQZIGKMN6sGPFenYEP97CBbTTAvJXgSYsCd3m7U1nrA
2LJuwuhHB8JoOcQUJd/vxbxPygdLi26aMtqMAaFltUrSU6yFL37bLp2CkT8pd3KgsfPm5KSMZpD5
21+1RZgJSUO9w7op9DZKCvQpBDs/HKLMWDnCu2+RRAFIP3qD2Cm9kOZxMP5C/aWvByZto7fysRRz
UIGztJ/pBIpqyWqgQPp6Omdm53HrCnxzDwMnKo+ZlW/q2pxVNZlF2QjOGugjf7OI87U8wUWalwm/
mvVvomFPUabQEtBlAcQq2jeQSWvS2nnvcMJSVT+MHWdjeb1gHgWOqDzqtGKzBHOodegzUw8AHhhr
dsFNJ2sXYRsO4KcKePAD52fQhZu9F5gSwKRxTmbOhqe2lRJGlBbc6D44iPydJLk3la5eQmcfec+T
r97IHuVaWQRAHMnDnZuG894S11YlgI6GfGl48GyHQwtKog4HQqIU8iCDdeKP86qHx67B1zGIhbil
Ms0Sp1wwWq/JvIH2ZCLo7eFOxNsyekuVYktI0Wo06gNbZ11buUOiwiRVl7WmbQr+byIbMpYeDvnU
EhtsfSAthAWplK8BEjKEQOnB6e7aOaCxO/6LETyI+sOpVACe+ZznEOlLRay1nP7upV5gaAO0o60K
9TchVyPxkNusdtatWe8z29q2gpR5fr5RodEelcgHNHTL11fBsJfDQQkQ3vF/qxBz6jEcl37qbRrJ
gfQJr9v0bkVYgsHlBSblVsZ/mJsoRacvZqoHWwICp4Flpl3zEeIb4hUAFoGNScFIQN+k2OMcs360
TbWvskHesA2+INh158HeiIoW02loHwI4R0tOtjjPhXyaVEBGCMM1k1vL1ppVQGPLPW0z2N0ibMID
waRUIAVyO/K3hiLq66sorBZJnvwRcXzD7ywUAH5esewren+/ynx1C1LeW3tTM+Sh83rnqCSIluKO
bxTn3g2rWqD/HBWqzvRHllQf+YcXGRu5LYp7LyyWBDzuFZiItJKEjfsQRKToasBWZBTC0STXtPsl
fO8PO7KLTsEbqv0qe4EHwto5frXr4OaXNDZSmuZhKG2D1FsW7fOYwHO3+2KRiGLDp5tmKdAt57o8
vAnCmBWQCooazsP4lpjfqc10fQcw0LDiWTBav029XqsE/5G9MNd8QLGqNLWADpxEIe66kYy7giLe
3RQ91XvYqma4gpuz8glZkJhGyEm8HLyHEOCbg34/ALs09WzaVj36ywwLWJv99Mtm25FH47OLxIkX
qHBl5sCny3plZqdTgArDav/Wp8aul7unjKGEQD0GC/l9avDl+NQa/YMH/UijwiYyQKbf+vgSq09Y
vhZ5ir+wlY+8fvJ0Z1N3m37KdJO4ZHIkwSsjbMuRNjGLaZJFkKYZmzp90WzrVdBP+MRiND90y1sQ
uEjeN3zh+JcpA1BiDRARR81vzoi3VIrovkkeA3O8QyK8IedvS0b10/SJbGG9Sdr4rirh3jeIkOgG
8NB14NxplIIICBuoHEASMTixIOk3jRk9SB6bahxKhZoYlnqQvWaEX3VydGup2W2lRCuUN88c9bD1
b/fzSI05nBy0cqHo4gbm6lZkuo0Arpbuy54mmsXZxoo7KosxLlrPlIHCt3NA/YAyMBsvbaUiTTJo
n7MRFj2Cc7DpsdHMmpRCqyhl8mj47AgFtD/CfzZS6pskEzTqyg+Udae0uzExF3ZrA95uHiq5f2nz
+n7UADoDIytGwBcR3TcmNavrevp6yBpHf2JD6g3UxFMd+DcJf94Mbc95ZQW/07R/DulwrHxvlWbK
Gz7Jx5ChDKlDOm91UM9kWi6NHqwnKg3rSNgXPnxTCnFoFvdGUT8zbmaP7LhumlCs+s6hRoTWQhNh
MCOl2V9606RN1voEUEbiMKOKnxXgyTPZi37XlrJjNuX/dPzoR6uw0Kvj5tmKY29JaG8C42x0gY4q
86EGza3hz8wLpZw4nQvP5lgs5yZDrz9EKQHARQv9KNolevVRYYueVYREERFRAj+sxSPm09siBebu
hPp7F7VUdOtV8ocbX41v0kC8JVjCcVJ7OjHJ8rCvMe2tIftDqMrNcD9KAKmCIjeAF/r2vM4Nzo39
0H+ziSIiN6ALVsogPPiTxB21IZvEuL8KBMfkg3f+Mhlk1donKGPdjvzwkfFjLOC3cbzrPxmyofwc
YsXuUDAHxZ/YLIyjnWr+az2S1hHUTJsgb02H+4lMQjTx28hPTI3g105S75W+01+HQg287Rjl+q9a
8pi1gSjXn0s9iR6j3IaNGCFMY5obGt4iQVXBB+7KHkBXCZCFE23mSxKh768RcLoYuqauuM7YE9QU
iJDYKg4c6L7AcYiKUSCcE2SlywQ6F331zqOlBK+lwnnBWKy/Va2kL5tBLkDB5207k1Sz2TdJWG2H
PB+QWcRVviptGp9u1Si880wcPAJl0Xrbk9pnIGrBiaW1U4zZuiXSkZZjywJ0YMgaSZBn5GRdcydz
6rSAC9WgSh9zcm7sDHQV0sTYyn/bfcaebNpRc7V3IXTgm3lm/IQHGG/rpE7e/UAT+6huVBBp1P3B
RKGug1NceF5Bw4MmpGaM6GnzyyglY0WCoXrviTy2ZtpokHsgTwuHBv9PCp1lORQD4UwQ3BZJ08kb
P4ACFk7Yyt6UU1C9ERxAkCSLIuBhyFMHmEUorDCPSp2rIOVr8UN0onkB+dXtiQYoVxKZhbdhFcbR
CoeW9KCpqv5L1Sv/oIPzI0IRhhP0tcDn/UrdQMQ7aiopYXyQnETMlNBU3lkoqT8awPfz2uiVPRTk
ZuFVJGwCkYSxa1UGAmQdxWshy/u+16jX4LK6j9Yk+UjWInMbVNDGmjhXb4ZKs6EH+z2FRhse0qAp
7/HjYKZW2SslcanW5niyi8UgJO3oecNwB3/SmUOZDUnnCBv5VbEksaxrqd3aiaifyReXV3KQh7d+
JP9QwuinnFq3GVz0JQ9b75OcrFEqLDMbhfBFOcCKM07pa6meAOuoM+qrY0QLYxJomzVjhpZMnLHa
ucU7CmuqXehMR4wOSoE9PspqxxQpw7QSSOMiTRXXr0yHMsLQpvabwYkPjp6vGhJpySLK7iLDYdKo
Qpln7QQR+YGs0ENggp93tEfHISUsIdmkgNykyMwzemdTM5uXNRJiS+feT3roww1qJL+7Y8byI9Pz
dk4IDx1KttaqKq9Jw72DvenANWKCRxqVX47H1qrXkSSvo2BYeUNpA0wKpn0eznVsQWq7TK5BrsjA
yfUflizlnIp0g6tKPnsl7UsCp9WJ5fvWhrBlTfUidbDOt+CIaUT3aTLOU9wpFADDXsnC5qm1lWM7
z06ZMD2vl10aGngfrGWbUciFMHmFE5pTjw6UoltpDA62le1EET/WXb6KVeIEelIjFrJsZ2tbF9Zx
yKBERpnZ3xJgS3qnKDmsAsYvzzQ51taq0TA9EJ6k3GSZXDxqnI+kq3RsbhOLNcLgFN3P1tb0Y6MV
LAfUAJScdzTz4B7vUTwP1AgYVbdr/w9H57XcOJJE0S9CBIBCwbwSBL1pyksvCKl7BO8KHl+/B/uy
E7Mz6hFJsCrz5s17UFOJCdeu9rTMm7lLzlhKP12R/C2zqibR0oDIBu2q6eV9npJrRm6WnaDnm+FE
HlqXbXSreoxE7xF23JPHi+2ws32vAd7F5dfN/dvMH6iG/u/oDU4gIUps0gItIaqAlS198ZsNkC/A
6xEXFlLrl6n4HRqbh2i8Sh3GEs4rsvoCq0j+M/UVcKbUOdHLYy+ggEbEa66fu5sDDXYcQsG4Z92X
1mtCP10c8DhiwEbsfIyK12eHsbUZPGdv2e6edIUdMvdTmsOnCCurC6iMflvMH2a1lKTbFlvPdr69
DOQcrxot4VGU8+diV6eu4PmNSWB8YpMLVLJT27+ObqYHPS7Sl3pgLmdH5THqtRFKuLtaNLuXqNEv
Unonjcw56MvfBMbt3aE/2SQbzPEyBE1PW0cRn+w6EGjb3kr8yYj+5X2f+FUpDmGlcSBo8Ybv/rdr
YkToZox7GBTIPhiyr17l7tlmlWcbejUkUQCOasy5Y5eEkL+1Yp3Ss8bnxRwUwIZlrWmTi3FRukZm
Z1d8DkV3zAgvdOPlljpEqA/yZypYjbLKvVCy3bRRfuM17bw+TQODPljaS0Cm6F9yTXoI2yFx8pP2
lcfVWcduGdhLbO2WGkRI78LtIWgP/cbCPZ7B9iN51pUbzZ5eaoYL4Cj5ZZz9UranjuyRZsjPmbd8
RwgibaxwI1XR3e1ooySXITgk5+E2/YVM/Uuu5pswwrtbtRSHPH2WOd0LE9qdUa7rFN+TlxyKhbhs
aIGfKYvrGzdnPNpLes2iP1Mlke1Q5Y8ZJWeyje2g3MvQWg8zkiedlatNp7nHXPM+nGW516MOJWX6
TQ0b/KBJ75/1J2h1HtZX5wL39rWKmosY5BVTWE1qBlpQ7uTHxJweVuft9az5deGwb4DB/0Gg+cJs
yC6Dc2/z/lN6FN+8E8nsvRRQA2UljxllJfF7xsDHFr1MkX6PhuKQwKQeElVjwnTVHsOl5LEVgTOB
EciEeraVc++o2uEBGld3aH9gwk4HuaItwGq1ByB9fHw8kz72XQqFpiEKJD6BPn4fJsLdICIzKGiD
srVKQpcEH6ZGDoY9yR/B97iwTY1nCXW15dPxgdNGl7by+mMCePliVlZDrnWjnjRvkoFWzS1OKcJq
oRXV9Rp5Wj4nroyD2Ur/zdnw1k9JfpUQFLgATDCWq+WMV8mzrk3CvOi9xz5bD9u26efylotJfGpd
NX8QxY+B0pvzE8qc99aMhnmMzBnsiV33X05hpbO/2JL6de7t+GdUY+aLguentgir36BpZSB+QuJq
C2s4NS3Xpd1MVbYB7tf/4VNtvktsAcxOdGdmVJ/CAO/gS98ldeRT1mbhIS1MnUlZREqKUS7kRLQd
EcZdEjSdvW7SuSTc9qa73DrSbR6hbdUgrXor+qBsGJ7duS2RLsnxMzmufJG48LR05wlYnfrQYRgT
9ecaebMZlRmmxzqVZDEuUoRgc7oiB4mT0O7mDkQawpi4NhXQTsuu0j3VJt61pm/js6ht/dSouT7V
XUrQ+uqsHGUe32ZhGkE5moTEtwAymsLrd8ZQM1BPHKhR6aLflr52fN0YdJ/LK3/yoJr/TUYYYeEy
z35FOqE/E7adBJnsBkI6PVPtPKVbHRWLEe8BSwweSi+R4TYGY1OjIyClMjsYRshYsQSJoaZRDzTD
AYkR2ZhDZTo4B+Knk1fFFsse++MM/i7RDmpJp8DNUgx9/C1sopnhVsMaSjObxiUzJnB5RHUeRZJD
WQ7Za3uP28j4tBs5XnrStN9SMTbdBpZ09tAcIFxVWjS3WU0/oplQrXgF9WXR4Xy0LDt8kq7QbrWB
eO+iDttLJzt5mAihuykVFTdc1vKUZjlovEFYr6rqwHS05GaqCNigtPoqiNiU3bgxN4sOfZV821Kg
BmO7XiCsoM6ztIZSyQHdhMilDst40uzNN5fk5w3cVf1Sjm0ZuBGs1DnBgWLPKvajFuqJznrJfVQl
pnmr7QKLr/C2VFTnBSTsQyYViPTZAdZhOf3GtQdxjL0GBC11nvoPTxJZTzRZ3aZr9dYOXJZh3khl
xFrYlnOCCyYcl7tVhDqul1Zl5saMFammCuRtApCvqv+m0VjhZ1eEiEuhtnNVNPs2i9pTmqMD57o1
BQ642wBCGfxeNQ7Zt+jZo9NLjTmAwsYFlFMttJ+zLEjklumHbjtEUWqpQbapxgDKARcT9BiZCZHv
l2HfLN4/eAdJUBjw7olE8La2IeBAKJBAsRdVD5R2GsJOzggAgE7sjHe0TElNRt9Ya6OERMneiegy
psr3bHoAxiTqczY10ENpPPFfG8kZ5n3ctWtqqzIXc6dCR/KZRu3VGZwBKK1Kbl6OeqHprh0ILVGn
xpEOLPHURbMT9pccJ2aJqZ4FoqFSJFG7+VO3VRwQMECcJZQu4lLmOWJQ1IZqG7YJ75DBbe+yAbGD
4A3zLJwVZzKgHkernffO1Agsrivk2CHiFUPQ+yrmaNobFrGXeShJSTUpoAZlTxudeTlc9GQXA68H
0MiSapHbsBLT9iRmjVI0DK9jW/9GQB2SsriWhXoiVvEKseUlsTMTLkr2qNMJqER97ZPil/TLzgc8
+ingSdB2juW2AQ29sWqL/NKczFtNmitYpiHcumWXireLS8/SifqcnuHBnds4XvPws5/cbVjwiduX
JTS5NtzY2IRT9Tejfq48xepMGEjbPOhpH2+MXO55fv6qsXvJjOReePO9bCQyaegFI9dvMcaHqbbq
jQbTaONiWFJpfWAGfgx1tE21FuRO8qJyliC8LHn7P9PWSvsPPV9s+koCgInDvIRLN/vrmJ6uraVx
yt+KOnrVeusW5fVbLt1f0LFH6Wbv+UiWQRZquh/ZjIfV0jRcS9N7WlJFNwPoT9gW1349eOHMk4Bs
ksFMmEpCp+g8D33TbXWBtGrXb4th3Ejj+5mz8auKpo9+Xo5qFIduQXxsZudpKNMbG2O/0aQ9EUGL
/p3salXZr856WxStyFHl2mLTGCVUoKTeLdSyiI4BGQ+UIILZkAVbkprA9YhhcDrtA73kD1O/QxE2
DE8Z4yiBrBB65oGHiT0N3gtGdBFB2nl05ZL2fNGm70XucPgzQ00ab2WyUC20sXbTdZ01EMBVH+gm
xTYdyfVGrbmHLFZsGoYW3Wx8ekB8fPbVub1V8aQG625niJ4l9KfchY8BiePfEptsIS/256JHzlF0
Jq7rOe92Mg4Tv3Zq4a927SLjCkoqk+N+oLk5EzTsgTGO3jS1vBXWlIKyJksvrhrFcU0hnbtY1uys
y25WVti7ydHiXVFjAkSndYI4ROpuHDfQHFv67BnmwdLMyd+xSstDFRPmTiCnjfo2tLtabzOc3b22
iaT3NxIQD81EvPIUKyrwsb1HxoqQTTVGItNqJbeTZdtH8fLaSUrMOBNEu1tN+2Ia/T/2TL1L6Diw
koekDbBaiRPkL5J/bYn9FE/czdXKezUmY0xDJOC+KAQPm1Z6HwuCbClfPE4mAnaZAWe+0ZkOQmgl
QS9kjbflQMs39mgUL7qcgU6q5j/C1TnMh9CPRqFOlHvTnXPf+dfNrXx2Cg21UIWQJMmlyiDXufXZ
biAyqkzLDy2rtwHMjNaPTBQEnSHSkdI89CUC8B9RaJ/NyLihiOLsJWEzHjoHKJm29mbCBsz+i3Iu
2rWTcq6IlpYfms2/YWI5GGBYQf0al0jbKQ+wOeafml5PN6M3fsuxqBjeVYxCx9j1XauG/51BEzAH
odP8Z+d5QNwaJI8UkjdbZnzjBejxmBT+TScp4dPBUgdcEHT/HqbKEa7lRpKF5/edIf1wTMFcVExW
kUTiII7hFG3QKZONXhTarrPDKWgimV0NrtcnvZu7LSKoydjT4ps0iWmrFlfnEOVzz4ZOxit+d7yV
RCTCYMPnY3XTR9VibqiNyHs0nka3Z4pAU8yhmOUvZOXrzsFVA3Rmh/EXVz58iTr2/oRW9jzluRWE
ad8CTRDV0YwMIOS61dwT/ocxsjxhy5j8xiq5IKGu+WYafzbr+hWeYP3EdMemoCWTPNI4oMnCsXwq
fUbSAg5LX+fjU5NFa/WLEGDZMg1KEry2tTVam8k1fhulFdguTeGnHV/7xaGk6BadWain35KkJIg5
1J4iOQjkaHjbOq4Af7K1WyogL6PaYGItJFiPpNZ3Ba+RA79/oyH5Tkem5lafeDucvH/caE72c5uc
RFK9NfH4HUUoVbUeQ1dOapoqr60Qy2M0q2HNdKZr8g3DmfbRNP4jSpghTbk8zx15Pm45iCB204FJ
GXFnQ80oThX6dHcmGrNu4OM1xGhsZsEbMmug1dMynGit+jYQqoLrGUXgNaWEoeZM3yLRZQANizR7
XQv3XatNgZXrr5nnyhPj/3IbFf2ybVpeQJhpD7sx6VDJuqh2MnWheurN36R0hz0pCyOFGWr57AE7
a6gCtnTWnxRVH4gJXLETUKUkMv8aGkJoHK1JQzqA9hHxamMKTsAuscpDp5z3YV6B9G1/wUEBVFhm
Neo5L4cCecX6OlhktfZcmjPMBDe5alX7rEmOdWjcB6uKkTcWiHg1YjA15NATA6C/ZXkFpnkB2eKk
pn7SZy0/UtdWD1UIGzeO/eRJLQ1El0JLk/q9ruy/XQfWVqWz7ncmvXFsM6UPgc9slmoqtlUF8HA0
IkHLmpKUP3v5zpQ0+mGRG3dTJ3/Agdh7Ri0RQbIQuD4VTfSZeBrXuCdo/GvwJ5IrLs7n99irCwTC
qtoqvKNbWthqW5I/f7bCHElmMCD/Opq1rayJW0PDL00POr1JS31phW48qhDYl9WFxaMYLEa0odlf
DSdu9zY+w61j292+GUkQ90Z3AfTmVbtxWoZnxEx1T0hy22ttaQKq8gTiuJq3tkUAAdxb72NMbZdg
Q/zUPXrYVREQEXRGAe0pz6CZVvVyZgF2tXObxcrYmeFX6XxTR0oGSFbPMG+LUzeW6a7P4LeCjuYp
trQ2QI3JNlUdwYCDT7d1agMnRNtaF3qI6a4ztKBqaWANgGzKXoC8No9y1LsT1ArNtzIzYqLvAC8I
O+/DJFx9J7PW2uZRXO6rZchel67Qd1nkZruhisUj1A07UOyZ3b3aFEdPQ3/RwtnbxqRF34qB3yPt
uuw3VqG9Mee++QK/Q20ZtfUzfDQ0zKHu0w0Bs8z255yppehBpchiVLumySbmBUO7pxZBbNI090f3
YhvLQGm8wBrVOIk7a8sAZb6gVaffTgia3mzMeDuV5fAny/Qzg/JbGHtIIM70aITHeF8DUdC6IZ3k
XM5/o05697lgqlmFc3tUqG4MDPv8h0GpG51sIG3u+6yMjPPMQXOrcZ71x7JK5acCJHpGPxMDGfYz
42Rd2VCeKls8oo68LyMFlm17mKOSqYqONoV2YFQJFfXgNs21NULCe6i9GNuGrkOxMno3ezL/LRHf
L2mQYetpTIazTrA6X0HUqVSGRmMkpMzqXMhC4UDItQR9bxqN40CU33Ye3QG0ZTn6oVBq65rYKxyD
MNC2xq43atMYOJnl7maFjj3FYcjRlpXysgzlsrc7m9Pc69wIN5Karq2JTSvVY9brp6Xdl1HWvaXK
W6WMUPSHshqXFztOy0tNI/DPWPTqBfya/cEOoPvoEmC+nerf8pFPODOzYt+XytibuVwuPFTeO8Ab
2trZavaTo6Yt57UNAqLBPGHNSTDrGYA/QIGPISFcIfN61Nsy7uvnlKnMU9F47laPNMxyvSVwSEiw
8rYlvmerNHf4zeIggqPk25pGf1SSkNUynPiWOqcYMGkJ2KyIf9wGZggFvtzmIq5fKy9VwYhMQ4Bx
OjynUzIG46zFn7oziHvUF/bHnLT9rfKqEW+Dqmi/BA9JYWjBVOTyj9MPzkOUlf5St7HzYxVCfQPf
dS6CifRjrIX1OXtGdp8TG/9RoaNhF5H3ElZd+2nJaNnjdKsOnmtSYMDr3GEpGl6auhwDWTBZImIJ
BthkLslFz1sFcwQImOqr9qNi8WOnegDWMkzbvQE+9m3U9fYoQvQ49jzNW8HcLyAArf/PKvP26Nn0
56HdFB8FXAtf75tpqw+jeFJZh5gSy8ivxWhh3KjGbWTFHJNZHZ8ZoWfsvPQ0yIrRaOoAoEESEqBZ
ulbeZJuhXGMxPxOI151cBzBTAqXrZdSdaj+7zC6xj2r6G8zV5cIONiV/bGvEg5hcc9BYK3JZoYyw
6YIpJrUcuSsJvWAU2BlzkNVOdrBb9sbGLlcnWVXadRhknW4Er/PTLF3WT8KSnt9Mm+Fvmbq9H49q
OJICjdwvyJk5knHW3NCr2Q2iXBbvxGDFF11WIzlAgkTBsuw1x585h7Yinsc/8yiWY2gZs7sZqnHc
EfvRXgeRLne9jmgFslK7LnMIp0IONI3Lwhcfjs9hGRI8YzXme79M7Jrgv3r4pdNE98rnpn+dOihf
Qlbef66YxTZi5nzuQeqyTTTjUCXddbjOMo73XYIonWECD2jQ+YrHmldwyHbGn7izvFcZUuT4cq54
k/TFZeclhdn3XRZ4rEbKm6vVlMklBtNzDsPKoepq+/7fGFPWN2YGynhBzq82JiTds4jF8A7DTv/T
exyv1WK4J5z99Y/ljuInAhMZ1CKSz1bquP8WMXaB7FLj5FQRCV3r98SIyO5DRClKP66H5uYQpkh7
b4T71k3yp5xD6QsAl7svpCvep35sr3Fs1YeZEfBZrxOb1FzihQt3Gb6iwYRk0NYrL0bY886z2uWV
9EHQM3q0PCA7yk+XudPZWKTe+V5hTMCqPDMM0jz0SoY3Wb61SU/fLj2aQ52000mDpE4sYxztcith
rmnO3R0dSt9KtcTHpVq8XYZGcG9KrdhLUrS25F1VGLUssEomF2o1CVyHtftfZ+PyqCiHr01Xez9x
7u2B02A1ZQ5/T0Q1bjSRSd/s++rGsE3fOorKNofxveX9jshHABJvDjpejmnKdlHI+LY162zvEtaN
bY/nAIz1T5g74qttGJgSWoTzerAdduQLZvEyW3ZpaSAq0twEUUrNVGnFHHjD0DAhHe1HUiXjw25F
39Mtsg7X1dD+juUyOM9phscQeIDwSXaYttGymK+dN703+A58t9DxfJT8R7A7UpgVQwX2HnuWokb7
7HKosUv1lhSJ+aTpojtrwhV7QLjxNqno5ftJHVNE1U2Rj3iAlf1PVMVLjPGVvf5Uar5XomUi3BBv
Urmm+WVDo2S80/bjXyibuu+EobGdByPf6wmo7kFzxiONJLvefbn0uJiw03nJQgVvuGL4IW6T+fIc
5/dpLsyTUfXdqQw5k6DNtVB1lvIAz6NChJD5JjGFszE8Uh/osKk1G681AM6IAij6xPoa0bWPNLT7
/3hzlq8UvmJgafbg15I8Ei8v9a3b4FFAWByOmdX8kEjHyGSSw/e4eJINufC9n+W/sFz+enxotCQI
G9LO7Kd+8E4sf73MFXvfdvHrUej4cRbu5sW8ku2RbuKB+ZQ5Fg2luyBsZXa0W1Fb7lNWGC2e6Sz/
ifqK+aEurb3nLEVHCxOiY+pgvDQyz/2xUbqP/1nH3kgGH9+5a9QRECFXKbr6yc1yX2NdNhp4RL3e
537t6YfOMY/cbBoVMI5eisp9OKe+2XD0x+KtjReuWGP6j0Mc8GzbBG65/JuWZkuwxT4rvYvR9GyG
rDue+MeEEwYJf3VSdSqZiRNkeBr08Lky+7vW2mpbrgha1eDMi1CoMb6fnHQSvupIonVF4RBLE2MO
a3VOUw8j2NHr2ByVuXNlPWo9yvhHIz6aoR0Da+GH7J6+3KPRHxmvDlYYB16q80uU7qko4rvonDuL
93s9tF4Xe746RswD7p2s1gDy3G77OrllJf/fAnjPZERdQe9E4Mv9qU/2Jr/xlJv3jDzyskoOdamO
tAF4+zQszs2uSAXKahSY68BrYbd0qUw6qV7dmJPvRr5uSzjeDRDsroct20znjcJ2wreXtVBd86Kb
O9OOVcI6x8yq0AnGVyw5rPuMV8fG+D7wpmsw4DPwlNFczRtRmfPemdPPRjffFMdRjhWGjfkNu7y7
UYQDg+xhTknlt6hxUjrZsGGO58zNJ6zIcO9N8dkWMR85Sd+vWKNcqu/wEofRfZHK3IjYfYiiQQQv
7Pe2qzU67np66lbMYD5Hp9aR+D6bZcc1+yTn6GGEdbPB0Kcd9IzNzqQDajgzLV7Axc0YwxgHP0pw
xItmv6ayZSTUfKVi/s7N+G4mLbisBrba6ss0KZM3Su/OdbVcepFHQSW7wOS82phUigY8M9FbW4fu
zbeG6NlO47e85DdRNt2781oUfcE8qOr9VBvO2pTyNBfm5LumcyJb/D2qSo0KstGxLGd6FwNDS/W3
UsXXBAMvW8uA8pgVAFaZL4aLA9c2TX8xtdNMHpF0k585NZ/cYfhCI//iEgVjpl4n8rrp7suSkxQd
v9A44AY11XchoqduqXdDk3xm2o9FTijvY7m4W6aQQU1Jjv/xarjTZjG0rRnF7y19p1pMlJzms1zm
P8LTmApmfNF+G+sTD9p2TBVOz3mfsaGcjRKVTcrv0cr+gn75CbMFwALGr0bskpQYtLjeT3y0XQp3
dKm+Cj4nGaJxtPNvI8j6JM89q/Jnm59Bjn3qI07hhdlo0seXIUvpAWTgdpKeQn+SxHatYZJtt6LU
lAGAbbjJKD6nwzBuHGCdPrPV7wpdA9vPjkblYjo6m/22Xy9wekv1JYv8aR3nOL30a4w2sRq3VtX/
qQSmECEDWy7/OW2U4ESnfaZFnWbxpZUfrtn7JovG1I5PnZM+s+mdTCkAMZwdGvxUwquKZDhZ5bxL
cXpgjnpalvBZw9KVpfGjH5LzynQs7IkNT/NeTia2/hdMdUHvMBNpknkbOmB0uvzYTSCwI2crDaz8
Qqb4gMl3NcLpUuBqwx0zFclbzjg0zbyDGbO9nKpH6ji79aNK5nnPLOjsAmJRcU+pDSy6QU5SYtNY
w7nL5LHIw+NKuU5kf5xlxLVG6apVX4zXzgurz+vjkMNnli6r54SIJDo29nmKGIe5tDKFX4jlFsfP
injBdYGa+fi25nGq+KXXj8cU7SMuo62MjXeWySPWtD3+tUhWN1eiz9VMJfi8FjH/DK3DYGUJ1vct
apu9GRY3cpfhXNrN1i65NHkE2lH7b/0ds9zeR1q0n6M00Evn1eFIySDakygyb1U8/tHt4iSK9h9b
IWdz6Paemx/WH2xBs4fT/LYet8jCO84bH3ThloTwC1ONzWzSUsO5z0hB8ez0ULbzYTB6v9froLfy
Ezr93yW0DgwJwMZYgOgq/Q8p5n7OaZxN016mlCipiUULCWvmkp71eNtMzRlSTcGTtb7bVU/N1g/H
OmH6g3saAt+Vm1Px26utwUglj9RbVstHPYX3hagtYQmGfTUyav1gK7hDF3yJHetplt0rqxU6pwLY
6c58G9PmMCXwadt2fZcq/YLplGh6SyeRyNnPGKQ21MQSw1f+FzNMBCOW1Y1Za7Zy0cCzZy3uZt2E
1SW2aGX7MmaxofQOK6GPs76CeQhPdXHih4jcQ5qEb9Rk9zBiwskL+GHQfIvSfJc3SULLFKuD7DzD
H/HS7OuMqsCujvwOq/0u3ZB3mgRtlTC2KORTqYZzoXfXRoq3WgDHGaGnq9n8b87713IpeceaSz4k
r6LIz0Mzg2dP31RdvRpRLjbh0r8RiH/gAL9UHV5yjWjwxQIl3xm/sRH+Amt50bXxMdH7NVZ305Zu
n0NlzqFno0ei8qmhObOUdDUN1/RLbdnrztISmcMS2shsfv21UadxCg7WzdYarFkxhUa4PlSJYo8B
xiHDHJCMXm+obSerF8wXz7Vc/jReFK5QwBjhpd+niXazhdAOVFa3iQOOBSrZsHCzdOdhqo5Tjr4C
APAPbDi/4fsGtfupGT1uOWIWuJX9NqzwSTZ8EzWbyaQZkRcR76aZEZGb4/APTaPAycaf4rY7d8xP
UNLvaMoveAMPC9ebjrTFBgV+96gxQOS6DP30HswZD6fbMyjTs+Fk69NTY/QMHZFd6Sy4vbFUNuVK
be4FBm39NuAF5vTV3jyWBPM+P3mZemWOQxhFhdnK4ABHE3pudLWXrfndsHjCkSTGTZLHJjs/yXer
aUxauKPMFnmRpvES5nzP+0gHhGs+CQvyuDlau6TN/wspiQRnTuzKHr+1M8NOhU/eZ+NOI8Shj6D8
kuEm+AFVYvVRXB9L+xkW3aEozC/mLkYQ6yxgrN/DCgxUHRaHrMaB0Tli1bSj1wRDPumdf4TV/BaM
jsI2oiqjsm+M8UoRxgqDMZzGviEHqHuERfamaTmW/P5vyk9KWZ3Zdd/iSLkOdUx2xzjTZykt0JLh
F7byPrZT72ik7ds6Y2uk1uEzZvJZjf9VsYvnTGln2L8nczZWQ+1/GEv3WVyvBtO92VmHUpYPpK4D
K4jrc2eUIOW5EPtkPDFLfZac+hY36vp+F8BSdAjA+jRtau3Zzj68gesu2lWt53s8B7z7FJvYa4Dz
5iCJSKW4rAkVazlp61whc/jwCutacZeZVf9iTHEgHW8r8RvhnGCjwNlqCnxwOW5HlnCmteI9CS38
CPEi4rayioMzdM+6vOljSRJG8ckAOZjVGkRvXyt6U1TWD3500Mo15mRd6G4Lsl5ZTivHU4yNIbST
02qWwK8SdsjSefhc01qzFLf1IDTbbxmhG3ml3rDJH0WffrFmfwjxvpRM38uuuJToNY3zCAE0J91P
l15jCfGpZK2yZeo3NebWbqNzNns+cSM2uyrT4t5HSilK1h2JJl4i9o7TXfmn62NWrQ8/bz5H7mFA
ySwaLnx8PE99eolEy4IBG5LjVL4MXJHxUF35dyPdZKlq9Q1eEMkBnvO8GIiB2rEaqvWB1p0N3r9i
GyWur02qY+jZkTfIs1y3uD6ivVfWwyYPS3xecIgtvgGSq5w/OnWKz8hkBYz7x4r7Q9zP14hgBwy4
716s/4ngmv8/DmZ0zpi/tk7XvKx/tfRiX3CwYyXYTgwiVJr9krF+zlpM1rw0bJbaeUIb7Zx8P7j6
ubGsgz1b29bByFxpz7nJ57ly1Oz3fvUNspSzthf2y/pfk9RY5VCdGtxD6yqWqcQtgeAbrthzGeqf
dVnsRO9t6xKacjjtl6kgWFY7xHyFHEpmGzsmayDPOQfL5NJlk9vCXKCNunW76qacR2V9FsMNDwFe
HHOzmO9mFF41uM6jjath8MPy3e4QzeiytfDYiKvT/TI78UvEXH79hVUvdHAft/C2jH9Jhtyylfxq
MywGF96iQ3uB6mggw/8zb/EIrTjt7v+hGXb329X39VIf63BLZRwbdeMjqYIU45s6zx8m8WDGUh5b
tzuHmcHCOadGXHdYezIvqKOMc2uV4sTMjJuJl525xgX1BLnY+eS1TvbLystgwxjiFDaphlnD+o2y
+YQnvrQdx1ioKGw7KfYhDqUtCzkVeyW4O5k/YRlswROD5MvzPX9nOqIJcn38HVbPK29HqlvPFo+V
5bFpRN0Q8c1Fx9sQNwMCmEShns6fgQzFmj9rjgjCIdoLiuccC26IuTbnS6cLBqjdLplx9mL59nAo
7lXWjMyPKn2jZg4zh/TOTeIs7LN7GA0S7EtUWfskrQgmJYOM1vCtLWzMJXjJ16PMI1sWzsDeMW22
OuReRunbZIp7UZp3XghIZt+O6z9rdEmcZ7uk107rAcSXSzK+bvtkpzO7AGXCei1LFXQ0vUn7b/f9
I9LlC7GlOZgT1/yXIwLj+D5FTPgzjtb1KTWiCaFF5+Gjzycfb15XI8bxKbIHxDh0gqpCdVT/Fdbq
3qXcbhh+rgdeeOM9NWpn8W3VFWsMkiNUuQ0zgeMIY7Knd9/5/zg70924lTTbvkrh/G52MzhHo6uA
q0zlJFmzZNl/CNnW4TzPfPq76K7brcMSMy+ygAKObItjRDDii73XjpNxp3Uhg0Ji44goGg2jk/c9
L/EGebZzJxPUkurXLAYLBK/qy+AVHKIPXlVGbAIpegRu6KDCVtcxvqVXpmc+JCqWXct+iHQUB1Jp
/rSj5EGblMCB+nUYjX2cPpfOq6n9itqExhJdtvq60ttwbzBNow6ttk8tpd9Lhf2Hp2CENmd7WvPT
GahEJsqIEmzI2TgeUGfGllU9uUUabssO467m1y9iQFPVG4R+Eh/3ky0tA/Fc3W5JY43fxiIfnzNU
g/iw84H5hkfd1+qN79Zo4z8QUf0mCq/4rhiVw0ZcpKI88hqVwopsizvL6Cgj5GXDrkvNTAXRUHGp
DkNzRd5CdzFMMxMaYMNWG3EF4RB7u5Er3/ZRHqDKLJzw1mNve1cnvctqXDTscmeswkz4py57q2iI
Rg3X/mh88yiPhtvKy/Sfo96O8RplIPXdkABzCmL1Nfoq82lSdvANGpC0CI9Z6GhX/sqIS6xwuvPW
BgydJSF7cPURXSFT9NKQ/IvmO0GrPx3Xw3xfMi+9aBoPTrCVd3+qGil8F3lo6VtfIV7OMIP0IrEl
hgFarL5NMjPcx47HRrPegE660DxPL1apjOzHwjbEVRxnfMFNL9qhEUNl5xdIGcfBURnXgow8jUFs
HQc+mIbEAAB8a94ETtPf8p2k8GgH5X2Vj+Zj0bcBO1kpE3bQnHtHluZOj4g5nH6jWpOO4l3xN/4a
5US8MbqOYkDvZv6XQTGzbcMo5fXxK+um5KLK+jvQIIeeYkVKzXxlRiVGQI2ukVPgG6/UMnsxDPdq
ckf1bn6VMgMeqdBoJTNhG42iFLepI7AHIna+aO38nhIHZQXHebF7fIttvJ/6p0jNV73Auqm0G+xh
W+K81qbqbCc0comRC25DdcV6fNe15rVreVeK5bw6pXqJl3BrwoZUIu/OyizkBd3eL7TH0rJfcGjs
dEPc6HW80y1lbzFlG1vlbWp3U4lAIni90DSK8RZMhbS+jX2iW33vO4YNHCUkj1/IkHDIwmd2yrLx
ourtho9SSbleNb9obVPfap12Q0zJAQl9vK09NGsxafaoRyi+Fd/aQNkI5I5j41HV8+UecT9iItvL
1pVvPMaOD1JNozhq4j8nU8GKldtahKxJxW1iwMUu0DoE/G5rxvVBhXK/51vJWsRofoUDjIw2fSLr
5gGWK2gS4z4KqeU7/VXf1s9J3IO3ZjqDevamlfhkIF7gUsboGFf3CFUQL1ohUs9wOzrtBnSKXBWD
WV5gNrv8PQPT9S+e4FuFFn8Pqfnud0mBL3tSo72PS3ZlgiuZJs9Szb+1WcwLo78HCXkj4XDrTN+J
vmg2aeA8uFFzM02EysYYVmZfo8QT2WVvq2/TXUeFeNYH+Gqx+U3p441qpC92NQ1/fn2duNita1sB
CSTUgyyyXy7Ril3hHbrQvqMojCIltlGM0T4G47bI0ZEJygqs+pmZQLU23weeUGyXX312s1lu3lGn
/tLWLVptbYfdEk2HoaDAD155WimsEG1L8tvW7bR1PYbPIV907Om7hMYx0eV0cC8JqgLWVy3mP/27
Ew2PoRPvmzp4doP0T0R4GcN9vI+hxA2sBhGv7SOb1bYd34kafTieBcyDEmsBKyNN5j+Lohdrs+L6
/XCkphOmKzZE9yD+VhPw2/YjdJckG1gCsQ2khkOnxpRlWEnKoLq2kWs0Dl9kvgg/cqdhB76f3DIY
gy9Ex6hZDa/tYF8rnrlrGwh1XnepO8qtWtdfBX3VY4XJfJztIOXnVIKxIoAmCvq0Ot2XA6E/teug
6Gpeu9p7SFw868hv7nMFuIo+OCx4Gn1HaQhhdpG9pcgPwJVEV6HRjodUy+7qHPdiHwk2cCNiWxP/
TmePTNj1K0o7ps1Fds/D3yB08S/LyInuJqZvxXYNb1zJL/LR36pdbq5aLCNY7ALUhT4L89F/r03n
rvYpPo/gvso0PVSd+IqqeJuVyV1hvTHFmBpptOpRkvVDwD6KfeiE8gsn1fP0PnESPiiMbWjbml1p
ouxJIvveKJMbh0ffTLi56U0Tr2E+VHb2JSj7r3bJMlyxfO3eVJrnRIcNmVrraRzyAoKAqfMInNpJ
6Xzz/RHLtQx3QkUkXZTlvdZ53+oyukFI8xQX2avDyDX9nPOYEK9d6/AJJ8p73mTsO6T99eQ3xoBw
5Y4GLlHjNdMDwBVTBZzt+JWTK+9eJrd2ZLEwxtqe5FdKUdMQUnEL8uMbEvXkUmaoYUu/PASENruj
T3dKauPCSxXAOErlINlvbpC1svdXXipyuPf1YZvn1XXu9Ss5VlMGuJuv3F78VA1LTjIgOA4uUmQL
w9e0cBkc5w14yvcEI1cdNPu6dg6xMB8yQadGnotdgsHfqNC/KXK8o8q/kSKNuH5/V0sesDEa27IO
sCcamGWZEbOrjU7V3ESqD+dM3eVYDqajWnn6QMF2o3iUXRLV8yELGNcZgnZYo+xMCw2ToQFls6se
4Iqh2TWb28L3382uvLOBWNp5tO5Ft0p993pKsalZaaSltVWHcN9G4y8PlJ2clvaNfiiyjg9PH/4Q
zMCTlO6n+UzZ+GSNst0j92MvFA2wpqer0A12TmRTQo7Z8fTllT3Ue49yPS/uPvVDShW2w0Qic/7U
nRTJaZm2T2PlohcxG9x2wd7WmnZjFR6FtOwghiJeVRqCwkz0t8HYXfSoVbbOMEbvjqiutcLbMMq9
6wlrnabQbnNYpRfovQsUDM22k+O2zPSHsXXClcTQdUhx+D+mVWbfo9NkC9ge7muBuSRJJ9p+6r6N
deitEttjntO5rC8bgfmAmZFpZw9G0P6YrgFWyTZQ7GtfoLJhx/qnj1uKmXdHOyoHbx0QgzxW2o3m
VJj4BUbqyu/Xg+fvLWt8qhgv2FYv8HugJUO4gpFEfg9M5SFOuj0YnIsks9nt1G88/kxV+ofSZwOx
NJl2++mzHQZYtljvDAlkj3pKj2A3BryD518WUWBcIla1qaZqv7AuXHpB8KUtm0MV/MgRUuJ4n9gG
4Rb0yc00oo4MRzoyi4hx2+6aTS0kgHuEzEQO3seau8VlTjVKC58NJf7m5cZz2iYMq5hDRbljRXSL
kP6gJhSZrPIVRMSXLqi/WQkbTRNnfevEtKvO6CEap98LF8ljaH3Bf/hNjd36MvCLu6aobrqGAkft
hQfH03VWwbG9DatI3WgVBfLQMoiSi64KGw161/I1dRtmJO4wfUcD+ejq3nODupgd5Q5W6vilzHVS
uZwccHwJn2pUNko6vPqD/6L4zlXstuu+k1eZlT9FzfjcaQ6FmZHPsG7kxc5N3YZNMG1lgTO7yMhs
pYtNevFrJwWBplK9K0vEtEjx0kelLYtNy8b7ujVhvDSm0m/bDIrSWLeEaJc5vCdXZtbGUwoCX9x8
PLi4MCerAbgl9KZ4OlXT3dhqAsdGaSlPDaSTWzbPhm3wGBcpn7eRNfUKvxpmqHb8YZeUPVp0Bg9u
Xo/fvFoiHzJMyLN9Z/PBds1DieztPTP17k02abA2rLJ7KVmp3GNlH3ZWFlWHtuyooNmhPU6FwUND
PuPOr0Zzh+eLeqDLLujGMhN3LfwiOmgmpQIzatC6tm6X7wIVPBUZHXW7xsABLGpgsyJtQhxUrNSK
b1HNLJAVssF8sgIzdMjxibBmbHF0iyC4lJ2nbp3GV68kwgPmA0mLYKf09jl1sFe2mX+1Vltd2WNe
r7JAca/CCLpIJih6jMILHuu06a77Bq9untRo7xI246kYo+voEFMxD+muAwabg5pSh2c7/xt50/KG
5VN9Odq2csuupH7wHC8GUizE3irKp9LsSRORUf0NUUG+GjPEgirzjVtMalD1S/V+0HM2nRv0hAVb
IxdZB7GJK2fR61rZJc0MnT1Y0pUrqJr5HiSUosvDmy7G/MECLP6qKk7ITLrWf2TCJhjddiof138Z
XPZV+KdKv71gR6x/YmUEM9enkudIKO+qiYYgw12wogpRIZjxqaQmToiZ0wHpNW3vaF3mrRqnYXNa
ZR+uz6FL+0iyEIFT+XVzHUaJcKw3JHl0/SLsdh6sh1U/usHBBACxLYIu2qdTPT0YZf+nlo9UK1WG
SSYbvrMeJtNNLnO6VOjgxspKDDVK1SJgqEJgO4E/VjvEyu0hM73hK3Nqe6WY7ivuqPKyLSJ97zpO
jWevh+QkQkNeGlbx3aRgt0aUF16CtUn8C0NaiNqHxLYxvILAC0vVR50Mq0HzkRGGcIi2qQnAHEUt
6fOhluziSHtQW9O4l/haLpSR1YAd3BiGJDFCeG/wkZ5YZGAh9syXaqAQg6APjUruhBuDHx9jJXyK
ovhbK1RjF5ZTpHFdPACPeTPbpGFkxJmExQzQmJe/6L0Wwj5Q04dIS4lcGAMVAgkzMye3U5p7j1os
Mw2i54zCWf1byYpUqYy8udNyce+PYu2YGH2o4VAV3HlJ/iUOsJmM/t2ILcJwcfeya8a62S88SNfR
6t9yvcph0WFuFUL/MhWGit58byi+ljL57lBqHeuIvXNmpcNUf6UFYJ3qLvsEs1SjlMVtHSLOw7/4
Ek04Kt1+0bG9XtRGWa3xYcRrT6N+bub5s5/jsZ9qRbK6GZIELF26TYP8yZQZTEdESnG8ggJ+ie73
OaqbCRm17kukJV64jhBfY6Gvv9s+m4PY9u+PozgXgKXmjMZqVLbTFKIlKkAGzyotPPOLb+cdesZe
bSymjUMAsBT0x/e+L9AAxXhzzzv4DLQq7C5GUh7Fd2aQZBNiEkpMeYJQuwSvnJFWKwVRaxRw7CxI
cPK5DjYms7AvQ3rff0Ms/+Nn/5/ee3b337DK6h//xc8/s5yNCc+vZz/+4wmpWJb81/Q7//Nv/vob
/9i+ZzdvMLXm/+gvv8Nx/3ne9Vv99pcfmKMwJb5v3svh4b1q4vr38bnC6V/+//7l395/HwXY6Pvf
//iZNcx7OJoHhOmPf/7V/tff/2D4/fAGp+P/8y+nG/j7H/8nrd/Kn3Xw8+1ffun9rar//ge4zT/+
1r1P/6n8/m/AabXPD5b672gUmKZZumZajj4RaiuEb9PfOfLfJf9TVUfYji1Uafzx/+7wL+/gf9/J
39Im4f2ldfX3Pz6DsCKgETOsaGdoVtGFerNttZdMwgQ0nrMYzi6fJEzaH+76n+f8eI7PgMTTOWb9
rTdNbiDjHKLfeOFPvbgv0EUkw2M2PDjN1jsVk/MpYnc60az3AQGCcNEZzVYf0Ke0OAAgbHYabhFt
0zD1NccLhNF6cior6rOBZDrfrEOWuao2PUrsbao+hhUr4EY9AXxdei2z7hiiDisCVWm2LkDAtL3p
m3eP58eXI/p1/KV81uG59nk2oT8wE8LZ1W4pdJLkDIwD0aJ7BhJ6OvgEXP7A7+5KpAHIqtvt0EHx
YX0gQu3EQLXwzNXpiX04NJkUVQB2gjVYI324LK3xtSrU5sTRPyNCTxc+e+4txfVoQM6G4iq1oUa6
jQYALtftIcf4RwFYDXEVWrn6xOyzGNcVTlk3OhFN+fkrYQr111uTaa2mMomrbaJAD+zavt305fgT
VW+2Pf7SP394lpx1EN2pMhAw1rBjgZHtMSS4B+Yt+uPxo2tTu58ziqenNyM6m7GTamnMa2/8Vx8h
eLnz0zfZbstm7+Z3JfaMFov2yAJWWyXhD6fc6eHWUe6rmmTCb6XxaMEaRT1z/HIW+tA89rGyxk7T
La6mwgyrA7pr7JeAtIhxXzenEj6XzjE96A+tUTbGqFdNXjACMCHyghpfe1U6D35pKa+VYiT7umrA
LB6/o89fnz2PfWzVQo2ZAxRbpKGvuujwSQamc+Lgn7c+ex7gCCFBwvavCyo1Y7dW++bWNJTmCtDE
OakZU/OYDZeO4rYwS3QYEUVFFaoxv1O8sS+PP5upjf1r27PmwYdGEvkNhNlym1FwvmfHYMTopNpP
Qispoul2l7k3x8/0+Vuw5vGDgVPoKdryequUzBdAbVLZ32RKHGbr4yf4vFFZcvrzD40qSgk80rqg
gWnlu9vGZv2mVWwHeR503k7vBdq9vD/x3JZONu+zrRFUepGXzMrhgQRK2Nx0da3eyITVFQZh97IJ
Bmd7/M4+H14tObW9D3dGtQJYR6qUaBfsH10/GNcNpuuVpveQ4GrdQTNa2C8ZOzMn7m7phLP+Ce8Q
jjiK2a2uFj7FzMi2vYrN6a52d1AE7HwftwaVEVGEkj2SQsqBSdx/zCZaHyc90y190h6d2a1aeJ7Q
JirWLlMTD9OL4l8VQ9uu2eKSP46fYunmZv0pHqxS02AAsPGFNDMMoZEre3MkqDPcDwKD2yU7oW2B
Xr6ekCBWnSbF7vipl3rb7DtZ+7XeOWY27HS2dPpb9K6EHorEcOIXjBqd90o5RWh3x0+20OHmQYGB
V/tmrYXWzlNd3cXE5jQ3iN+GU0nyS8efnu+HVjmCfay1tjXQJmS+2HejF/uPXL/Tncq6WjrDrEeL
oM68qFKtnc3mA+QkaCCXSYSt/8S0Zen4s04MGbsPKtW0dmEeRDtNM80Dzurq6vjzXxginOmsH56P
aY9+YRRVvEdwiZJe1Ii3vCz+6ivM7rqixTU1DKeyjcXS2WazoLEy+ohqcb7njkiZu+j1WnabOoNn
fO+h6gHe5zZNP4kaw65rqgtckWX4PXPhlUO3dIYmu26dupmyHirfSW460Rt+tXct24isLSRcKr2h
l43Rm+h6pzzxVVjq77Op1aj0HpQkr9pHShTiIlEMv4vfgegPJjIvBCtlcdaH2nJm3V4YoSo1v+n3
iUndMUswfrVeCP+JfZ0z29OsextwwbTBwWtWmZSSx1ZtgXxB8z/enhYe1Tzcb6zjEQFy2e9TfRxW
woC0hjxWXed+VZx5ilmXzmoiByy219h7SHEstNR4MCijrwfXffwmFrqcPevSalFJk3iAfp9RTIIJ
IoFEyTY/Mb4uPaJZhw50zZFeMDb7JCjy5E1htyRx2ZcEwrKKeiaW9+fdxewrJWTHNhYclT3bGhiY
LJMd5lU7Kt2pxrr0mGZjB2s/E5yd3u4NOwrQGwWWDSnMQD8NtOv4PSw9K/2vw5PDNkQ2diFvwh2z
K9410dZjGz+w2+U+HD/F0l3MOnfht8wbGK/3Vl472qViU0A/OJmMwxOtSSzdxKxTj2mrKFnRYFG2
k1Ivdl5uB967Q7D1hLOo+1LFVYZZtP6BoGMs32JU7Wo+RXfr41cvhIK9s4kFC773pp/kyRfpCEhQ
eVpH+W0f9Mq4Of4kFj789mxksAfCnyU7fntlTPNsG1dt6XoXsiR47UHD8QAVpAAcVZwYVRdONw93
M6AF+FodaHuCLWPyP5oAfiXUE687pHVfqM/IU81T37mFdzBPerNTv4/8zCGIACsdzAHggS6xQzZb
i0iSjIBspBO5Vku3NRs8fLQecQM2fF9oEGmCNf+fMnLBpbfVyredQX+WnhGJYX38rS3d2XQdH77g
2IZbGUCG3XPoaaBtolKD9wygEfY10uUTrXjpNNOffziNXpUgSiy72UfkB5Ct4KjMF+zOggPokTAy
XJ53N7MxRbfxgzngmfaO7ZMrPtHmUE3grMegfMFurmecmHiKpfc0G1oEdEu6YC53iYqWHGv/JgzF
pBdB8oBvsJCHWom/eAiWeKQH/jm+tVrusPR+8ybL6ZDcN4Z2ojy0NDOyZqOQ0fiKQ1KRJIol+6UD
H27sgM1UBc9jcx8n/a7Pkj8bNbjPASiscDZIQLj9vo/6lcDeYHgIEAblVQb12/EXsTAszpPf2Lai
x2i63LWa+owzIL9Mhv5UoW9pSLRmQw1zZrPO1ACZlwhYkl5k8PdHYL2VGvUQppSJRIeATBMg8sau
GZ7UoCZ5JNQNGd5jRgMCEIKvNF9VtaSUerD9wIbkUlSqO3wRGYunE/Xt3/XlT9Z6U5X+Y7vvU2mb
Cb13pynDiDCD6lcILg+j78PgtzeZPe4aEu4NgfNbZLfKBNzTnLo90e0WXsM8WS6NTeza7NztR7Xs
fqm5kmrrAs6ZcWL0WOgF8yw5yp1I9BDM7H0ik3aFJ8cr3++CnbCm0npTyxP9euk+5qNUUxAdpaXh
HhBkjcsavvSFAUD2vG+JORudZARcC91DtE9E7ODgKfCpOS6Btgy6UNGqRpbkOlhaXJ/5Xqb7/DAc
RkJvBMQagfpAgwOBLUFAmnLVpDzxYqYr/6zdzYYnQ4mKehz1ZN/5cK5QasEt2QDJMFRkSogJxBnJ
do5mmbOBB0OjryGAL4gIsYCzkTnmm5d50PvB2owEyaBnDSfmbA6E9EAoRWWzLph23g0vwkYQ9cqJ
wXypdc2Gk9YqY6wgYwn9ANkgtBW43LCbmvTirKs3ZoOAl2nB0KsKYIEhTTGlOCixcKgqpwIkF67f
mC1pYOHVUYkDmvDjoXNvArcR1kNP7qZy4vuydILZpKQj+6lM7LrcyzJNwFiUUVrhBhsRnBx/QgvN
1Zj1b5bAWYgEqdxXOpIDygiIKXw1QgCknwxK/LxHGLM+rgfo1kDZuPsu98VTYRrxzxHD8+b4DSw9
oenPP3Towg+9GA1evWdXwXwJ0a38YhhXH44ffWH70jJm3dmUWu1WALL2VUFhxSys8C5hvkskgucO
P1LBBwMBQIQ/tfhtQe5bLMJTeObx8y/d3ayX54rfq6GsoWhaZvPupLCL7yZ2YHViFFk6/qx7q2gq
B3+KaSgCD2WsWiX1my3M8MTLmVrRJ4OhMevfkcKmstnU6EabEH95hBux10V8m1vRs5Plp4qFn29m
W/qsm0dlX7E3Qi9xq8QAcA6Wg1gb8tZLdgMd03FbIgUEvpsOreImB3iq36RV2DL5Ov6ali5gNg7E
ni1AsSX2PrOsEkpcEOEI2LaRpgK/a+BE9rgl8Qfnt3FrOePzQGFYfaw9Eov2x69g4UXqs4EiIw47
rkxFkjKf29U+7VqkS0MBB/HELU4H+uRV6rOBokoiiG0dCUwCK/ylDUJ+bcoQIIfewFzB73OR6LCu
zrub2ZCRK5YyxHnj7lW03xdZSNYJkWbr4wefXspndzI9wg8jRt22mep3lbsnBSvcy6A0QISDLhqG
Cpa8JOoNPuTPOCZS+/gJF8ZYfTaGDENX52Mf+ociDnvnJ5XRNF2zhxdGENCyzjhREl5qArOxwuqZ
2hTQtA55WaK7Rq1WYIvtMFmcdxuzsSLFRE42ZOEfRI5qm+t3tkZMZima7HJ7/BRLtzAbL6hCOpFm
hN4BW3RU72MmBOUWkJKhnjjBwqsQs44qbK1I9AmokRRMZIckReAY2c+dIAfwrFv4vVD80LrSuAmx
lmjJISf+oyVJ1IYLaeSqe+pzunAL2myw80clNUQdE/VeaNhpZV1p972ZJ0RaKoX69ay70GbPKXTa
Gitl26PljPGt024fTN/KTsz6F16zNo0xH56RD3h/nAylezcKvaexNMx3revUp+PXvvSAZiOV2aWx
NJO834NB0rXLMeq7XV5oab/KXXKFj59k4cumTSf/cAuaW+WsgIPgMMrokKIOxqKsgffNfhSKPDE7
XrqR6fF9OEcRFSHeWTDMQA4dY2eawN2us9+kBDVPvh2/kaWTzAYnRMc9xqWOHmGmLQlQAHsfmV8C
1JOtGZ44ydILnw1NSt3X+NySch8DpMxfNCWX8dc0JXjuVGVi6TZmgxNnMKJG0O2yzFWnxLis/EGi
8/BLjx39zLuYjU6aUoYFQ1J4yKIYlocCJgG9pwyT8yb7Ytazk4YdVWRMHmEJfYwh38xN5cquKbWu
j7/rhdfwu6T2oUH1BaoCYDrRQVEd9aZLJZVATJaXx4++0CV+14w+HB2mXpjp0ytInZFghEJCT5sM
HIN+q+JtPn6S32PEJ1/vuTgyjIQKgrfv9tIJRvuuSc0w7jYerOD0i5upvS5XYTQUySNGJLOy0Jwr
BOcR6krFmPgGv/N2rpKAnGZfECxVWLam9dNxLNx1gH9hVm86TPvNg1CywHpTilxVnmhbVknqrNUP
6m3qsfv5tfWC3rjFPhA1wBANaSTXthOO95qq2OJZWOzZnDdFnwu4ZFhY0lPy+GBHurEi9p1o5Ix0
oOPPc6HfzAVZNpNhc4CMfRjVxnvish08XZ0izJumM9uX4ydZanezMYa0KI+MwaDdZ34TtRt1aAt9
h4yO0LHjJ1iq9s1VpmlIbn0b0hNlVwhXruyA+AQNoKQWak8a9kv9XUF57+hrTENx+2erCLW9Gytp
4+Rz+1r4OLLBRUSkU5BnfGLAWHi4cy3qkJep9IYWq5MApJiT+LTKohJP7JA3J97f0qOdjUk5ZBK2
KYASehg9It+Lp9yJU4PqwsHnelTFbMCKTJ4gNS3Jy0sI5yGnsDjv8zYXpNpGGatqm6NDpJ4PA8/U
0HWSk5a5RO36mV3np1bRC+9hrk8dyb/DLm8Ze/ZwNUh5Ney1V8vOq/CupxhEevTxZrj0vKY//zAC
it4k/CX14gP25vFLm4zyO0ImYK/HD790G7NuhKM/TczCjw59Ik2Ag0bb/kk4VP7dJYj1VFdauofZ
p7rF9GHkiRUdZOBDQXWcgrDYOO66p+M3sXT82YcaOWNpuGaWH+owQycZZ5H5pAXtKV370jOa9Qc9
I4cpt4CZwGWwum2p92m1xv+muNecuTfO6nbmXNmou2UYGj2Bk07LTsY6gfXj3UoTB+T++GPSpgv+
1++cOVc0RhHPh/2SCt4u8bekphW1Gr8i4pa+f22RHFR8UfSsyLt1XMQJQhYy0TztFtiMl9/CNnLV
S8Q3/fiIlzQQGwtPu/FnORIG90sS6ZmVFx6hjdZ7Ddks9g/Y/bL4RRoFAMqtCBQSB4/fyOfv25Sz
F2JkwOgA0Utgs4YApWHWkb+VAYa8817FXIkG+JXKj5+1hxisDNAymWvYn7oQfMp5dzBbrWijFCLM
yehTR79WIC21SXEA1aye+sJ/3mZNOVuw9BDfBjEm1aGqrKo9+GlqGdU6HjQ76MhwyZg4n3kr0xV8
GKCqkGCXGhr5ni2V8Eedh/JhMNTh9viDWrqPqQl8PDrqm1oxAv2QGEH6FBt2ORVH7ehOmPooTnzq
l9rTbBBMesnmtWWCPkgMuTEcQ2yKQUlej9/C0tFno1/pu+Rl5JqzB2sTv1kNIgOck6k5nnn1s9FP
upYifURpB8dSs10eGEOzIiE5OE+NbjqzdbuObdWUievsKf6EV2AC/O+2JeKzqgIESf31BbfYTEPD
MixmzRVhAwFyqPbCCkqswWc9fmfWE5Q8SVqVIPoDLKcR9Fjf5V9VgRbqxPEXWuhcAOwmFvRZGyJf
YKfiRxx5LQG9efdLU0z7/fgtLJ1ialkfOkGAsMdJYx0tTJFnTwFLkhehNsGtMOpTno6FRurMugCo
JbMPO384EGOrFtAWyor8einb++O3sHT8WScIe6OrunQcD6Umxpglx1CTg6wSi3j8+EuPaNYJPM3I
SWOr7H0aBcTn2J4kMBq2sQueBuogdtQTJ1q6kdm3h8l3OIoGtpdRBOkte8qEA6gVeQDnHX8umpQq
NdC6bmCHxfZwY7uJfav4tkzOPPysM/uo/VN7THvAN2kPuzkaQedJBbTE8few8Hjmckm9ympTLQPj
UEdCuw881S+o5CeIdM87/qw3BxKx3yilfpAWNHoidH1fvXASUHUnRtNp3PlkjmRPDexDX1MFAE+l
q5L7rm/T8qaMSErNNqU19FDnC7ONinuVvKyi25LxUQyn7mvptNPz/HhapRFGLhP03BM/wkrb7lL4
lbYyqooAklAvn2I1TjbHH+JCZ7Fnnd0cdTR1YWUcBOhjHahMVLy7AVCl1Mj9E2KZpXNof70hZhpF
GKSk5gK1TcTGDhSogVoV1v1z6Pq9fmZ7mPV7nMFNMRj+eKgUuMDrRA8UuVUU0qVPPKulBj3r70SL
5qBGSoL26i4iFLIvppzvuI3j9fGXsXCCufTRRasQqmqtH6AysQ5DgZNwGk0E2e68E8y6vK6rdg6e
Qz1kiNfzC7VOxHNp1/op+ct0nE96jDX7gss6yO06AuMqq74xLSLqjHQkNj5oPThTVqZZE9miafw8
27V9GPi3g6OEJ40ECw3Nmo0ITtL1dWbB46h0KE6+EwggzZ1v3Oh6rdgnmtnSSaY//9A9LTsIsHQI
0A+ml93qdonsUU31fAOlqfx5/D0tnWM2BCR1r5hOXWW3BAzZ1qOeUA0kD7NK/Gw/dL5NLvjxEy21
uFn3FzLuasMerQMAFPAj0rMScPgu3rDzjj/r+sK2XS2rFf1u7GFz3QI3CgkjJ7I4O9EnFxQU5lyQ
WA6JE+hjLA/4PxoyVGKb+PivGbgYdq9KoszBoecwLTdp7wT9taNINL9sxkZxRBBW1RrNiZXo0jub
jQ7YAeK2J9/lAFrF9yApEaO11VM3cDZqQHbpeV14LjyMMruQYUwuhg7xjsA4q7Ae0N6mL2e9sLmw
0MvzMCJHVD90hESRt9MlGWhGEIHvx4+/8JTmwkJGHU1CYzQPInSrSywnaFuSWAdtXA3xqR3xhVZt
zsYBop1KVOSGcxhHKI6HrG/C17aKI//u+E0sHX+6uQ9DgB81JHYXJTObqg8fMwfeGlBhQfjeecef
dX83YeGTkHt5QOgRVwB1JUERKAY8a33eCWbdvusbVEaFat95SqZiUAwnfpHfVPaJbr/0lmfdPu87
KIBlKO/w1WVPmqHCBRQazKKV6iHtOPGYFiZKc/FgByGp6DQh76ImtQQCkWGCkDmDu3Y9kImbLtUv
yQBzf5z30GYdXPNV3R9Jgr2jHCaIHAp8SGN9xbbU5fETLDy1uZyw6jrCOyPSj5Q+YImdNOLPqtYb
76KOKauceGhTH/jkEz3XFKaw8RQMdfJOV2PehKRyWQyyYk5Zqlt1jIaz9pVMYzYVKHMAY2SpOXct
jAOiArLEVLaqHILgRBteePtzaaGnuKDs7AHkUQsp6Tk0XHWsV8TTj90rXguv1C8lhIsKAEgO9uy8
Irw5lxuy6ZIzv/Sjqyzx/WgdIXC7aSvLO2VjWxhbjFnfdyKF1DQlC6/SMfPqbWWPZvudmSebf8db
2VIDmPX9VlQ62Wx684qWkTTGVHuKwv/L2ZUst61r2y9iFUh0xJSS3Ml2bCdON2EldkKQADuw59e/
pTPy5QvFKg1v6h7BaLixsfdqMvk+xxm91TBa2vo6107zIgZQgUqUD7lPmIhBJBFiyNN47StopkUB
kcGXyyazyPljOIfB60+lxyH2EzhN2YS5+jFE/o/W8NTzMjxYDZDlRsdtbXMWIQAMbzc3VclfSDnL
I8kq2J5YmOxlGx/nypotkYZ5PsHNrYQXSykJ8KCGeeEv3U5w6+ksy7Z2ZuUE0MUrICmcAud/MEdJ
JTuZgrDsYQhHAjXTwcLENO6B+D6/PysLtsQN+hZE3bHzs2NW4ONkoE8evSB13y/79cU9z6C0OZPJ
M8e4UzFkysLRog4gsmnrIl5bqdM+fbjoYTbBK9sK9pLmEHiHZFopwDbkQF0GCm3fqB/gObo/P5m1
sU5L+GGsE6w7z9AmecrLUX6Ge2Qob0rB/fZLzJkLDFRS4rzbeqmtjbaIAoFRse/PlMMuh+rXZBDp
DaesvU11qvc679Rlb3+6iAJGoa2LHh9/Hxz6yF/LjMaw8oDYmBPfWW9YuwU+Wft0FpEAekatCeeB
3LkBEEy4Fqcc1tEt5CB3kjUQGj+/S+rf1yddRIChhvpvXE7yHZ13dZ3PFTxLYXMIg66BtX+UZ+Aj
AyrLj7ac6aGETshGMW1lektYXt/7EBBoO/MocNb7L+FkB/ejJFD2PM7Q99mqkP8Xaf6RHiyRebYZ
RlRLk+w1SAGpgI97T+CyDW88NX3ilHfxG1BVRXqTKQ+WKE5rWECh1Wc4hVTtyOwBPkDCP9RuhJXl
EDs77RUiQHItFEw1rmGDboSAxZHfeCIq/KEgV5pXMGHP8hE2wYz0PhrCSnUa9K+ggdPcXemYf5In
Q2fpJo2bjNxCrr1t9qXoSXtXZSl6fQPU0qbPLOf9STir8rrPuSp7WE5Cq6lP72s5yRROA7QLQJnS
Oi0P8M1UtttXfpZ2f86fjbU9WqQ8xAxjBZ3Y5rEocw98NYCUhnTckRoWk18a34zB2/mBVj7e4PTv
H0OF7E2SQyv5BvqWyQyPoTKmn/QI80IISUH3mTEY+dae3kIGrETxJRpR82kcO5bZY+UP/hdIXs5f
26kwf8/PZu3XF4GvggQnVLK5OaJ1iW66kjHsSwoH46zzv7+2WotQBzJnDiqxSf/EDZoAt23IDfxO
QBls3sYOcKsvAGzJ/tv5wdYms4h3czoKIYbYHpvC5G+VHWeY69RN9fv8z6+VO/7T4fqw9WzQ6ZST
oTzqKWiQS3UJOGegwLIaj5989unJ5+Gkg5eoONsls/WKX0UBx4ZPUH0dLwLY8v9ABR/+iKQYKVSM
XX2EgCxrIB6bygRGKzAM3p+f5kodcQlVFGELMScX1o+xR+GEZXukd19S2k2sibQnmxZi557X0icj
C1O2N5aIbt5Y4pUdXGK44bmZWAbLjVtXT4l6gBXijL4L2NNbbaO1yS3ChJnSydQpGMYUQs87mIcd
xwzKrLu+4nEEd3RcXkKaL25W6WX7tQRmBi3EgNDylDcM+NLfwdCnAlavUEy5Ob9da0t2CogfzgOu
3nKEmTvsI/AdD/uibpGBwRwW+oKXDXAa+MMAkHSB7YBu62Md92P4iYezPEm4F1Wxcb2uzWARIyQL
obbhc3fsOIciQBSgt/QYwsIp+HV+BisQQr6EEHq5P6sAbgh3aODUsHsdexjWo2WobiEmN794Wo03
EJ2Ab2ARwDosVnUCF28HO0JV5qTe0bout+L52glc5Eq8ExPqDMzcARo/wFmq/FNDXhjeWbaF18ks
3wI7NU96quMLl3eRNTUJ6opxAyXpJCkzoEyhUFzuS5S5r86v7sr2LZGErgALVkLx55h3jau+ouxc
mKMfN4PenR9gpdiwFIlkNYTYEpWON1DBsnACi5kffg0DS1GClbCmqY8VEk4IXaexYuqyU79EMPps
IBAFn9qjCmZ0a8peDFc0AK38wt9fBKImRC7eVxCQtu3k4I9oHOrnWaP1RthZuXiX0GKSpx4EL/r2
KBjIHidLCHjVVpxBONWNV5LaLYLe2vYv4k8P7X3o52EToM7i02ZXZ6YTxQ6q8DDkPn8A1oY4/fuH
CNRmyEsnRM6jLeFh0yHR3JcNuaxWthR5lJ6BclRWDcc6idGyGlQ2vEHeK9xIgNb+9uB///bRo7pD
EaQ/+oOFJUSPcwSXI6hhb5yjlTfRUuTRZgSqVGkS/KlNmz/P80TUM9zVhnLnd/jGf5ncKngetPGY
f0JbMGePI54zw/fzO/PvrBtWfP87Ox5D8QsnOb4jVVu4HxBasxoWKXOmyI03IQn+c9k4p2D64QTA
wiieK0f9I1T+6EuZzeSVSNu+ZJD7+Hp+iH9vFFuqQKa2AMhjzt1RoRlf/Q7npMnvbQLJpv35AdbW
6vSlfphDyeMOjgD5eKQQTgbFBAQZiPtTWHozYbKNbCA4nav//4ZkS8lHVOTKKWva+RjDvq5sIp7X
eDdEdU+z+UdTaBK86rbi7UMairr+1ldVwQYg4/Farq9zTipxVE1BXLLTTeuPrwiCvnXwZ22HGlL+
AHazb96AXIPe9KJr4OqGnljQwko3KYeS7wvZpwQuccbv+K1NhqQPDxet3xL/Nvqk0mlLmiMk2QWq
QNrYdHqYiRDJobd+0G/0ElcOwhIJNxVwxah7i8ifxC6PEs/AWg1Cre79/DzWfn9xDpj0KsirGP/I
XTl9H2cOywRdwO7r/M+vvFJAT/nfc+YGU1Vlir8/CO38N9GVX45wecmmDqZu3A2Rz2jBoUMdM3eb
BPBOuspPQgT5jnWqgPLS+b9jZZpLdWWg16AXk9L6mNeg5AJ4YE5OtG1+IfWWLcWVwxF6H5r00xFG
tAjcZVJ3b2S0qowGL3CXUTKZWqRrTEozi7GfsVsOLjAcvq3fi5hDONkgL7msVMuWSGrrihRS2JU+
9k0Dr8OijucW5Z8SKtgX7cYSSQ3tslxCFLE+xqjZxjciq/n80zVp12wEnpXtXsIvE5IoG8JtGs5e
YdLe5mU/VDDnjYnYmMFK+FyqYmoZk6ZmKEzU0ldfBIrCZdTOXvc8OJpu3AGnT/AfwXOJvgTzLw4h
+6B/FzYPYDk51C37ZGpa8eusy8pi1wGOvPWQX5vQIjMoDWwxUKKYjpDV6rOohqhrFbWDzV9QeTbd
Rn6wti+L89v4dcXmpijvhzDR/jXuZExGMd+8XnawFq8L2BGKmCc9ORaqxjvaKSPe8gCd/41tX9mS
JQ5zSGsBq7Gk/zTCj8n/YW2W2v2Ifwj/hGnK8s8dxH7ajQLSv5MpJhdphjV2TOM0CK49CRVr9LAD
/Wo85e5zeHumex80vRc43NhPkw4Z4o4WV+dXceUsLOGaIfxi3BwO43HW0n9C6YPPJzPl/jrtmd1q
Pa0NclriDwmIg2AhC0VC0HryyFeSaQ5zZNhA3wHpZi4MNEvcZtw2WuLtxI5z6WDf20F+UsGQ26SX
lSOYPB30D7MYuAbVYU74sa98C04f5PWznZfnfn19fi/+/dxkS1SmHDjMIHSK/SU9zMSarKM7yBSq
QxCjEZTEQfs8uzJ4Pz/a2qYsosAg8Nk0KfFBbjH0D1DB8IwSXSVf4m4Mh8uCgFwEgRz2Im0MNep7
f6Dus6iN47AolJ3c+EjXJrEIAlDCbk2uPDgs5jAYipqu6HZV5SW/JKyEDucX6vQN/iM2L/GZ+QC3
hrAf23uv40N1X01h3pqd6KgIH8Kp1OOj5GMMxz6Y11nyHVaBsBraOBIrwoRsKVUZThDKmqEMf438
6WsTV/JPZRlMRm0BobHAL8nv1Ppod5eDuM9GV4XR4Ez2bRxjX0SjTeEXlUmOzISE+XUV5HO6Fy2F
Wdz5tVmJW0vop85DAoc4YJZkrFz5zMgcQ/GnFc0Q+lFCqwa+wGBFNJPaObBjbQ0vOZaybkcpPFy2
TtnKKVgiQJMKSUZehfI49xlcujWqZo8hVyegnPPY5/NTXRvk9O8fPv+QTQbtEMnu6hDUbRbBU6TP
aARFjv9sG0nRwzzr/FArZUMsyf+OxQQfx3Zm4X0fQLC82cvB7zO5hwjjxFL4nsNzJYDVdjKwa542
eOw8wqatwDPJVm3gPs1imm0YwbAJTMIrABXidEtnf20V6P/+ZVk7pBKU4/5eJNBOzeBNnxN1K2Ag
Actor8vreKM6sjbQIjzxWWkJy9f6XgasTyIcMvjLD036y0AJ9MKLaQkjlUXYNcVUu3spmvCtgcZ9
CpMzP//hpIuDjW94JRFaylvCy7Ts/E7M9yUDjiiiIy5CExabgLiV319iQ+dKVh7N+Pwnq2yOTDGr
HEz+lAyLw/njuDbAIjkReQoDYi8b7jtKdQiD2zhhQaQVN0zuzw+xsttLgCiorjFKSQKui9VJB22w
rHnncczHKO6LC7kjbIkQlXh+2oCG+i/tsrj75NK0SH87n/ZbahVr0zj9+4cYIYA4g2BDCnPmlNRo
0HndNPc3hEA9vJ3HRtxetlqnjfowDNDbQWahQwE6mGthPqrBP1Iu0j7046A8ACnbIdnYmLULaOmh
p0uva8aamocYSQixXyvf77v6xms9T8HcNgRo9VDTQSuUXlqYDaP9aML4jxjbiXydVUeGx7gq+vZv
DAt1emVdDzWIqGyMz9JdGIayeaR5kmxCNda2YBE3IG6oGgIfp7uET53QuxYvN7h7m4xx3qM4PNbs
Mt4lWyJRZwo/oMCM4j7MIHix6xooMjz2k0i29nntw1tkN7my1uOs9p68pmM3rnK5Bv/a5PnhonO0
hJ6GTdcCPjfFQM/USfbU55XWTw4KZq2KhgQLNVyWpi3hp0nT5MAaO3cvihgQPX9s+ROE+1IZmVFv
sdtXVmuJPR2CpLJKCQwikyTFMXRJuNdN6jZbuCvZzhJ8Okw8KWKVu+dxqkNGvvW0AnAumbMqzg9+
kdT9TZwEBazbYTFfX4MJHZt6X0K3IeujhjVzUh2ISeIahttOBPV1SKYure6xNFOqI9gqa09HXgrT
hG8eM0QYmGVPwGzBYBsuwyGSJ48m6b1vU1JWezdlarjtJIwoYF3aJWFX7BK/gmFGFTsxdxFaVfCE
j4qqCkUANde8hwdsqNp+NOj4oP8A99ppkGUEDfmkZ7CFG0FAo2PNswfRVgJ/qJcaN/xMFeQ274K4
hlEkcMMalqVlDJSV3g0WXu33sOudYlitJoQB9JmfUqW7TLjR2zVhipiInD9l6ZfEQmOgu65YYOGl
F9qyJN31BCSDu2FBQ7w7NSpv+gFdiGK6V2nTPJXhgNfpTp604d+7Ea6x9Y7EuHredd/X46OggLzA
ea5sAV+MaAO5Oh2NEEWxr13hx7C1NqwomvtSpFzflH0e6JsevvPo1qUxHDfGXRwTKu4cJIiLhwBe
ec1gI7AGTibLdHZx9QaJBC2aHbir3YR+loBTRlXsAEiq8x9eLoCc23WsHLNuLyABmDQR9tLLoc4C
QMubaABXbqJ06hvNYauSeSr9bNCeiLcA0SvxbolMVjlk4BKwrp5QsJCfg8qR1yBJvPspmbawESvv
0iU4GYjegKi5F09eTsWTxZtpL0jevda2YFcwEM3fFWy4NtqHa/NZJJjz1BaTSJU5gkPD3FVeaukB
4jKF/u9U+V6w8XBZG2ZxTQTjAFMZbghYBEnxxReuGW88K5k/RJKz2b6dj7Arb0e2eP/2M1BUgInL
Z9aarv1S0Ux0hynMepxDfA0ZdLXnXLHwylXCGneoEjQ03YXhfXF91J2flH5GkmfFhrZMH2fqBVMe
paLv+uExawXRG6u5EnqXCOaRTo5MxTw9t0pmwS21INzPUQ9jg2ar3ej/B3r8xzt8CWBWqeJg+JT+
vRVDTn+flJUAyWZ5iJKVH8ON0ItAuc/lBOvrvqKo0rHQO+AdWEw/wUcM8Wx2Gi0pDc1YVsNhM+tn
qMVSPaUwrhwRK+VPSiGP8RVu0Q371oY2DKMY8kcUwRMxHnLAFTJgWJQrEGn8yJq0H3/VroI9Nty8
Wz/4CvrLPN51Fc/yXxPBOU72E+W6grubG/mYRtBmAIVk3/oMovFRVUk55fuxHyAuFtX1nKRelDWk
hwEJ+JL59zbFq7KJVMypMwfn2UFMBxrDHiS+yfO5SWk0+k3jwRq6i0Hi3k1j3Yty19EZyqpgkdJi
+IvbKhs/O9blxAKEOzX1cBM0LnUazkrxqB8tDJigv2rwWGZkP+X/lVG8IPGzZzfRnr1nXjWOOpqA
hxD5w2DjANJAPYp6PIiyGkJibOchxqFSORhhOtBXlQ8fj50aNP6Dfal5Nv1KqILB5e2Q23ScdnFG
AB/Cigbl8CVLWlHnO2g4VpXahyMcXext04DUE9+OQkN3Yg+oL8QED0NXIJRewQAm1Sfl8CQu7vIx
SLIXUY9E3ec+Spry0dbFyOiOwvVmCHYB93C9nKJwLl7LOhZmuMpN1pf3sSZ19wp9N4drJ/FnDjfk
oIHTAHQoahLAWUogc0FjGbNJ/CtfU5pCarCTDmrMbkzRVT9koZnnr3mIOte4E9pKfzg4tLg6mFmh
DJX8YSCoDmQfuqGp7mcySzisV7C+A1cpmAvyJ4YCc4HQrbl8gjHdiAu5MgJyNjem7hjrI1erMfgm
GPHN09iMheE4gh6otDtIzOqQHHTTIcPaB60PpnUM07Y5ixInCNMazjHI4OMDQufM0E6FmLDioHzy
UekDFBNsOuCPQZOGfj8f8lYi6xL8r9Ac9YNm4E9ozJMGljaWHFgZNF8d3MpvLhtjUVAe2FDmsun5
Ux+rNHynjAmgllG79sxhNIAdbcHz1yZz+vcPL63J7+JwlMw+Izp47Co1NLBAX4KFeZtDZ3mj8bty
wdJTWP0wihmrvK9qGaD+bmOUGaV8B46CvQpds6sZWR6WMRjNhqLOWnVpKR1coEOOErkmn1Qovbsw
gIwOMggC8urMf8SqzPod6nd5uXcNr8yuLf0K6pFl/gkCsdX3rhG13bjs1ya+uIV7AOdJUtb0aSpq
/2dKSXqFfn9+gEoinNXLPrjjFb7284dm7ZJa3MUdvn6LcDR9S6w/hlEAoU2DCJGIv+d/f+2sLK5b
C39E49G4eD5x3L94qNUCTZoUg9h1QUDqi6gVbEkJiCHZTzMruieRI+Hfozfs/568rteH1EFeKDo/
l9OH9I+7dkkIQIzoOVQb+icRMHDQh6nob/U08dcxrNCLyKS+jCvOlrK9MhdjIsdg/EZGj3UAwdq2
3p/e1ZfJfrMlbL6PR+qgQDA/lVJLvS+UmcBICJDUb6zVyr4vcfKoY3e0IF3/VIyi6XbwWbddZPHR
vo+nPOv8hqwc3mARIhSgYujNzv5TbKth3He16/EIMe2Wz+fa7y/S7sxI2xSqp0+1m+Wwz3AC2usu
MHzLRm9tlRafOmoN3KO8IE8MWKSvTYYAFDUx615BdQ1+nl+klWx7CZOXeVDZzjfTk1Ui/Yt7u0dt
TPaAaQLXcK+hkvkN2A312NE62LiJ1oLpEhXPhqGviZHZU5pyMf6CZ9XUJhG8bweeREDzAdB0UBxO
RLd06FGgjSCml3WvkyRZc2RI95nd6diL+WfssHs9vxAru7lE0vciG4EyLv0nz+HZ7QMiQXcqyFF9
Pv/7K+FhiZYXaUwrPDCnpxjSYM9JXxsFE6QOsvp53Xuf4FSJCtL5odamcro6PtyNqKN46TBl+VON
wirdeQzlf5RDJn4humsJk2+K2KWzadgTz7hU6KqkqBoUJOuKA9OC2evL5nH6Lj7MAxJko21mTp66
rGu+gEIlfoAme2GBbSlgLGJV5XAhLp5L4Ef6U+VCtVBXULQbHqDEKzXfn5/GfzKz/7gZ/EWgIK1p
5glic09zDKS4OgD1pQMII51e1H/AzM6B+bOUWd/uK1qjH3gD1eIxza76KfHgAyKAnETFhPpopm8c
EX8ltixR9ojrBNjDNHuEJ9qozX1VTKiDjxk3/b7vwTmTBxjWOTlEaUrC4DZp0FmajngcDykE+21e
9Z/qobRVcEh7g0w5Yp3pYLKKPpwR+S6FF0u5daD/C9n/fwXpEk/UlX5caVvTrwUTdUCeUPLIW3ZA
hYU7+lSB4he0dyBTQNFGdm15QuhUievaowyK9gcKCGE17oK6xvtlP83jJC1sASaeVfdwJUuL6rO0
OdFu18Ud86ZryNbI6Y4DAOqKnRJyHh6JQFU8iWBcIIZvKNkFzT7uaT11kWy6wYOEyvnDsrYvi4wL
/rVhz8ey/tbQkiYwx02qb9QT/G3ykmrjYlwbY5F1qUxUTSia5KGqoDKTRJVPHf3FPfhlwQ1m9ION
rHklDi3JBsMsc8aDOX0c+cTwZOJTElzzLoEawPnFWomp/w/3H1KXB10Xv5ASLd9bME0JlxEKuF5j
910xtsDoFQrNqg245tp4i8AadF5c1qi3PvSBqcvsELiBD3KHUwI/413C3eR+BtoA9LBxGlZu5yUx
oI4T22fl7B5sqLX9SxQfib/PZircp5Aja+KRDg0KAhAfTIPswTaq9jY6Zmu7t4i+wQjEcAlzpRei
+vBnQNLpF6Gl9/381q2cQXIa9UNsR5kYNSBVzi8dqOh31hrZRlL65S1evN0WGWVtvxaBF/bAMWta
TV5yVrPnuCjLz0JP1UH7nb6amkk8nZ/M2jYF/zsZgNEbmHzPBMUhmk7FG5tDaT+HAD/wH2nYTu1j
kPehVTuUFpn4yVg10Y138Io+MeoZ/zu238K5DzyC/gHqZL797vUdtc9Vn1PgrQqYrAw/USlrWh51
upbc7uI+zEN4IPZZiG4o/s+QXo/qTE282oGeXcirmqYmbqMutx69guJNOnQ73yL9xC2VtyL7nRXl
FM6HNElBjP+mrEABduOL/vexoEtkKsDuBYmd571AESX4XnCUY28pBV34k5jH8sK4tIh/cNBzQsw1
3LvB5jHlHRiiqfclZCW3G7vy74NHl1QLeEH2si6s+VaB7Pm77ix/RkWpcSB0eSrcgQbiycP5s/fv
z5Qu9anJyZagb2f6otshhMO6jvlfrinrrs7//sqOLKkWsHVzg2118XkiXfwazpn5K5wbPmtIW192
6dGl8HIe44Gpk5G9VGmKhyAwQ/VLmYzBs28AHrpsHqf5fQg4oLrwEl2S6jNR9ezv+86VRVRZzQYI
hPX9ZX6gdAnon7oKkEpd0peiy+dbWBI232BXom78sPIP1dBlF0VnukTsMyf53KCb/jljHjpzTRDr
KupjYTeuOrq274uYBonQpqgCln8LcNfFR/CtSjwNBzBhdL3zYX2U7JGo5JXZ51NIyDEZPVFFICMX
frpHcY6xa9SmmJ/B2gQa6nTXemOof6ih0UbseodL+secNZCg3wFQm3Rf0u7kF3gVw+xbvg8UAit8
rwnpAoYmo9JtF7mTw7aLuh4ACx6NRa/on3gCgeBRQpWFP1ZB38bzLmMDesi7yVHSh/uCgJCof1Zj
HLhq16fgrbYRfpbX9ZXwRIze5fkDtvLNL2HB1BFo3E6x+1EgUUR1XwQyQev11MMAxLACmqm68icQ
lX6fH+/fhUC6JDuA6yrCzmn6Qvyh/THU9bSfrI7vs3AQn0JTJoc4z7fKrWtRZhEyu4mSIIWhx4tO
h/GlUSMJd3klki3x+JXFW1IessE53WqjXlCGn8fIC4n/FDQMGfBUBsOVblTxfn7ZVmayZCYJMZW+
UpP5MZR+2u6HGjjVvzwlZL5wgEWSWDex6Opsjl/oCOmgqCaw946gsDptVGxWOEN0Kc4N23UFUeiB
v6q05DK8Bm0D13FUyTylVxlK4Z2+UT4zFp18M4KD98wmi8/keuzSLia7wKuDwdsq5pxOwD+eZvK0
ox/iqitgklROLPmB8okXmkjOKitekZMy+XWGwvR011tahdlzkORDBaJMOEAvvmrbVt5DNEj61ctl
G7tI9qaCliOMm+SLbTTUpiRCQR/Nfb8lW7l2RBcBUYWJBKpLiVcXgxFGdkVrqvLOSQt7yT3M5dDa
QGPWbDmar3ze4SKv68ImGC0wkC9OA6Vb6gLPbudo+KmAzcQDWHVeE9GpYhflRDRcfOATZCqysZf8
hTF4xF6FPg8ZOriQ0t5dtD1LbojvJaQEPYK/AKNqq/0YEmDLZO6aL5f9/ik3/3AO0WS2mZwG/uJM
yt5pCfGSnZ8MXb8R3v8NZKJLrgQAiiTgwGZ/LwSKAzvbu350u7QBMOWFKVjy+LeM5OXM9knTTuFn
3HlsdjdDOLfJ8/kprn35SzqF9nLODTxbfgFJ2L7NirvrQnvMgrMRej+Jp4u/Ss8adLfEn44gQyY8
alq1WclaiZ1LtgVQ8NKZxnOog+hClN+5J7S5kZ3qtoC/K1mHXHxkTQY4UpuT/PekjAFvD1oszfTb
lKiRPTXciGLjuK8u5eLzahIn68RVKOkMKf/lANgEoqv70oIb3zF319XeM/izyV7U/YuLvc/nd3Bt
eouvzKPwUKgFTkQEfRrWA3eqs+ITkp0BMpYFbear8+OsBI8l/yJobJ2jscZ+Qz6FmEc4qeFY7HB6
2zjbx3Pi6jZK87EJs30OTvG8VepcOSBL6gWouCIbYqDNIh/aOsVRmCBXXyefUPfjspktblc+xIka
/bJ6G0aTim9B71h2B8ywB8JqaGwCWArRaUXvrDQAEV/2eFiyJUg+lwHAsMObIrMqH6Y5nYc/ZkrS
PfoQ6EhsxMiVK0Ys3iiJGBSMn8n0BqXB3hxMhavyTweTOaIi4qF4eYQmHF7z+/NruTbcaRc/hEx0
W2aYAU3iLeF1nl2DY5Z4fkRylshPAkVqeW8BCZnfLhuN/u9oANzoxh/n9g3VQFJ/SfvZsGTvBaiY
nGRkRghsQINcwVJrI2KvfQSLWKLtlIOG6Nx7Iynz9E7naX7C4AzgDWYHCJANwQT5g9yYX0Hse2yL
Vbc27iK0KNhF+Dyd1FtBY9PX10UBBbWXFi5n4XiTm6JL1K5PMPsTU38caXzhfBfBJW6nWc+zA4IS
kg6quXJFSYGXBRPB54fexymCdoCpW/M+Evzb9fltXZntkkoxihTyQp1L3iswlkZvD2+MVD4yL/Vh
qTPQ8ETEwoI3+RVYMDzbYqyvRNKl/HYARIYg6UzfMovW2W0PmcTEgIbZzP1+9NBd3BJ+XxvoNO8P
H8nEKAr8BERZ6P6g5MvgEcSuXApMUVQ4Pm0RGf9dQqRLngXI16CLzKl9n0UTAJvc5oVEVz9QAN+r
q4RQcJ3v6zg19oEGkgEEeSI2Td7r+V1cCQV8EXls28cD7l33xyhPqM/wdupSEYUk5OQVbe0eD9gs
V1m4cVRX7gm+iDyyCatWhmP6no1JW0RMjsBVwvsAPubn57O2a4tgE+rcYxT36ZtMJ5dccUWDNmq4
boMr04ZeujGPtWVbhBjT5Hb0IdrxBv5IWgJO5TNe3ibIPsV3kwOQcZ3KFkK4G8OtLdsisuCFlUD0
ozB/5hTgwgfFtQ9TkEJaVm2pNq8t3CKIqMx5RZAl9o9I0If/ZgZv1pFRuuseRFW38eH8/qxEjSWN
wmRN3fdVZt9zRYuQQPQ4hD/tjhCYbgz7qQjtT1ZaAncSByjgFvVybdTFG4FYloPAK/v3rHcwNohE
gVtdHXt/8jLvKoUHJasBwW3axLuC1abvfz8/25V9W9Is3OA7dCKE/YOH8jA8u1KUDTj4Vb4V+tfS
2SXNoh8nQBWbOn4LVeG0vS7jOAWp0Ue7wewhFMIa/pCIpJegR2TAh3+r5Uzae9TaOeF7pr1Y9huf
3tpkF6EkmYJCxWlj3k+ZYP7EiIEqWxRnok2eLlvORfTwfOdNQS7bd1nJqbvWAwkGvMiodQnZ+NLW
Os5sEUDQbM5kOcAxN5LaEG8+6UfWgjy0ekrM9zEPAs4fUkVVNj6CsoUrDwamMrtjshOdd3A1wMjT
FUzNstZBVfWUbRz0iPevjnoLstVXYKhz1kYDiB8y2aMo2YGLWom28Q8uTJKii+YKqcq408PkW6A4
yrbLxF6BCVFflwoRc6Oe9B+q6x8VHLYIYj50RWpuGjgNm4RZ8zbJGcSbY8+bSn3yoeBPvQNtQ8hg
3QUSfhG3tEqE18JpXciy38sEbcIkysei5J9KmPJk7h7mfRDmubEo4s7Z3wyF2L7dzyY1RRMhKfPm
l6FsXQVbQlI6J6/BcZ/HZ2HDoiufqkQl43StOi+x3c4Z/O9vpiJxLb5z3kheb8SgleC9JBoMzOPY
xKICwjxO8OwE9we3OwwqJvBnqwOrK2X8XabDcq6uz5/clVueLaJrA4OiVtMOpwrEjILYa/Z/hJ3Z
jqW42m2fCInGdLfA6qKPyIysjLxB2RU9BgwG++nPiH25dX7tm5JKqopugf01c445r3uMxuBgqzyc
yDKiaNrC0ERPxBuo9bk/Wj/9X3lZ/9Ea/X8+6f/2HOCAH6k4lXkEDrw139X6abr6sC5ZiMsXxx86
cZ5Dlgrx6yzaKPWbTDVymi8x+acx8mhfj+J43JnKl/Ud5iPi6XJcGodqiiOsyyjW2RCDqtry3nGX
WD6gpgmX7iV2zN4O/4ss/X+sPIP/djXoTaTy8+9WZQlEwX3/1tBY1GWR2MA0H4MgfiLJsJHO/FxY
fYfePknjoq6/gcFfxuqs5GjH8TrtWjX2LQCH4DUPVTylrioU+rOmvi7KXYdfCNR84RWjCAl/fUKA
LsCMZPCeq2P8pjCnhfp/PIy++L+OnP9WgTOXlg6H9zZlFSYvn+RZb8pbNki9v38J8GlM/FrGneYu
LnxWIY0/Za21LFEuwhshxV3IzdbSzaZwF8clbkK9OIVIpzic2oxIpNC0J5Sdwe7dPp1ges8beFZi
KbS7edrLpGyrWuZlI5f+hEm/2e/7NBhQFzRzEh7Xtq5Qd+cKvNPY5ew4NrOczb4e2y+ReHbGXlfK
snGzeEvCcslWsGYb8+beJCrOGZ96wrv1K9m0EK+dz0X81nSbevWiKIy9u3rxah1k+xCu4Z7zISRr
na0jxedFD6EqP0Qc+ZXI99Tb/Y+D1g7LYhhuujxVqPEPU+AgYB41DV1CJkBkZb/wbuO6G5prMPJs
DJkiW8+Qd5G65sBE4hxt0l6r3fZV7iZBm/571Gp37Tk4lrg7D/HeLifpQM2bcjVEQTycAp50g+Z6
a8IS+z4pwK06hzBLj+e59oB2PQ7Jot35cT0wvJm7KOylgO8g0TPf46Qe5Q99YFt4xv/azmE24MzD
uCH8anvp3TYZ7wLniBNuBon/zbv5MLqd1yPShI8VfIPR8zLjxbo3r/1u18m7sWUwyW/jlpwteaOd
tfomGBIjX3R6DeZbKq6RgGCRpjL/+ENNqHQhgf9NXxCLJNUtCGOEClfV4rUvs8PWJsQaubb7z9Jg
rmqzQEZcN/x1WxzIeXd4Sf3oVD4rWwwaUWxe8L10oLSrAfmol++MYeIHHChbf7+lgKy+wQsYmj4P
e3dtrqJ2W+whiShNKLL1GLcEvvk4x+99xOb3Qap1m6IzKdHefFrp8eSQB+BwjmJfU6/qci5lxdeR
HuLMstCmhGSBK6Xb11ym3RQ5WdoHGEosaJFuYBy7b76+4S3pLCaT2h/bDHm+m5w6KTb/l1B92V+d
eGqqHy22z/RrObefUmfRkb/3DFOPhHonDVCnZFErE6QIiZLdmxjSQT+XHp/sWxJOR/yTQ2EH1l5B
7it/a5jF5XK2q0b2CSsKkByG0k1woXZZsNZJ+HrMpnHNhTuyEQz3D7OM7UUNimE/d5GKbHJr3S2N
xX1a1k77cxuMGY/rkcpumG+IzlK30GyXe4HnNHQA5NYLQMzKhqpSv4cmnIFUJfXc6DOFB5JN8rF7
62Q1ixg7ZcO2Q7TF+qmmBMut7zTN47H6k5ueAu8/JqDBiyc3KubNJoxFEfT1y7kna7F93aFWukHR
B9pJoAoCmvaWTK/kYX1LyRJQdR4NvPbrOYRoyEC6/0RbgSw0A4XN1H8OsTOUMWDvCzrOZDobn6pi
zPe4bPYzxwVe3pxdljqcLLLdaBjucWTFJ7W3I2jOZrepfVx76con1fkjT2mSlvvytRO9KKHZ05lV
L2I4yKGcGlZOS+G2QjRJFhn8u09TW7GmywZ8W35LdK4rzLujSs1euazUZi7TUQXdl3VZGaaQXhHC
qukcs43vApaNOUfBsW+nduP09HPtbE215vEBKfqrZ1TPQGskn2bN2pWXeDr7GykYf+J676qaHyCI
Nw7HKSYfY86HaDqCf6vV3WadV/3sx9m6Mg7bkDDuIV7fiVW1Kia/FiCm2NLgG72r+DMlufUSjGar
gQv5EYUViPZsDPZtnvM2OHr7AoJ3iqPc4A6luvfj1lvuulIAHMiGymeLlXuzCtwr5HAHx2Pti/k5
JI+gxzLf+9X4ZzqYCF5SgvygQ83RtLVLVrowcN94Q8vFZmNtopU1/Q4r/h+W9H38tONKm24tWFGN
rTj2Qve7Yr3avPrt4MQhE/1RjEU1xs7ymja4E8H+y42HzDThxONqzdz97idgEO9g3DpZ4lEi+vJP
RDImnH6ZzP74swWIWM9nzlcg4FE/BeMVtpTvFW7TD/H7vJShOYcuyRPnZa3lyDa+ZKbBbLhZliY9
Mfle6ysXnSeeuljGTXJxArdMflhGhQNuxaV3nZ+rj2nJvUS7TNrxs4uK6zKDiOG6NR89F+g5XWff
+61somBcVprtRcaBRehgCc9zs1lpWNldh0QDub8P1zrqHjvidYN/tAlZI51wSvFR4XMXMwY1hnJ7
Be0kprm/j5wlMPfTRg39Dx/qJv9KJHjcy4kZ5sdgmvYGKxvi3G+TU+vSnCSuq/1mZZROfVH5a7de
6DoWz83c2OFmQ1Jchd+baKr2B806S7y2rRTpF8rcYOqzAHpLzfpWRAFuFU51ZEXZoWe9z9kUbF19
70gZjldX8jJ9YSbdmPd1VZ0iggA4VbcUyBCYcWZhtNZtmzdMr0O/CP1kISRn2AnXPnkJ767i+W7j
vsoc7dsY6hi405vdBic4xUoZ9V5VRwuUeIeF/WnrC1dRvXOH+ssT2yYOnowPF1bpXTnacPfOooz8
6DJDBQ7vrJTSiQtE4v2rnVx+rRFOoMr8etMUIiWWsG8jxsZOURDASmXwYM0YBqc1HJxmyrgikC8X
Wpiljs9yAzCe3jvhJ418XPuNh3XoetvE2Lxib/zT+OW2fuNmWZv+5H1+9XtpvaH95VRtX7ZZGwzD
3J/Hzl+35mK7aeDd9APpxem5sW4Qv9luCfhTsIPqu38riXPrzoiNKbxDwsOKXaVPQYgUw7B1/ofH
Y83zLha1bPerNy9Etx09t/Mpnrnv/xyNdQTav+QTZNX2aRjevFmnaVJEA+vx08gUMb0H39OIr/0c
OvNfE4dbe11btjTReVidVrynodrmy36kc5r5PTuOh42PZTxHnNPqY57CuXrRdoO0l8VVC78L4X8k
zJ5RdcvlcYG+pu552/7d1eKEL6UH0mE+WxF27a9ReeYBVq/Zr9G+eNVJrlPlPyrQW+bkhewv7xtS
4ibEO2UwyLUwm1HbeYB+4E2vJW8RD8TGZzw9pQIWlr2uZajMmAXkinrAGGLj9DjzStzFb5/qI3gy
tKhCfQxe1c7fly3xlD4ltWf6MjMiHWWfB/VQen98fQxedIIXSBZzNo8GKWLu7kZXEUFJDubSE/Pm
QDJ39VTKjP3wY/l36jiGokvbdm1n7sGmWj3lfueQu3IahMbW+UiaW2+qy5geonrs6zqk2Ji4w7TN
iHtr7XzxPFUf/nXxFu3Mz2JLTDQX2HvlNGbtdDjmW2ewLv1kXwEqp9jw9cd7vi8GwdVpUGXLOnHz
Dnevec04nukuKxGO7ZQLlxBMrlP+GfxFLC/a7W5PE2EfDuvE7lcr1qVlzBu0vnprSYFZ97fW416u
8xCVaKquTl167rf6sPNGjhvFRn/a5m4PvFuputSTpyaRPiEJEDEGx553RFfHn93F0CNzUJxHv35h
N+BV61Vw77YlsA0jXfuy0ptF4pasfR9Ob+ksQP2fMfsMeqF+Dzz3bnNaZCqZgzBfJVdydSRYLhwa
PK5Na45CK2SqOreVO27UaroORXka+K37f2rrL8EP75DrGmRiltK71jLyWX9sOFJ3gzBqXbw4S20z
H++yHQffvYOyPg7NeRXRGARE5tD/4Hybar322d6aMKjybdMijU5JRPbrlK+xSULCcie9YkAuRDIE
ZA+ivnITGN67JWMnC9XIFqrY3WHUGKPTUQXmPCDZc8bMlpgWqtvG/GPM4mHaB6JB2qANVLEa01Q2
3z/VowV5Zsc4XfqSos3PujL8BLdSrfWqemCSiLb3GXP+tnyY1mLc4LRGTL3wm2PLQABwb+hd92vJ
ODX6UQXwXp8SH8tRiH3f7ZM0o/uFnfydNnIL668cbz61obtssX4lKJowoULKWKz9c8N7G9Fk9X7v
xDepGFxFWDBiN9w+2lTr8uwszOO+HdA/xB2L7XR/jeLePU7JXFH5Z7UQXswsqbLTNFP+RcDZLiE3
TvljijzLbPJAxUjQEcxzOGNgBliV2S/psk06KkooIn13lWobPOACHtVGg/Wodfxf89pH1W+HCjr6
yX6tc9ycsoSsbpSefMiQsA9dv0A9qMPrMfl9+k7XzJOStWW4z0+zCmfxlUpmSC/89hxBuRQ8wpzV
VX2E8jN2xNnvIqfy9mIDANkW65SuJviriAaluG+6ul7PgZWz/xJutaySJ0wIfMz3k/Yntbwth/Ck
n81Rj/Uxr5Se/eERSq6CB+V6ydzk7jb9RziZMjaUj5b1iPPvtLnGnEJnX9xCRNZXc7ZAZbDuZdel
lq8DJ9HGWz5FRIgUDCiXIMphHYpY5cxmRE+/iZSWEYBX2edgUXr7Zw7jjj8+YuRwD/KNaiz+hyqo
QyfDt+hFeC4dfx7vpD8120OCtZjB/2h1/aD8xB2PbOORiN3ryL7U432aBvAf1gkCSMh73EzzHxmm
x/I4ieOTa5+2WN7mzFXHWv7tt/QgqwNo8owAwvRB5D0yj1nMbx5RQD4wGxJursiUIxl1IHfm/uTP
CUbRnHGVTEwxueGw3MUcYXo9VZ1LCcuuvz5IaRmiUdbY8mP2gtfJsyiVczRZdvpVTSZWZ3+0s35i
9LAz+A9UQvVNI0R5lEfu4qnjYdnr1jQ5d0c1hM+tG+zj/HX3GUZ4uVFEmXbP3PMViexU3zIaT5vn
hbF7R+7v6Gxnz4fQE2ZdoskmdDItjWVy1Ke1rtPMhMj/VX5Ew2boPtm6B80FvXYdpCfH4mDpis3H
YklFvZBbEVy3hWjBNud3Yl4DOUeG5k/qrQil38lWd6ZYkEFSisB/5lCqyvYx9etDyKxq6XvuHR4C
H9FhfQwgDuRqJs8vrD8c8RfptkyRG8jbzh/rbgkH2ebjgDvpdgjsVwnrImII4O+8pVm4ueLo82OR
On3CvuOUrHSHWez36Kri/cNZPPstRPc3nJyKqxNuElXkdkEVhQLaYOTemAqoBKU9c4vU/Zh97B0f
oWuiz77TacY979YoAGhbmdWO88Msy3Z6Y+Ierje9xtHyzY8dcitfFBXj+uG1PmrCoi9HZaciiTmC
TiM4xaG/NP5qGU1vzgS1yG6Y1SwEgAjzY7FMIfK2XHorbexOT+MeBdnNdgzuyF0lZU+rGDpc3jTR
5l/HzS/F7SBEZr6rMJb5tGzL2q7dZTVlPPd3PeoaOb9ExtHxl6ZNwPosLFMonvUWl/NHuMlDmIz1
kReLPOTQVE9JNxx6KxJkvNXZcefQ/ArGmas0l6u3VrSt7bSJ4hCEfB2FWjjzmOO17lFSeSa7o88x
1DjmXZPvGPM3iXnq/NwuO8S2nBFj9FlPI4wZ4qudPLhWmbWskX/V9O+R4Wn03NgrAs9JLA3GUmIl
vIVpJcbypPXey5FmgJdmZSA/lry3PvCbyj2ZSOzRrYzjFYbDZBdS4ZB4t/E4XIlBCOow24+2nj7c
eoo5iXjblvDXDiKhN5+BuYwLjwwLsT88rL7fOtWPzUvl2N6qoZt7+3NvS88O31IZ4fO8us1UBTpP
uQ846aJ4mIP1DJ84SOsLm52ErB/gOBXhBbrd/Yxu3HmGu6V67zJXoVbfmmoIjMpl3/exLFITj+LO
JPtukCNEfvjT8btSUxsFerofpmbU3xPeE3s5TO3KIYMJ2vuW/w+pxKmr+npRBR3LdnxJAwJGP5jD
6oHMKU8kCzGde6+3k6MHKx4j9r1Snv0khjmalSNsvpymYG7nHEBSsn4PjiFaoWPtcpZvTeKU/V9V
DkZ9JHBUuq9wsv2GJDfZKpUlkW7t15r5cwqZskJi/w1LmdyGbEKsXBeoLNjdZbMTfsbqjgsmxdua
+qIb77TDTa1Ohjo5Dc+Ol6x2PVchX927yNpChSSJ86iE17/Pkybx+cq567fBheTJ1jtOSrebFF9h
p6BaPC0HKpJf+II4kM8ux3r87lPnBl1u7Rp097MbYg46c815zb+yP4LqtaSUPPIlDHrCLFKZDq9V
X/lizccm9vyf5nAXnaVzU7VofTYI7jTmXacCkrXplPliesaIymdk6knox0CDvvshkk/dKP2BnwQP
o+a/ry9zt+3hpRLbMcWfvrE23S5xOjW7YtBt0vazg9Uc9FrwITCt5f7R5vT5uKVPs1s2/Z1ovJVZ
lBxh+kwnH67H8L4pTWNQHHRDpQWJRFPAgM9Lhq/E+nnO4yQpZYeTXcOpeqzk1jghmw76rfRsQ2/k
Q090N22XvaJUiU87U0GuQM/Wc5VT9dVbwMTJQ1Vxt67lNp1bOr3ln7CCz/pQ9sm69acg6hmFFWBp
Uj/+whMxlr92kDmjzTsXouuQJWXEnP5sREIieUb9a0SU7X7gVHlPqm9dbD1tFb7ULerTC0jNlGey
HrempHfym75+NmmA0yKTorJpTsTa594m6jykStO+yeRmVy7L71KpFDXdUI/GPKLpjugvnO7owmec
leV4SznMDGGWE38a4tjCMtUfXJkxlKfQeEsoTipZ7LpnqZbpeCdMyyg/26DwmT/eXCtnyG0Ng8Ze
rWWctZ6XspzdPd8iiC5HzqYlHKIzs8p9Wa/o7WjkcjMN2zxckijwEqhPLB2OBZfbvoz6EhypT7h0
0CkjyjxSx2jb25Lo2bMvIX9vORbLOmNc+dBLQ85GyL5j8tzp2mDb+BwFGETpVfezC0LxVs/gYY/L
CvCrm25pa6NluBF3p1bnpYlTT3dvDY/dIu4rfZRbcuPx9w8GrGEUppp4Jc/Eus0Dqo3Al5nBMmWr
h5Bwob0V2YLpLrUDf1sSK9ZimJ3FylweZIA4nGtV1Pu50b5f+SeSdNO1O+P786boe8sZ6TC+WzuJ
0otR+qBTe1fu1nfWi8t+tUsuvvHDuH/QM/4d2InNPtR+thP3wgCWUQlJmw9Vmdi4fjRqF7VXQEVa
IxIE/d1dy+/LmBjVkCGYTMCuSAYpg7bYIj1jm4lrS0FxcmtGvP/2YKpKkdVl5fV/6J55jLOR8gOq
6qKVdPY80k7L1+gq2JLPXulIfyuIOIrJm3UPQoLu9TKpobpUeonUY7wkmyjvjXMsjjr5zedk486E
q+tfYhtQRmWIgMvPgmJP+oqePxayipgEV0iw8zIh+AOM2QGVEcSybUWPyTGN2TIXSWvMGt6OeOy3
Hs35UM7gpth28i6zw1u0fuhKzx9NrsE58mZUu6cZ3yzVouj+ypoxHfHPIdT0r+Wyhv5bkAJyNoCa
6sq5MUdqd8K6xVDNyaNtXV0StDyvqSKKGJXt0uXTOE7Db/YvW/TPKhRO4XMbzTJ6Xtkqcd7F674r
BEom8lZ1niMV7XPRWcYCB6Nzhhqf2exjON4m06t44Q7q5pD/gkMCfioJAXycGfJs1f0TMrWU04U7
wtKyNgLHwlGEeF66Nyz0QbAyJFt0+Nc6PV7vwsMOT1UvPmlw013XOsp+deW4quBSJ22rHhwtJD2r
3QjPzXaEMlty1YE+XHmyjbc3X1Ilt+2nRMrfl7TIsMaqk9DOGEE4X2tVmt/w5rkvvrvbUO/+naqB
nHuPK0ihpXwbdpZB1vDkNL7b/Vjcclrki+9Eq94f/Qol0P6yptSv3TPylUAxQD8Aa8ZFUrMqxS5s
wJkxCaWH0yJXdUupxsE7dq596BWruPJlKfdYbX/bqFk2fU4qxFLliU4UWhMgwzF6sUfVTo8mEF1Y
vUmUHYDH0qRu2neOQ297oGNgcpZvx+jIidNzD0X9xV0YPIl3SaRjL/NATJtcT/vkI+/Mjhld0XLi
GsYnlQ26Osq7uV2WdbAoXX3Xmd8TV0h/vF9Y/aRBVtcVmoqH8ZO9VhdBpJzgiXkbTUPB/hIw3X0T
1Yn9rsZhad4rdgWsGCqU5Gl/BbTfufXdvirsem8OPclE3kKyyEA5pyEs55EsNidkhD7p2c533hzx
Kz5ucdTIL3aej2ZgSK6C4ApjcR0EjUIVNS/BNjetzDxssX5wrf2u55ZcRsN8FogbwyW39sJp/zI7
dvY/ok1v/S+w3ag/M0btzfK+7wF360mmrYD5lsep6A50Iit1rK8/M5Aps990sK79+IOn0BzN37FL
xeCAQE63nW1ezxIlmbnQ2EMe3QyXNNpGe4udUNm1aBQAxfKVGfLiUZ06oeERtGC5WiXNNYlROe1f
SxdTrHNDwxEhSOcu7o9PfgVl8z6lJySP1eoUqm/HrmJTO02ChVgsOzK1nklW/exWp22xx+1whrqp
MpXosY/5wRYgged9I/M0ffEqj7fHPVE1VU2Pw7FR++ix49uito2pN2dcULlmlwUXNRe8pAFIybrG
SmsujV3ZSuWfouEuycHid71PxFNHcsrfBuDcZqaiQvXdzg8SkeiRE0BTW3mpJTEH3TnlWzui8KGZ
l/VOS4r6IXqJWOmW8s2mE5qkK8t9PyrfJ9nZ/ZWpqZj0S73FuHrPYtWBVNeDt22iJ8eTELNSoXSD
KybvKotVgTyNYd58RviwiLZzi4pbbG9aM6CJH2OtbTtfgwja3vjmMYYhwd5jdrgnvxeXW858rR2G
B8FTTQUt0o6mnQDN5BprXzntuV8ddzCneiA0jvnYjptlKFzXrysJoVu78V+NNkc1OFuh7bF1iZsa
uycyBzLemT/v9vhZssrjZ6eUp0LbeXBSLKkzAqSbWrWKsOhQc0XZPPR77D71zWrWOEe1jHj4GsZD
VC3vMVfdEhR4ZzoulnIPZXBjvQ1LjifTCeycKzalNNZNxMR2zJkoxswB6pE18k8S4iKnvml6JLLU
KjQOlbz6zjFN3V29z1LMZ1r5cbK/K2/d2CYOh/WaF7vh5Q6yRC16Wdl2R2PPzG6Njqnbv4QxE1x0
ILz19nlvvbX75hpWyWBLeDfY58JMFkmQy9rrnP0063GW+w+UYnUwfvgLULqqQJwsu4OBK30aR8zn
v+32n6aSjI2HLPDtSrphOHiNSx4yE/yhRHjWIPO6BBXwyeoULWEknR/VVLKifJ/UXo0JJauKNsTV
PcOLwdwad6hR3qz7xOVSLLoa3W+ww9iHFbtm05I+43idMcRmHnDh/vgNHTDCrXRNfGcZ/YeAMSNr
hxMuJV9sDNd1iTW+y+E/L4v/p49ZH3XvAqwC+oqOKWl1P4ZrShowwhpIjY0JkoR8tFKDLEXVoF3f
fJ29LVXznfZ35knZEjZpmVmjUS2xOoq5vB5dFvl+8IZ5LxHxVQkqOARDjrul8JQH0p6+tYFpuyqP
e8LPyxz3DDUP5O2G6vTCGoqFyU1FSef7OfTOSn9lRbiauAgq5cvzOKLi6Rj+dHv6QIdl+j5nYgKe
lyuxHYPx5HLsmruV64lFrzAeOIJ8nwdu4iAdwuSfcEz8NEIc4qXeE7XN3AyFZ/Wgvrh0WFPzrT3c
Nr2vy2BmwdcEbCMeWeO7TlhIiimaQKrJFD6vvyVThahJkVjGeCHR9XHWbPD1m69lFSdZ2I4IgzKC
CRw/qbLeitK9oRWhbL0ARnKCLXNIDtS/Y0FZF5y62Kvn20EdV09MC0jXuXI/zWawJ0Vo4jyrE7s2
O0z5weg3ee3KBYVFVq21cwz3M7uIHldchVHSfSJoKCz1l5K2mXIgVyRUOvo1CPwp2Z54MvTC9/MZ
dE/X3UpWbteamZKf5FPqwA7nsWX4/KxXxrigGLdeLQw3hIy8r0OzuOCUbM8HJe/Qg4i4L8YyYjvH
NH8IdPLkKDlVT5wGg+cEebs2Q1ADHmeRNv5AE0FY50MZeAEXOFxRmPwxE3sWIP4riKQueWDqFOtn
2wSc5j9YZnwKG+rARd6RLzQ1bvXR9EGTJLlmEtV96ZHlJJKfboI8WEQ28rw045j3zXuLdmnukfrj
fPbRf1Dc37Vtkqif/ija4NfWE7D9ZyZfo79Fhyi7/p4ogcURWQOarRLnvnMEp1LtwoAeM4/xUvPF
pXKmGSYKqeq/xRFR4A/s4Rx1462s1I+60WH3bTnmLYozyAje2vKKOE3wuDP9mC7SL13q+bDZZ9JT
Jq4LdZpG2U5PtV08pwOKivT1u/AIK2LqGPSyfZBzCmA475G+llfRrZN5UMfmLnd67h068sYjV+Cj
4/kUzinedvdIs7ZrJuFc9ubg77u3/DxHPiIzxPrnMH4ITs7atttf3RzV/LcdDh7MSwcR0USoTcqh
P6OSAmCcwwYe2newZx21ZD/JKXqeQ2+ma27N5LtbcTRLO9x7/tGOd3bUdfLdm9JefIHaybL3UjEP
tf6ps0MQvNFGN3uCXBePJ3I4Rb3+3h9RF7wdTW89PDy9SJ7TUDiHYoWg4umndoVLrV6nwI34s20l
70UuLKTGDCDEUb0QrwiAN5/BEe8F2yCHbJoZAFn4OcHWbnViEeEEyWVwqNEu1hv95rttmCj9ZrzM
dDJPQQ13kAvwcIv7jq1Yup2qtlnApsflkp4lLbF5YN26pq/UEmLw2LR6qB/oAabEO4HJF257m9h/
1P8eWEP7BCWfneq/iL9tc5Hs58Yjd+gaAw1xLzbhF0xZLbT80HGBw3CYT+Nd2wedC8G40ri5MG4Q
HfEQmTmlIiHbraI1pRXsdS6A9JdxAdBjCArRqXUjkwvFnrlR6sCNV4M+7Ne+34Ltoih7jvWGxlAZ
MijaiPC+Np7WxuapPqL0e9wHc/V2SIuL424gE1vrS8fhS16SV6n1CemLaU4Ouxoq1c9iZ8tgQfXr
Qxf7FleB8VY+jmlYVo00Q1sjflc1u++4CJMk6n7tvd2nF6oXh+dq72vZvbrwBaMDqCtF7D3ICrmr
kzr2FMzxNol+/Evu+a5/9D5FdUE3FifDWQQpg29uwcUfGHX7c813C1m8fa7xhxDtYFTV6/saNEhH
HM7sdcg6e7jHWRFgAMaaiQpK6YxMnYpkLqZfDD8yMrOUeAbdo4elaKAEIjLpN3fq7nVKeCysuLW7
84A7Ew0bdy1UqAeG6I77kjozS85hdv2IApPZ7/6edlak7wruclnnfNCKORHbXEjNmUe8i3nVn+om
xFtzwCQu43WptjRjkcEodOWolLk2MSK5m6yh8rdslhntbNnqma7f+VbO/2PsvJbjVpI0/CoT5x6z
cAWzsTMX7Ztt6EWKNwiJkuC9x9Pvh6KGLXEmVhtxAgdlAFLNBiorf5Oiu84gP84LiVOFjr8qNOKV
vU75G2PYBNHQDNoaAFnLsGgOE1btxYTJsbbJGgF7l3cQxh/XAStZzQ6kE/bXPs9YzBdaPFTdDZnR
Uv1Gvb+aj8lySpOAOrf6ItXXvE96d1MCwOPF6xCdxo9c0dWH0bAIgxfKRLZkw2aK5ILBwhZC1FOw
MxKrxFGUIVh3Y6tlhJ2YlilnMyBJhmKWfGF2chU1IPiMU1L29qYt23F40iwSPvYiaKjz4i0zN8lJ
f1OrAU9lyB95+0KW0wkGtgpmGO1UUwA66thyN/s8dtiqrRXVaac9UdCQB6sijpNR7HJD6M2DrgM2
rRUFV1eHwBcvvjsWvXDEfgkShdZg2Y4q8zS4ZuI9eCleJ48Nu9p6PzY89c0C7l7p7Zp5qVcXXtVC
KNz4tpo0/grH7Rq6LHY7PEj5vAdrF55np9F6tEste1JdMNL7oAzyZOPqis/DM5LgIj4TbQ8xeXQg
AezcnqTUMghmW1vhW1p1bwfUdmDtVZMsLvel21bmk18ElrPO6hBfcmJVNdzD+/cxpcCbJFb9HS9K
aiOAKtSpfarCXAFo0btI98FZ4iz4qhkz2WRZZrZRr6NM6O0mG/UWk60Z2iyCZRLHMd9OZ/LAxhdk
+0AfFsMMlbFrIws2nmAd+e3GqJIxudY7PtYDiFtdPgmnHoOzg4vhuBOwZ5Wzj21XjEtXbelPeehl
xpc52ppuotixm4PpwaA+JZR+Mb4mhd2ru87qOvWhU4o8mHfFwnzqW2yLv1LULucfBV7sWZusd6zR
RvpSOgA9qlVHA8Wd+6GzfujaKMTGsDLXvcF4PohfFC/itbGwiOB9A6QgSWGwdm7aGwusl4Puigyi
cB9EYNmRuwq9eEyX5FrGKYJekBfhQz9hyn/bY2MZPYy2ERXKejLsyFYXmZ5U/fehb9r4szsYcXvv
pZgl7kJUvyJblQaGg5QiakkcdOgdpl6dlwnFGJdTFuX5Xg+NoHwNp2ouWGJZoZ4KCIJxDKWqRz4r
rI2RD0p1A7XDdbKlZQ69BvIBg7prl6Oi6MMZG7sBIkROcFWTjayqmEpHidJq100p9DXbD/1JQHrI
H60iZDsIL0vPKXrUKLoAQyoMJyUh14EDpFSt9srn2EYv5i/yBDv27xQpyaZXK7At8MlxBN8eslRR
UZySOV9l8ISHL0Xr9as8bNqt2hTNfQRFXn+ulHFortveulF7ympfUa1jSDMqUXnK93lr028moxq1
lQVY5KZLdq1db616PQKSEh7e+9uoMHON6MKuBUQptww6qniz7fhW5pPjxgsvgerKZshiw2wCJE6j
t+cln2diPTiGpV8VjSHqe2zf/XGnkNee6lU2+WSUARMd69qdQZzPdk89QHMFiUL386VTa8bQLFs+
kuymMijQkCwxmm4mfwHDENYNlMgyffJ5yX4qWsf4WgWpCE4dmci+2vldo07nOmlJ0q4I9pRaXwVm
HQUPVTiGWB5EPNMeKIhB1b6bSh1IvW7Ujs20OERtRZJk1QjfTu/MjKCtXYDwIA9YNVOIRoKaL7A9
qyXU9Kl/zWtA0qWOduQGJmxIYJxtbcdJKuznZ3pXKiJ278vAICczk6581QL59ikmsqVQhJd+c8ZA
UR+bqA6sZ4wckxTGfZfCWgSljTX4wgk2xXvy8W3+mYg5qccVKXzoaRsjIHl7U2u+onqfHADu2bYI
Fm6bH+EnalWxKVRId1R9C6lMWqybbMiNT50agsisPWPs4+92H7ILXQRhCKJCXEMepVnGieax6GSw
oH2YjHpqabvGb9jJXGm6k1jFrZlMJN+WGlyP5KSh8lGv+Ve6k8bPEJ160+VhPR6oMJmG065PFBbe
BWoEFzqyH2d5aS69pszr5Bp2rKX/QMcawBmAsRlCj8V/3Y6CU0w8bIAO6qnXRdeeBcu+Wkx4zWc3
bhWBVS8R4fXBGbEC9v6NCW+hWDuxCqV0MZB/SooFcI4dbUUxCeus8riogPdQyZRPukvK7iCUulG/
YGEY1eFn35oEbsy6xXOm3I2tCUHN9pNiOFlIuoP6kSIRUAs/dTqgAKKABDgKDFmF47cEQSd8XbVO
7LW30+SlUUvOvjcK6lOMCiY9e5hMZVgfEAk18Xe3p2LasCm1sGjWKYWOvGlXwAk3CzAsdnP43pei
b1aNqSqdsnIF5tUMxcZUfGJn3CjdQm2qwLpyphIS1go7Vzf9VgAd1qu0Gga1XKCsqezn0A6z6d42
TeHrS9HEfVd+CXMvAZYTTqSkE2IWqnSce/IMyRl7GbSosHea2a68yNKnOnAM8XkMba84JkrhDt/Z
SjT1Hgg+9/OVDes/OKYl1MnX0GF1sxedsPz+RgPS41GwoBlX3sJvkfopq6pK/JQf5eiB+m0kcjZU
4mlvyCq+76rg3zErVljFYpd8BJgKlW2NwdyqZR1DsvVD15rSew8GBTGO48G/f040hcovi0nosJOO
E4rb/pGKwmYar1THRSwQW15s5SsL0UJcHhvSVlHzmsH90TDdaiOfKljDGObGDz2r4Cqv3KgQRnBU
qJ7RfarHBpcbikyhOIAnmQGlhq8KmdjOXRVNFX4zwiKjGDJ6BHOABEqC6hZ6VKtmV20Xada4FHXm
8Ko10rjuawSNKFY+J0UXJAIKNdyb4ljqE7RO2CewHl+MnE1ueY4qgyK/2z5IXDgONfQi8tbA8wlK
+EEb4kcnCpLgjmpVtvGk9A07MAL2qO96c2EG5O/L24hKhqhZ4LuAvS8dOAUdQgCjTBufDZFT8Uoz
C8vyf7gEMMgPenaVpn8ExKIQ4lqFwWycTKrM1e2BN2+nG3v4RzZpcUMdplsSV17rbnQ3Ub7iNCjC
r04V4KQ+CG10XuKKBIe67Ew+0c8KOKS+1mpSeBAYA3Z/9WIIdL1RFhoa0uFFiMIQq1SDg+GsvDaf
H/nK0sbi0Dj1lI8Ls3bz7jBkULbiVdiQzhLLCSmnpZPZbNP2KaJIi4rDOL8aDsVml4KPLAbDatRd
HfQCabcFwSC/RgWZ27heT4n2oGlDWN7GEVQXbQngwB6anRFI2JJSxG2PVMZtAz9eUSUJ8w6qD0R9
uhTlMJxLf44MKKtSxSkYiNJon9NeVM0pr/ycLG/Q6cMj74kcvpvuA/M99uks8MhbGFWzIigcQgS0
dePFi1Hh+bjmd1F7cAden9bLYBIllGgk8rSJjqoOkNyvVLhNIdyeiuxpDuBHIbNymcWFG37HLajg
pRoUI36sC4sdd45PhGoMFIe12jjamTZvOT4PfFCScYOqKIQzxFfAabbdJEKxLu2BXbAJbiNKttkF
6rFT29R+SMxnmS6M8iZ3eJhJZgHnbke4t2azjRL0KxEOUWM9xKCWFtnVflVrnlfN5JCu5t9qFXYU
PSiUS/KvdNRXkXpdUmCJGoytn6Y+DokUl4v04NnlMZuyzRQiHoBApgJGAKlngLLFtCTLFpCFoU5c
rrsHiieJWbc7Jg70GwInJ+h3WJ7M27+2HXTHWkGYyCxvjSBtgo6mTGJSv5MZjeJ4O1pwML+qWBoU
6VJRSLR/UvMAXJlXD+IrArmK9ORuIuPa3sMwpwBoF+Rp/b3Ao6JKeNFQUuhBNSsFuU+kNCBUwAuh
HahLNUqmwVqoSS2m2Vx86HeTLSyFqnHaQMy5YLmtLLj6pRI1e6evfHuNVt9gHUAJ7fj9BjQtJ/LT
q8HrH0KP0qcPnlkm5oPqwRsEY+HzTPfYuoxasPStvACX73NLHZZC72uegCAdIN1RGjC1o3qNEjkE
t828MWF1GXWPjDM5/yq9RsBVFkdRUX29nCGrMId5lmeonyLkHyMqE1doX+Ma6uzGwtMvfMIPS8D2
NvIEXs49y5YR7JqyzfInPwVw/pEaQpjjvWongwuqYAYhyHjgRz6JXzWHzE2MqAj8+dZthX0j0vHK
0NOVnXW67S3qAHA1wUx0IP3zbdDKPo72bGgclfW+gAWcLpqUHFu00DJNDP22cqxEAQUDUve/NTDz
his+qHbKnsJ0NPJpGzcuyZ07PlFvUteRSzFUhJCFmU3DCU2t2175PtwanWC0nKz8ViHZol+1pmqr
XxoUoKpxJAGcGUe3rxQqloW6IHVL0RbeKWaOIfzWE7glPeLoCnt+oYtKqV7cBLYpwGDqqnB355Qr
bqVwDGsb8CLn9UThxTav1T3aIS2zF6riTgYB8oR0ABF23mzDFocDNlajo+tfvCJOnengNshAKF5E
2LN0MHQFrlSoYGk4mzZEQYQEtIwta8C7nvpe/WLkPc4fekjtgYR0jngqTl6ThIQ9BFX8/t14GSbK
oHyuQNOSczFpRcLmytcUyCFaHqblvSHyusoXObrQjHxVNFUlDbxHgWMdRy3c7gp1LPY/GxegfnJ3
faYEcKYttJnZAVgg98RSTKhMNkVEsbk9msoGfaPSDGlgrQIEQFULF7iJxs+V7jb5c5i6ukuJhZEn
0QbiR6GfX1NjwbGPqDZtg/UJniHksLgkUwXIbRrtAKERNWNDJmrE1AkQWAxNvYQE3bKoh3VZ5fYW
ESvVKPdo3R1v61LJxG8ojI3Ochup0ai4kImsoEnWXu8ldXMUxHKCGuTANXzMQ9zweJPYTH33kJAq
JHy3KtgBu6hOMjVfBm3WDM0rngVVNjwEla1X9ZpFSBlNiI96hsai7flMxbnBpynyVkXeocs5exNB
GwrrwvG8ZU/KYdQgsANRdEsRwJAvllrTp9NwbuG76f0Pk+xImp/wu4ZCsS6bIlSUcQE5jFB/Y83c
GQ8OmFfrWF2Mqtmuxr7zO1+5ISI3cH1D1Eci3/gUF0ri9ifDTuxyOCDsFK29xOW/690VcDDbxkM/
mz2ES754k3E7GIrH79SPRZwlV5Rpp7jZJiUxrYTbrqpaQ1+mlSindJHz6ksLXnFOAUOUlZDt+w1c
yLE0H/1JdZw+WypEYpQDXwfIEOcCek3rR05xN7CtNsDT4ceCEc4KXtL2iHMNPbB9gQhSUSlLuu57
lAc/oh78CNbzDhWjWglY6XGvRuFnGya73SxJ4GTmi0sw6eMmOUFsiBcTVUJIOeDcm2QHLSoCv1tp
ogdejBTHjJV1g+urkm0gpTpVYS0j8pxBZq+BdYEQM2STmVezW55a0ONtDI+VmGABoV0ZK4jUbCDH
B5LWwZUHb7kPrnTeFd6NMmr2lCHRjAASv1du6dTfW8yy2eDcS5eF/3od/tv/nt+8ORrU//wf2q8s
9tRmD5oPzX+ewtcqr/Mfzf/Ml71P+/2ifz7kKf99nPLbFdz45w9efWm+/NZYZw2o8W37vRrvvtdt
0si78yvOM/+/g3/7Lu/yMBbf//HXa87zMd/ND/Psr59D+2//+EufK4n+16/3/zl4/pJy3SPfxO/f
/nbffGm+1/923fcvdfOPvxTL+rtrqwYUM4T6mjM7Wfbf5xGKV/zddE3btWzB88FW4q+/ZRBYgn/8
ZWt/h/ZmG4j/HG0u1wSpZ+7XnL+7BikY19V0G08/alH965f77e9z+Xv9DePrmzyEQfSPvwxZdOXi
TGFaDndXXUsjd2rBQvxYRCvRIvyj+1h8L438hBe88Qg0pgNATe5W6yz9sTdLfZWS5NrKUbQ22tso
WTjjbZRiAj9H/9O18lZy8n+6VnO/kIQKVj7faKh9HJwkIRN+abvDWB6IC38OywHZF82ylp8TFUAR
XoA7HwvQ4+WQFO6vzRCyyyGPd27pGqRLk/RoWK6/VOZmOWYqT3Zgb3WrNJ903G7irOmv/YHKnUGw
zu0q2kDoGF8EcrkMuugTNKONcCOojig+8SFNvAk6HRVnDvLMKlyPCrG+VS0ubXhvxlUHQTQewaBM
kmqLpjIi9vD9pB0woLXLDXxn7SDbgdVeK7mnfi1iktpjZGbHCLvRYzIfAm+AGaPifP1hQDblAQZW
foyLGOtaeVrsXL+Pj3IsGQZljdwmWvv+2G0GY3LOEeSIDfwD5xzMZxNueYvKFTmowjavjfqTq5YK
uE0eb7HFmSUFXX7u5oOnxBzsEmC7yHBTa3qf9LWZUlkToou7hXZ0RpU2nf1CMe9ZiGAcdp6/qYaK
qlJ+0Z+o1/NYQhVcqYEquruYDfTVECxtS9R3Lcn0O/4d3S6DR/LWJwfmZ2UBMOLvZdOCSnX3f10k
b5SIbmdU5FkxuiIUEYQ6h95BT3g5yL5Ct4ePfZ1ZPP78mzvGeYy6nUk28LoywuDeI67c1qYFIG1a
wf1QgyB0fT2sIr1vYFA3xkHT9PaKhHa3c7QyPAuEt+vMmfI7neTkktxR8ISNdLZADtrNFcHUVY4r
8TLq6+iTPEvez2r2yW99lzPb0PVdlATWWsOKY6nZmdi6gUd9D9nuqcSw9ZGf7TrMAldU/qV4dt0H
9/YQZzucDMudD4Hurqg7zAWUNPoWDP26IcfxMluLkLVUwhN8R++IVt9ceegz0OwiwkkLSKmgESpy
c9fDASDR83MwBvlZtav8PM6H0u7xkHdJBMqBilSjxnPDiBI0YuGUxavdDqfSS15QrvdIi4DPr+Ym
2s0uWOb2pFwZbf7C48k/6L1ZZWZ1W097zZjSwyQaBLJmbGoIBpLYX4HtN2uDJP1b59t4VGtfWVCD
nZ2KcA20BpEcgNjZCuVVadLhRLLbOLODWToIp6dPHZrwBSC/7+AT4cNQhYg3LnxBFTeXbdjbITNX
XBH+2uMPziKnWN3WIya4GZJhOZg6/hNIS25z1MsLnT3eK4Ta3RC1w5Ooq7OdsbDP7xF54K3nHcT8
HpHNVL5MLm3+gNfkoMIFeaDo2HQaGrfKtFcsN9Oz76lHq9atb0E43eM4Gz4hMO3XqvBgDkxVipmW
+3Nql03HiATx0y9L4c/V5tfVRZOFtn5dXVwVFpEr2JpbFgvWx6IztpaGLawuh9RAmOxhS0TJQnfD
4koprPyqiREBLeTpx/bHqb+0/+3047VANPEc4Jtr05jUxxYkG/nPcJ2GEEzzfumldbr08tFbJ/Of
WR7gA5m8w9L4CCvsrT/V88BYyFFnvgLAhQq187zLZe9XXPqpvwScJK/4888os+pUZn12P8K6QqeX
97ehXlVHzwqilbCa4gvJ9Su8svxPcKFDYD0v3fiVA//hQIo5/gJLrt40SPV2lOauPylKuk9hfuBT
cz/4U3YDrVfcpUF78ke7fQYCQ6plWeZas5v2Oeso6IwheHCN24+/I1LWlloFYYckVvACEDouU1Ud
jh0M9XsERDf23F87YLcY9Hr7MhTZ04ThkOxv3cjejEjbt14aBy9ac92Pg/3sjZmyY69oIgKmmyzL
vokKOLWu0xwac4pXXu+HLwYp6z98+5zZR+23b59tG7zxTAMY39L4KjL+i5PoFJHgsyhw/Y042ogx
1FBuIjWeXkx1sthJ6MQMJH7vMFthKc/HF/iT1lLxm/o41aNxB9X8aeSB3Wh9Hq3QqcTHylDjI+jW
zzPZRzmgmxgEafehX84dWgvKipx3GYaJDopU8Yn/h9vJPpWUKxygWxsyw3po2/6okhI7xpUTrbE8
958bK7q254dbeOKmtEz1SU7Fs+Tn1G7Sf5kKB8z+livGDdQn7cnyxnytFVqwogYEApaFYiL5y26c
tt/zSG5QTFD3bj4jKRT75MzBo+TZ76Mf5ylDuBnAmt+uvYxiUKBd6VVrLp3MVY/KOP16gGu+jwyr
2n/ov8yNvUI9yqYl8iM7d28XxiOV4C5TLtfKPpFn13qfDDt5qRyU/R8vIz1yp8R6vxrymHrdyfjA
4hktNUernq0RBXVI9QT0rM0Jomrgw57CxjvEfWaRYl6BsVZ1p4VptVRE9qhFQ3QNnKA/vrcm1zce
w7B8RMcWXWtzax6TLXSub63//3XT/BPe73K5Djjw7ae/j11+3jx2ab3/ZgJW9T5GcbzAfiA4QVmk
urzA5Da1cU2QffLscojlAIqcpYXQ/23ef5ocDJ63+7+fZFnJ5ZcHmb2TYQCVuOiTkU6z6fn9QR5I
4UFlMpRvoJb3zVQ5tw7Z3FONunApn2hCgtc2M5xbQp/wVL73Q1h5rd/7O/bfCBf0cQ4hXgcb9P4y
X/Ybvv2aeF/Cyr1zm2SCielA6/Lev7VvZ3OfOtXlOsJSYeEGNdk0+R2Tw/Igv23yTE5kdQSLNkzu
KDvfbu5oXrYsp0BdKTlBcQksugD2zg7lHBSn+YxJzY6ssqli0XrbaNFbC2q6uDc8kg4hcMIhFC+A
kWArozgkZVNf93qPYUIYp6+lCJYRzKqXlDB5fZlhiW+euKo7x9rbhhFDKbIIsi7twvhDNCB+t32E
yM4fkc2ujpwDdZ/x8a9YoLO3eQc537CZ1ISygC6oz1wO4zHXtglOEQ+yEce7XhTKQxFa+T018Mg0
HbBP9E8WCa9g+d4sPJVfGM/Tt1E3tPE38seVynojphKqs5n4u7pQ9aOYz2CV/zyTfZfRvPCU7WWe
POvD/k7LpvBIgpY9iKkPm6as6usYM5W3gxzIEdizKfxXn5wyscgu5UAhKKm0qObrtLlT3kbOlhPd
ePxTvU7rd6Pd+TO22RwCW7qmIDH7sTgMqlxyVENgfBPZjK6FoXZs3w8WTgrtQrYb4FxWP39tNGF9
dekqM/4wSdgZaI2EeVbCGL8mkrdQ2uuTCRB91ueD7A+RfK0R75rLDwNydHATdrZ6uIaIqEDCwuUh
OatUCl1BZ3mGja3tRS7qaxir9bUxn839uWmNu7e5cWTGmLPAujM7/RF2intj2+Gh6gvj0cCA72Ye
K1Xnl7F6bplm/0BaHH8m6u7s676IZvOOch9RofftLHk/u4xezvzejg6xXv+peLhm/PsD4MAgMS3h
qC7pIPODGSmVvb0kGtXqW9xkOL6u7QK3rGBUKDZZ3hTKgGfe3HrrsjUUsVXWjivy6ySH39rv4/B4
x6vervYItpSTgddktx1dvFzfbyMH5L1CSzdXTd43C7Re0ZL6lspnoWd3eYEl0IIECQIN/u8bN4Oe
lS+9V6BsbTL1Xg2mYZ1hUXAqC6isegj3w4EwdYpZNNcaXo33Bg4wuDUE/st8xyC2SUhWRzQk8Z1j
UIDdVApEFmRKX01V3ZZDPz6HHcoH7HD6Ky2xvBs5I6ms/pxEEXRW+XWdv56D2apHW35n+3IsFjjC
JJv2feQyEZljghCAYuMZCMetO2B/Vw7BPVK84F7HjHAVuk69kX3vM5qhjFfa4N2hUK1uQWazjY6H
86qem7IvTOx0A9E2WtlyxwmV7mcbTy22nPNE2YdANFpNWlTfyoHLvaAd84rC83qh1UoDLhSQMXey
MyJz9sPzma2nOUYPmThopb/+0C9nyMH5Sjn1chH6nfxczVe+31bOkP1yGorOt9vKrg+X/35bYO0/
rNnOv33ZhQ4oIoRjiVneZnxYsxss/iJohd5rPGYrjBkwoGinkh06UoWDhcT7IJulAJwVVTSt8DJg
jhz+MDFykO0u36bLScN8DznzMl3eUjblLZ1CXEMfoAhC1IxnjKkKQA7IJufiIHum3hjPsey2i8jb
+LDj0WLUpb64jJO1RdZtJzH88HA8vw3/vItGFmlRVeDvFH4jX982ZEza6qhFeZmu5Kk81EriHVJ/
LRsqVm7HXyZfpo3zSABR5KAka4hH3E52vZ16bcgCZBvexquT/FRn2bgpiNkXNrk3zIXpkwdkTCF2
bXPb6e1joY7VHlAp+Nl3mRjgpvN2B9nnFsL9Q+UWTTp2817182xOnLMW4SuLIcq8/+cN9W8VrnAS
ioRbNAroLZQochfGQqkwvtTydljJNeKyljidO5wpejsvLpSHZqpcU0ZoIshyp5/zZZ+8knoww7l7
5U0y33Vepd7u9fv9335oGNk/bL4E8ZDWt+l86Ow7kJ/y5i1mmAMHtuCXHt9J45siOmJWuhz4u9zG
TSLuUYei6zFzc+t7rrjPJis6UBsbleQ8ChcG4gIXmB7vAdlFxpUL+mmR1HW2lbGN4sYt1uMOerU5
7vER+q30RMt36twMvH+Nysz7ZVRm3uWoOk/+cK0Wq9ljnvbpfiqGHx4I002gBtnbQfG7b1MRa3vZ
JQdbJ+n2kV79SLU6wwIXCw6U/Ab/kjTPEBwaFJqcI8eoq+MlrF5xXY5qe4BwWaxxBfZfMAtd4utq
PMMuW/nwlrbQFYIVi0tw35VGcA93fO0i9LyWXUM4IFZQi2CFq6f0hdXXbtNmm0AJQRm13IWK4TrX
FCN2rwuBZJVsSrK/DAyoVE/IXpdy2qVf3qRtsu6XAenzZqgKwQZmF7PivSS7ERPNRUV+oyrWK6qx
4XmEELrBK3PcWkUxPsP1ubZap7/DV+oPL0JZZ+3Xx4CsmGqaEM41G9jGsD6Y57do4iq1nIavA5xB
A3LwgBcZlF1xIk67hWWB1bHdmD8MfIsOs5j9nrRtvUN71y9lUx664gFLivJONvSQ741p295GNgMt
Eyc/Erey1cJ4uUf88iNO8JDToUyfya3+zFqNo7LO+14BQyb19ZarwpMMaLlL4uVlHmpFHiy39RDZ
ipWSXMkgLHWJlPHOUFcy7sp/b7oQ/1aNTdFNWxcnFEr3MrkvD/AHbqBIFGfZ8vgTrBMDN7M3NCCq
rMv8XKMuRUeAeoUPm7GSZ8h6nIdyrI79nKeR/dj4m1egzc5D4xQf+41eJRxCrLPsNdX3/mAmj372
98ySrWnW7MupWhhfGSb5zd83pE6pwxKqrfwrDm1UPIVotG/S9gzlOobvmQUDZiXVcJJnoNn1HjrX
mf1cLa7k5LmJt0KEaQ/qJ7gQJxe6ww6taXDVKH16sjHAWOP6M9yzsqBbQ9XzxU6HQ9wWNQFW4iwo
8orDLRZ/2EGKs05O8EQSPyPD5YzgSkQk5Qx2w0wes5sMqzfXnrYwmPUFrLA4/K6DbK6yMcAUZF56
LgcrCOsjYnyyYO8DXYZDnTb4C1t3tbVLeNfc5Z21z7xql+qD8WREQb4aC1PsBUWsnxrLOaJOKu5a
eDZ3UeMdeAXGnwr72ran+MivEh/lmTxgkTSi6+pw2cNbaCf7KrcDIdJ93GDlthng6SEpam972WjL
vfmlKTfWct/9Pld2yRkYSq490TX7uvDHw+WAemU8pEm6S9NG3xmGD5X9MvrWtgMAK/xp9gJu5fVk
4fyWpeXJmFuyq2HVOajNcJIt3jE/+zsMZDdjhMXKpU9OAcN5wQOl3vbkeKuvEW6aa1zdrb2RYaad
wGT9jPQFHZUVjgdK8WVPGoQj2U+dkXxPETsKI5GR+oyYnFyUpbnXZppZt5rZPKKODT4LEiSb2B28
babYGSDSiMpg4ZUDZQq7obfuKd4ZPjZYKM0JK5M6CXND5o/MwAneG1iCkKrtfpnmhxuKlwd/cOE3
VCDtX5O1PFK8G23dsh2dyMH6WMlumBmolFk1vuJ/U+9tU3WO8qDgK7cp0ZYtLn1mgAfzQicR/jYn
SxL1yJMn3q+Scz805Xys0DKqqvNPssvmHq38eBVR1vhGHkZUraZJJHLpssIaoxoskHelnptv0wLD
ijcWLplL2Wf0sbYSJcwp1DzDshjqdK8NpftQWoq6tiBeb2SzmMxqFzc4SslmNGbggTkVWmUTB3/t
GlXjSbZiLAcefPF2oexJrW7nQSS78d3wNcLf8pBaJJ1bc/AWEgIb5w3Ihz517ot/n3fpUwTI9RvW
9uG61nDGg8D+FKdB/3Mbp/EnBGDKWtMDlhQcQE7WpHYr5FHqZ3Xy96rWWt9+n0pBsPZgzlMFhDZ0
dHDlYObaIC8dUqD5gJ9VfsTbeRlgknS2RJkin5oHZLt3hjObPXOvVDp8MNnndiI4z7JMTGTHbP3L
daWi21uEZfWxDILk2pgarKVd9VNkEaaZKckx2ayK3tzacZCtZbPGHm9t4Bu/fZucoNKDUl8dZNNX
ymdbBC1GKJWGJ1i9hIH+vcUof2EKQ9yPogxPkDif5Somu8DmDuxvw2ubijFHTPrvzBHPgIXckGnp
hMccGr/NZad22ZbJUR1C7ebDfk3x1Hw/4BJ7BS+Ut0+DpeFVGZrQoNV0EelIyouxPhjzgboMNYAh
Z1Me57zt3NWlS57JaXKGbMqD2tj1wcOjbgvqjnsnapgtHE1jnedh+IzT2gjnaJxOce97n9zxOrC7
8Fn1hHeYvAwd9NykaooJzVdN97I50+9QFXt3URV99mpsQjFoWqFzGa5cWKyPsNAOFYzdF9kfzv26
qf7Hfhit+lWIKwT0eODQwcLVQjYlJirRUDlwgU0vfe3U7IpJ3Su1apw8Ncg3LH4qoDfNy8F9b3qq
SBcCCfZWjuLdAEFDnlalHp2mcO8VpXGK3Khc+4OZrY3JcE4D23A8jPryM4mDaRkGlnfoyEw+ooHi
YQ/Lz5C7zG2k4wBST2qBVtU8hazs944ZuG+XT/O0D5enLeX95n5CJXMtwugYlo7yC/3ByCk0EuHU
cSXpD0QC2nU9afwdIE2MFLSD+0iU6LR+fG23jxTcwoCAXTmbA8BGVFRKhQ8lAJbsE5iJXOv2o9tC
sfxlWiaeYySASDXxwro1x7uJ5B6CGxchRUw5yY0wWvx53NKbB8uZ++B11p8Kx4oPcB5rg+ZAkYLO
ZsymXjK//AucZ6dKhu9GV7xQ2qtbYuZnHdQuRLFhhBrHt3PLE5jxUEVhqUPaXIr/pew8liPHmXZ9
RYygN9vy3sn3htFqQ+89r/5/CPV09aeZMxNnw2ACICWViiCQ+RrR9TFAdH0cIFWtww59JYqfBWYn
Kbqn0w4MOXAMHPluLsWWC9VRmPlShdb4BIUy2+xXbwgn6ooI8UrgFwSeQZw1VfMEnyHY3tvvUIju
r04xXmAi7sMcuXsKx+qWqRB00yh4isJ+acGIfFVhYW19YOWkuMrh1UGCZeaQ40WvqPsYJo1We8R5
QZ2LBQ+rC3nlGkrwUR8TbfeV0KeKxn3wp+XUp/B+Z95TAIunksj9pmrfHvChgqPf1ydRl0yC7ops
Qfeig8pc6iHccEeKEOdAaRCqbZi8Vlp5CmAAfG1Eghg4rHdzeZfOYNQXZ91g7dup8o639vCqVUay
QbGQesEUimGQ37tDDtFllrko3pIhSaAr//Vd9obkqc17effxZYaS3G+0hD2uGCIO9TTYN7Onpsvk
3b39Plbc8+OhQQ77435hhmZtNfqT300c4WUELqZHKXmZO0Z4Ewc1Cb6MiY6ZwNTkdop9caNXEYhr
fMtVtxq8csAyDPin+/Toaf3HEgsvrU9LLBUwoUNWBpCRNqXlPu1akBKsEtfP8i+1ryY78nL+MdYd
7whQKZnD4HAWRmWkFQLYNP5Tt+hAp/2tqvR8LzaatXNu0Am7iSAqoa2rru2vRSghVHiU3f72scmN
IvlHkVneoS1tYzNg2QpktTe6BVqS3gLycbboysHcFGHzErD1WWYBhjf1ODpnQ+9g1jej9mKj0LET
beaULgA4TS3OLdYiQmegmbB2YJu6NmcGzLJKh7vh6FfbH5fil0pUMg/Yi/pLsVt2cay9Uqqem5nX
PYgRJeqX8yyNs60IC8u0d92U6BGhouH+UkRBt47RADkgu7yoWS2dzHwYTiOAaBW4oNwtvQbHNt+G
/rEQXZUkf3FyW98MDkrjkJv8TTak7cLre+XmW1W7GEnu3LxowE91Oguntsy11aMklu1WpDi8IwNK
6bF/MXyVssl0AF1enUU7m76LiMZAXlLHdvZoLViXUWrfxNSBbdy4anMpWStl5+0BvZtbP3WvddxX
RwFZQ4cy2voOPDlzmtLFQUrcaxRZ1VFE9xEC8iau+n0PMQKrrgHZFZA993lRTHYqsvvH2v3+qVmE
EH39I6kqEdynTDE/ij63+X6fLMVZoR9bBC/N0/Syyu0wOmjU6nbsGwHDhEZ3lJUMsIwd9+T7fAzT
UE99xj8GyzTonl+LpL6gR+L+NOv3FsMWUBBKvsxAEH6vauVLajrpG7Qgb55S8NjlKhtqtHngbKmh
dQyt2joGRpVtUyW62lGqjQt/ahMdqf1g4n3Mal6aNuCI3UEch2Z/T831abzKnPbIt+Bqez7qGH+d
xF740RL+dTJ11Yp1xnQk2psoyB8hTmF10pWkFpEKKdmK0OgoIDgXGIbm0OCt4BqEhrHL5R4qTlPL
KGLAu1zg0+usxOKA2ae8hsM5lux1AYjtcJ//LD4N3DKYEz6mvra61b6NgowCzLLDEPeR8a+Kqzfv
DTI8cIoo9hi6U+0sfBaXRUkNyUqqmRiRNUqwqKGfH5OmsU6mq+fzqLDUrQRHeKnajrEH2W7u4TqZ
exHeD2WB8LoW+9t7U2NG3VoDmT4+K2XVrEl4L0m++SeVauSlp5J9sSUcFvC9ttatpUsuijxhu8I0
Qp6LbtQh9EvQ+xDaZI9CZhHi2Bw7M63VHJhk5bhTkjQ9xJjBrRql5Muj6+gcGq71UljGt340Ulwo
tJmF4KyHGiwk8qLs37GgaGZqU7kLWA/gv9oMzxaMIRxVNa9xZRcPGZLqS7mJopXo1GCDnF3JWYlO
0QR/XEKQDLUPEUpy3O0Nz2CD3yHuQ54mfopDLT5i/JYucgM87qqo5GQZJJRDMNBM9rJuUkMRp6JR
HKKp++NMVg0MXuCBfgwXjSJkujXXtt5L+BX5yGz0ehnsEGR87bPeObtF4pzb6axQ4f6h0DosRUcX
Zf3GLT0IlMlozSM3YFqx++FVVamc9dYLcvzu3kPdaY6QIZJwejg+jzC0+eKq4U0cPOkJ90poCiSd
b7WR9ntlKL/c+7VSt9F57NWFaFPl6is6miELBQuA2ToeAiolXv4VRxncOk01OwSdbJ0UZUC0bMJX
/sOI3JOVVZfrrxrbs5tH/lOb8iAiCg3vj2jqY6VByXkamSnS8h5NfYNpRj+QmgHznTXhpQEz9/G8
FTB8EAVVjY/lugAeo6Kyd3UAezionYZakZ4RxpijM9E+ulLV3mQl3cZxJmEnZ/SHQouVWTeNCvPO
WocFssmiN4YBvvCrHHRxDoRA3BpJ+fiC3N0fm4O2a7N16UIXFk88zN1kDVkfZ8IIXWf0Hm5NYo0x
/xnMdFqTUq+CduNNHKiXnvo8M5a1W50NkYHDoBG9paAmeT8t/j4aEVHJ1q1KKdX1Ql5hJuz3QI3S
C5pGUONHqTuH/la03JvvQ1G0TC6iI06UfhoqW5KzbqHh6psgk9UlOfJqBroU/W7AZUrm/rASZCoU
s66fkHgBsq80uKvkigKffSZYk6q0+ADzxMEOmnb7JHsWmlie/Ue73mvhMRuz98RLtBsvn7kca86j
yLRktjt3gi6/iSh0rVfEad2PvIxKEhRlySLbic7Wq6FfS2O8FmEA0XcdBpa6EHczh3LYWSpMdAMZ
mFULE52UpkOtGBfgA9Qj41xaKCV2bu2/8+xdW/xD0N7jBZaribaSg6w4DlOFi930Gnef4DvCTAnu
FzGKIiNOYY0/DBtQSO0NDYRmJoaEEdkWUCBfYlTsF2hBAl5Tk/Y/cuD6PywmLdmyFBslN9PQlKn+
+8duTAPX6Sk4X30JArS/26K5KCj93KJajXZ5FRUzUEv1TbTlVqUw6cfNWoSiA6WUz1f1krJB0KSW
HgyzRV5mbvdIV8305n4CtiK5ajIyzWSjgARYWo2OwXRwYQyvMkP+OkoSVs+e1cN3tNRqL08HMUSE
elpznTi9X/zHNeI+GAO+/TuETRHgjuyPaqiKsoEM+wcctA6S7fPnhXYqBPBE694QW0tWGDdi8zit
J9DCs47iDEFHXuuBXN9KHFG2oi2YFhVdYdBBHaBaWzAlZ6IRd0D7mKiadYhaiy1Q5rEZNZXzpzMU
ItSPtv732f//uE4tV2iQjGtRpzQABOMtQ2JNbItF6OFVuRd7aBFGeh/+EYre++D7tXWG0/2nwffQ
q0p+UCy5c7lXrAPiV9nZHqJNMqE7xIF8vTbH0lxbk4D1H+LRSc+mpeHQIBfvJUJDMzDK9RWehrrJ
IzaRPjw79gWaNguRBfoewfjlv/3djBpphrd8uMsVpmQTi8aZ3cfpK44K0iR0pqxFmPbWI5r/6TVV
KcaBzjtpGLa+BjGirr7UQDUQIS6xM7Nzh2MXtsOzlqKkN6avHXbAe023p282t4ZpECwyhLd2onfQ
pbnjpyWAUblnO8FvIG4mJwEOFtNv8BHqzmOGKu61QcHhVrXGKUE9dGlgOrBtANYtyt4yKGnk7gXb
JjCyURG883C8YRylPWhyqG3RgPdXlRGWX2zrHZar//7pQrdR/gP8p5oTuOnP779mmaYKyVw1VFlF
furTfDFqzJqSYybPZs+y41lXbH2FerQ5rLx4gZixu0eMx937bXH1PU9fi0i0U1lDgfsew6Yh8w4M
bNN1OoRaE4H31Ndh9Vpqo8wsd6y2Wmv0twIHxUuGRJGHINVNNKUo7K3Qyq4XIhQduuo8mGUDYHC6
yIKcc6j88UlE4tC7Sg65i6xKC+R3GSKutrLGylpnyA4u+xCoJItMf17KdXwwACO89AGoBITdnkDS
eVuczcO537ZGPcGhxrmq4yomHuKPR148ysg6rnW93HsNan8Gr6U1GgzVGeGtX4ccGcaZHhvxHx3+
NERcYU1XiMFoMCDl5WJM5OTw41qvoTjlRMW+/n1Wih4RU+hFMtNG9rDPHQDf00Cpl0+1bF4+5QFE
eG8LEI8DxXYQLRmvoz9SBjXGAFTZJrV6O/V3MECkZywovujM/WcRNVht65n9lKhucpUt/0zZSXpW
G7/fy7KOcpHRSM+QlIK1Saq16kCn3iDgpDfm6vBa8Q+ZPGsecOc0Hgq/y2YO/O69aEtyZ53VybDG
2abdS67U4KQ4TB4Bqp3P7rE4u4+xp9EiZNt3gpwOQU3pNx+bOLTT5J3v5k8CRiGAE+IMiwm0rzKE
X6MhZ7PnkUq+jzMyGGDILo8sDxT9PJkVz82SFZQ2heIg155xTvX8OiF6d0MJIxzlo8g9lq07+zQs
LGqE/AU7TkYvYR9VpX8WhxTNFuTVLiIgG0jamczyc4aM9BYDqwTzomkstpsUn5BtXogQkYB4b9fh
kRknvPWVNYuzLr6IKDejhPpFMM1G4U0ccBrAVxB+FcuLv9r03Gctn9vzJGp9vKWG77ChtafIzG0R
5UGoPYXS+EdEze0jqhIV1YLI/aOvhRS1IPWKiXBujjsDlbudOKu7fvw4E23wMLUZCmIA9FHA3VmG
ne+0THEpt1lNipKjOFd0eIpJGOP2Rs17axfDsO2TJj7AwIePJw3uqYHbvpSoe96yJA8WeurXT6lR
oCHXUbfoWwj+7Ce/GanC17nH9y9EzFxv0e1isVUi/+gliPfEDcJDkv1u+tVP16zt1xRJJ0RtlOQp
gyW2mOwM/iOb9zfmro0Nu8zmkUmVyZTuT2hS1IT8tCsq68mvXXkmXr1djhZL3IXxTqSvewmmai7L
8U68ekVvElS/epHr/dV7v1b0qka/bRB7uf7T9eJ24gIfM725gWj0sE8LhA/TGhflT4wAswFyz2a4
xT1IJLHs0OkOuhqghRI03RN+0uXcc0yUkti0N4BdEa8763qQv4x2MO56K5sqsoRkCuWl7WkDkySh
6aEahOVDcRxrJXsxDJRehyJeN2hVL5E+Njdwf4q10armUzMaN7ERxPEK1QgAzw9hZxibypOLtYc1
6pPUarcAqtTGM3x9o/XFTsax/s2QgOYHLHOPOhIKe7xEjCXWSe1zUpnPIsv9e2hSpb+GWq2rfAxF
Dvol63JpAWPSOuooRo4LBatfGbXKfe34rOmawbOPKiXYo1Z39ruajDeTh/Jd1oofFipHbxr+KzMn
cccXWGtQIk2zfeotSBioVDQPyOgPi6IhSSFLNTabha+f0xTvKoDB/sktc3ndN3p9MNHh2CBiidi2
bSU7Tcr6rdV18t4uimwzmJABnQCh38ncB6dmQ1qa9jBeVGDBlAC75oYqYbwIA7t+rEqVvbyads9M
XNqsSXoFZS+UZaq8k77ggfHKX1J+YwFwtMbC+mF0yLQ2mb/zKNpsio4/p9XT+DxkQ3FN8+IdP17l
TfF0eVF5SrGLKoiQCtqmoj3B92Rdgm1b9QhqvvmesfFj23/smnPPw70dnSHc5FClYUpV6MNXbfQN
VZ+Zj13Rj6FAFbUxm/wpwGtjpRqStsePxjvaHtKwsVx4L1FnPnfO2PyQonDVNIa+wupH3QzsafD6
jZpbgn7pSmvkdm+BZmVC9PJVg3/RQ5XgNBD7WvKO6MRKyct6H2VYrltRbu8p/FsfBxGaVONYgxj+
QnQoFqIjM3EqJyGnYtDHqTNdruHMto+CP24jBtu4hc4tOYu3quRUi76Ty5MrB2jFmKm6QrcneQTw
mPLC0dMfmv/Wjf74LeXFjKJXKl/VYkw3UqjbGx0v+Yvk2zx6hVW8V145F9ektv2zUeXsKU/0aNXw
1dsbGsxspL8tILx+Tzq6lHkthsmO2fAhEKuP6aBNqxTRXjbjA8jPX033dqqSDyLqXBVSBK50H/f4
f7aJm4if0LfxK4o1iOQGtrGAAuE9Nm1RnerExrcEGUXRZBr1rqKYfJanJtspEwiUgbwWnSEOCcDJ
KAaI0FEH8nHmWrfksJpXfbuEXnfS4rE+m7VUP9R+sPew4qX21sabQsGvuJ2yWlCnEQZUnepcaIgy
qY33x7BmAGmZOC9ahGxRTpoucTpQvPgploiRgV0TBxEm0cD/z0AKlPSRhlpb5l3CYAc1l3ylaJI6
44smO/WvttHkQQcGUGAQxwWsMvL9v29QyTP87wLdhjBig/KktMrDqSjyhHn7Y0NfaGkyIpWnPlH/
pBizYq7Nd91or5EcVK94k2hP+ISsoW3+iqa+ezT1iZH19FpHSvxT333k73tW0z1/R7+vCyKpXHdl
ipt361JOcRsM5UznIFctmEkUXk+iRRwGQFFrKUQu8lNHhcPd9iNRbNuJvHDKdOdjBX4EzxjeeMCz
E4JMGxGJg14FxpqJopwrCN9EIBDtZt469rDGdWI+gluCA9g4Z2sI3F2ghdcgDZ2zaBJnUkC5pvFG
iTfGXx1kt8pVmnjDKXSqpZ6M6gUPTYAjCd4AZiShOw5D/8FXQnnP+gERtkR9L8nzPgaK/QNXMP8J
gb9uNaSuslPcyDjpiFOCGPaqbZ51zpJsFOyt2rhZeZI/RHm6jhIzezHTLjwYDblBEWI2pzJrGTh+
YWz7Mox430nKDtWu5oQSDTJfTqiCv89MHnO8OE5euRyVCshoJUlblhL1sk0gwa6HcfxqqJOyUzTZ
gRqB/dTkmDNRbP2WtJRQ+gxKCNAgcxOjYLv+hxFkN7NFjfnTGiKPssJ3laKGmiRH9sCYK+dy8sy7
7DtEEfeHqr41dVNdYpjF+sa1So+tU26QvYmNCx6Kyi4kU7KEdGG8yrm0Qo48+YZ41K8R/Pa4GkM6
W1rIBeLWoFdYq0QswSfILyn1Zh6X7JUxXg1ewZwGkt1hIzVB5Fy/8Q7B0B962cPqpKKKUqPPyaIv
xHF06NSfHkb2pJmjd0yYcL0DCvti50U6Z1EaPQ5toCxc/phLHDj1KgU6fjR8tI/xulJ3Q9D6exeb
2w1advaRdGO8CkskAfiPIcqgUVAevMSsVqzBxyOaPnAjVAxSPFkaXqOed0DeO+TM3fLYwz+YiXYk
l8YFxqwMmyauvuj/GCZjXjWrpxlMGlLuVhu/hkURFO/I+cmrPXrR+QgRUSjfPOQOlkhr+4c6LMpT
rCC47UHQe1dQHkEy9lsgozg11pEDMsrBYAr9SX5ZtXiJsuSUmJH5LYnjHyk+uo9WUeT/tfQ1tL9N
VY6i6SpaubZs6NDd/neqqvtIseImG55A6zi3Un+2tYaJF7mMndE6MAbiqHhL8EyamVLdnNuuQEBK
VZDWoD0aI6THu4UPD2Ou5X20FRsREQaV8Wcoes2s3hdBfnVGG9NAJehWftnnt7iMynlPtuNNS8Zr
IHC5jr3NDav4WZn5Vw1hqRcJiuc86ZRkS/HnZ11X8l6SK4o3TT588a30hniZ+lBO7T5gfOQC8bZo
D0XoZudOJvUudvT4CMkr/DgQ7p3erCIvQIGrPwZqbmzN2EIDEbfudFYYWri2sMnESVaf9CXttPyV
TEfQeAFauj1Y6OqxQJL77iBi18u6g9fjNFS7Pb6F/9shhiBUyCViYO2U/TKx+ydsuy8CSSiwh7Dc
YxRNzYsEaeDq59jhZaPdLSBfykcEvYulJU+bIVnOkQAJ+u91AHNV9Yyfll3cQteWXhEUMOZRWCqX
EbI6879CLu735Xgp/rqcT+7jctPw9J9l0N5GbfDOONl1Gyvo0zOWJsEMo7r0tSwxObQtM1lLZZW+
+pb51rh6dwmKMXhwoM2K5sFJ7Q3iCUj8TBelA7s/XS3dg+7L9UuQbXTNTV4dHC72VIlL/KQIMYl/
gH9zDidBIDx4T1ZoFI9eV8f7TsFdU7R7qYebZVU8avWwSBEkRvUuR6OxZgnOSv4w2Xv/cbi3yRba
anpWajMx5N4hQpCi3RLOkrVIO/SXezWJr06R4q5FoZcXZdCugzApDl4xZNuIZeEuAbmwR/sa46iw
adAISZSV7LU28OUxWQ5J2GPB4bjz3E6rp6jO3FmvKM2r7GOol4SD9lV1pxpwnv3AP3A1RC6y5KOx
tg2wqAitubMm8jDrkjOKMK5Vf2u84EFr0TL/2QKm2IqKGSrIu9xtMHqYqmlIje9c5rer6KOi89Gn
TaT4332iJvf36zDm8Bdtl6of7AE0I01ApY6/EQhMuLG4DGMjPxNUg9qzpJXexTlQV76RzYMje1uW
8d5PmIpbH3uTN3Ih6INKfXSK8a3ZyUjbrJJQtR7skip2gDQLKn9znn7re6kU8mxU0WTGCTNb1ywG
dj3mjievYL2J2fLwlhW4VjlxfazkSFsjOs0epJC8n0BOk1TXfkp5/ZZRXH6xmihfFHgSnDUrHzZY
beRbzW30VSTF/h6llGAV+5Wy10olOMo11tyAvqIXhOqf0QFokBFtVk2k+1/xZFbYGQ7+BWIEM02R
+huvbLWr5Uc+22LVeLe6LyyZoRvEqdYdA0FTwPiq20/1SUzA+qPoABH060xXhh59g2yc4WtjXtqu
fiuRXH5t7WFYIaxOrnECYtUKGumN5DwOcVcc4DXhq17rwWuD/fNC4+uxEaEzlsem8rpb6db1tcui
B3Ua5WRavElqlDjFKJJ3ZD4l/1tqdM2JegIfBd7giztICi1UzHOSgFz+b7DV0LQLCcmps2iyUivY
IOu5plag7eOoh3DhWc5azytmBjnGe05pmsfInORRy7b7Unv5NeTb4c2Q78ffIPNxRszxsGi993pU
IPZ7gf6EfvvHwkCKvjFRP7u1rr3kNVaqTZL6SxE6DuL7ksST9tHLn9Wlnnn693W6+bd3n4kdEyx6
EPwYeP+N4a10IxRps5AeOwfPO3RpcYzAhOMsd0m0q7rSXUGXzB7djGWJribW9xxcoFfzEN/HDvAa
t0N0YlnAcISjH/PCx8Mh08z78ERGkUrcOobguvsYO93amNgklVur2E9PpO50bIDUx/Eelw33R1kr
ux6xwy91hT9kgPvWRY9KdZOx79h4mRJePFijc1PKvC8JjGyPRbm4qO2siCwoOI0R3IQ6zQS5kQSP
Fh436lSd9xG8eow6ir/TDCL6fkdDNH7um64D5WL9h6wMkLnPqw8YJxoaBjJwOhlplU8wOtI3rg6c
0HrUKO0uomaI8pfYwF8ZN7s1QLFqb8sd3ExxWjaUI+vp8NGT6oMzF40d4vn5bBzsuZcYIEnN8Shw
LgIOI84+YWI+hV1nDKhH1Ka+gSyFNlCDRUtPPe0B52cWnXbb7BWpsA51ZLbLCmmNJ6RKcCyYPvAk
PyDGYHwXFyVSwEVW2KxkjT2/uKiKPB5L39aeLHwoPQM/DzX3vzddt7TViqekwBfBHADDwO77atXm
+OooaJ7CZTFu8hBBi40C81hjVr2BfyhvIznyjwZwAcz5Omnn+PozBkbGMgZkcyBF5+zBh4YrdOC7
xxROHO/KbviBB0VY63xBwOOB92hxCI0cYxk45a+LSIQHHxexbS1+XzQIpECJVFcZq8HHReH0k6Zt
08dPclWpQ87YpEQCAGjd6k6CecroB89j7X2FE6YcOi0Kd2MeOix2yTJWLmvZqu+9jchBFlg2zoxi
cD5ykMhLzSZg0lMeGziEgN+UJMV8zduf1YRzr5u6X5XkUza2EVpTM47H2cXTo9fESlzk0eDqVpX6
goyhexJN4iBCB+MtEu/h4VO7XuGH1yRduUyHW9Row96fBBCpgEAmns7uB9GGcV6+idIDM5Tdsm+T
H9JoAhzHrnFQJgC0ZYKnVe3UPKgT4ln0Do1sHErnARvSaqvim/kSjc6KIp35IPeWfy397iGeSGCZ
XjkbJYnMhTSi3C416AFleZluOvLvC/HUYpmVbpzBbj5C0ZuY+dZVhrWR1z8xu2DzAlB/RRrHpIlQ
CpVjAf7z5mbftcGSDhVO80exwPUVLEfk4vix5kVwG893vcXtlOQ0y5kIdTc0WVFPq3zQ1SzV2GV6
C+QK/EMe+smDMYZ/to/s+npcsB+m8UaTOG+6eogHEP5JDcc2avylLn6jIMm3LP3tRYcB4gazBv4B
iY9lZ13bxzrysyfc55ZinzmkTb5NyA/Pu0htHobez9c5ru0rUSh0owSL8kh3DhEf2UsaXnJZGZ5B
nz1+gGDAemmLUcNbhbWxtUvcRjrabc32MqyLV6OOLt6U62zDfIcjnvHWYSABUNwJzoUb4HwiVdU6
8Bz9FmPmMLPBqnyv1RX+YD9TuA5vaXYjGZxBIvzrRJI+t/zZNVnFhbM/x6RFbb3JkPtEyQHsy1Qj
ski3Tl+ntKJkpAaKtxK9LTTJIhvebWuWDuzVXf6dc6gENS6hVnRojCxAe62y3poEM9+4Vr4lWSPP
HCUarzGLJICApr2Kg855Sur2UYwok4ANaxA/1XlcrBs7DbZK3BS3Zkq+iREWwhOIng/HnDltUU96
I+V06GTINLKfKAtb8VH5RVifRsvU5nFjhU9JH5w0NS4u4uWTEXFBfhFf46nvHtWa90f0+zrX5Yv4
729/R7b+/v6f4DZUfhQKdX/XQtJQ0Jc8uR8eR2dXSkrXbIMETBLO8e2izUJzL4gR4sxrJpd3HY7T
IqxchKvr1l1haW8AdsfuWiE3sS/03qZ6Lj9GVuQsTaaq9aDX4cp0U7LCE7RYgIzDSeOmztAnKiCs
BYga7U1m1mdLd55x/lLPIpI97DTT8DEKyNooZurumLfLhZdaGHe02XcLoNw1x7PtFI1tP0tgmJ0G
XNPIQfRXH/NYyH/NdwOl2reSzBrYhXZ4wT4imAdlfIkGrztlISx0XB6zU+lY7iZUumpbsjvFAkha
Dk3RPvTq5EQdNF+UUW0fhiJV8ZpsvZXpUFXIedd9d8xqpvHZbSIllDaFW78PJTpwiZ7kfB6etugU
p/yq8LSnam696Njbr6EDp2uzyJurb+bHGCjvW4zRnqgryTW6REOX+RcrLK6d5Ifbvg/MvZvCRREH
Xp8gFLMCubWJJzTxqtqfncr7lgpNUDiv6JQjtKnJGGZZQ32mJMartAmGJVZRxaqMXP1cMjvNO7ew
V3YHomAGaxvVpiaybrYrnzVgcF/x5itnWY63lGvl+eTBuspk+8U30vbdxhMFLyxUwcOxCddmKStz
ZoDuxcFgalbqfvvNgw5fekXnzxrtsU1156fRSlc2xZua6vxisGAsDJE6r2tMz7rEt3GGrJ191lf9
xrSlHX6L6VIZYLHHFa4woKtfRoT0Vy24OIzgGnbgaX1Wc/B7FaDD9ybqLjbF1h+UnMjZWM7cc317
hVxQvYuBxQi2HwP+ogWmw9hCW4gPveeHV3EoClnZSxEQvqkpkqRyHiS2scyNTDl21gD/oMtfezu/
FGaaP4LKfVRKJz4joiQ/ZZLynHmKdVLDvDoORnmBCACkPwlDtnA/QrlJD3Lg3Rx43VvPSgIdInam
HyQS0M5y9M3krTPJGuf4AaxEiJ3h2c7ZHppq250as+7xvEvTN10Kg0UpN/5edZojME0b/DMqYoJB
4zucFWg2RQiCr5Oh+9UuOnE7QLNJDBExamNfJAwSFq07PFEZSc9FHD6xOqlOQx/yJI2dssPbvn2W
bWZqoOHJmiQJxk5pd03sVjv2vbUxYmwR5ghqkdDTgaBPnXh7d9e2t6xdPkbv1BgZ0aGQsHUCdMk+
4gBF3NkAa3KGVU67zMksP7OMaZZA73mtTaGpmc5cxiBqm6LPvAocrLi7GptGSnFauv84tfSGbRIr
LnveTa2RxwvKVqW5353yznd2aTVciiE0znaCN0hXLxH5/57hcjaTw/q90432MtZY3qqZXa7K4G0s
AfqG7HQw0ql+dvpDZ1vdUxX5zqFwR7jDRQytImogkYRM6Uj4uRu5CxLMQpnTE6nJL+l0ZunKJWHS
34sm0dlmVbLGP8mbixBwU3LCs+odOfx9VlnGI9Zq7barzHIuQivwRjJv0ddQSs1HtIW7W9Jk83iK
8gzGZuC1zbKXe+kwTgfQZL/O4khr161vfr033Yfdxzowiilt8NN/X2mZ1R4U78/Cze1dX1Th1m5c
B0pon2wCjIaOXRBUa7/UohOlxGGl5VpxxjULafkEaY+uwy+VN/MmS7Jkjx5xvfN5/DdNkNkHDaXU
lTrI47kv6mzpAv64NWOE9LTeyY95fC1LA9SBPSZXdK3DTauX5Tb0nPo8BE1A3isu31Q3PcoFT3oU
gy1Q0upLWDbaHKRectEou24AUuHxlzfRvMhU6HZkUbcKbu5IwUnTK6MrsJjUlK8mGwtVLs0fdp48
YOmXzCuSipdOk5aIi+Q/dUhlPnPhm9fyG3Z+lF2MNGg25VCfbB6ldaTa3bo3wMrI1uSWafrqi2xU
76qZhD9T8whKE4EFHuaLSe35zfK1fF60SnVD7qVZFXGdHey+3DshNUHsqqoLDKNmnlZUAoqsn/v4
4vyQfbZZTsqaxLT1dAW9MNvjYWAcVXAkC9/plFe9G47kQGwKlY7ClL2qZBM7LN8Yl50tFzvSlNYt
rbofcCuYKKnasyOuzGtSNeFeCzyU/JJ2OCXOtH0xjPdQyT1oGXgMKj6Oe/heOU9IFl0bULrfHGBy
2JUkw21I9A6EeSmvyrRtXkhPUCBhRDAtnG2MQa5qV2XgAKqNjN/Y1hodc6uMYXbgf4lljVxjkKcX
2CF2k1xVHzqbAaPMQ5oDx++x/X40dL26WGW/i2CmdhpuqgXlXq+v42OAAN+aCnK9FOAuj89yYXZB
sRXQrwZhc5Aido2oFdCvajIIR9P0UZbb9Ca7GSnT2tgbZRvP/4+2M2tuG1mi9C9CBPbllatEiVpt
y/YLwm13Y993/Pr5kNQV1LrdPX1jYl4qUJlZBZqmSFRmnnMMs0ckt9OC/exq+TeAGL9TdRkfKg9o
R2GEv6LlO9dKvE3ZK+U20snDTp5qX/eoORzHPsmfAn3wyFd2zU+k3CDz7LTfFUoWlRo5nyvVnPea
lnxzp7rcFbnhPWTLAMB+2OgxH1TfVnRlQyJI2821U+5D9IAfJNDzbPPoxqa3WW1QsoFvsfhiWXaR
sNQa7Qf3svdls9TWjgFdDT2S8ZMShHu3KPMzytHaDfhAnp97I731Yu+7kxjeOTI4X4fN84xO+1af
dQhrPVDutX9yPFc7lwBUtjP82rSeQIqP2Ih+nffpdF8uQ3SVT1l+4HAcXZWcFHam3ekv0J3+MOpx
/IP63EynMg8qnLZrJc02TesV+4HcN1+XaTCflJQvalOxEOWgCVOdlHiHBrX22Y4D58pPlBySRgRi
HC39Ss8MouBuwwOXijz17NM9gkCPc4htY4QPKCkOrjo5SFl3XQ+TUvdsFU52JbZ10BrUVy4hjauT
V3No/+JpBEbCpnlx0TPb5I4Zfekhdd/1mWU8JF7IEZVeCPq5j7ExAxEAkEB/D0SQg14NSHG056E2
OAKSoXrOqDNtAGWP12LTFp3UfkbiDwTXQ2xEzu/UolBB2LZ+4D6hvk2KXVd/qGifnOg8nU8mChzZ
xoc7OZqW1ESlDDwIJl+VJkq/DWpIw/qiDk/PsksCPDzRld5DgGbY22R0671ND70VRhQkgyy6Vcsx
v47mnL+HUlV2lTPrlPY8/2lyhqfADs5go4MQciCFBEvSHX0EaB/JpwFJVqocHFsLbNzmqQlIbf3Z
Lqb4PJLXIBXS1p+TsnDvvMT8xOfH/jRPoHmAg/8HIe4sbDErFKziFLeregrAAhAXR1w1/l1b/pSJ
HYbqHnWeZOc49fyQQI21MbR2BJlgzA8XG2wfRz116b1YQsTBaQGOFAUOGCzlECPWauU8AC8EaqPn
VLdoML1epUaZ7KGNtKD5GpqWOiwxl0u+ifhcpWp/gDIf3kQLyslFOfuYaZ5/loGPgXfdgbQy4BY5
W7XND0AWP7aVKKrztcgTrPOozSPkKLwz11ZtOY9ia93ipCfNfFXErg7BFMiuLrWpwo+wwSFKB8Zk
QhTHNx7QCbS2hh8GjyGv+jg5E5JtHC0rPZhBo01LCuGeDtZdb6kmP9N0bnqlDhYnNr/1gPrOYf8L
pSgKrd1UHjwE8jZllDinxm94FluutAT6nItR5jK0zh1V3unQd1G7J21KiaIECTko6Tc/Qd8WMYGF
EUVpv/B9r23b2A+e6UWJ9mZc+/e2yociSn5wuKIA39U07yOKdiNTGQZPp6vW8sgOgGvDpY+OfcqH
nTKk+oPRPEVmA7BRtaFe8XmDoUSAOVn16vTat/VFHlhTom05kw8wEyvdRbNiPMpQhUACedrqDlqg
vtrqtuso2OjV9ZjW5iUOnaU7Cnr2bVJYHvJNS5+4o5mnNiLT4sFh/UkL7eZpaIaNCgnuJ9PpEVpW
lcflQd3vGu3FoGP1lgSBf5laZZYhTz/Eh0wv0eXLexQwEBRWjlAwpdRii58ucsIoBwzDib+1iBOz
OT5aMGlsJy+dj5bnuzdJrXwJ4yJ5GkBIml3dfAqmqUbtxgX01Gp3ZaDUnzxjsLY9HNV8wzJFhcU/
aug6o5ng3yFQO5yBbvl3eWz/0uY5Rrosrq8jNaQi5AXJiw1aZm8OTXQlXhARcHeGZkn3Cl5kJmC5
TZRn1TXVJ34/aGPBPDo9uMWwsDc2B80bR5lpGOxRaLeMJt3BImKDmEoaCJvoHgMHbn/OSCWgX+Gq
O/L6eCdVO5YFP+9K4likWEL4O2kT3cta3euDY6mV3f6ytqPpjF978nxLME94zaGY6YwXb9KT+zOn
ubpMadPiB2sa1YME50NKfXM0oTNc7qsiw7qvOxJjl7Xj6O8cCtpHCTb6Vt/VIaJZ4k3tpoPfIquu
LmujgcJbT0lI/gnJHCpbKqzJETEeNBm9/r6H+v6A9Gt56yY3dJ9En5Rm22vq8EnRnP5TVo9fQFF5
5wJ53auqB7yJUvxw37VQ0EW9B3ZIQbpcbK32o5rhU7uYesgK7kyKzb5awnMbc2Km0Tw8uYM73Et8
juI6nCd5dHTzcYs63cAjXuTsaJ9Ob4IA4Deot585yakfZRnqG7o8rPvMt+KraHRPbTtnD52VfO7U
JHgBj6yf0LWA8dobg5c6adsDufbpIF6aB5otNULvJN7CrJ9RIe8fgsg1vnQ/mioLrvSwUHflYNUw
htj1rgG3emxiipxoWkCD5JWog+xjy/nPZbpcmlpW6dt3Ae8uzUwrD8lE+iCwnnxAmF9s/nnPnkkb
7+gFXww+bY9+WpxkpliDeR8H05PM4jmHAjUffsqs5h8NfDuqKLdW4Ze5hjvIHanRya5xOxsHn86U
XWwrxv3kq6+DqVw7yhDcr2Ye+MtT6gefJWi1p2an7VFgs7cfHAUSWpvKBy2wBksI+QjOOvCYDW+3
83sOjFataZ/Bwx+ioZ2+ubPt7+aWpuYJ4eGzqpPuond658L1Av69DrfRooIiA7pKr1epYbn8eef8
hjvon4hXe7tCbtPbjz2Akg8OCRbv0CnBOy9gH+RX7KEhK0Hu9bJr07gbJPFo3OsAFZNgQdbyBF3Y
6xDzqHBKl0GuVscatzo+xP2LkHX7mYZ4dNiWG6/rZLrGrHf6FyEftlrX/u2r/Nu7ra9gDfmwfRMs
jXkf3B/utG6zvpgP26wh/9v78bfb/POdZJm8Sq2fqkMXRk/rP0Hs6/Rvb/G3Iavjwxvxv2+1/jM+
bLW+Yf/T3T68gv9p7T+/L3+71T+/Uugdap4OkeeGIIRHOyRv85MM/zB/56IUxao8dV9XXeaoMRaX
XS7zy4J3y/7yDmKUrd6v+vtXtN51jVGpO8/71fN+p//X+3OY4eg9mDFP5+sdL7te7rPe9731//W+
lzu+/5fI3RECfrCqoT+sd11f1QfbOv34Qv92iTjevfR1C/Gky3/5B5s4/oXtX4T871vRU4+cJwo/
GzOemrtuDJ19TUf8VqZhv1AGmHlD5w5eerSQKa9cf6e4TaEfkZwvgUx5PFEubgkcp4CeOJpXbgGp
1ye9QLNpJ+6g35tm6p3p+QVBJ6Z+9tKbyuMpsNRL/ahPhrMzKSptwf1tKTPQernItV3E3ETXTdTc
wOxB6SmX1jgnynbVeNOd14WraZWC8xF8huW4SX/4UaNcm1A+b/MsS47UpMhHqVnxRFfmlVnl7R1k
S/mTQvbl1vLaB/FJVMVf7sGz63EHLDx/kjA9QUosJNlykhDdV3lEynk0ZVcJSMuCHi4zpllwuYk4
/uXddbd/cCzdJ4n6F3f2JpiXdP+3IDfIwOXucJ7pxJo2NtwfZ5kjNhlux9R7da8O8y0E1VRCipGQ
YnhdJmtlkDjvbRerSsJDYQLe1UoQLUYdUwWQSxnIEkJSus7fBSWue6b7cjq+W0Pn6X/C31khV0zd
7WioAzR9cPgj/Wbf9Vrk3MlVinZF3+fd+YOdB6Jox/Mpn6EPC8Y2vO2TALaG/+whETKUHG9hgbL7
42qTqzB1+itgkL9/sMsmZePe1OVsn8QpJicdDpk6DdcV/fb0TFInRMjJ4i1ytrldexe7OMUuV+tA
e519I9NZCPDk0qWYguD561pZ1piRv4uMukXzLBsPtAD02yiedW8Dv17zsKk0kiSIGil8ammhJm1n
j4fYK9qHIVDbh1ornZPTu5/EtNqh3/pkZa3LWYNQGTLakQ+2GfTbaVkptss9ZKfVKPdxnWC63Ecc
ajl/zYq6OQpMV67ggXp8xet+gO5CwueVm4vvci2YXUHvQgtLtwMC6vByhtRwT2prGCm85lXWnJRK
sbn2FbX+03WrGbW6lXC/rfvxptV0exM0fbZrYuMVO50oneeS3QAdvQ5G2UDWSTZfTO9CPiKvxb8o
DNPVtGxxCUXReJDlAsSGvmATwfOPcBo5a9MAKN2krn0TLk0RKESq37MCdqBFSWONCG1NgzR4yLb6
9YemnySj+fwgRmdRCwX/apEA2RVvvUFwGt3kdkDlaMkA8pfyFFFFhbgSWjwZIGTP0JVr+wtpXil8
0ktcSzXsEkerxbCH9aSBOq5sHheGgkPU1vEuhOod6QsnyWkHyVD19r36sRym+lFs2mLrAHUjOUSO
9iBzcX/YZ1Tj+6bzg+vebobbXrV6dNCpEG9kHsNCf+Pqd0VXjPnu4iD5RD/A6HS/hYjbULjXe/iX
g3K37tDl8eteH2zhsp+v330w22qkHBV9fOzeVELf/a68qogi774lh6C9+4W5/OxQAry5xMj83crL
j8zgR+o2oOlpC8IPflyFimmWRi8DuLBjvojNyZC+XU0iKrfOxd0PyWXFB7tMOUH3Rzr/vzZD586b
wuS8q3iAmDMzUs7rgLz069QM2k1Hm8itOMV+WduDxtkGcz3v12Vk1f1dX1ba9sJ2awI4BAY1QAZo
GlFEE7BW7RWn+WZMXRac2twZbvM452AaNQjzzGl1nRipqz4NFrkDdXTzrcTUS2AiiITJozO6o+pG
HvJOTG6oFyiWWwP0II2mZltPt+ErHp35ip857R4wq34vVxk6oPocdefVriPddpvpFtxFhHoqTbUb
bSyto8PLBuKHcR1I6/Evoet7FymQWF/ckelBVfl2N4lulluiuU5JhrutLyCs8+a2b8zL3d7Z87Si
OwZdPDTYr+c0quD4QHfH6zKIKhXf/qUj5xF22fCb2+bDtgbU/+C/xUaGM3+IHZyvNbdJK/iUA40S
QNdAjpZ6DemkPLgy4GsaLu7KjshI0unwaisAVhVjhcLOsuKyWPYZwiWpV4Xuplk8NTxm2k52tMfw
SkI+Lln2BlobwfrOCvEWVrVLdccZ7Xt61vO920A0zH+d/csOwYkgdP4jtGN4Pawmva/qBO1fxAwP
FjiXTxIrdC1/jlX72aJMQ+uDotfKxtH4SRLMQIPqAWCYhOnSRqwa8KqJV9AG4nVcGh3EK2uLjjqk
6hmmV2999tma1Mk39aInRb6eDHxF/9Q6FW+1KFGJNytQlalNGpoaDZZfr9uYfgpQh2LqvVytjtUW
Ll46OLSjHYNWkDgZBtiYLw6wG79mKnzzMFBEXRfILT7sJLeYYDuBEZqNJXi9d7q8KLqvmnNFW5Ph
mOXenmjHi+wx/gYOCjkY9VvAG0CxMIJqeOi0b5Wl0WRVTs9TMYDPU5KUSnigfXNy1aH4qfrnIJ1V
BBD5wC7LZde8zevrkXzvv9vVH3W4MRQFfR8eHq+twbWOmt+DzKY/awN/WH8b6VHwEpbzdVCR7W/d
eP5UVMV2XIjRwM8Vd3qHbFSwRAFa5NnZRmNGvF6iV/xT2FK8siWovOFWvJGpvtsyn3IKxezhtsUv
SgopFQavoIPe6Z5UCMevOze0D4hd2V+UObqT3+E1IqXx87qMHOsQNhakyybsVMOmnq3qKM/JcxwZ
N6aTbz88KwOq5Al8VlXjxopfva828URN/c4zjfz8bC6P6hR8royieU4W+UYjTWHRMZtTqw7KcPc2
pSganGWYc+cacHR5thX07NiouGo0N3qSwaPBo0zoxZMZ3Bb6uTLbG6M3EYDJpmw8Zt3Q8yXLgpm/
/ycnS9vtor91LKCiQySmVU9l2zlnCZl0f7iz3fm4LtDtObniGxRUvSwAymxtW+jTLzGX+87JfVkU
4WUTA3rH+3Ci8CmvwqENH9l239pIrAx0Tac7epuGg7lsPytuuR1RRXhW0p0ao6NSdM3wPAW1vo0G
hG/FNtJxe0tX1C9v4XsVU1WYUAVl6tlZTAPd6YektnmKXKYlh74nw/oqPgk3Y3CkXgZkp1V98zRl
/je4Q4YbLwiGm8kf6UKXSxn4elcUdC3eAj5GVW8eiZGpX7RBtZE5VGfRXrfm/rLnGpMV8eRv19Wy
r1VPr6/jsoXMy8z5pA51cPwQYjcqv6iB9zm0apRUOs88ub0S0Ts4q1zKsM7FL5HidqDKeo2Uub1G
XlwSSkFi2moBPCMSJHvI1XpLtAkUY/uXd5NIzqghrIN0Jqp6M947EAzu4lFL9jLtvRBbb4z3vTs7
mwEOisMHhz+kv0LqLdcf7cV4CstMu6nzOrWRU2GT0X3Wp3K4C/SgpTkpcw4eJ8tHSO3rjV/Pw7VM
ZUg690k1+/hWZlUca4+dNe5yBITui2XmmUHwCDBzXVLBwnHuOuvKn5o52npdC8uAl/3QgH9HWzhe
Zv5EdMj+ZPly49EMh0MTZfQpVfWW9p7hsXbU8BkgAH2V/rMMRmy3dBBZ/ildbG5Do+o8K4i7LFOq
9d19HuinyvReF+g9LQwWQoNiAoqW7Z25hzZ2iaf3Nr/tC+ePNR5oIO1dNup2S0DVV9M26MPpSqZz
W3Y0o9nRVqaKmxpPefklS9LXu8GKVJG+tJ1rI20Tum4Kg6SNu+iWwSUa8y+Lgx0U6yiWLbaosGgi
XufmtQFQDq5+AvwlQKJkKoMR2TF9NEWw++BYp2i3mIfQsukR/GJoLjo5kxEgleJSbBrhsbdofNy1
QzMfqMJDXe9G4aMauZt4KrP/8spaE0keiU0NN3iW9YD7P66XiBBy2kvEeoe3+4tz3YOmYLh8aUL3
oPo/WCEcXkmNhN7GBrxzdpV2DzIjgEjAGn7WbRyc4qXHeiPRnR052yk0xgcZWlhTz6XfQGvfTg+5
Dcgji/3sKK8JimkkGaz69jJzKaM1ijVuEnk73rzy6rK/8KakxN6t7Za1w/LW5WpiXVGrDkA4pUBv
krI+0S4ItxQNsE9juE2jpeC/WAo19k72mP8hrktQ7Xf7tHKj/bomGIp0M/XB6z7igMz4/+M+673H
//vr6fpZ3RoWDGVVahm3RaMf+1i3rlvf4Hkr7XvjdqrYhkev1LhNbSM+jUCAkYU0bsU0iPcSI+EV
oJy91npgSZYlEil7y1QZUY/YVQGET21STXsxivtyRwkfASHtAV/Vm8iNktdv6XKiz2dTmsZ0hSbG
HvW7yNyS1DBPUZVZtG7znd8G/OQhMcHck+938ZPLmdx9WbXt1etzjT9G12T5lDv+QIJ7t0vdw1i0
yIW92dTFgf4dyJxav9hzmHcQS15CUDD/2utWeS3rxSQLND4+Oz4p0KIs68Ux9Jl7a+uTcoizETzH
UN7SK1HdzppV3v7VVBwSMsFqbdcz0Nr/e6zslEbBD8eGEa22n0vFULZyZdK0crnKF1uZKoj/vXn/
OQ49WIWuYJKZbrr/wI0lU502XiWPaJhdnuPEJEMd9sE7Ge6U1oLUN6Bty4Kz5gTlC1jjjWlm9DiP
pkEDc/xsLGY/65LTxFl6K1OrAnoPR5JCA/NcvOgaSXiyQBCOLsE80V/2mHmmeYid8DkArPTCkPBn
a/Icg8KFnaH3dixK56nxbdQk1yngkOs+gNDkqDTexRtAVvYY26Z1C0X4+DBDk2JNRncDCdr04JsM
TaTAgl1F+s7pS768xthObmf3dYGsksE10stSmcn60UrivUMrza50q5RcZzcdCy0yHkuAVvuuJE9m
WhaSeovNV8x2WxZ2cwkRx8QGG5jZ8lOpT793gaWdSA0bj5CantQ4VM9a17rRtniZwIo9totr6lrl
rNnjVWs4XoSQdjadEkX/4xJpAtaiO90stnLP9cWkAVzfMW0xJT3sN2JPW6/dVkh8HC9brS9G3PIC
Yye9vJB1u+JF8xLnOo/1AMIEDnbGcrJ0I6W/otUf3JbCkX6zGrVppu9WzosSTs83kZDWX2LWLVbH
alu3Qe0n3sz8naJ1P34hhfYCoFL51BaTdSw6s7xqszr9BJPfbzqNjz//HDBGCF7UAWkZoQKaVHAy
BkReQgaohraxs6vs/dRcphIsXglep+L9sLawaU9v6bHeDp1lnLOEfqDRd7/S36r5p0CDLh0QDyxf
dalMpGli80xu1zhLdDO2u6Q2hpui/SMtLPMUQvF0A5KU/6pKQacSZGhRQyKGFR3z8YaUkHinJUSu
ZKgbQFIXz8e5HbXGye5/Imlmg4te4mQ7mZNE6oBCV6d4CqBrD5I+AwbNYMxaqFyNFQn7md+RbW9V
uftHmprZDd3AJanPKMtuGjqitonja1tZ1Lipt4+6LuLZKncU84xWM6j1YQIBuCikL1NYo6Z7L/Q7
RMi9V6+l9vXjjDTAGQDeC6fO4muXxfNGKyL/petoR9L6Ynrxq8jaeG2Tv/gOsoNFEXioKDTKRrHA
7HYGiCbKBt5JQ532gtM249i/TDWheoCt5t109Qqu7t+uTdMg2joDR/J2QX8aHe0xRh1pPCt4ztle
2E4on9HFPlEzvBmCai+2kZbLeXdxL0uyvtD29bKDCaBr72l6vXdrpbyCPsXdJ8B2v+lJ/KUBYvCo
9pV+P2RVuhF7nvXmLlNpI/eWpl7gzzyaaV/9uWpPvAENSiVZ8g10W7NpAs+/oxdwfiqV9lHsgZ5V
h9Q3LRJj3CRq2kNn0k7UwrP5En03wnj8NcwBcgV8rT32ZTtfoX5SXalmFjxxHKSH3s7tX9F3vYX/
RCKhN5se7RhamNcna/gmQT6h6biDwiIFA/UmPy9GoAbpfpqc9Ew3nnOfV4qyVQKLX7O3qyAnVSq2
6O1q9V6u4rE4dznkWFFgP4Y8vV7zWTTuZADEbt5ZsY9qI8qBmw8OmU6x/1iWmXstsWsEPO9kwix6
Tvs0eILcL3/W6jTe+ypt/0UDcCxWynJr9U76sx3j7WxO4/cAdbH9XCfvI5qlRPKPEcITlcbRNotC
1EQDBcBHDtXmEXabjL8iRQ3v/eXA0YSes7NUOMEuIsqhHE6c5Rgifj8A36BE1o0HZ2i38xaHeL3U
5Y8mrc+TUtaAQpYzzbtly97UgMebpj63i9Su3pPwNSqvfJpoTLweXEU/jHOpfCGDdYkwAP1ssgni
ITsGEpVTH9YWvnVUwH9QetZuYNZtn+BRnO7gPr8ycl72Vi2m4mBN+rCTWBkMNf0BhZ12I7Oqi2Yw
lf0VfO7NA4fLbT/XlCV9xNxEKLdtyMMVBtmRuWmnz46e7wQCDT0qx2HkVHaCcnZ1R9u4tq2eAShu
01DrlefIn6Y9rPuFDVIGWlwZQltVT4q1DPSaZ3yLcElvrakDKeh+y/hupFKweCR8wbT/3WUeIAJZ
A4cF91pN42O0fF9D9mVRw0ktjvUAF/LfZ7/ND6uk50zfLep+FVqBk3Ml9o+qnxKSx8Z4k06huZlh
4dhJoDjWreQqSJpj/LbVh7DEvVc8LWuiI5QrerxrM2vXtnb+YJUpB00ziY+13qa7Ro84aaopwPlO
RWfUrH8bysw76L06I0WAPrVoV4ut9fp5Oypj8yiOv7Wpy1oQfkBT1xhZktbNsO2mUdtJ4XEliL6U
Ld/VMUPUiw7+MHyWquXFfeGO/u/rS3nTNJCku3BOd0VnH/qi++xGO8gvN5Y+pudh6vtwnyhAPZ38
v6bJgjLOBzJ0ad8eZfYW2i5Y5HoZ3uyyo8zELhFv8WI3F4Gkt3i5pYR63+0KAqZyYa2WoSh9e9/0
9bxZbXK18Gee9cKDxlZiLBdeQvD6r+tadwAUJJFDUiGlNSTOvqiS9zHrji3Ea0eqUb/QS7BPVWXd
Xd4PmcJ6BSyaN2D9F1Flu4SJyc0dqgBvSy9T8XywkfH94Qd1tdH0Qd03Ld9swi5QNsYvGur7+4DW
YnpYtY1wEDRBld2aJjyhEiWLnKCHfWGhMv/vRW2TnF9LJVqkofRt5sDdymRCQwp55k1S2uNZ5gHy
OId+opQoNmWJeR8I6nrPt5VzWS1ucsIalUXyb/ReGxAPxb+bVN6ulXwyHmSY297ZOUMT7FdbDbyO
EqIabLJcNTkWI9U+LMJhMpCthm+1Juedjz4MjotwWGgnBmLU3yXgnbnrtQN0ttlWbOse5OToe2oc
57KHOOxc8856wKPmcqvu7X50AaWHeTaHjw6eOX5Seu2v180rjz+D0uz48Hn6FQxKUMIsoq2QGtaP
hl6As3bM+yZHhR5xyPpxCRCTBMgQO+9NErospFnZuiz8817r9n/eayrar14UaydXDzeObTVPMsRa
geK95nevujZtASmSPnvmdaem7VPfZ95Dn4VLjgotmSFAX9VXib7MSVxRi8+112gHOM5DwVHmY/R6
P1mhLvuLbTJH72Fkf5l1pfYSZeHLmETO4zjwuFclRngtU4HueLNzAwqtOQuGJ4u94DHWbmQiQSHM
9GAZzU/RgvsRO9H+MenpmqotwGDbDum8ndbwlyMrJAYE8uut1q2WWzkkcZHd5sVobRE++jU4v2UP
FeTV7cBtMm+pbKl+fgjUkCYL+vQfwqy/q+d0uhGTDCWsTkdEsXXIHAkj8wiXfEycatE8kChOdapG
M3ZQEkZ2+0qOEon8xMmlDHA4+rtW07SNHFPEJscSuVpt64oPNtnApOq3Ud2i24cAQGkZgi/sHWkY
YFHnulbTmwudGHDXV8KwYqr3lqVDkdkjLnhQwE8e6qVAOidldgBmkByqpZq6eqdA/zlqdNBQ0ou2
4JSc/Yc2eZmKt6TkePGubfLSTk+VNrys/eC4bLV4k5lPMtqGZLdAEaFp9GUuYeryNRj93V6zvvid
/h1BpvxenF2rbyDJ0z9VWe09TXp4FHOYIcRnDOBwRz2yv4yF2lznapnsxGsFjbIPvJg62nIDH+3j
yw0uW47OhxtQTHx3g8ht3ANUpnS9AnNpb60w2TIl7SLTzKKhb9L0bZr0Jwg83dvOn6JdY0XRbxVA
jlmH/xQhOPMw6IUNqUWRfB6V+lECaKB0ILsIjPt1JfKA4W+VxiHY882v6ZxZB8Rd+FhZsNanYwY/
zNKz0i/NLusgthzhFeht8+Nq96J6OFQ0SpLnQhzsw1KZKtJMuawFp4te1NvG01Mc8WGyuqAuN92i
TyGDXXQkquSyjmnBapdhdYttmoNwNw8kgsTxcYvLPmVNoZgs9M7Qa/t2HYaub059SevSmz2gG+nW
GCHa2/3nEshhPzfvYoo2Go9J6/3WB2NxB1eyfq6Vg0yghkbm2eZx/GKvsqPYxSJX7bJmSBr9zLPN
ag4QlITTjiLrnzZ9t99q/9OmAYJYfd5ErrPVQU4tZwo5gFi+ax/HMfl+OaJI4WQZPpw/AAp/RfSL
ftrFSX+ZfojikWzxn2OdZbcqjL5fTkDivZxn+mrY0dDk3sRGVpHSyevnJgXApyozYJSscuARrpxP
kw0yHcKaP5Cwcz9rfH+Sw9P82zmu6xvdoBES/SLjmfd82IRKq/5S2nvR+VrWWJX+usbXFP+2CSKk
uZNi2mvDtJ2yglMxGe3vLd/Pmx4Sl/u66aHzUANOX2E2f28cuB/gi5y2aQOXozNMxY6KSnxP6/F4
bbuTctSdpnh0Na/i5AMOy/CgW17Iw6ZoeBj7Rv/6YZHW1gpsq2bx2NbwHriT7lybgzdlqE7wAAk+
qHYOiZUbX5J6vEsnN/2ZGAlISp7enuDXrMGYEhEqqvGlHvo7yZ/9VcTbHn8bAYjN3eaggHdul3yG
lyJ7kEaHbq9S3fpiTU0NACz8JA0VRajapxGOrUubQ1YatHqihnEwRtirOvh2j6WR99uiMFHbXjoh
4jy6bCrr251sOtEtKZtKDwXATueyaadN3T5GtITWYh5TVGd4CNQqv0XbgBMI4mSXqYjUC2+shonc
CQwry+OO2BdTHav5rWzxto+YEPTcOrGi8TZD32/T9AjwCpKP4Ha29eS+WYT0ujDMf3YhHVOt532f
ZtXfpRy0LhFWq/abkCYdj067g93EAKje8qnQATT3RZlqOJCRmyR/uhoteLCRuVQ4ushqijbVRofz
YflBDuxdMc6k16Ysu89KuERF17yr4pGGqv921LbCWWJxBGTULiuS3uNTvDiCuDRvdQMe4vNIqior
GrV5fs3vDIaTHUYK1KJ3t/P7Sf3RJi8ohWY/yfSp28ib5juN/qZbAOxQhL0G5H20r1OFfj4ldo9T
2x0stXVu7Mm3nB3pkuSQQ6RIlxEa8+KOFN25ifj3QD+EXmUK9O461QGxy7+MNuu9Qff/SzfC9LHa
4cbZm2kSvvxFvL3Y9cgr6Gxs4CIroPdIk5q/0iUnKXPVDeoNZWMLQTtyF16pjRvTzlokYyvjpaHy
UrckIUkO3IV1V26EZROeFSitFPgOZWra5j8vqjST5rx8OpOkKqC/XQYFnkraC9HPaOf/2BZHjEwZ
ijADbU+qvZ9gNy41t7qNm2l6DJchH619Uxawuy8zGWj4N6OGh87F4mWdet9RK5YZlI7wcdDZhyRy
cLOa4rHOboZe/SYmGezOK65dVW8vK5uoDq/z2vodiZ7uBu5PZIy6MekRBy26LUToFjWmoSTfvhjF
I5FydQmXuRlkv+epqtIvk4y3HJm0fTX3w0Z6LbUB9A3P5XhkLjFyJQMsafAWJLerGfpeGjjLrntd
UDdIbFezep/oDlJGSus5fCcrOu9cV/v7qQrcXZwY06emD8mjWt6jrtLLFY4l7KG2ptyIcx5UFUAl
QuvidaF/ukK02t+K1+Wn5mxPzg+QxdMnCy7oZ+QAirquu21RK/fVALeYRBYW6OxqytVr2Uev+dNp
rGHai1dvuuGkgXeFDZNXRB9H/BDr5Um2lQg6ISHsU6onmUU5RJQcOatb2Y2cVQeJfTVBo2WjN2qi
h2dpPcewOdQ/+4BZKXhE0EShRHo18EG+NqDRPYPK5qu5DspPFeQYG3VAma3gTfNJ+ATIBTU7NYjH
qy7IabhYcqocp7VtFIUVrHhMM70IjQ3dDMmZHyX4WkoTsI1iOru4jbVt6md/CgwdRAD8KjuoeYUK
8FKCU5YSnL+U5lJyQF4/tndiEqfdQGCjeuZwkAhx2B1ETrJebOsmmtXRo5t1d2JXG2VAkgbNLPD6
2m3dVflVGfqP/qyYUH8JpVWQ6RBZaXCkzn78M+O3HHKVxRM2HpdowSQHG+3gjRhRwyJcLi+hUFfm
+66jLIU89c7zXsKine7XFMCkmMAC/Ei5ksSBOKLGHBHCbuodX7DGgzhSvaHmXWgvEGSkJ6cocr74
PP1oZp33f1i7siU5dWX7RUQAYnytsWvsoXpyvxC2t42YBwESfP1dStpdbW+fe+JG3BcCpVKiupoC
KXPlWue6g65B4SYQVIimaWm2fvrSyaBa+FMRfW2C5iwlAvILNb3V2PDhW606VJAMzY/MKZ5dmZVv
vYF/LeqXxyfsB4oVL3Nx3w8VAgKOa50CrqabMfb7fWOGEqq89r+uXCnn85VdfWWD1+d6rBBnqfI3
JO0/X3nos+e0LsxlWjrD7ZSUG5CYgY17coytU43GVyZxn4d9Zl9ABxKsQfEfHlHzP+yRR4eooEzN
uwyEZktfNPWrK/oXDdrG+J+gNkKmc8q+GpZhvsSDn61s/Ojv4jwytqjfTvdJloqT6tJp7YZT9ejz
CITR3LG+QUjj/WNY+BhGFMffeoYg4B8fY5zCf32MxAmq3z5Gi4XNiWGdvOwVfs+NhHwFkhDFI6hg
q3vW4bGiW05o4gAsX+mP5ZlMWG2JVShYv6UmDecTsErU7Jiah6Ou2xdLPRSFAagxBymyPznJamDc
vUSVVdxjqwVgQudeoCfgXoZYB2EggnQgWxvHGvWrua5AcnwBwqi496L34ZAEQz4xcRFNcHrz2HfO
+0Hoswzwd88YgC7VLS8ZJsRWcobAqe4BOQ9UeyxzZ4KlckW6Do6F6AJSINMRbLDQ1DO/kxnqopCK
0V6kU0Ne5TSOx7ox77FuiZZJXYMPc5ROexw0gwod7G4YsD4GGXQC+sfdtQPSCPA2P7xH1a6rLrqB
XGe/ZIif7Sh5l2fgvgLDRAAyVOCsqRec1+GOEn+FPfVLSBAsUCMfrWfgwCQ5X0SRDLZVYrVsRXrv
ljZCUyHYkrA7icXTGfXaYHFbdLq36YCd6WUH1XWQhN1OnD3axFKrW6NnPhKFLfXp1rVPe5ofnr+P
g8Dw7FmzlqGQDLCwSLrjOuvAoURLwHk1SEaV1NAJ0YtFSpXTYfZ2OoYqX6Tmr4dwNMb1WGP1K7l3
kzoGA0ghGd8A7FrVeZi9jElbo9QPduKmzZIQTBZNPtuDUTOMBdH4pu1Xf8t2fmD5JvEMQ+xFacZ2
OnSZjWoR2ScIt8F27Y21X+F3E8AOtFss84KfYwsvrq6TqLQYffUahlG8Uqyw95Td8au7aRrFyx9e
0k91bnGfYwd/b+Cf1jMPiYsg8Z1VUHIkOLUwq2RC3Tcj/qWU1hhs7NkovaaY4d/njskuYNlZG3jf
QDPF7Y9Gjv0aKdXYuYXlnM1RRKR1bCD7UgKazsWBervc3Y+grXiIY+7QHGQeIC165AXmoCkZ4mDA
I2XFouBVBgWrnl/qsWlAvwOgUsMSfqlA3A+ylmA5KbDPLhs2QNMwivxN43jvvRm21TSUTH8brz2o
00eB3dqFJg1qB1q/q/WfImYCc79ymiP+FDFzlpsub4/UO+nMOPUiOw5nDn7zay/9mqjJffvz2L85
028NT7XsKA9l4qtl6YXGoxGP/zoblf1ukx9nf/gZKbTclWjVVpQZO3AVgHRH37TAQTyMtRov7tCx
Q92POVQNcXO2oPtm2L18stPNHP3ylym4QKehkp65rj0fASKQmBwmwe3DaHfeCpLwbEG2a8ffmogl
2M2Cxl27WTl5q45DIfuPDkvPn+ONu+oCBokvw+K3dCiq/BH1qz4Qj79MdAZet3AJTvl8XZFeJhnr
VIA2xQtAgfa7d8IBds+9b1czG+PkeoXCr96v4LvAbmnWuHBpxzxf04irs2cUl1gWO8MAyyaql9JF
U6h000HlE1pygb3rJrM5mzrTa/AiPJg9IAY604s3rXgQiDlBZqGBbqv2oI5CODsLNWTzIJQX9ysB
cbPRmqIz5Ei7hZGH9ZeuRjrStQt+KKKhfoEe2WxvR6gUQZDIWTdZ23ypsVa1rKp6YGUEtqJiBNJY
2wc9HBVQ8XV4A8nVS+z1zxC5qFbQ3ssu0kS4hc7IJrVt1DY6+//xMyqEF0oTXNNKcWsZsgl0+/qJ
5m6nYexeHZuPh9EEZpmsWV5YSyXxRKk5g37Fup9Agh1ChMcAQd6mFam1JaGLyWdn16rMh6xQ2V0i
7H/ITF5BEpjb0nHGV+1lhv6WFcDDVIZzwVqzPFguHgLIx7sXslWcrxSKHO+Zy9xLCqHmlQ/U9ZY8
aIAzItypBWAvZNMDBg/srXMcILDjBCC+bA3Wbv4CuHS7i4bWXnMd+vJhdzv3s73CtuhN+//NLqcc
6rNNtOCK9+eslMEms4dqXZW8eAKNIbuBLmW45FFXPEneomjZj/2FEaKZThGCEjXoMcnZYuDzGQp5
ps6sTqeHDCRkMZZOEjpbqyKu7Ee7l8m99Dt5M2ReYCIM53X7Gi/LfCGtONo5bGu5Qgz/UIdRge7q
UNiq28/ukO2D3gxEqICeasDCMtXq7CRV/9KtPOXIF9MQHQSnVL6gZlz3mmHSgAys7oUqaQ1xBZSy
ULNQUDCLXXlBZjq8D3rvRGZ8u2AoigFyr7MWUwZQQSsgBHNDvb41vkXO2G2yHPu76+sW0ZF8XCSI
kEAL4NNrmN6215dvpNa6qPeTA/VxUmBB5wSZl/ldTQNtxKATkCEdHbC7Yw9pyc2gs2xFr7qHZIo2
Xc/jWzL1ZgC9Y97+Q31kug662n4f1KmpOVi9/If8/6+Dkh5oMbA94KP1IkCc1Fe3YRoD6lELyZpv
YxsfjBSrzUsZddVjmUU/Lb3qavw2WQRYTJ5AJ8jmpvd7k3qvzohYidO1KTNUnFl53KxCYxc5urJY
sWC6QyumOuPhry3ml+VC5l7zAEiIvXQLbt8HtjVuICvdHkEEN+ylgFhO6AfiFvFltjIAmHiaGghp
jFXTfgsavhMW8LaLCnBu8BNAKLRg36C8w18927eXGdJt85SDoWkf/fJ9SjkBsNRL931KlJQfY9y7
SSfkq1HZA6gZcTaiBm8BnQP5Wgpck86ktv3Vr2ITaGJDEJYuVVfwDWmDRQirnDwfFBcNiJPX1Gz7
FkLhUOQkpTDSDKsL2z992ElazEMAAy/jLMVa8BSUkA1e4MSJ8P5ZQKpjPvnc9b/4mAD87IcpYZu4
Z/2KT360S8JwfPUhZ93Lqn4WVpWecjBELxR0PV7JLUkyYweOYOhsOv6itofwJs3saMtRrLhCYbKz
TmSN/3WdT/2KVTl0P6g9dk4PWhHHWSuICkEX1JvWzPS3wDL9E7ljvCPeeoCuuls6+7BfTWSfXGv2
J4p7MrkaMKJgx1s13pGdTNT5X+1/zI97/NPn+X1++pwhITo+5pa2uwlR1baxDM/BDfnrMIDIdrT7
277MwPveyACpizL91jI/ytbAtiP+0/YgGdEDZh82pRB6SX2owqR4Sv97qqvlY7p5eApKX08VUAjX
aghO5eq7SNTL0AryDdlIO6EH8+lZ5uaCDTZ4sfEqZU5s7ZAaNWfcmAxyZ+GKoD/5YJl/Shr2/gJO
63e3GUam3cKu6k9gDfGesl9uU6f+NdvvbjS8imL8iz3c/WzCxhgKTLdd7UKTnjX+fSIS5x5oT4n6
YdzolXnMOzBbkKdwWHfjeSwAV6KNTYn2b6cEVIe8Bdct+YyG6y1aATSdjRzL7KOvAPZl99MVzNXs
nstoOoI24o68aVoV4rnF5uSQKdRe+UCtOJFR3OTQwXw2a6QkIj+KT9QE1d+2LbrkYkCR7lKMbDXq
GtcsZzaqnkS1oOY0WewGZMzm3JsrDiCMKssb6qUpOQQ3TtTUU445OPloyhL0Onkfdyc3jkCLYoQI
VvClTXETfRBtAZg45OCOFEvp43qCJl4Sb6hpZVwebBOaRUPDy8cYeaOLk8+hFHJoG1A+X4cL0ZjL
0O/XVsegUhin4b1qUKpma7XQWg6gnfA7AI37AewP//aQQXdoFV71f3gAOYWwuE55/GUOH/v3lUoY
9OGxZinsNZA4CKl4zMFx0rT7Q2psiEh/ts39INUHyX7TggXWLQ1r6zYOshI2WE2RB2uOPjWRMpmb
hLAhTA2X7my6Ymo+BhFah7w+TNQi14+BNsoRjjxGKXVqV7d9nh0gP+hfAA32L75tP6OMqz2BJNaH
ZHkTrBHfVmvq7HwjPI0IWXW6k0xlmZ8rP7fBSovRWeKma5TUtxsaHpjCwk60/TaP1oMgpbEFvD+5
I5MZDFhUgfh5S59ADUF/4NADXlAvzWEjB1ea9nBPJlkbqCCSfnZDHwHq2s3etT0TAJBfnwikP1D9
Mh7I0pkFVJ+mb1GaDDsKwAkQ5G6npq/nAJ5MWHfGi/aeOukmQzYWou8pv6cbjGcdyj5+Hy6Kul5x
zwZ9c5kFuwTvAWB3g10XNsWja6flY4F1ElOZuo0bhnvctZ2la3NxQ51ASE83DEQJSxrwMRzPqwIk
rqO/DrwqPTN2IdCEjZfQCpDeCew74LvPGiSVW6mSb6DB/er10PcB0Ui4KzjUGP08t94wkPpp4Fgb
wcpNAZopV4aZ2jtXQ/AtoxlvkBa3NPRC3CMv7C6ius03AVgLJGSQXvssYWA7zZHByLWSlJZy0XYg
a+1P9t/9kTM82WHL+x1KlxUgrBmQCjry90cMsPaTeskSJDSuHZ+ChS1FAn0JVs0ywTN8GCpwacjo
Hipe0b1nIcuC5XG4HSBjew+OAMT8PZR+ySA8kocdpdad6r9Oo+umyzzknqYP/xH50kuXrmYHbvWU
5Etz0JRu00KzT1+hGWwEb3uod0cDit70zg7PJQ8yfnG3o2ZrmysOVtinBDsPLFv+7UavisGFgnZY
dH91a/RsBGT+cNP7mHk2stNFjd4R14vSbP0ARuUhkwBOQJhs201ZdoAuWH4oLMPZjkAh3HJZAcZe
WcGljxC6bmy3+mIn/EvCZf2jSaF3l/mKL5gCBLrl1Y8+bL6MBi+/FE2ZQhon8y+jjR9zbfD8FgIV
71dpLPX5Kp6TpGvkwVrQH781zHxnjYHStDwAs0UcMZ/M0IacaWX+ZqNBmoIjiC1IbITBOkfs7QKR
mGrvImUDYR7XuZAtFq+ddIYHaeF1ELqQHW4ncGFd/SF9BUijMLFKba32fj68DN0E0dLKuXNH5e2Z
Xqx6wG5srGxMkcaexC2S7Qpo19+Ns3g8GZn2TNfOXokg+KfKzKMJlpPrie9ZsyX8dfKbT5WG43PS
NW+0RqbVMi2UxwFi8yIyd2SXYXDLWQDsQz596WPIDlzDuxQG1nbHhti548UbqjwY5XMdQ6kCUhHW
KkGeEZJz6XRmkTCX5OCGz1nXOEteoli9FXG+FJMZb6bEdc4GELfzwQptfgyFsx6KCOEt6iAXCbml
ZYkf2YZsA+r/VqabxBCm68XtIEEX0rmZ2lSlwPfXVAYCkGLcY9E4voI914dEpWvse9207U0TKv+l
BnnNwQ2g3se1drRVTP6yF6Dwn3yjBBNW/aMemfGmT4Ksfj+xwI+bCQiCuBayi6WVW89N0HUr3gvn
VlrQFsjapNgjYQBGh2gK17UNVYTUisplXoN8J9bydKU+6wOgvQHkQdu0kPRLlWmt/7MPOdIhTcF2
wrX3dTI648XXsuxCbLfYkbacQ8WnO9uYjiRDlqX2eKf7aIdJfa2Nu0VvTj/6/rdx4EMBy71y3lrI
MixAfMQvnEXBZgyAsZGgMTzZaZis+0ZYz5XRfy0qBTXzBDx4WNV9B90zWyg9yLB/DQL4Vp1Q0JOC
WdMwnyel5kGQVZ0HtRUCWoCbGNGQHZLGNZb5JNMlYk7ZIY4USNqpp4vS8f2UuqbMRADFLaY9U0ig
lbqssjJQCJ5YEF6HFlhyDCMwaBiFaB8MJ62XVS3421jIW99FrddikF8HEXQ/UDL1kwdu8OznDDzM
gXJuM9/MoPsk+B7fbH3KRmavhRP4FzsVL0kUbyedP6KDrMYQ2BqOunFq5wzp4sxVe4syUJ98Prp5
wMc9tToTivPdGE5bggRVCjrlQ4uI3owQ0vAhULL83SY8MFCQKDU5k5/6GEuoI5qP/P7jfG6LNXqQ
dUfwb6A8xfSN1TXCMjjmI1jSgbnRQZrSASiwcj1QlWl0tD7QoAjaTuurbUrDs2W8Ndh275MgrLFL
Ng2F7zBezU0lC+92lEWKyt0kRLgAxEmJPlAHmOyiBXNLvv3kjdXyqh3z4XR1dn1N7J3Vl09uEHJP
1sotWnCBv4AgJjyJqnbZokM8YBey6KW27eg8CuxbVoDfbzwGBrLZBTVX0yJNIgNPl7FYAU8EUYPr
80nZeQ0y6zU9mDqyO2PvnMu8K1ZSO1NPlCMDtzAFAIKpmJ3/ePjR7IXNLJAtoixdsx16mh4xtkvU
ZdKpScSH1y4ySit1gOoDNkMPIQ28T358sCq+Ikc3sVAexGqf7WxHzrZ5BjbWNy1k2hy+KOoCchOW
5dwl2dTcuEmX70rmjrcThCChEZc2XxTkHn0jNn4EsrnxKtt/6/xCLWlQ4aXNjcwtMI+E/XjLMOU8
qDC9Ez0RnLK7QYzImwdFwLXdhem4tqHQtyh0pYKnKxXoUKtmiaBVeGKOtICr0Vt7cG1w0F+h9ACE
jO9+2DWBuUTUDfDmCPksPgabVSK30EeDvDHSObfADKvbIpPNyfagUC/swoP4DihQzKQd91Vo3lPL
0yY6A29JftN7ujxBD6VJqKM04mxj1oDf+VFbvs8S5nm3sntEUhMriJJ16WCjqTIbhITXSyG3hE8D
BM0NzabG9CZKU3EWIFVYB4FM1vSLqvTPykzKC5Tc7CO12ijsTmXTg/cPfXQIG1OuPSAu1mkVvttQ
uXofVUYw/xZRVVue6ondkj/9FEEeL9Yxl836OpGMxB2DbPGJ5kFwGPQbo58iyARKlVrzX1lZ8lPI
1L9zB4h3iwis9WQXnusvrdayD21cqic75dtuDKwvubSgZF2245bcMqTQcwsb+3Ya7P1/mnayjXrh
SdBw0bRFJMs9I1hga/TsBlWD0bpwp25DLGTUTBFb/9TkukmUZWbbROtrbyQRlDDLnzFeC08DNIX2
IsNfSU2HI1peeQEKEXRv6mqOSF4Dl6ibZgrsodA0/dREyiA5ZXWXzc14lOYpro0f80zIeJzTuPxK
rVi47nnozGd/mqanrhTdrQEdMerjFuN3bR6eqU8BuXjXjgycAbgiGDWaeyywbiIQrDwlxmQAUzRu
qK8YbOvBA2Egjevdvr2MXbKkvnqKk0ev+FnjztvKFFj3PiqHiyzKDLRc+XDwNLkTYMPsJrWdGlo6
4IuaXVBN0zDXvadWWuY2MICJtaHmYAHDXWbhmVo0qMQCfYEAwXCgJk3pB/29n6WPo6Y9yYc2ezB0
1LasubPFAmOA3A2vdwq1+2dyQVKGn6FBsbsO6AphblEIAASFnoQOfZGIeZK4aIYdA3R5AYaJEKns
2lukTQg0c+04xsI2XA6RLRGunH6K7uq8iu5QLZnfJJA3Wpjk09gosyvr/ky9dCDncV+GsXc3O2Ut
Hi4t7oF53iwEU5LpZvHNddD1WqW+jJWCwjbMSneFgitgSMLYtA8uvpyPtUAhE6C1qf3p7a+SMV/3
PoLgdWdu0z4fbjxUC11i7v7D06n4XpohMgd+9VSALu1vDlnrP4VjVc8OePEON/WITZeeIcdm6cEH
j8wi8aBpX1pxffJzg73YYjNFRfJSN6o5qyQGTlub+1LybQbg+AbJKPZyHfTexGo9RSRrmqrD/GZU
dojfSMIrlPdBHunToY8AeOPDCJVfdLT63UpnkHn3z9jwJEyFK7KEto11TlZV2ygvoYbnOiFkXXOx
doWdPokCS8Gki7t/KsSqDNtxfgqksWp/TL+4HYIaOfDZ2Gn32B5i+b236hbFdnp4BLGbefgUmO0T
Uh7DOs2x2m81FsLT+AjROnhd+v2ZWr4JNoWpy8TSGi3gO3RvH8j33jhGuXzjVkBM6aEf48NAlRsz
BINpAgprxAJQCD/oGpWcgVYFP5AL8vYBuKKwFxh823zr5SP1R+B2W9ksnA40MNcDOypumdRjkyfj
3tdlFU0XlGdXn1Ez9iL8TqPhaE3Q2gYLB/gZm0oeyY08JiOutl0PstgdwEf9MnCLBhnP0ZhrA6I8
rRaJZco7awjqM7AvBtCsSJ16sq5wf9ZanPTXCBZn4T0IAcFhnjvffRGIA72c+jYJz5BB23Ycb/pl
a8fDBkx67eq61NMDPJl3BzJJ0PRtzIABJI3wqEg99Rbl9Q7EO8YPy7WOEC6dvggwCyx91PvfgjfL
uHF7c7hBeSlQm3qQ76JuMTWb3aR4dTtFTrnIxpKfcl2VmiWAR0tIAs2tD7sr3FKsClnsSwYuxSvJ
DGCh0PUxeh/sqma5p44ct9e6yh3k+O0ISq69OZ4aMKS99D9rafUvsa1icOSCFS1sQvYiwP+1SS2p
NuQE1tb3MbbXOC/WdyfOb2RTJvd9w/jFLhiA8bkJ+qo2TS65qNojnjhfqHPivD6BovpUKi8/sjHL
V1DGhcCiboY93oALOqVDZKR4hOmeUWXo8SHcqYV6vDUZB/cbIHH5vTP6zTkHfnTRDaH5yltlrKrG
LnfUzJCxgDqmfMosvQUDznbBwQzzGqWNArbCDHY+D9IDqk69JZZDiz4T4nkqYn4yjTEEgS5gABCS
7VZGFcT7Sje1m9BuZtzwE+KV0ESLWyTDgMJagcqG76n54Wbp2QAWAzcagQqm9hsqO8CwVVdfQw8x
dR0xT81WAmnVB2cVltURFXHe6sMDKQmUAKRSLj3tEXWglCcPaBJVX+PmfQ7yMKA4By4icCTjgWQ+
dEimracGNSCqaqwHlNJbD7kINy2ilLfkUSQpA+IgVAtEp8Cz66fetMDTZtyRs8NQky3GFpgrDKUR
rZ4T4ch27VRyKpa1Z2zU4H6xoam1y0DHtOg0M4w7RfWBmhCpYU9uL96bsRqTTYJS5ZVqhHdTlxAM
o726h7/6RlQyWdFGnnqpSbv1q7PTyeiAoE66oKxW53SgCk7LYZO0gQGQctHvhcOCgwnU1pwdyyJQ
cilkWGkA2Sl11o4q2Y7AAM0zXQf8OSciRVAlXGUcyx47B9CNF0N2F2Z4o6nJv2+iEiZgCA7KDt6u
piH1IIngFHIZd3mfLn1eiFVqdNlmbtfxpDnLE7ab21aEl29TlWeaoiq87G5UPfaHejDwdvP8OUps
QVKn9nlyKGKZHbHaeT9MQQqwz59tXtXDoWgPZKcRXRQy0KiaRDXDzr4Gm09DBMFgH7WULDLsBdlc
3YF/f7UsAYpaX2lA6AxhdKRRgbTjSXGZ3NF9VAIwmTG57YXhPpKFGdMO9BH9ndCmgZnNIq17/0Ae
JTISq1ZACa01Wg8rKpRKigYcUjSUQ0p2j2KscEFNlMRa5/9yJZ81/V0CiEuLLHzY5y4qpaemOHT6
kCiGdj/yApihqTjQGXVXTq9ATswUeBs/xsTkTv3kWU81+Hz+PKV+ox2aNaS0kq2Tx9mKdMN3ha4O
q3GfrOzWlKceAPyTm+fZKjdtdlBe9UNEWX+0ZP9+iFOnP5LNC8Cv5zr5gTon7dGDrQFxtA8X6lGo
oAOlM3jVCuP+mqaaBp8fzLH5Ij4qyx2kGchEaSo6GB0oKrUXtciVBk68mwfOGa1fc12n/30usn9c
8TqX/euKNLNdluyAWmw8PvEwajJU3hKCN/hoYrtjP6UdHivXXiwnPjepFwlxntvtyXENeVK2iHZ4
te07OwVih2zzaQCAyi61rD3Z6FB6NeqZ9QFlBiApfeEddhDg7RL++GQAfh+kxkvdNdW3kgUvAW6E
b6CCnk+AJ51PfusyI+U/Qypjr7tLPfK/TPH/7gMJMFR5gb977faue2yU5yyI6KHgOd+00Kmd2SGY
D2WXujbdc4c/+dkOHpPJZi9/GxQFdjuzQ/x7kEpr9hIzJznKEsWXfWGoOzp0iZ9DK3N5tUwIxN15
iV6QZ1yLvpqazbKsra2VYI/qSWv8NDTvl0bUVNE85WCBq8NUOiihr6BjendNxK1tFoEIlmwOMpSL
tvNLUIOW9XpATf0u8kX+PBrTtmxsgFq13WRZeLXLuHq3+2Bs2zXA1z27FfaQH/ar/+/2qkH9GmWv
5sSXzl6B8hKazOOcLGtAW3vsw/bxmj/LB7vZDm6gltf8mUQKE1HYJNhck2K9E3/JY0cdyDTb+bKK
UFFGObfJiLIjZ/Xj9dI9HjjbpuHj8jpNGw2fp6aO0crnqWkiE1TOd71nLycLFYLCmxAYzAFJOee1
5y2NVhSoA1DRee7BE2rcoa7lqdA28mvtCAqKQJBsaYZ5LE3wMYsEuw8KmvSkHwcsT+eZrqbrnE2S
bfG+8Q/UCRzYQ+rm/XFAGf9KFT5W3HohM6888OKrRwepWW0KwDN9U+UjqLp0k5Yrbhkj1yaj7EA2
LwDBAUDht9Q5u+l5PaTCN1dbaf+8TmuMwedpaVBoIJiVSpFhH4VlEE07gNGaOunQfUwbCWwVxhqr
KtUZ7q7usLKj9UwQAwdBTVrPUNMLBolCJKQmrk3qRS0bfi/ZMYix6xlQQbyN1PQ17LAlin1zOIJQ
HGs8avvaSGd0SKISErFZu6WhEVjW8drQQ6h9nSGqQPDPhvbhD/s886eLjHmYLPyglBuEOIad8uOL
7Qzmmw8h1jByk+9Fnw7LVqXBGYK/3RE0HignHKvwq9WcyMGFKvGy8sEp36i6PpXQEVlRh7dl0Jj6
BmXnZuU1MjmFPC7OfAL2AKmt5LtnPw61NX1lKEpfQce21MvmaIsUMWIPAsKdeOeOb4XpiEWSsfiu
LD3nTB3YAqC2QncYKLGbO2oD/MuRjToK1ex9i4Na0dUQKCXkA9lk5wJlNw7jQ4PI4IbFhryNcm7f
Wq15L/SiNkUqiVqyM/jGAGM+FIEh8hj7vr1HVGVHRS3XQhdqQt3Z3YP8fO4kf7LTYURqae8m3s2f
dj0t2KGNfWV1N5/8tZ0ukE0GP6AgZ+78Yziqd5E/NuX88a71NuQGSGR5mOp8e53WBqb+lAZy2RhC
nTwPCR0FTP7tEOF1jUKz5EFkIWC/FRQbVBuWS8ux6hdftCjjk23+FgRAAUhZfg8zkCeVXv+zd8pV
lhU+9EMfkAxKsUvJxbIOWfQTqTPAuPPsm0r+QY1e8+T0/bjmeDQeG7OsDhayq5spcLCoBPnAIi6C
7juz46Ux5cVPcHA/9+7ovISGQnAfkfezZ5jmrnJQuu9jT3aflsGwlJ1pvY3OsJOelf80/Wnfj2Hz
BtAmBLrAfuj3YsHlMF1Mu0y3kdNk+8YX2a0T8HhlhYN8A5J+O9ZZ/sMc+Wufp+PzINWI3adVHkOr
d474ZVdrf/CrF79HOFC7sm7aJX7AD02buMs6TntQYLvikATWdOmEdQFPh/sGjWaoOUVOd4R+WP0A
mrZvZMcfg6jM0MhTCdq6+1ZwAKmTYGWEKK4DAWZ8NooyOTUWx2afseFb6669NCm/A1wDmSztYAtv
3KKGkq9TOyvvUPxS3lURCrwQcKgRr3eLOwvaa8GiLvCJp/yWTKjhMpCZliHjC2VUN7HRpRupQR/4
Vxv3dpAnC4SN5Z7p997cEaFaYIqqO2pxL6pOhc1P10F5hbf+yBOQeH5MVCJhvMKPKd0YBBHBgvp9
YvLxuSUWRdB+J7K3SfNx1lk/HrpiUbqa8m0mfpuP5EOHT+1axdNBAOvaW8EeEjYL1wOLR5Wz84xZ
mCCNgeBAuiGMQ1za4oQCjWfqJJPHrZPNhnd/AYQ70mSxezDawF0SHYVTta9V4lgPNoJmx7/Yh6b8
bE/t7tXNxbt/AwDQktgrcN+8hlFqP6gY1VRzJKuMBvHO74okyNH3wA1KmAQqVSvAv9C1HbgnIucO
X0z1NECS6aZDCfemG5n1OuHBG/c+/4ZXGOhTRGYcx96dbqFSHYAoAwXJeiRyutWT0iNFhcBQ7NXz
SHJwIxSB0UgGRMVtn0J03P81kq5p+oAo0kiXB+arAPiIHLDSQ+1FvC7i1nkAQjzd4J8RHmWWgG8Y
4tU3TLAaeQHOoBbem9CjZqBXZXb2HdJFm7H2pxg1iXwNji7re+qgshCI2fTZnUy5Cm1p31YyNrbD
NHR7r+nGI/LsEB/3q+ahwWMe5XlD+QXLiMcoA7h3wR+mvgVjWO3XWlXE+SIMs1z+7bNNPfvXZ4tr
89NnSwwDIru69otKt7gSxVIw3u3n4izdBGq+21PZl7CNB9SRiF0ts0wuEFkFhRyF64LWb9YsAWPA
bPSQtl0HihsLpLFL7Fo7f6MgZrbkKsK3TkZRJXhHx+5x0ipeSh/K3vQ3IobYuV+rLVN+uTcACTlJ
r1cnOqNDn1ZgKIs8b3XtaJroWyLMaFG0vtqwNGa7wK/5QzDqkrYRVL9AnhxR4lm/kMfoMBv5TfaE
6h+5hB57vFd4lLBrWv9TjH8+JacJTpQC8NPE3UjFse0HG92I4K7rB6hBifJ1o2HFgoluYXVABg6A
BT16LiDSTja9kltkgubUrWtE4AbsNZKk686ddhti1PLp4X9zU/jlb0tAESFj5fdPbVFsUcqNvB5+
eRvb5dO20E2Z18sUuiEvWdmY+8z2IDtuTOYX01U/xjQM7pBoVrdg00bFuvZnVugtRe8jc6WnLfpy
S/5j6r9PWyFufDMVqGwHtTYYdjcBMGNLZBeTHW1tqVmb6f9Q9mXLcePKtr+yYz9fxgVJgARP3HMe
ap6lUkmy5ReGbNmcwRGcvv4uZqm7ZLd3dxyHg0EkBrIoDkBmrrXi7XXhO9UCsRF9KMKXGW3jkiES
XQJdKilxNYhEOzPNViw95bGDoGxXfCRaZwV4xv37EaFOsw8a+GnS0WoOAJmAXiIDUfUBAp2+tQoK
gMpzt+9WVE8bw41eY6ew1r2yNDAs2EQqaI95XeaA8qcCDDLS6WdkjPL6vY3taD0v6hrR36k1VWg3
6MF/CaWFpEDwFlrr+qg7H8mE0JeaNzkkGrsE2fwI3WMXM69mBca3ZibhmuxnZKymGtqTyJTZ5qV7
d7MXpgXqj2utthdmgUTDHjMDgc/4vqYHDY9QeGwSjmeOdkN5Kew0hsIZ/Oa0QYwq7eDS/aPcgF9I
gdefLB96UnlMIhOa5XMa69YHQkJwxU8bK3PtJe9TJz2BHqxZMXCBnwrTt49MP5lTuhdtyEx7Y9jZ
cyce1DLCTMXFGsSXhzHI5tQkIdvgqQr6PSFf3kaoIvaE1UkImj6p1cyAKtnOmza0FySiUWBScGDE
es5bkrUZK4703amVcDmUzuthQ23IxEX+R28a8lamNlTM80zw+a3GMd18YToQlKw6BIw6Fb1vYngj
K+DlUU57WYJwKPh+taVUQ81F5earNjN+kAfyg5MyiSKo/IQgT2+QzX7A2vGjN/MX5yZ1liJ4MiLj
GVnQ9tEywA/Y2eEApfghPpZDqsC9pI0zQGjWvGxCCz6eNJiBMVK99UGyRJKiQu5HBOEa4YffdVx+
zQOn+VwNiNsbTsgeMOGR4J6sGf6OebLFR6sFC04FNL+bLB18XPE8CIVrEXfD4bpr2NrYmRXmVCop
gSSaamjjdMjMGkCL12M12EQWQHugw3hB4uUZYp3VRY6FdwBYsJqT3dAgX8yrsLxLfHu890SP+cvU
IQRXACJGudhz4IsfZQ453Y6ppyAfq1kPRr4DbYbOyA5s2txsVNSdrucitVb5iITwTtXH2gnyJw9Z
sA+19OfMqkLktSwqR6VPom/yJ3hekd5Y6AdqGOTpCVlS8o5KVVy99aocroNArw60qmmI53AaM58W
tHgRdVsqpqMYF8gF4msqNrJAeBAO7hUVh8ivsRqr5MKeDgqu0GiL6IY9p1pE4o1dmYPegmql00bH
psEMlWpZb1V3cBmcqRJT12hWiIFtMsOwR7AtJxUAGdWuweQArqQs8Y+4t/wj7Rld8Rl82d3GMnMx
zqzSb+GAH8AEb2ZYGGZQZp72aBNAFWDnR9jcir9rd+tGPagJdbsV//dD3Q75y1C/nMHtGL+0owq3
7vS2NS9+CJFlAyoh+Yx2bxsQf4hFbhf9DEIJ6f5W4UagpC/z7I8uVL5Vy2nEW5H2fj1A2iAiabpg
Ofz7YcLyzxOjo9CZXI23o5LRqUqezxxunkcdYe02ncStCxWvTWiXuhRF/AnKm+XWsKP8voE0pEAo
6KAmxk7aFINAFojhF/PBst9tHe3FycqAqNFxmJ4A5EbrelXpBFiJP/tSjzxGtlzvWsebfWTAbo8p
3kR01FvFAHqdzumSk5IhZuY6bJ1lUkTe/HrEPweGlwrAbXB4d3TsVCuskkszXlyHos6hfkndLry7
DpVqs1iGkVFem3iGd7JBQrQGw4TeOZrp3XXPTdv3vd/YqEkvuZviwUY/2qg/9242ZxrmNipV3Gwl
WELnMccTD3o376FoXXBThWBSp6IvEu9BW5DQ7hLrLpxalJBX24SNaOdUWXLpPeTwt2Rlx47XTp2G
UiBAPPB8IUVU6VrdSds+gSalfCtGcTIcVrxx7Z5CFzsKFunH9cGNUnAzeczfulX/RAnplIYeTLno
8ARc7TcTtSB7Vo53QJnP2IAFQSriexDo8XMcxe4JL6QllWhjjGBzTu3mrR2CBJG+Bhl5hVfWc+n4
YDFws2BfpXxaz5fOS/PnXhKb7zbaa1PuvIThkM5Ynrkv19pgzUzvkmidnIUQyRm8186hbsY9mSAO
kZwbJOLf+XiXQTWvD+bUrG3PIciY7qkVbZqq3iR23h2p1Edxcq5U/il3FZg0ppHJ1NfgrHAMK9je
bG1uV3MZs2RNTagi1RlAFzlAPGSjMcMScqJBw5PF7aiBq+110oOB+jZeYKfW1jV75GuZEicc56Pc
c6c5Uzf6SciLKKFUWnwY3SxBwxtfT+H2ExKsKDuwf51uJuVX973nhofbmWnXj2YmaBKBScUFo7a1
U/kzw3DcD7+qtHykkVqgq6ImtPFGcIDUZm1efxUN6rYeRPeyTM9vh2WNkhujRN767Ze2VWvsmOw+
3y4cHKTg/dfp9nZ2vRLeXR680FjXv6HXF5PXdbi7FseC78Cw0U1gmm7rWhBJMPKsf43r5tFKs+Qx
hmTjzmUMGbqTHXp2tpE3pxHzcCR/ynrVgMpoK7OCP2kQ3VEj5ljmvHFYdYxsYSwMkWczDQG+S9ub
z10zqGM3lZzCG1fIFQFzcumZl8rpq3sJ0qtGJuaFTK0Jaq8gC6I92fo2KDZZlLP5tYOwgktvrnyt
TTBxIkUP8+o23tLg4MRNdvCKmDMqUgcPN4vhmP2ZTO0IV2Lat9WaBgfaJDvEtvpOlXS6RmTuEcIN
7q5Hb+wO2WaRs6TBpJt0J8aLE7WnjRfHr3nimgcq9Zgern3XakEngh80Gn1wRqbKgirJlEMic8Yr
v99RMRkLe+NGcNZREzqFDsg4Nl7IYLjQePHKkW3oBEDrwXaB7rGUxJqqiz6xyG7PI3f1fTF2b37n
eZ8h7T4soQg4bIIexVAbC5BuIUcz9rxDUWVQ4AOC+jN4CjkocbNmX7QRUtes89XcQoFPlyX4QuCj
mb+vuEGhtrnm6d1y8xOEPvatKmYfEvXsuIaYuGk/GDjtIvA/Ufw6YOqrrnX+WCDIttE1JH7gpfUe
pwYU2sYc8Cuvvxhwcn6NBRIgk47/SOz0rkkH60XHzQA9UEudHTtq17K0+p1fOgn8FAkDayDvH5MB
yrgKAp3fpu7QKOU/InR3MziDcYv6K99OcWukDJCECUceSQPMFmYC8Fka9s/QqACXM+y3Zt2EPk89
F2FEONSuzRxg76kZ0BHvow1Ts9toUfzNJ6IDSB4PoPkGvMOYZcNb5obILvWsT5AdLpGUaGabum+S
57LlB7cww6/A86TzAunRJ+1a7JibA0Jr9hB9/bNnl0KMgnrmToC0bdtmCyOOESAKVPpMeypwkute
9xvb79oFzGR4bxbphzib4djDHsxgmw9RvWuMTQwXQ4zOlsJr11oXUbKlMErATP6M0VFjGiUt6w3Z
+zidqRGB3VPRFsXaAf3AJysrrnxWTirNZWLLaossJIjzpvmVzwpzadjjBgTalmc8T+0l/GRAqSFN
QQw5eJStorOWU+78PHQ88GCXYfIfyt081jM/0v7eSyA7glSZJD9lo0DAxewWVIE4YX6KoCFoL+Kx
XyCHyt/fmvmDCFdDkLrzngPN2SFRY6+ztn0MO0stwVLWr67FEURs3KlwSpbbPurOHEHgmh6okjad
C8IwgLrOVKLR+sR8H42b3ftogW0Eq1arBh4vaSUz4syC/NChk2Z1olLN0noTe1k1pyJt4OQFMWdQ
n3jpIWFzalGDQGzOJykRsv1mjGuLqcPPY/zuKHYJ7deiBfdkOPDiYiTmnrgZfKiTbhJgrZb99FBA
oy+afNHdXQnR7gvvxj2D+OsSL0d3H9ZBOG/kyA91ktvPDHTpV9o6rfIdWCiLRYCsuc/UzE9LfjBZ
sJZW3gJU73ylJ6auIVxRwmdxbhhr9k3QygULkuirzo55aXtf2gS0q2MzRjuWpeoydaT6KsmhoWMh
XciOEmebpBjHqS3nLYDDJwyb7iuipd285V54n0jThJjrCJZROx8hopy8txVQZNGQY1QLE8HTFgy9
4P7gbNHTno2laqe0hLsAe9faac8OX0XTQ8VdAiY0bUCKqYN1jYTetWg4grIab6IG0wjw+7vj2sN7
5ly6CK1PfGnXP0bYDIvagdOV/pZp2MZnKMtNGlz3wmPiSwquXYgpdl+ssWdzncQdtPSCbtM4rbFh
iHTedYCEzxGXG1/Kvj8Qh7anwN4Z5d0XVqaQgwT+wuji7FEBeg/oNvaCqoBsKF7Jj0as3223WtpT
jNXLTlVgBuJ4UQKike3olH0nTQ9OWb1ez3j6KU4Bsi9qkYV6A8WC+MnLikOeG95jDMKnHd4o01PY
DV8me8rwtbDCkO8cF1QpP9tHBDJmuVmXG7z++iMm/P1xFE4HfWierxOriGYl6+NhRjVuGI2zphTh
Ou8G6JoZ0EGQ3uTUmoo3m5ukwwa5bdW5nTY1iPURvYCNilRxs+W1W69K32rnlOVG+W5YA59d7vhb
ym+72Q03HtcMucOzlGhab8pWnl2dEVurl0rj7REYpnWnEmEso2kvcIb3PbL9rhaJpaDPQa7kOsbd
s5MIHazq0S2eqkq92fAyvkVlvYIjrvtiZn6yQP7UcNJSwrNn5vVKpa4zt9RozHyZmQdJjAjkKKay
gEcO85xgRybauJMXmfYQpoCWazFCiBbJq6vY1UArT4A7SuIiGwgAoH9jO0c4cvKTN71+lbZerLFh
m5gLvJILo0+2nBn4SpQJNNDbOuAQ0zHjNx9PhbQc8Vp4YbwwhchOXsLkPhzzetlrpYH1Bl4cap5v
vM5+DHnbPMowata+n2fbIBNQSpsGoxajDcX1qBavcO3HC98d1cJlctiAQpBy1GnjKVUufVdYSyp2
AO89OO8NuC3WTpYhXXxoLqPyAe1PomyLmAYAhlB4OEMZ5N1WukfDj7cqdJa/06zwbXxqp8pxCsW7
KmQLpCx2xgXeNVyFLgqKBWH/E4SuNoj1WviEQeUJRIrVOYQz5mqjIlUgu73Z2HPDBQFCy1vrCTDw
dsetYuKmlnAfVpCGuBUdECjiutrH2A6QIS0db55MDOOQan126iq4uKJJD+2Q+HNi9Hb+sOvcTg+5
PckzwQO/BJdvClHCYobH1vwKvg2NnH8rvXe1M4DrBX+IVETthckKhEPTq3YI39u2IRiNbUuHD6EJ
8mrtI5CFteH4hTMo8/R6+AS5mHc7JWKAI/Nqp/ajiv1lYIzAGDRNsuFdFK4Q5EBcT454LyJWDnYb
gEKSNN2YSdZ8phZhE/F1DHG+GSZb2fxKPd8YrF//tkzE84iXASUjpLexHFDDhU4N9TO6pLr6WKRa
ePy7LV3/Mur+UvtL31vjdhqqlIZej8G46wYEXSGFXu57eABWqjLti0JKGGSO1fiW+3dF3/nf7bH8
YQspn3RqYmUZ9P4BWeDVtY/OCmOpBiCV6HljA6/WsRHm8D1NcyA9TXi6aZN6oz1n7PWGmb7hqguQ
SWyzEuI+HMjrzslqCBQP+h2JfWsHTQbMzdvsibOa4T7tKnDTZPYqFUgujpKyOAIEr5ZIeyqfK9f8
RtBGw/mG11byduvDojFcGL540Q7+mIRaQ4ZxuboVvbovV5BHDlepGwQHMQB6JfpPlP2e5y2k6UJ/
OEkuu4OlsZCJSt98rZNrA7u/sN6cIVpQIkMEj0SOGSbcwrw4kAxNNhXFVKRauwW2k2qxVrSeqPZ3
fRMnROQiUyBQNdQJ0wTMKyFAa5W93JeaYao52bvKAWHA0LyUWub2D5248gF6tAsw3AbZOQwmAIOO
DmDqFvybAoZ4AVoNfmcUUP0bDDd5CtK8WkJJajwC8pXunCJx1mOR2/d2XIh5K5zwpbXUQ5bm/AeA
/chv9PRbWP7R3Q010jfaxAKRP74V4Efw4IrxsoNoWh/ZA/0zPf5kt7hy1m5RXdWHvMHK7oHt3isF
YaSbIFFWhM1a6BBkuCMEiW4VZsEh+GHcg8EGTFQFsvbhXJmVIur2VGyG/L1I0EN8HT7WDj8XqTZm
gIf9x775iBydUmULUNseRO2qrTdNsJCNCEU2WWbhkcq0mZr4+ai2ceJGBxOTT+IziHX33Rd5eO90
PX9gY3IiMgRbdfYaaaPxiloN2fgdKL3gHnPbaysyW4ONVn2KVtPM9c+xwF9xbaXqwllpWdtLeCiR
INxX7FNkgxsOz7V/VmENPm68/I/AyCAG5bchnC6dfRyRKg5xxNp+aPK6meem6j/Hnv3aem7y3Sob
dJ/iUCItsVRiyZvjQWi1DwSDIFuAZzqowY3SDQiTtGZ09E3jNTV8fp1QtomZHfI4fKVpGi0QJFCu
M2m3yY4max7HPQgwfLEkNi/i9dK9nx6NCp+KifmL7E2vAe2Y7LyT81tTskOmM8WHwStnIOwd1wDN
ZJ9cyIsrU4ZfMx8waBdcbKc4DbuTBIAaqQZN+DWGNIBg4N6w3Mhf/9wzMaPxXmX2J4WZzREUTOqI
Wa86YgUSb0RvPEs7ivZ2HK0CKysvaRq3907iIqGlgzJoD5/LvPIZ21Ct0YrmEATyy7WWDc5bDfDH
HpMjrFocbkDyEh4yaksbENetRKeMOypFpecs/v2v//s//+9b/1/B9/weaaRBrv6ldHafR6qp//vf
Dvv3v4qrefv23//mnrSlEBwcFsID+4jjSNR/e31AEBytzf8TNuAbgxqRdeF1Xl8aawEBguwtVn4A
bFpQwnXr8Y3tTawKQNI/NMkAGK7W7htC5wifq2+tsbiuY4MuTPZArKwTmmF1QrQbpJqJ9OSMYbaW
xCsHuVQ+C4cyWl9VBpOo+akMHPEpRCLMbZoRJyJeIBqTQSAEzES0CRL/o40al1m6YLjHd5AnRvbs
tBEq64/2tOnjplrleOmBkemP2rTSn0Gmn21EyzBjF5lTIR9Jttcm1Jca0wBQU2Czv7/03PrrpXcc
7uDOEgIxaIf/fOlBj5cbXe06l6aLhg2CwAGypsxxmXGjfKkSBE2m6UQ3AgddSl7dUwsHmCdAtRnS
xH7fqlK+sctC+WGcjk00G3avIVZs7ISow5c0qqxFbCfd0YUk5r4swJMxIDb1PIL0GZfXeZuagn8a
Od5TU+ZDaSRIhwM9ZmY13OkwtnecW3jnAtLg/sN96dm/XhzO4PXF1eFIDXGEI36+OJ1MSonUeXW5
TtKdQgCXn/NnRCjyMxRl2zOg+k/0OoxqZazolUfFqRXStdR5KKBVbIXeK3zAeumITIE1DS+mUNUQ
axCi+Wzp6uhOc0R8FB9UzPJPwiggGVR0aDrkfF+796GRV/dItF8hYC8u+cSmX4LbFnQHib8nGyjD
knVTgP+RaqlDFfUrMfHyw2sG1doq4sDt2dkczql4O7oKrP2+AuSx98GZYXdJNa99oAjD5gLtenH5
pS0372vH2kood/wytSeFOUsLbzdVkvzc2AZAJ3VwemD6yw4mj75XnZc9NtMGnsKiEjEIwFDIIqed
tYAe7jKvUI+WNquVYY75kmqpd9el1945yHvvrv5GXlhsafEm+UAu3zbu9FY2mxVVlBYL/+GO4N5P
d4RgTJr4L6CY7QKG7NrT4/ThTYU3izWASia4CHyiIB/H+lNngl6ZcIZR+Wx6tfVKkzButP0hEH5/
MkIPUzSjghRknBxJVfaqEkvisVd5WNqtvKIoZs2k9hYhCRDaO2UMcZmk3FMnqqDif7RdBwtY4q/r
WiLLZrBlunG70dwzLs097fE+scuZigZkWyFQxDZcxttb9V/aXA280ut/ePf8/NqfLiYIoBzOHOlZ
IKLznJ8vZhJWzEwz5j+4fT0gFJt5MxP4hXsrMjwkfWfmsk099ZIzsaS5LrWoqhAovY53YLgF8SzC
iIUE9rgtNjXiDNN7tprerh82ABkdWw0tNzQgMzQ+4HQyQ7jTglHNq8QEvavFsrPpJdGMnC1UwTLj
vQLRmQheAtC6G1yreVwU4LLxvfTsIM/l76+K5/7lFrO5y4RrWqDcZdz+5apgRsUD1aTOA4Nc7tGe
BDNAbZIghW1SuSVO1MCJ40VfnCNnTBcfqJdzCBoQXTLZwJ8HYKwElTxRK/vugDy43mkWdRUb4OLO
6jmlAuYC9ByQQg72YsoYjIO1qwv3061V7SA7zWWQbuwm11DhxyDFiIxgQ0U92ToJhFI42H+xUbti
cjVdG0/tyDbUElNtbrxUE733zA1GfsFrGLoiVhCDqcspt1QTldDY8ivIcFHth9Yer2sI5HLvEGpr
ugWGL7idilVs1eNGCSSqTHaW9w7eEXAqgjUFK34Q9ksk4ws5a2uvv1gTgKQAEBmhW6yUptJU1w1Q
UEobuOUgERYGCvTOnelvIe5dnHQTgWZ+bPy9zNzPqdLNA5lyfLoWKWIYKypShZkCQsXM17+/Ryzx
l0fHg96GZ0JcwBMcq/Cp/sN7aPAYPneDXT6EoTl5ndWnuK6ir6pD0qHfO+wekZ8I6XlIAAa/Xvi1
ACMG4vv+S4Gw0gq6qWDJcJ3o8eeeXtUyLGCGg5cZETCu4GJxuriCTwp0tVSU0bgMCz1e2tAFq0ig
VtGkiFfkRn4ETSxSTaciVhjNRroTy81UzCqQj5ZS9BsqAmj0PiQVIYW8jJBqtpQ27nJCBEW+VS+j
0Wk+QK+BFsfMqKquwCE4qsZtygF1u0KvRQYiCSiBmVfoNdTm8jvfFh+g10XQ10vdZfp6CDrOAGAO
8r6txH2xLFefHcsL7pIW+NceIJ4XW1tQCmcsOyBDwX00g3Lrh4X5AlaRZoV3qr+mZnEM/vMCsa6u
kch3arGCILvDm9fbsHYwwgM8dadhC50HcMUXh1rzEXmjkG4cyjZ8BOc6R34OvHWVW2+HGhEBwArc
OdgvojdMn9QsG0v/KWlHa+EbfXqnkBu60XlrbWkk0SACeBupY1nw4BU9wMnQyWr9fm5BNA7OaWCT
5bQhu6iaYVkLW89NZ3y3UQW169HLZsy+jiGjNUSs6jsZwIOiuM6+gAB+R8qQTdzsRT96L0hidOax
O4TAT0A+1W0qc9NHcNiblm3jDGT2RUb1rvbVE8AMyR3D6/A8YGEEzQsIXIu8fUScK4CcXZA/5tlY
QyagaNdUdMpUb+sWieNUhAizfV/XbBVrOz/Dw24ucpa6D1aZp3esdNfm0LsPZOojv1n4lj+u7Mlm
8bKGcse1ud+l6mQVakvOWogGgd0wdbbkMAopQjbZmt5FbnTLAAjHZEmCuu3FUOY5qgScenm9tf2q
/NFayasdjxKY19qfY5nO70vTrtc8rQ3kA42gawCKc1VEOn/43Thpsu2zolzDYdEuyxaSeCoqHooJ
jYI0SKgkT0AUZeQQbaxThUcKNtoICAdQW2fEW0pGJWLy/fBZ5vliHPLhKU4A0JClYyLWghU7Zrcc
AI0cH9KJ3FCkxQLAon7XVU2FCFzXdsmxjvNyXpvMO4OfNFzbsoigOJMPh8SCdx4pie7FsRAocPJQ
fgWmaplmAf8RaG/fNojIUHekA3hnHoTRGglN4+rv34T2r19LzBo4sxk+DI5pmnin/PwihBuqbKze
aCEYb8LF2vkILxFkAHRT916ozQ2owuARIVsL7aiwaR/HxikheAOWfMctzHPcKswHujL7luOuRHIZ
/3RrgRz+AIFqP9q4E8UK8axokKxi/dN6SyJV0ZOALe1BwhHCuPOgrrPrPMJG9vFc8yE56bCx7qmC
IQJy//eXwfx1XjpdBsEwb5j+OQ6tsD98D9y+R563ZPr0ntPuehOSFI88g/IxSLzgBrCtEXyZt4c+
DewF7+3y15cB9ShSJPnT0x8W4LNDpCye//0pc/OXeY5rSlNK/OUkXh78LytPIE1NCA1G8ek6oR99
twITehB9gU84nZzyYNtJ1qXns/UfZvrGVyZSqf5qDsDbeDUzW0dfILVxa13HjbsQUanA0bQkN2fm
etGTJcDlkqfLIaxBHIyQx0IlZvhgBOX7HoQQ+KLTgHmowOSLYdq7tVOQyPuH5TitH26eEIFvOpbB
HAsL2/E4Q/nn27kbxj6qRpFsBh9QLzG3IcrSjpDadjHRhAPJfejGDoK6E+Ck08k9kt6q51sL3+Aj
4kNWP+sCH6qNFqAMUd9DyikEwXSKbw5QoHl4ESwrd91US0XaBAgED04fHELOoFX1Z3/ViQQ4YdP8
yrr9398D1uRd+Pnn4uGVLlhCuOW6wGT9/HMBtcgGRLKCzRXDZRfzq0cGvn3vaAUKgUtwqFTTJhmD
GjzgsLeDAqYNBNWzxAGLY6BbEPMxF27rwLLXA7icQ6wXAN39UL7VEyZMVv9wN+OPZE/egA8/RjAL
v8TzbAseHi7lr14sBlXf3I3Cep3qhO805MLnyBRCBlsngs9R5oECD4nn0q2AlOR9NCM7MoDcFbgY
EYCOVPjZY3kKsSPhnEzEHJ4yxEWpmcqF2gch3C5UzAVoqeu4YyB1jDBb7ptih4jZVyRbxT+y4oRJ
I75IKrARkfLly0Q1PIdnUD9wP21WGSvLQ5O27g5B5G7dVHy8BzY7WOBVbn2axmkbP/oxju/jWAaY
Hh0EE4viZAYhPiBgkGxPSLQ/yiDJdxaebnNyD2kwUAX6OBpPFXg3TtSKzFQcdDlugH5+JTuZqJI2
Q1v6CxPT/vn1CGSspyFrs29nWqlgTbYPB5Nus9ZDXO8/2LJWZYeGlQvRldCbpC50KAHw19pKq+yj
jdoYosonDbQWDou/njWkqLEmlMxbY6ZVbgMGFsQUyDGoOJrAZ8pULYD2s8QhLiy46xPTB02eNto9
lXOZB/MmMCPMbodl6tcOVNXGZJiDQBlfFKfJLq4O3ePI/TuHhyhNJp365qxumIBWiMgQvwn43uDZ
j1uLTrAfIMF28WrnCeaL6IlAnLttXMgs0xjeNBCI00FaoMWRWvC0TDbwjcMBPVWSzU74Eq6r8P56
pMwbVtkwjIvrGBFmvPEY37nVOqoTMMVN/axaqqXpme7yOkLul2cb+pa3QV1zjBYAehZrGpWPhX+K
0mAnBRP5HHBAKFIU/rBJ2fU4TeDzA6RbPlFzGqdHWH/WgEhzR0U/lHxC7SCvczoF2pQB+DRSxzpQ
r0AGxqYq8DehsyKbbQGOgFj3idpHPAI5h2+GC7o2Q+9/sfM6Okhww+Ed066skPMHED3yB3sEFRb0
JLxl44hQzXsjmUGxJTtTE+QY2ICwQY00sqx8acW8WXst2ITr9DXt0nTVjzzacsMqntPRxwTETV+R
AVkvnCa39lAd7R+Mtv1qln7yirwoTCVUY55k4CV3mJ06M6pQTv+jLV3jHPl5chjrJl3QAeAZ38sp
nTFvhxOo+kBj3+NPQQdJ/ce88Gywr/bpOi06b11zo/gM6e35wCp/ZaU1oKUewjhGs+/iErEHDWfg
HG+XeGsmLgPGGpcMnkc2K/qIlXMfLzHfDNSZak0nahcOVv5rKoaGh3wmCK9eh6pwD5fw0Zykp9kF
ghjRyrfgyKNiqSp2B0jj5tq26YHPhlRAvvJr+xuN5hausYbIrphjFW5eLKPnD5m9p7qrRQEJkSHj
7Xqq0mjUDmsWSK1MZ26nWF+BRASwoRofTfhj38958onGCNat6Tx0zvjB5ur9nDtH3iGdWF3Pebod
VuA2yJd01FQgg310XUTSpwNMGzpv+Ju763n93TlTp742/nLOQVKBsB9xt7tG9avOSMRaV962QGwO
GDRdILHDaDG1oN0h1RXSVhETKSJXbDyqkUYOtKJKIet2bdkA1BELGUC1bcoLmcbokFG98iP5KbFD
CEmTjYFeNDzQ7tVatBabIdXOV0ayCCN8AOzkEtcl8BwVWN4wBUkvwF2mlzKDImXnnakBkgbsJQOU
aknFgiXWAzpTQ+oCBTC56MJOrchWSwSLdTSHFOqwzdt0/t4N49Zhg7wcXYJ322rTCwtEczeYzvrW
IisHjZ+p8w2NpcfGO+KKqHZeFsWe2lHXKughx8b6eks21bPuMPD4ZSxHvZV2mS7g2Y3XvOnFjiUq
OwZ9hZl6v/BVsZVJDnkrprJZGhbD93Bcpcqtfwzp+A0raOtZ5gguxJWvkBMO4rux5lhYWk1w7n3w
yKjWyr5YpkSsGJ2QMIuVTmO9xsIGEX8zZg905H7IxS6Oe2cLasB1IR3QC1mju2/i8LvdWSXCpAbI
LR0pjhG+GiteBCbQdJDMHpLSmzMfOQ9GvSw5iDlSZFm8yoCdQKE9hT/htZE9LnKMRIEwsvI3Qwff
Sii7fnZ6lsx5N/iXGvyUC8gwMMA+xvdjA8Vf7H45bqQDeQYeArC5MOyekSUMgLOJjIKfjgeJbuD5
8rpYeUMBBnOwn68qcIAs/BQSOqo1MeEeWvMVwLyZ31r1i1cDah+CNW7D4Mt49rizK7Np1Moz53KE
0JHdt+adihLEcqgnfJF+WA4X3zOLnQsx6SV1yNR6tGL5BdCSFAI5Xb1Fmr58HD3nnupHJ4ZP1yy7
U1jAPQ90I/TOpyNlXgCiL+4+4rFrtj0Lk1VpVf4Xv1pdO9qyXVp6zHcmg4cLIn+fryeCrNmZoXDh
EiwIjhbiN/N8GhCJS7s80up5lOGwsQAFX2WN1i9JMcyogWEDnwftvmwP8qXywZMQn6JD1QLg7Rqz
hv9P2Xn1yG10YfoXEWAOt+zc02mSZqQbwrIlFnOOv34fVstuwWt82L0hWJEdWcVz3nALwUCcbBQw
17JBsZqtx13zo3MNc+ciVboTyah8FCbf/HJNJO6q9SzclBQuiB88kqv7x1VgrO6DdwlfbAWHmmAx
EZYj6hjED4Gkr+1sh7txLus9LiTTl7nAZ2X5oJMMXQUEMLOzPSseELxY92eWpHeSVe/VhINHBJ5g
X4QJtmH3xDfZbwvtBOJZNqnLRQhGNmih86qMmHMuq2mtxNZLuRzclL1dZcTKRi6fkdfT4P4p7LG5
L6hlFs27At2flRwke/Wgdye2k2dZssfOw3VjYBkuCn3HNlc7wqDyHVAx76mpKM9JWD5pQR9+jE7B
hwPZ8x6LrGsNmJOajRvZamdhulZI3R1k8BEk6c+0dNWLLC0z6qAo3vNlRuTpEFYnfmlVXPdvsngq
8JuEFHICe+qeOqtnd9pXo74fnO6qLw1w3SCR/dasjOWem759mMsYDztwWe4psPS/Tydh47Izj3+F
2rfBDBH77vqMIJhnJCvhiHblskbuKkM1kxV2jDu9d41LA9/kZa5VcTYy9fqrc66Q8Bu7bH0v68QL
YWhWLU43y2RNjg+pGj+nkZe+kBon4C+8H52d0qZ3brbR24afmbxQYxZ/dmWrbUCiqxvwzgZKXHb8
kYaKvckUr8DYhmI1IMkeiKQ8yeJo6HswaOyiisB6zedyU0x58hGKmkzGYurFRjr5wC3B3dVq8Ks1
TsdkjWLTdJCtver8YRaivsqhSriZDRXGQlqVN4Iv7/I6WW5WR/mismV+KOP//aJka0b0Ub4oBYVP
NgtJtQumWT1JlOcd77kUcxLgfsCTzF0sQHa5ywj8hgwNlYAA+9LJkWICj4nuneSc0dLJyrJ5XbXh
hkf6FbCk+BUcyPxugHZPWtjBsqQOBVs01NhlydWMgzGryb2UltPJCIvhJtuC1rui1+VeZUkP1dcK
acl7CVTlRzc62kW25WH2XRNWdFcNV3GYJzdiDuf7JdQ69flvBCepDY7Aau3n3gQgZHlxQVegWaCl
7pNszVnnfS0zydPIVvzf+U+lIG27UH23HS9dZeq5tevkQGqseJttJ94liqqtZTFM1fbs1sGno9oR
v2J8SsMJtTHZqLZcqjAa75g3SvE2Jn2xzWNC9LJ1CIzs1Ezc0e5jW3RS3PRNds1ypMoJ1LNxXy4q
uqHf4PiQkn1nIg8FhiPo/7QemktqYC2QJpm2Jr/eXKwKn19AOZzGAozFhGPD9l5ZCY+mqtFucdab
B0IPE5ZwyxwqQJDMyD7rQRzGGYw64oj5q+YN2aWKxEVVNKUALDrzwKYZ2AktrVbUtE/BBOIsyKri
VdZhdPXNynSAWEtV5A2Yxi8PQpOcYNJgLehFw92X8aMGdCoQmDvKohyhl1uR9OqLrNEEe73JSpOt
bBNTMtwIg9y7yx7DiOF1VxJJkkWXsCfC/f3L7IzfkMppT7K6VYA18gPtj7IYNpUJ0wi6gCzKw1Dr
b0abpmd5JW+GXhGxekFZ4oXKg2qt8d5Y80NJb4M5qhtD7foNd5pqm7eFs5YD+0JTXoYf93fbVN68
niCbA8tjljk29GuSxjtdTPmr7G7lJGZ1ddZ/vXw3NHkGsj68BL+pFXxR+PjhCmcnlL0dw7glzoLM
Vtzjo0qeJaOzBck3nmXpXoXhBmnDcdxBqP01HJ1/A+j41K9QOjiIcnQ2qQnPYQIFe+tjN7sfgsZd
DBeCo9cVyMxkDXJ345j/6md43bDtHIz9PFFG6yEJtTP57PYMEjBbJ2Mq/gwOMsz8aFfN/n+2y/Es
zRkPf2mxJcvlrCtSRE9dCzdfuqM/ilJE51GEOoT8zNIZmiKd2X6/P1rl2AZY5rr21PHgksG6Nob2
U6aEbVcg0VbX9k6mhNm1nSeMCF5adqGyVxA779OAXnGYDd727qGka+99F7XPnulVz6mRfpFImDIO
3a1Tlt62Y+kkJetPNrRKSMbF7qGzlSp1dhI8tiRJJEpQQH93kRpbySiqNVI442YaimTyHS+/oXsY
HyRA6l4nYVL22Dbru7kbnt8ARMoRBXRbdfnQEFIWswlkN4c4g+6f8S5bsRjD4BhfhzQZwu0YEqcr
lQE1TU0v1LNIvI1GduxmLIcJ9YtbmJXfJ71OjrIk691O/zVU1smDaivjeuKh7WoZaB1HiFM/TU7T
v1lJ12zaSjTbYSmaiuYc7DiMVrK1MGPvWtXmUTbKqrLv156has+yhF8O8rxTVjzhwf77bKq2jcLa
fsYpu31RknOn58OzttifDxkpdC9oVV+2yTo7VLCxigYCQkt/Wecl57bu9FMfZ5fHQHsaVV8W/zXQ
yC3S4gyCDzYQpph/XUkOiLM82Be666aXnH0CogsaIazQ2StKrj/lwWD/X2fs8LeaE4D+aokeEUkj
SrGwEIAHDFVvnWSpGxXrCWOMP2RJHoD8T6sYp/OdkQ0Idfdu+NITT10Gy2mCqFWWf3e07psE1e1l
xlZY1mkYFPFiC0BSaY4H5PxFl28pRtZ6bQrbRQKVj08e4rp+Sg1DOcvSNMCjHQftiyzVztCf6sKd
dymZs1MUChwll0Pyz5kVed2uTaqvskeqVb96yOKUpivLLGNsCc0WCVpIQDOWtb6HWvZlqFLvqi4N
2dJQmIBZEYSFpl8M3hWy8a8RsF1/zqUOXcdKD/0CUTC02Xw2Ub+c9eYlW2AKDrf2fVMSRpEdZN2w
iAEpYGHvg5pCMZ8db5s7Z9saV3aiR4Clc/MiD4M3YsOGh+62x1CJB3oahLsAnaelxYS/OBqE1GQ/
2Qq48K3HlW0vlbVyz8YSxXafpLCWp6Gx78sGWV5alSD8E8wn/HuBl1DuDfrr4yxUJrEulzolpNVM
vN9bH/3GwjphdvNdDEP1leAs6RC+/gt5V/2lIhsp62s86AmbNeVeHaPqq+AxKRtL+0vfseFBgpNH
7qX+MTzHpeapBpp9a3UUa2Z8nD54kEAAfTmrlzp5Jutkq+w39LX4d6vrDb/GFnVQr7xB6DtlNiDJ
tQKRJJT4jwBQNrLqUS/PCrsNz51rNjvPSuY3Mw3OCiYdfy0nQCYHeYIp/L3GqXHyvVuRB3wTXdyJ
o1JrtzTgGSKS35w8bbwZsx53GgiQ8J3ay0E2GLMujt7fI1ze6eVOBXIwbgHjYcxrvRjb3eBW2htf
pbIb0jBfy2LagDS2CNv4stiMCY9p7BTCOtK7laHo22GIY7BDDPVAOPoV/7wnpTW0NzlxHVcEVpei
sJnYy4m1B0R40Qme3BsCY5tS6OPFW8hByYhFqGqF6x7WE6nsoDWNDxTDkDRMsnKlean5odg50Vol
r+C5VcZHXTZfJ8tIbyHxz7f/GKRok7rOC90+59hqK0qcsFdahyGoS/4x60ieDPOaFcve24ZtbTNF
z3cTGG/i4yy+smg0Jk9Wy+Iriy1+qqs5E9XzNKXmUU89ZYUM1PSpIpq06jsrOxFy6T/ApOUmngmy
lyhNBbqZN356LqK9CD5lJ6NXZC85+L96GQpckFyzBdGQpP8wlbOcoWy7X5eVxX9dll5NOhTbShm0
NfnD7PI4xAZ6cKV6ftRkGuu4DyZrVddWeZINuIvkF8jv3UlF2Pczz/gvs8684xJm77OpsrYJmc/P
vm7W6YJZih1MDMKydU8xSrDXscfy/A5mYmRQx8l7WrW/RmpBdh8pO6T/jKz0zLiPlGgnLCafp6Ld
R3hV/NHkuxHBqp81TpR+Vfb2u4VKx6boh+hcV0ryVCujvvUsu3gl0kJuy+nNP7u58+WopJi+dmKO
PlqC8WtQZeIiTFKrmkX8DhJs8hI3gViFWVp9jwYXlQcyZ0nAiqqUzecceRWaLY24IhfZH9y6+Mqm
P1tXo0ksCuMl9J4m9xsbTjC1XfRzMTpJYL19zTPNWQWFFd20NtD3rpvY+8LQSBKBv8emdxi/mnaB
jQ1rq6YEXzsWhE6zvEtQacVbD4VgVeIRste8onhTSVVB9/TmVWmK8m2YBvXa4pbI/654kz2s0d2H
85TeZJVde80qdl1xkP3nsLd2Vaala9lKEL+9II/2LC8lq1wxrrHa6Z5lqRWGB98IHxM5dxTVytbG
UxlpWF6MHRoFINjym+w7Fll9ySILxnekGJjpRNkboatLn+bFNyMCI20i6XOsXRds7Qypo9GKb1Mw
oebZmfwo8PL4LNXvsruigU0aXTb2sogug1O0w9fC6Ko9znrNVlbjY7puzTiDS5Hph0IX1UZO2ivW
seDP+GbnLZQ8wzyAIUteksLEt8cE3N04Pf5URR+wFFas1USTX8oWlJGYekhe+ZCs7LDu9qh4KSRI
l/L/4+D7VMvV/nMCLcQFNG4L1FcWxYYWZj96Fu+xhhhZp5WWL+tzbZzXZTgY9251Pv7WrXXT37vZ
bJYOKvvk8xRJS3CSiH9FSev5jaPhl9DO5oeK826OHvQXVfXE1bYr4c/LTZT9Qb/z4GZsZNGuLPLw
BApOshgY731ot1+EUZuXMQsT0phM1tsWZOIOicO4921y/n/CZl+rek5wAmDTU6x53jfTwE0O60T1
BbGWfjsmrfIUeFX3BLnb3RpRqTzHE4JvAo73N6vvLrocPyfIQA1R/VeZY1ExOu2AQivew2Xg5Ren
nLoDMtbTPg6a9ppNCqrCWJF8IUH0I4t78TNU95Zu8DoqTX93U3fEjYb/nrKQzOK40nYwA7pjK2bc
Wvvc2kRof76py42Cp/fxu2I3aFkTE8Mvst8nhhrsJ6UO122jG+951Lr7siIIIYsTkLJ9oiTxvYjJ
qbHXvSa5F4eQf2mG9dlaLWLzPVVHsuVGnrO+UmyteKRoF/fODunqfYWR4r3VrsN27xARuo8VhcM+
LxVYDS5jS5vsSTNp2D8urwp6T4ZtnNLfWzMLImnnqqhQLq2eV0b7UFOme2vqBcou7DX13jqncbAj
xQ4ZY5m5dkiEYAlu3FstDadnS0dwXE4lItXYqS06qrLI2qbt5q5BtmAZm4/DvNOtANOU5bpar487
7Nugak3NoXHLdh9M+TveQ+Pow7JszvLA1/vrLDauTjOPp3/3kN0ElFefRF66k8WmxGQ4FxamSYt9
ZGbq7tmbW3BGZXBl8TUcxFHsaFuFiJ/KStlPHsIi/u5EIEtlSTbaCvqTXTZs42X8o2ucEotKY3Jh
jzp51urqm55jafqYu8GZ9ckV1rGJAlY82S2I4dxWaOWs5cRaxs3Hj2CPZ7Csnx4XCwrsRyqluCU8
kP92fSgcDSJHebyRfR8Xc/TkYLlNeXrUd6GSHdGu/iKv/Jg7ynV3RWBMu8/hvAaOBlV0sVuRByXC
aUV4uGRPC6vs7+o0FVbry7KOVcY/pxapNPRbkBwwlGytArA43U9l17ZMFV+0+PHJlv8xXZtGOz0I
SS0sl5yWeeyw46lIls1JcZEY8fSNFrvszdDB9QbNO1Qhv3JZtK3E4blJFGfV8sIvNR5usl4bXeNQ
1SrbWMBXn1oDFcxugDuDcjbfM6IBsj7JvPEwixFyoJwcWx5yJOAKiYGwodVIBchD2cbeqV4Osti2
VrVVA4jism6oKpLU5PhLX9VVk8hU7Jxjp3XOSdqsO8+Yn1iETWJjS4MdOP2GwBfrSpKzz5YdZYsW
Ydu49BbL2Ee9PPMC7dcwWbyPrUPraBZorn6v0mY3TbpyAtKQumZ2lofJjBCsWg7yTNZFJIzW4KDr
1b8akBqHgLiMlZ1jpd9Nalkc/1Uve8ihpMmDbc12+X7F/7qYHKvV3ncCiEtkjtBvOgTTVl3sEafl
AK7r16GUBooptJKDHaqbWhYffQYjVFeqpww7vXFi39KsCEPpOjw4ZZbuBhGmX6IgeZaUkrkJYn4W
7e89PMDo/7tHoFTteppb5GE9FES9riV41Yb5SVedjWngtfuoctIYcYRH+TGi1pNubxTVGXpMdpL1
987OpDrrPsPRzuq69obWPMwWE8eOkdiJR7qvdvbYUhV+NVnt7V5Z5s0OQN8i5EpdsRyaOo02PGOr
aznNvUFz8I9JUNOe1cXGafF2GpVJXaVp0K0edbErHOdeLqR306NJ05BT9eVIWflbuyw3DVoY/5ru
PzuOyyuQLfIgZ7Q191fdo8i/joVd9nHzCkeYbQIBbe2RcRn9MpzK84gbI5mdolKfKrgpqiEoypYu
aPRuHbY13Eq+5a2stGt7MQWZjHid1GifGkPzUkUq9xI9cg6ulxAuGerkWXc/ZZusAXEa7x0ij6tH
nW3h4xHlsOm0xKpfBFiBl+JFdpeH1PDYtquuc7+GrDOFGiMaIpq9XrjDXstUMDBZlp4JxqXnhtjH
XqACUQWFNvDbdTnKFtkHLGcLHrtHx3npLRvgTmrbojeQDMtS/VhYSd+8BRmGv1aFFZ7nhq+ZFY1f
tQzMem1lLXnoClO6NAQgkTfTcaog1bNxDG8IaWLQqMDATHh09ofMnP6CaL+ChDKEftoNYI0MD8yS
iaBAGnVvSkASrzdqpDscpLfVNIkPyrLvgrtUbIxxGt/KBjB5ZKOsr7nJ4T4TRqcEVwIEHzv+fmmW
X4I5Q0S1LZ8MSyeP60xpSXbo77I8k4cmaoq92RiIPYXh2f7nQGgN7vvIbS2LXH2nus1X2fio/1ff
eazEgm37zzkeQ0Xi9kc8+TZy7ke9PHvUzaUbnSJks5dX8K8rPerki0lmpJddXAj/6ermZrSr7Byh
rdBqzgjDYlTvhMZ2dLNmU8cz+P3s2XMgcipF676VuX4rsV+6qiRS35pOm/3ZadOnfsi8tznomjVx
F4fPgFazGeytwfZ/oy9Fb/HSnRUgOHKmuK81fGPEH7LRQiroJeDvwp77VCdWiQ1byF8d73WOwSJn
SwYKLIMsy1Nk0ocjiNaF9zF671mAz3c6DhdZgsr5muXqcL2XhElgyx1v95Lt7LO5UJ9lyUuIkNjo
BuSG8wH+HNrw0M5XedABwm7ywFCBKFCXV+avhhpEJZYrrrtpVauzYfgvLYiq+CF3qP1jhgqdgGsc
il2eRpjR/zMz5HhvkxugLz1MOKE7ZeYG7TH71gK6uZmFE+8n04FZ1pdAS5aDQVTknGE9rwc8jbAr
pa4zwp1RzyPbU0qybxyZul/bEXR17H1uHaZJsTKe1Gga1hmRre+o8FSa/b1GaW+tJpl+MpTSuUw9
aTXZUME2x7dT/doPFhzOuf0BIcvdTU1bHDPMGhABfJzGwLOPpHWbeRWHenFsNRvvrlEJDlg6EHOG
UGlbdfkmemDgrPD1geBe+ZaxwdnVWGGvZWsGufBcD9kXgtFpu+qG2Xe7qHkpl6QqKjOzbzm4OPah
hykADClsRbpcPTZaMN8PST78XvyuzHaG0K8SPhEVgpeynAVzIX4ryoZ/1aVLv9LNsaCVQ7S53XBv
sfY1cKBRCDIeUyY2jlBrWLFR/KxZNUyYqqm+N7395o2q8ZZ0o7lPHDPYpmUffCjQCEagNN+rGcnR
vJ/aS6xmxnkk27mq6jG/jpFQm10YwkTLQXmhhzEEB61J8Ips9OCmLweemqrLsBDZYsL9GzCwbNKb
AdcYGmU3lugfhK/jo5xDHoQdAQIPt9BSwaUJc8bbHClD05i+GWWJ0iaJdFyhungX9SDCg94Slxgd
h0tRCTRfm8AmEkHx0SCWYma2QJ8MTJgeDYptVWcF4KZT5Sjn5o3zaYQBWsuidp5siMUfQ/fdXqoD
PKAO3RIcJEtQ+SCYw70G1xUFrEHBHdVWTpCHzc0QZiR+lgZZJ1stjcdcxNrpAxy2WqFB6CvZ7Fy9
FoS465jRd3VKX5qqUt5KoF37Zjb1bVrlymduKSvZYcJhe91ViXmSI4McqI60XsFm5CXTVPK7v6wg
WitltUuMa2xb+pWI5LANMwUHkX/q5Fkdi2q1hDO2kzf1cAh5Muqn0eWHyVh5sOpUv3jFmywYBTcI
PwP0dxgL5y+nnrpkw7473Zgw+NaPUdUyPjTK3m+mwNnJBvlSArAPWPiEiMwvrtgOVHyla8SXCc/3
a19qoU9Cn4BzPU87p2qcjezmBqQIbNNj3V1a/79HWX1UvXeYLymG3t8QJ+pvsBGQ+jDwSSaTdHrU
d1FOonieXR4H6SYbklRVT4RYD3KQrOf9IvrQDkuIyzGuZLuJsA+u/aFa6qcU1Ym9HboDzg8lbJDv
19zyi9Mo9rr3wNcZoWgPDY5Re5BZxtUqm1+j+UQ/QQ//NMLuB9OF57vOn1QAdBZpGmHh4hQFGHo+
pAFlQ9uP1zxN1LWeaoCBG/c8aaiqSUWquNd3oRq5Z1mS9UuV7OXNItjdE796XgD4M23xWk568Kxk
L4CEobwshxlLpnVcjdFWFoGLLjbK1bSr4hlhS7c7NVo7Xa05Q8iSrPsKStV8kI2RM05bXJjzjWzF
73Z8ynJ8eGRrnaHoNYHjko2yCqYFUFtzusqSFRBjCJpTwONNrq8Xv+l0sdPoAZSuUwDpK1l8+FXf
jW5keVz6NJXSrqSnteq4I9xobXp1XWQ7dQUjU7a886sCq4eHifF9WkqyStX1L8jEpmfZv+Enu8Mm
nlVn6eECI3ruhUkAn8k8yBSIbIAU07HR0aML9lhsAUfuPmX6PKk2u0czOpOXUte8oOEZWTudja3P
ffN5rPsScKWerKZswm9P6XEJ6D7D1vJuydHmZvPswO1Op4lsa5o5O5Po+tZ1PHtrFulnGZcKIH1b
WQnSk3vSsQeEgKNnL+DmrsFR/OYS6DZbFJo13TTQuDDHizxTLOBGVYmAo27ztcbKkGHfXi6ix96K
+BOrNKFYImcsyYMa4HbcBObaLXSiuMmCJN874/PkLTsiD2nfkOsjgTEVR0Ov59W7HsHyRj7jyP9/
9IGx/VkgsfdSqkZ4CN3sq9eHf4g49HZBpHn7JFCIbfE4zCoZ8Sua361oSnf2gmZwm/EQ1yXvFf0c
N8Km2LT8CTmpWwkTcSuQPUgC0OeV9tYZ2jdP011fBRG2NruAaKfi+LVBgkidAP4MYbfqB/49RAly
PKdabLvQDFFvnqcif06e0NdnAQGIRMQG0LMD8bQcmzWZjs0wdKzLaho/jcAWfVG0545wfEjE/q/E
ypGYrYx2ExZatS1bJfMHE4CpnvYrdCUBOkVfNbub/2irbod/4aGZratR1uqT14BtZXHqN15U574W
TT+D7o86R32ZZ98fSGHzWTRfURncxV7+0WeASfSyg4pbvOig1fyhxlxeVz7CPFlZdcWyUrXYjwnz
jzT/RPdra/DJ5B6meaPT/FDZJqwt8wtsgOoI5JinE8xefDPuCRkoyrDS5zwFYGV90yN9BvDNntKL
CrGiw1fIpJsyZ4GdMsymqjK5RDbI6jkkb2cleBSMRbcDLfqHMuT5Wxf8rJDQ3UFCe1eIjrJPmC/l
SAApixbBqTFl8ZidtarpF/CYvJO5QpWJ8AIQyeFHGof1RZsMzNDSt67vtXfDOfYgKFdKIN40eCHr
AmWD9cg9gIinecBe/GLO47EQKk5cSXYZWjyfNCgymznhyyDR2+8i8KTHKDx4VbtxdMwTg6LGIscc
njstqtl8ttUushEd7PvuBvRjbdbTAArZPGqFq/hqFGUg7bpXZy5IWE7FvO6CvD6KeDjUHdhcpJZI
zQJfVzp1PwxwzAozB/gKrgvZerL9kYOFSkmaqO1wi+txZYgC++I6wJxxzRFdZe/aLkI7M1JXNghI
gfTCfp7hMZhYAPlakGtHHsvd1dApbN2D+kAM2zerdgLFoR5jT8APr6pI31RT1Ry7BOH0qzyt4L2l
/m9ts65SkRd2v2vU7lCUBLpARzJKzqLJ5vsEIR5BcaD72TgPO8geOWxns/axeh/R0Zibo/AifWt1
6lXVy+oIkHzmHxa52KXwfLxuJkAmnT79YK2yocnM3nMjFjV5dgY+q194tHXEFfJwFZQOHlSp+9cL
fk5fY5cHuMmpIj/Xv+u28yqCztfJ6R1CuKobJ+7/LBu+HuHNt9K0EfAt0W4mA1/ki0h2713rNInQ
D8Z41RZveTRXm7QDiFx3PzIHzRKAug6yqWW5mZXIvfZ1cMhmV3kNEPgNpuhJM7r33GqLLcolX9s8
VTZO0PDlIeyI+k9/Vm3Rk8InUa01xWsT9d/C2mxRMozsXWKTUCmHbhv0db7i9SZPWTbuvIgPJCvR
bNEzqz9XBR+Wloq3bCCvr1c8ugRil8TZdiagvLdFc8qyAmmfpHgfSnUlFm8YfCqxicIzjYxmsm2L
4FSXqEok/BlVrb+VgfYZ6Q6hmqZ+UnneWHVz329gLlpHRVcEMfvEPKQCkYu6rX4KrSh8PKkNtf6J
Sk/sj2aMNXmTYpgaPre5oe1R6K3DzlqjgFw4zauaii+VqUa+Z4w8+rrZJXLscFsbA/rCIdjU2ssO
usYmIXGTz7b2Zr9L3GnlNKeyTX3XnmxfeDmG71npbgvSPZcOyGIdNu0ltzqiuciRIKYGD6sVKpqU
TfdOTD/2RW99GkUII4uQ01Wo3n5I0Txxm2OhTD88B/0ry/tqDRn2n8ZwyMk8+ZEgXcziPK4mCzhf
oXvuijD0uOfJKyW7hppNmlVP8dByD3ZHc4t5hu53i9OnkWpfIHSPYFfrkzm53joue7wzEsipYoif
5KEXVvxEdvQpzWob6rCdAePtX90EggWRJT+zFb9r65+xYX2xhunPWm/JgUXmCTD2UwkL0ZmII5q2
W63RQfhoMBvdOHn6hqy4dRlZ7v22Tut9GTbZLZvA4SlR9yy62Te7LN1kbOrWOsQsRLFiHL60ASxt
Zq86DWflShcGgkBusq8zNzxhSxOg9mNET7OXWYeAndpRRIl2jAcDhmaUz09FnAz7HBHkE9BwY6cJ
MZ37KAvZzEJrBR5TbfsBY0RyTdqmjBPnlrVhtAnrc9VB6zGFTTIVA0i0M9gS5xU+hxHiv6sFBblq
E5W8uQkk3hLCerMND7vAWVTvTbPvFRu/gTx231uS9qvasTrU9iM0hjtgQMaEJRMS+erHXPHkpFV9
8alU5ES9pB0PpWVaayivjd9yu/wcLZg+EbyWT2jFLeBksA/gVHH964TxyQKGsyJUrc/R7jo8fIWK
t6aFfwZxkc8QQRSf2/rwSTydB7ak6j81L+j9DJTUp2chhWTNbv0ZFtwi0DGsPqGQjYhqI/EWKsYR
w0H9gv6kR0DCCdayGItZv+QKLKIx+pzbpFzBSzLBdIfttjJHFlnTPEY2z8RBaPaXFhHXS8N7fRrd
egvgjGdlFqB16WVQLVPHOrPXJqLk3ZS5Vt7ahI9sMFe9zatEYihBynsc0EhGFKYLjSUKipoP0Chg
vyEOevZoaisbyPhWVZUG45TmD7dPSTGjDQLHv3glpzNte/RE1iCF7BVuWIbfa0Z6razB8SeRGJuE
ELBvWP1OLxIPT/J42M7lpU+qad81cXCZeS9KbJ/ALL6nUSBuBFI7H00qlqxaUa9IoaPol88325xY
sIt6WhFIAF2HcjeJKZ5k1T7uVpAZ2q2xmKB2ebyCEZ9c7aErDt6M0yrSjniwlPO3oivwGSnmXYUr
32YqvS+Ag9ddPcQQX/j/BzOI36lyBW/FBhuC4XA7g9Z27E2QRKEfpARamxodHMHpNo6hDIkAjS9t
SG+2klz05dYdpgSu7Kyr1x3aoQo6bCzcAuIDAQG0WANr1XmZ46tZQSKS5aGNA/tlKD2C6la2bTqj
9IeCoEbhhe46wQDOb8gsb5qotNeTW/dHhDrscyy0mB/dDG6hIVymmdxQc7bQV6eIT7lRAdI1ThPS
dJvemuInuB3Vjo2/xSu7optW7TUUM4TSBE8tf1XEoco/TWfuMGIT1r5HiiaKYkLIk6Nt2jYodkUo
0pUZvze2Vt3CadR9ImrfuHuTYR7EdMwtv5/60o+aULnaZdNdRntU/Jx0/bkRg1ih2cwbV71jhPVG
XhDmSdr6RrQbcEMH8KeoUaDMLQy0HU1DmR7NSx9RWlfVkgv0xi0/ifHSNmQbsVH0jmHg4piauWeE
3Hd9qKR+76pXk4DOxrCnydda5dh6xbsQtnPKW+VHPfJFjZZmnM2yyjfNlPzVGOB3akTFcc65FV0d
n9J+GH0lnhx/xGWgZd1HFYJlRbWzI0bewWYKcA8SPUzpLggwXUO6QzjKD3M0hyczAL41ltEq6kZr
1Qh+J12pZ0dF9FBADQKj01gc3KnHGcQtqhOaYxe15pHKACpiYImoY7kBWJYdmcjsp3r0cHQZ2Txp
dd/sINluolGBslb9H7rOa7l1HVvXT8Qq5nArKsuWLcn2XHPdsGZaAHOOT78/wr3bXX32uUERIEXL
FAkOjPEHuRxzJ2uBVlZvXVveNB3AGwLb7cFr2++GzMzQagybJyzj4Qvsl6WfYMkt4uQLXIvWnGg/
xOkOOWgieGHMW53VRxXE8gxHSad6tfzdthZYOcKCLQ8FHAp81sNlmnAf6oPvWVTYm84byHUg0zRl
aEO37gul0uk6ATJEs6jdZ7748BCr2U2BiZupzHbLJFwWwwMXaBjk3hWRvpNe9oEh0LStSZntkFzV
d1kMmrDUBEIrZvVUTOhhtRGvqNy1rY2HJNxeSwYv7PKkC2UUH8jBZecU6V1XN90LMf4TZpcdMubJ
q2UY2qHiQdpE82sGgGPME3lrWc8Kh0Kz5VM3kfBKurplxao3JpE+K7vKEtMhr1xjmwCw2UgfOdnk
RcjJIbxphzAHIbl1vPQWB/LiOn6z65DIpW6d6/sBOt5x8fQAxi8iJ8zhUGmGNN/3CL8vvVsi55Xg
xYCe+j6a9V3r+c0GunK2jwKHmSSSYofK03cD3Z1d3bfjw8hJC+Wwb2rTxOorCPAstRD+qqNk2mL+
+OCn8smx+D9If2Z7qeF0MVtbLwMjI0jKgdb3GhxNGgTtzCgH5jPJj5j8DDzXUAMbCKi9a8KBkGJf
OyiY1yhBgA4vu3udQeGyKAQG1PybCQR9NtnzRieStnuswZh/fiKzMF5kkt20qF7CQTeiZ9la312b
OvwyVOekT+WpmJmubQ04V0k1o/IuHqtMqKcXvHe3Bi50YV0bKCKVEdS5CJxS2p47swDkNWVoOop6
EyGwetA11ixD7TSfjbOAgrDLHGsk17lFQbrs4WhihpFCSO0XjZX6lCcAAYL6hOVlf55GOZzV1lcj
XLs/5wnQKTg1vKk90u3g2w9zkfkHftzqbGV6dXbJd+27pbzOiP2ekURazknOoi2AlxSqs/kdxYA+
mw41BUZkaC5kL/wNqf6rNILmnNbFR+PnJFAKe2yOS5yzRA5gNfvZjCxxP59Hq0fL3GvxwnWNPN84
DuosZmGfBm01xKsO07wUZ94iBYugKdo5ffnhxqACukGUnJ9US4vPbm6XoRaXMWspPzqrhvCVODRO
rw5p932k6c156Rv0skbn0DAdnhs9BbsYE5Zu6qZ8S9LuV9sV/ee1UlvqMsWLg/b5HC0+yi+9PESr
G6VaZ6gtf+2u1nz83tumKia+NI07RePZFe+Qmiomup2B1D+rC6qygZd8WIUojLDV6/TUdQsF92Vr
jOnN0IIEN3v+MYpvDjKUKEEQwbdtFIVMUusXqF+Gsr2mGtMFErphnM5Rvon1KDosWX0c2xphhQJX
xCQ+jR28RI1gDRjsZJ3VN0DMg7qwt7xTtqvwq7D8JVSbrRFXLH8jaxN3gCiRCoH+/VYWAUur0SZf
gyHVGaCDeZZwzMPKg8dW//SX7Cd5F58rG6EhN5iOz+qYPh5Y2KDG8qR+q8qcynOzNqqrGhsxD27z
9af8v3ZHGNH/x9GjF7T7eZQkF4uDUY0hZsvfWZz0YWujCrdzNRuBkSI9DnUeUNThAFHh/136CWLp
86YJGvCZ0quB3NEMIP7282+JpwQVwMnQuqco6+NTpuXIub/02ATu+3i4FVH1lDIPnFHJxiGtyn8g
JydIlLfQtHo8ZhfzpUUbnnS45u+8tNE2AKMpJ4hkuUd1XjB3L/neGMXNoyoW5Q98198b3bcOw5om
0B0nP08CmcimMS+zgbXNASKC9+gbnuFg8MFL5uVboGiQ2A8UAiLlMJ600k15dPz5KmcE2RxPa4ma
yDMGiDfUQ3aOdIkud6cRVkHGunBpTmjBaM5moeq80SZAWr5lbtJA2A8Uj4qqSs9Bufzmx8afBtDq
yR4LvDXNpNvGlMjMsQuuo1ysA0nlCtZYmLCE2DpNW77oOaTGgWVUKLMq2fSZKF+chIozQlaI9hcH
iPbLlipMwFEIPlsTyrZ43Jj+kv4F6r+5REVih1giF9tWW+qnFOEMyyi1j4ppdu9NjX/K8CW64Z1J
TdpZul9TKg/e0uE939kPz5PlgUegOEbk0T/KIkIxIdF+9JFdhcjTDiBGZXbVdNY9bTDsqiyWP0QV
v5NJCnHgtr8PQt4QRPX+5JJ8Gu8Fs9DclywifClEUm8aHds2u3V/kpn3yQUwR3l61x9JltwpDcJx
6WuIVmRLtqVo05OJ4vzWy+3liIrpclgoHWxBaVrbRevaHeHjtqzG5KDXa74jICNVkGntZO9eAfpj
VyiHewGfxErK+HukVS5McIoJ5iOt9HIlr8Q73XKXezvq37vW+KsYuxp1cgiTVPupw+DVkvhJgA7Q
WGzRXE5vMklzyK3pzCS16+Y8u9R5NV6cNXs3A/UdraY+BkOjvWN9vZOBRUoVxt426rPdJBLxDlLw
p8Ro6tluTO3N0h0N+wx93Pl9DrLRKeN91kz+94b8dRP4YOvbaL6Q+BTbzEZOaaCCfESRf+uj5P6j
DUYr9FLPeGEFYJ2aKm4PLdyzR2x3sN6phP9pkA92guR3gyEx8bRh3YIyq1bvEfsYWIO8WXVEakOT
xa+s+oOsQEyNNK42S+MGD9DG0V7EHoThesFja0mXF1IMv2ezOy2z7B5j2/m3HmGLuADPjNF0c0AJ
nOlI1b8zvuxZ1bxTamnZ5qv/uVsdqQZVXzXq8K9Pf439n6dQu90lUvM8YmXaSZD5hP2xmhp/bpYj
dseqr7bU+2aIdQ5S/f/Y/Nr/dbgaU81/janzqLHZ6IqtpVfThrVdhvZbUVS8VNdN3SOEIZ36v6PW
YBMQrPszDcjuDj+2f/U/P/rZypkyoOZoe5HK+qyaan3NjnaJ+Jjq2+38v33Uq4kih+SpnE1xdwyd
x8HPrRAQkbirsSp3md0TezyoMdXocNP1eIyePodyN30VTGNfH+pwbjzZqPl/jqkdRbs01HdWreP1
5J9jidZuDGPQT19jrDhDxOytl9LOjF3sV+LgVEiNl1rtXPXK1q9RHsS8+qbuR+MbHzlA5Iepa9N5
iWS+czEgupXzwvJJzBsk3srvMYiLQ4IB5JHCCKxl2ImY7G0NMxi2Q5ORS4mKZ7cc2ic7yQ4+79gL
Tp6ESEuanWCOHVKW/JcCydYD4i7vRZN5V+iH+k5j2cW0ItznsZsSInz9OZ26M2Io+QX3XomlDkBu
UFTLzgoMF9OTHP24cvkhPWQnudDBg4T+c9E1+nf01oqtHN1ipy/GK+XmniVmj0xjmU5hi7rhwW5K
Kj06gkyGCVGO0HubDoP+XnsjgNEuXdkUZJIy/KGwoBLWX0n122r7lpUygMZeOB/LaFfbHO7cPYsR
Kaim8ie5/Pmihhph9tcgy0+qpxqIwmLfQv3equPVWNeb74EzNE+qN8TlQoVpeu66OQCn1sltmafj
vZBRAQ02HneaGMe7GotLgl3AUVfVC3DlvMR1/gcZmn8dsExIVZOVBIOynkM1uflPPDrypk4TVEt8
0rEu3HwdMPTYPdhak53UWM1z+9Rp0TVoqeHP5Ra9RPFqLLmOiWc67z1frOkJpm01Jpz4lhdUUNWQ
Uw6gbrPyl5rX1VA8LnOoV4Z5UN1kbsv7TFb88wwFFtgmQCWFeVUgV+Cgr0mVeMekZX5FsuV/Qbef
h7QL8bkRffsa/+/jSPEXwCEtc6/O93XgYMSPiWocK5t8DFFwKp+RDLRP1rTq59TxtFFjqhlKvXzu
1kYkGnBOc15WzSeoOf/e8XWwkS7esTL1168htTVnUfn8NeYn+R89aIh+mjjY+E2bPJcmJWOJWe/n
1teYq3WACJrgrI7QqDB9HlaIOjtqJmCYzkR1PKlszFD0vHsXJIJ2ETHDXnUNWea4IfTwrj2nfZdR
tIJ81lzhenA8yvyYSAmoeu2Osq9wDAZnglQTay/pvltBBr6ttMkwr12bovrRbEHud2Pvvk9FMx6l
RsSm9mZTmx67ppq3woYrP3Sud44aghI3JTuna4ZEJC1z37yhYAkWyA/Vc3Ijfax1AtWL/ch9s2wH
laQuv6mhshdEE3m1PKkuiCk7xMPxe43Ow9ac6uDNiQcNSbBY2zlB4L8ZhEZHvSCoU90SqRf01why
1MEW08UrDIaL2hmB6Hj7ZnJbD+E4WzxXVfWqrydNO8LdLgiKJ3UgtsTEdHOPMxLGhRs1NvLm2ckW
FaqA9X0QVwMkGl55k3qxqXeTb3oR6c61jNMN0EVCyzWXo5e1e+kNGdhPER8K1ELexHirqibfBxrG
0Nm46l6O7oMkgUPx1+h3Jaisdy0dyE5l+rdepLzd5yJ/d4xpJs5nlsM0JiMWt7zLEkN3Rkc0ex+0
iWJLEH0gB40Fx4T4c9DbB9Wrq7F586wTs2O8c/Gy9EAFnT3TDKBvpUhRF5F8bycyWVlNSQoajXk0
CuGFkprAmuXzwgGkyy7O7H5PGmvNjfmE8/lj7q0itM1cHANzi/io/+qufjCqMbOjZWsvVtF8600N
Kx6/nl/40shwlBP56oy1i2ZBi0woHofCraAammgIoppV/uiK4TWKav0NJ0OFuNk0dhA9cvJaaU2s
rms112c2QBetjdqSa4zhlvazKET2OWRMUXzWrOGetNmvyvWtY4uNxVU66MPNhLiXvM7/IvZuf/m2
vA5TbvzBZmOfBq3DYumlnZcNAXlBDbvrgEs46SZAXPmbWPHXsmg2Am+MdztpTzFA3l9GjjCc9pph
Y3I33fKCMm+xLw3ytIWWFDt/TCqK3vE3gr76MPgQGWQXSPTp0+7VHsqGRIAb/2rkD10s7iFojRWd
X/jbWSdHWCSyxDjbJ2mrg4x1F/O2JGPxNvbJyi7M5Fl1sxq9UUATTzDv3deon6lD9WMNV8OaXuPG
XvllSbsHFZwc2xqNEEcrjtg9YeKQuc2RpF+zs1daOStz607oz59fqEFSoNgCgtolGoV+ilrZJjG7
mOSNu7HNG66Dd7EwA1lMtXsRmSVu3wWoL82o3k2vQ7M2L24Oq7X3YfGNW9eae7UP6dPg0uOhvZnc
3z2T87stveCRV8jzY5HxPjjWjIs2JszrvgkhOHLNuJquPR29xXs9kLlfewPF4nuBE6/qoQdc3dsg
3cuoct67ssZst8gPal8fOPrNi5rjZ6+y61s3LidbT3VkLcxjWmfLNV+bTh8vS9KZpGvoVX077Adf
c9EyMt3rZBoea94535DRQTNADVrrnsThHTPP+SU3G/eqjwZ7o7lbdnYcDwjWrn21SzUUMLF5Gq6q
83mqvG4diqoladR8lMdxyElLthLDNN9pJIQhlMNUt1z/AEUAl0+vsGeqFsCJ6E6dydGLry+nXs5v
n121x2iq4Rw76TXPhr/sMilPORmv6zDU/2pQwPR2+MrV4X/tGPVgejb5Kl/HdpZnWJt2MuoNAHKk
RdazxB3JoMlMEAywI/Fipf60lwNkSiPTxQtPEiQBd1jmp9XDSI2p43ysgV5U16/tVxh3ZBnWz3+N
L3WLfFHjaugyioZQLjK2co4kjFOaIukKAMZQLMesooi8jsU2sydCQAI4h9u95U7xXkW1vKpeEMzR
Cq3EkXzdOXaJdtBGN2EhXfRvuluYzy6+HyBGOkAvHFEDS2Vx/FAd2VBjQq9+eVJdowPKARkvO6hu
NRfJKRoDkMPrJ5HxzF+WMf78w2rIdeYwbjJxVz0nH0mxjmiiqG6M9/vOtddE9Ppx6TrVGS6Gu1Hd
zPSc1wYKruqp79cJ85i5efOqvnu+4rwmJ9Hw01y/9wosmk2j2qluhbk8t2aB2436bm6ODFKCENTa
U2eLo+E1q0jxUlimtOYYhR5qdducXYoFJJLnmrnaLtuj7lIZEph/vntTOW8SIbwfAIgvDVt40vE8
tc7yD3mLj5lM6Peqhy5CUV4+8PnmVU9ouMGjs7qC4MiOVelG585a5CWKtPhIHbI4loh4vph58pEh
z/a7m727PePX7vnV7yIvXSyX0+lsVJga+wnoG3I/8e8ThfiWDD4LA0P4yTWbigQkjhAXSqSHZFre
3KWwNshxAt+oMve5W/py2eS1we3Nkzpk+YtqNNfNXsiGIpEd/fBQeAyHFAa6P9bU00Q9ALgCeg6H
Tkdjs4fFEnTTBbD8cmra+ie2mdrJMfL5zelrbrvp1cAP/gPftV/F4ocU6FHurqK9dOWfus/TlziJ
0a3NPG0PTV//qJzEIGjt9oZvuu/SPVASy75ZyzLuLS1Odr6WXYQW/CJc1892E/+x4/JnP0mb8k7t
HQ0Qo1TZfIyzEBqbmiRDgQnyQyCt9O+RIlE2Oz5QpJpipceDndZTsDUl5aUaIMC9LA9k5BNKfpie
d0WC+QvqxFQJjG/1IoKjE1D5BPie7WqJPKbtAVYawcK37RA9OX/7sL6vY2HcLb09Q0SvN1ShxF4v
yYg5yF2SeJnI9+rE5o1nvUzT3yaOJ9at7Fz/OOc98ocTAOUmJM+oHQ2NuhqcpnoPd95EHiSyzr+A
eujXjAzYFn0ld1u4xeoju5x4PSKx6Yrvde43j8Xkpc2Q+eJRuAfc7UkypjSaPcmnKUh+zQWmi9OI
di5Wi/8s0GCqzgxwAxRt6Ayyu1G8NQ5O7cizcAqy8nHlb0WhWx8gP3+OTlL9Y6OCSS3oT9z3NeRv
SbK+rBCHGLt+oyNSd8K5b7zrpRG/1qBUVE81tdMZe4jzJMfWI1QTVSZIlym4RJBV7sioGMD+kiPY
iF2CF8PLYNj6Y6a0ugtMat2q6yCkeM0TtODXnQPowsdoQcae3OFJDVmwDw5e7Nbb1k+NRzBYHShP
AERrTw0ZloPgW5elZ/WB9e1zsngzE7vEx9KIVrXPqn/MEZBWO65uqocnldhlfoSFzrpzYmVDvbo7
q15gGv0j1jIQAh6S9GrMxCPkNASFC4uGD6iGoGTPo4G96PoB4WvzLq1THTQCRxBVJ6+9SfVh3amt
zTSS+NMgDZzUEaS6x3NUogL1dUrhZ2fEV9PP75zHYxnGwfyYE9Ids2OYjzbCGq1o5DnLJW+6skv+
cTsXXWlip7sn3Xs2/q7wxH0jpxnOljNhTVJYb9VU/ZIpQhNqHylaPUScMjiCGLXfXAM/Q20Ixp06
trBMca6xqQnV3lGn0oP9unOI7Ffe9xVgmGbOz4EkgoCKFt9VgzhKuavTqNyl/x4z5zjfiDpAvNs1
4/ssJlBeUYD2t33IZGw9/LK3HumiMemDaTmpbqIF/clYgIeoQ4zRtR68wGYvjz+PL1rKyBMqrUd3
/Xgtmj1w9whBdLhttdZ7d9WkScts147TyROJd+/QRr9OiQbN3ASAVtoCdjSONAd1MBlBeUNLjjVN
1BUhqN92xwWadgCb/3W+pv+nzLVoB7MfYBS2KXe4dCYWd23/2VVjnd1sG4P3mephYloelhqA3WfX
jPjUkh8igBsvamiyFsp5faJj61GLhxqbl+hsFDwYqtd02nDsnKbkCP6oagZ3fqkAhzx/DsGCxNFq
DDaWV8Svns9j3qGd5c6mvaG2S6XYGsVdNYEuD3ppLVfVmyK/vcaNfyjNLE7DpV2zwE3tbdTeMuYt
nzkmqbM2TfZfY1aQ/gl0nZfeULU3I4ZV9sfDW3Rq9btquI9Q8BioVn+NRfb43sT69ISij34fRJQ8
NYb719cBKesUlDfa9vA15mNX1k2fJ22HEcEKZIRCZ3LnJzNOXrspyK+8A/MrJfTzAAnirHoYZbr6
Rm0Gmbwbnd2d/mNMfcxpy59NF4mtUdU5IJ/Cu6nGb8gSehACYKgzVukaIF1qMc24TeGoPpokqh5R
WpFeC5L4oMbyuCBXmQAxl0VZhXMd6Rvu/eikDrYtPFpLVIotG/hPpWOHlTHN7kQfN49mqe4dicJn
9F6bR5kicmtLLQp16KB4PYwXr7cHLgA7JfCpLYVUkFKG2zz0uUle2sQ/qZ1qCJ8xg+R9G5yMeayu
sz1d3EYO/J6j9d7aY3UOpqYHFTSL/LkR1a6odpo+Vtu29Zqt4YgF4FHU7m3N8p6HFIpGMkTpaj+2
w8ftW2tFJXz44SmqhmdnECi2S2pS8BJ+Rn2ydySCB6nDSqckAggqoz5Osft78QsQbM1JHwTMCU2C
6dYHc9sRg4Qt0UcR4C9k5psFlHA4xRpE0oi3uar2gY+BXW+DQde18Qxi4t1ovPggeCGQ4NaBpANS
Hgbzoi9ozXWGZlFcgJ3ka4dsMj9YdzHZgF7YVpZ+zfvshBm19lT3FfTYYfRP+QABzrLek3ZMWP75
rJNBe+aD9B9L7hjnmYo2+Y6OZKJVbvJi7uBMbfQJJ13UiSnfzrgBBNWQbrqFdySL4Wd9uBmyDV5X
Eb4ZEoM71za8R2E92W2i7zWMUTZl/LEsyxsVoW3cGdW+dDv/MuS4wZAIYPOrmUcU4F2rviBa9g2E
xYQLXTfsK0/i42qa0XUofnMaeUZuxdqg+zyGnm1RuS014yknVs2dSb9ZGWce63y5OAjOCglIJNew
XExNOHlzemyNsTk3fdTssI8ct63niafMb5at3pnfxIR/AIipficWKBr6Ut0c4B+32rTftSSujzlq
jU/IJIIr4Z2yy1qve6rKkiyJOcLfWqJQ1PPwBJDg2DcIMnZNGhZNdQjyKTgV1lxvM+IGlla23Fi4
aYXN0B+dekUEit7Y2aOb7gEI/0Sq6cdqJnq0qZKHXK0hBA7Xh6izkcHjvnFbDbhe2nUXgxadBOBa
aEmwYu8t3vaWC9tG/1mn5gyvzm4uI0CDk7YmPKz2piJqYw2rCVG4jXrqIJlEmKVIkYyIx05/N/Mf
g6tdswyeL+IoYZbcQC//s/hWfab+pvMmTBs01/TzXNbG3YbhYXPbU+51mzEFf+PVoVXI+KkvanEW
ExFGbvD8zhJfnqyvkNsb17u3yklZeQOaFF78jlEvAWZKDtWtm+Yg3fmnb+v+0+SnXUgqsJOkQj/B
DnirUVtyvZMYJI4QAjKNUWBaVjZrpuQbRIAiHJP4d5tXuGTH9pF3+ZCCWEHeqtlzQf9pMixiJtLw
VB8w5ehq55XEiLlJQJdto6R9BH4Lx8xvcX/TrfIkG+bBRLPDZRzasOrJCTTFK5qm+tMQx8ZTtzae
jWGlBwkzKzbSFNHO7kHqScNkhaJ5PXOv0+5EmvohoKx9XIrfGpUHlBhiFIVIZfwanLH66JA156V9
7Ats7DwfTpMpqIHoE/TUgPD4WbQAeZYbK5IupO5ZV/YVW/N8gxvAe5bokj/vOSuEejtDLn6ZAhLs
jdnPVIXFHWEVXp9dDUIp0ntw+HbyNIG83GCbRVTBorBPdTg8dkfyesnE3g1W9dl6+C38KEegzALe
6JsZIAa7AHgYHeSCVaMJYX7TG1CZuj8jpMEY2O+uDYDzNa5H1tnb2EWnhwhNlzu97EEo9xoGLIau
IR+JXowQEYWFyn/M9XyfpNs+kWrMw6WfEUXLuxfYy3cyze3GQU/+FMwmKFAzck6e65+1aAjOWhr5
Z2fF6dRJ/6P1g6cqZpq1W41pLKvr44LCEhaqf48AUQ913/+N94EFJ9gVO61K5+cRr6Inj+RxuRKI
RWY+Ms+/gH+YibKniCs4/j2xaie7IYAvJcnOtPpo05aQKPKkJlHRCZuqW+Uca78uN07qdgeg6yWg
uMABdMPLYA+Z+ewVFKXMEs0tpGMfldP7ZHlKY5smyaGaO/swNHXwVxa8wWXq9S76tbjNFs4779Jg
hchov2JrCAsnF2dzEvgj1nq7ZaUeHAeAZwcHHCi4E0pSWsTirYdw7zklSQ/d3hIzPgeTM75mIxpF
Hj3EZNJdZ4u3Itfcy1dTj6X32XWJ/E9uA0UMm6+rExE7BqMDjtHPAXrWQbCPRBSEMkB9zWDqC1ky
b0xd8ChGtnVZmoSyKdHH76wwd4VI57O+IN+EUNTNSMQfZ3WIgqrzhG6xuhlZnfEiXptVPMcuJuNJ
t5vuNg7dfO2SdeamF1SiuzUxoW7dZIdKeLoMM4+fEUzYSetYf/RDRuThxB9pZqJzaJevjjW5+6mI
WX+vTeQ/L0EPD60zkl3b3zKvTc+S5cE5i7x4a5UQAGBjxxfHtW+msGBvBBN3FHaPI4gr8nvJbtSa
24JBJYk9Fmf9KnBm5EeFAXPXijRUYWCJtrN6XYHA/Hej9dSLBrRNywC7DEsiqRVVIDWmPOhIs+DX
4CF7vhYCtMXcmRG2rhhuwZHADDSAYy0G0FizGGdWnBGfJTXyhKD0iRu1vLT2/KrLZYLaEbnbCVWa
cF67yBTM4WDzY9mZD9DMkxm8kh7pycUAXRTY5QVExnGcYaQAV7r2dn/TOvyfCjtJtyYmmkuoMHNy
JfA74M923jgXcAoW/zplhkEo2OcvAaW5c9LWHwtwo3e8NkAblj/kGGfveoFLTND99suIm1tlCbw1
VdAsJiudjBvKC3zjWTUzrzAAVoG2jdTRaIBjr1apVgPsGYEUmJvCPqvT4Fr5FjeiOOVJxZQ99d4W
w27gIZQUAMGVS1iimBZ7pctz4YY2U97zaEDpbQAK4L827tOWv4fkSPSckGA9pov8kEjBIT66n7GW
23reBMF9xRsB0N6mBr8u+r+ZFmZD8w/rmu7SjfmhmRpek6ACUw9Laz2FJNTB42yakye/l0VlfUNC
HkXO6W6mwjlmo3ZfSAKs9Fb9UNur8UDyt95bxySYJNX6bZAswUnGzjWhlBZmJrJKnV4g/GeBGHcv
vm3OT0aWvE06q1RZC2QUJZTh1aSpjtC1SVv+HlCgj08FCJE3/d6l4A2Wq3I/hSOy+Z9+9IwHsF0f
aWxtZiFgM08bK66+yIZ2W2Zu8AoLwHvR57cFBN+rBRjBLUS7r5P0W0VggHxlDLSyopiquktm5sR8
VQ5AU9MOae9L4icrA/7ibAvRW2FdlcMRdkT51ttNe5xgi4Sqa6ZeC964cfAL1dpnwmX+n653t2Yl
fs+uNh/KJFsuCH+8Dgtgb9t30xeBlMuLaI2GyjBSmN7gZTuncetDBQ3cErAztBSJuZyvtzI1/BGp
YE9SZCzFxlumfMcq+sUiz8Esvs3zl14CFvtRuG+YlnWnfMXMVCuuToKwONneS7ziRhtr1k8AI+SK
JFXNbMYfmmZFu+TfQ2pcHZ6vj11zrgTXNeig023yMqNVQM/WBDltNLXYRvsZR8ijI9+SFqRA9Jha
ke0FdF63s+AWjdMDoXLUDfG8+9TVUBghhRvKbRYMfuKh5L0KbqgdfZRBkpx+zn4rzuCynGVHsMo3
UZvqiXZquGRHtZkuZJBgYfHvjU0J2tfvTBSEKu0wr5BCYtn8XA7ArUWL10O0STVjzSMwKsBi7aiq
fPe0YpvqAofc3/YwgmJeL1y7nlFtfeETXSPVl52CKqrBacnn/KiOjL2OK4MsovjX57v1JOooQ+rz
xvXybKu+ZYrWNAVYhM9WV7+DaPWDUhjxghCS+3gCw/mrX3+/yY69Y4EataoBqyZV119tJiyRKWlh
fKe6eV4fZKWZ+M+s36kA9ynwzjiqP6m+Bs7LMq5HxEmGehdU1W/1uWwScMzXn/HzF1aDCi9VRFRd
nJU0+jU2VWZ/QGoFTyZAH5/YX3U3QLulQj3N2bTTzeaHwgOrZgRG3Tfw68inIjmS16OLGVHtZczx
frtTRe9PnJfUxd8DzMVd0Ep+URcJ0X2Xtg/127up/zKS99kvjcW07owxenuE7pS3ynPmsfzrJJpt
Xz8a2GETCHUrturnUr+G2qrw+Ew3alPdBY40I+rK/SYoh+KMr2MA+kxtrg1EBO4N7VDj9c7cMqYL
QARgzlgNYwT6H5vq0x6OFCCRfas4f24u2QAayo2P6u9NbUuOut0mXfptmcyzunKfVwlq6aZ0snmr
rrW6KmlXsv7vDMRXVgyA+k3UJ9SWGvu8HVRfNVaGY0jbSyCaiD6O/V398J+3pro0X3eD2tOQ+dzU
YNi36lKoL2kODdenE6UZkkEnynXqn91qG4Lc5ef1tQtvWABeWfucaIC77mHURQfTVu6LBaJzZ853
c5061Gs7T1zvsIgFJDB2fBsdOidKuC16Qk5alP/PH/6P76A2sb2C7G5K8/PIz18PNRkcSgfL3Kop
QL3fe+TGjy6ArOmeweX9vLifcIr/eGr+A1Tx31fQooxXxrAml3ZvycJYdokv/9b6XN99XWEmwbPp
+VC6vyYXfXjNMbHcq+8yRPVL5i76Ho3GYQnbXD51o6kB81jnofWxVp9UW//fsaCvFoQDZLpVd8KQ
ZHtCGJYu641gTkg72XCsv26f9QC3XjjANsMRCbajuoOn3hmPc+GwLKl3hfc/jJ3XcqTK1q2fiAi8
uS3vVWqZlvqGaIv3nqc/H0mvjbZi7RP/TUY6oAqSJHPOOcboED6yp+DK/3ldM4uPrk+ssJNqhCtM
ASnL2BvDq61OAYxaZpYTvQ3T2zQti5EkiktdhvVnmpEMdbS2rlV0xKzEd8uTmCNFf5Esb+uHITpn
RftYON3BqfS1GAnzIcgK7KXXusJBIOZCNuzVHobu4/KGL2NZ1ImiN41CuW13FUF6e98KdqJNF4Nd
9FiO/zwERVk8NZGbjxHlOfupXRQ/1c3DNi9M8+/Ug6wcDv5YP3pg5VYx4TFZTJBbaxLhPH04VAeg
qaeyUR3UHToU+OlZF4gn3pkqwqDWQzrWjxZrA/aHFxWLxShnaGxHjylBKV3ZnI0pVnXs88e0s5ud
ro8sJSpV3shehu2mhWBmhYN3J3AHQzrJRepjV268IH+wEC9eHry4qijOr9NSFpXLMPl0SNbF9aFF
flAMRpGU03QtcmoEfEkPwTyJuy9OkhHPOBCzwrBrXWD1a/GWgGqnVmQ/1Ha29pYakCiJfcuAavAW
UN27KbAUPjesCaX4iB0caEg4xTf0kfoStIS7Q2OyFfdYJOKxh9PyBKJc9shD/CMd1JMTaslOHvtz
pOcQlDnNQUwyCrN2DWY3hz1342fe/AXQ6l+A8pOjOKF48iLHTF9PaBgz6H6NnXNHLM6eY5bdyHxy
0TzbpWJELJOBrMjWkeOW36fWvbJpB4D3y13ME4uZNJo+M4mdGBvXAC4kQCXgAt6IS9ZYiTvQj4ou
+NaAnGjwovSKsZ15zMRii3jdYj/Y1nEgMAd/7h54JBzFgblOUAybV1fzLipQvAyfm6rMkzBY6lup
RdpOnF/8LtcM+mOtPoxaWu9kXXsUT3V5tCKXNs3PUBuCVZ9lMP0DIf+7QVsmDkl8+0V5XtixPc1R
pGH7QIz/VknMFHR+nXZXCNn1A6FpxUmgdrqgKU6MhT+5nyTz8xVPYpljlgfDB/p3DDxTH5xyYwCQ
hhbD0lA4yXgJbGbwDQyB25xbJp6MGNaejO3RIDzYzdAN+c9kLjosM/ryJOcBPc33y01YWkVOdPn/
n4q1Wg966bpM9eLHiOK8Fl/KIjdXjgGyHyxoIWYQC12pMQ8yGouii7jsvOQSWRQ2edXmLH7tv2H1
84dS/M4Pq4z52Dy114QFXHAIIo/Bh16sX3GOYLoWr8mYQQez9gb9G1wr2JP9Njpkle/LW9F9zrrT
FzQgGKTx4nkdJ0aqWNEtyVI3jAkuBwWmSIUwsWkRJv7OksxRkqL8YS07//p87EHiXPsMXreWfEV4
+s7ESzWu4evNcEL9sMUP0cuTaqvyUSzLxKJO5EQyn3paFooijiA4rz0AIEtn0WUpitySLI9xqVuu
8enYIH1pIOpgDmPOFBNnQyBAehBl8eZxxyO28VP7/OPHXMlWgdTJH5aR4hHOI2/87gG0P4rhGsCk
S9D09Az8poFyQ4yUf8+Ko+epiqCc6mDn8eYzFMQDKbJs4T5hQgTAQ7QuDcseUDSIZOknip37s1PK
9Dj/+mkkz2CP5Z2Z1zPzYBa1jpo2+E/+896J3NxLZD+XxUHzWT/0+nyBz0dJCo6N2nxWRqhmxbyy
rB7Esf9Wt3QRrfM6W2SXRDyPpShy4rj/edYP2xnRW3T8dKl/q/t01k9X8qYJH6G5svFB9E2vOBrO
+CqKcd6rihdeJJhSAGcCI2LzPpnZlmSpGxM0QYHf0aeoNbJzJzHdipMvXT+0iKyre0QI4YKfR7R4
WcR7srwsy0v1P+uWw8R7J/r9W93/9VTumE7g/iwk2q/f2Ci0sayd1sLiw7Uk8052KX+wVfxb9091
835iOu18BXGeT33mK3SRc1Gk7o/cOP5aTA1iDypyyzdazCFLUeSWBdnS+VPdp6Lo57YQBrQ/lRJK
hCgzAfLxcuJ7Z3krhvCcFbWiPGLKZludFMlOdbKnZXonmArY+FKWxglGLspi5mct5GFRMhLDnk1H
rmfU41pMD1j/oWStYAb+C1ebJw1TxoYgZpcsHwFhQv62+bfpdhkKltj0L32WYbDUfRouoihae6+K
MVnYIL06edQ3jaXG41rsfyMCDDAXRf2zV3fBbn7jxU1ZknlaXcridv3PomhYXl1R9DCk/J2+RfnT
GUTdmETETigRr9Ey2c8L67ldPJ/lyAqtEjZvydHAMKJNFpIPO8elmzhWJGJhsBRF7lM/MYkudR/+
uGj5dEjnFNJ21K5EBd5LoBSoBogeWMo1hUiO6cOVo4hXP4mpy02iJDmIO5NHbZocRtlaVYllHMTL
vjzR+d3/YMz8sFRYuoqceLxB1mLRmzvNRq7UgvRECwNoUlS4srvRyXHHwOaiDDfxis52SjEC+lEN
qzfxIv+1apWyt0U6G9dJhXMwTZNjBEUwKHFAayIpK7yVq6XsGp4E/5lvrPKJd9gaDQTImJAXy4eh
Kt5eV92zwGwbOAACGe4acVfFcykToExqkT3nITgTgSdXpwc81pDu1LM989PtFzf1wyOat67zXRd7
FpGdX/MA5+To6MNW3GVx2SURP2Apihv7qW7e1YmWz2DOpadoXv6S6vvq2kRab4WMIVJxXuq+NlnY
7zWIALcqiFmKQM8gIM2O6EzSaqj4zjQLmp6p1XEI81SjCO2m0nsKlGSvTOeQozK55l5Zr0SvsUn6
gzTm+kZuE4L0ui5bVQGvukicxNbXpkOAp0JM0SWO7J0c+Ea6hTIIwWV29luskkQND9axUr3qAUwW
vmZIYwGeJxbqRaF8id3+eYpo/+JBA/sF/E25gTWuh5WDoqhLIDxKItwTZQ8LRGgW8ZfQsWAW1Jvr
EMKFYBG2sFPx7e8dwx3vcVH9BO94aHUlf+1THVWt2P2W5izJS3TgT64nEymeVM+tMxrfHaz1eHZd
D4eDUsOO03UrryrLr+VITC9b8vxFlWNzDaMO4VUBtF1yNskC6JiSx9Qo4G+S5U0BRTDMUDlx3Agx
Frd+asGUhJhAh6KAHyn7KjPz2zhExU3kRJJkmQXvWZpCLIwR3shCb5MX0A+5Q/eu4zzb1/JE5ZfI
hYYcCUwcm8kAvLJddm5hFsJ6LQP41FyERGUYDDd1khET5NQd++Eqs09EauBeczC217B+De0Q3Lsp
AegS3F05+gatpnQUVXmCSDe8i7ByZRCfaQbeGsu7V7Bh32U8ofdYUpT10PceOwgaQtMhtCo2uZcp
kqJoyK6GrmtuStQ4D+OUlAlheyZjC3Q1PZYGX03itZJbqKJ1eGf0AbG5vlfhhXF/D1Ew3uYS0Rww
/1qMueX4IjCcB1hmgnXh1yt4T7WtpRj6ZhiqFI43gukzTdFPpkWoM2GtykY11aheIQUPDQYK4Lnj
55cCqN2lmpKlyPjcRxk21A5qIxNsWq6e0lGPtbWia8pJJNng/VOZtYW0HhxQ7o4fY2yG1OC5dQkY
tc2+fY+69E3DlU5cOHB/3i0dPDORiUQrZAUsMe34G3fnVz+N1PehiohWgBDn2esTwq7hwXoYFXzJ
xhAZ58JO25PahvUhjsPsxiNQgPzX8peqlxhcSaxfZa19LmENutpB9NCZRQX0VSq/hC2OIwuyx60o
igZcoS/Qr6fbsl+1CHeshql7qMSI8oXEck3H4cGmypKA3TJnbD4cbKTfrHjUz+JUZaUrN8vxD4DD
UOpMoEXb8cEpNssvqL3oj++P0XzeUhvrh6qpt6kMrc3aRWK59ZInhApHjPZZxV7Z1M8ALaovYM/b
G6bjoyghtFt/QbQOMFTSQ9Y09RB1lpZ/Piiyn2UbPi5UAwnUBvaDxWLKSiDoLvCntZeyw6ycx7Cd
iAYLJosjNJgR0WzcClWX6j1km8paFMXtSWJ5+lRZxIRN98fsewJdimmhF+7N/s/8d+IodfdmVoI5
m+4frNNE5CWDgz49Y6bvdJhTRFYkhTeCcF/KYrT1NRSSHypFs2hpAHdsugcCZ4jA87oVcV1IKuQF
k5JavpWl5x9as/PgePeLb3m+E+1h55e7WIW1qRglC4O1ZKMWjj3wWHmBd2mmpIvgPbE1d/+hoW1j
5GRePdcMt0AYwnPeJ2gYTonIiTqdXTaSDSaMaqESVOgN/o+O4pC593J00yMO+H85JLY74itkZf/5
NHWTQXL72N9yGWvg+tOvE73FRYYsV6tLXE84CtyOulGDgIWR8hpMSQrBxFUUB9eFsTBwO8Drcohx
fWrOZZjLV0snkUNB78yHr8GPzMGhjVXFzwsHTYxBkk7Wq0EoPsxSovXToaIoLlzDOnqwIAKfDxVX
+3BEourbJidA43PD9KuGPATs+Dhm5luMPCmRS6Mdn+uhiM92HxBwosC82ST4GWW8Fdso85UnOfe7
i62WP1JfkZ86M5OfVL+8NUywN3zTIF0gHeTr12rwf1llrZ5NQkte7YRT4czJrzFsBq9BIX0Fj+w9
iEY9965uFpp30Uak8DYGUPclnXr25WvUKfqz4gbZixIdRRe+OcmTXFXAL29+GQ+X1lPiaz8lkPup
3UqPSrJmNa6Ys4nGm4qiD0BTHDmu/VuOOtRLbWyXIJfi18Qp4dFWtHotilpbdQcN1dRNrhsw4q9M
o2m/IGMFdZHRq9sAQOVr1SKLIIPX20/4yldCwfKNmbj6oUcy856b/TMhNM27kX8f7cr+akh2fUry
AOokU23eq5FACtky0jskOnDp+u0fzzLrd0K21M0YoiJuVu6zQvAZHLZ1R7wnudCvtyPSsOCF/6kC
Fvm38VOdalhExSbjJe+ccoteWw7DnJU9J5Jhnqq4GeDcbrNnFcT0F6TfV6JRIoztmQiMryB55auo
Mt0K/4Ld5XtR7GGTOCrOEK1FsQxt/T7ipRMlccamk68yXG8qiOizN4zEJWSGr51LuGKARZcuLGxm
esXoHjYbYvGg9YRadlu4nXUSLW3tOltd6QzGHWono8vMA2FM8NrKRbsG4xOcRNEKZJMwhaA9i6KJ
EBE6kKp7EcVRGr7bfPNvojS0yZ35Or1rIfE9bu8d/KCTHuOklq+BC4zYd5Gr6tLiTqDPFtqJ9jF3
6pcorOUzwQrdo6rWvCohrPJFZF9EB1EPL+Iul8rkJqpEosNyFJgAGMpGRXA1Qz02Mb1H0T0EjnZP
9ceqynZ2YxcIFpZbaMzzszlY2TloAMtNZMH5WZJJqqawoZmVh03otJCOm0H14CsWUuCD8QxDWPwu
G4WzhTczP4giGB1C6tXsNdd7KCm1lliCqZvSDu4KTj+iatIedWW5JlC8iN+Jok72wPGtnYrv4900
tHNqS8aT7ifWNY8MAiymbvUg/x6IljzyaVOuLOsU1IjI2VMyKrG7xoJXEb/7T93SReQMqf5dtKqy
/7fj1ZoAmMYMH8p+rG69VBAundlQ3xHVpfMl+p3K7oved+ZrZfXwA6Vqdkl8zYTZuIiJiOvGr21h
P4quvRZfykBz3soqlTd2GRrXOHcQYClL2FLghX0BjvRTgvxqG2Zrm7Chi5zzUtl9+L1RCBAzNLt6
cPTGO0mmFe2D2JefYFUpV+L01vgm5071s8FvRBiRHsLDOGgHbLY5rLu58eiYcI7zulsQWyrpKkrK
DGZcOKouOXPqxcz9Teuq4amEnPxvw9xHNOdLLTgSgp+h8d/IoyeHG9HuE/d4EWcLLZtKswBOWFj6
cS6KZtVRon7Hqx3MPT1FfTT0yNjLZgd2ezmFYelnk/Dyk+Ub0jZWMhVZqs46GMT7HtG6qS6Kpls7
M0qG+4COy6at5eqFt1Em9Me2vrF2foSbR/pTOc92F7Ek7TNj9/hk1pn+E0wiZJE68zyjj5c2iSxA
Kt64LYuivIVqXR50rehOgV0bqPu6ObIEjQU/FsGqTHwgM9UcWiy3dd9Dr3+JAl36LRFpOV8oSRWo
4jLj1xB3331Jst4Us0pgO1bGJ9+EG5wlivcAhNreJxOpuCy58bmNQ2OPOSB+sIECEeNcGdjPmMhM
d/TfmYC/AT6UfqkeOshEJ7HCZhEeebb+O4EZWW3aZw9pjqr+0jbELMNTXD07NXvCpi2UB+I2GsJz
UFgCd2VtMK657kFVNTSoemuiNJBj1OKUJjmLnGWVuAChQLg2EbQu6Nd8UazOeU5j500ZQumqt47D
PYC+t/Tj8iSKjQbzXGqFzVENW4ipFNZlxyYn1C2rbOfFA5C+KjpfvrZF7r4E5fiuGp56E6VxigC3
VONBdHUU6xwohnsXJb/19nWcx1/0THVf3BFfYmZUT7lmWS/uvncT6z3kU7mve7neW3XnfcvUfdmV
5reciCwkc4ry0Hld9obM3bo1AvsL+8gLIg/ZrXQlyPM9wBtN6yuruW5qCDI8zijrTkiWfg/Z0cBL
BPGaFmi/hdyhAZmab3nNy9Kh0kptU5iNseuQFLw1U8LAGDYV2sgbURQNOGyzWzWitoVk9ZlgJ67s
NQXRDQiOrrDdZTdtSkyoeM+2pF1Tqxi/YAV4a/Jg+DYEU6BHDZ4DHigo92L1LRy74VtfBsa6n+qD
qf6/+9tQLi39XdvlPISnrSvPhvDtn/Mv9f/r/P/dX1xXLTqQ246+1VMjXHds2B/zbigfVUtX9+ZU
B11G+SgaUja/c53oAlFk9ZhPdZ+O5csJnZXk7EOVb6JIjAlt6RSVvGNkJH/rZOSjnVTfLd1EYx86
zqoswRt4+YOU1AaASTBfvVJ23tbiXd+08Nhskl7JHkTS6zyvrH1VV0pVbFU/ki9eARCPSUoUYGiX
L/WUiKKpSYDu53JSbFq2a3A9/tMq6peiOELUwW13TgMC2paq+UxLOWbSG3v7Ied2fW+R/4CRzHmP
wDMxqPL06LhgSdXe+jKYrfNdg4AOa6HTPRi2jeBoBN9KFssB3lfQxACPj1Uu7TTVGb/CyNDtG84q
CE9fgWUdxTX8hHC+tqiNK0rYzs1tFBxd07kRr3hQuWsvxI0YqA5o2k6t6v6klj6c3ZPgjlDUmcV1
DD8DnMvmSzSIpIWre2sTZAUSvbWOeqznkOvU7mNiRdIjBNHNRj04yIhF4winiwZ3DCTklr5iCQIu
JuzLvVQk7Z7NH7T42p9Cr79BMdJ9DUKU4KOmbh+CqlUOclgnR7eP9ZvvqWhiSPn4GvvxH4IOkz8c
7CMHf5J0HXYspH8f0ZPZa33j3Yqsqh6zKdFklod+Bl3i1EFTJyhSRciGUec3JQYXD2WyvO2crLmJ
/qIbAk9bRCMHBNAgp4kmTXZC5tGSbaNHD7IOdNWq+A7pEAIRBsJoWiP3O3TQypvhNdG+AFpzjRJA
FVqvjxfLJrIYdLx5tpIuOGZQGZ8dPTCOmD2ykzOM3Skp+v4oyUF+TrQMYR+3DS5R5ULx1Fn2JcoH
tF5LjCRBE7m7sK5lFBjkcmc7WQ/QFdJlCKDaO/6JfBuHVvPowvYEbzCxg8w4RAMVbfs0Nkj9IO7c
PwcG9MiNvmobH6OUl8kvFT7otd/L2mtv23B5w3v6Fe2ZdlUEQ3910aGCgjqNN8XgBzBhwR/HtwnA
hxuPP6LK3rrokb3hva7gtQkmrP0YPBFL+icw5fGHFGk/MPwCLzc8DOWere6Smo+z2+n7djqDHaLf
QRxYjsRDz4bKHCDpJMTkR0Zcotro3x1iDdgCJt0ZbtT+XiKkPrHxj5CulVfHGBqokHkD2Bnlh6RS
IJKBvK+/hbC1sCjvD6kuBc+u5Fg3SwFNK4Tgfb0Fcme43aGNu+FNN9k7KYr3bGe8KcqQZtAGyP1b
QADg1su79iCOUsPoWGqdckotpdtgS8xOIIJCtqpTZLDhIMjh1qu5Sh8gRBRdRO5DpTm1iMrPLUv3
PhH8hFxgOY+oKwobHBoOvHWCYuDNyGukHGupeW0QsDz1rpxAX8EtSeDbxm7ZgfSYijDaOduhztC5
nIqqPgBa0o3sKIpuXCor0InhCpEHQHKmxaZgStTUR+8p14f83DtRgYIFOZEsfURO1KE0Tu9KJUSp
S4nG+j8cN0IYlQNQ/69zi+KHS1voCBxZCa0+1C2HiOv3QT6ekvitGnz/mTnXXWWhZRxVF2xFm2pP
smO5e63zpfWY8pgtJwvvZpEdREkcpGvOU90kztUwpAPURePNaSoghXVaf217q1hpneV9rz3pGUCR
80tXlF1qMx3AA772lFQN6AApb5OEfzBmPMAOEv4ogjLks1PVb5Pc/ToymvyKnfssQ+J+BShQXFOl
8HfQmY6rSJeL69IgWllg/e2nI8mT1dZabl4JkUG5eTqDOER0XIqt2VsrqyvxWf7nIp9OLfUReCHV
fY2JUYUwc7rIcgJRjDv5gPMrPG3sTrIuTe8hQIR0KIovUusDIVGtuw6T4z02p9lXyYgw0H17rgPp
i6RSbB8sTAVXS0a4JJSh+p+LUx1K3d01mBJRRwimskUXDS/I1Lo0iH6irijlZKd3qAKIYm1q6TaA
FmbThAPm/aL8EQBccDK5fFe8Afhbmw+vVs6mvRwq9ykd03ZDqFj7qDYhbJhWnzzYGqQqISRu18Fo
u0NGVC0MjgEx+8hWHY3YgRNkmsU7Sw5uaSwXu4S97l2GaxeLAdbr2CglDOtZ8sKv89fYvO2vkQkD
ijHq+jc0Rd/cKjZ/5oZ7kjFkejDhgGuKyoil9EuW1yb0fRgZcGg0f/rBubhpmv3UqvC7pGOlZrYk
gJ6oIcNoUcPSoVowoPRMxqR7ccuugtOcDYRo7S0/P/sJUEDRmiLheXHbsVqJ1jD2EzQv4ZQTrUNt
xrdS0r9F05nweKQPcVk8ibZQt7E5QbTEmjx4yGtZuoUoCZH3jDF4EDmRyIn3PqpycVyqRA41VH8T
ouMzH7W0ylZi7UMcUStRZ1U+dJN2Be4UctD10m+5jtwl10rPzJM7qvQdQ1SpQCI99ZGT4yJycZ4o
sXJ27EY5y+CowKwHyj4eoYoRDSLpbViD1tLUp5Skodgtxyiu9DMfc5jt/nOaD10MKwRDJk6+nK1F
pmPdWkO+mc8rmt045BIfeo6mJK2Rw9I3mukABJtOL3UlEEEQrB8OFA3zJcUP9BPZ3Tm6/jrXaeIX
LBcfnIgh6FqNfKz8evOv/2np/fe8yq/Eg7dh/g3TXRC5Dz92+nHzbxIt80WbPHkIIXYFKr43als+
Z1M30cHVS8w8IitaRDKI2y+yut1A3dD9cPAIXaWm27HaQE6tr65VFBTrEgELLwBq5lXpdyOrBjj0
iGls5aPpu+PecprfhOUOmxhiRTn42aoR0pG6iR6FAz+Y0zVHP65/lYnr7FgznW0oTINCDTaKOUxU
ts5PU0IiO2xWUslEDtGsDh2+7WBjrFC3ssvolX3mARDei161zqrltYPXY3gu3YLg4uZF8XpOBswP
Ruzo1srVxQrBXxZEPWHQ2cZYtzJd/e5n3UXC6zlkSCIOUDDkk8Mvk3A6ROB9D+CI2aY60TmQlMey
jqS7HLLlzdEzuhfuWWctgrzcVNX1LTCpOLrOdQoiLqsx65LjcpSHJW+TlFAuoZsq3UUDGLTv9Qji
qqhboJzjU1U8VbHe3TsWQrVVwoWesiXvRkJGIC8L+SHei5QjsoJCDrIHRWPB7FD3qx6oqe4Qb2jE
t1bpUQCbkiF2H8sOHH+SnS2vM4j6J8mwFq/BmPU7NYNrTNSlMDDsR1TWMJj+U9eMLCSgNFX3BSp6
mW24D8mUQEfh5FZxr03omuIaXpyeNcx9nJIg1vKDPVjDShSZQbR7CBsFgKFqrlrqK1P/Ghi1dhJV
tlSo8JL1I3KhVbYVdSLRVFfFTQRno+jyoQHGPG2o5guLakPN8O8OWXoUFxZ1rt+tTKfWNvVQ4rGe
fqRoDCI5PRsmBIRTlYFZ/WZZ0qbz/PAxy7cZgOB7rSjBIz7zP31QuMdO0a4QkceXHrGqu0jsEa5/
aK2M3VIXD22KiBvM/JEshRKQRldD87o5RUZk3DH2G/OxTWBux8xF/civK1S0bDZtbozG0Gjk9n4u
o5BU7Mos1tfE+dLu54Z6nhbPYWU/jA6rg3Ys8BUVjX53nEh6MIKzNxW0IPyb9Eb53mC1PA16PG0L
wfug/kdgxtKvj2A5ikemXnEiS85MtCuCO4J3zS3Phs08osY88Ig1rlewIlcPWZl4jzpGskc1zJ5y
1+vPoptIWJKpK2SB8oMoir4KLOsboyByXBwl6kBUxEASoit7uH7tyJ5zj1PNucPLPZ40rfnmuSUs
IVO9aiUtSlLhyg1tkP+iGwyYRzz3/lX0YOV3lwNFOwcj4y8bgvogeY55Byxq3VEQK7aKb6Nl0I/W
XTQoNeSeco5zRhRFA4Qp+q2IWTCivCHBHOvXuJI1bd0GzL9Ra1yWvj62U8TMKmsfq0W4swciJqCz
9B9z0BAb5FmirWbBjLa26sLdaY4Gczj8LY9QPQePel2BDdUi7Ac99lBbixEVmrRMRMLaZUQtCzVP
dexZbeQecngSYiHuxNTnQjz8NzcV4df7mtZo+aGt4RB/N0mruIhDn0QOueYE//WpnlBCzRTCKHIi
6USg5JSwqSVwUlRCXdvsHRWPdx9C+JINz/4ceDXFecssu8s3WR0xs9TsYifgw5KwRgbqIMqJQD20
evJVn4BHzYSkKaefgDYRyCNT4I+MAmI32CAxCsC7exKJWtT9iMBROfFv/Cerxs7PIFLhwKhSaB9F
c9uOIERFNoR2Bsr/KMTNAXE+TjtY9uY7Zg9IkETwjIS2iQtR3MW5GbKX82SV2cN9gtwBCDPgC/pW
GjQJiF3ze2j0Xy5sEXFW7HvkvzaG8uSh63jKmvbN4raeA+TAdrWif/MH3dn2U1RtxGky58yMk2zF
/13utsiJJ4APy9/qHvdKQiXtLDfqpow8/VAj1HYytSw/mmwSoiIsV5Lc7DvdfIn514bRg9AH1CHz
hBkCSsma3IaQfpSMTVgCYp5AaekUcW1ND0vkEkgbtgW0IHx3W+VUwWzhFSaOLi2HiS+K+8uHGwNE
mftmOhUUipaylqTExd6Pwa3wjZ964ktbzbhkXdmfKt/s5kTTg/7kqtOdS4ZviaIWJyC/xclJC0jH
RTa1nVbZiqyQXhU5kUSWWxDt5MCGMcXOZ5McS64VAHRYdPzrwModKz0GCUQAE0Z0+psiEX94KTaJ
BrOMgm6mO2GYxilGUdyOTGBORbYeMXiliTVslicjxulSFDlH6ZC3AsDL5J3BE0iiTWF/S2I0ur9v
dOMcTbH3YhyIJJiKHS6O3RhUF1GVuwbiDp7NakTIGrRC0cCUWp5vm2VfYqUqUR/VUjBgE2pszlqN
2h0jSL4AyXNPJ36IQkfGQCSiGAawECuB9KdkSdmdEYasV2NltaiiSGF/tuxsoyHTVWf9sPISpHV9
9Kk3sl2wi1Fld4/t55cT989KPhHrsh5BNzZDcA4o/YDrfKsmLbjR6Jpkhb+CowxH6Zj7F5NYmKvn
Nmv87dWqG5JbovCJSJ3C2DiwrJ7lol4zZeS40LEs5kVzhG5g2tqO8iPoe/UwdigImTaatNbXuqzT
nY4Thij2pkWLpfJ2QY0QpZ6upDbBP0KY4IYPLpNG+KCrirkelEHaulKNLEyr7uD+h55ufNH0+Jjm
OfY7JImCSn8vugLNwiHeQb8UbA2AflndXHyvlFd8HEEm+1m2qQBk+M0F4lfiSUJcupKM69ULMaqA
pVpDyhbsumLSiK41onAxUeCcXo+52qFvbFebHIqKysbW2PZ/KosbY7cOUikcP7bOxRuicB0gsOWm
oQyvKRKlgYK5upUhvtVC2PERzSzaP6ELIlsmkmrdj4a9d+G6kfL6UKs+NwEeukA3udO6D1a86nTi
YrpXx55MlwhBsh6rfll8uqe5RVHgjrHMYxrtNWkACCwR79900p4VxbjG//iNxbO/tQfw+7lkRnAT
EaZjj6w9dbA5NvRohG/yx73UGQ6R/dhDgXTA4ylfCKZFPcNGgUFOedA5KF0w840HYbDt2TJaW40O
5xSoJ1/6U7toy5T9dRpBamjW19gffxs0rtOKD2XBJluy3FumNj+LBHYklVd0rXQtYk1Dh7/Rt1DM
kUN9g0H0kkUVCrgmODEQ3JsYc4KmAwofIzlem/VEKQLX8qpX668u34sNLK8rdJnRB01w4dhcyyyc
AE6IsV0TlTPA6GVcm0LaJV7lPg4wro+F/SOPUdXzZO/70Eq72mYj2CntZloAtqbmn4mV2xmO/0uC
h3WV9WgTK/345hQYLDBAKtJvC4lEeI204KgpWPKcUH6EccFea0O8cf32eVDsHUK4hI/4hGJJuoy3
lR2SFP2MCqXZjUXfbAY/zneS/epLaboywsTdlnGKfaZNd4YpZZfR54RdjWUwUJQHrw9rqCmHYyN/
Z+fvr53BardN+VRFSLWW6HVhz9+aTv6u1C30LBAk2Rqix3X7SkSuBtlR6K9R8UxWrAaV9Qj/6spB
MHVVD32yCi3/YOiSvGqh7DJD/RUisUInSBKar5j1USFv0hD1FRvGUFlpDormGbQNXz2n/e56RQmp
U/YrHN9GNYJ8LfZ/EpybbCr1BQnFl5Z4SbwusKV2ZwfK1Mm3UfeNvcHW1g+NhcmMIGDTVf9gvoHC
xHwPO+OW9TjtY+eiq3RLlO6qyaz+mdPDbYvqcJ1XF3dsEJBNhz3yvCbqsql/GH6gnI29+jlKm29K
g6C8XA93PWTl34wTXW+GIRBpdBx9OjN0CslkQ8wwxIYeY2JdZg2EYOH3lpu0KnNEgSVNOuY9iyxf
V4p1vefey5vYwuCPpMBZy3dlYriPaBvWW1w74bovrBezTzZa2jARSNDQxvEbGvfxRnFweFdlHayq
KvlKvCggx5o9dB8F6CURvWmWCAlPOrFERvfbSopfIfN/hDrNXlVfWxMGuiKIwN13RztQf2VS9CsJ
1J9VoSEWWMLML7OHwsK9T7tm2NkJzoJAIZbdjokj8gfvTcEK2ieQ/XVD9iSHxa2YDFXpMDlif2uV
hfRCxw/2CZWtWn0F71257SVzgjvnD60froLMxFoyBeoWXn/MFD4KCTFCJuR9cL0wa5reOlSOZRI8
WARirPI4uyVR9ifRrGNRmN+rgI1Xr999+//RdV67DWpru74iJMqgnRps7LjF6ckJSqX3MoCr3489
1/qntKR9EsUOcRIHBt94a174Qs23CFXAg8KevhYZ4qt35F1Pm1lEVLXfoEBfD0ZKIo8cM99SaKPX
lX5eKWY5+aGhfDskG8XhiBA9MdaCUim9t61gntonat6goQsRgAIE5gKSGZfP5aRuBK3eGye20A+j
WUlMTjOlenPVKr0bvSh2rhliD6MRkzaev8xLn/vkzzzF7fJdTdarXs2X0fL0wmo2VjQdF6I5M4vk
uY7+Sc2yjhUx1k7VkTNY6TBqottlYYhM2wpkovhOQtf9+5zUH26UP1n1cJgsNI2qfIn7fNuhwckm
zom07zZEshFNMx5iggMRtBGM1uamn9XswJXWN1quT1LlzXzbdJUExJ3JjCMfmtAAuisi82Pupw+6
qYuVnSvPnUOQTZ/o712RfUvi9Ixmesdf9otsF12sESxjshtE8TRjI/dytXqoB8LLE3KYxgxFNe/H
o6BELKigAdD8GWBH3RJAQBKm1u2iYbjQaUSHoAM+Lnv7txMd0RTcYenYpuq9FET+EqC8UoSk8lIt
iW3KD3pfXjKieVbaIs21cN1gstzde9ER0Efa0K6azJ68/Qyx/Iw8IqZHkzb2PaUY1QnfMBI+m9h0
nSuyDkF2QIV781st+kOmyreBX4qt32uCCIOkz/zFbZU9K98j4rJ6NQw2b3100mimr0w96FO5napw
0207WW463hYWCXb+cIfTCm4vYf6XRAHb9SkBpdr29KmpHcVik3vIKrI+ByODTyk3MuHqlU74m+dU
KGfo08qpfbWG/qC7/f3g5B59Dpe6jz7Mgn0jFjKqG2T+buOpJ5+0Gj2oGVoeBNWfC+cGjACx8SVj
Q6tJJppp7RgqAuMhEOwzdi675ao4UT3aMgckKlgVl8vwavWAykvuTCtyeM55OnWrxiYRUBUIjowi
eqqs/Lfup3ZV9Ln0G3egMRLTYRuru1F1H2yDIXKOSc4uo3FvdEzZ9RB+DD3X3TLoG4swb7sbjwbo
HckpmU/EnaXksKFNSJQo2ikid1/JIEToFAGhGWCH7WjwJtu8jVSeLCzoWuEPuu1i+Hec1ZjKwi8e
u4KMqDFT1I1ukNnQtckDBfB9SLY9NzgmyYv7o07DcNAIImM3Zm6dsH9SxEzspjt8iJ6k8VlJ0L0M
H23nbqKRSNEuoaPYzVw/ByJoIThyhPF+qSpcPAxhjUi9JgIRGFS1ALHOtsUyOjtKJl/thPAe7uDD
WP9oPbPxLLk8K/J10uQglIqGOUmGYsrp0iQPGsuPjzsJVRP9PUvSHKKk+qNkNF4JbYBWMp7DzqGo
pPzSSK5zlhaXhEYjWJg49HOWxyFq9hbDYtSXp9GFNKRfhKirIwaiF2btFwfSwjOja1eEPn3PJjuA
zBmnk+Nyq7FmP3OGa8Mgd3OLAqm0I0e1ec30hqtDela7qGdzLCaG8TxbCYcZzMrRbUTJ3wie3e/N
6pqQZU7kvU3y2azkWtPNicGK0ozEJtvBGu4VOdW7RMnujYiBnE7aUjfLwACZappFMtDGY4BJ2+is
wgcQerbi6It8K7JTMzR7sdZwBXDSKH+Afp9Jle1Cy5hoBu5hK09FTYwZEfdilaO23S5m1PodiZiu
TL10MY/t4KJNHX5N5Y6q5UNCMWsJCE3gI9q7rF5jZbxPRyE2atm8E7JwN5QLic/VNaL5oxEUV0+u
hlm/ip9rYTMJoYFyAAlWjRoxd1YJMZNI0EsnQLRkUg1pSy+1MPdYM64Q8zMdiIAc5Uxnu6VvhDE/
6ap1aFKuwJh3OBOUSsBK/pp2OPp5T+JwsY41K0is6WOZ7lDOPOcoUlf0gjTrQuN9okr8hBMD2cjC
ft3Cq9TPVwjefFVI5rtq2zzSQ970bq9oG4vCo5VrKo+iEpuRgNvrIlWtyEHFCjUjoA6u6XK0f2Qs
bIqxJzrwfYyNL91S5k2oj4QlYyEl0ZDtaZ4Tb8dEaLqc/ZWCd4DBhNrEGP8KM36fxGQkZcafYfXl
ypqA+01Sk1g3gRBN4gV19ZI4qk6qnO1ntJyuFJezxDb1TwCXXzqU6/2YwVrrEPczVUWZrj0Q2Ff4
SGUwUBqar2aVef2GdQJG7Os6xL6TBcIkl1abpq2tjQ5zQFp7RM11pKf0b6nWEEfd75WEs61qxarL
6+c0L7EjWXcEY/pLxfwse5dWX0CKlZXHgaRxnNTO5WQhYa/Fz6y533WxpD5CtprTdLjYpXy3O/lN
kuh2mWfP0rWPakpM0pIlEb2YL8KpNcknkaUHD6LW4nHM7MvQOdgy0uI4OgMESqNCZLvvqdnTaF8Y
T2H/MAiVqG4yRGkQo3FHtUN/istjboqD0Cwu3ainzwkeo1Xtc82uY6xK6ceJek/hyLM+0orpDuUm
iueHODRHtID2BUKFApc0JLN5eXPcB8dSEIno1yy+op+8vk8ZsBkwia+L/FSv/JkUW2rOV2M7wDfE
gVKXxzJ/JjbPhewMt5yTXlvHxnpKNXZio8ahelKuFd0yPOeuiwjsBPRDu0A3uDugOSnttWzUNyXP
oVoGPQgnMvemkDK8nBi0xh68aOy/4wbpvWnsmC+6MmfAkPbKZKpk9yXParZjkjZJHc5pqUpcT6tG
ix9DH0LuKl6INrdsDM1znPRntuO3GJ5ynofCU0ayAVNXn3f2/FqJJF+HepALCOkSHyoe1Ght0QNT
ieEtK6MrQs3OP0z5r7lW63FDgCtpNZBW+uqUIMVEOlvZ8zRx9zZp9d7UkpFjtHpowg56OKYk2rVd
MpR/6pCOjCyuT30UbwyKRDbuPO3rTP/KFQy7cUry+zVvqOm/USQ9Q4hXGwWNyqrhil+7is3e0OVS
krI7lfPGJQV4noHb0XM1fphFpLNV2AIbnAg5rFba4f3LQ7CQJPmpwvyg2gqh5mlNs1BoQj0l3TYm
YGOFaMletZX+Iw1ip/JnzbLLIKq0D1tTtvYygZ+4qHmM+qeqiDolr/uHvJlPJmq5afT4tBA5TLJv
lnm0wZJCsJzbmArX+4m7KZcihsPyE0kM0u/xj37LU+hSsZywRmkUnRej/eJq035uCSMhZ44ueaM9
j634LPlnEYlySTJXD5Rr5XJcz4fcVEl9T8phkyTs01Rm/7qWL1yjyEAQ1V+XQ2vdRnPA98GCDxHB
t/GOWqHnTNMVnwas4AUjabiSTYh66MedXhvHeAXbfrKLgWkTYaq5oDijuhrrxD7PXLapLFGhwcDL
tYnIFqy3aZHXvKuW/tFoaKkKNBMAtg8Vb96qlMZFyTMgQ2G8jfCWWiRHn/afa56KGx1iUzxFi7XV
cgZ0EVHKx+rEBEDSHntYRye7tRkMhMYkCQNY3btxdKl/WXhDmB+Js3KKx0su2KlZLX6aVFKLItS3
uKWoYdYr+qDkEwGk+QYN131qjwdoBYx+Sn4SedT7bAIP8prcOhuP2mdUOp/20L10KidmZr7QffGo
W6UvInoKqQAmBZwi2fmua7lasHWhEN92hvo29OaXYo/gyijdOoPuulQFjEm5/9tLYuCYGHfNcMoa
csBZAJDBXcObtffwunl1lOiwkFRIpPYh060F4K77rptp09jKS04l8cqODenJisFbNVEzhJwtTDFD
WblYxYW6MkV+V4X9VymwUMTDQigl8qd2eLRzsTcKq/N0ZWCmKpHfqwRUT6mi+OLazzu42horOFX0
afUdF/GW4Iq7Nok3amb+xE4LTtXCAtKkSpViEuhzfcosCkXbJt/VI5Wpg1qvUYV/ZlqHXFSnodtM
1mkG8Zz26N/CkuBgc82vsB/is52UiITloVQ08p0sLV5hegyl8RD2WCjC8G8plSedKqHJquInJfsg
M7E0F91TIhU1ltRPM9ljvtFr3/bQ73Q3eawkzDoOwJ8+vL7Zcf4xa+NrVuKrpm2B9KuKvzmRpzmT
xypFnhdGn4wQnxSrxiu7GjdmPX8M9dWXp3IjVwoXReBSkT2uo7ZjNr8ilVMAixf7xgw0qyY6BfA6
aEL84Zo0UmRdeShy6pQq86FwpIBBV96XSB7UhghptzzqLOHCdoK+qhyvkITclf06kclbkrfC+2vM
+ts08q+wrtFa6tWlIK2xtwsWF6ulbcnsicfbL6Vch/THo3LCq63Ve3xGj7oyIk7H+YvLYjtLYglj
ukHTVAXUG8qRsxHN+SIMX4VTJYMrwgtSSk/1+mVKaUpMss0S2XsclJ+WaD7yZTmP5HxBq1lHrpBX
KyOtTRl8t6zQYDpRoLepZ8sBwbFCW1S6nDAv3ZFauwSNaaxN4g24/2j0Ueaeo3N1jYs6bul0IEUf
GfjkDISs80fVhvsw2YA3NnjKymCi4ywuj0b+MojMp0D1vo37t3iEAr+egstMxRTCEnUTWZwo+CdO
Sx4GIOJvod2fQG7PIUH57BLwoeWNtqaFaJ+L4rGP9fdisgQbvZixFj+V45LyJHpujGXyeJMKRCqg
DOBxvWU39kip9lvdp9/sfp9wgfY7YvPpVF5CH9/Lm1kf2jp8ZzxAjxEzooQA9QcFIqfVKFsZZjNb
O4W+RWUErJfOBiNDE9EPqRwqu1ZO7DVfpwJsdxnsDX3ZpV+ZlmRPP7mbYiGKZhF5ti3bY1kpEAS8
wNrJlG/2vasZL4RIQmc7LQq+yYLISkqyosmJ7sZEsmkkOQFuX/Hq1KS2eDaDuSu0OyWHwWpwIsBE
2GzUnFjFnqEF8+w2O+xxyaqd6WCaNKN4UOaO0Hg764Lbw3+eI4Y+5brs8tC3sXAQxF/r3Kt6ysbt
oqLL4Nr+NL05IiGMmwILy55mr3HnXWVjScfk9GGBI2sC/altDMqWv2ezaAyqgwhB+gixZ2vzsuRt
F4xM6K3kHja2AJBJ/0i/8OfQ51dnF3efRZE7oY1uYId/Np2d3pxrn+jIuNd0yN1SVUT0HOfvykCg
amUw2ltS+w1Lh4uGCbsIwy8jFYMHROT4xAYI1yDEWS35myyWJae5S+R1ZIuVfWyj4Qvt79jVv8cO
+fbMIhwO4Y4kZgLSQax6V391M0K/zU09K8fm+uOSKwNjWMinJMn3rvNCfh6xhyXNEkvpjXN6WFTr
oajPdSrGVZrLxzKCfc4dZ9fWAkjTPmc6bnLb+WknkxD/qLmfzfySXqkDVymADad2L9RIel1rcEW4
tMDjKrujH6P0m6iZ4PB7n+Faclkbu3IUFOqY7N62RhQLwiZQdqgWiQSaXZOJmhk2CY1Ru07N+tym
49tUXIsWp3QMQqP4k8nSHXuSNiLgbdVkp2xELjfY2YAfMIy1G6tvyWwf3ehP7ww42ZY+NIcNZ504
Jctj+ljIl9BISBdy2KPFkRGtsFivpp4sh6maPMdN2TvbplzBqQZpomqvmctqTXYsu1sglqmgH0pL
9mIAfbFGcWKP/WSpxWtXOPlaaUWC0CJ6I2MEC7ujB7iZVA+hB8vgVXRoUzsEcghINXhX2HM96pjV
df7H+pVtXRSKIc0sCygy5bv0vQEXtlEd63PByV9IoMpwhFwhQgWLO4y77Cf2cAq9S06ZO15mWRqO
pvFJywkEVA0iX8aqRlYFYGXWP1nakP1Sym0+gzNruenudLHri35YzRHEVLcAPtl29jkA8nG3qZRV
ieihy6t4F6XjdYDW300sLivQyoi4k6m9V4sCYkU3v6or9RR+NCAsnpYpzK79oQOzRCbb3kVYAweG
kUtocVaWFWDnoOI7GU8j/joPjUq9dkuTlPQZ2sO6NtYMDYhfsgwSvowThmSELGhjUioY71ZTmw2X
hs50v6Pe6BrIvweXP0Zm4+UDuM1EooYmgTWZpepdOjYkfnBHiBsRes2QqMdeqpuCmXI12zink4XG
cqGe3VoYgVCHZkNC5G5pUntlZeU61ilsWSJuDlEkur0Eb88cBO5pNr1YJSJTtX+GNeP/Xy5If0Bk
w6RL7/IKWJ19Kzm1qUX1yrghi4EUiaZMDr0Nf9q0gPa1MSmYYsmDzN1ivfQGN2PZvRHRsy7N6/xZ
YY1bxp2ZsZLmSfVSWouxtfUKNbOo5jvRXTmhFjkN9Rto+OysZa7N6RPHu7EWMaeFIgUG7A4gkAuN
bZZlvhR5W3i2VoYekSslWk5cr3XqUdlWEgB1vSTP+cSPyGYuYSNvTU8Ice1TaA6mSF97i/c21Hpr
myYZAiYue2w+L63FX9yY/Ej8RCAxkcWyBiVjOeOr6ZoIi7PiQNTntI+qiwqEwhlVrkL+K+s464j7
7lq2e/xsrZ43FI2MsM5MWTZcz9py6spLo3Er2LhTL1xQsTqIMoAsNsiI2bjjsYopb8Er+6laon8o
9HA9pvOrIXFdjvb43IV4PZEBtUFJEQ1LdH+ekoWDlD9BSxCwTvRVG9bg285wF8GhAhy6OsEo0Qxs
btU/5DfzFs3p/agOCuXTDg6Y0aF2o8SY0NToaXUQOp2ykYGGzZIz2QyJW+NCwvVfH8Xcs9xMpb4j
qKRaGCtMzjlRaz9TZH6q+t84LT9Ez1BuQVC42dwvnaWSjBOCQ4efhG/x3UK3NmqOgwLKkPSaDpMJ
uIcix5OEY7Zo8Unjcd3FyrvbCmc9aC2Fa0lWHWH+7HW+OLTjCTgdaC9P1Zh02Odg7mViZV8bEOwj
PDIxMp/b9i41wvnOClW4DbY+okSSY0fVtFHIgkeH/NgrubppnXsyLhgM1fllnLTt0qmgwlP73I8w
IpbsPT0qO2+SrsagmC/89tEx7vr33IIiM/70Mbl32O2zCeauOI4TUiO2A8MEAR27CjP7tsU3fo7o
I1Eqyqwpd/Jlp/y01fhuRPR65eExG9BWiuFHOgD6dQoEj7ryqQcUoO/NJfe3tAA/jOcxZHuYkt6w
xqDzqVzda7E97yeb6oIiTS+KqEnPN2dOuaWuVhVSFF8b2fPZ10z8ri5/VUN+9aPKxGLJrcbaE1xD
t2WVf6HdoL2S9FP4XnbGut0+8BelnFVxCvxi5kFMBC5iQz9T0m2hUujchsZ907npXdVxbhuNH/Em
r+baRR4ICa41rrmOeylPtbM2UM/6ziRo2xg+57k6c4dNmYKNlaixz7VViQ6k3szp1bDbs++gtA2B
/FL/pJis2Cqkj7rqhl7cAL3GlZnwGcBJHlXDubRw5irfYO3yQ4m2sK8q0U7iNHbQbMtUftv2NZtF
sDVqO4R1I/8VTV2CyF26c3L9YIK+FShp725PWXlDlRHIQ51Z/LXdtYImnLYF8kc0uTprKcXqjuKS
4t+Os183rMNhrT2lQ5JyHqivHfESvqbrthcZW8eyTF8s7muUxAKXG5h21RVy3YZsZAqJDyJdtVPV
7Jqpexrtegn01EjWY5ufJiRjcMewc0abNwEXD8XGzpCRIzzB1cLEMcKxxuLSJ6YCdHhttN1wGmvn
IS95Q8slXxW11p56t6/p8N443PSdmkyWHnqD1LFzG86A/MCMfTx9yUEjRdyGlk8H7cWwUBbW3Ufd
kOSCo4tRqFi7rX0uYMT8ehGdx9C6DrEOjlCsZOZcizbkb9rOfmiNPfWFd1k7TBuCv1Euhid3iY6R
xV6Fbdkm0+vYk0oGHqPJO43+AYac6Zcll/Ao27nXjPbSDBkwjBW95DP8p+C+FJEg3Srz30R/cBoa
2ikxjdHvyyLaKDnNCI3m/NkmGs2if5n6MVwJYpA9e1Y9u5tZn43lR0zOtjWoyU7/bIsTdCny72bC
W6vaPbOfQolROUd7adTPbYaYoufk0rsnfBx7t0XhE4XxOkxaUjwGfWW74vvqOGEQJ52kc3XDC3X7
oKO8zuFf1mNk7VwkP3cYFZ+1a814VCuw7RVvgC1+uhyzJT6iCvB1M4UOoTZp/uRa8NS6TUcRWSB3
VjWfRwP2wBThe3yPAoVVxQvlsh50pPtje5yHLA+QZezmMTxTF4L1BSwi0yakOjavGc3za1Gav+0y
HYUYzkypxBbH+yzkCM5OBUFQt8nEwNl9nc7gUc5WGgvG2a4AOTG2jdnvtIke9GJ6VOZFOw5ogXR0
wJsq2RYtI27vGr96Zgyr0upelapfwLkybga8bzrOzAbRU+vE+x4uDcztUxd9f9Aoi01jZ94ofe/6
3VJ5rog5W5JLTjKDF7HWV21ArNIOzSS38kzV8ffXH7lFnVg4GTROK7+ROXxmIvvq23jh7NcD2fB/
EQnlhfStb6yl+4gMQMg0vdrpUxg0g44nvXIiTxBRBsIAY2vyNo/tuEH4xAp7l/bpM///B/urrVvX
j8ALgGkB/TtXXSmSbZUZ/U7d9NDp9m+d96/O3D3CQoSenirk5NsUZ7kkSjUh2wGhXdU78KgKrcGW
QJJN5YGzGoqlYcuvwjrbobEnKO1LC6XjNSU6sSubVfbY89mp5T61O7txsgh/uJuNObC5gsqoCgoW
7tBS3owh+SPcrAR5bqagUpG1YX+P29/S7l7pmQKNLqtzIzZayJ2TNZ10ZXdbiJH04/JLzxy06dN6
cBIkdaqo6WXAd1pf62eUGYFdqP3Y+i+EprOOF/c4IUnzS41oBKTXSaOi6XXju8lctFWaxMe6Umit
NIqDhVstK5si6GdTXSObM5kupDeUVqDJKSJtrG6oYGkedF6YhDUu/0zctWxKIxydtDvGGK/dpmeF
D+Y6/Y2r5ho61e+MUuHvppVTWKA4jLdswq4daLN80ZbY3YNseFNH97hjJtp6ssunuG7vjYEiCGKq
+TUSXxZoXR3Qcvze5tHK2Ao10OVeMqsUVxnZgUy9C/JvQv+mGsZqgsSYKHdCORU0vVKvZX3uF1Xb
l8W4kaUS+U3GUFZ326rUmFvBhJMy4b83lWsnXo5JwQIUxk25Vuv+LnIobo9UahdQHGmu0q3dXMGu
PL7lU7tux44RoI/uFY2hX5bVTwSh16SUUbqRkvjKrH9afXMWar8t3Hxe9xrzbt5nFniQgVkoJ5El
lPd9ZHzVYh8ZrJr0BNrQYX8uGodKmNjcR/eXjpRPwC/ROC8wKMFEDRyelr3BpjSOGCOmSD9jWDnH
Uj0nckDtoe3qKC82GvCAVVj3k+5epTyMo3VDkeKM1rVu9dduSp5QWDKOkkNl9iNGjdI6lYvxGBrp
g2BN2Tj2EGTtEri1dhdyJ8cs6g0VBBnVlOs0BY2ksTNN2pXeTIaPjJJHTsSwU6OL6QpQc7zcSRUH
86ht7L5nKgFsdOksWNVKfhBT+xOm40/WwVWky0prHvJmGLhosPyF1ZseWz/JZP4OY0Vev+4bal4H
hN/Dl80EKzTs2q34C0gWwr4uW8Az5WxUy1Ns2i+pPW1V3dg1MaOq0usH4newewg0OgM3RLNzhtXh
TxPKulFrbhhEQ4yu2JgNd1hVfrUlsYHZlzAEPWzZDlD3YtkgcXlfvS6h67fzIoK4155delibxn2P
h6siPokPikRIgdCOFohiOpgFvaeVDsBdOM8qKW5DWJ0JPBpRXo2PzQgW00eYYSvbOmIco9AurB8K
jAwrd5kP5eD6yWLSosQhMCYHg5wUaFZnYzrtg2EWn21HV5mi2mTtI0hTxydXAC8bLrYC03mUvcbA
ZvosuTDQZCQgwxXPGQWd2E2IFzON9rNUB19BpdrQGjol+tnSbDpDyQ1MwdyHOtxeb3nwAq9LmZkr
EZd407H6hI15aYzuZLaT48E1su2mtG6lNMZ9PljdukTTIx2Uj1O/1wfY4Ag6pVW+SXKg6hFsdSVb
EiTRpeo2/1oJX57nGvtSewcEz9qYaDX3tSUYtOGlUIHASEW6OtIDBWN351oMJQyKErfKlQYkTyoh
dkKNZsABpt+w+2gcbTO04jDYNnkoNc2QGWs2gRZ2BaA59EdZi/6oVclwBIBYoPWkskU+IledUk+7
ohP1QyqU7IFt9fXz2xNVh/+RnCJum1ZIFmQYR5rXmmoX/OfLHKhM45paw+Z8ewo5ADyEKd7/fZFU
RinruDOtzaWrH8BhmgfkYo+1SnjH7SmDetdT46rbfw64HpVTYLrht439f18IIB2XvtSV3e04xNbT
ZWqor7++6u0D3pJtjKES2prf7PZcZ3W9h8LOJMblv8/lieNphPqcb0eQ3TWjdkkBtM1MnsU0/ucD
e7uLI0p59z/PC2YDonQkhNZ/j9caixQLcYAn1U//Pp1TrXaKUBjdXvT2fF7NVE/F5j17kU2tN+F9
SqfnUxMinKpq2d/dHlpulV074JZ1MqXDk9tG+V5vwBLLSA7cOXrnQgeCl2O/6b3Sno5SZfG9fevc
up0XIdbb3R6muZsGGBuE/88LR6E80FUIaHb9sW1O6lym/XPo7Uc5bv0K6yKOt58kEyobl9CJACQ4
XA5NsWU7rXi3hwnO06N09eeiUfg9VPVsNFr3eHsdje8Eymibw+2FzBJRX1O64eb21T41vRlNL66a
vLrcPph5026ylkuLqKw49garIutCFp13+zKK5urCD0y2LR3MrOLXY4pkiVFdQWr9+zpZN0/sB8oA
kELf9L2RnIHY400lp/weCv6qHKjrCxF1tl9FyfiQEanpd6QqPM5tY3kh7psnZq/Wi6SVv/Sgb1x3
pnyNF/Ls7Ny038rJLFe5MlQfoq1/KZXFLtmWr86YFt9TXWIbTI2fckHInjvVXz8xURRwKjAclTeq
NQvHot6HExPNqj2AViHJLUihEVaK/IBqYsadkaOXKojhQn4hIvZGvzQ/eWtfbBT+X4lM350ybj9V
9gRMb537rsPdrrI0nzdJHVGN4mrNhTJ5cjVzmyXoWrh8ey7KaiyVi8LwMzbN5fYFLdJsFomwXt8e
3r7QJoBDaZQrjDu81D/H1dG0tpCY+beH/fUFKlt31uPkkKj3fz+DrucK+TQ8mimbKvaW1lY3iqGR
Qnw95vb6LpxgMDXm+M+vevtC2YVDUHZwWrdDbq8/KSo6/zGG768a9Gw40rfLmFEXCQV6pi2o2A6N
mVIJWsdHLjNl3StT+kiIQeK1mtl/FLly0s1aRnDEl8UJ47+mMD8ReLuv0tIdKpB7bLPSzkFV3Gav
lJWxt3XpbNi8jlz/hQ4vboxvMhzfzIool9hc4x7gH7Rky6W0a+t9svTKiyK5PLhaUm1cqyBup+jG
O9T9TkBrc3im1rTzjSZTX1AUpgQmxfeNmj2Ui66fjLogaMGwJNQEXOCQxc2JEweiKKqyU8bWKTDI
WjhmmciDoSElJS8huIpMzsfMNPrAKFEVlALyfxBacdSGWQ9ItomOmqtbAReKfcgyjAAVCy5X2V2J
6CSosfZvDTONL0wjjHSabX1H+R25EtZPzz581fXR/HA7NDEXBVTmv4dOY/c/hxrYnB9UOr6DsTdZ
fYfsEfVUeqD7LJAh2aakLQNn3J4D8AzGppbxWlIX6tetCusXykuhdzQrp+Gy1pNFXm4fqJe1PYM4
ic3toXY9Thtx4kZGbQY1SxvF3SlYNqk+0U5Pmumf74tTQGVHD9s7SPCfhTY/gqpA+tH63/e1S+wN
PiV2g862okUFjaXEDIwv4WKQKuwj2pnWt+dk5YQXpns0+iRuwglx3O05Wxq+nIlnuj2ScViciCjb
3h7dXgh/mrtNac9Dzsxr3D6YwgwpbuYa+vc59JwtVK6l74b/Ow7+w9eJtjvfnqpdpyTSrd1WLRXq
U573vqpL1BUAKP1GSQX/O+og4zVuRPyYypKBZend2ea2gBDg+iTYZOb987hrWgL4wHH/OfL2kOB8
oKbrh39f4vaFyoz6swWlTua0QwyM7M5aOKvbG3BfKjm/BCfm/+fJyLTUraIB8d++8Xbg7cPtC/hQ
oYOv37wsNfLxzLV20XUD2sStcRrBf85R0SBrITXwA9Swg+Qxq3u9JqjCXPDjVAOEo2GXv6VeuZck
wnjjNuDpt+cL230k7kN9dK/jbtNgi1HigePLal/VpEKZM23T4Vw269vzQ8yOSA71KyyOTTjRRL1q
CnVZmFTOarFU9p3N2bS6fdrPNJeW00iUuansb0+1acZXb4//+fT27L9fH12Ma3mh/P3P87eH//Oc
qTvarmiytXTAUOm9mvexPv/ng6p2l2Tgb10EevEits03LcV8oNZZ/QFp92OK2vpU7PKl17R+JyxD
BI6Wxmu3MEj9IAP+RVQa9BkOj1J3WE8jjVymNk9eabyk1JgFE1WGsv5/nJ1Xb+Pamqb/SmNfD08z
h0GfvlC0LMk5Vd0QLpeLOWf++nlI19l2cVvSwDAgmGmRXFz5e0OhdFsTlS2785UFqHDav7i96LIs
eu1SRD2rQn5ytEIEQZqYzNgb4bx5PJOlGllRkdD9TGwU58yOYqbWJdQuU46eU0v6hj+5cINgdrKN
ZWQGPaMHkNBWqyxKw8daJIjWCaG0EqBwfdftOQlEy+qxzp30XMrycCVCENsklRM9mF23YTEyfpYa
JYH1ZNvbyK39G1t1fo2362WTL5i1yaWRRPWF7RBlaIcLhucAQUlMywcbGOuOukZO8oePJOl+/FHi
ttpnagW8VjOROBCYpWcAJPeK7KntbDwHLufwLzBtOHDq9vfm30mMp0dp+hhFYXL2nnSoAAtWhbpc
VhnUgLbtN+i2WBfjVhxAQDNqZO/HTT8HxQI8ddOYxYVBQLDcFKyAgA4TvXmSCfljVxNX9WM1+2b0
xK29NiyekzB6BObRvGDRvK8Yj74WtQ4lK3ZwsE/6WWJCE5gJTOSH5WjLgd8StSBkTEcd6PYRPPES
nvIgLpcYGQpzspTOPKyl1+Pm+4EgFCJ8kMFZ1ix3X3oPQo2NuIIg9c7U3cxaFSkQ36bVi42rVOfj
1vgznqIN542b2cAuUhuH9bLSuPZaUdjEJryuCJY6s/QaEQUZ8tXCGw6P5+SCLc7DkDXRXNM4h271
hSm9cP52iSyF81x2tMu3k/lOFxLOElquGdcQhkjk73u8Xd/YUU7J4h4FkIJtm5bNal6Cw75xgii+
sYcphyfmYHX+3mcWVbkIWAIDuoMkHMwV+SoXTXOXyX6+g8vyyJxYuxOhVaE3pl+lhYGkrA+e3KAg
7saDGqr2C3Ag6ZmYghMsayVdxwZ417BUnHvPToxlWiOOIPstPCronZjn1FDd2ki/60NQNlbiCK8r
4mv2a1wzJFXyUruLSGsJQDbYtZriLlI/hEAEUuCW1cxlS1pXiqZot31us3BqyMwwIdkxN0fUXVFL
fzYeNRQinV1p2DvC8wiMel54kRZ6fmGAWCOEnns/MiM6z2Nfe8iV1IBT4SAH0kfeYyqwgDCcYPx5
JbHUgkV10/0BXuTtSp0Wa552hXxFbIkVdyML75oQhhICnt61b9voRkllQogkNNZNp8tbnz4COExU
EdH2kx3tW7nuItG4UMmfpREEynUSYn/niYJx1w6SRejxzrJMNddFZffdLBo8GCqjk/aEOkMWLlHd
GnbFIPj36fDzdl6ZqwneFsLvK8YjZdfhkNyoNhaEkNuJcS9BJFY3ulK5t6mOZoWH0Nty3Bx/OEE1
9OqGkf3AAkJ46P2EcR8nSCrLgayANBvbqlScaWtnq8dhvm/cJloGUVg+yJ7/Mn5qSfnlaY3706es
spjeYXQxXGMiVbRVh2tCgzWF3FeLh14ZwgeN/arGb9fEVijNZDP6fU2mg0sJwngLpcraSmVnbQl5
Et9qZAISmR87q4C+IccNm0PxeGj6L4NgZSFU3ipss6jCpECFx4er7qzg7VF5xke9cxBhmGmiyW88
7Hj/KUMPA2BQr3c9RNpl1eK4XnitsktiOVh6mi88QpK/bCiFPzWvvlKLRnmEtxATFi/+caodVZfj
0FV126vU8n6fOklV7UU81pMsYBnxWc5j5V608/TOqT9sePWzVOvy2xHJ+nBkek1qpc26yG1AKH1W
4yxeiC19LIx/AqKiuhz/DSQEAbzhJ7V8FCbNSxHdrm0eDPO18d8YDVoBT9U/947bKMPn573CkrXV
Ceex5myhjKjrkFDxOVF54XzcD/GdxdNxpxS1JrrIw9kE/ax4Np5V6VKlnY0nFOPe8d/xJzM1YmVG
5c9SlDN+nz8e6STne2Xl7rajnb9yqBpnYcvCnBRl8ZUdS/HV+B+j0IeSYOr5+/7WdqQzUyFwP176
57mgTX+fW6LdO0PjoEJ22HT244+G0CflKFKXRhahXVJWcL/Hf9/PKTrCHdNzxsO6qCHWUmMs4wEz
dO4ExN+3cVyKrE8P/8oCiK/xv/GncOi7gCe5s/d9tWx22f59O9D7YOVH6JiNF0NxRKlpkg7LlQRp
ikKnuTKJkX1Ig4GTMY+7VgRfk8LVQq6vtrwrhAziK0d046ss7Aw44raysDo5+njgrKwR8HvfmyqK
sSDSqizGC8cfpJXjq+IsH84cdxQN+DCdIccankaE08xjT7hxjxlCNhs3oTIl60JBaWnclFUoowJc
zd246enegg5SvkstWb4KIvVu3N14aLeWKh5yfhd3j4VEqJcphLEZjwqaeImTZn+NUbZ6W8T9W9JW
qFbbxq9S9JS4iIhHt0RXiPno8FhSiJpgognKRYOv0qNs40zyz6dVh6dlGOauiCS1j+9POyYZ8LRR
gUBzBkt/PSqhR3QXqzJxwEUPYulv6uiDnvr7Zla4MNEsIDTj0fFA34a07ON2KMbfQimMz8atLsq2
NJVQfEJpafmMdaEFet4V2m7tomA9e9kWRgeUyY3mNkIFFwlDIayTbI3wQ4581nj224WG4oKdzszB
18O70oTCuwJv5jC1aK4D/C92CMhvK6E1H0WZ23dWC+vIsq6yOrgvht2xBc8mDwinl1VgPral4s9Z
iPd249FS9/HE6IIHRwI9XapY7LSNYD7mkMZWce63q/EqWW5Yjqx8/8ISQuuh93fjLU2hFncovRIB
HG5l+z6B3DwW1uNmF3Tfenxn0bAq0rvCsZfjLa2S2JjU43xd1aH8oMIaCzxzX4YKEQ9RhFyMkdUe
p2xj32QasRdf0m1woept14UqckN/H24FMAzvl/R939GIIrGv0bUqGqwTt7513Kq+xWiJpcMQcKjt
sInkDQYyTff8foZU2feNr4T78XxcT4q1UkO0HDfzIcEhijukNV7T5JE2R1PEWluKti6rLr9sY/j2
DACA2ucCtVVEJLNSdOene125dfITD6cInKAzeA2osG370oTo3/j3ml78sBQh/hnYMvAXPXtSZC1b
ligT7liN1PdpL2V4IFnGd1/IFuOpmUmcT25E86YP8YbrRI+eRMubmz616tl4Px2SYljr2bOdAlUU
spbBmBBo2wJS5TLxdPMR4MB+PLX05W+1KcJBlHWJh2JFZ3yHxG6yucE86j/vEDCHenuHJGJMNb5D
Dmvo3ouzH8B365WdBeoqFIP+DHBAtJAR9rgfN+s8iBeyK8r3aln8PtpbjvJhUwzk7IygUbSC7Uyc
RBH8BxGf9IXYifkFYPhmk0lBcYZsMjqighcuDHTznrqufgQCrf4yi20RCv1rmdFMIELuQyjn6t6y
84uC9cykQnChUeLnJsrcNXpZEfJ3YZPuWJnDMmr4b7JZIfKMzbBazpkHcHaWNR3sCGyg7TLSL0JJ
Wdqt4O0IG5nzkHXX5bg/M2WwQBCd452iJcukbLCMcCquUCwP4xerNd8SaDaKoeKqJQ32eoYh7lQV
LOiwlfkOKJ4k794O1rkrLfO8RpFgODCeMh61ajnZEkBARd8nQIUS2CrMHW2vsr6514efcdMNG33b
Yy45bo37xzOkiPgRQR8DZerYh/o+XNskeBy5WrRycb2ZjwLsMF3vU4T+bz0HwGQhgbMYhdCNvrjX
LTO4JZzuvu1PQ2NeSXLxHbUN2Ob1T9TG6cOAv1w7qWqfOUgHrU03jG+DhiBHKYj1T6UR5whAV88i
qk0LZBylC6RTcUCrQm/VZkLxkIvSvZMHDZI6GGV1sfWo+Xio+JIR7Ko0a/AAUTpU+zvnijkGZOzY
uYZW3uwUudSvteFHlcEtasl153v6oChW7YFgbuH/gbXM1SDfyD3Divfzq6LwVmLJlG3cN15Wu6Dw
O6+K1uPmeED08ldk67Xz99MMkFRGkUSXkDf16zCzi0uzFubvJ6Asw9DM717ekykUI1uXPaS+8aLx
QFV57SIIXRvKBQmN+6QybjG79qLNuFkntr6KvRQ0hIg3juVojyZTum1jAQIYN4uuc5co1Yhn46YR
JPcl4a4ryFT2LQz1VVFW2mPaORDYrBup9dU9oQsk+B3xFzAsce3nKVOacd/443lxsYNzBW2Zc8U+
UVZ2n6ebso6/gQWGem7Z8kISTf+m6WLtSpV/VKwtQJzBrmKDjBmU1+FgkifBjah64kIkOrQc970d
sNNvSidL23ELKUXtyop/jKePezxNEjcMWj+m44eJCCqiFJa5UdcQScvimwOH6i0NJhfAtbP+G+QX
c55bRKZ9Qv/S0AB56L3evm/Z9tvW2Fa1qFy8H6v/2Pr7urGR+/vM8TpiTs2t3BCrHhrAv898u99w
bBDc+eQ6q3VAPzrNxmm6YA+zMdhrgX1TRV19hhxLsH/fP/73ti9rCZg1IBs4/X13nNPSz8btoq9f
QgdgPv4MezvSkv343/hTZB2aKnJYYSD2nwO2JHrth23V8M4S0YnO/QYfyrdk3lOoC6FbSv6g3Tek
P/6MaTEoqGd//dd//+//vLT/13lNrpKwc5L4v2ArXiXoaRX//kuX/vqv9G335ue//zJAN1q6pZqy
IoqQSDVJ5/jL840XO5wt/Z9YLF3bb1PrRfRlTf/e2i18hWHqVS/yrBTvNXDd9x0ENP4fJ2usi1nt
pawHMMWBXnyzhyGzOwyjo2FADc3szmLp7zwYx9qxXNd0MMBrx1PGHzPKzHmcg/fNZoLXWAxUMAkI
V44fqBd5rylvP1EvXag0refEhslr1JLUC1D56VqQnGr2ft54gJgbBpqJh2Ry6rEoqsVnWWw2ey2O
2v34n/L3f8MZKKfEDOPAnbpMTfa2LG1Kr0quUw8ora12H7asWNxortWtjue8Zk1z3lAVXVdNS1NM
Q1ZM88+c97QOHJ/jGT9zbFz3uhwlF00lhhe4Wwz/w94uiG8Me7Kl1uFMBmyjRTpk+Pm9288tZAOz
wt4LBDcXkSpqCN60xbXlGTkSCuxrbV0DTirWLqy+/2ynVf6ShXmF+4z7kAHXv/SIhj+I8kMYlNW9
AmnqJgDLPe41q9LfSzYUw3EzlAiqtIqAeP5wjQb3YOmERQ55v9IewFqE896Iw+14NE6CD+m36Yf0
BUXcNFUO0dKWcD217RKxjqLes/p8PKMt5R8ZrUsi5dxQTQnKl6r+mdGVGZsMWJ34lRWRBr0Y8m/M
YSeyyFQNKQuIfajljXn8frhJkEUt4vj87Ty3qGAKoyN67qp9vmNZBz5sQIGL9K7CNHPYWZsDfnj8
17bV4V9D/n1Wqumvdca4K3NSa4NmlbKszbJ/LstZV7Ae3mMQsxIjudpUkWreabZ0NR6PmOWwYi6n
MDlt/SJH3nhe1Gb/bBfBXcsa8x1twCTBEPjBjWgpAA3nbYhuaa+1V7VhuLuqSffjFiKB3dXv/fUV
Ps8o8NVpbM9qBeVHYC7KwlbfT+HSUo3fLpUFNV/0jE/OEh+Uh4t0CBL2Xnsj2tld10oSBm81a0lm
ObyLIzwZxrKrNPGbiPr/GWAh/W1T77yLGA7rrWJiEuQlWoRhKld/lupwea6ghTAWjf/+o/krxubw
JUm73HPccrL5v+vX5OI5ei3+Z7jq77P+989NLvqd6OK5fP5jYxmXXtldV695d/NaVGH5n9Z3OPP/
9+B/vY6p3HXp67//ekkqopmkhrxK/NfvQ0NrLYu03n+37kP6vw8OL/Dvv65cL/RSaIyvxT+uen0u
StpzWf+XDgRNEiVTpO0Rae2b1/GIpP/Lki1FNi3JVDVDpBLFqJa5w13/ZSm6apm6Klk6PQaHCgg2
HFL/pUsa2j6WqJi6RaDe+us/b/+773nL7c/7oqEevndFgiyphmooPMSf9bMpBTutNGz8DCHzzv1K
9xCpMbPLD3nxSU93KHX5z9TNxnccD7VZYEF1P8eLDwQw3Lj58dS1A88+dK8fuk8nVhBWyt1u10g5
5M4CqrGcQyrVDb94K6x/lNWPXbV06A3EP+8hdp7r2FLW7pxE7fplqZjqrdB48j4Qzf4ec+r6IkF0
mFVkX3pKNEX+JUlqR10f/J5pIcQbE84dsXhJY8J2/L3l4eaffDS+/B8vbjgRZAUvbXZy4LZPNXSO
RR8kMPdAky/dBINbrVVZQjajZJUiPPgMq85Hy4IlKyCcQM3wOOjvbMsC5JC4GmIdVRI+yNqgEYWH
BqqfEImttYrt193xRz6QjdP+lrk2+ISqqHdljBYGK14CvLkyO9GtD+Olz/LD+DM/XCJFgWFm9Y61
Bv8F5Agh7BqUoYHv6IXq2s3y+FtIhzJ+eIAPJS5RCSIrbsmN5BLxTtUBjJ064l1FprozKRhE9PBM
sr6XOUGuWZk3zVxtW+nX8fsfKPDmsP/D7RnO2Y3QDbeXzpGTqDVw+1fHkz70gYb9H5K24iqIYNSw
lIRQoQ7lNJLsE7l26KknTUwpWaUXOTy1Wt1k7TmmquBujj/1oQ8/aV+gfMQmyzUIXXg3ff+z8Dwg
5i+eeOrRD+XKpIUxWhQCqP1YrHW3SQoBJlEWx59cHh7xszI7aVgABrJGKuDqFkK1MU3QUErxkojd
WQlpKUVRTMUMVG3Tedmi02oRBDDEWRuaC6QwZg3Qckky143WsMSC0H6hXvcOwpSxseiV5kQ7c+Dt
jUkzY8OcFJ2At0+iWzdkYP98/N2HQfYnr25MBt+xVbc5wNt8hwEAQnYpsXKUYfNKeNJkxSA0Fcco
2uGoDEJGzSM9WR+/74GCaEyaibxNnU7V03TnCZ20BjChrFEiU9aWjhfM8Vsc+qzGpIVAmsGU7LhI
dsTW0LUxGOsBgCoCWF0pzkboGKUYcxpGCz656VFxWTdxLGyyVIXCUQsq1hGNNbNpzVZ2AHTIgDrh
LASjyq6gCEbbpElR6tNtLHczowAIj0QeLFQAPic6VelAwTQmjYyjlKVQqVq4s11KodE2yaqHL5Iu
6V3cb0lvN9861oP3oR3V2dKyfHo3S+yqdNaYnnlpWa1yIjMPlb9h/4c2KYhax8q0GAGjzKnmiEgm
524pmtvjn+pQaZg0S4QBPbMuvXAH5x+goorbXquo6s6PhPRE8yQNaX1W0iftk6J3gRgIKW8AabKE
SgsNCVKXgRVKrAX+Ira0IJqpjVIiluQCn+sdsHy1kskPAVz8vRFKMhLhdXWiA5EPZemkQYvKFNoY
qPodKLzge+xUKQsdVpW8ykAPvnOomkUVLb+bePWqtoEmqlYfrw01Vx5sjdZbVfriVU9CtCA7UXCB
8oQVQu5OpWiPZQXWArEmFuYdywSIIOb2U6zn6rmb1hLasFbZXRz/eIfeY9J6akHepKUUJ7vG6C+8
MFpm8ImOJ32gXOiT1kl1WsWwGDntHEidcpgtY/zoE7hrx5MfGptPioQ+bSCsxugEPaWByM9cULLe
rkXaH13drP95/A4HOkV9UoEJtrp6pqnxDkT8WaWGV1HiP2uxdWU2KCodv8ehkq0PH+ZD3SSe05Yl
X2AXqb323PQaVu86tKHMBimrCXL2FBqWjdSmhIoDHr23XWEq21LqOC+3k3Wc5dH3489y6INNKnKe
JaWC1Vuykxtl58VoZadVcC3J9epr6U8qsWvTBQ5CpTstrliZZpaLoawcLiucHpbHb3Hok02qpQO9
R8QcJ9iF+aVSRrBHf7nJldXoX6su+qS6OBJaQJWfBDs45yowo3CZKigoHX/4A3VxXGv7UBQqUyxE
T42CHeh+AO74N+6hAqdfm0Jqk+qop6ItUz2CXarfI5U1l8svTh+1yXAgzBWRxUxSrgTkGQnWG6iG
oWGIDvKprDnwXbVh/4esEUWsgkuZW2iiv5IGcSDaShlRWBse5PHcP3SLSW0HeGMAIeIWjYYXD6qA
LCAuy/yqqU7MDA7dYFLTa8B7emGGwa5w9hWqs2aBsoYszctYXhx/hUMFaFqBNV0sALHHO9NMrntD
OhNQ+P5a0pO6a6PSqoht6+8QdEifZU+KAUdU6omyeShrJtW2tRpHx1/W3AoCDN4eN6A4DDYM0r9B
046/+IEndVcLvSLNQBhuGU1chbV8i7Qsaqqaei+YuCB8KZ/UyVC/VirRsCrb3AZSCa3AO3NK80Tb
NlTUTzo8dVKBe18yBSOUSTo2V05mzR0f7lX1rEJ1EbJ+Xiq3X3uHSX3Wlb6KBQzqtjBSylUfZPnM
ZLH9izk0qcqlVRW6Du1s2xi2u/Zcs1iEZvFy/NEPdGHqpBL7FY7fcISMrYamUadmD0qa4YkS776W
/LQKN6EkCZ5tbFUjuwxRQG1V61pIk6+NpNVJ/UV+vJHjjuTjRHXP5BrBHbVt0nknOqc6sAM1TZ3U
Yyu0aa1Tz9g65UuM0mbZBrPefQI5tPpaFk2qcoGQiOpXmr5VE1hIhbCuhTacZZiXfC39SS1GOAke
v29r27DGtACam6IkiHhUJ0rngUqmTOqvL2Zyg/+pjvuILi2wQ3syvfLSte2bwpUZeynmzDXzr/UI
yqRGo9AOngeroq1mY9Pp5NUL4YsbOQa2X6bO+fEMO9ApKJPaTJTXypSAm9S6Li6RA8cyBnfPE/l1
KPVJbZY8mAYg+llAU2VrhuMSpo5a8LVOR5lUt6JAlR9LCm3rEcBd2SZAL5xN+y8++j9qG1HjPMNq
XKdbOG99GVl3QWhOPPuBiqZMKhroZKeJHEvbJnIHMt6RQkSaDOjpsgjZwDTnX/u6k+oG91qpaSOM
rYUjqG46N6GYuicy6EBjqkyqGlZn2K97mYFlA8I3+O2eOYm8lJjVrY8//IEbyJPKJke9mycFYqKs
O183nnIPEwVqSRF9rejLk/plyBJQOaAwW0mOBHjzqPKbjr8//vAHWgp5Uq9cQcUtAT3Arc8wVK7q
vavn67azF7VWXxBhnand6/E7HcqmSR3rEnjvFZGtrVfuenwUM7XAoKg/+1rqw10/DK3R70OqtDb0
beLa1rxQYnuR1K1MzJ0F7K/dYlKPIcSnEpRYJPaKBmmrEPeJHCpQLZwaUxzKoUlVFsq064WYd+hF
7cHOs6e20p77gv7z+AscqMzjIuWHPHJBP6Yaw/dtaPyEWo3PqrhkUQ0GzlezaFKPA+QKdbHmGxtS
/izLtvJNSjIP4UpQz8ffYSiXnwwfxxjYh3dQLbHoe0wIYWfcdCY2MGE2y+VBqBaOqJ+caPYO3EWa
VOnGterEBYOzFcxOXYRN7q8d3z9vqmXqonYn2MKJmfiQ4CevI03qdsE6Ixhgz98R/dpgJLGOwnrT
dflcAoUPwHgODnrZKH17oggcCllJk/qOSA0WZFLo71jC26mFDIRUnoOeXkiVvw4QbyzdcI6G79rV
fkf4DwZNDxTrKawJJGIdB0Det1rcXUSoDPnAtpH5XR8vEUP1+ywLJzUfVS07DDySd6RNUl6mwsPX
0p3URpA4seNYUbeVwstK2HvCieHxoeed9EeI1wiGjtYYQ7/0VnPqu7Yr7r/0yOKk2MaSnJtawyPL
rXBR6vkvfZCiPJ72ga8oTkpq4IqFUbOav827bYNgTGo+tYhbH0/8ULEUJ8WyiXWhCFuv21Z1VX6j
HUebEY0OA4YpFnR+jRykIRoBnh2Q/zM3QDsjzd0TlfDQq016piBPOt22gm6rZM6lmqX3dZ3f1uAP
T7zdgS8uTkpoKiZ9XxrAevrcP8s05dyDF3o84w4lPez/0Bx2XaAUfstXAeac3BYoCm1yozs1+juU
+qQKBAh6K2ZltFusgZAFQ0S6PFGaDqUs//nctiIZRm/q7bZETKjwvkfq8/EMOdByDyidjxlSF6LW
+T2PjG3Npu0BMmVpscuD9Gfc5cswwyPyazeaVGP4AQrrnBQak6iHZb1EZjqvIpCa4P7kJjkxVf/8
dSRrUqNzUwmFuAytbRrC8UICWLG3HYJZNYh9wz4xdvp8XCBZk6pdFwUoDCRRt2oXsUaSnmOqvlJt
bx58bdFQsibVG5K2b2JO3G7F4BwZYq8gXh1um+RUt/Z5cQIa9edXD4yEpQxUKraivcvrFxnV2eNf
+VDCk6orGnks6jkJt/qPkMim5JzI8wNxVcka7vih5lL4K7nyKKigEZeZY5+VQn9md9Em9UGPhmtH
x7lPBh8RaRst9m8V+0v9Goonf95YJcYe96AQt0b7WKIqGt5/LasmFQL1+thAR7Pd2uJlV+1r/+fx
dIes/mf/Tmjiz+eVZES+go7nBf8/1xB/9GwGKCea/gPf15wUTDM34sA2h8yIVmK91f274w99KN1J
ucmyuvULgXRD5QFvHGjWJ8rNoYSH/R+KTetjxYc+LcWGIVq3wwP+aw88KRWloKsdTVe79fNvwH/l
5up4uuM0+5+fT9Ynnw9gi63KLQiIctEttdUPaVats7mzTOav9exxt7tQ5s/3t0yoluIsn8mz258/
qxOVVx4a/c/uPf26aZYhY5wTFp5j/7vK1oTYV1BpV9ICsf1FO0fJaoPF6xrbibWwcBbH31k6cF9l
8vUFzKGQDWNNhiUwrZJmEav19SzVn6LsrpXW9UOz8U7EHKTPqwfAzT8LRGQwOJKFYXQ901asayy8
5c0VfnqzYmPPMFde+ydyc5yTfJKbY0v2oehJuZ+5icOdzL1x6VxAfs0WtTx3ZvXsxb9AkHzlgA+Z
K0v3rD0Ryz34dpPuHPWooJVZTd5my+AGFa8lEt8zGDAzZa7MpaW4yOenAhPj5O6f7ydNsa9yrTah
LtGANefpDibyRbNO1saNvTJvjTXeKWdIucz8ZbjWNt36eElRPy8pkjV5v150QQ5mVDuU3xb1AmLA
7Cnc4PM8u7xb3my82Y9wFV+2s/Xu23O3kOa7nG/6fDXkwVB6faqNt8INdnnqK48re5/kwhSamdcx
I8mYJ6oX6vypmjUIsaLev0Zl4crB0GbWXSjbduvdky+Xxa5+VlfRIlmx1Lz0lzgqLeWZsDj1NAdw
BZI56dgFC4ZjwdLgtr80buMr4Ue0x8Zh2a20c3knn8UnVsEO3kf5sxbVbg2xJeU+6tr+Bc0Ux6R9
saiX1q/iztwmt6diI4ea78n3bn0dgmE+fG8PZzFPHN1AjpelA60dqPI/3yEKKsEsdNIWzopluxBm
2hkqbDNh/spYkbcplybtKyZDMyyK5uKJHvQAxE2awgJ1dEExiiHr6lU3jzfpxlw7Z9U6XATnEDLW
uMEtmkVL0ag25lm8TNfNiYn0oY82BQ6GWC+LgsOdCe31KxyHVvpG3Dgbxvszpte85PGcPfDRpkBB
V3XyVk64T2diCXBetl/rc6fgwCoL/FYr+GBFHixiPM7t/Pb4Ex8Y0U9Be10meZDHeWJXkQFvLxXt
qU1RHHFPBUzkQ3eYdDu+Xckoqw3NxIvzAGhsNhQ4ZVFdeGf2+juOQDNnWc/qOaynX8o5vkzaebND
VGNfnBgIHWquByrEx5FQgPSrmRbDO25KVOWWcBZW+jxexAs8WdbG3r7UzqOf5ipbxevoRJE7AJiT
jMkwCbsWxWyLpt1WCkx4SAZ4B9BAeTu0DuxNT8QwAHGheo+5JrSruq6MTesU1UrsVGuhalmz8lA2
3Suemm6MxA74L9QGkEyzjpDy2smuQkQ8wukNoYuQCZkC0Tyv0S7OtRS11+PF41C3Y0yaITGuoD8P
dbaZ96tqGcyEnTZUIf66ZTdv5h1//qZcJHxZRBuW2gL6ML1SMZNmIUOMZJ6e4b70Yn33L/QX25oN
X3iO4v4Xq9ykLVPqEo5TzgNGxmPGghAqqMdf/cCIQpqOR1NPqBHqk4fmSrhEb3frXUf35q49z66y
lX+O2/wiO1FEPx+aSVPooNKXZaU3QwmVEClBqdhG2S8CAXziVYaS/klXrU+GtxWWvlqO3dcWW+Cz
+k7c+7eIBm7MJ2QcL0EUuadGKQfuM+mEkU1qnGEQvw0ilDfxtqsY+R1/h0NZNBkpd6LpxllG0ho+
KC66kq1y3cnqiY99oOGeohJlnEgk+NpMSf1gUaNpiPLyiaQPNT/68FE+jIZt6DOa1ONYakPJFZfV
HrrUpb2xd4LF0KxeCmtxJy9iBosIVHY3X8uuSfPjwePNs5YXanQT3e/7SHhOuhNLTYcya9ImEMZC
YDGnNMXihdu/tNHJcjpM9T4rp5PK3BWdm7qyOLQ26jneEEzC/IVwk27zZbKLNv6Zt/L3iLItzeXX
mBrSFISYCVXVBiEZhZ3svI9iPJ1Psn7Mz19nCkEUdQdblqFUQb188p6dC/ncO4tX0la4MJbCPtk4
V+5NfhGf26eGWAcq+j+giVglxobPp6nmmPteSgttm67ajbXyL9szfYGn2V4675gLxfvuLLrUz3Ky
83iJU4eP9MnHm2IWDeytGlnk3k/y/DvmEYu77/tgRpe//+Gdr34ks5U3u3EXjDHR15lba50OV5z9
cpmn+LNf24frcP5w/FEOLZlpk8Yi9NM6zwwyvr1ULvFq2ViznrvWc/ES/sPL8bscaJG0ycAG81A3
dVzeF99bQXrG3jd3fx5P+kAN0yZNRtSbcawnNBlg+5+iyLmwA3d5POlxuv/ZZ5q0DGJv4Q5kkTcZ
/ulP6VWzD+7lTXcZbIzz4Ft47t3Wp3hAQ/fy2a0mDYWM8L3e+0P5t72F56Rz1AiXhfPdwD8c6ZwT
g+ND0xlt0mp4ghb2OH20W1RmfmHH0iYzD83q+/TWuLG+Y1u5ob9mBUC7Rl9uySBq65/o7w5l5hT+
6DWy4yc9b6hcak/5nfog7sPbfIsk5YP303jAyUn6dvy7HShtUzQkq3l61MkVoxEK3Uy3oDvJ2KhD
aD/xLgfKnDp8xA/dVKOIrl+6lLlYo09yf3iIPB5/9EMpT0YFrZOGva8NHaCVzhvWOMPga/VkCn9U
XKc3gpTsb8SzNr+146fjT3xo0jJVHzDUqK51h4SDWTTT7EskwBYYfG2UBU5tS3SjV80CN7FfwYZl
+GfrPL6RaVSHJZ8vDqWm2MjC1Stb9Xo+h+Kvyhbz3np+/OUO1MopJNJ1+wJ/Tj5HaBUzBZ3horBQ
tLzyc3PW9qe4xmPQ/pPKP84oPpanzhc60yUL3V270tfaU3CmnGFJs/M24irbVBttHlxai+PvdKiI
TZsApTVNq6IJ8BKfD6ZnSKQLz19KewqRtPCzxcW+ozMxjVmrXmvhj68lPAwbPuRQaxZm6rZ8YjxK
tOpC7b82PpsiILWuM3Ul4YEjeS07d2Z6Cux9oA1SJhXZ+X+cXVlvpLwS/UVIBozBr9BLOkz2mcxM
XtCsrGY1Zvn19/Q85fONG6mfIrUUA+Wqsl0+dY61iqaELHbcLT+m+ZZAz6vYOC8bJlAvhHN0xg/g
aMJtRYt+X3uCvEy91XNkeu3zM9/Z2QO4G6IgGHvI7lr3h2ffrdPn66ZQW6jXYAKTig2LTNAkkWl2
6sD1fXlo01tr67QFyZuqEXBpG5KBiftVWA+N++Xy2CZrawuzO+HyWyXzHDsSNdvG/W3LYGNXZBpa
i8Q6sGyH+zA25JygTVrKl8GqHi+/tsEkOn6S4/KzmwOklL7uv7ASKuBTfvCqrXYS0/B6PE71VAQK
VlkCt9j5olhPkPalhxGaCxu512AdHUTZgsgXhUh5tk7wfQaRkZ0UG6vsOQg/yLf/lrJ3Xh5UWb86
dX9WnnsC5WNbYWPt/xrVVhSZXv1stXfjc8Al1FjUI8Znye1Ay2Gfg4/8SsOcn/pudGm5MwOb/Rg3
K2iqG/6Je9b+steYXlyLUdmQvAbOQwKiF/i/i6bOnquqK69LtjpUUgmw/9VQ7o07G9p268jArw4O
8fDyuxvW6n9b3ndmcVmZNfWKdxcqBa+U66AbzOJ51M5Zu4dk2VtQ1VscV4bLSFtHTC6yL7N+XjKc
61norCiRo4HVXhPcSla3IMmNUEUFaeG0G/wH0NFsBLXpsTqEMh2cuYcScYbUP96IAtppA/iPIS8u
XXvvFv59IfixWk5V+jd15M1lw/6DMX4QLjqeEpLaQHOVZQay0ZpbkQ365OSmcBab7JrM6r7mo9dB
VxCKYuD1BRwL+jmMfk+5Pf1Oh2JA6ZPTXN3kxJqgh2Jb4OpLoU3QKYjRBPk8b6RTQ07SUZhc2RNJ
gtWOvbR4BGHW88BxsdWzDTMYYkNHXDrUV3VPRjvuXXfHWH7LxmBj/TK47r+y6jvXBVQcJLdjY8fS
kVlE8/qQLOoosv4omhHncVZsbKNMJtJThw12evCz9rGd/wCbQGSD1WOzacL0FVry6B27tCkEqmPS
5OSJjylH91b2Rvlk3wDtg4vfHlIel33SNBnail+4sq4g+9XHgITcQeIeR+b6y+Whz0vYR96uL/g1
aNYbXCrHxdw9zSm0NxrbVmG14o7UYgLknuxXz+2N+ovpQ7Q9APHbnMsksONpTXazpJ8TZW1MtmFo
HbhaSMEDaJf0sbvQv9CBWm6GtJiPl61kGlzbAICCOakB87HjqoZ8qVu2OOQ5NN9Y4gwLtI5cnbNE
ehVHrPG6fVHtkEaE5U9EZC/cu651wj5Thb1fRhu3C6zeR7ooIIp7M2XBegI/l3XHQQ6y8RkmI53D
8F1cz0OGBUlwEic9GHnKxBcQRCZbvFmm0c+/vxtdtrlyKKhv44A4dwmpcIAZvl6eXUMon8nS3g+9
lnMA93EJhn7wIeGRQQATkuCr933g7cYxxhBnRAvhLCECg3kkhhRZGkKJodvlEv1unf3DLfIWGk0W
LsQq+nTdJ2lh3fQlBAPWxY7nab5LhgVc+1AvBB38sZ+yZ07Q8Hj5QYYcS7SIBinn7Oa1Z8eUAD4f
jC9COL95tmzsXT+edaKDV0FF3o5gZ7bjsln30ARDU8N1kGqiQ1YLaTUVenH6uLGLT5C4usn6caPi
/bFRiI5VVcsixoyDoZdKJ3KW7kWW2XHM0w3A1sf5Ajyv//VX9Jx3xeoiluvmzqL5DqqnIYGI1Ban
i+n1tUAmBSRceg/OU3QkxBIX2tPPWgUbHmN6ey2QW5UlLSTaZZznzWSHShRgqRFMxZVooIPm52Jj
Fky+o4W1ArXAOqe9HSeD82VOik989Dai2YAbIToCdrCKYBiARwaoF1uWwhlpA55dh/1AQ/e4ByAD
kMCEkF3VLctvqLKQfSoTuSdCFYe18bz9wPj6ejkETd+pxTqIMmt4W42dCLp8joHLoIpNbW8jq3+c
uAjXAhy132Lwy4XEIOy96UGXsUJyO4ToNcRuCvgGKHxw5ZpvFc4NH6NDdRtIHOJoPcpYJt330neg
59yvG59iGltbxZW0g6WlZ/bvJbmnw/AZLLO7q+ZABwEPlk8yMiUdCNPrnYCc9AIFgstDG+JFx681
rPI4ZPhkTPJuBFKSMBWhQdHfWeWc3Eq2ibM1hL3OBcigqCSmDgdWdBd9rsH8HIJK+msaBFuVX9OX
nOfl3RLuTktO+7mD/WfrbU2/L0UAEuLuFDg/L5vKNMFaxHsVVMw7u5VxwSBRmK1gX2GHy0ObjOP8
992LPh0Wf8UslASil570IE2YPYBQ+MpX14K4VJAVtBoYX9VQe2ogpwdslNhwIZNd9BhO57xrRxie
lpYKPSgoRyQYny9bxjCrOngPl/4I1REROySURDSj/Ns4j2WcDW21t4fNDaBhBnSonmy51Y2zkjH4
iJ0da9okRC9qF3KbFPvLn2J6xHmD+M5BJXfzkXTwH0LymClyaNvpvuu34MGGadDBelVKRa8Uhlfd
g6de+2Wr/G4a+Pw9795buS0ZA5xIUWx2VZgE8/I4O+MWPNM0+vn3d6P7frqQdXWhFVDxPSnLQ+Mm
GzsZ09BawPbKpor1M4mH0v7r+nMa5lneb6R7k2NqIWuXDq8yV0gAg1gQQfYCcK28T3deNY2RGPp0
YzNg+ggtdKksQcHYqz4eA9uBaAIkv5wMOq7X+aQWu1AwCSARPaKIAZltlN0C+29a043BDYu7jmRz
6xY94jzo4n5lkbWmURl8E3QK60HsE/dvP7xd/giDif4PxjbTYW0Z6+K6CqxdS7jc82W1d5dHN4St
DmJTS9a3geN0cep/G2oRqjZeptfLYxuwyURn18sZn2TaYXelpkGcUgTtHC1lkkWl59d7L6HDgQXW
8hfCQdZ9sY4gpe57ICjsSWaPLlP0cXHQLRWVRdbeyolPB4taDvhYhXpoGF/GKOUzVEMlnWweQTug
pGG62E66McUm02u5waMDGctuWGLIsjy4XBzbdot11TT0+fd3iQFqpxx6z9DYA495gQsLhny/elvn
BEP5l+jwOGLxuoJ5Yflm9MGpmdSfQZXc8jBYSAdZcB9UteDqby3wUFtnybUS8ngJr4J9NjJ/o/Lz
b3n5/wIZYVoWkdD8oQGt1zjxp2UO0yH3WSjLIV92yZB6FJv//i/uhcqfLHXBvjP5dnuoeQ+Zzwmy
JM7az2cpKgWZaX+8Ddr5T8B7iHf5/QyOCYuGDctolENl7Q66rvmPubfKHyMYoe8t35vfUoZgh7Jz
vYSVN7ZoByr4FEGIrUGqOTf1EzjPLZR6O4CB7XFfk4Q9TaMUr2AUFJBO5WSHHVH5lRJR3qhswIlu
7KYdrYp8rwoL4OOcV+IobPFVOjVYWlDHOTht6xzRE+zd9mNF9g6hbSTaiR+hYpEfhhzacsta9Lt6
kAArO1ArI9ITO9rI+rmDuKIbOqJCVwfoNO7qkfPDZBHn5JVSHPtyccEX2Exx0QzNE9pfg33frFMa
4VoQV/Rt5lULFORF3Z66brFwJTvkT+jXzuuQ1Y5nh9CJ7n9djm5T5tBSd0areZTz4MajT765bf+j
nJdvgjQvl4c3rEA6SSJXTMkyn9wYXc9/7SIFS4IdD5R8B2/TdblPRykqsoLTN+FOjBvQv7ZTgr93
GR/QzLUFvTQEuQ5VrIYGpTFrcePATz/LGm7HvK3bZoN9dFAi5Ml6r5iUGy9z8WdIhj0Iir91avrl
S7pRQDIAsYgOPhSVB0HooXJj6lTiEyQJ3H2fjt2uITVQOY6ab3oI4t4AOzWfmoFMjxkX/q7PW/Hm
jVb3Lejt5RaaCe7hsk9wJMcP8omOQIQ20yDB17HETTDth+UHyr1xVbGodF8hL7rvpxzXhN3+8sNM
k6dl6DyXUEDOYGBIuORvKIhk35Rjb+GFDNGjgxFVQ9uiR7DHVp3E3Eke6qL5xXx3i6fQZCot9WZo
WK9l2roxFlBU/rJ68sJZNHzf8no9QnxC7XKVZRHvHMgzSbZcd7lKPC0tQODAs1vsouMhlWnYQijj
a0dy6w0EQW7krTn/69ngWL88RyYrahu8CfJEdZ5IJ3ZtNUAN1O4gAtFDiL3znI2raMMjdDBiQcEF
Hgi4QZEsYZn/OauQsenv5fc3BLGOPwSTaubkY9pDChawjqVFWWgOK/ZVbNXxTA/QTmU88NBaV85w
A+LsBvE6Zr/toIgSVOovf8HH9X9Czw9+t48ph2TFDUzTx1lq+0/WPPWPs1vnp9lGzS4UeZ5A15Re
hzogOjSxq/JgQcHOjQcb3KeOnFh0Jm3a+BaTsbSIh/RLbw+97IFp8ObQZzUubr3P1uJ4YMuST5cN
ZvIn978GS+YefVslKqtF8KUMaOjXrymEWC4Pfn7TDxKkjkJMZ9C/Vy4WSobgB2EFvQM1Y7Ux+D/G
vI9G10KbtwzaUW5H0OtshZUTDXeg0K8O4sn72r2Bnjsp93yIvCGyf8qYnegOe6iTc3D3aDwEQWTz
XI+7Mgvzl/oL/vRf8glQ9S1YtGnytFSQ9AVrVi8haNoCUX7GppuAQHbKZRBeH/qN46ohq+qoRWL7
k71UAhuR6sYe62PXOBGtnVCN95b6Ah34l3KLrd7gJzqtY60Av05znJ1olqFPPlCPQJE8p2m/1Z5v
8BUd0JiWIK/Bt/TxnNyV9iutb67yQR3PCJXv0WeEd7HiOI5BSu+HPaWPl8c2ZBsd0Fh3a0vKypvi
IF+ddO9PUn4GwWP/Kmw+fJpn4CC4rMXG+cU0BVo+SLFa2bK1u9gZ2d+2L3/Zmbzt1/q6S1/iaqlg
HIQLfQmJCoJ6qWUWcrm7bCbT1GqLf+XhNr8fhw6JDNp0xDkuYr1yaC0HCK4EaJZTMALMoxNlS/Ib
qpTWRoYxTa8WwyyRwdAOZRfb6GWQ30jwbXUf5qTaTb8vG8aQJHSso2CsGjxRdfG6gqBr39P1Mxje
bmzonV9+gMHyOllkIIhvj0PeATufQ1C33mWoXFw39Nlo71Zami2zU1W1Ewd8Wr5AvTm/qZgL4cjL
wxucXUc65lVOyyqQblxRv3qxc17cNZS7MdhN1yu3a8752e8+YUm7NfChphi7o33vdcltnvI7SAa9
Xv4Ek/HPv78fnjR90NDGAeuLmPZiHZson4MtUkKTgbRoXagnGsDbHDR1d2WofNXFwzC5+xpl1yun
WIvbosvtaq0KJ+6Bi4pG2QDe1UEo+zrzaKGbOr3bzCNGH2j/kgnnuSNbApMmy2uBCx4N1DrcggKF
o6KSghtkk7TfMLQOZLSSoi0GF29dZWq5ycDkdmhn4m3sxkyja9eajeXSAbyfTtx1RX+Q6Fc9eBxC
2pctbnAZHWeYQzSqyBwwfuYLXr1e/IO0/FtWAiB23QPOee6dx5N+Ylbv9MDCnHfCkGlSjohSsrWd
NJS4dbRhXYEVoUd5O2aTPxynovkqJb/jHK1MbdaGzQLxman9ed23aNHbLlWa+cyBsTxRn4bGrQ69
O2V7WomtNj3TbGshnM2FN6oM5uLpjxWNeSzbmGjnPMIHW2OdnEfg1g6Coi1A9L3Vn9Sg5kNXeLTb
lUGWHiEFm31pfWh3P6+Osz6jns3HCNDsme5KqP4OYYFD5s4GQ2xE6goU0lMNMGw/UWQvv7XHE5MZ
PwaD278JYLjmcIHE1PfCD9YxRBErafaX58CwPv4rJ7/zJ1yWJH6XWm6sSBn5gROByjr0LdAQDFtF
JdMcaKkC4uFlLaeMxt68nqbZu8mbK+8ydBijKJMkRbM8BTntJ39JQ2A6bizSb5DUGPb+OgMnypHg
qMkEjeuChgxaD7M1hgVkc9v5puGPZcfDutm6dTZkDh3W6LiOg2UFD8uKL137k1IWsvz7VZOswxkX
G46XUpipszoQW1CbhGPXPbn58gBKyL+XH2KYZnL+sHeeJL3OYWhbpjGp1v1Szaei4afLQ5tsoyWK
jmZiLQjwSF3iHXz7p5VNqAJsYXZMo2s5QlhFmzr24P2b5toGPeYIKge+tSSY7KIt8fniMx9tBzQW
7rklQ75Zij9ftotpaG19lxAJXR1cBcVdypv7YGQz4PQjve5Yp4MVF9Xa1mphiQ+Qqk5+TdVnZi/J
ViPMh2Z3UBP+r78EqinXNEVaEKO88Qtp72au7qxyuKp0hAdoK33r9HadYLmPZX0X1J9pdtUlMwbW
9uUts1DSSfDmA2mOXgveAbeLiBoPl2f1wzMRhteW+DG31tkmrRdn1Vsj/GhUYB6sf9k8A5bgmqUX
z9CCtad1h0uPwYnRMfQgmb8PhOT7HhpYx8sfYZpdLWRtT3nO6HluLKbilvvBn8DrfkPjZqMsYxpe
i1le2kO3CuWgVP/gMDeyhiVstzgqTYNrEcsBW3exc/ZikNyH3UTCFjStWbelFfJh1ML2WtTidlxY
YGrHPU7h/e4JO435cKXVtaU2AEFKVRQ+VvPJuek6SDqIrrh3l2JjITG4po43hIAxSTOG6ntFkidF
16eqtn7WnJ2Wro2GCeq7l73H9BwtdIvBdjyC2hu6iqCqVef0dsnJY+OAo91q5joqG2uj2P/h/sfh
OhQx5T76NZrJi6d0DV4X7jWg71LZLliqate7Y72//EWGSddxiSNLccpLsBGlpSsi2i9WpLqtItmH
u3Z8xNmR3y+9cz91zKFjLJU8OdI9ue2Ebmj6zZm7525Kvs6bggMfY3nxLC2wqx60WVnGIJWERflU
dnLdi1KwPUeD/Q0hBQiRJBtvykI4d03V2jvfLYYbwHLU7WKN7pcUyIfosk0NcRpoSSAIWIkNTaFi
APhDK/nei78y29rgmyZMSwJeUBB0O5YqnotpN2Gbd9aBve69tQSwVv7Sc9CIYmEKTsUyHQPfwr57
qyJlCh4tCbC5BP9OgEKO8nD+zHwFbulVlcduscXbMpPy6KCz7rr40fGMtSwLmbBcxWqsgEy4Uwso
Qvvf3P162VaGadBxjM7QqhydYirug/leoGrXp1dRFqGZ+my/d1FjNTIgjZe4ccraMVpV698m1qhe
Nl7ckFl0/CJI0VunyHIal5yNEYp32SlT1LnzOvBO4/48idzCrnfdUFpHSMZX4McoXpPS7neyV+VT
4p0FKRTtI4Cq6hC/YS0qUGRhU7+8qqKrT6nXExD0N+OOjwJkk67f7Bcqg0PrTRTsDQJoE78swhq5
DPcj1uvat+Q0BPX9NCBJ5B35LnzyVrQLOfg0+bTaOexbluRGdPOfNW3XSPDudRIJcBJuC2kamoBJ
ykE/16zYVsnBNMNa8mr6rE66tKQxS9Z7Vo23cpM8wzT0+fd3M1ySNV9x503jpElAdrbcLGRLg8g0
tJZ7lGBWju5hGud2+ykD6C0c1RaJg8lztNSjRrU26FvEUbD7DIla6AUdCa1CF520G76J7/+/2gU8
X0tAjmiTSQ0IqjrxWFiskN/0eP10eXDTCuFr+WdqyJRNberhIFj2B1oHEhBtMKVGrtW1n0boWkSF
3/HnjJH0UVqtdUhlbu0ImkG+BNDgjgBvbZ4vv4xhmnTIZmfRhNVJBtk3NrLIZVUesqTbaM01fakO
1JyzDkUHiXWXuKWMJm+VT43IxHMplXNXMA65NK9Y0rugciE0I/zgkLO8vAVzfnfXWdVqhbko6429
mcFrdFynE8y1ZVUWjmv+eBr9rAzZOr6sfb5zPLnVXmGy5/nh7yJqgE7uOE0ejamq7gAV+pxU6td1
U6XlgZZRMHf3HF4P0e0999NqB6xqseHyhr2CzkwYcJqNNLFRr06Bqe1LwT+NVZLuPSufN84kJtto
KQHkBYqhY53G/uI+VOX4aVJbqhSmt9cyQtMkttdz2AZcqPBggpKyBQ4GMW+EiWHLwLSEwN2ABlUu
RLwGOcIxbdWekjK7O1+33rhouT00fiC3Sl0mQ2kJovaTMZgsBCXzq3juxkPTX1UQdLgO8JMNtI+K
kWEOwPyZZvluOf/NtxKnYR50eN/S+1UrJKlxzVqEAUAuxErCZp73V4WAjvDzbdYUfosQxsLlRsHi
9lEy42L0utG12LWr3Hc9BEIc4PT5Ddja7vuaJ1tIPUP60ZF6SVkVjYRke9yk6o/VNDsys9vq7D7L
slGPNfiNzhRYTTlhg5B1XJTDVzsFeJbicH6dcbTglRPaHLwWiQ1tV/0hbytwqlv1dE0BE26pxW/N
HZcHgC+jT0+GIGANm1KBYHirIGWyvRa+ful4nIgEhWoo1TT+vd/2O8JvsivTj84M2A+qS0BEQGOL
ZuGY/kmrt3TdkqIyHF51uB0BbnsQDC9fBWU4DkVIWz+ixZttQ3in2hF/C81kCF4detdiWzX79uzH
CUBMQ8NuEp6jd2OrjPyxpJbDdeY/4gxSrpZP4zYQoayasCfH1j9vDMHY2EAZonhlPsj6eR1d9lnD
tOtIvDMbz0x71Kmwg3+xq74IGze/8WRuA6U+Xrcs6wC8eqyaxl2RrHlgf6Jy+DR6+ePl9zfEs84O
WLiMJiAp8KGzCbUxxSO7vErCE3OhhXNVz6WT1Bbkzcp63vsCl/ii89uNPG3a+OmouwW72QHtUnW8
iFJF3M5mtJbzZtegfyEa08ALs7mEvoQLAdcQ9wvqsWKB9yltg+KByQHAZRsbhOtSl84QmBVNOtWK
gCHGtX/2a4DLC+Vv4BNMwfl/S/XiFfWEvTwuUZ/q0Ys6lx3Hgt+T3H7IxPJgLezzVd6gI+0UmXM0
QqKnAmEZQzLpFNh0Y2jD9kZH1uX9kA58BAWA077W070H+voufc7JV9xp7y6/vSG56Ni6pimSZCFQ
ifez6kGsbhKC+Ow2SN2tWTY9QFu9rbJOGkuA0SOxQOs0BuEyTWFllRu5xGSi82PfbeypHK0moR0I
Q7IeN9TZt9zLT2ldH3EtebQE2ygXGUJel2Ze7Jb4BNzmcVeqXdp1x6riN9fNgBbyc+51IBLG9sYb
SvBQnTrhQTp5Y+thsr6+gNu1yjMLksBJXj2KILtXq+rCJOs2Nggmu2greC/6Yq5c2CVXVeSV47G0
nI0QNg2thfCQTjTPWwzt9reCfm9x6rxscMPyo0Pr3CRQIhVExDP93dAXd+TRmv1d0a533fjnnPTO
JZepW0ppN27MhufcuWFdEK7d87zF5WSYUp1DsAIpSD1CGTTOgiRs1e/EzUI0ZF1+d9PgWrSSFX3p
yVi2cWl3EKJa82xXFcF4aAndOG2annD+/Z11SDHZ05A0JG7dIg2ZS/6kTfrbze2tAvg/iO0HVaJ/
khzvniBz4bZe04mYe27z4FOaHZvCkaeyYGznOaDd94YiP+GKtfvMG7nslqEqy7CVMjmKMvB3uTdW
u0CRChIWoHq7cWUahE3fu7+npRp2q8/zfUUz8lIHNnldMyF/MttqXZAbk/6Lqnn6DKZr+1telAlY
dgv6FaRA5BhUif1gTXw5lMtgpRHPKvIZ6gDoN5zrwN/qpzG5t5ZPUGeup8YrSTxVlY+M669PXlYW
uzXoi0NQiqtEKxyuMx8mnA8esycWj0uND+hCAkfs5MtlRzR9hZZYAk8Uk3sefalAquPelct94b90
8iqpHry9ll2kmMq8mjF+qdCK5bWhs/y+/OaGvKXDAAcOWO1cY2Q25hHoAU+FNV+3VOikhT7teQ4m
N6hN44K3VwAADlF6lRKhg8ba/wbmyOSUDmCowIb5p/C/TN5G9//HHb4YWMspWTFUSZ76Iobcp3tw
wD19JwefP7cNkDE+QKliX01ZhUOUGklUkGFwoiXxZHRuiN+6mTWdcnSEoKT+OIyjaOOq6dTvvgGx
q2zletOO05/V6sgYWpZTd1HPCXmYBntW4L4cO29/2SsMaU9X3xuhjwsR2MqJwWss8JHSO6wguozQ
d9keLj/C5Hha4MtJOYsnQLlktfVbo7JPUOneOoOaxtb2EQJ0weuagJajTMUb49lP39/aqpsso0W6
09PJ9yBHDYwyCBvgAdylIem+XjaKIY/8c4d3iwFViT26PkZvrCGq7DTEwhZK9AHY2XX7FB3L12D3
5vdLAmaUOjvmjfvi82Lj5Q2bWx3IV9OO+L7LZez4qgUiV5xq164iyMrHSYulxdq6+zA96Pz7OytJ
b+Csd5YW3mm5d9OocAPQi6D6tqa5+1jRvtoLMmZbYGCDN+m4Pm61MwtwARivTNgHp7PyiKkm3wg1
0+hnR3v3MXPXzlUG1BS4hH8Uzu1obVxUGByVnJ/3btzWD7o0z90xdrgkp7Xp+SMEa9BobAfrxoTb
pjSlsxQ6FInZt3Bw7aSd7tLFYo+JJOktC/zglAd0+T2JmXwHZxO65RqOntlwyr3ksbYtrMLKcu+d
bGXHRXlNNDsrmr56DsYPSZf52K5q3VG7mApMrrPeFDlon4A9pfUhzzIoN0KDCmAHjvp5IYpd5dI6
HFeR/qhkvuxtXg/HvFxR7ZqagD173KkPitcsxFVY9zKr2Tv01JsP60L9Y67A/TmRtdnLoJaHZGzH
k4Ju+2nA5jjsgcLf9UECzY558u/Ry1ifHFwLRKII1lsoF1W3DHDPG8SVE9KyHXeVkMsD6QvrT1XI
V69R0/e5lenRahM3WrzGOSQTE7d0YSWY2gAh+mQt/bzLPKUOg1zQ2Zfaak/8ebz35dipqC1K/17a
7fBCe7cM7ZHi9YWo9+gRxXGmVvcpeeMrZAItdIaSyfOO4N4td2tXrVDX9ljyKbDTv1C4SkHdP3n5
buTTsJvH1d1LBmkOdC4naKoZ6UsNHtynrJxQ31IgjjtzKUzsx5AG6d4qVP65K6u+Cd2e5UsIoa55
74qsJTtFWjsSjM67STLAbiQlIeWleAyyqmC7hK5DurN8Xm5p9ZkcXEvy1lDUtGj9Jp5dZYOkRBZR
CknxqBiXreO66RFasi8bWyqCA0Xsr9DsAKA3QHtW6RyWpvM3qnOGjK/DPzkd/Qnb+jHuHGvZlbTi
Mdjg5PPg0OCTnBb58/LK8nGaCXQcqD+7LB8X2sZNkzUhiN13wRT8vW5s7QgZMIsvJW7o44V56F4d
A1TdIRa4u250LdvDJbPWHc7kaeOSoezX4lgQXLexDnQUKFvWhlmr28ZjWsSrDZW5bIu4y2RxLbEP
GXIXOGFBj5KNQTQ6tQr9AW9/nVW09J5PtrRdL28hEyGcfZDL/oAto7Nx5/6xVwLF9N/Fw5pB7jwU
OFgv2fJqzVZ9mC32d1UQSYCMzRZmm2O0/z/6Bjph5VItnTcAiwLRCEwo+sKLk+3Y7t4vWmeXt9Cs
lSlI1fliA6wzv142nGHNCnRgaLpIPvGhdeLEK/l9Kge2B5e/i7RekZNKO2sO3QEgEII4jPxGzSwi
nsq2corJLbSjnKjTUeRQvYw9Un/uXXazjFvcF4ahddxo5wKeOAWI8am139Dz8tvO6e6y1T7OhIEu
nzw0LfCGkpz7ufjDSviLNSWQHrx2eC3G19JfUYMgU9wQoLiqMUfXLpagpQr9dErC677h7OzvdkQw
TSPoim9YU4fuK78jey5E+QgGjf54+RGmGdBivvGAIfAK24m5zMSB+Su02RvCN2LeNAnnp777gFbO
cmUTcMF2Rh/AiHtgVQYIqL0R9KbhtaBnLFGM5xnQ3sV8lzHnwWuxu5Zboucm22jr9TSTTqkkgZ5g
EroNCJbG9Eqra8t0Db3KnixgcAfnINqG0Em+c7Pe33Ab03trAYu7JgnS6mwAx2NZR+gF4cgcTrZR
kjZkWh3ZGQSzkwYruJK6KZuhZJz+kUX2rR2830StG0VMwxfo6E5ROY7EOtfHIid/2gobpaCxf1/2
+H8d2B8kcR3fOeIMXMsOxpdp3+zAR1ojWavseayGNaJOw2jUywDM4lbXPEIhUHwa2JTfB7ya77yS
rqCMLdud7Yz9bZalbD/mgXjDf0wnKy+qiLRrF1rd0KCNPwjsyKWjfCtpA8q6tQDXHV9UFtIF1MIj
6gd7Irtpo6ZnspqWLlK7c1MBz4pn2853uDsARD7bhA+bRtcyRTutAnNP0ZK8Fo9t0v6smbVFFeSe
XfOjOTk/9F2i6B2wkXGxOjF42ADablpJvzaIkj+zG6w3HTb99/NSqwev9tIo6bpfq+P6uxS0fE9W
vtLdUEvnzzC3HTo+Gu+lBwla6Lq++twSi+3olM93PZlw5qhL8oc7ox8yH5CCgRTkNPYTGkXgBxFS
oedG0lkB6x4WTx3QiFR+vex2/0CUH32ilqxA4Ab1aLIOsTV3957nVJB8HhqU5ds+cE9COtYTcDLj
X9b7oKwFd8twB9gbeetB9A1Va0sc0TBf7IOxXKLUluXRxhX//zi7jiW3cXb7RKxiBrhlUGx1cCe3
N6wej02CYEBgAp7+Ht3V/JpRq8pbLUiKBD584YSPCJvvJNA12ghVB4c+MeXGE6CnZxqTAJiDhN3H
aJsuP/vAZAFKvwe37qdMTiNcbzy2bG1lRO4Mk+UpX+D4y3yK4mfoRBGPM6atkQzTcWjXYwib9AO6
/eKRQs/6jXOYIfWLqR5YDdQwZbGXe0FfH0Y629cgVE02l76bjyXkZemYqB01iu/juupPvKHlro3C
KXMhhbofgmhO/YRFb1wyjU+zVEXbdLLfJgq0r8U165IOejJtFkcJeQ8n5VKQPbqp2a8jJSNYqRPG
QGM9JKnH3DdvRcn59Xe7tuwvDgEgfvrOqyd9BJX35+zrU1TSP2o300u47YjDlnqxsxxDMX1z9Jpr
fMalY09fP/m1vPEScDvOk26FhvJXHc8UoBkG/UfIKX7vGsC7cgfqXMsWkmbhk3RcWqW96JPXBk1k
v/j6Aa68ukuQLTQ8FtUlZDkKyP2QOi7Ghd94ddcufVHAJQoLbQY265gEQ7MZetTTbundUhA6J3H/
sVX/BZnt/aqyo1mOHrZXkVRmeYgkGzBMWn+a4awqKpx2vnGeXvsrF1F7LMsQrEG5HKuqESkF2PV1
Jqa7EXaupEjxZdTuZme2NcU3cHT7tkBKaDOpaYXVAYAPfzS8p5cYWg/1SUmFa6GtvmQTrfMA7MSv
l9C1x78ImpDtFBEJjD0if8mWYHPulPDlRifj2pu/2Nqhp/2lrnBxO0UvvILvInpHXz/3tUtfJHiO
Y6oW5Bp7jO0+GNd0KG+BZK+9kYvkTk9iCJcYV8bsdRk+AQdIbrktXsnsLkGyMggmEsWjRdZV/xjM
fE/rroRcaHdXD13x9Yu5ApGil1BZBskUHUrocNUVi1+JXVuVLj2rYH/WJMCOdzpEf84xRYsn2CLh
SHLO7YjzuKwL3bhz7of6+9cPc+VdXuJqpR86hLLzKHeaCjKH2eCwfCW3RCau/teLrV3xMXSotejV
zCzC4RjBy8dGw7b36+pONSBb1SDc/OZKLwBOSXcbNx3iQCfHlLputWuCzvxZwLyE4ZrenWCAxWC1
EdjM6HULE9DNn73F8x74R+7mdf6cOEPtAkjy5NdN6jl3UXVLfvzaJ7oMAK5vKqep3GMcmRfSqML0
+kVD6fPrZ7+yTy8BuDT2Wj+M4Djhc//QTwFwpXa9xS240i26FMDsunoEFcixRxFrTBFIypxvogs2
gXlZHQLEw5q3t1Cm197TRVgAIquK9ZDYow8hEK5/zOOYTt2NfXLlLf0LiivcqOU6tmiXJnfDwB8F
2Ms38qsrD36JvsWYxVYYYbjHCu7YRVAtyWlaE3Ko4/UW+P/a45+P+X8s0M6vOIbvkT3yfs5LxlMl
b8mkXLv0xQ63C+SNhMbTe0kn0zUKvNTSm523a+/m/Ps/HnwoY0TH2OPH2EtUqmySC1CtU0Wb16+X
/5WIf4m0XRu5Ak7jctTy3naACDv8IL8Hdsbf8f+MGkQvIbeOkANqrcAevcXJo5lkrbyRd1x7+ovz
O+lCJ/ENzqu6nZwUi5RnjCPxt7zBZCVm3/7sJV2c5fCC9yQTFunNXEFhGF3WzFVmeS6NSIo+coG7
/PpGV5AcNLzYxNr3GhZTyAy6jkd+WLGinBkrzNFi0wVtuq5D/2prAp4cRclaLREkkRJeRNPq/FlH
7RJsi+bEQPsSc0Nr4I/otntFzdGZyY2j4kpifQm4tUAKEyscWNUvwXYa2HZcZe6Pw6eO+0JGc3zj
TV7ZOJeoW0IT7uLcgLu7aLLBrTK/+ov7f+SA5MMK6mJb+n3YRS6sPCgKqIgPz2VEfny9BMiVgHKp
a4mvDQGbMUZhUzID32idqMy3Zw0o9P39AsB++mFDnfAMfhwrYjwawmHmh1V91AFw0mkwqZim0VhH
m7Ik9mDiZilkspSnakBSkRIf05eeEJklNmCvzUTXbtuiVrsPz8rJlVu5aA70ZuehaCyaxg9PLVvo
ZxmW5UcoVfmN1qsu+t6P93ML2aAKkLtdMEN9QbjBlI9EJ1WqRgsgxdpFJIMzZtlm1BuXN4D6nN2k
6uEJci5qJ5q5zB30FjAUH8S3ZB5NJkfxIrqkKoQm5jCSoXybg1ntBwlbXp0ghIgmqe+kgC2YDybl
LhKc/03gHbaJuzaBk1OCsQ8VTZkl7gA/3UEIqMgIc4oFaR5KOwxHARnkz5W0oU6DrrSHtq2lScOO
aJEuM+ufv/6W1+rvS1AzBukunwJsJpqwZx1UMm8J2wk1Pfl+tI3Q0u9UC4dT7+/ad/w/Kyf/JSUK
/Rzbl5M8Np1+91vyzoFPuLGtri1O/38XvjKe8kCGWsFrlVUWw6A1hQHHjaV/7eKXYRaGbjNUlhF6
4h7oj3jr1OP26y9xLRxcxFW/iSv4XsJGHlYbxzYKTB7DZAF6veZGGnnlJPoX5Ll2FmYDRATZyU8k
Lt4JfRaxgWg+/Vmt9S2U2LXbXHQ9tBv6DhtDYP1p62a+FHk9iHi3qjIqUGU+fv22rt3lIl3yXE+i
X4qcuFUtL7hOlaPlYRYSIiWO/4fD5kuVUU/Gjrecv4ll3YYnc+52t4QurnzuS3HRhSbCh5kWpit1
PBRa0EeAL520XCEi8Gev6LyG/5GYjUbWhrZgDRNCp61Jppegmae7DtCX3E/W+MYY5NofuSh+OhbQ
Cq8chLdxyPohPsp4zEpDboSKa5e/2M5NF0WDOK9aJZJ7pgALlHP0FkfsVry4doOLLS199LESBgtM
Xr6H8QJzmSll4evX3+BKdXWJMG5Kb3C9AD1uad0pn6ZqLqxh/qaSSXysQoWRGuPqhcJFdEwZkE5/
f33fK3/qEn/cSc9xaAWv1hpc31qORUx1mgTBjVBy7fIXe7xWS+zVckXrvp7gCIkTKWKpCKobl78S
ZS9RyK0HWpj0sDcWyEGlU6SmO1GT9c/Sx0sosjbVxJ0I38RG37poga3lmwX0/89e/PmN/WPTibEH
DSwBnw105TEfWPTLpbOzMU2b3LjDtZdzsa3L2F26ls8S0nMa0c99r5j5/fXDXwmq/98i+sfDV2Cp
uLPAVubNklX8J5u8dEDlgn7J1ze49uwXm9knmJQE581MqjVzG535MML6+tLXnv1iG7eDBttiBlNo
ZeGDMhRMAf6r84Be7E388fU9ri37iyMa6sygh2iYIYzjApwldE1bgBKbv//o6pcY4tovk1qdTWxn
22deDxJ6+DZjkvhnV7/Ysr6o+yhxCJZNUzcQb+LlE8BIOnPWOdr92S0uzmRTAmsU42QGnYLAtDuZ
p0K64bJV/jxuvr7Fla98CRrWVkcRs5Cp6NewkMxCPdjLGxlmHru1Rv8/yvzHYOVSC7QeqzlSFajQ
njOFe09Jtqmpqn70bKhhjlxOT47y4oNRy5itHJaRvCUwVYBornugrAYWELpMaehq+1rKsU9lzLu9
u6zrDTrflfr0EoLsj04JOXW4OnDx6BqYfDVbL3FTNv+65bVw7Q7B/waxdvBmtOpwBzlW75OZvX2n
qiRrByIAOKimJw4DwT8LCf9ySw8i4i1nivbIZ7dopS8y4WCG+/V6ubJj3YuowMiEBRm48ihaA3E8
Qt0tepzvsmv1jTtc64dcQk0jCBKNuDhMNgB/23Zub3MVIyz76xDnSdn28G1T/r6BPGW+xGUF4oGh
mVrr4NvX//G/gyq5xKCWbGBTLNBVHbtxymhPZNq3/BaT7NrVL+JGEPSOHywrEu3WrzKH6Cd5E6V7
vsa/dxq51CKNzWICwQlogAt5cmWygwL5oS/Vt4Wg69LS38Y1N9LIa7c6B5R/HG2Nx3zjK4aTx6p4
MwYUiHA11vm8GK8Y/W56oRXWnw1ce4Py9N9Lj1yqlAKB5AwkQZpRU5vXK9nPcbmRHrkRbP+fs/Rf
L+/8wf7xjyo3qdBvkCEM7WK615Ah/+7B6OyBekwfosaaV0/FHyZRDOhCM3ep13TJfV/X6tTyhDw1
q/F3Zh3WVJWBf6Msu7ZaLiIHbTkGIWDxHyNnzlUT5IHn3jjArn3Bi9yhp6JtkAlCxyM2j+E4ekWj
5pyTwE1LRn5Kj21nJ8q/3lPXPt5F3HCCqkSMx9R1bN0H081grLE97Az/cMteJBJwN4PLNEe7Wbaa
bkfqQ0EsUt0fHZLoI/7vyiAOCw24puc0pZ0h6KQmDmF3ONF7Qw+DO2RKt2i2/31QkEv8aq8E1O8G
1AGB+2hWmkIWOWvWPm3pO9f8RoS9sqYuVU75OHZKerN37LiTKbGg1ejdiArnN/Ife+hS2HRw/UD1
AWq/krIj5rZQPJNl5sq64AMcA4zrAnZnSvgCJX9W94N09r8fh4YxZGJQ3ZxhG2wPGf5wTW2c+N91
MN2amFxZvZcyp9qVg+vQDnph3jK/WzCUN2Woy8MMYNr71xskCMm1u1zs9d7OUSCssMfFi+uiNV71
JmMb7vvI59t5bkzBG94eY75UHyMDz1sY0n3MjkqKspezSmPIQsIiV0QvPZQO90FnnS6N7LT+SCrd
7PnA1cMUxTAY8JjyHiIbr3d2AfyhckoHXY3OnFqIke7IGnUbWACULzBAnLb+qti2Q6qbz9WgM5CX
6EucDNWmoUrclZiFHKh3dmrwa7gFeC297zkcIQ1xhzpzl0kAmdWVXtaACXuCshK8T9euzRk35lGY
UatMxMkI064w9A51qJYDesL1bqYa+IlO+vY+NHS+L4N+hgFs5b1B8GJAG5p53yZvkTSTS9XGqe3a
OYUES7mTrUceMYeddgJCVIWBr9v3MSjF1ofCJXoR0HC1g06+RavXsayM437NAIZyqoJpMRTUGJZi
Cs+zsKxx3MSLhDcDBM+GpBZ7IM9ovmAE9Vr2ZH6t8aq3vBzZN6a6gadr2Pi5CIPhyQsx5+0WkkNB
+hnR9BeGztW2d9Wb1/jsvo3ao68UoKOxDtIVnaWidbS4XyxMH0rdZ6ys90NV76fayWw7z/t+YuIV
UFVT1GICwyFE+6GNdZm3LbcbIp2/HO44RWIHWUzR8BI46OkANPXNJqSA4iHUhsQwbgBY/xVp9Vu1
g312E8F3uKU9VC7mBJNL+ZY2/slZp8+obEEIEfOzbykoZeGrm3C7XU18p3wNuZHY69O5ESfNgk0T
tFtC9RPIaGcb1WpM2wSdEt61P8SqwqxUsKGs3BXSqoEgW57o+5kksHoWrt4RD4oI3srBJJr1MGWE
Cf/d9LDQnQH/zDS85pRxZ+DIox4V7spSwjh58QYDsdQ2eVgbN/oREAHzYNuOecmT9ihFQlMQW5zz
e5qAh267rJ+TGBojaslqEox9voh6btJqHSdQzBy4KZ3RvwDnRv28oWaoD8taetuexute1goqeC28
iDGHXXduZf28rFWc6VK2KEa43FWr6A5uP6h9gDO0WMMSOQF45W+gwMwmHY3vbLVW4JgPgb8rS1am
SokBaq6D1N+Q3tC867rkGMHouwiU3544ZfMj7ZPvs0Tj2uFCZR4UYQ0LXr2GB3m/NC+e5IXj8cNQ
e6/r2g7ZwvnvoYMIQiA9CnVACgJEEP82Q39wdPmD9lDtUpBshocFbU8VWw88qDYVEN0DwdmMsdML
0IDIe5sWwzrT78LAxTOSsmhkt3NF/4Eu20nPQW7qcoshyn1vzLHu4gO6Haewqb7VQfIJO+bn0U0e
eW2gnL2YnahDoFXNaos5gPgD7FTvUficTDlABkN8ut1arL1+Bk/zDtZu38GW3cK6GQB5BxSLvj9g
9JOkRrt3Y+ntMBO9C1l7FLAVn4Jor0TvpgGpchXx96pagQf146ysAMx2audbWzknJGd7WtpvXjA+
kDF+C3y6mZoIFEjvya3NpifN72V2nliw7hwWPITEeR6CcM08tzzNmjw6ttyUXvU4eYznC0ELR3n1
qaPBgbf9bqiGTblWu6Ert8oazJgQb9K6LOFmAE7YKsq/m57/qDz+yjB147Z9xPou4N28GwZ/b0FY
hILsnDYIVnAJdjTOSizurtx0s7yfWv/viOgj6yAZti71xrg8TldX1RkhuoQNSQzw0GiqfORJ7prl
L+Gud064noZeHQKmWzhkrBnewYtPq5O2HstMTx5X5Hed7d4d+KimPVfvsXFeu8j57glxWimiIg+g
GR39KEV/30QgeUNQ+Ffnm+dm9V6E36IsD7FuyUgLMahHCKi/V5HZOEl0N0SLW+jK+4A6YpIFxmkz
6USo/JOcJWZHHQ1dJ52ruf9GO7JtoL0JsYB4h4N27/fO/eiyR9+K9yixbdq7y0/M/fpsjuU9piHH
2jXvQ0fRJBXrY7voRxiqP/H1E/ItXSolfVx6b1P7Yjc37Z3to3veVXdxskIGEv/CdC5PaRW/dqE8
RS19ha/liS6YrGKKluneLqnh4Xviz3M2xPRvAn3+hfj3PRgt+UCjZ1dOv9c1fqkQOVgX82yg5UcS
ijvM6AGeC5eHIaTfQGiAFEP/vPTTmjY62jaLhETw9ADV99fa8R4TSTc2wRqm5XeA2e9sxx/g6FSl
tdt/Ly1A67F9jJf+FNh+L3ECQ0kMI/NQbFw8WT3oPjWjeij9ebcCLVUH7JRE5r3yRz9LGN2KBEzf
TrKf0ywfvL6HZvbc3vl1jzAxTOXBMxG5jwIyHuKolpuwDmYMlK3cxFUJAzLVPkPs721kHN251d57
tQ/K5CCOPiBlMAB/h8WjTCWDcaHP9VOE7WM074v+LzHHwRNlMIeG5LS/WyrqbzT6ZbuVkPvurKBQ
xnOVG6jgeRYzlJGf9Zg5tI2bEXp8XWwanAJEZHNAbDojx4OkuzlBOuc5MqFJg979FXdYeW4Ft24w
1SCYTfwHNxifYQq98xzo7AQSxLW2Male1CHysaCTJh+jJlu68X2OxaEMYVBpRYTxuFAM6tjRVo0K
rUKFF+20zbZu7JMzrzZj7vhm3R6gy/ZBddULeq7vxjQvE9DChoxF2PHN2DOcbd1H1A+gGCzdd9PJ
R0sAiwsAeWCzOA0W7Z5hrKu8SQB4H73mFFWyaCbC4FM6bcFF3XMLBjpgDLtF97skor+IjHLEddio
+iFPG8Eh5O7WcBQDTlnYvSTsnnGv4EAPbP3GhdADXx/gNaZTOtd7SHSDF2LxMqPgW9iTQjnOLyR7
HQZK8lVw9j2p7EsV+M7D5EYEywtG0E4XPYak28Hr9S6RiLhSIfWjDVyVpLZFn7DlgLwLB3vzCvLb
o4KXVtd2cHNir5rRPnMr7z7GYqhWb8MwW8cmlT+ghvdKAO4ERGA3S+dDLCJHzoI8MOirgoKOfvCI
3AVSb2sYFqxVu2ur+BRUpEmjRB0Wfzmiu/3Cp/lpxthw07h1WwyTz85qMySFLfCm1OC+u+2rauSh
6Uezr2tR/mgXZ/lbUd1/CFVtpgn+HUYC9eAnzj1vkm0fxZuyq46AY7+vQwkmvuRlZgk2p+oTm/GY
7Eg1sZdau92eYnKC3uRyZlz0QWEiioiRNNH96o5DGkEmKG1dEEMbX5PUAZUXCQg9cO09O2vk7WUP
LFdsiP9YVVo9eqKxWemHgN82WPNgccKYW7tr1taAZJSLdNLF+j9B6Z52aytQCcKAF9gfXWfwI3kr
XUlSKvSHH4UHlnR+OsWqzRuoo+Yrc8bMH7DX26bsc0+NyGAcLK+wsThCRXvvhuUOJk02rYc4SVtg
/dKAKZFycfYmGj5ssKgCEnCfZUV/ubO/4pWZrqC9Y9Nx9GlKywXBHypWArZhmSTrk6oR6qCu/B4F
/G0KsGRmbKakalg6BfUjqJnLpuviGht7JneAj2NlifjDSbqX3kDtDNVBktZt/BhAfv5YVl7wHeWO
mJAogvsyx/h0kzlEbf9aD41N29DHP5PVxyR0wcWMrqDOJIB+HkAwdqoL4dFdTO1d0iWFy/Gtm7KG
c1dbWNHmsdYp2MgbvmCvYQKadq2HFFLnQRVksxOmfdz9XjwL+YJhOkSz2MbGvEWL3Sb+8h7F1ZhR
x7w2c3yXTICpD/G9k3inidsMoX+b1N4JSONX0pVRjnzvSAMFlYYI/8a0wxa6OBBzmBDkaBeZVNaQ
I1ex+z6WtU6jcwLDR9gMxxCAClrHTbWKirq2D4vVIO3g+2Syaqv0XJGykvyVBO2nv0hE1sUUMKPz
PgYbD+kgWZMvSxNvVqtIDnxPvC/5HP5ade2ktg6rvZDOuDOYrG6JXse9cSqSK001fOkDnL2R5P2j
W5rx1+qGdZsZfKMNnE7jTUjd6pXFOoKYgjOhMhST2sFzVt6VENk8ztzpcphYjqjAErudXEZypPD+
oTP40wIxMAMN+GyqY5ot8ubouSHDcA913GmrQZXaESDC4eBWIcjOzZBLU3U7K0ez9ZYkltnEzg1h
mqgXO7XVvosofear6Z6rka/ZuJRL3jqTk1PdDjkdfPc1smH9XIaLLuKyH76X0hJ4G7aRzep28X+g
cV5m9eibjY3gMwk83jyl3Tyi2TyW6oW4dLyDFaV7IsRzc4FuDfYXhvQCtoIn5q/Q+ASv7xRMMBZE
phe8SKT398h0xEYaZT9QXcUPOHVg6DzL2T15M7MHOlmZaX8y6axdP0M5rXdjMDl3yGf7PFILLP5a
n2axF/oqdaYkKiDGhu4nJ8nzhPcVrtV6mHp818rh6tmEU+dn8PnACBZV63gnk5I/MMwgdk3fDHcj
HXvUSHT0Nh4W0SPSigo6vh41mefX9T4K5fgILmmwr0EUS1LW+uzFqbHvGaqlI2ozFHhCk5Nxaw05
bchLARgWVais5jIooGnfHZo5KvM15HzbCQDwOEwiDu0St3m1RmWmygQdCI2RVuz48YYKh+4saqRN
uBj9xkqmCp7I+SUJ+89ogCgXXZjzrCEjguEa9GFmQswdMmqbA2Qap3pGWzQCZ+CbIax+jSqAJh3C
xy3iNii8ZpiLiorqnvgxMHFE2pTMFJwbv6PfZuVPz7Bh85E/wVwB3MH+uFQr+6udAiczrRBbr+s5
tFw96IOcd138mLiBb9OmWpCUENhipKSGDfi01iybgI9LQ4LXsJ61nRBX616n8Dt0sg4IpDSoV+95
acfoO1I3IPhEMiEtqMXwPQp0d6oRJ7Q1PrZv+ZBE5cNKqr9k6LwxMBKLxOc/6q5fNvHQLRCYEfdg
y70GC9n6IEJZtmb4Krulj/1sHfWMQ7PrHxwN/9hw9c4djHDJ0caWGSZEuz5aP4GCp6kzkhNxRrmN
+8nbD0Kd3DYoHEki8GMVPVZOGyFVCZbPWEF3EX0KlXVDPNz3DvGBsLQ293WDE9EVI0iNU6YG92Vg
yaeFdWgGGf+qmGKI00CbWIFqCBgreiorzsnmezKDBWKq5TBR86k4dqZJCqOXIa8JWi6wVXtM+nXZ
hVr/hKlyfcbOx5vZWIYTor2v3fUH81HNoTTMSt1hn0wjy5q5QjDtMco01PnoZrPAOGWYM0bme9+t
YIhdqidaVTu387yceT4HCLB8qMI6Hxndj4iymHy/IL07ljrIK2QPGXK21x7CX2kPIkWqWflDB2wD
u8dN1LaFmZd3NTkv7sQ/jLaolESExhuDj8sOKPHvcTXkWgLHY93cYnCR9mH5EMegt5AAyY0d7d0U
B9+D1nxyYnbSMujg8ycQIp9ag2pdOOdkXAJNo6I2jVf6GJXKgiwyzS9TVy4PCnVJlbW9Go8V7DuK
gIK9maBKdyp6Qnuabtq46e894v+NKsT5CzP3Je+blt+1sMCGNJjpN1BQdJ9w/skDoBzzfphj8iDa
YYI/Z42tfba2dHofKo+snJ/gnBHnCPs/Z2/dTlDjq0OkJ/DntWud6cHdNE73a+ndp9iNt5Eb87Sf
LHLtuDkpB5oVgiUvQtfv7tzeoxdxMFbt1kBi/j9PXRG53q/FbbfhyjZG8EcmqC3cxjdZy6p7D/6P
OdK3Ux9iKc6e3Lsj6fIg7NBsnNFybtWYpJRHZVpO6DQH/eBtvUrjg3jjnUYmUsw9TmjboHD2ZBtv
pOJuxiRdcvSD/AwCNGvqW8ezmyQQw6spu/BEhooU0Gp/A0A1SVdKTorQHxXDfg9KJdPZ6YenZQHy
NeQsSoG1iVJ4mbt5lCw/1MBZOmBahd4TJL+avduIF0jFfIqy+uzi5C93RecQkFA0o4R4czr5M5zr
8jQu/pCFUbiL5k5nVNANBPaenN55TrxwSpewewh4ldkE2Aaw1TughiQ+w7TzFSJE3WpWCMn2rgm/
Ty3ZtUu1iGyaTfB3Q82y98MYmiITI3EqZEjTruSI7ZEMSLqsEPdO5zkc7hyUcgfIUI0Yscb9W+RC
VFdVXXlkrkGjsl3H954FoFggsUH/ZXROw9Txexx//Y6UngvuMuMT2igz/FLdhTZzZmNHe+kyuWGU
lRyJTENr5FiNwLaY/HkDge7wzVtgwlaAZjSjVUXrAVoVNnqZQlZC+VX75X0kuA2zpArNz6Zrp48O
9oi/JydqPsFy7FVGEl6f50HipeRlv4tnUeZ90MYPWrZym5Rz+BKxcTih29We5qBxckLiEqBm4AvS
WUEfLD2XrCQdpWtfrBETUOuzzwqPOcxksD2T1WZ1uZMjaQ9fVz9CE5NF5rdaljYPA7J+55Nsn4O5
78oMqaT/YCsNw9iKOfxucCb5inwDPQfgFrE+arf7dIPBC9G76vhPyyaRGXTe98GqJLohgXyIQYXa
uXpxfvUo9zMVdYmfDpBQ3vuLo0ANp+uPGvrsqQvCUdFDK+u5bRy9d1RAx1QCwT7nc1mF6KpHEXF3
nLRTA2FWJzL3Gk7bRemOyDHWtlHPTix3E5KwN7RdJMu5lt3WRKx56X2q3XQACOvJ1xD9zQfVxjlO
w3CD/+jmsaecu7AGyzJzWMJBm0D+hUca2/KNYJSw8XoV39dgiIzpaGu/TzsRrk+r4gbzRr/8pTmR
n50SZxEf5EF55EEiL2x9s0VmCs3YWJVOtgLjf+wGhbaV7lCOsHWE4ityF1ZtghbuYz6UBUzauYE9
TBCDPkIkK9otXllmREvvRCfF7wSOqL+GFXBUvx7CB702K/gIfX8yY213jqNnfNqRblULhGcvgJ8b
OeQVOI66Qq7B/GgAhcpCBqyCS5jMeB3TrQ8x+FO4OOZz8RTKG970HUupcdTG+T/OzqM5chxNw39o
GUFvrmQyfcpLJenCqCqV6C0IEuSv3yf31KFYdUX0radnJpWiCODDa+u8ve8JGIpJZ5zcSCZ+eT8H
AyfsUjb9qReNedf3NQlnbHdh1TdmS0ORS8qu9AYyiZvusMhBe2TQW2kBZeCc62Z9Zsb3XycLoxkS
Vab4oEjVRo61v+kzLd3RcKDToyWbXV856omXN3gVQs8e1qLriAzgG2xLU6VemOo+An6jKOQJPFl7
pVPMe51WS21yu5shnITZsI+as4y1wckIhCjUh4lwmAeYdQ+zbwVc/pQXZSJnussFnYCktNxUxtCk
kZwD/9XriCtdKUQ/GiR+/8hFM/zuOj3ftxhnd15Szzu9I72hAVHY+oktj3rnVpcEhT/DMV11W0/X
/TgxhmzvzOl0zjLD3uckLEd6rjM5cnveZZZSZ+URRhz6fm4+G/QU/RyXsfmZMMXwTwMysMIV06Pk
J+6mkmq8ZiQ/Iqwqx/9hZ0O2E74BRKA3NGegBflR5Vl5pLJqfSpJiDFCSZIbgRIlHRLJgXCr5qHF
VmBsBD77JrRNEfQbbeoKGZoqIeIAY/l77S3P/motP3HTWT86pf/pocs2Y6b53jW+LngkxS0A6uq5
J8yFNvtb2pU0SsVtFZdOLapNMov0Y9aK/E1P1HDbG+X4tPS4KUJqx36Zddpv/bYoYmLPKyL6zD7U
3cLfjBPGT7cNvPdqmWEOhdYteSwa3KmUPufT+GgCY2Zv2aDlWZyNDeiuqqfHAA8U2NIVGMELiBkp
qEiMUIMWuSCeGEUyP1adJrNNGzTGITEN0vQrHgRQVZJUJ7u6zofQUyHMlPYc+IaKpE4hgej7oY6s
uel5Hyssbk1h3SYd20akJZ2dxui7Vk6NypNWmE65+sVeuFx8LpfbKZC/fMMdNvVgDXGnt2iMs55Y
Oqf0hB+1qUVzHf8m5LmWd3IS9WthzfaNXo0aifazdV1t5q2WVAwqo1B3WU0vbTitTu0yxxYwkZqW
PogynSJ9HMyYRfakOJH3TmJ+qHShGKl+7YmY2uQTqF+A2S0aKmNXju2dEhBDk7V3vOmcWitwdp4z
Mc5vk9J2Zc2gldR7tmcSr33raVXtBMpQ3mh+Jy9ll627EiyFQJrmXuuDeoPy7xW2LRa5dtL5LcLV
lvkmm2UTBVX7bivxx7YZo6ckK0NkKOtmkcmnDNwKWMjb+k3nxcRZctO3xwJcVWfiroKa677rsPGW
zabRmxSAocJ3PIvQNLOzPuCMvYqTLGcd4sKd7xKV+WwOE9GPJJ8R5shttZv87WK5h6z0gBVTBHup
tN+T0mnCvDGG0BdUeQDpctPD9iqV/lG5E9eDDJirXoP3lGsgt4+E/RQJXMSFj1Ok1ZJoSY0fXV1R
EzfZpDpmGZNx/zL59nEl1wYDnJw2rM1fUHJVmAbwHbW/n8wCYaDP8ZB2TR6uqxRhniVc3+mfC/V2
+K04VZG6JxqWymkFCcvoZRmkGTplMu1pI30OvDajWy+lK22xD3VaPhCyebFT84Lx5ddAcX1oGMyL
XPyJUpYn2570jF41MWwrZJN7/rrp3TpnwZ2VFs7BILpk76J2DDXMXXRlNPcizYKzZPCJzUwrd14G
TGsb9l1eeBth4O5IBzVs8Gqd7RqoK7FTAjpyPsF2g9+6MrxIcc3cEA62lcE6hMSEHbMrFcwRG4sl
aCM4aRcCU4hNrUHPOnXzwWWd+/206vBo8wL3ATa+gIuFI/4LoTt+WHnuR5uZt/jB5MlVRfCUJiKJ
fb1vwtIeX7yeDKQKgUFR5b+XQHO3hQET3orcCAtd1vDqbX+oFq1AagjF2tStfzuulTy4wXRcey+Y
wjbt//B/LcOgs4sQ4WyJjM+QsVA8w96WxdYoaacjt8IJYfa9rTAcLeoyit2tcS5iTvljpQQ5dKv+
KP3SiwunCC6Cnss9iVe3qXSfm6UY93qrrEPTqB9Jj2QKildu4EOcTW46BPC3gLK5aUz4aPR54w1A
eHnQ1bGhuiezzHWggioJfd7gOMtNQZRS28TC7BuCWyufa/Nw8XC+b0sutqFKhH3PKbax8zogmcbV
Dq2ZEYhaK4iPzlchVPK5WFtYa5230pRmQqZVIpB/ahUNLa0MMwNxQmGv3t7NivcuG44LdMeus3B9
9p2X7d06NeFMU2fTDbNJyDUrbQxUEM1Zt8OfN0cYRN968nzCyVqXcA06SMtlVjGRH2BFpPYzolS/
iRrAoWeIez/LrZiV1DwGK+ygK4Zf/Im0UHi+AXyjvylbXJEsz4paq/3t0pO36YlbD4WoHsxSPuNL
scMc6ixaMq/duJ2C0M+kGVWJBFBXqHtSXLkSsDK2HYvnQTdRrBhQnrkclfiJkvY3t9Wzszav62xf
r6E0ozhN4N9h4Xv3xzLuLF/bJ449xkXQgQAJSH8I9nUz1RAEZqmCWPnrGwEk9XklSeWQmun4S/Pw
QhaeX0RshcVRT2zu/Tq5AbzUTSR89YOBvI0mk4bO1nPmTVuIW4OYDo7C9rYv1gysiXWVrBkEvtE5
O9MeL4lOsJaltwbLiam37gyPpav/ZCRqL4tWyrucG0YkDOQvoE8vtcYCt10xooKaPzoEkjdtUyy7
SgcLa2VwnoZs5X/pfU4qtW+nlFnJMguLS2fOVX2BsuoHS4f24U9NlA83BqqcN87YDpHSwUEcLpvs
O9cdwk25sbX6tFtQvsSr1/yqk9yNeHPeqfocz2NQTzcV6GhOLzMlZvLTMzveFJcXq5EDlwJx6Ibp
krHQODowtlRsKPBXZvPStDDNtW1km3VMn7PJvkhzacmvSsGnbfvP7Dan1ebrzap5ska59av61DQB
+U4JJz6IynOdkUW3rKUWlo7zm0fxy61Y0b7PBTzP699ds+6SlIYWu/xTNC7YYK+9dOtAckI9Qewp
8yMwljgfuzm2JpXtSru7cSY6JGZdbjXp3NMfc6rmuo6qqsu3rlLmxmUYID+2hnkxWOS2sXwu1viZ
qfXcr8xQ1xJS5AKdVSqqFXLjDyz8yHVdD4osNNvBRLqaEAGtzY4R8wnmbUv+53YhPy6c6oQ7/cpc
ruGw3OluarRb7DWcq5ZA9sT+MaglDApGtI1XrsaZCbM95TiVtpTEjk+EqqznPG29vRjo0GCYTWMR
2ESKlpn46ZnmdNbX2T/mTjU+LmUtj33LFMb8lFjkrPezdxxy6VOw3vvVu7Kk/UeTwzhuXLLYQ9x1
nOZLL4qITBe8sx3vOwchqnl9Hj8ago7naPLs9J21MWyXuaqTxwJYH7CryKv9qJz1fWyu7SeTI+Qh
MMy+2tTFIHfY64gvx966RUrzu8gc7zSbTr3ppG5evKrWz24tzA+fLuJ7oC8R+26BCmiw6l/QvPNe
Lq2Kh9LvY3dcjL0B1EM6dbKEJVPhBsAs2I52m/AXFlaD1CrxXlOtV3uIypI+5jbd4d4ctx7W/91c
dNaHGqb1mA9FdrtqQu7AKpIjOizrbeUs+J37S/YpBwvCZZy7WM2auZfKb/e51tiPKmNv170aMK9B
5BIGvTkhBJOK8c4QaVQLjzIo3101GLqk3zekxcF8IAyg0qTOe0QRHv+YOHm+ra5oG7+TtqXCpL5I
Px2WsFAtBoq289ObgezvTeLlYmtQwvDWN11C25EIrCgYepLYim59gDiu6LpjswRm6x1zZ2kDjmG0
74BUarKtkGjBmhrOBbVcPUhrCXWj83kJ8oaRp1rSo9UYzruWeAv9GI62XBC4EHQ9BtljkEPBkb/z
GVCq8slbuoQAysSQpAAkSU8AdpCbQLvVjN8wS+DvCvc6ikz61vJr+erWSRZVlpi3I7jbU1CmzdYr
LGR8WV5cgskvHxVT9gX/vf3KRdzeF4PII2zgza6afe2M3rfYoUkIIj1rNxYHptXZItt0zkJPDMKv
W+AoDf7bce39NLfmi9u70JJigHG6oDEIriC6qtl2QDfqK7KDdZsVRslII5LDFHjgDmKtYqdQ0y61
GJQMcIvNbBItF45l5h3SZA4Odi2639pgi3gpJBtFpfcv1xaA+9HMzENrB/LFVrO6Kz1QdW8yxFYm
A+gmMShztEiifum5b5nzpyx2u74Hg2vREM3SnQ46BzshhVbxIZeS4DhLN86lYYin2p+zjeIdjYul
NfetaoaNkJMRBuu4F1N7dTEUNT1PqCU1uupi1EbLI1Mi2kRKEMY9mUGAy0vqRS4IwU1XcsCEvWdl
nwlpM/sVvZMKUw/lomPp/FZ5bd65gzKBItJ0GxiFdvap/gBc1MbiyXVceZyyfNj5DPwHNY1zlKeo
jghpmm/cqwfbIiB+l8vReTRrWnGnpRxi1xkbxvxueEdpbXAsBPWNs2RmzO2k2kqw4dC3poKTRyK0
QzcUYplMNkYAgT77fbWnZIXqeaQVP3N2you5cOdmqaenBmxja/Mz79B6CbZhn9i/mWNOtuZA5OYY
uBvfy6eonlZqGoZMvY9mSpKBmp2wA9jdZIQJk3KogUClzkRjWWpPTsgKZXxebZ1tjXvGT78vyLQK
QHa6JatJ7+fmiLhv0SIjRZ8OITTIWAUZjemV6qKmLrgglEF+WFl156ZPiwdrtG0GGSx8eTH5EMxj
dRRlvmyCTNm3XG8EUgBk53bul28BMotT6SduNJEjEgXzmMN1O1e/LaTRKif6PvKenTZbhuyem3N5
o+q6CDaul9ZRVo4qLipnPqhCDhEPnsc6z80OeA1xT0krmMd+dQrs1j7KTHU7xxva97qGgDQIKjkb
NiLJ0Buz/Db3uKbrgTMezDJQz4tIsc6QLlJf8kSXvxazcCLczUZEPKUBlkYVcg5DWUFjDoDGVz2r
TpTgwqxhVgbZDsHGmryNbw+s4SS41/gv5ryJioQ+DdsA62bETdvyCo9aH3ldIRoZtV2fFPdFMO14
RTbs2AVyVLHvLf150PS4hJxr3XXbpl1c++7RQwC4puXGKqdjStESrFnsVw6Cw+5YTfk2IJY3Wcpz
n+n9Ti+0mNk33foDY4wqrJtgZJP2dA07Yc5Ux3t8Z02jTQgWz23Jj12hHzTbQmvn5bdmYrL8Zi47
qYWtg7qHsqvuslmPslp/RJ/3sOgwH914x7dl/Bq6m0C7pm7nuX1warqpiZelzpsmxBpTzMljI4vn
YZSHCgo5SrTsBfhzV+b5peydOUqQx1lWdjHt2ghbPfkxzeNWt/xho2ZgLfjEmD/JBVlvekhsLAcr
DGGAFg4619q7zL7IP6PObp/J6dTPs6UZxyEV6VYvJ4MtJSi5Q5b+c0V0xl1qTNPR6LWZ5WVmL35l
GQk9XEv/gVPIODlVYTnnrOmUAi9BDQz/Ufp3XkNJD8pFI2Rgm6nxSmU0ImKGPuj838E1XSWx1o7c
NKJICB4hGxednrezPK+iAii1aZcjH9Q0PS+q60TbFXyXTeoA4lEEz3lYI2jJDHjJql8M2FjXV/uJ
6KMIbMPeElHUkZWG2NXiAnNe+nrmnC0tkNmifDLH5b1zMoCqq4gO2br7nFiye/QdU930K3KEgR6R
Q87IfpwmdzmKOkNMCf4dGwbD9lQ79htEtTyk1KPvTM2rfkGuX6OTrzCKKMYhGghWJeY910EQ7WUr
wMtubWrrazJ5OHHZcp6pdfDjnju1AUG6yN2aVy4zkU0/iCLyOlpyc9qZnc6Y6dIasqf8rUVdyb0o
hGQYpvsKT8xHwMK7L3JjgFh263MuTTQo7lT+rHLlPdStKU9BUFentPLGdmO2aW2FeTFSJQu/SRdZ
PQh74w4pa9BrVo2wYstD9kKw4dIYNQQNjfMQDmEu1/UYYIu/97zO3pAMOcbJWr+YBsQ2BOld4JcP
nSegPfxgWi9W4aDibtxu2A7Indnn5cpGMLVHLYdICtW6qAfQrXK35GuFM3Np0Cu1oGXI/jdzwr5a
NdBxIlD+LeeankWuabeXJucCIMyyPPk9+Vb2tMgoz2pgRS5WJtkWo3bTWGL443M8owCSyc7uqu5g
2aJwQ4nAhmyfJL8ZKr/ZIjVuw9kfk/eR5OtyTdwdKH6QEy5YzM+oNIsP01xLfOMjBgEyxzalJdNj
1nifQyYe+G7FPreb9zxoa8DeKjgvvCC3PUUOPAYLkQtdIGOLcdtbXsCY7nLbm491ILkJCNnu10Hr
j/569aO6PlejzE+Z8mwZp+Vcxaqc1ZYEQzL91olsw7kZQZ2D6rD6Mg3RBluIu9aMExv5rmmm2RP7
SI8qYOkPRpsax2Dky3JT7uN8broX2Qg9no1FHZPUbQ/aol4oynW2NVcDgrzMKkJn+QRUj9TeZ4ql
dKu+qcur6GN1knsk4NNtX6rmczHRcpXF6EZzv86bwXP8XdO0wcbPsJo0TKAR3doIdbLU2RYWgUdW
vtjRqs/LlbF3HzWZCxT+DvJYB6pfcNWQsuBm3XZmKMqlvGlLg1BlIfrImWiKtU3bAmJYe9j2q6Fc
pQSft/SUxdSK8CzcNPjd570HzF3+YXJlfhhMZzgod5nOtuiQJAC5PEIHIhbtrjEPa1XvNVtSlDPN
yTFw6uzOq1Yfu9TgRRNY2cuQ+fLBG2x9rxt+cel+gwe7WxM3bOgPAB5uZlrnAX7xwZGpCseOsgOi
bmCUCPQXBcy+ZmUQGjohvaPn8FV7rzzNLdqt0qgvhr2Mj2MxIwvoZuMhvQ7lToHaSq9Z4c5iPCMN
3LZm/6Ct4i3Plnu38e672t2tgQKmqKpjiW7aWLvnXkPJDUR0IzxXx1FptXvl6nrcGDbU0ZWK5aZh
xK4IjpYw7hw5G6BYyefcB9uax0QNNy+Up1/RzNHa8fI9VFr2xN4OaQTdN5V5y27LfC+F5VxSQrfj
0UYK6Nb5dLEUU41lr/vG1xA5ds6eqa/ewPlme8sdH9NJJWga2cQTmoSi0lNPXmf9SevmcdLKU0pA
s+5ClqwwfdedDhp/He9dw3E3slLZ3kAkj6tfa67+IejOXBGfzmJHdGXep+i0jdqNnWuqlNmZVCq6
1Zs+AtbmGoCHB78XLjk0QVrAWpkm60Y+arCVYVKM2VZaZhX3SwEbQN3jBgzLCg0r/UnUtQTG6LJw
LpokRp0LD86y7WVAuZPl0wdk0ReC9mYm/okeB9eZwEXRj73KZhxjlZs0gCbLm940ywltcB1Nw5Vw
G7JmR/dQF5XCSbaTE6Sgih46qQZzi+GmlB6aKeJ8Dq/LTETQ3hPIE3pcWHtuA+3ea6y70fCQIqMw
4GH6F2K3r0rTVDvLLMm3dUpjeA9BGeZ5+cMcxx4QwnrRRE61j5DHxDd/FDmal95YPoQ5/nT0nkyS
GlTGQt4TM6e4B69rOLXNerovvPopad3XVOR22LYTElLTO9hmerNqC0cAsaQ3oxqauFRk/eQ6fwYn
06fQnQM7Xq6jV0rzYugWCCYHhp1jl41aiCLhM6HCLJSoFTdoPFcGhSIJR4G6lhbIm4QM/RD/NEql
yeojKHOmKWRiqCJyPzQUBdJ2+pjPyY2mOe+ZzO/XkmyJqUjOZpcMjAXg2r2BEPTqI3LwO5z90fFu
GeVvOltDll++rmX/xp7UgycN9rZNlDiTpFcxus/k+qP+NMtE7U2LYYXrtrrljXwrZBFn1FSLbEVB
4j5Zg3MTrOwbLFDUoOVyGpbmQCb7AdXGo9l4Z6QkfB0B4ipLmFxTiWJTquINadoedaO1MWen2bTZ
dFOIHiqASWEbBDp4aT4fVms1ERMopG7lwN0GGNXUOsZt/ooxzDH3bH+IB0v97lVSoJJQ2TvrVOwK
QuHRgW/n2X9ZyCuGmMpuNduZt8hditDkBhfWlv3Mi/BMs9G8r3T1aMBNJV4GfyzcB61dn1AcJzHs
xcaVBrpkwyeqDYZhDpyXQW8uyYgMumv5iolRZVtcYbzzXvPnyuNFfZmu/KIp52Jya8uyCOeZTobA
zB7nVD+mhrvLDLlxTe3ZHBHuu+3WRYpgg39F3lr/7LQsnlc75orMxlbi0Blb7zlb0PdXPgd2gkwH
4T7/qfdva3xqyGoUc0XV3bn49xJcCcuob3Wpv/BY5qgwnNdApbssEHt8WdCm9gH9I/uAvry2RoLW
lCKwaFpTn1k9uQwyQKO4trsWEu8IsczYIZABe6hBTghlnyEjgWLVvRjy99UlYH/CosPCrz51ie5g
0i1gyL56ga299RaMIboF8Jj2Ag9OlR1Z5h+DMe2Uoa4HOhJlDjkMQG66aRxkjhVS1LgwXSjwnvtz
1xGeJkyDQIEFn0/LbFst1hAhKSC9oFUA3LLWLkXRcXaW/LFs/xZJ/gg+5v4YJuRtJFJOF11r1W0y
O9AvmRSxZwvtkPkmaEId6GhF5Lht6pENp/aDXyhkjH2ejCiuejT6BDMdp5lnLAKvi2nz+KH1Bfhv
IttjsMBTlqC4h7oDejEWa92KXIe56/o/rlHPdlgHVXKrrTnrPQW+EFaFLpqxbWTJS0e7FQNImlGo
8YK74mGmaxaQFMoP2ddLUZvt+wCfdTCtqjkOifFO9hQTwpqYG5oFWFd1rwgOYCKWrYYaqYNu2Kpe
7wl6L34UVrkVDHxjt17WjstGj/jI9JZ7S3V/rMDe2BovmL4O5LFm5tOiGVsfedNumYVxBF/Rz826
OMfVYCJtJjAjk9S5GKDQippkkbGB3tfsxDWX77H3WvrCl/uqgSIUCXOdpXCx5Zq8qQ3rqHEripEU
/iEhjYtgmj7Jwf5laqB+Jdl/ofTUsjVpIw51bXzLaNfamHDhUTb0JsqcvIhcH4tn5oifC+ROWOZA
rCIJrB1xA7Dp6gn0vYwW79rw1KKbYEhlKET3tgVh2MhsnaO6rEpSMWCXsFWkCHfT7hg01gFaacFd
QRiQv5ruboR/2mrYG3JKkoWT/zKuRYP0/TCu6YMGRILELugy4zPr5ivCjfE1DeaUHr90iFOFW7ZX
PgiaBEBOoSQjWzdQfTaVdj/n/IMUu7KRd0ul3LsZX09YZ7YeXc34mwk5/i7AZvDU2tI66nrhxi32
8JCy6HOKyWthotHc2dwsCuOa2ztL6PWURevuTTvlNojAemktdU8/YXZ0S/Hqk76vedkhW8gj1gCn
ESarpIpdOtHIR083OnwVm5iGGsF3n9grH6rAfsj01jnyN2kI1LL+SNN5Xbq+2ICk3yrDeqnBRbYw
L59NujLE1qxrpPd52z5ysborfePsB6D7LVti2C5ymw6E47ng4qFZjBN/nOENZxx/gw7plF9SSWBw
h1z19a4oW8CILj9zpbiMVP9shG0eEOx8evNMMmX7BwIVSf7Ecdbnw2MWjF1Yt8zJxpzvkfuRf147
J11OH6DoV1tQaoOzpA+eBkPvdeo5nfhVi3a3uPbFdXhjSxccQbusrv/mCdhnw3eAbIQGN48iNdX0
c6Gr+6Zm3NXN9rxIddTKqYF8BnM3vOCYZ4xHjQb3Mie0qbSjTvatR0OXfGuuf0EzgYjCmGwu9n1e
ITWbzXFvsEiiYdUezVa/HT3jCeHJkwoWiHdjQXs6Hq/yyNBo+9O6mudlXaIhzY9ElZwb1RiYn7y9
BOvB4n4x3KvGvzoa9JosbL4EByEJkPNJ7ydQs6ZGmQZ0ZNN+Epp9/liM6wf2yCdht/i4GnUjE/e3
cINnumWY84P2JnX1NvIS/VJUKcCJd3XP3AyeWW6W67lVe14alRZkudnAO/nSOZarhphynBu094Tz
Og89kojtpOx5rxWeETaWK17c0utuu7TA5IWqCtkb6ef64mXciJw6JsKZu61Aoz6iBnyB0hBn1y2M
WzfRm09taCW4EuM0ZuXrj1adUZ2r1SvvTE7/31pNt70xM2w5qtY+xCSnbdrN0Hk1L5jdNm6sTQnc
6NgACosyu0gLV7Ou0fu8cfGzH6bekQeBinvr5STQw7V72nadiINxrYE+TuDoJsP1G4ob1V6Nxswr
AM75wwq7dlVnp9upp3wdS6C6EboHPVvYOLZWfRgxx5eLw49YPo0lZ5axjfrUFp1x/B/Lol2m4C90
YpIFT1JHBEX3qdMfyPV/+fekhO/iK77klpRe2VeeT5jSUgcuAiwn2yla5P6S9fHdp38JKsnXYmgK
ufLpuAvTRr4WM/bnf//m36V7fEkpweeGsfXal2U663xyi8E/UtzKdanAmy9qfI2ubPW/5GR/kybx
tbGrqRn+m9yeTpOH+e1JNO/Z3yojvnlGX4u6DHemhQi0/4TEZyUgR3v69+fz3eden9s/Enjwu6zQ
vnxuPbKD1p/MLP/+wd89iy9hRTTGBQkXRYDUpYh75lIWcKyZWvzfPv76Y//xva0JzrBM+Xj0aMAW
z1N5SGbzLy/Nd9/9+rD+8eGFZfh+OvPhMnlslnOfoAz8S6KS+d0D/5I44upW2lWCw8SaJ5INCPy7
ywe53pmZkb24nW2/l6XPBB9k9R3yHg/+rptudL9o9gMNczk6Bc/BlEpCBa1R6iSzDlOvMdrnwegG
9sTE3uNhdG78qZgPSL/kxi6USTJngsP7vz38L9vB6nN2MfJNpz7wQ8FVx3FPri3/sh189/S/bAcY
XzrdV9l0CooHZ1kjl3SUSfy3BKavVU2LSwIL4ml5qgTobSkrPZy79jqWdcccZjM0rQR7nJo2/+lR
fa1mwtdOG2PVJ0dbv7oH/AjxCo7P/C+/zjfPyr0GTf3jTeU2Ogy4j9j70xnTTTDeFAnTLvPtX5Jx
v0ms+trQBJEB6yIbqnuEi4cncNVuEMogIoU2sHemp/WuQ39JtyLD05//9sy+bB29k/vpgjPhWDEE
djYzIFQhkTB/Wd3Xj/l/ApO+NjUNwjCCmcvMKe+44OMBySvudND5DAvLzgGF/MuL/N0P+rKNqL5v
Ms+dllO9DDnXfeLaO0wFIaTcq5j+Fi783V/oy4biiIrVbRPztUgjueRj4J/p+ehRBaSgw7PV17Gb
TRlMAVK+v7133/1qX3YAuFfRW4NdnVqc69tKGGtciaq615iWEKuk/V92mm+Ob/fLXrAg8rEA15dT
aYy7QLuKSwHtwqJOfmExvrKe2t8yv7/ZmN0vk4Jc0xp+pmKlcrW7mzBRbhS2+7+8C98s1K+VT5kk
Ub9XpLbkPQSpI33ydYYEbIykmv/4G3xtfLKsNQeu42ERr2MfDfSiu7VdvN1/WpXOl0mB47xA8D3I
E/Y3omOTBJ2xkFpyWe16efz3n/FNkZPnXN+3f+xnal5Lw1e+hl9ZnDQhttNa4DGzzCivuk2R90eY
5tCD5LNYTUYGZJjdoaz/9e8//5t34Gt5E0kE6HXbIYFJ1fAb5Ny3Gw7jf//w/3tS/8/G43zdD2jQ
M+shVxS00AiBIBDU7pqbRZiUsl4doMLNiKd0V+UI4A0877Q5jIu1JwYnjXsLki9MXhwkyqFpy3CY
LDuqPovFNiMjKZe4W/oG+THxrTHXKj+aptpDJV0pYmxd/WEQ1kiX+VVwkcRToqYbzF7NLhur8VeZ
yDWqF26lQBR0kZTjup+lJmXU9F33mua28YalrLhPieA7u6VmH4ZiLn+oIknPmbOCs0KZuTvTbwWx
JRIXXNYPyNOAcD2sY668r7kpHSYjnfBuu3ryOo5IesfC127XNun0vzzjb/YL58tmKI3S1ak6qU5r
j0ZRSiOqdLn3zHTruD5eOL35Ww/Ud6/Klx1QS4a2Nw0WG6DWeJf1HdCsO1af//6ufPfpX/Y9kbjg
HparHQ3MgqCQBFhoBnfwf//07zajL1tdkIp16ConOGb18+A9Djpc58e/f/Q3X/xrg5Xm1lbi2zDh
q+9Mu2JwGjzt7vAfP/3LuNMRAlPPaZ6e5GKTZOJF8/q3CvDvvviX7Y32GdxYFbl6gebHruWe+Dd/
eSn/l7PzWI4cV5ToFzGC3mzLSlUyLddS3w2j3dB7z69/p2alwRPIiNpqplEkPIHMk7KihUmtDpS6
NKMwOJd9uy+RQCPaXuEoX4r4YkoxLy38ab5E1OyOYwznefTVH2ObYY8zT8FgQUVJ3Hqlu0gGlRhe
pcxzmyiG356jlvMpNoPHEaM9ZixMLE7xNAfFymqvy35JGL5DU83zZAT1GSU32qSOC/a9FuK6RmGu
+6fCGevvjjF6/6SFP+HEQd6aEJr0HI5491AXdIc4n+c9NiGug1GLcuGpRFX1TzXm06NaJwbXLAg7
2+ECd/OGpH1Euo0Yk+uIUj17mWY9cNLJODMSB9pT5fa+ulKJsk4gzBdzWKtzmfMSpt5h10Eibinh
WgCeZECbwnSBfwI7osdN+ZjZ/s4bi+BW1UhUzccpWfkQkD2/MGfYRaT1Tlcn58xwT2moPWQphqfl
SUPy+GIYFlTEuq8iRTnlwdRxYdpyQ+VZcf7smFDztss/InkBMRJLs3p1mg0CWtnv93iwi2CXRWa6
Wy5d9grC9OH0Wd5wzeOdeuem9MGivczW+3LRkkEhpmB1TtL6SpNNZxNDPPd9bnrwoyB+KdJsPmUl
Ub9uFEw3yz8me4/L3z9NKPZQF5pRe8O5gpjSEhPKIbXH9/Fy6ZJvFTGoyTIrm3xMm346697GUXLI
SKN3hyfI2ijG+CuqfR+8XbOCxpU1uTCdYLMfMPY4wzkKur8Rdj74A+2V3UkYz9XUAYEZWg+H1HgA
hLk3zbWzPlkbCKN5NBSIypy2n0OuN+ocllP9G5bJShvIupMwkIPcs0YgGAw2vcDVHP5R8v7Zd75H
UceeT+/2y00tqXsxqUkzbK90Sg4+xgqJYtKTP+ZdWbSwC/BB7Nn4hb1Th7wQ76m7535/LTdXUvn/
Lk2fBgARbD42YA4fzHLeEhCz07h9a8ufy7UiK13YCijJUE6ujtc7T5BPq+jDsw5/1a/rSr/86qdn
R8Scl3XT+6fadu/8PvrbJ9mRk7pipevI2vTy90/lzyX37v1lcojGpAKzYaNBVAg2v7J4Ybj6I55s
I6Hqg1Q/pdy6tLG2Mlpl9a7/98kTGzrhRNbWCaMzovaB0OMXuyqP19W7MGATV9HrqWNIFeUfhaNW
1b1VYdwsFy6rdGG85qbXM9OnCSFbKHWh2paju/LckqLFhKXAcImGdMz4bAcI3+EsGX34dNVTa8IY
ha8IfiunSkyr1+F9wAZCXbk2Q0q2vdplbvvUERMksEkbT/7JUb+X0z9eYm/b9vvFR7P89Lp36Rhf
bKzFgKUytnO/aPz4rHW2dlsCd+SC2ze2YP6CpzG2niFW4+4d8zffxIpecEoPw0jPjzpSqiOpvcOd
2tTcwCpWGd/gKXoPJwh3oaF8H42svTVKEDBpot6Rjadt0vkie6gZSb6Bmj7wzX+qGKuLZdZPeOuL
2xhx89knC203XLQwYWVhP2mMnyFEIa5g+1/mwF0o7lzrw2jVcpdULWC/2LA3TmyhlY/zgkSNtubf
6yqHnpWp23v+J2dbtkjAcFb8ncnfUDd1BG6uINgNTp2GfxN1x06fgLiOoTftWb+xBcFp2rBli05p
VIzHWKn/ydQuxe/shoe6yf3Dhay1DRwwoboKjBFOWo+7ojPhxGJoH54zr7GeR+gECPxcP+83AzQI
vF7KgIkforcFQd2b3pqkgcHTNSRsbCvuuuF3ppVS7SoyEh4hkmA0K3SLs4bajodXMwqAW8+Qtn4k
Ux676GMi56NwWkSPceJ9KPlUcWCR2v/Duodn1euiYWdE6IJar7lNlETdmAGnlwgmHKiWXLoPbdO9
uoUKoQDjERFSMKGyrCUjQLWdorlR3chwdl0TDD+SDrpOGqvVpiUmdNxWth99kGcBcM5s7XOdspuK
uQhokfKiQpqrcPjdOUN9VBpvvMG7YB2JxgxvM910buIUBkDvqc1OsRSETrBcwF3UzqNtF/7DzKdK
sOkqWBp3VoMGtMXIA+HaIKILpyQoSWeantjklpvOjcaDFzYFmsnG2OqN8Y6ZItpaCJW2qcXFjReQ
FQCOEpsYtqs7PwWh0VkJRAisX3yBReQfcdmjqEcr6mv7JnLtIdzW3JtOO/yBcbP3NISVB9AwXnLQ
dKCSENn89M5HzARiWbUrLqcK+90Z8vAYulnxzPGAe1bbzttDQrFpG9wHUKZs41djO0AhQzt9skgP
5b/DLb/NQi7ikJBGw74JAa9jfA1OflwbL1hx2qeuH90H8PhAlvTUuKl7L6s3ud6DX0hbA62JNmXm
k2e0erpzNAs6EUMHK1285Tw+u0F+B93GcwHT+075W6s6SAegQn1sfNZvO5+habZlejuodN9NoHf9
o+/X9dFvYMeHju7tEz0DeZlGyXfN6bHYqrkfnxzYRgc2h+7rWCba95rPyx8OFDUToXZvA7UqjHbf
GDUSe980joikL/wrP52/u1le3JuVUkKvSyEfKyrmaXNCnGSNfnE/jN2TO2vmqdaM7KBblrsdwPvT
H/RIC6BmZMb3mm31DRr36MTJC0CjEF96nADCdhtCXN2HceBaZagQoiqRUp5cU2mPEX5/rlF1PNpj
2Nxiz7C2VuW4qGsR1LS+XVKp5SvgiYgWAC4RT8m9P5iQt0s7Bkqav+HiMk7g9EB5FNlzNXQt4iqo
Mk4fscWJ0ncqZXhLFJRBGmMXG8v0EQaFsck6+K3kkr2nMKQ2Yxerv7qiUr97ug6DBoyc4hQRGsoS
AQ1kDFCiVnkY8iQ7WSqHwBFBgVtXx4Hdx1X1NMx9/Y+bILuznCS4c2YcDEHTJR/LK4NsyRS3WJWJ
m3yO2D1H2o/SN1B/x4q7skuRLWvC/iobuR+fEpY1yGGlepcpuLS1Rx0fxfLDS3ZBYjae57UqKJPL
qSKhwLmG/cjTmt8lgKLryr8spp+WZdAyVpGEFinnWYYgFTXzxrVqgLfF6tW85OtFE7ZabZVhQpp1
5VR1v1osHIGm7LMIndXEdUC59vHyb3FfLf/CpquBAJtmqPfOluP6R7fT9V3muSpw4ZxPskiLPMwE
Q/QGESS8G42mJ0TX93Z9XQ/Py3Up6Whikh4Oekt1jdw7YTDamc3pIiBcLlnSC1RhawZbtHdHaJ/n
rkRN4CCqy5ttHrwsl34p5YuaU4Wt2TR6s1l7gM5n76fXvuiN+6Tb+t6DdqylwVPemCudWfZDwqdU
UOgFx0b4UEKdDDtU7oH1wNcrDqZN3/6OmpX3kbWDMOBZSDAIhdQWV2kJplhPRQf/tlxXsrIvf/80
XqDEuIDo5vZ8YQ2aQBqzyNstFy1rZOO/RadqUrbI4Fp0PXZ4SDrLe1W53oQUpdS/l39C1gDCaNeD
1MzqkShwHb0us3g+7vpG/TkhWWvhNNix9Za1eOmXf00yN6rCwFd6y3VM0yY1MVXYDndvUWqehozQ
qXb+cd1PCIOeE9pIK9uZy0fvAb1rn1RgcUiY/LVc/NdNYosZdxakZQPkFF/npfFBrMZTZNvf3FZZ
SyGUlS+M6xblT+6SNHUOPfN7gPxnEwKtYc2crrpssMWouw75WWGq1A/5co36YVbVsY//WrF1WK6g
r4cDdLn/9lmyOHDUKh4ZCZyOPMzNMO8VnBdXfezaYpadnbO7xNfinRRHY9Oe3rpj9Lz84F/3TdsT
xjF+08GsQeicUxcYUGZuVIT9WZzuqrRb6f66/uW8anvCgEab1NsIPOOzoVb+vRu3HUTrMgMLOUMw
Mzp72inIIt5mPlrSndFhVoJEET0Cf+1v6xz8Vgsr8iOP/OxUFGzLY9fAoGtlREV3apndGj16q7Ep
ymOMj2cLAkD/WK4eWbteXunTNNcEddvAeeBch10r++6MdEmEFtvl0r/eEdieMDEUvauB8ONox5q/
MRk5IHqG/M30/peaa0emspElTAwQpTt/NLj3qBTgNgTfXVA0gA5Ugk32y2/xdYqbLebdtdi0Y0/h
LQoTkY5aAG3uJqfBjgLdYOfExXivePhhsqaCFGVm83Vnetgg/ts4zNIcoFoO553kdZyiwSHo0cjM
lUEnqTkx967sXFgr5GWdPOjq0cWHROoRNtbQWPkBSd8S0+8Gq4JZ2w9QkZzU3PWaPZ5CNAwrrSIr
/fJan3quSyIGFc6BamFPR0Mbv/lT9rrc4LKaufzkp6LryGhJPR04CXbwBTfqNsZUE68dGkoGhSvM
FqZpuVPpBd5pxvoDLCp+mBN8Zka8Q8C/D7Ny5S0kM58rDG0jG+PQJw/sFMTt86To96YykUSQv0Or
W7l4lP2EML7Dyi7MMHJd7AllvGvSHh2HjV0AQ4KD478LOShebhJZawvDnKi4uY1155Ic8l3X70Jj
5Q0k5YqycDZGTqQ7TB8z5qOtX1j6k9rq0c3yU0uaWlSGN36U6E7ckCnKx6ja/kn6+7z7mYcfiW2s
LD6yF7j89Ke+6ikqCiSVhdnJ3Xt1tE8V9//LTy8rWljzM63hcKHX3ZOjt5eoBQ2obvv3urKF0au7
o+Jrjg47G3Lwdmiz4t2PNffPcun/pl3+/y8d27m80qdaCTCR6ArD6+w5o/EQNUP51vZWjUEPaBbL
8pCefLACNz7G39dIgyyb+go0TiQI27QrDAjDOtee9jjsc0Cvj1aiEA6neUSGID4vd6qqYgYb3WH4
wWGnfkjKGKIL9n7M+047agBMJ+WVi7D5rvS0+sENObX18IGd8cTgJGTjTwxBOx5MaOsP+uxPL9lQ
JM3Ww/RyDMGg7c1ueG+nRH/puwE2raV2Z3TE1QfptwqZMIOLD3gsc05ZCs7O7kAAYYS0hmTftUTi
jKPinRqc9b9ABphAWQ1LuytnUrYTA89foJg/XBN8pJeF9bvVqfbJm/Xx5ABG3xchH4Jwu9R91qjT
rTcN0e1gFOVmQNqxZflrATJPwc2sBTCUtaG8hWys3Cho6Pjac7pyz8exfWfaRgtY1QQU32j1nZkG
QPMjrYHphTuH+sgAqh5NzK+HwEz0e5f0rWa33AEkM7gjzLFVF+bmXOHGd3vdAlTWKDuyF/6BiKFc
5aGwHWF2BVWoubahmReC7o1OQKkZ9sfWWftGlI09YWaNyaQr6WPjedQ5hstbAibjASDtddUjzKZq
HDou7Bz3VEz/a6fvBiix1nxZLlvy5KKqPim6Dha275O/1H1M1XguR31FgyRpVVFR3yeNR9olNEDf
f1eBbcQQd4A7XFcptjCTdqGVQS+YzDN3wAQwkkw5t9Y3PwTgeF3NCPMpgp++JO2crWqW3pM/+ism
m+y6ooXpNI/aPFDhJqA56UB9+bm3y3CLX1kzwmzalpoRagD0TlF8Gxcfefp3JnvwuicXRmpR11oy
4Ko9xeVobwpzGHaqB8DhutL1/64DWjlOjan67slrSq4E4/F/yE7qlUeXdUdhjBaV2fQFmp+Te/F1
mD30KN3v9phmX697emGYQqnRoAvXbB/Meb4P7RoeEsj/n8ul/3vf+8UiKerenQE/fMwlzRnfcnRk
jvZucc5Or6nVwJIKoD5xukYcWOXmd7DGNEBwpnLQHDjviPiyI9gU7WBbcPM2dcUFBgLQbI+pD0x4
noONXn5MSS2Lyvm6yi+eJrTtfDdnGzK2AFtbQLbK2P22/AuS7ztRPV97pP8QlZed/WkKsfP64Qt5
ZeFvG3jKUQUk8ezFdv2tmEv3fi6GvF15M8nuWRTUK0Np4RW1/FNHzprvNOHBV5sDKWzvRFRZ++WX
k1Xf5e+fdkJE9BI1hL/81Pu/LmSxmrCmNFmZkCX7W1E1H8RqhN+gNM8+hJRES58ad7ovPO8wkKcy
zWtmHcmSIirH7RY6OScTDLTW77epO3PnSp7KykouK12YI7gXtcIBFfAZJfchHbOjNtsr9SNrYWGG
gIbb9LPNOutOsIhUXXkoWNeBuFf9LmM5v24isoR5AqhnM0FaJqUi0kbYqmWwyfT0T65Mf5c7keQ9
ROU4++MCxxIznd7xdUH2FAAkLyPXJ+j/+pG1W/4V7fK8X0xIpnDe4ftmnOYDJEm7SG9KoiM2XksM
bttfPCfVkXMYWK4x6DfM7nm1dnQqGSGmsO4H09yPnc6uIoj1R4P8bMMHjuQk++W3knQvU1j147kl
VsDL2VaQzehO7H5pqrVzZVnhwui2g7TTC7NxTwT9gEbRs41dod687skvP/pp6ghaUgpgV7Cp8L29
bfZPXjyuqD9ldS6s+g6YopQoMvdkXvhK9Z1C+ubwe/mxZWUL4znUndCC0EF76i1sMcS4RXnTTMN1
J+2inttIWiJvR9M72UqN8Eidyi3KlXlvZUbA/X1JCPTye8jaVhjVk19ZflkW3mlA5RgkLmDUtQ2d
pGhR1D32wOe9ePY4l3URv5R7JXeS6yYjUcsdj4Bu5tHwT3pr8FWq3RiNu7OseaX6ZY8ujFYCbrlM
ceg5Xe5tIxcylOkclitcMsuJYm5djUao47F7UtkyPttuMJ8qwgvv2qZSb9x48HfLvyN7BWHQejUB
2C66nlPmZgSRk+rlafvlomWvcPnJT0PW8sbJmnzVO5n9W8yXUcfGNAUgw4XE8g/Inl0YuGh7u7mO
dX6gLg+gguDoXvl5ZAjjtleD3q2GyypvVYg0w2h6CfFhrMw4xuUJv1hcDGEtdkLs5WpCjKGdFuqz
y5XBfUA4ySYG9XVndYoDHyT3NtNghlsvLG02GmrVbkLTn/dhr1k7JhaA14qi3sQxAM4udDKuIjnc
Qwaeb1sdeuyUdW9ubU27WAcp3CsEhoQRntg+ZxxYlkoQLlhRLKamvQMKmDwgWfFvisj3/pd0Afq9
qMnUaKWpJJszQ5g/Sp+ogjKoWE0JAiZB52/6XpAhko/VMQqh+S13CMlsK2rJFaUsHcCy89nSum/z
jEPSV1HS6fbTcvmSDqcLe4LWq9ISFLh7GhL9ec7avZeUK2e/skcXphLY6HWfuFjtUCkdAheUuKce
2y5d6XGy4oWFH7xoNSk5T15ZPUTccJeDLCTHeqXitX+NZF/0aP3yw58GO6ESapzqYP7nEkKplhnd
49BPoKC9+ezkWQ/I29MfBqseicyd5vek79uz0qX+oUa2+VZgDj7ORlv98gYO6ZJLunUGCGjXEXJz
Z0a2f4z7HuFhcKEAY/+x0eoV/obgvOYE7wSBnE1M++CM2Q7YgHnbg6IBhlNH3k2RDP1ryfE3tDlF
fcJjgFmsVe2/JmedD2oZZwetvwTrzJq/9YrCOFaJVuxwmPXnXCe4s24QpBot9KUA+e7WdCFtEvEV
3zsQ0uAXtmN6HkvdxW/cKResvn802oEAsqCJTz6lHoE2juRf268o1ZWTm3M0FyQlUXm67u1wQZo/
SUWb4Y3FZnkc7cj/0IFJnUkysd40P00fx8uNcYwp4EEz1PoGsXF4N8MYS4nrqYxjAdT4ZZg53CV+
gUgWAnFBbWvjO1Qr80NJvPrBDsK02gSFkt+44ZQgs7UhzuYesp4JCojidcWzk7ZYDcqqnV9d05xz
giNVmEYzcmXo+fOzOUX1Sa80Hdiar5+cKf1F7JpP4oetlYRDK9lNTI7Dd5bF4t7OyzSD2kg8SNeT
ie50GNi1rJpvUx36fOMr8U7RvY78TsVrNqE6eIcGkvKFLZ1tE4LMdiOx7IBHYRZbZpTAGL+g7pSR
qGkj1spzY8REJE4Imn00kYhg6T6GxlV6QhIL6ZWTd9t20OSnzivPbQuq18sKbWt1UfWg5L56FxQu
mcYKDCbNNcM7As2aSwxCtSGKyD1NTgcqfEb81KaNsbbdkayK//JePg0Uw1BBxvQciHNoCG8t3Rrp
XxXvTqK9LU9SsqEurIqKMmptMWA4SvL53QbKZc7Fo+Z1L9cVL6yMJP605DVivujS94zTFqd60Pu1
eUT27MK62BRJGpPlznlt9t5EzqbOvofm+/KDS7R6ti6sQdOstEOYmBw0u9ljFESPWg3LEeb1jxbE
DojIakdQxL5qCwC88a1b+Ss3b5JlQ7RPpLZVzXRG90Q+gnurw1u9KPenle96WenColRwTJzhmPBO
RTY9z1p435BTsFxlsqKFRclKYNk2oODOYNfH21wpg5sRa/XK7lmTFS8sSg5hNYRead7J18vwDAMq
eSeqMHwtwgvILAw5nejSUt9mLullRCeZu8KPoQ5oBEoGUJ9/QMPu94UR+SuLsOyBhEWsAISgux3d
r4dYmqreMecEfrkqJT373zr4NOxVK50HI7tQ/BJ9A0iP02WYno6zsgDLnlwY9Nhzak9z2MYbQN9M
/wKNTXbLTy45kdSEAQ/sJgT7gMB0iId2DyV33A+pxkQ5AfNmt2IeVWsaTo1S26dWrZpq5ZVkNSbM
BURklcQw2d6phtyltwTUz99nIhuW30pWujAZtFZHhnmTeKe0aII3n0CVe8vIkz9BSWzLVT8hKnP9
RMWIO3Cb0CZvkUYYDIaQxFuzyEpeQFTnqmOnDeTM+Ccc6LhZCBlFoFW6a+ctkg27KM91g8QvChf4
kd+r8VM0t6TA1kn0bPYNcRsDsXIOiRDfl2tK0sVUYSIAWE8ybcZ3dBGSXOe0yQTl2cdyA05AuRnU
KjmCJ+Ee2LP/1DkQzuWflQwa9VK1n8Zkoro9J/rMnPOUqCBbw2Ef1rimriv98qufSrcNPtyKgCOT
fJx3AZYcQPHYM5YLl7W+MN7jjBwA/dL6BScBPeHkYYII0giuLF4Y82g31XE2HeMcZk5wTHxiGuo+
nQ59PBsrPyGrfGF4z9xX6ck8ceo2G3tHd7AP5YflypEVLYztyddyTNd8Btrevqcfg5lfFUx9XbYl
inOJeJy1wuOxx8A/coD+kBXmj2se2/KEhZzg6Cjigo37wZmsOr1+smtvpejLQPr/X2cEo/+3L4Z5
2FRez0rrztj0UXpFKsGL6kOwhiv8uj9aoiQ3jOa80F1GcOTwBRHZwG89UmryOFlpU9kbCGO1ihM+
L1UOkyxAXgRDk0L3bPgvVXhdf7REba7h5FoTWnQaQmzbo1Uq06Gqzeh2uW01WQUJA9bVyUxNI24t
uNlUto6i6A9WkBg7g2zI3Rw7hCKYpG7WVrvLA8IWmwTCQVaZJBYrfnQs+MK5SXCQEsEwqrvlh7p0
rK96hTDKFV0Nw3EIM1hj1UDqTOo+WWNR/m46i5hJIMSPZN7pmP8AH6/8pKwahFHv1g15XpY7QljQ
IYpzmjXrBDCsyUi/XrUsTxz5aQRkm/KZFo2DTmjsZqoJctCrLfPk21gBNF+uOsk0IMpwTS8ox8ql
OcvS3MNn/+MQ2L2ycEi6uqi0nfQMDPdsO3jQlTLflkXVP0E3q36WMLTR/JJysTIHS1pDVN0aTRF4
M4ivc2Aa1dHKYo1cnGoGJLa6xspe5vL3T6sgNlUy4xqXgz/9tbAf2pwIQxekxLBSWbJXuPz9U/lW
oHXuQLbMCYT7zq3KO80gj+MS3b3c0LLyLx3gU/lVb2gWpG7O4UGLq/pHr6ubdYCsrBsJs0IZV6E3
Xu5k87w6DDbWbVf5s/zgsooXBncxNaOpjNxfamr97uIgDcLwrFfxW2YOK980sp8QBrNf+aNaqDSn
Nb+HBc7T2t5UuDxJOVz5RJTVjzie44zwBw2xT+/Ve41T/npcu6eWFC2KbWffi8K6jOczGejFNnKa
f4rhOhIP1r//dppkioYkR4xywgaW7625T2/smIvjPNG03RjN5W1KixyWG1rSQx1hbXfxvddDd7kZ
Ddtk6zjVszcbP7SZqOLlH5A0s3P5+6chEPW5VrEUsrYbUIaxHkzl9DMIJwazbu+Wf0OyFDnCMCaH
sIkbp43PXnVTGGerTPCn+8dAJzZ99M51PK5MebKXuXSHTy/T2eQYjHoZk8BGK7Tma2SRcA+X/Vuh
Ej+3/DayviUMa9ALQ9hE9K0h7BGh9+OvsAbrf13hwsBOw16vE5uq6tP+9+Rz8RiTrLFctqwvCSO6
NpraqfoBRiwxhxAaNTJETB1c/nLxkhMfS6Qqz8401G3esODksYYh02ofUgMqRd6q7YPlFsGd2yWX
E/HYuvOSOTixcfW2BJtPd4TNAX1nwiRTojRvlh9I0lCiPnRC79v2E9T3wWgI7TO0X5yirEh5vv6o
tUSB6EDukoazKkYIMxgEakbl+BHNdcMtq0KYhO8mzn3fEGClWHn1S7emduVAULIJErWjeRSQ+0q+
9dmv+/Ab9yflbaPn1qG1CG4d9dG7IWe4fl2uQUmPsYXJoSY0MzTMcD73ifLDCvtfYATesylaeRfJ
cBUZzFyZ5IExUTxH+ruCTIS8fLECe6t54X75BSQzjy1MCA0xrrVbR9PZIWrym60Pnk4gum9sgDq0
u5hEzO+1n1vvUUoy2co4kFWaMD+YU+KGhkILDaRI9dN4UGODtLUrm0SYIKK8VLAexsaZS+aHqU7P
qp/+QjK7El4gGzPCHAG/nbTHNDDOQTcGG1DLGXHS2toVrqx0YcW3rHRMslzD59ER3BJkXB9mdbKm
qpCMSVFl2jvhTFJxH53j0rorPI41uImaSVk2oic9i96w1uGW9O21VAlJQ4t60XAkSrmt5+g8e2S7
M/a2bLmfZ4LdDsu9VzI+RLnorIQJiWs0hs2efU8z9HeuFc+bPggr4noaf2WUyCpOGOaKEiTJHIJ3
V5K3Ms+3dfIj0F909VuiPmjd4xStuW9lL3SpyU/rc6V30Tzgfz75/U8rw2hQZbumzbcRvpHlKpP0
MFEnCpcMHCj5aWcji7dGlx+8qF5pDVnRwrjWhphEHMT056md6EcqErgiDH4sP7esLwnDOjESLx4A
/p3aSb9JJ6AcWVAd53T4dl35wrg20270KpXycfAAjqq5gPnIyMxaLl3WrsK4JuCSpCmNXWqbkFZW
/Bzcn4F158ZrH82SqhdVoZVnN5qTUj4g+73X67tkGFY6jOTi0BKloDPnadpA9MzZzAb/V6Gr2Q9C
poK31M6S4lAWro6UubOKF3XIfoau6+7bcHY2iFSvA0BYoixUD4MorgKud8KynV4TElJv1NKvVnYq
krYRVaEpZeq6S91xn7Ape30T3FvDz25eMz5Ieq4IH9b1tI4bg+Uu0C2duMf5ttSjc2cOP6/qWyJ3
uJ4IKy2UAt+km5p4PkfuCauDZpN2Cmhid92PCGM7H0IQLqECx1st21t7ULJdp6QIqQ1Iyp1rhyuN
IevIwjCPGjvLFURnpxKy1tYlHh7NMVnSy28hK10Y5J5N2nPRcG5FNO0507xXXMXvy0XLWlkY4QR0
UTTj4sx997SratLuCBwNAIaF80obSLD/lqgVNTuHlMCJ0/c4xQ6BkKK9bWOEUkqaca6t4TpFqtHs
1InjP85ZjZ0a1dlh9PthOxMCuwkMiGArVSkZNaK2NFCKtu/ydD7XvZMSg6tZSDnYEdkwYKooe7qq
Vg3h676YiyCtVPq20vlnl0TZXs8+oJGtHLDol+77xRmwqDMtKqu+TF1oKMmPvUGln+2smcPMTW1a
06Nrq/Zd0o35s5+G9j6KsvJgKVV7X44W+XKuqt24Drn0gdNAJ0P49Lszo2mba2Vfb5IM6h+Jf/Ed
ccXqjVPkmrKtlYmRo5tNvTbzy6ZnQ9gy9EhqoAdy9xC2hBcXBEt25nZs832DLgWEWLKN3SjbRWls
H7j2hfhNuMHKZlhiE7BEUrHuEjNb1O50Ti3lqe6ic5IRWgCcwdzmOTm/ng3mER18ve+yRN/FwWhd
9+36r7b0004pwJcbg0EmNcaIT/aonYKxeb2u0wlzUDynRp94DRdofCz2IxRKv9vpmrFiEJTMFKL6
1fTrUGmVkc8f75L3PaIoyIrS2SllaL1c9wbCZBQZqn3RlF8id7t3YqKag+c49ta0Ce5c/gXJ8Be1
pl5UhklTUEeO+Xtq3kpCqFv9NrJWlgFJHYlS03BUTAfIDTkw3oOf3gbm85yubPRkTy5MKZ2rpZbd
uA50t2FjRi9GWW97435YU9HIHv3yu586ZtE7rhsx6Z8LrduETrSdPeCZhGReV/HCcLfLZnTb0SIz
95ImMuIWdt1NpiUb9NPX/cJl8fz0An5l+ubQUkGkcm2T8jip4VZzSeleOTeXLML/zsWfy59w9Q0t
bdtW/d0Ux3z6r+kCZEULI7cpzBGoZcc2uO9fqqZ8Zd5OV/bBsn4j7B0SYHZJWVLx3cWifUnkDoat
P9/Zzsq0I/sBcdCqk+ukBoKZqHXIIk83rUVgrfUae9+XG1bSM0UhXkCaiarE3KwB7/jG1fHeqNyd
ZmorM7Lk4E1kGduRa8xFyZdlHFvgNs9G+jLbjzNJNnP4d/kNJFUkAo2LQXNhlFJFRvXUq39yaJxG
jMNuTSgg6T8izjgiwi2dC9rYduIdguJdbFrH6x5dHLeulxjwTVFO2IScgY3ogfmT3rzLlX+Wf0HW
vJeX+jSuHC333caheVPbgWI6fAda/TjDN1+ZF2SVI3wCwA9ihxFSOYUeEIrtFukmJrBy+eFlhQsj
F7oFe9vScE5kt4JNLqN0l0bu2tiVlS6M3UaJoSDGOhJUtdq6YQmcyrtuWvh3Z/Sp1vM2Jy3colZM
vdpryg9uBA+xf9clK1tUSZcXZXSTGRP53vPJosT/s7Dla+aHXz4mwZrWSVI1opAutPwuDkKmTMIx
Hj2nuXG7dqVNJR1SFNEN6jB4GcvTiS0OcvLw3CblX6cP/1zVZUTZHDzqGHl7jqnDn3aT5e2csVmZ
ymSVcnmjT40aBkaj9XVEfylSMjvHwd035bgGqZOcuauXX/1UOgARPH4deRtJqs8/7L6InjQIETuF
Q4iPmfjjn4Tx9kgG5urKS0xVGLtaR15ArHKzpUIMTPPb+ZKOFp6dfs1eLXsnYfxaVdXqJm7wc+a9
J/P4aNfTbobwTabY9hL6njXabrnZZd9sIuLyMlHo2QVToSolLM1uHLkDnID++0N2cMM6PJqqnR5j
XQme+jzMz/ZsRne4r0gO7+PuRle09GMM8B5MDUztXp27/ZSaHrhyO7+rh8jbp73SH3sV8Po4hTEg
6rB7X356Wc8SFnnNj4j9inrn5HmW+hgreD19zx8Py6V/PVmYojzPiMIm0c04P9fJXQZFvdDfS1fb
mNXLcvlfj2hT1OgNUcQeZeTCMONLcpOF1qGPtFs1ztcOaGQ/IGzO9Ta0Or81pvPo/I5wJfBlOYXl
ygIm+Vo1RZleA609yXttOjdp8qRM2m3VPTnuR2ukd3rMdYt7GPRHN13bSH/d1qaI0ixGrY57PcrP
YVIM+6AjpsZJq+52uS2+3m6ZomJPq9rYL/IkJyPlf0HzpvicLTo1Hq1x5xIrv/wjsvYQ5o02Gkff
TErnNLdzfTIjX/s/zq6sWU5Wi/4iq1QU9FXt+UxJTsYXK6OiqDig4q+/q/N0Ll9sq7oqL+mkUIEN
G/YakqUVTQKOkrexwa31krFyQNyrdfoFa+1MnHTf0iw4aqK2vI3cFWqeZwpftmmlAWHqxosb5l3i
Ew5ftsWudZLCSeV311Prgw3VBppU0HWv4VQ/w8oBXLKTGEv5LfQWcDP4aYEV06HyxbelCt3Hnlnk
EIK+RGPkXOrC66u3ryWgEhVZk8+dHSdymCMqeiA5spY0T7Sx5ocmtbMDRMuCr6Gt3MR3yvK1pDzb
07DP9rx15R5+kdkuCMcANgatA4qfx9syQuaOd/HTKm5ENr+m4Hpea5pfFwFDDzJ7BDWpIPWqaAR8
4Q94bfxh7rj9lJbhCMZeNoAFZosH5XkSLDMLdtTuXB5xG9McSpI5X7uGyBj4zDxJlVUcga+QR6a7
n07VB3sg0t0DcZf+ONvur3LxmggMiCYal6Y8qdr6ppg3vxthO7cnaed8gO7453RsvR0wvfWfpk6x
BXRWs4Nh1vwMDB/+XunlqvECCiNV6MQ+wxahc219J0LAO4/Bp5N3TQc1cdAOF5raO0gJ6KSCAitE
1ewghhXI9EEJ9xtMqqGV47L+0YMFwhFS+lVi1ao+oe4I9wY98JhxW8d6oTp2ZPUr90WWzI6CKPrI
CuhmLCU8Bq627vaC1HNqPCjn+G59Fi1rmqvqNzBd4QhZj7hadPic6wb33n6v7FiCa7SvCkIi1Hfq
ZAA/D1Jy4rsHgEpC/N4bIzEJGI+CSgQ1T+l1R9Dr9OciA8mTjMQ/UaKsyJNuuwc7C6jDps6r/WL7
4XvPq+CtGuRe/1xa4AN5HfzVRzE7+6lTareAXfikMvVlYJM+zVzWn6y0cfbNVPbvW0haH2QLVSHY
YYr5Rzl5uCiAqQGJQGxUO9cl5S6dxfKtsKY/RNDmxe+yKcHQ9HMEVS+yo8wfdzzQAY643bwbdbrs
PQ+qP20ASSJ4kMzsJWtVAQLpKD+0te/18A6VUC+fcv+H9Pq5i9IyrS4SwrpfIT1P9k3BpihveufY
FN0XMYMNNMgmffEgqlCD/ZpPz9qSOsmuVgnhPGCWjKJ/mAqH761soHFgpygJqDL4OHKYvo4pzoLw
FdCQ7ZuWYniBb4b4OuHkcyr9CR4NnXL7mLVzdZQND3ak6L+Di/ZVTqqOiwr6efUASU74WHU7XnrO
QUA/LoittPd2jdvnbSSVF4JQW4TO64D5Awb5PLP3nAP2F7uTK6bEWcb3BS6R9zSrOliCgDgl2Qep
HOsQdikEcHVTiXdB1rA9HCrkJ9iOv1bShjHwUGSy3NVhz86YstCsgoBInOUde8Fm8Xlx6UKTIO+z
Z5h2+MmYWwsGc4FtK2IpJf6DF7Z50vdelSdemQGFcN+Cb+QnAzYpr8G9AOQWIJPTZD0QSi74O/59
IsGeCR0eu0XZrg9gphZqT8ssaW0/kWoLe7a2x5vwYZ5LNaQLMogQgixJy7V9QG49JwNuFE/K75w4
9GAePOZZekwHV76roF2/Adf5dxLsmYDiKid+vuh2uUCx9mw3ujkOQyl2rcyeXErGeFmsR9uCdMHt
sVp73DULfHOOACBBjXXRoQRjUVxVzMGXwtJhBGXks1uyi9tnx9JWG9+2sk3/lfd88zDuS4gs6gmz
Fe4VkabLyWrFRpVnre3r72/aburqaiEDtY+qSp29E0qVKKDzN6b0WutGDjOOHvTYK1dfbDUcm5TG
Rdrd2SlG7lJqZyG1nnEnWDbdyVH5DKKQ5Wxk8ysZXmDcWkw9m3oqUGKrbDduKg4HojRKYdaMm82I
YDu7PY2clRMVdNv+v//rxab9VYgS0k45PRdO3SdISHQCBy7yNNsa1LNRZbuldbo8tmjaXAIdkkOh
lH9EAXg5lCwnXwpYVyf+WKnz6IDlWdGK71q7zsE4H52jVakyAVQTDHbup7sMRjU86hlfnrHfjJE3
1WBykZleoGbCcezyulM9Q94ON+j1Q09pHyN9SF+XNBifoUDVHu1RDq9KsfS9dnuZQCzG3w0hgzkU
hHoOHNignc1aHkM2d4rz3uqTzuI/UgjogptTFyfsGJjHXRjsZtiQ7QbcQl8EjmZ73fXqI8w8F5gW
9fUZe3W5z8vZivk86k99Xec7Idp530gnO7BKpScHlagTTVl5srIKrcLRrXwq8tD9rESY/RgW6OlH
EkCK30PplCcvnLLDWOH1B8KCPKrSJt/zxhv3LqvmGKV28ckulnFfKWXvwfqrH1Tn5MifSvuVd0WW
sLzy3+W927/PaA29iFGGRwGMxmdFwz+W4wyxC4ZcbHWiQM0NniJ5tdRHaKQyCNZP9sXzahL7dlad
dCDpZ65Z971N7fwTC0ZsNkWGDVjbz7m43vHNotwLX7lH1Re/2wDyKSKfqiMc90CKrvohDkhQv5Qu
10deDzqBg7qzs4H9+jDoAePtaOFEcEXvd9Bj7+4qEHkmfh3yEYQDiIciGvOioXxtFIn1lobAyoph
AtgzrnzajR4oKLqqHp2KL6eS5NZGWK+cqUzEeuN0YhR+UF06p4sc9m1wIKNo/7wdzGuvbuwJtKzr
ZpCWc+lTyD9w9zyxbOO9/w2C80yQeuOTQCgL9/sy7I7SmS9eaR2q2n6oFXlqe5VMuttZ5X0Wu56p
Gw1kpd1PWVhdAP2JS8HiBbL4TrXlc7w2CsaugPOPxbTEKEw92YUQaQ0I+FIq01sV0rUHGHtDC9qo
KImHMlfxDTeTUXFl0MBp+/Y4X8fzv8AFjxl7wwB9vkLmWLIl9MMe56ae4sJemkMN4dz3qV83ye3n
rM0nY2uwWe7YBJqDF8lSeQaamu9U7+n7WjcB6CwouxKZmHuxgnbY94QO4NVrfleh3TMh6LIPuUon
pIIDIH3w5Y57+kdBBeaunjFx5lBg6TwhWXVhFKc9bdlWnHWdtzG+f5WD/jHAJrIcxygIXcFP4TLN
Q7H3CvgStEyUcdeq8lMpx+yP5v7vsKNX5ENOzm0gyM4axzRpSjbHAQwrj1pCPyAlFgfZUgYn6uc8
4Tha/Koy2UejA1yVDir94mvu7aogLWPg4LKkH0X4el8nXYPjTWYnPTC/gwm3eOlCD50/nxqAjm83
vRJfJnLdrlxYJ/fXDkpflHgKvS+8/nJf08baYOmBglSOw6u1QHM6tgSxYmItNkw9F+lsJL1r72+s
D12XjU4AuO9lEjRCqR2A0yGmuMK5/Q0rgUuNBWIsNW6+rKa7eERcPY4ATHpo86r8cLv5tbc31gXP
tlVgzdCqd9rgkQ0CJ1vroMdyY3tfeXsTqT4MtJPMBzsE7o/7NiXfZ8F/3fXmJigd6IwyhGBcfUnB
SRqab3k+xR3/c1/jxv21wyB5UdmiuKRy+GFJJz33rm/BZ8jfcsBZ6xljgx+6Hga7WeBcIO5vR1Ov
f6dVsVXMXGvcCNeR2Us5jMANCTX5exxng/3Q+ndeJpvQc2ie+V5dAbJFIRxNhzoaeQf80+/7ut4I
Wp15BXT/8e6S/lR6jFLvV5BulezWOsYI1sUVKQ/p2F4mWuq9hIbRzk6HZWOxXznI+0asVohUYROm
IXd/psPPoe/30EqK+uG1g9WnxX/e7qGVnMHUJhYLbVBawWLsKgFBIdjJDk08ed999/PtB6xdvpgw
9D6HJ5bPkfPUHRsSiV1r74OJu0d2KGLOoV0nZjjChlPF4R7j5Hvk1nxjyVhJT02YuoBQaOdIDeVl
z04my97JSuC6/0jKel+QcKeRBGjn/e0vXVn+TES6L/y6RIbcXuqaZdHo+0M8WNNDgxUwue8JRpy3
es7AodP0vMxwQ/Gga3YIekmfprDnG49YmdQmMD0UE5xnA9FBe8r/qmz9rVJbFqorU83EpAesc9IU
Ze4Lmz4ERR6VnMWFZtFcuBsxs/byRrhbdTCKJcPtKYGXDAr2yRw2+9tdvzaTjGAf/GIYKpF3F9hb
Fx80kJM7IDX9feOHUbYU857m7XCeC6gANVI6G1jatacai0APSzmm4W556ekXbtlR0OTQZHrOR8gG
LoAJyWbXlT9uf+Fa55m7N1FAEOYTdu8ye6pD8Tmv+y2qy0pomCD1PFUjTOE7dmbzhwEcz/RzZn29
/dprTV/XzzfZZDt1HaO4rkfKJF8gy/WSjd2nMms3xn2lV0ywOck9GMrBV+hM2M/ZfldYn+577WuQ
vHltSqHeCIPfK+L0FAzPU/Zkb10Br/XI9fc3TWtRoXCtJn3JpIYWYRtDRihu3Y1pcn3Bf5xBTHS3
yNqxb9mgYYH71LOX+koSDr7lwZ39YoRwJkI+zVrpSwNTNBR/eB35/sbN7MrdqalgXIiyUpY7Ah4+
fyzcMprHX2KqYFT6wQ5kcntc1+aLEbEOKgoUx9fuMmT6d+e1f8J6S+9nbVyNACVBOtXVUNGzy9lR
kfqHs4instHvbr/5SvMmerv1wp6C1zBeOKHslJdT8xL6voYkMmu/3/cII1ZhWR522I31Be7jEYe0
vAwhmy7uozF6rpFoV/XsuDZM1c9D07+mqTj7Yf5y+81XZr1rhGsnHSiwyQELse2SpJU5jZmfZolw
6joB3WN/+zErs+fvwf9t6Ha1DF0K5nWT60+4Z/m4+Pbuvqavj3zTdFM5ihQh+p4H+dNkoxQqSmcL
RbM2d4yobV3mgeiERSGrfzfjt1KMEBH9c/vF17re2HmB1LCsWtb0qkCZRnmm/3jO9FoIkPKo1R5v
P2TtA4ywparTEA1GoUMO1I/qXIZ7URDUVZ15S89j7RFG+FqwsfDt3qsvPT7DAgSkCedEbV1PrMwc
E8c9LKWjFlCjLouHSk2e+wGMvactWZu11o3A5UC9gbCDLcV2nuvlsVp+3tXtjhGxo4W7vo6RGhcS
r0H6HiDWmW2kTiuLvQnbHi2vSlsh6Bkox29Vl4mosadIAIcTDRP/XfKtq/u1vrmO95vAWjTJK5Sw
6ks5kWiueWT3n2/3zlrL19/ftOwwCZltl/rnQch8V9ewbypksQWrW4mrv4TCN60rWjAngy/JmbXQ
b0LR3S4fcvq5t7a2wpUJb6qk+goaJU6A7XZwaRTUZcRmgGzSLSTdWvNGyPJWhdniOfUlCJ9C/2Oa
fe/9+/apv0fZN11TpdNg9yWaFt4nMr40+kPRfbxrTE3odqhU0U059qiuYC+NU74SGD/dbnqlQ0zU
dsEE8o7QxkSESWr9Q0B+XH+63TS9Lrb/yPpM2HYvFWOsrICgqJX/VdguSBa9Rd+V1QQslcxQUoRL
+LPvFSipFjKFMi14BvCMiNm8zEAxAzkUUu6gPjz7MVUWTBdmgOP90S8TR/HsmXSD/D5WKf6B1PgH
IOiBo3P5t4YG3gmaV92+8Ol0gRp9HfeuZSVV5w5RMZYZ4Eh2ENkLKlu0FihxwqQ70m0Z7LK+699N
YaZ2jEsJS5icRQTWVDFwbIBGqiU/4H+EH4mV15GwB3rseG7lSDnBlfSAs0KR1FYA/XQqj4CQmpco
DJoXj3TvRKV/ptSZvkE1ff4lmeNMEYD5ZKcEBNVb2EPGNiidd1aOTGB7yqqMy1K0F5gHBlEoUwaG
C+G7guQblZGV1caUfm1w0HcXXtBz7acNVIzLCU7dtkhuz6C11o21jAQjx58cGUIun0oPGv6F9Xpf
00bykQI95vs+mm7L2d3NwFQdS75sMVzWospIP4bac7Tfdg0IzPQZiJ3vYdM+9J5/3w5oAtcd3+KD
N2CbQvggI/hjhz+hKRLd7pm1dzdSjh5KtTbrR3UpBmoDKMlhEOCLMNZp4R5uP+Lf40pMdLlsA+Tx
ldNcRplXz0EJD4ioT51lY027Jhj/XXeICS6ntb04rTc0lwpsnX2mnX7fqFnBAmicf80KdPZWM34S
vWC/7vsgIyXRodstZRjISza2aYTK+RLB02jjBLrWW9e9+M3GUhKd4qI+lZdUhB+U1z4R3W/kO//e
zokJLIeCi0iJxETigA7o7PPS8cTR7/iwcQL6dz5FTGh5RnEkYY0vLzN1QbHzAsBIIOcywc/Ey04s
0PDhsGV3n8gkCY2gLmHy56VV06Iiwx68Sh/aRg7R7M8bw/zv0CChEdZTGIw5JKaQ/dD8VLtwF/LH
TwPXG2Gx1ltGcgJdRjftuOWBgA9/kNwtuiRocJhuLVAfazZ6O7foiw+3p+zatxhhLqmoudXjW0C1
jGfnYwj2b0a3TtUrrZvgTN0KFwoGyBNJ1uio9qfw2XWH8bnwnXnjmn4lLEx8JhhhnVoW3ztT6Nsp
bR8FSePbfbPWtBHO0IvuANJl/plTXUZWBvgzVC/uC+fACOdwoFC9rfsG2CmUMbpeWmBdy/tQscRE
V8L0x21V2zuXoFHfyzo/1IHrRrq+c+kOrl32djHKggBq7MyDrtjU7EcrzyJ/klZyu+PXpo0RwLAS
8IHSxr4ZlJ8nz4cO/5ceUPrbja+NqhG91awptH+mAiwayX4OabZU8KLUw53vbkQvt52gnTk2tRbG
57u08rz9wMHa91xy7yOMmFU1lYROmJcKskgtODrd+INuHr1W+sdEwknVQ//HR+sLCrWiPncg597V
8yYMDox3HwBE1zuX1pTMAZCJ3RZ8aWXGmBg46hFV2A6Ou+2UFzHHlXjB+ENtu/dpOxNTtbWuutzV
rG0uPlQeajpEksDyk29dgq11+vW73sST4MM8+OBSnHuvm+NOFw7OKana3+74td65PvVN62EbFtUY
1u0lpzTKIASofJhj2frOcTXCtR+073qZaC585Hh3SKiKLSzxSmbCjGCdwfgFJxyrOyiTiafdh7yG
69l0VinfuL37q2vzjzTRRL4tCntrWlXTxQc25yLtYogoaCTHoIaJdsRQzYra9io0HFrguuaQsohs
NbMPTDv259AOBgsXFJS+nyyEOqVzd/C0o5xdMzhkOLBirr/nXFPrxObGinhaF49pwLJdVRYFoMI9
+xp2g3roYUx2mKBw/EdCIvY3/LWsnfJHdoJpx/hzyIpq1xISPuSpsOElaLP7EgBTQzazF4+EAj2c
8S9d/8cBrybbmtUr886E44V+E8yiQtsCGgV5+pXn8FTxPt+e1H/vgv4xcCYcD5X+uajtUF740lov
vkDxKvKWvjnQXGUHJPj1fhg73OTjDHCwq1olcx+k+2YMrJ9N2KsNvuHaRxpZwtJzr6nkNbiYgA5t
GJyqcH7CRcFGcr6yNPwHuIecGak5/NlQ9QPtztUSVSe9pcO21rqx8ARLL1IY0qXndqx0DJ6Zi2uB
aqvyvdY3xsIDfYpq4OHinVPHS9yxiYp6TDL7/e0ZsPbuxrqT5jpwHIEUimrsUSmZPktwHW+3vbLw
/L3MerNkAnLeAOcmYMDYD20EzOQrK30wxFvAh/0tG+CVTN/E1OkgbZl/7Z6WvBMdjVGp2KXNt05/
b+zq9faHrHWSkSyETqGk6DjykQ5kZBZkWbKU5X2SDMTE1eWBCsFAKCFijnODhpr8PP2wN1FSKyd4
E1oXTPDPaOCPd1FtkcLSb+lg3+BzHnHW9scBdL1YFRZ5V4XpfRL5xFSALYvaISFb5KXzYNcjrbND
5cZOsxIMvpHxOwOx1DKHHlS4u3f5TD4qq9uRihxuD/QKWAoaIf+/y8N3WPWgGDeXzv2TwmU9H7pz
W40Jb0g0Mmhq8qt6OhtiyC/ffuRKkJgAPNW2Vt7WV9B442DbbKWsH8OpDeEoKuXnEjya+PaD1rrO
iHQ/rQV3ZzZfBMuOaspedePAUZfZ9x3GfCPNWEJRBCDvIoOZdYPrtMYBE2VDnmrt3Y0DgcydwgXW
D6qWDbjSVDx0NDxSvZXbrY2BEd8jQGpTSDrnMoj86JXNO2dkLm7JSSxTa2sdX1lETBxeO9VZurTu
fLGa9pTa1rEkS7aRPa58gImz60PwMTgu/86Ok8ekbJMelIl0grpked8SaILrnHIWfgYZ6jPj0xRJ
38ui2cs2NqG117/+/majmDTIgDC505eAeQL4WU6iulNNNOR2TAu9JX29slWY2LrS5y0EkkqU4IV/
cdPpfbsU36kGWaqDbVMTfLwdaGsDff397dfkugAIrkexNmgOnYdsqfCT202vdZQRwzCFK0PcazWA
OPJPkIE4qnC8OlC+txp/Y5lYe4QRxp4aZ0CAwAPXPIsaKFXKRn1t81xEUA/YmK5rPWSEc1m6y0AJ
puvULk8tlbtBtRsr+FrTRijLCiSN3G+nS1ao54aPj8HC3t3u/JWmTRCdA8NfJ+xC6JJ6S/l+6RiE
IYBv3Rjaf0MNYa/+/7Oma3CzN/RFepbFGEmAXOwApI+vILPEIEnn+SMptu4QVuLAxNQFIFnZukHS
Hw4CUAhPd79Ay2GJdAiH+XA9PlL4Mny5r9eM2B7cTHZLhvNLseiXAfQoWIvBj+1242udZmzXSMTc
QaWzhK2ezo8tz59oT84Dq56JosdqsV/TsYN2X7O10K5sRCb6Dk7iYnKvC63HevoC6Z1WRNzK03gM
c//P7Y9aiUBTRbXXtqWDsAOJxqfvw2x4BwWI93ThZ6XajfPQ2mcYQb6Uo9WRBas5zwv1lIm0iGZS
VXFKumZjaNYeYcS4JcaKNotfXFT6uesPS//eyU+3O2itaSPGAzozkHtbjHpWJYM7HT0NeZjsPsEm
YgLxxCBBo6V483qiKD6NuKAa3PY1ANQPEIotbfuVUTbVVAfW0tQvYJc5iI4lgQvIetOG8y7oWgtK
NazaWBBXOssE5U1U6daCuuqZzGKXZeSnCMQ33yq2xCnWvuP6+5vdrpqg+9HAc/eSic+u+jaz/ODX
bjR2Wzn5yrJrYvJsHriQ0c7Scxeivunv7X7c3TWPTN9zSZUSMJP2oFyZxZIG2c4uy2A/Mn9joq6c
vUxV1TEt87ZUg3dGOjl+CHJqPxYoZwNrQbykJaAmRnltA7FE6Pf7PskIbLfVwLkRhfPR8IVQXN6g
7qzcLSrS2lwyYvpqw+RNHGd46iwTaNLWHIeSNTE2qa2S+dpoG7Hdj76tbZjmXRgXDzKzP8PTcGvf
W3l9E6M3F2EdAKXin6chfx34+N7m+S9vTDdWvL+3nf+4TDPFVu3OLgN4uPnncgzUcfbzKhmR2e4b
VFI/jBM4wT0Z5SGchDiWKhSx6K9MUdhDfLNzTt67IOjEqTXY0M5Oweh3WP0MTTd2nKu5eB5mKP0Q
JeYnv+xlPCjI61lFujw3FpUn+G+Bjc1yeQzmKnuPip59TJlunidRBQ/e3LFoKf0gsnqaPoaVA4vI
di4hgz52+0WqaR/wIPyIq9cqVn047oSspwNsmwDGBAJ010NFIO7BigQtr0FBIBu5F2PRynfg7vXn
tHa8D22wTEnPtTpaNGCJdxWR8cnE994wAQJhAXapQQ+NRq8aTmHmqTjMOaT2prb+WPOp+5xODjs2
tZ0nIzTK93A+nRM39Lp9PZdBskBZae/Ng96I/pWFy8Q+FqrxSh7w9KxANrQBj8MdfIyxiSr1cjsY
V/IsEwI5dMr2CozxmXmdfcGurpIyzd2vWHznY9Gp+cTkdB++mPx1eX2zDutKlLk/dPDTVVJD6rGG
MlI3iftWsr/uaW9ab3naLVWVkTPzebFLF5kncin/QATs1erHszXKIrLBKd4IpZVVwMRGpvMI5hYI
JZc+0EkwvE74mttjsrYGGAvkMo4dRAA6XBeWS5j0lWc90pIN+6EZtihca48wVkkvCADzVs5wQZo1
x9Ti9anRbEzSVvkbWLEVJjr5D0JyGSqItdjDxTukB36cPzRnkFgenWORwMo3hqxR7O71A92LIy6w
nu1jfVBHuqMbsbPyiSaKEjINmcUg63SpZ7+OGsf6wC1yblqxvz1KK+NvQinLDqrGlWiHSzfPhwYn
9Mnb4vCtNX0N1jczWUNfQqYhBWZgIq8eq94twt2oYqzEu4kRdMZpalrq0PNEw5MU7BDSxJn4jhFx
yunGDejaFaWJEwx81kMfgEKsa3DHB58WVtQF+bwrkXYleav4B2+hQRSMlrVjDZZLu6m3YPora6ap
klsENWAcQ9tDTKt3QSj1RRNDt4d+ZLjv+8PYXG5krWsPMi46ICpeeZCCxFkOVIYCWg69fKeDIqrb
LdfNlaOjbSwEwyCQmgWMnHt/dpc4rP3gONl5nZQQWztAxYDs+Ci8czcw8lNW0J69b2obq8OS6ZGE
3WxfCt8LwWRhTjQptXU+Xes3I33iziCGqk/xVVCPtnseBfTkLkA7dcXG/dC/Q9/9D+AQpkZp0BHU
ExYYisH2HPQ5AmZkh3L4PT3kmphDWJS0aYprvwshjDxWMxVx0/n1xk62Ej+uaTwPPdal1qF0z0ub
vg5IL6BzxXc17v2jKdVPVZl+shpyUqiH7Ky2/3T7o1Yqra6pc9uGnLJK6ubisDJhlWvtxqmzYh16
9VXCMxBRPefec18V6c6tUhq5dl/tusXzDmIg7Rao6d9rlGvCFIuWE+Q5vX3x63FJtJpgUhSUdqR0
AWc4T5S7rmJbDP21uXJdg9+stWPRwXPYxlyhNosnUGKQMMZjkyW3+3SteWORKAkudyhu5M6Axb5S
O/3oFThFZ960v93+v7cK18QoMiZddxp8Ahtjt00Uoyrxc4i03G597e2NhcDlEOTspN9ccq8YTxBm
C2AULvPIaqet89qKD5Frms9LGA3MRQ7C+gwB3cE6eKyBvpuMx67fc4h0hRBpc3P2IlDiGvpyoxL0
70XINRGLS+G6Tm674dm10jYG1DZ7WKCOsUPupQ+ldLd0JdeeY1yZVvlUK4CWyDnnqf20ZGGbOI3v
Hb3Rmvej16UbS/ZKzJgSkmlGLQiIYB6MuWoAgi3LKWG1KN9rWjUxPI9RZ3HVuHE3t/ZV19/fBA0P
eghPNFNzwSXtZeLpqdfBL9efvzuV//6uqWciGyEb3fhDAHxdJxvcKqpdONJHa9pS6l+Z2Saw0RZz
w7sZR55MVCc7yJIGR9rQsTd2oJWwDIywb+BXKkrW2BfpQzeSLOdxGDby6rWmjaQA56UApN42PcOO
O42ggJzjxE22GIj/TjlcUztS52Ne6KVBxNuj/wRv9PZitfqLzGt5CMBySAgPxV72FZQI5ya/MxqN
lIDAvhSE8RnKCbzeQ2GkQc1XvYzh/NMf2EZ9dqXfTLxjoXIb3I+ru7wVZpGnIDDpjDju3p6ua60b
cW77yoH5FxIabxgeqhK3EdWWc/DKVDUxj34esMAGAAOKXE1UahsOcXYEweyNNX4t2TAhj9p1hF07
o32xcv5xJoI/9K34PUB5aMzGo2yRYkhxCnFnwvl9uGLX1ATM4ZKZuUuNE47IX5xRRrLIv90eibUs
xhQABA2M+7ot3XM66OeWTM7HdKRjMrt2AV1vTl8zwEEit/flj4znM8IH0NrrLVdrO3dmoMyIfw7C
F6RkiHOGe95XJwSbgwjS7+EhwDaGbW1WmMuADkNL26Fz7kut4mBpIVM3KAi5u5uKHCt7iomYrOBt
QQIPuCtRdA1sdeYMBNwFmo1Dz0+1dPqdLP15YwP79z20a+ITlzlFKSzFEjDBw2ffCZEngabASoXd
CAmgxoptCmNCuHzy3e2JstKDJmrRxRmhtjNpXwjEU5wsPIeV2tt5sb/d/MoeacIWSyd3eWZr50wz
uwLNxh9/qhp+POjLfk8Lr97ouLXPuI7em72YZilD1fe61WTfg1xHYQe1JGCnbn/FyhwwUYkZVKkr
bAUE0B/rXduVZxeawoC0fp9rqA9kwX37pWlY3wcDJtWIqVYo9wNt5sdy5hs3nCsrs6n3N/e1JtTD
MOeo6D8MIS8eocm6RWFYa90IdNCWba8asV92lk8jj41fe1Xel2WZ2MSFqI6zwurw5u3XasqDAzxG
Ht1qHBN3buXGU9ZG2Mjxu5lkUDFASVoxAoM6hjoxAMt1Kf5AKhEWscHWRrM2UY1N3re8wSuCAABa
7sd+6F8st9uXVrrxHSsj8R+IIgzpUBAl7hlIyOYIERcnqj07vLN1Y38fJreeeqjxXRYCe47iWxq+
ux1g7vXz/1uRAePi/+N3akvHElf9JnX2DvKh5JDpjvwHdqzibFcf3efylD57POqemv38WD2rjXxo
ZThMmKIPgBFjttdewvz7SL4PLS5i7lNQdU2IooREKAYAc0oG+acsU37MVf2JTNmd6ZaJSJxGGQyL
M8OwCDY5rHT2lhyPtwdkrV+MiF6qbAhxAfs/zq5sOU6d3T4RVZKYb6G73YMdO7bjOL6hMjIIxCAk
hJ7+rN5XOfzBVPkuO9kFjcZvWIO9wE8IIJdPHfAnYCVvnKdrT19c2yjshDCFwqgX8/gUZvktdGIO
U77l+rb2+MVmDvNKlrUM7cXATh2M3nSo6mPjbml0rZwVSyXAmEgf3UPcacKgMIh6gJ/WLOhgHUDr
fQvdAiCl5nj//kSsbOglGJHk8KWfTGAvfTXcVFSfOMs35njlO5ZYRG1qMcpMQYYv7h/KFgr5tGpT
arLHXhN4mMRbUdraNyw3dwxReNu4eJGxn1kxfWFmS+l3ZaqX9vNymEvjWTx69CUg2UcYRCd83Dqs
/2sx/uNYWgIRYV6N0JyhCFfWCVqotdqrL/ke5Jxdo5P8Fxre3af2wXwCYOPeblzVa590HcW/Qplm
jklnQryzJ29UXiryZvRG32Pt0YtdDSZvn0mOR7s6RhJ1MtJNqnAjfV17+GJTc9NMU17j4QOmYixQ
No+glrKR76/lM95iT7MaXiDejIvNseBvQP23OAI+UX+eQ9e7jyo9PLmm9++6kJVVAkeF8Nm0jLzA
VaF+UIaID47g4vouIANKrcBH0vqN2kchf8qtJvRKqLxELQIO0nmh05OLacm+7H4Q/WRnsDX5sBFe
sutY/WM1L5GLMG5WtBEB9iGrZZHoopl/hIEvXqAR5V9aE8LrwIlnz6Y2+pWPpP9Z2GYnyk7eem6n
DjAZId2u09FTF7H+zS87jDUqbtmcwHgu2ClTOVCCJ/Atqju5kUGsHB5LDCQw/TA44ZO4dO4IZnW2
N9rfmMy1R19n4q+dNmZjOysl0IPhkDKZ/ek02myDqb02m9dd8tez8yz3C+NJegagw85JHwTsJQh5
lDaNjhLkK163/9ANsUQ6RoNpFJtwmbbl9CcI9D1zmt37j17Z0kuAo60HR5CmRl19jo8QJG1TZ8zu
ZFM+v//8lTrb/+gM0jGWY4u+gOeVwa4FxQWKMpONz7CIqya4tX3hfn4khGIAPf7BKHZpIS/CPhtc
hjsD+oywXFF49kZ8vJK+u4vTwem72Y1aFxZG2afOiw8aLnZh+BzH824k/Ci2WHgrN/cS+MjawEjI
A8HbZm5ArXTgS2KTBuy/vgUMiH4sNl4CH10yztCTQM7oNbB6i2S/n9382xSqjfhjLehfIh4VUV3s
iImiLdQks/M1hqVH55vEh3Pc1Se858EeskkAEvIE2sBJMJ0aOI020FVAOTxSyGa7OEVZrjCPdTNu
BKdrg7s4FUwh3SwoG3oep5wkjQOeV8X9p4HK26bh3b7s6x/vL/+V82cJmMyV6WABQxC8SNXsZEzK
nVdu6mKvbN4laDKICxPB0BGLcYLFHvjPrlGpgcDA+z9+7fGLWEI4Vk0wwUPBMINEYjvJR0urUzYV
WyT0tXlYxBPurHxuAAO8hNUXGo4JNT9d+4aSaTIUW7D0tRlYRBWU2clBdIBERAYosAXET/rRrT52
Mv+37v+6A6Rw1Oh0TXbOPGSzlA8DrJTExzxY2BIkGebogcRFSM8+/J0SCUsZFCo/YwK2ql4rM7xE
SWrqkN4lcCUGUjId4Vs6w1VwW4N65YZcwvo6x9aqcGZ7GcE3ZwquG9G9dLt972/t5LU3LHYyRCNa
IkpDz1Np9r7lv3pV34M1c3/1Jd64IldW0BLNp0Q+FJzUqHG7kXOoYsKg/FJstYRW9sASzQcnmr6M
WQMMisndpA1hOFoJGIahAsOri1Fb7bS1qV5s5g4JWhMpB1ZsrPiURdN9NBd7Y/Kb98+Ktc9YbOUY
MP18qJi4UC642ZXQTd8p0tl9EQnzQCfm7hmPpq20be1rFruazPHQz8RH7OVGMuFe9jJCvCX3zRY2
cW3SF/c8hSYmyvQI1Xlrv7p++4L20eH9oVr57UvAXscIdYcaBhuQ5k39+jULcbuLLV+TtadfA5e/
TqSq6CbOYNV7rot5L6f5nsbVgERg60xameil+qEvagdqEDw+EwoFyyBMJG9TFvwpJzgr0i0W6NpX
LPY1m83geEj7LxHIMakt4f7bCPhVZmRoNqZhZYaX2D0kXZOegg77TPdsT7rcJj6UCzeSg7UPuL71
r2ngzBRQBxfkovKe3UK/a7iZwnrexTmjH8ttlp71RTmEvhXAAasaTdKc8hsgtR7fX6Psum//kUgu
IXk+2Jl9XvjDJVe5LnZ9O9B9A8o3LumRQ4jcKYPsD4LU6DeMYNukM0VzFtNUPPpCGOCn+DQdMum4
MPNTOJ3hOfHcTHbqE2O5eAtDxe/zOKurFEoi3s0AnveFGR3+ef/nr0TpSyVB0fOYG+mwM2ytTefN
3z1R69dssubSt1LsaF0YncwQQf9YIE0Wx4WUoWRoq9JzBy7ijpCqeozGKdv1fdRt1EeuS/9/Z4Qu
wX7gByIc6HFRzAT+HYNMYmDDdPYE4tvu/VH7946gS7DfyJwCP7oAPH4MP5kGHrf6Yx6jdAn0i3gQ
jVAgF3CT678jgPzuXFVG3//Z/95qdInmAwmmdj1S9BfwKCHFH4rmTveFfZr7kW7kMWsjc331X7t5
GCJU6yqUEeK4am+NcgnAgtrZqNqsfcDirMg6Kkg9Os2lGNoz0MRwEZC0TpS/JbW4tnQWdz9SPK5H
i33YteI7cbVO4GN57gryqw3Yxg5YG6JFADDOkbQGB9Gl6fUdaONn8Ok2Tuq18Vlc9u5kQ1WZGMV+
/3Hqv9ftb8N/vr921n71Yt+6Y+fjrkSa3Q82dSvnwHW2AW5defQSeZfpuJnkCPHMGKapn0DVsTcV
ZNs/tmaWMoHclR1p4AB2MQbqv24RJaMwX9ow27hc/n3N0yXODr6xgnXMjJcy7M5eNzTQC8Tyb5DG
14XuIRBMNiLHldldCgfCJ61xugiG16Fj773AVontxocu6DZwMmvzsNi7gvdZOec+YEWqP4pK3nlO
s39/9az99Osr/zoW6goSKIF1u0uhmmMeZc+iYmftdq8fe/xi27qjp+IiylGJNty+zWTSAiUgLtI5
6vOv779jbZ4X23YmfSCi6Fp0pyK6acCc3sUu7S/eCDPCICjKZycL4oePvWyxkaE9GcTcD9l51lX3
WPclSyzzIHqj8+muH/J2V+Sjenr/ZWuTs9jaoaggqgYK5iUYUNsqGu/Ft91z4cO3/v0XUFQj/30n
L7F2wrt6Sfq4k1VL3X1V9uNnMrtxBrnvIvzWhpEJE5Q8G3sQtDOHwlFZnYZFYMrERUhUJ+4YEohI
CYY2kxD4x6DtVFr24lh5nO+DaHiyvQmSiXHnIqpWnX20SS5BERSAMERjMrkD20GSatgrXjxMcean
YdRCUS3kvxU0mPZdHDe3XV13KXyrq30xyme3tI9j78DSaigO4G4/+JH6FQ8+2/VqsMkIo9RUTdWU
mCikV//5V5aFYMYSv971sKEWbD4HICYmvoGF2OhZsRtNc1f0xXNV0BfCZwd+iq5OCklPHLlz6vrB
rxxEi4Tw8s5jHj1ZZcekweqGrkVsEqVa4Gvnz0Fcl/vS0RcmeATwMNJhtFwfKw/SO7jCTlkHP+U+
0z+FsF7S6PmR9hAib69H0jQbDU++KTp5vJ/vIqVRkZnmbBdY4+5QPs9PZCr6FDj+GzsMD60Kf0FL
CsqBXv5TVfGfCbRGYEybtwGFnJsyDHHMQaPpSBtoqA9Tqw91PdaJ9HiTsk7Ne7+xTYoix5l640VF
OoDTcu4de+FeRJc/1MSqgwXKNIETs0zcmftJ5TsTRqH9iTztVXGII45lO+3LGn8SU3Tn8sAFoHn+
3dDYu2vK6gI42F3mO3NS28Icyqpwdq2GdXiRkwzfLGnSqtrZ9SPqpm4T9rtaZkUKDeQnnlUH5Rm4
cwkwW3oHEyFg+YMigzE7l0OctbUReKye4Qeq2ZwEqn4FXPAXGMVfG3fEYNrz2FWfMjh1Uw0EIcCS
J9AWHs3MClwB+k8+NPAzIBTLtwqeiB5/xHq+VTVwBIDAvM3e+Fn47T0zgC9UWZ2nrSIuCs1wbgAQ
4wDt+xsPTtU7Xk6Pbu7/gfL6eW7IKeDF46QrDbKZvRNz+xRP+lUr2aZ5k8/72FRAzJXNSzBhYGbV
7eZcnSgLfgxl9dnT5Oij4ZMEPqP7vgNQzHLnNaihuRrrnJyQTkIoX9Bq53YzO4R1cSI2/lJDIn8X
l+2YFq68V/jyq6480kJLx6Twc7Rd4lsiw9SrunAPNe4bCNk1SIiGLqEF/aLK4dI7jk2QyFCEWM5T
AwGJMymZSmAoThOH2XjvjrpLCbQ4sNGcQylkdeJ1qW9qt2ufw046iVvXftIw0h3z1rAkd0WcQsKx
3YseDgF53mZpJDo4m1RZeAi8vNp7gWOSKh5/wEH85zSgac3aWkCy0YfKXvxtbscjicYwyeYCHE7P
/wUFoXbv+frMev61COfPAmonuUR1vmyae4afsge3LU4BtDuVvDxWrX3MHffWi6ZvdBhpAjfcWymD
IWW6um+ZvMtcddJzxHYeV+owzxE5jGaIEjX2YeJoZQ4YzwtqQw/uJOskiwJy0xbyJYOG0YUb2KfD
U/PoEAx1I+E0XSCBRNmWJF5L7n3tnixVIUziI5U4AE0mEWyRkygsiuQq3YA6Sugm4WDuB5MPgAng
UAjMfAOUaJmibncHZT0Jq3uKOnlP9BENxxcsRWhhdOEZpDzQTwGKP8CTr0tkmffpXDl5MkUeO6PE
fsuKuoazsG0/OZDReOUzDL65wX3vYWpJPh0Gj4JEVI/+PvKKG95qm9SDd9FRhOgMEqvPAaenOCQP
YyCfIqeDj3OpTqE3Qp1a5V8zAx43vu0LTEIeY2Zl0ubtlOrc3teM8jTw/bvGDd5ow55oLX4Zp7gV
IT85uYS7O0TzLyUJfnQNr/c467Dkpkid/Cp7JSHpU5Xp/sg6HV59AFkK4ZfoGAeKJrIv7cGbtJ/A
+eETKzqx84r2h8ydIXFG/sQtVmnoQpVXquoPbGa9BKvtCSaW7QHG1HmCQtOL2wxfwtoDoTwKv1nt
vSoUO5JqGO5DOYHMNJg/DW94WsXlb1Ow8NDMQHnBuRmy2TqzSQXA376j3tVZAm2fqLiUoyP2EoWC
vShLZ+dFwt9Zp0FRVFWHLJC3LkRZz74EvUShkrnrQnPKyuK2ou2Ljdt7khOV8GD+zaX57Xj6hzXy
ySfjsKNjdR6j6ocpne6GFplMpyzaMxAB07xwH5yp/q5589YF+ffeQYo9kulGoCtWVuyXtuOnjORf
x0Y902IQSafMxSUqhtsGhPsomLdYj2znwxQ5UTGBJLwOX0zllyksu89+6dCkcIwAswBsZ3hEvRYR
zgpf4pgBffRTjOtrP0hR3tQFrlVdmbNLjYEnZ6dTUSovqb0gT6o8eA5y73PbEntoS16g2uDB4sNm
8x2fcZv5FhJUTvelZ0EFq7tcIUZABRC7/tyEJfBY9qXsO1yXAfvCjXeOtf0Msv+TyaFaMLaNn/YQ
2N4xTmQaj/mUQHS0heCUg+iMXg1LpujcGYemQd6JtIDoAWAZj6wk+oD1Et84cNBO3aj+5XBbpybC
f/W5CJMQop8nE+b6jsSuSYnCfVXi9Eh6HAp7pNjOpZhwV5YtSjO53yLyiMRDb5RIgRzEVRejuFwR
XJhNcSrxmGFqPoeZHx9kX7B9EY/N0dUwtjUi+IlL+atLm4cQhejdZHD7FmWcMGG+ysx+KRR3d7rP
s12o2WfrILthlqNK3f1ElC1uWtqKO95Bg0CFKrz4hQsCKqghCQTXooemHsajRgSRDkBCPPChytIm
arszm2DoM4zDHc6vq/Vw+Ynl02PJ+y9eV/Cz4xvoqbrCO0fYmrvcHZqdD5zUngKlAUPy4CWLogm+
TDVFCaYY8gfIWrUn42XzQzlVLIEHkjBJrebPdQwZInhY+FA9LsTJCk/95MI5CmnkbVG1DJFKpw9y
tPVvEXpxlYxO5R0GBlPb1o7tT1YQELkLPdw5UEeDveUVI5Zzet9NTgjbyDz+GlDnRTuTfQgy7QMs
G7D+hqh2PrnFjNsz6F5U2B5JqOarJkR8qAxjn1reTocSwhApm4i9jWM27DMgDA6tVCwtYMP1BICK
RhgJMRQb4yCIjPkMVQuIXDP5YtqmTRDmzCdWtTFM40t6LEafJyKM1L6CYEvi9YCxtYiLDRzc76jw
6XHS0e8q6v09lPO/D+XkJ2MMz3Bwo/PUHVGTDqvxS0C6Cgupyw4Ber97KGJE1x8VQORjCk6FjWyS
KSJSgej5kKFadRA9jVKnHMZzW/TxwbHDuHNE7u+yNucpzW22m0Pfv6mmGbceqBd7+O2ViXSccicL
OhyF09K3DhTC24BpAo/alqWhm9e3IgBZw5cmP3rQfE1rn/qfQtOUSR5CcKMHAfV7U8d8vOGD6r7S
Hr6qnhdCG73T8R8xIqgZvGDGvqZ/ahgEoYsO4kWcwZ12bHKJRl5XpuhvVzsaQvIuYo2FhDg1aRbW
v4upZ2kuvPxcRcEPj08WsUvT76mn5K+q5M69Ow43ytWvbeMeayAOTDu7fpJh9bWHeRjkPqv76gY8
BtzUDkW3vDZ1CkoJP1Zlxndxa94qxxNp5LbhTjTWRde1q49mrp3Uq3131+ZVfxdXAYdqidfgH3C2
xZWdEg7+I0qa8wRzage0nGagKWR0cDgTmNgCE1EdrJSvflx+7pq2SCcsshSVXSRZiMcP7YilAUHr
76FyergumYcBKU/SjOODB6aPwDl14magSSbHp1HlBe5V+IjVdat2ZdU/cYKcJm8duY/aqbx1fbR0
ZTw8BmXY3uUGpDDL/J/wNYr3zhianYjyYj/WiEimbioTL3NeSTP8nGP84kB7z7QCDiiEwMihsL2C
OQi4vXUemR0sH5G06ex3W0Quou4Q/39N54OcEXQrKluYZ+PdBZffopi1qZT5n0Yr/4BPARzLr0/g
Vjj7ESraCYdm6a6oJf1c8Zmns0QM27CQX0IdjSQdSSl2c2XaJCMMsWqFpChipvocZ1OedHwOsGrL
8TLbqkytE/X3QzCVuwin6Z3JYNzkxwBMt6077kfb+0cvAsiWMm94wKmdJbWc7gaF8wqCoDPupv5F
QjdPJ8CJ8X3fEnLgEyOHpnVvSa743m8d91Bq80e4gCkQUoz7IQiwv9XwFYHLcBPEeXNo5y7+BPyw
SCLfU0k5Nr86AQVYm3EXbh4CH6PHJ9NPESC5cKpKi9h7c0LP3GufIse1SAh8fOBXpeun3nPDpOpM
twsplGVE45dJEDdFSurp5EAqHfqx5qlCA2hXu4VMSGWhe9l50w7S6Pomj6F30opcJFRL9lDkuJ1k
FD74DEdziGyVGVEkyuWI+MvxpY+zz5PNntwKkkCTqJ7D0P8eNEj6Qg1XLE+Q9lFYhpdOc5n4PedJ
2ekfcd22KUREYhxYbZOA/xCmWMTBScdu8VC5Djl3POhTzivc3Mr50yug8wo734whcnQU7e/kiNbY
IIY/hqi7ktQ/hAvh4p6C4l25gfwFsK/eRRjxZFC8+YTink3bpsK8DrA5n5EEpA4h44FBW3TvE89L
naFr9trrSiiAIowIs4IetOrk/RVfleQze1ND1+8KI9o9LBy8FDSj6yKqXoiEbFRSTrCRTEjhf1d5
XR5LVlcHOWQM8F3krw6Mu29k4E53rquc41Bbg/VIX+ArFX0d+FRdtTPIMQjGaA8Xlxkh4MhvHJip
JXXgFRAjMD3ie9xjFBfXoXOJ/CKCnIYpmEENMFJDfci6xmCVoSraoqbyBtwiIqFRx1FaDm12a7rC
/PAmpb/ACWpK0Z/Dne7nRQuB7Na8DoPDDgzD+EQlrE250fIARaTyNZdVecvJEDz2Thld5AAuNcms
/1hlQ3Fb+wCC2ZZ3fwahSpuOAAmmvo2bc6hFmYoq8nZUjpgWlP2PkYy7m56paG+Bar4pGhQxdN50
Z8VLfaknuKvWcxu6x0KZOKXSZ6isSxEnWnJEcXqMIG+PeMJStCQm7/P7ta2V4tnS2kJnYUZ9nD1n
EhB+mq9CyBlU/SHN0cqNftZKXXZJ97RA2Jc2LKMzjAaaY2AziSwq35I1XWF70iXbMzMcovJmRGY0
qa85nI2QJsjvc1v+4G6Y9tX4DKTCPR3zmwIB9AY6cO2brsP5V0FY9WiN62GMzyMPYZNSPsCn8mPl
zCXbM/Jrj2Z9EJ6hYPt9DuPXpuvgNAgM6kY5c6XlS5dczhEmvoWvJDJeDSUeMLJeG1WF+7JAxdmh
DdQJwn5GJkC78gjRx/ks9FwfVOVDsNLYcu/6s7kZwfNA0g8W6MWzdYuqF7iBKe6/EVdvHF1I1bc4
Dhzk1PSDKiU0XBSxEcrlA0NlECo44gsJ80tvUad7fyesTemiZt3abBCewDpC2rpjkb+r5y3y/Epb
LlxUqHnlBaSV6Guh7JpG5QAtZ8nu+zA8otTHNxpFKwX+JftzruveCUyNvkR2H092V4p7eHgkuuEJ
qn0fGqMlBdSjoNC2qApcvMF5Kyn7Ce+XjVPi3518Glw/6+8dlSORNtHAQFq+65uHAjkkD/cjvqDu
vJ3utiSIVg68Jf+TU8JkVlYKSwjVc2/OX8fCv8gY1ujvj9HKZC+ZnzSDeyJSYHvxGaLQq5Ciy70n
nFI7KMxuITbXXrJoSM2VWwKzBK0uxzF7QZ1b7qknlJzfmLPlW762nhZNKV51Te922l5s1TNU/Bxx
Im2efQ1k2R5kKOyeOB3bOPRWNt+SGVrZLhsBC0eDrfLvPGTOc+b8en8+/g1Mp0uvCkZsVnfMRmc/
hiwkyNjTubRSoWICoXOcbPdh3l11WUzSGrEl3be2yhY7fgBMIYwaUPDriRfJ4DWnruOfCuN8e/+j
Vp6/5Ib6FqkKYHgYr0HcTLbQaSDYT1CON3qpa8+/7tK/dmPh1UOV1wHQ/BCXOBeDqh7DLhJIi9W0
0SNce8Viw0uQZ2cJF6Ezruvq5MS8OLDeUagoTVvGFStSPHRJCW2HLENCA131QZCjQbXBkvDRbxBp
5cM+jmU6t16SDeSO+oaj/q42zuKV5byki0bVCG8DU8I3EgnLCebzPdJ+Um3EbCubf8kVJQV0nvNm
HOAxja9oiktGn3oBmh9qne8vr//UMv+BQfIXm38wVekwbcg5jLU4+nUT7NzG9IdcD94+MF71qfXN
fC1zoqQivfrEsqa+aTXtE2Lg6ObVTnWuQfe5E+5YvkgwH5/f/2lry2YRAnAE2V7vQ9Jr9rpHFUzf
pqY7OsX0wbFdRAGzz52892GqnIMac7CTfi60RO0+HP601vn5/jesLY/F6QB5aCxVosHsZj6/D3LU
GWRRlRuIjpUDb0kzjVhtqyyHfkLcRuRJZsCup7RrrqB4n06ngUTzk4hA40x7M1lIsHbFFi1t5cOW
NNS8rat4dig5a5XlqHQOP5AmbwQIK/fR0gwDBSimRcAIolZgqLsYlaRzi1wCKWcS1B+bfu+65f46
9+Z6doeJA80Z+RKxvTiFOYdfC+9Pk+v/en/2V1bwkojalEWUtRzNm7K2d6TVu4HM95kTHt9//Nr0
X+fmr0/wITLi9VqSM8sYqnl586mMxR2cGQ7WG4+NhOqFREfHZ1uavmsTszgrYj+SgPXUINYyskMK
DN4XQ7vL8cmpHdDtQSlqC4mxtr4Wmx+5ts4yM0dwG5iQ/Xs3ccgO7w/b2qMXG3/ItQprxqKzmDW0
CVqrUifU48bT1+Z8sePZrPoWis/RGRc37NtRkOt+9+hSv//bV56+pJt2Inb8+CrFMmb6XkfyFUWp
PAlssLErVmZ4STaFBj+BuBGiGViQgtLlxt+KGJUknd1oRCA1yoMf+47r+/9aupBrLNAJ7aFhZ6DV
HtNInpqxqFHTDuT+/VesTLO72OCxygPTzR49VxCoYCp/Rj95K7FeSWH+M2r8++fndZ3DuxYVPBV/
G2FZ27ZKJNfv8ZpgTGtPHqDgRDcG6/qL/3FFL7mi8JrVNfqX0bngwxfjNTdoMZ2iUgKns/vYWC02
dq6BUUBrg5yjwqZODWT+sKVXsPbjFxs572DVh5YjOXOQC3xZnOIKdUOogVrf3Ygv116x2NC+yWoH
bms4Zr0MLca6EsngZ+PB+gq4D0o+Rq2kS6IozXGZkxlieyyHJhcFO0mXh6rtNxbsyt5e8kN7HeUs
AG74rC1QNcA7AFWk3VdwuT74gkWoH7t95fsRpA/RujhfcUohQTUaVaAPLaIlMZSheNsEE0MmRJ32
pKLqehehg/uxpy+2cztG1s4op58RDaLBrKtHaHxtDMzKUbGkdHYAOrd6rsi5ndyXfgjRp2GCbgzL
2rReX/rXWSEpZ1RZREpsCtNIo+dP8p1ybfr+uKws/qUJBhS6AISVQHWRbtxVvXdonN8RbY68KjZG
Z+VO+K+4+NcH+EORjWrE4VCO9dey1mcVBZd4ig7odp5mbb+8/yFrk7DYxQ2aRq7jYxIKIC1Sbrs3
QAe2SIVrD1/cylr084iObXiOq3oXjPVN07GPLcwlozPngS575EPYtsVONubMAWZ4f0hWls6Sy9nr
ueXwlwjPM7DbB+7L6kgDUQETbtqNWHuFzk2XhM7ZBFpHlEdntP+fdenCxHIo/Dva5+7v2CH8qyXx
cE+zLE5nFfd7uFki/4RfczrVzJyJHcmh91r1QEIOiFxgCnt0ahJ8ho0X+mrA/Xx1XDB03x+RFUUR
ujR9gMPIALU18B5Eox/HVjyz0exnABuOcPKoHt1S96lsu/FQa43+bOmyB4CdIuAry+FjHYEleTSM
wqEREgR4f5DPhLE92tIbaiwry3TJHK1o47h9U5KLmAEIvpCtZGdtIS3udzVhYxkYR0Kz0q/3jJWf
WxhiJ/68Jbu+9oLFLV/DV9OJIFN6gbJrEvtHhkYvCTbW6MoR91/N568DKOqDOBsNHKOsqNKOF3sK
GhYw+gAL/35/Wa29YXE8qInHXth7FRwS+aFCgXgoTNJwWEHnTx96w5IhWqJfPM5jZi8EhiuEdsCS
yjQK/2TNVsa0MgVLUwfLCGzIZ2rP1VjeAHifMMABI+eDjKYlSRRyTUp0Cr0943u3NYtVAnTbizVb
tmwrS58s7vc4NqJhEtj+pjD92xhp9glq0BBheX/810bn+vd/raEGBW3ZxB09R71z7mrzGlXhgY12
4xJYScWXzg1D7FZsoEReEIv6Go5THvjwhBB2LEVYHWaAxW5cJ25EUrsTq/e9NGojZVv7ssXe5rwF
niGu6HmoxoPwIQFPxuiLlFtV9bXnL7Z2NtY+IAU8PAf6TSs0V4FuD46AzWyp+a3EF0tmJwWA1Svi
6eqW98ovjXwT8BPs6oscN/KDtS9Y7O6ZQUm3VzY4MzE/N1b8ZpqiBtxv1av+fXqQJY3TI8oJfI4P
6BgFHOoXHABS4tzL+df7a/ffW4MsSZxxJSIa2Q4+Z17w1LrlDff4Bqf532NPliROOHhaAkA61Ktr
wNDDMd53nf8khvipMFkB3GX1sQ1IlpROa0PeKZbTc8mbFpD8Ztz7gPHvQycadx8bp8UexyU3tU6e
h+epcKBOo9Nm9J4/9ujr1Px1fERtacqJ9OG5ASa+DNxjxtj39x/979UJoOz/fzSLc9VQEwfnmnmH
3oWrTAaocP0xpiVQaP//8TVoKtTlsHqh/TR8ka0PYF88BydV+O7G4be2PheRO5NRkFXNYM8MFFQP
oEHfTPv3B2ft0Yut68LPS+tC2rPfZGA26HaC1hnbWjArzQ/yP4RONtWAydL54pQ5WC+h04ivJYvs
9wY+8mQnRdT/aNHfgZKVMl6deuCT0sTCfB3WgpDi/j/OzqQ5Tp7twr+IKiHEtAV69tC24yHZUH4y
IIEEiBn9+u90Vv54g7vKmyySCjRCEtKtc65zD7MY/Y0NHtu4xWy/Bog5ySMBzMSV8bkytSw9oSVB
tW8agTWCoQHR1kU2HkyB7NUKWLgzUMD8S1MkWXpDm8aBkrlW4G00sKHZtnyFGG6Hc7Qr73Flnlk6
QqXwcdDkMefoDk+W99tDWEk9/yiMHYF/9qVPPFnGLoheFKRThBxHaf8QfnvHh/FkVyC4fqkvBos5
YDIh1R1HNX/U/M5082PWjVcuvTIHLDMX7AzBVr5tnCMwatZ33pHhVLgeLHO8uLbEXbvFYh6wig7Z
HT3mXzamvyCbvHFrbUU1dm+ft84Kp5AEi1kgzSBeC0yoT/CO6R0jFQ5tWjnlG1qq/LbPplxGRoU5
9J1tIBvI59hw0kFnb1LkaCmEEOVWgfTiwn+pWdcEkLh6ponAkZBjZDqaP3RwZUHvGBLk0ta9KeKy
k/MVr/ta8ywmmrJgoiZ2iDJliqLhzCsOu9aIVEdqX/N3r4zlpbNUkCqtLvaCo2SwOTV3dNQgez1Y
89vnb2DlEZYCP0s5ls8rH1Us2j5MaSeiAZVc0qvvn19/ZQwv1X2D0o1bDxhfXcse82D4NQv/v3wk
EHCHD1R0Vw41V6b8pcovAwUYslJvOkLJcWJWcCura7zwtRa6/P2Hr3gpJCAmupyPBXNeaQeBN6TU
t45vv3zeQn9rPv9bqSdLRR9iRdJiGv3paPVlk2S1bPZjUNJz0/JsD0BDn5Ay7V9CZEPnEesEvAmK
Tlsbn/wDyCnhA1Ys3caRdZqMFwBlYxG19X2RR2NH6aFMWXuls6y9zMWqoylpmalpbE9FfS58J0ZS
44bYN1ldb1LX3nzeHmuvcjHnXCylqKhmkJxSR8Dl4jgxRRT61ybNZcZDlc2tg1LVdJT1d0RmxgF8
owX2vZ//9rUGWkwIcFwGbcGa9sSIc5cW0DVX3ovu+n0BBX2XVddQJytttBTz+bCSI2gJh90uDKDx
VFpyB+yWuTIrr109+P893i0QKyo1xmxadz/tJr2HZfBKrWplOlvK+KDRn4Ucq/nYKFgHSxXz4WVs
6YGpKxvbtd9+ufGH0ZpK1BvJpfeoKmvillU+yvLzlVlm7dcvpgKIW3tI4wfYV+t7IB52s53F0Gxu
gjS70vnX7nB5rA8/H6SaHizEwD4iUudUjEXkt+cAB4OWdS2pZaWLeosxDLIPQXJfh6IDwzzTjQ+s
orc0aw7ZyL/3Cn7Gz4fC2otYDGM4BFtIJVJx6mVtYAGQZRxmcth+7eqLdQMPaYbijGkRQ1Hv3DzY
TlVx5dJrr2AxhhHPV+sB1KjTIMI7o8t48IscLofwaGh15R6XDvOPKf9/9HnCMWRMcQ+oTG/CgNwF
Xo5w6uZro8xdDOCcuQG1a2c6giLfbjkR3V7bnrPJckAlCjiTr2w0Vt7xMsqhbLAo84UncFJOikT7
lYwN49eCXtaufnlBH8aC6fo0RdrfhelIIU5yJCwUgOZd+RCsjIOlBq9uqIeyM9oIr2A7uthBG/h7
ugdYYTat9bUP5lKKp+HEQsK8no7p6LAT+MrqzneHdm+1KU3MlJuNy+bma7PTUpTXZdkIEVSFjw9I
gpu8Em8TfNnRaCicpdbuSwPPXQxr4+WjEJASHE1q3+CdHCtJv7addBdjmhDEmHaVPSHetXyumzHG
BvM2BTjpa798Ma49yw4qbIPFybayremCU0OtK798pacuJXV2waymcuYJPbV4yC/nXYZ/rb2Xkjli
aeGBcYIzswBut9ZP/CBMPm+QlRGwVMyVElBWe6rFidCHwH2y4CLKGyD7Mh1l3XDlg7Yy0y0Vc30o
NVAx+P08BBK3foLgeaOl+WLrXO76YYqoLIIaWIou04HPkXQN4IRdLaor0+jaa738/Yeru+2sOgGi
4SkdYDFw2A4K+q/NnGzxFa6RgtOmuhSnCl9Ia/S/Bay+cv674ngibDFEg6qHtzjz+1PNR/hZVXeD
VS+LQ3izfYB4YIm580T/J7c5sjmxbbryptdaazF8UXpQCGNwx6PjyXDnVA18lAgWvdJZ1/rRYvSK
vvco5woNVv1R+NbPAAxcTV75u/z8x/d4qZAD+dyH2hyMFg0lr7dJKyxZhjQs4jo1432bzvKPC7Pd
zodFdJf3AIfMs3Jv5NhP35BDEsYyLM3RQzJz5Dd9l5TW4O7hE8zeR4TibUxp2YccBzsPrbDFVne1
tQ/k1HZRWxYN/OaD85D5Lo87sHF3wCXYW1tbCJwBz2XTObaXUGn75xGeyU0V6Hxf+2LTueXPmYfT
1pVBdp5FCZhUEHpNikJEmO/GaVJvGZ3ILqfdEOtO2rDU6yk9sWHMXgn8hnupQzvpe2m2cHQBguCT
ObFN5e1COMwey87xXynxBL69Dczl4wgHd5frnU2CfOMLO0CgejAkMzglINmEIJ843djdWqTGvE1S
dqVj/fuYjCzlhQYnU0KkrTgVxvJ3OMZvHh1Llw81iKQnWaNBLVpRHNbP/aGZwq+F0hPnMm1+GP2t
41k8pVKchB3eN0C2kKuT4mUd9q/utljZNKElu6qrPdDC65hdKDNVu4HXJDKCx45oI9/74qhcig47
i1OvtMLhJCYX8VpKAKSFENsri/yVtfJSZNjTFuviepqOesqeW5+fcKQPP3Z1N7Hyaxu6ZTAFqRs4
l1MM/L4D14wrVD8Gll1ZBK7MWctUCmG47eiJ9qe+RpwCaitV4iDg6UrHXZmzlukTsyHwMJsMWCO/
H79JDvsKUFRigClZyP7KdL92k8XESJHoOKJFxmNqDKSYOZ13+CAOG6n7/MrKybcvn6V/dNilypAX
IEjplqVHz55r4OhIY52HNkz3HRYn5xHoZ+CTfV5sp8DRfyRI++TQguf2y9Q1YIUgj0wg/tK+/u2A
zvbGy7Zr95OpWI6Q8068zX0w/rjAgU9TGRRFLHIviHKNkq1V9xcKjFsN0dAQdoZewd/OFaV7X+t6
4wF7d5OZbjoDiuedEaAsThJ9/rl2imnbFk529lmQbUfEQieaEevNd0n1XgxY6HgdgSDh8vjnMq1z
RGFP3QtHukSNI0yGwnMrivYOoEJkNcy+2gm7AXGMc2vLXFpgWhD5d+mit0y9SmExRyEvkpZX7gQ1
zYnNxXwfyGLaIbdU/gZfyLrXyEM9kxbwIQlG2MbRMoyMlYLoNzP2YFs92GBVPih4e7MWa1Q93uVE
0gu1EMUdCFjU1pu74t5CDMxmzJi68ea++j4hemBHlOJ/6NzSG0c2L3nnDrsW0C5atLfDXGQJUlZI
klumTkCw5VsdAH1mh7ZKTBXcZX5746V1CTiEeaOT6yVSd09AECKWHJyV/UgmsMMDcMJsWoD+MXcy
lh7AQ25W3UhEk0RNpvY2N4fZ1Xvp9gcF5FrUG/OrGt1biDOe20aKreO5QEKBkpmoNJXAKUwWPpj0
CZC5DnAwh0RNAW6W4uFZhVWBfMnwzWPqJ7Hdclu2NYsC+PJiMosH6wL6sksQc/KsfIGMAagwJOOQ
ws9jViKGRaA6D5L3jNs0E4j6WP/Eqp5/wsG8M7T53WXudy/TZ/j7wNRT3QGVfBd0U3GglNHEC0kP
qJn13oVQFqACbMB7GUfQuTyAyG1pIotdAPdc3wP/x5LMqi98MqAW2AzIfSXc7QzB3TyWzQ0J5E8w
Kx51X55LjTptLyf8c07fnaG+sSrnG0Ol6jEn7ntjU1gitNTx4F48WwRnLXPp+H9II+8dL4NdlI6g
s5EGajarttDGIjxmPoMhm1txOpeYYwZPJ0ine4L9mUfVXB6Q7WDtxwsgpVPhn2lG3hvLqke/tH6A
/DvFdd3deG72HrrycXJq1M26ZzAZX4re/YXgHhnNpL2xS//XRIAacUkTxlyAI9cR1kPhR3ZeD25O
GaR57DJ5k1Y8S2yGxJpGQNhSefbPYq7ijllgRSqSY8Wj73g5H1xWPFojSh+FfIWmOI/tvtlmOrxV
0pzJXH8HNua2ZYDaVdlwvHjFwK8qbhyOikxQELoJWd8kg585iSzdJnE4uwOu/L/AdR8nj36rM3Zo
XYCMTF+BSuHcekOaR3kBTiHCIQ490okBvbinJcBVnbn1ZH6s0wBP2M97YUBh9KdvWjunrgw3KYBO
QT4/0xyfH1LTNlKA5zCvfMjaCRYzLKJStpXInuhIC15KW21prZG23AJ53pE/bW6/NVOr0ByFAxtj
g+47FLeNXzWgJ+FYzXdH0DRQeo10A+JhTykIZmEMN7K5adKw33rh3CakdxLme09QeAKqUzZAlKQA
yVT2RnaZ2eRE/VJc3dCU3KGrltE8Kh9VGfaaqTSBIHMbFtjgVXa9S5sMJ1X0HMzNW9VPOgkCRDO1
NbiTDCHrEw02M6t+Vbp4h7JtVzQujcHES6Q7bXVqyN404I113skjQGDmWPt2HbBVRCqQ1Dx2Zi5J
41zVD2XGvaScCJCk+byv3eqnduR/psOydKx7HqNi/p469nPuSJipGtuKZ3t6z4E5wLjM/MiBIwYH
GqjPBCTFSjOb70ObH2rMFAyG4FhrY+9limyytEpvRR2C/2XMAUfg861fljKStDun9XxvOSFoScR7
qS10IFWG41nPbjTT+WyREDyyEK0+b8oUWCCH/gBSx3lqkQP9rkoH7wfxxlFLcxB+Rn0CE/3nVEyP
qUd3OewbtdVnh75J33p0kEjM+nbCBIkvyfTHIvLWy+jzaNs4waTpbg6xFh9RpGk891Sn3iNTkwJ6
M7Mj26uexaxs8HwMAbpKqm0w2mAtWre9sE8VNhUXn97WQ5bWDWWF2dgC83aX+ZvaYIs69s29Bqw0
cVV2yNowERkqQkqjIwITgsm3x9cPsVuBAfe1sW8GFvwydnaeDDtgwvmv0ABKEuQeBX3zEvb+d8IQ
jM7SfsdZ/hwiZRzVCLpjwaSilvT3CO6B7jp3D06N4AG3mfcdvs5RqZth5+PkDLRTjRcwO3e05Scc
VPOIa/OesvFJkzBP9OwcwJI6h5WmUSraNxxwAgQMgUvsKO+tUOaAJQUHNYfcQFOMdGnSk8QFF2bb
5fK30+YBmJgjLBs4aQQ+NvxtN44E9c+69XyIngJzE1jpr9wCEG4gQP73efA0uPyhMPyhcfHbshSn
EWBaJRfTSZwLECsaibApM3VdYmR6n6G3AGmUObE/8//cAZ410+ILPwfWGKPxWVQpoPOA1Y2Gvnyj
guXfLORpxRUf7yGPeANvGFuU4VChX01UFJiltYcYH4FeXWMHNpDigj0rg0iZ9BUYHjAmA6BrRqKe
adjcZWN1K3N80ZrqkddyYw/Yug0jj2ph9jl3/X2hugyOOu/dF+43vxt3SuVW1EJWE3czUI+NyNIo
qO2NrdJHBdnQiAEcMyJslHqqu86TOmkbo4BeJCPCQS/kqboHr7YG1xIcJ8ijw9ps0XlAjJiz18li
IEMjD32A6h4n8Q8zFhe1Zr+8Aflc3KLRMFpdDPFWidfdfDM5PwUNBl/NKyeSA0NJAh8SbkBk7gK1
067tAULrvNTc/q9i3qluq6dyuGCauJNMU7+nhYctcwh1icPjBqkvETY0Tpxh0zkqUDbTDCpZAjO9
TNlv3nZYNPbObVb1MLo1NZY6RQ+GUY2k7dny5J3QMFqJFEih1nURSdOLuzLVP+kcik2P2TjyQ1X/
ZjDEuokeYaVHH6/FU5o3W3/0dsD2tFE5ijtECm+56l8d7r1p6ReJMOZ26MbXGrne2sPjEyt9tJkK
YqzRn4Mg/A42wxinRCaVB0XyGAD02uYKtFfagCGqw3dQKm9LgDJF6tzkHgSITYfFhuhcwPaYt/UQ
7DhEae2WHtY/pX4oUxsk6KJE5whUu8uQTXdPfdsbwV3GdAkUMd6RhssDoFnP+lk6AVcwfagmTZoS
7c5RpE6hPWQgZpoBwBS3bHIktE3pJewLqWJ5TRiJ216ABw2vka/iBkt86Jb8fkogYrxgXEde7ebc
qAcoWdUtZY54LLoyuy20Uz1xDf9ZYbnikdnYTeM0yKvBSrR8oDUZaGtnaQL9OtCsviFOjrKIgwXL
DrL2/pyzcPzlFVlYJ7yivY7BrTN7u7GbA4AmoFERG+fiJx+FTGBTSOrfOwYTTSaBugYqdh7dJ6e1
AKhEJkT7IlIextoEyLSWxhrsqGvQJxLe2bxISublQG6loErbrenvUm0mfD9hTzob/NJXV3fhz89L
ryubtmXeHvxgFHw0xk/TUL5qrM0qi+5Br9x/7fKL0kVHOLUsnyKY1dMPhRD7onPu0zr9WrmbLsoX
1ML6Bk7/i9XAa0HyAoAlBKPsStV1paaw9FV5gIf5ReVyHCqBYNf/kOVdXmDd/UXEC1mm5Tk9Iihb
XeGcQbovosBOcC7F98mT1zxt/trrXVR3hcVlCG0LPwFCLJ+EW9YKSx/KdwTDYa+wGt22qL5uwdpz
fwdkSreIAc52YYHnbGzX+tayodkD/mXvSdPqe6r18Ay/a3DO+24KYicN+nM48N6OwjTjQ6Q5g6vQ
ri5LtrnwIw9k0Wj2ih7ItyFPkLddnLOemo3fMLZ3iQOateUMdCfnoLgRYii2YQC1NptGJ0KtVW0R
wIAkHqcmt8prehWHuhg3AWIZTc+SwLeSNqPqDsLG7GRcX+wDMxUJKGdDJO183M80m7a96vKNnLIi
kkU7HUOsbc75wNmWTVJvqRi+59KIPXPS6i3NZbUbHY4vMJCAqOM1ZaLGUiUZc6pjiJJrQnCCA4wU
WIrd1Gf3HHnZwHcGLSp/Dr5+oBRu+1BMV0pba+9wUUWXGfNNo1H8Hwl7H/0sGbGLi0gH//rng3Sl
rPlXEvehvggYOFOI3eMnGfBYdukRRMXz2E07LLgfAO3cIG9up1Pv/fPbrT3Pok6Ez5eiyLbCnFDy
4V1jB/Yk6r+mAsO3n99iZeT+j6kNNq4A232OEzYLngWUbjYEbzgy2Ngevc4b//v8Pivl06XDTU6j
AMGxGjHrswMfQMStaPZIVHtTkuK5xEoRabbzlRLhSrstrW6UN0ENMdV4HNk3fFlgf72HGfnKxVfq
j0tjmh6ADRxLXHwKLYxqhm/xF0XQS8OZMLOXp7YF/bOChdRlVbANMmCkP38Fa61yeaAPnXfwsdKv
SY+Vs2dtRy4RSFkmtXdNH7HWkxYTKOiGhkByOh3bJjiCbPvQUBfFmOroVuZLhjzy1yv44QlKAajd
nDMcrGKZ34Aq3OOM7PPGWXuri5MwPmhVi0zOx5bQeITLkJNrOdZr7b4cxeguYV1OiMguBACf1ls9
lU/Ua5LPf/nKyFoazpy+8WocBZVwdmjkLhT3rLBeMNg2iJs5QguzB1Ts8fNbrTTS0nmW+douLHw1
ECobBIdRAJ4aKCY2X7v6YgUEf7MvLQWdmQ/PYpx2/rauenql86/99Euv/dB10hwpFRRQyWMqGtBA
m83EsiuLn7VLX977h0uXgeE8BGX0JOVAtlwOv6qwvdYof8f+P8r4S8PZHMCI4iJG4tQhEH6rRVAc
NR+Bbw79IILK2P7TWzlFeXPOESmDirWNdTJ8HyRRM6Vv3ZSyg+NU9smF7/GNMoZt2Ofva6VfLzMM
XVmEA45KKiwpu8TJHzUzWz39/vzia41K/3+jenNtFGNQCYw2eRg6tlM5ab/4wxdjHZtJSw2osZyC
ElCgs9/doOT4+c9emQTJYqyLyQNxf0ZfYLX/p+SXkKSiP1uBAs03VVfa5jIg/qdLIEzwsjr50OEy
4eZI63Trkw6fMiEQ+2FFDTZ0gtwM0t98/iT/fLu4yWW6+XCTGls0f+oxazk4zPsVFpK/Oqgoi2jm
SOn5/B7/bC3cYznitSNExQt9CoHyuMNSpDuBd27dtOn0QGUov7K1wm0WY58hz4RICIZPDTkzeRYd
iuVmutJO/+youPil/T600zxzY7fw7gDUY5LaQtyDrK5ceu09X2754dKlS0Zk2Sp9qnBCllN2mP3x
EQdX9whaSqyGfYmZgEdYfLmht6Vz56oaWWUX2jHnP1jJr1i6/0JB/tVZFwO5BjvZ6nBwcSIP9eG+
quN7hyQHr4rvEQ+A0s9JHTxQufvoOPMotn8/ea9PxdNTvkuvtOK/iYF4vMVwxz5KdK2HX9D3Down
GcrGx64py01GkKgDoBqo3Fbp3IChxeM6z/l9jzyvX6pz5RWV31ofWcwK+CSELpj11ankOwgexHD+
fPxc+tg/2nbpais1DnWrwStPl0nfB3axvFPsGvR07eKLCQA5V4XLcQx3LCWSssasHTdtERQJ7Wxy
ZSJeaZelGa3I+4kPjlWeQl3d62p8JfY1Dd7ar1+M+TlvWmU4hmU/0cfW6d+CJj2Befjn85Zf++WX
234Ymik6FCMZtttmru5bDZNHVzjXZNj/XNEhynUx7munN9Tr8/pU9nNszG8W3Ggc+sr0qUDRHHbd
r6x5cZ/FuAd+L6R9he7TNWObzI3BibNkwfZrTbQY+OEU+vKCEjgBm0IPtcDJaFbhyPNrV18M6or3
os5Jg6tnoojqVHZRodJrb2Dt9S4GbEDpWHFu16fUpS+iGr4DH/m1uWBpDqNTUHfGwXeVSH2vW/OU
Qf14pVEunfsf88HSGIaMXsl9xFGdAvptRl22KPYDWGuuCa70mJWeuXSGgQPZyXJE7rY1tTgKSKNa
x0YOG8XxDkyU5ePXVgZLbxhHbAnS0Gt8NQpd/Ql86B26THT3rMIpgeqta1CllWnibzXwwzhGKjPw
bqlTn4ipH8PSue9MfkwD9vh5L117IYuRHHBI4WUlK0hkvg+hdefgCKIvfoyzfv38Bisddcl9D4CX
Uk6OdSzqkD1OegeZzEhu+vzif+sl/+pPiyHc+cNQd8VUQYg2pEdOG4XUF4KCHo4O7nyfkygNPStp
5AQTZ5fHIJ5a277Q2Sb0qnlv/T0xMZVCklQV3hQgjd8xztrk85+31riLKcDuIE6qJl2fuvA2h7du
ZPHs3lSuujKa1vrGYhLIWDaytjfAinfA0UB49TwrZFxxZV3RaK28vKUjrBzbSmTWVJ96mAZZSbel
nK9Mvitts6S698jihDTJr0+1/ibz7yq/45h6oTi40jXWrr9YufewkMNXiMnd1oX7bg0+UhsFvq4o
oecJNVfBWGtNdLn/h/E5ya4eigHPMSO1xMxhTPQ1IPLK6noJdRd+4EhuSiwLi9F+QKJKsRlcy/lZ
qtY9mjwDYbfU7ZX2WulL3uX5PjxH6rbSIPKlPLma7C3A5Dd20yAviSLf8vPRsNZSzv+/A07pm7aB
Bumky+nBOBoys/nha5deTANstDyKUCe8hGreQqmGLLbySrus/erFGBZGIVvXnvsTwDNAUff8Zz8L
lXz+u9cafTGA3XSA5EDAjJLmOGJAPB9ScSHaiOzCvbaCXRkHS1NYmvlBXeaNPk2OgxxHcUND60aD
e26B6vX5U6z006UxzCBMEWqivDzREMlDFVzDpHponBpEsu5xZunPz2/zbwsCZHOLIQ2Th4OCXtuf
pOgfQs6OqYOdUdgFiRybwwWHMrNpWzjqcUivfeZXXv8S5m45LQ5UxIxpBKccm77UoPUwiEU/f6S1
l3PpFx8GXd4QHuSWGqHcdMf7wTc4cCiKGURPK3hOQ/ElnwNa7vJ0H+4zll4dqqIuT1nnbOyW7P0J
CHXhfKW+iMsvRjZILn6O3Vh/cloEzjUzogeBYAs3nzfS2itYDG5eDhglxqiTqE2symkns2v1i7VL
LwY33ASwRsD7fqoHfnCEveFt9fq1X70Y2kxxcNztVsGp2u0goN76hl2pWPylvP5j1bN0hlnCmUhX
olMaO++TIpdFHCJF8uSVYoqb3rJvgCMc974/O0dfI92pGCGgDfICGdUIz9rosOl2MAuZjRoz6z/e
E+QAhy7Cs8e+jyVOWJ9ISfvXwcrzvWP70DP6KTl0RSo3iFaVW51PZONyv94amEGiZhLeo+uTL6nz
kUS92Nj3EjjpRoZ44xJSkHLcTPk199XKjLu0p4WqV4My9ngy1jcacsRBHgrqXPnCXcqb/3ovi7VA
IezJ45LgnUOLsh1NkKTQj+hpkFCTA4E++NauSHm1AT35Wmls7YEWU0ilc0gDuaNOQNrsEIe8yQf6
HPjd/kvdmC1mjhkQgMYNOYY2BC5PKOpSKNh7CCI/vzyYRStttpg7sCbQxVDZzanJe/XUOJ53N6Y5
8t10Os+PRg3jEEGr5OxaxF+BhliNiEmjNPwO0xF96lzb1NAzNcOxg0X/vrpIhMZQpwhBK2bnPUMG
Up30zGSQEHBSsNiGZH0/ak2fK7dAIid4ZvpuNBo24LKZnuqWzV2CHG/o/hD72LVx3RKkpKHb9HtZ
ayCJQuUOjw6UkA916Jdx7vfAYxA9Y9sRQAUHFja3QxXplogtVqH40jLgFBzByA8ssYIfIuzVy1C6
7avEk/9Kw7p6abBjfGmMI5Omm4YeAUohpPo1IRAIjBOSlS11dFxL3wQTlppkzhHpCQzbDdLdVRBR
2udTgmw3H0oNOLiQqEfDLnHdELF57egihl3bjfdHu05xbF0YqsGbh/Tam/QUhVCFARQVAnA7qMZ5
DlJOHkXP52/Sp3ZCkfe9D4PwzfEh2JMCFKDS5vVthUT4HcS701kV5gnZQ6+jMw9H30FK7XQR5ZUc
ElGSOVaClOADCbEB7w0MyilmqRhxdsjxMtKCKpl7EaCFzrYIhYxDUw5bheEuiftWuSaDLNZ6MLRs
QHodH5FwAw2xIhDMZblzi3VSmdhhdfB1WScaTs2kngIf/Ac7SIhNLrvB9IfnSZro3BbIFrWQD48p
P5pbVW1g1EEU9VyjgY3zapV+FWVWd8s9VPitIZCgmjt3hgXzrkT4aKRUg+BPqH3jCcJJpFo3foz/
A8ZiNvYJRCvjttca8nQr+IXZ2Y2m3v37gNZv05UishEiGY+hOIqJ+VBtczfKW8AZKx9ROuXgIgh5
bnB+McIcgrxs3zl4IjhLPXTwDlrpzgusYMOF/Qu5DepH7vPsiDq73CGGMBtj3UzBPWKgzRNt8Wqm
yrNgpXbVHfJ7q30p2LAjJPudK0Z2WZff4djtXl2SRavQeuCgKkaCIXmWzKzc0Qyy987Nil2mIU3x
fOXv2pYMUVCi3wTUDSVsHiNipnKwoYCeJ3LDQqQhjoV6dFrvFq+jRY7uXN0axNbi4Idlr4iwfoJI
fdrPymrPfkFkFPKMHa2qr5t4IunPQqsMHkyiogIElfeBTG+txevDLAP6jJU41EeQZkelmsINLFYV
bu/3LM57u8YHUDcPlgsdJ7C8fdx5A1LXBykT3Ydmz5ll4dARCb+9je39zDpzaKfJjSj3XstC5kkq
Bicyg3lxqgzibWfOHmcFMbUTagPz6awSJ1PFrgkvB5WQhifala8tBKk7ipoWAqAr+ZRfcNFq8PBH
wLs4xNQRyVH8rnT6aIVVu6d1IOJe5m7kA/SNvMOsim23fplT/d0rtLdPG7uPJpz+xQ1tQcV1a/92
nlN4LYoJ/oBZX7KsmTh6nq/JrjNKw4HrQomRu+3NpG32gnlaQ8fdS2jjLfVQZQg1cBswAcoUkUS+
mpttadtR6cKghLh4BH6qGlNIUbHh0vshiyr0IG4DMLDggwrYfyN8WtEMeEXMbJtD4FU1wAzP5W0P
yel7WUPBW8pCHrmPs1akiFNza88qf2jZhFBm5YGfBCG53WPMU2dXgqRyQY7rveWPf/iU05gASg73
RKZiTON+TNlob4NBB4dmaKyfcxDKe1mXxWZu0vw4wpMDKw6oFsh8n4X7xMZGIiwoDYY7IWcIlhF5
Ud+PssufJpvWBY6hi2onuiBNnNrwl26ykFRfSZC1Bkx5mI26XcfwPh1vsn63g2VXcW9GRLVqYCHA
6KQisgAN2g+ub723Hp8gJIcX55sCgsqLBjYxHpdt0O0dz5b1hgctTF52ZZU3VeuRLcPnE5ASnBTj
j2w4O50HjbLje34WVzQHoxibFYS1jjiia6Dny5x7OJLDH8Sf7P8+/8iuLREWC+ipdtXsc1udKHIP
GpPum5Tf1pa+solZWUSzxSLaynketuVl1ePPSe72/8fZdS1JimPRLyIChH/FpM8s22X6haia7kLC
CAQCAV+/J/uply4yI/JlY7ZiRilkrqR7j7nTnfHKTXep6dkl2uM87S3YToFJqa2BrN3kJL3S64VB
mZOzWTvA7HUcyj0c1p+k7h76TD019jW7rIWez+nFuVuUJjQcuz2W2yGxs1U3levL07nwaJxTiFPI
pBJsd7X3059DA9fr8V4oGoJydSXlsTQ0s2sskLhu16eq3Pe69eWgsBNYjvtLud3j5Q9Yav/8979e
o6NyDRwmntybdiWOahjz56TNk31fO/lt19Y5hRhqXNY0Qt51rwT0ESGuZl674y8kO+bM4QzMLmNq
c7VXqQxhqx5R2sAO+GdCwEOwbns8zhnEsIXXcL1NCsBEgV8t2zHscZu5Mr1L62e2XztW+lJQ1u3H
pnPXpdLUs2B+HYPMQDes6m6MC3OPknwouO9xWu5BO93Y3H+3W5CULy+hhW/4hzqs8hS5TwACJFH/
mbn1oupm5xb920SvJagXdvAcTe/bSZ6NxnkORnmA78SzV/W/Lvd+qenz2vprAzia8nSIZhR7bQJy
uzEBKxUMHNbbWp9t35qAUATzBLmH4fta1W7Us+HHbU3Pdi6gCxwUYB92tW1GAw7KL246qXOl4wtP
wTmEPvWtRE6KKbT+mbAv0pnPjeXjsj3e/VHb1MFIa29yoDH8uVkJrRLh+yVo9P4AcQti8jEu9UJf
qVxPbzu9CPn/aQZJuhg6j6o9hc+n0wlQ2x5vm4fZFja6pBhHgOz2GaiRKWr7xLxxhucnbpVpSCiY
WPUWxEdbCIaEQ0Xq+HK/F4LnHMttEWN0oIJS7PWEW6HU7ScQtvYJyZ80Rk8cbhpXltLCDpuDuVFz
tIqe1cja+0yPRAXm6WjBje7yZyy1Ptu/WoIrfJu6/b4EGimhRQRv6+hy0+ed9E0KaY7dhqJjQ1MQ
NWDk24Bj5q2JngSDda08vtTz2QZOKxBSfLg/7CFSNoUNyLp45lXXovJS58+/+ldcU1NfJ2WG1h3n
KYF0R7JisHq8PDALEf+PiMRfbTdyTFwJ7YC9nY1PkFW+awlZUVF8ce+av+3ST8z2K4P+i2rSrN/T
oQb1ozPviaXDvNDpIyO1r2yBpRmYbV2mVRbwhKrfG1MW6+awr1Ln/vIQLWAf/tRN/hoi1hktI8hZ
7QejfZIZzHC8/rFNp/WENIZmuDvPhm3l5d9a+Iw5ptvLgX8FWF/ue3KPml7cNt36tpZnyd/CN+Fe
nBJoy5B2jKFULFagGF9DDPw5TL7ZYHPzkFxTTq4miKnWuAYdbaGNR8OCkWQIYcbqdWCuHnbdw6Cz
Oo9GINfqIPO95i4V0s4DHRk/I9R46iBFkSOxn3JQjweke0lU9yr/YLj03PU6sIrgBTsVDbHNkHlw
hMPgx9eWLlKE9k18BghCzw76dnR8Z4Tn0x5lsSZA1HibVPLR922sNeVtoU6fBYx2MEzVYwfs7fTk
8h3Nft02y7NQMTGnMEx3hLg4mO9cfjnaNTz6QhCag74J6Lf1KGwIessD1MOCZNg75sdtvZ5FCK83
7BQa/T2eFb8H8g4f6dvanQWFDHflGsibHpItKGiCra29XG54IaTN0d6Gqzceh4LdHkTBCk4/fBxr
MJRrC2ICbuvsyrpqblop3hzzbbmpj5tshxkdPur+VzteA8N/H2q8Oc5bNOmYDSYarrVjVuUhBZ3v
8ugstTw7x/2mGTQTePi9JfD271msk+amux8U0v7/KDQp8RrdRtOj/G8wHrzhyoQudXm2H32WJEnH
0G5n3NXGj+Sq6Nb328bzZxuSMhDt/anp937nJ5BkKN39WLfaBtBI+8YVMiv1yJpqbgfV1X2hRCSN
dz35vDyPS32fbcsWoj2jMfJiz/wp3VCNITurUf1TdcS4Zne7NPCzLcotqilAlnDn89udmxhrOl7T
VjyviX+PJJgGzNZKYeMYsfp+3+Q/SfnC4NnDIElXPl4enT+362/an4Owmelzp2+wgYyyczc9qB5r
YPbzeNKNc80nHTw4iJQqZrkBX5GiwYELO+LItsp6axgTShik5tEEIFhgcX2EnlNdaiEdNC/UXcc6
tXIcb0JVenOTEcIrNU1EwxUG9nppADlDHle13e3SrKFPZVfbD5cHZWE658Bug8PB3WJ4fBRtMm10
OGHt8hqcvcutL8zo3GOkyqAVBcWA84xCP8apCwvqS8LaQE8KlR7U6q+kub6/8XlznxE7YWPnjFmy
K6dsDaWmJACzG17l4jBBUCXgw2AFasjfL3/V9+9zb476bnITnn2tkntYumWr1HAH7OLefE9NiKNK
icKWgA8JBcsHAALNSbQrC3hpNGdxA2woigw9vpIzvoZveUgM/Y5mECiBrsblT1uIIN4sggwUQDuT
2DkYGHRAldlK6rVnd+VRtVb78/JvLC25WQRxBgvXkXLCaSPTGPXHFUpetx1k3iyCGGPGSqgpIXhb
0LNOsIs2SdtfU9td6PgcEF753aTrybl1op6ZPx4qo3++PCbGnyrBN8FpjggvBYy4oKnW7ZMa2g9a
nSYHM8Fel0Nq4z4LARZuJeUWxUhERku3XjiEfT69wmUJKt5W3QcqK4Gt9+20OyamB0p96iQHIaSK
BR2GyEKoW7tj6+07P0c9Hf4Xa92djD7A+HuHXjYjSm5pW987qBLFmRTivwx3vDrU9F5th8TDvcBt
PAjnaMMhk6N24GNjrlK43d0bQyMfxq5076fO1n9yYDT7SDDXzYMzhiuyZTW+08pv7oGht2MIRKgX
SgxXQ6W38l6rTIf70AQ51WlSoD1qLYVCg0qzNBg8v4ytlgwnAZj5hg7V8EETvXtC5s3fc1D870Eh
oZEqpwEJAlhSFknK75JReijusR5tjcmxIkhupaIf2lCH3ltQd6jzcp7l61LYLKRj88HTun1gXBkx
MOz1h9ULESeZCTGJCRVziFwla17l/j1YAdp+8ITcVHZrbbseim4Y7zYsdAMSjXKyXqmgUHvzOUp3
aeNG0KmwgOitk1XbM6iwqaRZjQ0y2qjSVpEB3YdVyowsdLQG68rMaxjvTH4IpSvMpyJ+FisyjXGi
QIglbm3HWVIXT3pdloBR6zRMUZfGD2vZtsvOiZiqacK+JOwHTYwq7n0YrvrMBfIqAfobugcQM9Ng
KmLq/Vvm9xXUhM0qGkparziFh5U+lNkuG2h2p4zSj720KCFtlkPBLOt+Kk/JO1BVWwTyyvzlNVXx
BjyU+FXrSsQ1DCJMVBq7a8/UhZA3pzGgSgpVXoFY0bfkiejw3840/0hpe+pH7+Py3luIeXMGAySj
0sz1kImo0+bBsP11zemzKK7plH4v72l4c+ZCPzqjw3QduSal59BB1YA8U0Bk7/xJuWujBMsOlxK6
Sr2On1yjz+4JEJBQCa60hyazPQjnVd3L5W9dGs9zaPsrNWI0tKGWDnEHDgmTHNMElaV0oJGX33bf
n9McIDkFQUNU5vYZjHE2rmaRkEOxKrqt+7PjqdNS4Jt9TFU7oUqfQfVr7MWeTMNH2vVXrl5LUX52
PHHXYC7wTGqvi1OZfpmeEVzu/NI6mx1Oo2r6JAWoAC6ahw5QIw5VThQsb2t9TlGoDV9kxMCDSO/q
ZO3iKQ3JzkLYdjD5Hb92+1/4hjlbgfdAqvgtaq5WCq0yejAALLDzX5cH6HsnacS92TtUKNy5LerB
cbSYdoUpIaCnKflTg1DYscn8NwmUfx1NNaQxiR+oEeAriNdd/vGFaXfOO+avnQH9SaSEDYmii3i0
umcf597lhpeG7Pz3vxrWzalWwLzg1qCB5dU1SD0Se+i2iWh+X/6Fpa6f//7XLzQSeBinRdd1+uTo
v316WwHcm7vZALZj9DiTqr1iJlB52ofHurezTeht/Z7t5qSnk+45IC1J6PEgVbUpbf/ptqZnmzip
/YI71PN3TZ1FWck2jXGNzLQ02rNtXIz+AEVaDAqojGHekXXbXHN8+VPX/uYSOCcpeFB4r7Oxl7gE
JtC5tNsW0lZjl4YtUXZIcfuKei7dSDlnQ96cMwjSUZC4IDqaRZRA0co/C1LCZWeKtN5PgBWS9k51
WvIsgKwHnIuKEMquAv8yFCw9Wri/h6bwAtSIylXimP52Smz3iGtuvW4Lk4FgnRsBTUcCrU2RhtT2
b1u0c7IE96VtelCj28NkC6pYqfW7H25MJPxDkDCFn7SZKfdWTl4Sw438Qd8awPuR3L/C9Tjv3u9m
ahYuGs30WGoaci8cHnmWHeT0jFa9tvMWFtncP6dkuewIwFnY0s0aNpfrsbSjm7bGnANRNNKYoCmO
16tP/FgJvdt0LeuutL40LrM3KtaSjidG0mJa21WS90eX1S+Q57xFV8jw7FnIEKODx6OOzkN5ug27
pim3KWH0StQ4nzPfTeosalBT8L6YuNwrX0Vp9iX7L1U/mASmnOZNovj4gln4qIBwNogsoZ9hvXc2
JGmna4/fP4iMb7o/p0OYYy5aBA8AHuJp1Wz7Lfw8dmBDqGPBg/KHF4kIQL243fan8Wn40f+wPnUZ
1L/TO22bxC9XrpgL2ZE5aUEBAJQTWDAg1X4g2W+AtCAz/5T2KoAlS2jokKO/xqJe2CVzEoMidmvY
UAvdU61YQUon7tVNAl+G94+zTmED+24ghEyDGxWs3E5Crm7agNZ56/x1XOM5OeVu2iC3l1pNLCEt
f89NYd62Q+ZEBdaYuLsWeG2Yst4AlfxmJ+V05Y5E/qzS75bYbHtbmSlSE6YCe1FaG3PyI784dKRc
wWgrgOEOaElwwzpw8W6eQeb/1RMQ9WyIPQhwn7GuVbKxGB7e5XPVRYk/rk3vGbSddTm85qyKwbiP
evEKFcOdT9sNBJfbxj6o/ikBYNnJ4c7UBk3xQcWudgCWT9a1XkcoMRpUrgCPvE/EAPfOOmilCBII
Bo8mmEGn3towEXQ99N6hZNiD0JAj01s3r5UO6Vb8Y/LitFA+jyrxlekneM6i6QcJNeqyXE3WauK7
gUwbWCu59iah7r3XP6v0C2JpDzAIDm1I/efpZgL8BwzAIPcPiaxXvfqqvZUxqFWGRLFu/aqsLyjp
bhOFajfQ2P6IpAhOVvGjLNUL0GFQrIYU7zssrnN2hIBuYPlRrZC0qGPurVWxG1AS49aLPm1y9gxL
CAh9vIsXqsGfN0jriNVBZbaB1jSR4wCsArHvs3afA3VfLakDOOpETr8uvY0FAM4ExVlAoTv9qSBF
OCYyyMpfwozqUQffZGWUT2njIblw0Msjx8PbeLY1/DtaCj/uNVPNSoojbHz2jStDffggmbE6655r
9UPtySYgaVBmLmZtRZ1NUYWpgv4uMpZDKNI9c7YV4wF+Dd6rsARhrooKGTsgHRj10VWAovchUkoj
BGTLHJ4FlogbeBd0RRkKK6YUOYAJ8PXP1j42jrPSoIBZTnmkmB11MDChrb6C22JgZD/q+rlu4Dlv
q6gGOsWYOPBlLOhcXKrerXLFuIbUUh82MAAWB9AmglIdkuEnPAMCyh8F/IDOWv7TaoAHgyp+KLp3
7SeATgPkiYJSP4kuUCgD0FXj4uuHn566t3Ub4G8j9JQLNJIKYOkWgBgKOPZRgnNRHOtfVrEu8oC+
mV3A/a9a+22w33oWKnufiD4CiSm+HGiMpfg4Oy2zooGyh+3iQDA7EUvD098GWNufRojxRppmZ7Ec
MzMSsE2PYaACiZ0k0SJ+5vE4g5p+DEbGoMZc5Vf4kQuXgzlC2kjTnMPDo99DCwAKllng1hUw7NeU
4/6QUb+LTrOz1fPAd9IcvLC1QYEAaOVWPDHgRdVZVg03NBNJtj43aNglkq/kVLkrBhvcTwZA+Bae
r3TNh7oDH8cuntI68SMNRsSbkidN2Kg+fRgmW/0wsknGyunlsepKA1m6dIh6R5hb6aJMWI9mfaI6
dOIJCvsv0I+lQ0QHg3/ZrUwA1oEVpaxUfywnKHUFxNNAhGjcOkrOa9momBnYVEakfM10X/kRvOLA
6smJWJmT2R7IOKhtDwcIePdy0wHiVp/Klywz6V2h4A0JVegm8IBtiss0BTelr9r7lEFJ3kuYuAae
WpjGOWQcxjus71yBG6QzsIe06t19CqsDsP1q70pBZ+knZuAXh/ot1VM8misGTkw19aDrJgcOYeor
R9nC1piDx7Ei4LpVw7lJwcATe97R4BCqrpXqFy6S5ux1UGZcQgYBh/DInSQQsO08+m0Dixqbw2QG
Ls8IcqVz5cq99CnnMfz7PkEGX7fx0EP1niQxWM1mmCSef2Wglj7l/Kt/tV7RZjQTDfdVE+4IR9c4
c2wn0GulmzdhjkgSZ1Nb3JaKnYPK8wLq67xH8d1oXDiUAJAnHLHrbXktf7U0VrOI2FpCeOA44/7S
wRiFCj2JoEzt3rhqZ++H0RvTSvIB/g/kQZo/pPsGi4vLsXyp47PQ5uiaz0DX9XcwBPXcFxiWXJnf
85L8JmbOEeQ2FR6DUxTOiA4FHquUyZOdUgOeTtq7ATel+Kb+z1Hkbm5q/mT2/s40TqZ/8vsrxNmF
cfkjZvfX8gRyKk9Nggk1JdmUTXPUbcjK39bn2S6uZDdyAhOGnV+/DyDH2K+X210IbnMN9sqD9XTV
IVWr5R0kfsWqSsr7rB2uJLCXZnS2Y1ViwdDpnDsYmo3HaNDghiyG1wI+Mpf7vyBA4c0x47JOSeIR
DSbOSSe2HGnZ9eg5U5hlfbs2pk5bGeNEI4KUy2nq8EpAfsGMLv/40oTPdrCXeuOYZjjjYTMSJIAl
MvX7tpZnuzeDvIKEFZ4EcAs3RAX2auCCHBXe1vpsA+MMhkB0mgITTFq4PYxhU/HbhuQfNLnrZbDn
AV7XK+kajjFrn6VX1tLCY36OH8/BIXQYpEygQJ10ISq2MH/RfLrJCzNHAl7+8nsQIMDtNAMISfu3
jdVcFbxqoNzdORgr4b2NKQ+05OvyJCzgROaock00wtWgZLh3kAwJOhVPUzzF7C4XV7bGwuqc64Ib
olF136LndQl/ISAojNuAot6fO/5fgQ4XiRIFJKz7woFGf1kTuRakKq/M80JImqPKmePYUHHFwCDU
CbWFelDrXYF7LDU927CKThpq00iqcVLBkOgBZgyhduuozPasM9r24Ftw4x06CguDYaPrw5VdtdTv
2YYlhIwWM8+JOu/J0U7K/vSvyTQtPczmqPFGL0UmK7vbp0k6wKqlU4jUvjxws223KML3oSuy9Gws
BOVolPzvdLMz4b+gi2iEKkgMu2r7WfhwQbq8LxaW7Vwu3LVTD+gSv90zS7UbDvujFZxzrklqLRxI
c6i5YwFtmyB+YJJgqJY1gcX+gydR6Az9lbla0L/z5hBw4tTwZnQ9yHNYsDyDHn8eZW4LLZuzNZdu
9/XKaCHVIn2ZPku3S9Yw2uD3LhtIrKcUYMCiHcJCkRLmg9YU9x1VK6al/PO28T2vsb82LzyPbBPy
Vv6ubO5rqAKlnRdfbnlhlc5Fx1NF8lF4WKXUP4MF3d0kbdh9lFcu5IsDa/5/z0FHb0cicSiiOGRF
+gDnHmi+13FPcr4jAOscWr9p16UL5Vl9dIDDgSvrKtP5EAJ30sFryFGv8AmD9yjeXGtpS3I3pOV4
5ca9tHBnwcUxadbAR0VCE6mJABBa6YN35Wa5NLKz0EKwNV0ojfg7eLVkgQUP4Sp3P6fWudL1hbNo
Dklvpc4Gfi7Yo77XhSrLrKj12dq2rXvIVRih5aiP2tWunHzff407R6V3Esee007p3qTNOxzL4Z/N
wWf2xfPldfj9RLhzcLo2jMxLCF5uQG7hcTiVI+AZoxbc1vr5cfrX/tHg3Fxw73w1G5MPwLHuLHu6
Usj7fhrcfwDqSORIXUfHXfooSgmDHTjt5BOscO48r4k4u1bS+z4KunP5cdHB67X1cUsrers7cEJj
jVtFXBO4USK3c2VVLc3D+e9/jVRLdH0Cmh/JgGLXqMjJr5wQf8ia/74T3X+kx+Vo+JlEwxAvjett
/pju+2cj4lGxoqs+cCK1qrb+rn22Dt6+WXMANS7P/dLKnW3xkft+nQnaIZUPg8XaiPLCDntYtV5u
fmlaZtvcHUdilANYwo6jB1afhHA4jAh3VyiMri7/xALXyp0D20lepCBu4DdAI1iNYbLWYxCGY3Mz
1JE6TnsnmsKDOtQneSo2/IG85nfp6hqEbmH85qj3CqSoRLWNubN8MAMybhEZtFM2mjCONq9pMRh/
Hq/frI85Yj3H+w/3R3jVAJCADNSQwAQWNTMCRZO+6wPTMLxn6nj8ngwC6EH4W3P4zpa2dsocJd78
frKdcALV/A5uceJQVsyFz6+j4UjO5aAoJMS0cdfj/+9UUZewqlV+jzwp7CcBD1JB10gS2y6qPz1z
vFXuSHs9FGUfMUhbR6Xr12GZCT2eDMPfexBW2+G9op9KI/FCqOLw+8Ft3S+T03EP1zrzbfRotrLM
wrqHVxXd2yZUjbIU2jgAgNAHnaAq0aaNhTKAl3ibxhq0H5BAMuKyxTVKSPiXSCBj4UA99BBjYdpY
ruGmauE/R/mmNavOCiZd5r/8htOoBDBv62VDiapWa6v73Da1j0Rr3AOBqzUcuss0woVUvkwtL2Pl
Odkvxi0tsAnvf3SD3Z+A14RElJuIjc+4/eq1MGvMOZAkRpHKXQ5byRIOQk0WuaqoNih4+pupgi+x
Zk1JHeNlmqwLwfpHAYGlmIjKueswWkeILWeh7lDyaCm72aP0B6VJY2DF25jAXhv15nzVEENbZ22h
7Wmpw3SzkGSvD0Q/MyP8bZ00KiaqtWO8qs0Tlx2S8lrVQmQIHomvtEtBjYX3X7FJRvBNA8CH7TSo
vXGIk7JSR42Y+XPte/ANNouigLSieE0yIIHrWvqfup+O5Z4WFiyo+6mP0gkyDle27dLGmR06djpU
HsBP5k5kmBdYD3+2DO9f1rpXHl0LsXrOjnBViqXUIiyc65qkfYMp+OWAs9Tw+Yv+OgRK0hTJMOBC
mLXbwboz+5vAne6c+CAqqLPKDJdNWAZXQQdoeQjXVe3KeC+cxHOR+8aTJdE6nDB9lPMYfoHuEQpC
kkdVduUQW5rR2VHi1uXE6YRsRtY8MPZUQM5dqx4vj/lS27NzREMCzPYcTKbloywYOWnMb0vwu3NW
Q59SWZk+muYFbIxfivz+pi7P+QwUy9q1aZnBONg9pKW2yUi+zsbbKLPunNFQNGAxITMl91KxlxI2
qV5/TVFiYbD/gYUX0Krrz0uFZwDLW1qcalqoF2+Xx2Uhv+nOEeGTJCYdcfTssnyCJfcEDTV45SYS
wtaMwZmbV9OHZZr5G+2IBlv0tkGtV8CF9vLv2+c1881ZOkeMgx44sKrByCnZsmeoYrEDBAUMxNJa
23gQYktxnqKM2nkG2bGOk8ezs81bmxkDJN2aLIDMaRZmeSLv+iZroqK1zShNk3Kta3W5yScdJuBA
uK8gazGFdTlWz5RZ2npqFNtKmsLPi3ntum98idobcIOFg+cP7B+9lbSgZZd2XMKgNydbAsf3dd4X
/MgsJh9apKiAi6QpLHGtKubtkJ5MV9i7zOihTgwRy5Nrt9pqJMIJPF/pwJ9VYgOleh3UC3OI8W7M
IWQI/MbloVyIhO75739FQgCfW9D1gBAammNJX8j43+V2lxag+f/tFjlACjTLs72LGq2XQkXWbOJE
0NtOBncWqKSXQapDA5KLGe2JNWJL9Wsqwks9n8WpDKAXOVSFv6Oe+0vXmger13+Mvv15eWCWBnyW
NVO1LUXPMeATYCaj9lAOV06HPynnbzbFHOCOFwDEGH1EK9MwW0BZQXrKI9zycDFgTsqfWqR5pkBJ
atpxr0/2R2me3YMA94Hw1Sv8CDem5qafTM+NFmKfI2xgc7XpCqTjDU9es25c+P45QD4baVkDFopn
UmpsDTk9e/Avu20xz+HxVmYlbp0OyPWMdgB+aGQV1yT2ne8jzhz9XhsedEZBH9jDDdJD6dX5FMk2
N29bznMBf1WKMacOOt6zJASRENHrSstL/Z7t74TlwlfAKe/l5DwVrfllVd6GwmymzY2nm1b0PyB4
BS1j1ZrZHr8zxnkxmbHF+msyKEsfMNvpg+GzSmu42DGoIuLxICGP2Dfk2fId8mNyDXFFWcH/c3h8
t3/mG1/oLnjPKt3DeBtCnZ1f8XENHJ1pA0kG9PK26sse+6Qr/QA6xHi0uHnC38xRyfuscvpjimzV
XhPwD6wosddVKcctgZXoy5ny98Va38M9vS5eqlTkOQBEOuGBbVD/RbPz0VvLTs8fuOe34WAY+aly
UWsGsrx6H4gruzipK2tdtDn0NJNnzfqwSXWoex73lR+x4WdZWoDCTTvwX7cGDK4A34CFIshFBcrs
kDR1qoj3v4dUrKt01/hGaOZp0Iwp1GnNo1fj50ioAWXHEZa4B5UQ/z/fNKO8e3ObIdIGtnYLPEw8
I6rwzKpFNq7T3AIKqPovB3smKz97APLH7C7Jtkn/TqYuqF38ghxWeH5FA47B6Zyc17cOME2kYlXA
Mhdl0WbrDynwVIQBtHZOjUrvjqh33dQgGWOEk0tBEvRjlzY/WnNcu4r9cIi5LRtt58JKINFUUFku
Hn5aBL7Yp9Ca/Njn726WQOz0HaKgO3t0C6Djpv+mynxwJxXiuQyJZnvnsuLeF+TRHMt4nNxHgI0g
iZyoJyc1nqehjUWL92oNM/oq0jpon7KhCUSfBo6erS3+oRcEKCO895I8dLVTRR5EC+Ae/iprO/QA
IKyGY259pEMZ6KQMzHozkD3JCaBW8CLT4sk8NSMHQvC+g2Zt47zrvgjy0QlYPgb9sKrUCdKE1FsP
wg884W6nQgcrzQqL82DkK6ZYNJDTGdNINCvwTHoUrtg0PYkzvIgtA0BBB/beehr2XhfC6jf26WGk
YDyoVe4yLW7goWt+MVNHrfhF1B91dqghICtpVOd7Xt2R/OQWxnH87KBV+jooP9D1gMH9J7B25Ghs
avNl3BPg/fJgwvCFPUROjV+Gyr6MBlTd6bmC+myihQzrD5YkQbHzGdyc1pTFmoCs0SvY5zDXTV4a
dgLcrk424g4wLaM+ACXSa2H97PBN+ciyfVNHMIBC8/g4gwTu1hKnAc91GN1pT5LuHLHOeqy3cHrS
aDzwB2j3QlE6SNywEidOQqEeqiao2wgEv7gTWQBPn+3k86B9cV9dX9tgBzB+rot4K2sN1NqL28HD
AfZAMLg13jr8L7Xv6D2rcMV8IZAn3tlWlHU2AARhYb2OX1o6vOnt8FPaWBcF9GpKMcAtAJLisIpe
5eWOaw9wfA/HAXqyIHXYuCR6KxfAWIO/6OqJTsfkznAAP+VGLPMszgq1dmTE31sHwPAxNP6jAm7m
9QY+rSsTzoOicpE7eG8niPEGpbstq0eXBT6K/hqNRj9GnLA6DFOgeyeu33fDVqSQ7D8Ateu7dViQ
58Q8QcuEqSe33HTVnQTGpQSjuQza4iRFVLWho6+L8m0oDhU0gBv2gJJwCUgi9YF3vXOmgKKS4QdF
Go0M1+fVtIEU39kUnqxNUCjHWD52VVBUB1AGih03UPtYZaJba8Nn368NfOSvrI7MJxsK5PlG/6AT
uEgx/xgqMAzCxgmsj+YrQaxrIo1BmCbEp/juL/QtH1Yj3GO1e9ntdOct1U6dHnvOw9AFpQz7F+rF
vD803UEOIU1XmRd67VZzXh26MhjkdK1HCDAn1nFCvdiZjk23qaatopBT6+5T1LjqnV5GMC8AygF/
swPbwx8EDrcQ0FX+bNaBIXmQISXKi3VF8sBlp6GAkhP0KOTBM4ewd5DK4dgZUa7FLpQzCAJzFzKt
htX2a539FM5DopoI15YdMIyh1laB7eR3tU62nm5uaAnNcAhkc2ilI40zlr+15rmqP1rXCmTyWAxI
EpHfwCDT7pc+GMFAWSgMM/SR/oMF5J1mZrvCfa1VgTfIFAzZ3qC/VaUHCpn7nrwP5oYDJVKSV8hA
xrBNgSwEtMZTgC9KGZ3BukC6evSHrEhoTO8FA8e5PnJwqAvjh+u9SMgD9VwcOutRSZCgrZeGvzCx
lVAOR7YyA9zcrk4NtHhEnyA/DfXtsgz88c7CgzADKajASw2WW4HD8+Asle5rn0W61YpfyCji5A+B
rwqBPuM5wNsSRO5Gj2z23EH4W2oe+OV1kKDjlgblXKw9HRaDLHSpgva1jJzu0e0PpZ7HeddGFUJl
oodIe4KjhVfbcMd1OIxhF/rah9PgMgeUcsLXYJjhHbYSUHc+6y/b2SMSklFVbJjvRbWfxm1NgUDl
MWdx74xB17eBNehHQ1ZB8z/Orqs5UpzR/iJVgYRAeiV0dvY4vVD2zFhkCUT+9ff0Pu3Xdz2umtfZ
NU3TQuFEl92zoohEfztnEwTXUJFnOICjCSOC57TBuTHn6rD6+JnXpYPqvd1a+eCly3GhEPoGD63g
Udc6CBuh216Nd73vR6iFgLi6PAXjdKWh96a1E0tuo57LLTILWNgVdMfwM47L+OBndjqHQ99X6RIT
+xksOkElQdx4Lzlq1XxMIgx6+J45EbVi6wNsxIYGjwQyKOdlddr9giFceTrSzptAkAsXn7l4ySpk
IeCc26LQYLzj8qMwJByWIIJpLhnIj35CNMyoIKEu8IclJt0gscGdA2+Ick6pU5+YRv9uzXfzWd7T
pezTcetEpRAT26eq2QPURA36+LTO5C71YByczU3VnCQAWYX5rcHDhQQMGyDsEsD3RzNSs900Qo5/
Kp5gRwYzgQL10k3OIfweOgN6CUn8OtO9V2DXJFDf/qoKbwyLrrtHNsODU5jhHLSdhX1AETFJxKkK
0mS1wzYt0QIweHcBxa/ceVd1M2lUMpo77j4TvAKZy4Cmfw6luEWlBrq1TKTKKzvdUbdMOlD4wdri
BUIWAGK00XUNr0Z3m876tjTeSyPA73d9fpsH9amnPSLSoYId+1+lNS9DD3OC6K4F0mThBkjWiv4q
nXLnazRk8xQTfpe5Lyofr4pGbYOgjRubfg7z2EW56A6yS0noGbnj2fJzqAY8reaWte61i6LNsUC0
QoMLB57YI3iFxUWFfgOuPBOWqQGfItZXxI+DSGj8T8UDzC3DSDciw9N14fraGD/4iT/Mtmh+55vC
NHYr1mW4rlL4DVKJV9ggUz7shQa36bQIJmI1kHXVw5ABPfb0yYaE6zO0olznHC+E5cFN59B1x9uK
Bb98EOUhAlVUnDd53FTgeM8i86gqul8dHcUBOdkkQSdfEZWdBr7aIRgC2plPD7N3yVEX21i9yz3E
fpW1vWLMOHt83O95UgiPL5cqRN90GjmqNMcM28zY0dzDkcKy2JbkyXEbi6lf3NEUN+r5gLSmFSPX
DLrZIty6wWKWHYWhJtZsvJfGDRIh03HL/IBdYRQ9oRNUJaat54N22e9MTSbsEMXwo+sU2nd0he6H
EttA5VfpSz0yGo7/FA+iFQ6Om/Enc9X1PFsVLuWEzUGHuFY+O3B0j5mFjwj3KgoI6tcC9Sa8sMcZ
iFfhYeFfgjkLW7hRUItww6t8B1EBZnXULWfL6G0WPLFYDG4OOgQ1ImJNCkxMbbvGYBWOijOc/BGD
iuoPt4mG1mJb2cKoBF194dZ3C975kaabgVenqZh381AReGRkcIT9Ga6OggZDtGpMeyXlCqaB4sAC
dHggEtNL5HRe/VPQoW3eoqrawIfT4XCFskXswUpa3k1GTtHY8u4WJSv3rEs3ivAqykuBraBdhp0k
sNFz12AE4Vhf7TpeinhYld17ax08896tdx0iI07d3BlIvpTY912tjsVscIzp/frM+5igu0NrrB2S
AVT5kVTCOxghs23FdfaaMakey8lhP1qBPvVQn1OjQ1T6+pu+8rwm7FSJ7lEPql9GGv8KOTNov9Rt
jdkH4Q0foBLMT0LOwJ/v9de8d0hcT8WA5asa44zw6X3pbZOkHGR54Bb8w7T2bGKizq6FsOY163h1
gxVqvUWYy7LtNLXXFC3L160UwUMFwdz9XM5p/Q67gilw0JjRjKmNT78R3H51yL4ApfDzot2TQj6g
RmwTSKUf3VQ9Gltupglnwj/jBF8Aa5fe7YLYWS5kgBIZ03FDHnuNDkT/G+blzDn9x+H90i3NbJ8v
YKDwDQjcV6KXQzzIzhx0pZoYgb7FroADIP7zN/mCiLm0T08rncbeA1zDkGwaF+D4kozTX2tG2UmN
iv9iGr920NXsG3DiC9DsHz/Pv1DaEeMNNS0AzSj6bLLXVN79+Yt89ZOc//1f11XOqpyAwoaB1TII
5TAQrNw4rXsmf/+7T7jAn2gr1gzvIfSx/hpb+Bk7FJlUT3+++BfD9rJOjhJ/dWsEDR3Ngta0TbfE
U5bUxebPV/+K5eAX0BM0AKQFwARpF+xxNl6RKv7g64099Xajs5P6roH0q7F7ATwpF1UbPcHnKClu
jKr2Jc7u41zfYOd3W9ngG5zuqx/74iXXFfpDDBLSjl1udrnlaGOZtmvzHVD3xRj15P+OJVYWtR4F
NjMqh8GLkEMeqG8su+dL/MfLfemYplxj2gMRcphrow6VImbf5xwy7sa6cVYAD/FUwyJn1Prgs/Xv
KuCCS/e0pyo15ZA8HacCOFkNPHlt7dHPvvlW//Qb/NfXOg/rf719me8wxF816ihU6mVAh8zyW9R+
9phie67DRtf5MbN23LhFml0Tx/IcufY5NlG1JYdVNMG2bLHZDlRb/3RmJHrF1pfyPUCX2S6A0WYN
0Z4FlIKt+XOPdsR36ELMa4VqJhW2pM6vOMM8qYkmEfZf4w9b9DjCQsfQ7r3Ozb9hC78Yd5d2bo5u
JfBfEH2gxADlt/fKbY99+4067atRdzG/ZHMNYF4LeyxRGhH5wxmPcL8rB/lC3Am5z//+Qmk99wvA
xepYq8rboauFfTR69EIgsmwTzFPwA/qfIMEPsDLUBNkA/sbKSvCBkKY8VkiBfle5psBsRhCx4TIX
kkWw/09NhHgu5zuv3ldP+GKiUrJ2nKJY0kNhxzV251JFi69+BzX14j/PhYE8T0b/NVgvJinWefAQ
9zVosSp3BSLxevmgz/nkIcCB9nZAm9xxpT7C0jrYa3DygrZx6ekAd59L1RG2EfoqnJYNV14x+jr0
HFPaXS0NEFOlxmYJFwqPtcN9VM35PooXawTKXmvX4RUEys1ysEA7x3AcumZX6rMfC9BMFJSwywcN
wtfqtWcPLsk1ysWmZT34ApVbwNux663XYS/awblmqeftpzpF+ZPX2M3id0tUuAzKno7f1WUKf/5A
52fmcLlZJtZcd5D0PZYKJ+C0PftFDUdwzi5AHQSQBK6RXCfmZ2RJTTGigACcZ+zG97L7EW1P0TIs
93YVFQLDGcFpOMsSfE2ymQ3qJCuNE3Ob6iWGai/d4Slg2znDnS2z2m5ala7hMlbIDMjYuhUldTYO
EbDaE3iVCAfAWTe1jLkWYkfQrtks6NUaquo+F8NvzrSB63657gmbQsSNjNHsu0GEqM/nySueyDTb
uANrevbw2C2tsjeQKWk4SYQXQe6F9SedkcJ3ZgPOnWysG3RUtf6DW9FTNns4lmR6PkF3j1h0wJno
yRvCYBBqY1J3Py5Ay0fW1UnWOz9E47yRAreBpLoaJ9ZyO1FguEhrXxH/KYKk9nwSZn5VbKhtH4tZ
/UKizqfs9Ily/9Ep3GYrMueEnqEf9bRsay8nYcEXEzJvxrsEoK1IuY/oDEBDiN2jkS3Szdqb5lBU
FWILhnRaH50cSMbEYZBlWCfcDLgmQhPliDgCRw6PtPATUXaxzMie5PIXp/ld3QAsQEq7xaFRkXiw
wpxn0whWUmCLHLn/SOLaTKnZ1SpIo6xhB3jFkeEhp9t+ETUSCZoHGFuHazoOACSJhOHaGV5loYud
CM7ZhuuBOIXYNCXoD8wty2bokQag5NsUlFes1CK0tnqRfQPJjP+Wr/mrqky5aVecrjRDvliAQ0WM
NLMqTml1Xc8uhOTpk4N0wh6wjMZ5Jykk6gA90MFwL2YbXjVrxOpBxbbo/DigdRD1ebvJXZICLTI4
/1LXhP5U0JiP7L2c5WdV81cFwRvYoe5ZmGrPB4Y8pKK76nt9Stv8qsuzmyVv/LCu5r1p5uM4snub
y+NasXN60gcVSu2ZOXva/f5etM6p8oob6lW/5qp75dI54RketPQMwDuPx+fOif2QDg+yhJ4Q7BBO
k0164ka/Awm5ZquvYhBIP4tJuLvAs/j1hARNwFBBPlbps/YxIPWKYgyH9kFUBoCPjPRe8+YfxQrE
lhW+gjk3yeFkuKO5k6QD7xOi6IdT+w9dOW8zmV3Zwb+mkp3SIm1+QpuBgAyDrRlCgH92eWMAY9c4
/zrOFSrWa4weUG50Zvgs1wGkv4rHuiFnhXTxaioMJJ2DF1hTyGfz3mJNyJG7NLK3zJ0e5WC2qZ03
aSHQvR1UESJ8JaBiMu2BxeWJRB4eRnavYzaYOVY1T3IBIssWSIAWz9Yj+rkmZzCz4ymiOuQPvkpo
tNGE9z7kqBeoVupsx7HA3KoxustSlwmaAkTIChfHMKpQy+geNZ9guXdRQgxdRYmERfU0eIMCH+H/
Bul6O8FDH+P0CxS0QlkWV/4NsAcPsEb9bAC5DAjJBCINeYvB2sgz72ftnsWlqaQRU0GwcT0kQC2B
9OJprH6lbNrzrBuTNR0c6Pn5DiWtjz3RiBNYU3nrErMgCdK5KZbp3anLJkYSOwv7EhBsv64kdtPg
0Hv1DabAh6Ao3ITxM4I+eTB0Dg6WJlUlZV0OIZkgt4R29mo2kFA2lpSIW5GgJcb+hZDuySna+xKw
v6ErQeYELPVFDURjrrFTCor2EaU8AJgD9tPMy5MKYLeeVQVNUy5iwvs3BMvG2jMoUOQG4SideOhZ
t+ns0B3zzJ7gubma0RNZNvokkD8bppO/xL72Xr1hfm4WGEcmAxklB0cne/cVAQJVWLT4H3XBH5dU
vjXt9IZak72XOhLQN4hjdH6/5ikx23mZ3lblGsSfFjaZUQ6ADkiQMQjtR/NVpNYxYb49dMAiNuly
Rs5XfCnN/Rukmt4oH0Epfragr7GVN32Nyzu83JsV8SaOKOt4YeCCFoo+5zFA86dCybKY599CIiCV
Ao6ASHdeYy7UASUfbwFvoTSe808sOIiXGabjKI2HZozRiWYJeCoUheFXixnS2PYeWgYFXbftjI6x
UkQ8xyYRi20kNLgLUvqbQKBMQ9Fhs6blJ88KwKvIaWnaYKfrIY8wyBFijCwt5jz6S4CbmekBCwOC
EDovrJl+WdY12/jeUEZjGjSJ33G9cxYCNIdCFddj47DN6qaICPHOfkSs4bprwCES8tFXDrKgLNBx
KGkQS9r6JkQEL6RbGfJrGHfuGoVo0lqDy5ANiJymoADR0YeqqdrWfc0wri3Yu1rmbx50t8Cepzlm
PX+ooOREe2c94+PK88AAdHE9T/1wC8zSO5IeT18Hc3lT+MD6R2t3RWGv4VvIMCzy+XEelyti0ChS
c7CS60A/e5vee2o4esjnv3ImfdOuNRBS3e+5EEDO/F5ENvU/kIkxQ5SAIBn8dxdjgYEeVYGPDdGC
OhDoReIOUe4hOlWGjZw8emesKG5gKyhBXiGH2vhaPw9d/c8CpuJ2PEzoiwB8GDckr08Zgei8XzKK
9+FH23/WdZUELaDXpgf/hNVy9Iu7QfPw3GsWKgDWB4Bt29ZOWMyZfivBp0QSxyze03gt7V3F0kcL
QLCED7BP+1+DQBheOV83pk1aZ95SxLWF9YD1aQpYZIb+Oi/zuF+zhJviUXWnCVvUyplADzXQz6fe
0Qi0i4LeaY37sXrNrlrdre2LW2bLQ9nQBMXAhyWDsqAjIJqnU9V328LrUQ2YRisMt15vTtPSvZWs
Pb9MSyQC1LLRQMXcwZyL5SoDbUm2MlgFNnHqihKD7FoV4VDw3EwQzWu1wwYFTcPprT5TjAiA0tp/
RRf4XS1+WkxhyFi9rRaC3kDjhBCAX41qOK0ULcEaWgM++He6gOZgYbAVDwga9fwfw4C0Ou74sV+s
476q8tgoc1UaGS+EvbkF7orkUJXrGch00UQcDrSFOsc8N+hqlWBmLYJusHoVvfOGEM6oxtJkaZIb
2scDaR9o7iOGud55bdrGHoRWIYfbdjLLgZSAdCXI/szOyM22kTc0xx6bK87YHaJXUrBIGisShE1I
ykC8lHfeQYBH98Zn3j3T0Tl5YxZr4LBJX0HiUNMFoVBVWrUHzV29dVqOKvm2QsGPDGLR0v08GL71
W0dsB2vdrbTkNDRl9pkqJAjVPqsOeoTIRhb11VAEasPdYd2M6bjzKcU0MUIkUaWQAqyjp0Jkr5VR
6hI3SXuoPhpT/eiCcYN4KLwXunkvJTJlbIsqlEJcrWmWTF7mhKzHk+tH9zBgvjfKQXjRXL1ODHGK
aU3fGXKd3AWJ1BollpHyGAKGGjwwGCPczQLrhkSukmTdngcqv5uchWFjUVdR1qOmNw8wCbcM8WfU
ah07yLUPjdHYVhlPvQo92ceWgX7zYUwN68707w1pyhvHoeID41LvjcBXWlui9tlQrzcMGp1TQZhz
ytHCugXQhNbwdAV5WGY9yyOLIqs7mWFHC4uF3fAiw8/b+UaxncsDjl7xssM5bZJY9VnDTbofZmve
SwNzMZT5TXFt0auBVmta8RBLWH4qK2ftb8seno9kchDXvfvzSfQrLOgCxcKKswq1zPaopgXd4S1o
5bI7Ucc8uIU8YMjrUELyohT/5uj7xeH6MsxnRLjLwgN8YMZ/tyB5wQFNxeOfv8xX1z4DzP9CgNi4
DCYfVqAXVYeXGKFa7ls/fdff+cWj+n8RPgUbuSaDPRrvt7L1FlnZ2IqBssb+rEGDt4+IgsX98eev
cgZc/gMfuEz0WSwsYnPTpAcffMdZfOpHzFt18ndXPz/Afz2opWTAv3XaHVPMlY5xDib/Lg3kqxs/
//u/Lp23bZA3sycONUYsEKRmRFM2+y7o6KurXyBIi0WWleel7dF2T1AuTPPn3z2QC8hHa6D23igB
qHHo4PzsypPmG9z7q0F5gfQoF72dKE1ojzM9TeTJpIkZvok6+OppXLy86MbRBV1x6Sy7df2X5rvi
jy9u+TKjx60q5q+A0I+ud1rIPYLnxPTrrx70ZS7PulpPzqRMDwjMPQGnfxYO+Ttg9DKaRwAIW9An
0kF7r1D2jidtgWd914P4BatAL9FllNYPk/TbY+PGvWmhAb8l+bNTP3JkRf752Xz12C/eyuC8Sjna
lYcJAkrEIYRN97s233BeX1384r1c9KgXm1F5UBAthArrcjCzq4qtP/9881+EqQeXIT0D8UvSjQPA
6DSEZ3CLongYDX/4r8BEQsZjf/kG6P9i1F/Wu3Je82UqA3lw++WkTBu303fU0VcP6eJdDWa4Ggvu
I4FpzJ9TbOkSTfkrW1C0+OendF6J/mNapxdv7OTnuVKaI5YKR5K69QAse0ijRD4b/RxdZP9N9ptp
5zwu/+OTLkN6lFNTMXtVe6x0czu22FbVcwKU+GVFLdqfv8wXT+syrCddJQWu0bRH9IFEOSRjHJIx
D1K4P1/+izfuHxbhXyuJ59bn0k6oLhCpuVx1UJMW8Trvgr+r1wkuw3nUWIMCxkbseIYEiYfOlZT/
3Zt8GcvTiBJryCQRWIrzyYStHrhsaCK/YR6/eAHci1d57fozmqk6XF1udDFHauyjPz/zry59sb6W
BQFOMIFR4m7lhiPsrXBVL98kXHx18YtFVqxK5TggtMeVAQPTaZyJLP67+754cV15dliPuO+ubaB8
m1h2QBd38M1T+WqgX7y14wAMHhV6GOhTD9FeuwyxW4GA8uoq2/75C3zxEZcJPVnHgLVlKBdpqQS+
kNkj4PmTo/5yRF4m7iAIde1Fr3H9Od/kab7PiQ8zmd7/+fa/eFcvI3fqoXcKgGG4fPrQQx7lpb91
ce8R6M7+clNyGbmDVjesXH6GocmKa1/abWmLR1/Mt3/+Bq77z83+x5R52bnaDe2khnaBdpUQ+kJk
7SaUSLIv5lFtlcl4PHW9TpAAg9yXPpAzLIW83+umrTfOZGHkd+VyTSSqnKIckNRd2S2oyRrnFeFx
sritretsiFuCV0akJeSuKnjlZTBccwC9UVYT5yqDg/V+psgD8UcGTKWk04Hy3NsgbQBhy011U7Le
jT06LiE3ywr7bJrt7CKhk269AKnGZ+N6OVUBhbjUc3/XsoR2cQ3yTSct+O4Vst8l79sbUyP8uhEC
KE9VrgNioJt1fBx99AoTtysfU0e0LiIb9PLmIa4UWKYYoD7NIS5NpyA45HO7vPe1V0YmE85HA9Qf
i5geNymbg98OXYF3Lz76fencmJ0MerWTfuduaEXrvdNUNAKsdSYM7ErDodTr9ZTJJgHn0z38ozdy
Fq+NVhvoPQBsux18Ml8Diwk+vGXponbth00LJDYRKxnixictZtkRwCWBffUXquuKpPSn8koWZn0F
59zt4Ubp4M9pcgdCUTRJ4k77QoVZR/VWD117m7VBGsNFPAxxkKr0OltyiQfsFvdLBWTSWi+HlaQP
iptAm+DNtrV/FfCqe2sZEG5Xwt4nJUwWAZ/sxyqy8SeVVY0SCNSFnU1Qj4uUC1KhlQSg5rdXs+75
bZlla4TnX2+lnNiPrOrWpHP60SJoHDfGp1VhNDmWIYjEIODIGSCrnUmqEC8h1sgKAPDCxWmlJbgJ
hGs6P9jC/HBq8/Q6bRAW3rnER1LFmZdw6ual8CEEpx0JnjIMqnhGPP71LCAkisFHj9vJ6ztAMCDa
xMjm7WgY+PkpcLZLr+ixb9wlFhl+9fTcGYX8RUDrzPfAd2E3k70PjiOjphzEi0FWErILIIrmUgGV
sV2TtHnx1EiHPs0NeFfRDI8zzetbLy0aXD7oQ8FBc3eKsKuyqdcE78XZUIxPzPsqghNpRb0amoBP
xu2Ar3T1HK89+D1P3Mpy+MBT6A9TjW51jB22qykjm6mtyROn/XyjgwXhZrJJIfAw2Q+MQATHk2WE
c6EktY6CfHIaBHzYMkLkwhB6fs0fDCw61/nIvKNVpTp6/pglfZdXYUo9CU8ASGNBO6CzzpAlCKZv
ogIf8VQAPD3OvkSEuqJkemvEACxX0uE5baXcI7ZVYIrMi41IJ/bcGyuvRwY8FM0x6sZOTZv4E1hO
Xw3Yig5+swW5kp0cHwIEuc7Fdi4X+L2QzxoubRPcVCVDcgGZTf3kZoo8oAar8iIHEGK1QeuJfzON
cDhArjm/EKfvoiDo2PXcueNh6XWF3jzHHpGPotG54uqNN4BRHjSgcmEBO5B5LIHd5TapxkHBpJEi
equckNStJ95vkQa2JMMy0RuV1TUCTaCNRngAPyiL79f1SD6cZtFsaDlnSSEmewO+lQL+B2qykMZs
feMuCXiJLpKNO2091lRJLdt843BMaGUqnCQgrYHE0ef7JeD9Br19IlazIlvW2hUJI1AmzGub7dbe
6T5oQct4pfXyaoEWvE5okbt3FLy7gS2ggHfG+dadyvKQT+Dsssp9PsfG3AbSztuUgBBC1+oC7pup
/GiA7oVwfaVRSgH4rx2UGmklPjv4C9/dXPcIFHezTeZhhxewSm7pXOwm6R09sNrHjnXrzVwzfxtw
lyTZACUG2EexzVrbwa8TIDkbP2RY+M1zdiYbM+g24pqMeKHrFA0amPF+KQ+WDtwGhP0BDU6DdgcX
0iax/Fi9pXonUDyDU3LAcKLnFMUXgd00vsn33QrVEZYiuwNagkhLhOC0sBtZX9zLtBS/NeNTJEAs
vDu6JFto18A6MeJtFFubfdAwsPVd50IRdS62zIXzCI14i5Qwa4udR4yOMwmanwcej5yBp7upJhQz
auW99P1YbAbT89cB4oTEjP34o8zS9KkZXb1PMzyGoivZhg8uzriQg2POAUc0cotcInCqOzdnRUwn
rKUtBbGw4sSynSe3hmENoviCWnRNejAukGaZUAffwBCBf18z96Yo6manRiD+7ZixrbbuAIYMwGbW
qJ8UkYBx7U0GJaAdxSQr86PrgLpch2GCat51bvHeLODywI8waLse1LD4Z372uRPZCyUi33m2qLdN
D5DBxU8Zdoy48eyu1a9uqadtjwjxsKiCX+0ElbSo9BwZ5GOHKfLaT1mHm8wKmoWLg1o+UEOYwjXM
VU2Wu/dUez+hn7jFeXY3gL8NOZJwYsh38DfjDCOeWOBhwt5wS+A7jzs9NpEPyj1ZNGwVtHM1Aoo6
srUOzgLZoKF3GSpYM7rV33gKbZcL9dExU84r1gNp8SJBQ28afztL6lz5HWaFnNmtvxh2HILyAeVh
63VnJYHzEcJ5WsLeyrFKRJr0L1MNFq+f+1sUY9ZhqeEHlWjWQOCDSSALf5cjMuJ1t/Va76OZEZ2F
OQwrLyKNsEVYfzcBPHkeEc/FAuYXrVyQSPSjH2Yr4p9rnOw3M5Zq0K79R9lnvzi0m+Fk8aK5OaUw
ubDPkk13cKmgGkEGO68K9mqiVwinwCqEEIpjV+OOsJ950p0jdqA93J2G6TSUkkKRX1VL3KIxBkIb
VYU+DrE/KkqeW3TIhItCZ0yXLrA8IL0uAp8Ba1GLHfm42repX17SzrCoxyKZ+L0MosLPbxTxX0Dm
vM6jeJ6peXF9SOhTPi5JXi+YApcV5ly3dX6jNC2LfeY/phqzmMTUe228Wb6XPgU1pkFrBaN/myMw
CZ7K9t730xd0CJjYU6DcPYKQYJQdQtTgwTDWTcgH5ej0LAPxaxlQcYN4pRrcgb2R1MvDpkABjg3k
L1RwYY/T2hpcEdp3Am/Ct2xQbNmX7hLOM+gudG0GobA5LHkNv83r/PdYoGaCBFCUze3sxt1qrpEb
N8SMIDyOd2KG/ggyPNhQ9B5vRHmTEeNu3TIH4e5mn9WSfooCPsxGwlSEOxlhLlnPlF/wI5uanTA+
sgDX9Nkbqwffw84R5u12z880Ikw/bYIh926GCmHpwbiepRT3mWureIJAIZJ2QEupHH63q2AwIqIq
rNXEj3ID5RObEVQ+msmL5w6JVJken4znTIk7QNpR5LTbEaR97TBfYC9c0E+O5vJDih+vnpWzKWez
AsCYIfds0qfaEXUYTN2cEKJ+LA4+e8A5J/RJn8P/e87uc5wpHv20iF2okiDE7t78gTpnGmWFziG4
UtU8bMdSgLORQ4DbaXG2y9n7zEBV1rALdev84LHgg3QClHjA4S5zsEkWCyRiU4dlZa7cWxeM/cFA
cRBVCG0N/bzwo0nCILnomYTIOf8gaz0k7oRacSjqWmyv88+KdTiq+updU8Lx8RCk0XFF6StmktAs
dk4C5F0ha0bCbZ4C5OJOHZEFS9+C+SaZLU4QubPwTYri1d9ZDqseodw5YQ6edhQLx8a4BRQ3BX2w
fGxj8C55PNB++q0nim1CYMFcQ5DHN6qu7OOUdydtUHbR1VCWad6syNwfnkW+XhdIDAvzNi+v2oGR
hzrI9MNESvJgBQZ6XnkpQhLFQ+BReIdB9UPit+SbzJL9qjg9pWdStNT5xkxCwZferBuW+tUG5Bq+
+0B2+Qpa1xb2o800smmQemUK3088t7hDi4SAgKu/UjW2O+1k6V4FYMzTcXxqKxcO0GJ8y0ErheB9
XPxtKo9OMBQR+g/ehGeuJw1STpc3a7GC+0N8DsR06q5p7NkvMdf7cko/RBb4WAegLIBxCOshTkpR
ackPQZsHWmZYcAa8f0PToZBoaHjo1xpxBrX9wDan2rvBHCDwuvowxl7PNcGOMnWyBEkqzSbvU7Qi
kV7FROgH9KYc53FGjY/0UEvDpwXKAUjVlo6c8kykCSmcNwaRy8Z0881i4V8kKQLGeANBhGxdtbHY
6oWjO2G6bWaYhQEXRryvrzrYWDbN6h4HxrI9LxsnUqh9Tjxb/5KryaIe+/lIlwXFrOg2m1Glfozj
TBNOnU7BtJZoXweojTLB1cMUhGWfUOdkJMLlZgFcEqXtZh+g9Pf/OLuSHUlxLfpFSAaDbbYxBzln
do0bVEOXMZgZzPD170St8rmTQIpNtzrVcoDxvbbvPcMRe7SCfwlDIpljb9Mq+tWBTBB6ygFewAuB
Hyog5MdqHF/AVUg3OMvhPuzHP8a4eJ67EsAdiAsfPDo9pf5w4QB309Z3tAMYnqOePRMAV8qpOMkO
jPJwCL63OVywU9ZO2653zbEyeKDcJDxKKJ0PQZvXW5334jjxtNu4kOiDlQ3/BtlBCkWE/GtXjiGQ
IVA51Lir9gDcHcegbnZ5A+isW+EC1ual2Lq+C4ohJC22Yy0eACKDfRPTchNmIUqDCZJmVkByWVV6
24uhwz90uG1DH4I5ZfuNm6Z9KspegTScp8cgLvxtkpX5M2oWBnbQpX4DkBrytzjnbQwUPnZePdI9
pJbmnXaZOk4V988GyNqj9oZ+D1TnuO8FKO1saqKOtG951iC3BsW3eJ6edSfmTdeDvDThzHHmxHwd
5vJNjEAUDKYhz3kF26WWQqyvaZwGxq96hPpS6pyCogKnNQHWtWodbJICsAgNnyyAFFD38NvZOU4l
2iesaodvsTcTiDIo7Fs4zSPYQGEkAScAG1bdkbrBuJni6dBNA0QRUvm76OG31l0+L8SxsocUeKXP
Pgpb5wr3L0ifq2oPSh2Apxogu2wCS8Znahfo7vNQ+t7GhVLIiwPHyzcycPh/9+RtmocUSo84fNMM
LHLVCAdc/2k8oa3fbNTEzUbAQHxTqBl+Vm72Mx3Tb4zCSantXP7JNMNz0/QgVY8UEgNT+xlue+jg
eyhGxBq9fJ2WGLDz4/MwBV9mUYH0AN8fwHVUfoDiv3fvDoRftOyTXVLKQsIgOZblSYsAAhQkvcAC
KxUbiBe2gLzI6iIYQnz3DcJ49Hmg03yvq9F7SsnQPbCkxCaLGyw0NGIPruJb0pV+Eo10JGbXj874
SRmuvhI25ae0MMUhh7btI2maBMjkfZcelUO+cFIhvrKivx+FptsCNrVHQXFtmTJn2Oqxy55C6VX3
xdjGByeYyzv4C8JhCrvJIR0zdlQiKI9hMgC7TrxgT1qhdyblzWMI9DfubRoMQD1pFPN9CGe6jqS7
ng3IdDhEHARcIkEUFeEF0ZLwY1VDBmToCAUOpy1QA6gk8Eezl945eUGf4HHUHhrCRRQjQZw1AScd
1+TLXux0O5N3GTyhJa6WbMY1pgXpP52q7Iujsxixr4oDSwDDibnf3PlY87sK/MVTntPqGEwXhMus
zdEPExTWUgnIqRC+2XpS0x02KHBQFaleRQJUO+j0ovg88kKhDqPme+Fq8TjjaLSXlQFdP22TqC7m
8FV0E43ACKxxvZXlF+w/wzYYvBHZANzWH6On3afSB0QsDusBYERPRaYoOOC1Q8tAV8m9U01Vd2ZB
DZBhxk39MBe6ePGLEIo0nmCvLg529yoY4QXQM3DMRRtkj57jUfx32kWmx/V4CqT7L9ql5UvqoGDF
xKXYMgIQHyAs94qEkJoJlaMOrEvFt1jFFxJlnAOYimKVX4kEpzDY1E1UaeDxUx/yLLnp4p1fhulK
v3KJLkasLgcHwDU0sajueB4+xskcEf7o4NgG2dLnYvgtw+mPBMO9SD9fLwAvdCeI1fow0IkJpY6r
O/hxHwrU6CCZv9KLWxraanyYUI8hr2V9h7LJm2LOQ+DNtzW9idX4KA1KATF1KljPzikEcIS7qbwm
e2oYiiy3TYzV/aBDiHNTj2ZWkZCnxGuOuZfdRDcCmer/wSJ9nXRjLzH02DxVsdo3WXG6/tAf91OY
rQ8OWpcmcKaq7mb1WvPnQUIyqF9pFSyNfWmCvGtMSl/lXhh71Z0DQkSKrRP/KtTv6w/+8Vph4aWf
+27wfh7nZL48eCbnrSMPtUr210f+2338b3+D2YrgYQBpCg9k+fPkuj6uOAmKC77O6StxE/0IdBvA
vjHSQY1MhaJ7PVyKBuZQ6nr83DQQLd8T0ZsvivTzpxjQ4N3151qazstMvHvjrG1QAoCYyV1ZPTqM
ovCK8qD59/rgS9NpRbUocElESb26E9BWSVGfaJtqZT6XntuKaniqtg5L0xoY69cL9WUAwNyMK+lv
aXArrmVRwnfFU/Xd4HwBcx6c6xzHkV/XJ2VpcCuiee034OUgtbo5bsVlBi0ygCudf6+P/jHygNkC
4MAosrZxcWwk80yOPisVyvwNVJfR+vU+TRPtVnLfXyzDBwva1gAvSIwrG0wYz2nTQtmkz1x5GqkP
WSpcvtCfRWWXwyBTdAIXEdwvwWExuJKFw+uEowf0GiYOfgUab8B5OzO0jvriN47p06bhHCWODgrt
0H+JV/Loxz1SJqy0kRLpglTphuesGYovTR06u4ko8dYaAfWXHFVBlG06XtzUbWe22nPlujizOMqL
ustJpW0/MVO+Xf/CS29yWVfvIpZ4dATRIAX7Bz0gNtPDPIXHtkArVIOVyejKG/xFYnz0fa3MMLUT
enliFmcFwC1ELGC/c3C0hLI6R/kzyLrLCi7Gr/04kXnj5nH/W1Gwep0JRMRSJuUDSo2QGcrcFAUo
We7bAPaX1+dgIYaElVjmaQ6rHhoJ0Qw4lYirLWyDG2hPXR/dv4TiR69uJZeWFr1pfEh/V04GZppv
aJTIeLx321A/oznmvUBIGUpPUH9XJ1Cb9Q6Kf9M9YNWDezDT4D8RDnvJMXHck9uULkiIRQg32SHb
odAw3gcFG98KmQ+PHe4d/w6VFmDBhUP+WMhLiyiuWPVAK284QIYu3VWmgigOjuUoLI9VJk5BnPZ7
2XX+jIJ8gI5UgbaF6SuJ06ui5wZ+EyBaa5OdQ+3jEoNKcrwS9kszb6XGjEhcqNoyiArwPXw09S7H
40CvgT2W0peVHGvPq8LJE24EoFZ3boIB9TzC3L1RYxyJKVhD+4mPv7Cthh0XcyHdOHYjlAaxwNlj
L51/UPO+xyUGfC/2kEzOmp/JwpTZ0tigoJEx0z2NWtQVOYUOZgMdZuiTXV+tS8Nbma2medPW6UCi
Wc7fdQZWHEiJRyeGMtZtP2Adinw2jRzEcS+6dNPAJEN3hB1RUl6JtoVP/lfC9F0+A6yEpvVEvaiO
v4jhlaftpiVvKnu5/vQLZxBupTHKKxDKNIZPwDpsvMcSPITrIy9NvJWEBh072vVDL9Jq2rfqDUe6
zVSJG2fdykHd5I9+LmMvgl7xPoY9cZyS0wRZhNse3orjPlNG4ZzgRSIZNwqAkLnrNhIKddeHX/qo
VhyTnmrpk9GPeP699VGFc/+dwnYz+Ks5+uMAtgWiNYQtZa/wAx0BkSyusxOE0L7d9PC2rDMM7Cif
LnPTgvdXpd9a9Qj57J7+uD78woq0lZ2HrvJbp3e9qMnIcSDJL6UhLnl97IU1aUs7Z6HoISyAsWHr
hp0Yqp3sJyxRbhz98qvvQhXKUhyeTL0fhS7Yv6GXB9sRWP3tRNBCvv4CS5NjhasUVTz5wp2jIv6R
DwyV2LU0vDSyFa4wLi6g8M/mqGb5E/Aur8LJbssEzIrVwJ3KMpx6nPa8cdMMDFTtER28tc1q6cmt
WE3hGjJUFxkIQBfeWI2yZbW23y6tFytOxwSV6iptvSjg6aYoXnr6r4aL7PVvuZAEbJEs4N5ghBMG
XkTcuDtkCTqzYe6ZJ9cMwT5XMQrO139oYYJswSzeg9cPHIkXcdcFvQ/1s5Y6v6+PvTBDtj6WGuDi
XXm1Fw1IkL3z2ZdQc9UrD740uLW1cs8Bn67Gl9WAtgboWzoD6KpQK7z+7EvzcvnZd/Ha95MJ0frC
3qf0UfaQVgjzleLR0pNffvLd0HwOAZIiiRvldRdcGKP00sp7iUv/JqIBs/WwwpF7swucWDShI4ay
7qZL3q7PytKy9P7/0WXnccMbPHog9G+vywBDSPLfk8NPaZjur//G0sxbIStk0fmOwdkgBEpyw5vg
yYVV+EqO/GvU+sH9JLCiFuItXEw8nqJxSh+lemrRy4HNV7Yv4uDgN/7eB+LS9eYHD0QH7+LDGf6A
RM3Kzy98elscKy4cTwMLgbMzEKd7p2U/AmBnuMP58abJsyWy2rxChwDIgSgf+SNDr6yq1/Ldwnex
ZbBQVcjCJMHQIi36fYk75B4C6mv2ckszY4WzNBX42GVJolTQOxpDBDuUke/l/9w2L5effRdzQwuo
lIBxSgT6wa4Yp0NehivhvFBU8K1wZpCFLXBSHiOnSO5NAouqOVCvKIVCKX0k/7ZVt1ZWuKzRD9au
b23DRvhZ0+LWGpVotJtYtt+BYJP3Dh+gzjM1sngNAwcCdRBKDfZhlievA8yQb1xZVuh3eQ9kRJeC
cjmK+6HPIfKzxuWlS0vLCnlSog+aAnsSNXORbYEthEByV1Og9Hg879LEQUHL6/rxdQKH4fJm/S7s
jfPP7LT5wZ1ZjGYZcFyznxJQuf1k2vKuBEbbn5vjBXz/mYvSfYBytH8um4D9YXWRnaDI4T44uZwe
8sZJgAbOne6pSzX7yWICRS/VTj/wrpDvzlIRfhoEN1D3VuEvOVNvbftdWvZWOpr61BRZ4MwRTQzZ
jVIgCckSOg9hW658OO8yix8sG5u5nNV97GTQBD53HIr3DBCEVzpCvnYTz1sUquq9AsbpDsZ8Jep4
gf4TQ4sXs3Tqp/nZh9NdG7on5jL2CUhf8g/3KdxjNMk/dVPYPKocxNCiSueVRb4wIfRSdXgXqKEL
Oeo6k0MkBGTBQDJjnf9QhWR/Ux74Dxe6gIOLg9Zm5Ia9uyVFcIGSNfp0ffQF7x1A4v7/6dFo1toJ
SoM002YPesqzYcMmww5TMvR/DBj5u84rulcImdOv8cymLwEEmPajbzLw3Lg49W5gDjAx8vdot0HZ
IQHoSXInA/0lp7+vP+XSFF/+/n6KRd+3+ZgbKC3105b5BmorWQePILiy37bP/Q30dz8BdLZbc3i4
XjQR+k3cxt9lkn2tpFjpMizUoKiVCVvDq0Cmwomg9zp8F1MVHgMIvf0Made/9COYDwEUSKqtqbrk
6/VZW/pJK/8BQZUn81i2kXERRdBV+BpD2A1G2a/TAPiIU5utmqEJdv3X/rJPPwpaKyWCfJ2UFAZh
d/EFkQn5nrqF3kSQTn8EJF2Gbcy64g8ExiTfyNTNviFzXrqFZfVPD8z4iSUunGQASQGeawLEGkgN
v/lXdao/CTSWXgYVDg+en7bfvCkHF0XU/q+e8flXWTNAz66/xNJCs5ObN8M7LWj6KObhvo5lDadK
fqwhB7ZySF84jtp879aBHiDkMPsoA4j6nzw01W6uPOdxqsHaYWq4rZPMbPI3gKNzpiEgExko6hVt
HXVz9np9jpZe4XKqeBcpCoo6ieG9iRgDxg7YH0yQG8ACZ06HbYI62afrv7Owxdo08JGynEC9qo/0
HLBDU/DiyXXzZOUMtPClPSulAKaTB0qzJiq6tD9ODYVpx4VE1/OSryympRe4/P3dRAENzHoIYjUR
JFToU2cuOOhZV7+uT88CaoPZLPB6LnzkRWwMXTah6RJDfKWT42/U6+8cQQ+eaeFZMDsRDcSvjhaf
V352YW+2OeEJg5BZn4Z1BOLLr6SKt0NNDgMQTrT3fsFxFrypGbAmMJyg7J7DJiA1as0wemnpWSnG
MLDqJ4f0EW9h9jFDqk49pSOD8FO/u/56C0djmzUeVGimENkgblL6MjH+qRrL6tQ3GnXTDPw8MyaH
m37JZo3nzaTDLI7rKGFVghRDvTc3AyWjHD0ccjyAinI6mpUi58Jqt/njJTzcXR8+yhHgXM886R7A
YwSquP19/V0WdhqbPz70dYazJ74LqIvnBr3/bakaIKRj/RoH5OcYhK+z6Fd20gti5YN9xiaTu/Ay
FpSoLhLdjJ5akSbPXTlDDGz2pnuYe9ZH0HKaP7Tzm38AN1s78i9Es000j0WuY6Cy2yhpDdypZ/Su
Y+xtt02glSpMLXHC6WQTKaeHSQMEAzdl4T/XRQlROPUzZFA3y0Jzvu3XrLOIO+W1U8IBISqhHLbN
FQrfkGN6mNvps575t9nM93narOjbLy096xRCMupO2sWrcRp+Bv7urGMJ9EbAViJ2aXwrJ0CgT7tg
+zYRA8UwxDnfVwAED3JHM5qt6RQvpIW/OfhdKoeMnhxqUQG/W4Fa1wagYxbHUPl7Pb26DZhM1z/M
whqzqel5owPWOqKOqHQasAphMNFK7/m2wS/B++4dXFKrnPT4EAwacY8UguqvLJjFyqlg4TPYtPSi
uehb+T7Smd9AWtKQ3w3cPLeTXitELc3NZU949/iQh0QLoiM4yWgjwUSEKZaWydoqWthZbEL6pLu2
6QI8fm/UNr4QTkDrpPIJsOfrs780P1aENy1IKnlJmwjFunr+NMOKEbLpKzGwNDdWQAcStYUQ4NvI
HQd4UDmHgPGVbLs0tBW+8NFhAchcNfrZ9VOpsn8adpuvNrMBlSKDrD9SeR3BsHgD+hHsXDX5kofj
2rQsbEvEPs3rhFN0gxu0UsSdUO1jPIQgT5jwoEhyrrPxrfPXzpMfzxOm5P+XJ0DsTjHPOBY1ffIN
utpneMCvCSItjW1FbltVoTO7+AZQ8gXRIwDC0o3L8KakE4TWed4klSJB7zTQdA43xdjtdLa2Z368
6AMbYUm8FjyP0iBthg3EZ+kPmacvOcgnK3fOj6M2sGGWqBi7dT8UTUSa/qkGdOcM4gHMH12YcUL4
b3c9dD9eRkF4+SzvMk8vRV67GbZLyGQreCmp0nmepsr5ozw6J7vAzcjzCC+C+FDURfPn+o8uTZ0V
0pBdFqDgxg3a0i81g5Hnt1z/c9vQVkhXFa5VPnj9uFi17ikJoXEaprLd8Uap/fWfWFqx9qbcIT3H
FZ6+JwqE0Pl51uW/tw1tBbU7jOAp0ACeYXN/SnsB8VvUU2+LBRtQmU5UpilM3yOoPw4bnmfOxgvz
NVjiwje1QZRT7ufGTZGPSFb/AF7soST1oQTjeeXpl8a3IhkKC2BXhAg3YPZePK7B7kiL10CxlTX5
8SkosHGObIgz16GYHV/WEP1Hf9Tw/ACBYFgigmQ1tuKmM2MgLi/4LuK6oaZ88HQXOSn0VoBUgXZz
KB0XNMzG+3p9HS1Nlh3VgDCmnY8j3YReyDHNJ3h+GQWfLKXX3F8W0pMNXExQpm1CKA5DVwZK36No
7xsmBNhx+Q/Zjc7Kue4v3OO/F6JAWPHsECVrr/GbyGO0OEFwW5zq2RNqC+xonx0mcPPoHjdA8LDm
2PxyjRJ7mcTDfQdD4++kdsIokyVoe0Waer9FIMhLLWixHT3wT4fRpy9+DlsykTnlLyjhjGi484qo
Td1R8AbnduxBLZMKigWlE29SweBS0eiqeaDcv5g2urC9cD0HzHo3bU9DS9S/vq/0nSr99GuZKHgP
8NaQ81CCOgnKPmuPKm4Ad2T4+v+42TD9ggIQRfEbJinwFHbZmZVBBraQ62hwttrhUw7xBijTdHwP
hC84rZULfj+Btl84VM6OybyBlj50ZSk0cOBlW3cgFaYDUncMQxClUVMHrrn6xHD9B3POhUUld8md
7zJ/pdy0FDpWQpTdYGjRMh2lRpQHOaXZrwmdC7INPWhjsFSMMBnt1jpfS2vbypFk8ioYwHB+VrXc
VCwKyz/FWilhYVHbYEoKXqkZJijXMKaDp5E709fKdXKUYbPuBGEX93g9Pv9qrH2wrG0kZTsYz58y
xs+gbx9GmGdcRMcGne+h/nuCE/ScjM8NFjWKNK3KXod4Pqj+rdf1SjZd+GT88vd3SYhzOVBoYTQR
YPv6JyzVu6e4GnqYQYNbl4Q1+yxKyA2v/NqCqGPAL/P97ucAfvBF1sJqOa1RfoJD+XyEBWq3zWcT
P6Vxp55gEhVEPShrp8GY8a51wuYI5FpyqAXcSq/P+sLGbeMzlQJIKKlSvHTSqOfME9m+L4AYuj76
0pRaOXciLgwOPORcBhDZ0QfRdU/YOHxSsLm7h6S6HxFnGg7Xf2zpVawTVK2mkrS5i/UDW/O4eUqT
L9cHXogubuVbOsk4UTXhZ/SW4RrpHoK4O+bOuHKoXXpuK1XAH9NNhamCM9c5nOEDBZFw1q48+1L0
WpmBmZYkQzPwc0Bfa/dJiXoXypc5W8Pqf1ycg37n/6/imUG+SGmeRQkhwX3cjE6+HZtk/EJAZdp5
vWj/QPRQb2s1z1AoQKfn5fpHWXix/8A4M8ivFJBLO2fTdGIQuicJfYHcN+SdipUFtfDd/wPlZAB2
d3zmZ5zaavNTzeOmkm/XH38B5RP8B8sp/KJo0EeOanx6uvHgEB1sW1wij4LVTX3wOC7IW23yCoIP
wQjVrBI0C7WVA8v+zZIh2zsDcLGg81f+ykJcet/L399lJF+zLObQaj83vfejmvSnuGlQipQ39c0D
ZiWDcJZewceyjojwvQOp5uAIf+ts66XJbbKpAbNSgOoGjhIX0REEnmCFDYmaDdw9koMJYcR8/cMt
RKuNBnUCCJgN2AjOBXFhiRyz4dgO7Ro1d+kTWLkA+vow652HPOpjMNNdVqfQzwMtW/A83V1/gaWf
sDIC5FRGAh0vfmbV58R5CcGAg7LBSsgsJHwbFGo62Fz1rswjdIPdNxqE8T5g1bhv6lRDCglqIbi/
m0/X32ThU9jAUF90hkvQ388Kjjr3ENQfNxJmZStF84UEY0NDsVD7pKcYXRcwgdVPMQk2Dqy12Px6
/fEXPsR/rVJ9nvAshh3aELCNKAX8EYMAZiDTypdemp/LD7+L5242RR77OGEw+Dvvkrgf4VSWDY+3
Pf7lV9+NTsFa8kk9V9E8QJZjgG9N38/VZszgZXz9F5ae34pmYiot4R+cRq5f6j3JoZ1TSqBNro++
tFStXZ1xnzE6dmkED5xqrz2t//Eu8LspwRfuCC9eoA7WrL3L0q9ZgW2mFKWkilZROM3QPo2NeM7d
BBLqA6krSK3Az+gEg7n6eP3l/nbiPjhM2yBSM2VkLqqOn+F0BmgzZNLUzzosvdPAGvZSNVn70uO8
EaVBNb7kOScpFPNG707m/nQeISJE4GHDswM0QzVklhp2X6Dzts394Mb1YwNNVTihkIc7Be7jHlQy
xsFLzn6ZikdxMZi9Pg0Ls25jTWvPj2HP4ldRLYl/mmijjgUUyH5Weuq+5mXXYWeoyG1FDBt9elEb
LUjp6UhOUIXhnefcJX7cH5n01gCuCynDv+SqdzE3saTLdRekUQ4B2KexHOgfE7jtHYdMx03I7MD2
QAUraYYL6pRiBwLsmElCThVkaE/XP8jSC9hJw2+zgMKBLxIkA6tKnmeanlt3rXK7kDFs+GkDNdG4
gFF6JHRF97Gvgq2fFvPKbWZpdCtjAAmZChRGimh04WdvYOQYQZSx2F2fmqXRrQwxxMLN27TDNaD2
1FZ5TrGvgMFeOXwtjW7t+lPrA8LNTB6JMi72A+PNPuVOsXIoWvisNn6zDlwJnyGvANitS56hmUci
nnr+GRqi08p2vPACNuoSR5QZ/XinhIMD5BNHAaumkibVp+uTv5AobNAlSdLcbXNeRu3IH6Gh/sd1
42TXQbQdNPWMgwMlppXUvPQiVgybOSgZsE1pRIaAH3rIHW9GCmO66y+yNPrlC73LELKWY58Dznnu
w/CpmtRdWdfP14deOBDZiMkqSQLZVBzJ1IFiQjrMAVj+wO/jgPcjFuJw269Ym75PoLCnUDmDmMB0
UrT/Odbd55Dmbz7cF6//xNIcWXHspJ5sPZIVUZdCEqwLaujeDTJZiYWl0a04nuC7689JnENWUMBv
01yUu+Qq9WTpI1hxrNqUcdUMZaRq12w5gTmSdDIDE3ZoncGfc+VwtNACs2GLXgP61sDbItJZHb+G
eR/vDeoUdxmkrqDWpiGGVTtjeJ5FaX5c/yoLOcRGMMJDsvHoYPBmCnJ0VbM3QXGiubcSGAuKB4Ht
YWNI37k+1I4jWrbj09wK9J9Jaiq2CYw3HuHel7/pxO0fhzoINrky5YMCuvW3k/SCb1sSEIhyQ6T9
Ba6fww81+B7bDb3H1nLoQiXFhj+6ZFZtnAVFFKSx3JsJEvlN0DgAuAT5Q0C6+tE0RbqXPYfc5dCl
N/KNAhsZ6SrWqgoGBtFYeuZrKbV7H6TQiIKd8Azhts7rABcihkUQKB5g7t4UOwJFrwOwJMWLcNzp
DdySYWWPXaoCe5ewepfAereWA8TbsJXwDlq2gmX8BaBmsYMGZ78jRNWbi8fWPiz78SgzeAC3NVRd
q5HVMAK+7D5jMG9NmPYrO+dCxNmwyx7nFYManYzgLAgS5QFwYTCd72Faen3dL41vZ6OqGCAnHMuo
deqL5O80N18g3Boc0Zco7l1TJMNK3lv6JSszoXuD34HKW0SCO9hNAjAKcgUMVofP199kKYKt3FSx
BtKtfSkjF4sng+U5tPkUuREUYeMnA4rCl3Ew+lDqh4SM5xJ6wtcffCFl22jJpuMAYg6FjMbse0Cm
zQV1cdvIl/PGu9UMNVRZtGGNKXdGaIbrU6ry1+tDL8y2DYuElqgexgkPHbr/6vglLD+7/m1L0oY+
5jmgqtRgoQT1uYYFWvMlNdDlD75ff/Kl6bZCXDWkmoAqwnRjbwTA9qiLtXL00tDW6YFC8BKSTrmM
IGUCAV13y+B8ef2pl+bbilMKUWzpwBc4aosEmtnFxi+/JcXP64MvPbcVmjgFQloy1DLyfNntIEOc
7yrd3/roVmCW4E7kDI5VkT/4z0j19wNsI3pVf7r+8At5xUYxwt47yzkdZFTG4yfpdd5jM2U5bKtV
te2xZ+2u/8xSydw22umh9w7jRsc5w4Soj8akqSOTePqpKYvxULdud9C50PuYhQ4ESeEMkkIi9Ezr
pDpNGm6SLMjXgE5Lpwkb/jgzX8aVTGRUUcngMT2Q+yYUOBKkjflrnS6gIzmpXY0KxCYkPNyqADqm
joKGcoEqCm54mdIpJmnqX0NAjM8GkkArW9bfluUH1R/b0IdC3lkCj59Hjciqbht3grdgGhXBb6Zq
6HnnjTjUJJbHQurAg/b5mP0KgduV28RV4kHBqgoeQGj5+3DePsG7wD9BnL2BBW7aNpuqaPSdcLg+
Sz2ZPRe1/p5ppu+7FremR8gduV/8IYGBgAY+IOsKcQhHl55rCr8RCl3/A8f/t1cF1HertjVvM8rz
86bIA5w0Shhfn2eY70bwxaBPPuvan5xn0LXVDWnOHIW03ZjQucS+1cCRuHHGnR4b8h3iwhTbZ2jK
Z9734cGU92UGERQIcQioH7tTADuOYhq3aSb8TTeN3jFjCs7UvIRxiSoD/bkjut+WhTF3hqKKif87
vuuLvHiqslnBvhe+2SBbp842ZYP/2oQOP6Ze7vwz0XHazqqRZyrnHqLyMOQrHQggdH7X35Gi8X5d
D4GFNGGjVpnj5qML6EY0jOxIwvyUuHSlMrMUxJeffL9TzdqZyinVEfHLRxlnD0U4fWlSH8LK7f62
p7eSc8InhX0WBbIgUOUBut7x97ms85X7w9LcWPmZhFktTAE7ZVfy58Kbf5jErOyHC9UBG7haQMwr
G5IE+bMDWp/XApQDfwrRNxmTXczjZtdIemN9wAaxQiJljMlAMwgPJcBZUZbuaAzq3vVv8PEu5tuw
VQgGQ3YoGFO8imdewFL8RmaHnrOS+ofrv/DxQvJtedAxZSVkyXodFUQWelMmnTlIxn5PYnTv08Bb
a5Ut8KF8G8ea+zH48gIrtuhVlmzdxtVHN+fxM/yN0p1wqYY8QpZO0Uy5+gkEQv/UQBRwZbktTeTl
9d/FC6AMqNcxkkQib5EbAGeGfNtYqYPvjmxt4/54Tfs23tWTfesZPSQRh4MLSmp9unMKWANc/1JL
r2CFfCyC3vi5kBH8ZQJYZrcvE1R/we0rV45MS49vBTyooHHB4B4UOUOYwZopDnZ9P9YrS3lpoVkB
z1HqFWhlZlGaUvdAYIG4xUbbPemSducugxnfbdNknc10xYeAsgYXj/gxLy+WvTCcu21o62Dmp07m
Ji3ulgDJ/ACQDdLmQ/ytGbzbxIV8G9/KE5TSQo1nHx3ngGPHsRyTlYLsx/UK3wa3ei5vK9mbNMrK
CSdiGNCRO3TC+ZuWNP5U9ZBM1MTNP3dZjFZaK/Kb2iy+rfXJ3U7BVkGk0UBpA9luiWIkpCgL8H9q
tYIVXVhaNvBVQOtBOgWX0RQ7R8lkvMG6/UnI+Ng3sMW6/vGXEpiNeq0EXO4NtJmjKsnCKJl7qNf3
HAxhAy2uhxiAmn2VTKm7cZ0gNYCR1mhH8jllK1/w423NF1b8ezWtA+o7mEkZuPWmq9vq7CcXLy2g
nfJTZhjdu3VFv1x/36Wfs7JBzR2tPGNkBJ36rWvM3iU/OjgBgfy2DztzW86xwbGjTp26JwipAgfA
kMU/qZq6G8e2MkHVd16KJipul2JQJ574DjjEsK28Pj8f11x9YSWDJofpMh2ZiloKDwCYQSWby8kb
6vVNtusIpNJIMkKliuh0JYO6dAGF6NvoTg4B06wNZhphjYXf4IE0vZJhUK+wsmDzlgRZ/gv2vrLZ
eLWfdluhG3H2QlA8tiksTPqDAxgMvLuarv5UdgWkLxM3nXd0TOYX5AGwxBOaBvcgtWVn2WfVvRiF
225y1Lf6TS55+6ZgnAaJXs7zXxA/7/aj5hqK/ZJ5p7E08RG2XvPPvKvypxxWf+mmdWEtAFm6BJjd
cC53tI6TYRcOzogbjkc/d3DO2OeFJz8NVBq4PRlgqQIA9+qWeduiSLojvOtQOhceOTJN+QZ6xs3h
f5ydyZKkurJFvwgzhACJKUQf2fdVE6xaJEBIiJ6vfzvuqC7vkmGW0zrHSAJ1Lvfte83W478ZZs4W
q7KCi78z9DFlqbxpmnI+RwwyxbYcMuCh0DsOwAUaGz0/6F9mo9S+qLIcrLPKJhyn6klCTf3LCqOg
cZxdpJSK8Aa3A/bUpU34J/XD7Fxj5/yrYP16YBxqKy4N2c5RzxObw/21MgrgbVbrektFGsKAN2rS
e6+o0jwBgSejMTAc3S30Y+YhDBmin7odoj8+vAHvKkX+FsaHEsNzAO2RQbb18hA8hym0yWz6PvZb
BwQrjwfkPeU5/dVxMoJ04pXjA4eN8x/YgfJTV0bT0dIa4BQxRn3cZsLurdOgSO8H4q4w2QCPZQ02
UxEEBnCNaVKPKePQc8E06kmCwPlY0Mp89wNdgXSUsQ+IRNpyA6kBgIF1BU5G2hQ/IzB82jjPfFws
ZQGF0IYU6E8t2sCFVtSAZUoHVcM6zahHJNv7BPS7agP8aNUkxooG/zgZuSduD/3MlM7dq2OH7lUj
bbqxwIsfMUubLpZE0zpWaB2BTXk9PULMADqmL8RvWYTu0YU/L3iqqR4SrDvwiGCsK/pkxpz+kBN8
DrKpgJzcqUh4T8p0PLYEPhvwGCzvAoCKAFjrKkwYnLcYcyXhsERbXZlYwQFSJmWrux+46Oo9yH5R
DV1XQ4DamJr8XmeDfAEarQCIE3q+mAt8U7RaAIebcFRgoBcv/bgK7XCbRiIA4a6tfPAwnVShwD2K
YdqORNGEE+5jb0Ct8sCM7l7gBjH+NOMM+ETW2j92cJHTrCw+WxzpIDuwXNO4DcDiSyaS9fhvbp+C
XgwCatbp4SzmIIddBWc3WVHahxxu+g1oO5WVu0kJ86M1lwqBKtruL+wzkCkgnLm7oAj9k49ochsR
kz57CMqORZpV32U29OCikG95U1WwRlD9oXDK4HHSjv9goa+9t+jzP1ALsg46P+nRNKXeAS2Yb+DX
AI/2ggaHXoPa6pvGu5dKuEAJSxBDVIv8IeknwMKq8G7sg30/OKW7S1UV3Em3t795UQ0gCQbpM1zH
JsQoXrr1+Dzv8Z7825ziLgoSkbxVXj3Fc8V14ndigxNpAygfGKG+PhGNJRP7XdTuU9pX5zSExX8i
AHWKNrQfols36sy2d8lzbQC+K9O82HHJhh30AsMmnVqfJSb1piK2rXG2bg5O0KU/cZSy+6MJDw7A
vvytIxy42dSo4ZDWMD1CGQRJk9FHUwarAkBH+oo/ohrl3Sni+H/rdCz2DlTxx9p6dZdMqJjA9ioz
fyKYUb/xiXYwX8/VWSK7AlBmnW/baID+t5xwudQ1ODPuQG6hSioxvdGaYEjkZchZhN59lRZm5+Aq
d4BylT9Rf3Jf/IC6B5jlg5rZmlZ9OKk2GyftAL0aynnrZsJnO3jZBpvQ5YCxoRgQwzAtO+XU889S
Nc62gycOCAQWasbdOFgInybs/t+ILN3XaByLWyE9sR95n74DPlXdCtHBmjHT9Z2ZJn6aa7eB8UXt
bHg3Zbs2c81WKVHcGaeqk7ph8MZzJ/lhOEzAYJbe7VIYitzMQYZKEryTw6TlVm7g5QkcpjHlTdY2
8rajLvYeNyX0sYfdxCEsRL0H5RgOX4aB1gAVwKZDJwsIhlT/wN9kNQhMETIkogy+R8IpHgM/Y5g2
0zhtLanzF79sAIAANKhJurx2Tryqu2edk/oomM12KnULtOxm8DDwm+gtwy3sqca28eg0Y7R38PAd
C0fndvLQhoN2F/CbhMiB9mGsfQfRIc+TUQKVRnzW/JrgM3kiQc7fe5WhO6vLs/dhQGpxDFx/O2Zj
ftugk+uMjkZ9GFw4Tozu3L9GJQzJs1aEaI/R9Z+UGnnn+Vp+840uTjggPJyiGdlPRUCOuIJCuem3
7SGEpvCuE/n0owrqcQcWSr0RA8idHPDM7xRgl3bnoGeoBkPbTW9bOJZ8F+An7/mQO2DiZSn7k0tm
Udqfo0SVJL8biwr6L2NC/UjGNrqzGubWxOjszeWCOAcLZNYTrtbjGWYFwffO7+e3QRXYRgHKTpQI
ozdP+sG8QZPvMGxkzfJTBhPDDwat/jYNBIzWgWnaAonWbIteeiC8OcGxc6jYp8LJBPC+vruLwmLe
DNz7Df+SOrEqQ56Zo783nBvnV2px3A0MTCt0vckCCUDYy0GtazZh1eILOCBCNcJg2zcaiLe59J5n
R1PAbsYWF6TM7DJTiXe/pPykXNUeRQU6FlQ59S5g4L7AMIYk3FP1Ltf5vDWIZu5nCPd2fOhsAlt5
fTvAJb0Dmy8oHmTgmQ0ckjUgwwJQUWTCEUz3sxOXtEeIUAOrNwPy1Js4Eim5mXBYbQc4dpwxwkbH
KVLpZ/R245xFNDHdk8bBDknDIRnZmD3B463dpF1E8GFsBOJDT6aD6Qr3dmqL4ReavuYzPIHs2cso
voeFnX0rM4BWXYSQgeelD+2cR0DWhqD+/VKymfc8N+M+bEyIRp46vPddUPyEA/800FGBGJ38EttL
1h90SIC0sqwnv7usaO6VW2JteoMfwYpyqnCYy+6jDmAGiztLUW4b3J/chLho4RNuyHYIOPIn1gtV
bmGapv1dXbBmA9ST3nruBIx5ipNHjRQpDh2I8QyFDHBv6CFrh00bDOaj94Hgi1NsXkBABZo+NBOC
zCCw2GDnocWhKWs9/067OrtTAtQu1sLfHwXhHCcrbqXjtiylvIukKMyWp0TtEWJZyGV0CEBli26X
6GwAgXY6mdQQNG1aUQdJ2cD3vzRVdoF0Ck+BtQpC+C6FP222MwZRFRikncjAlFRekhYMNL+xl3dZ
HUY/pOemv1Gy0xtWOM4GbO7ucYaO5sAnMu/07Bo4s9DJu9cBkbcUyNPtzPL+3Wtb6EWA2EU/sBMW
7p3EhAHbGrv+R5UP/BkmG9Gp8kr7kuWtnvAVcrGH86HctJ1fP+Cl2blzh6gC012yN9dz0N9jql5+
zDL13E0YOGjIQwECSFzwmnk5mz9+51bI0hND/gCCF95Naa8vv79zbgjNEaEj5Yy7KKQGAc5RAeQo
QBhgtU/ItNW9Q7fUr9x95IrqzKIJZDdsh5tWFcjD1TiU4igDqdNDy/Z9GI6jTnJ0ILVx4w+jwuNm
+scAXHZTwtcgopm/0Rkh92hxzbASuAlA9Or810wMwDC5uKIiAiw7f+NST93DZ9HZa4ubhPCJhyoI
oIXwJeT+a2tJUlfdSUzcPdStE33As9EUsanz+TEbDfso63BMXMLo3vZllSDRI59Y3eqzG4nxGwIc
R8dNJ+mmzwT5Bn4KOG5ynObfiIxAKHZxG/juF0P1bXTyPIwpTuF7p6T0xm3J9KSANUcrBfGewG52
T0IFeb0pQjjIikkgdvZlGCYN2jlvg7TO7yg6ErfGjgcaiD2jjb5ziMOBkCuavdP5aObEmqNPecuy
jQi9FvaKjr5lZT+/YzL42wzrZEcd2R7mrp5gXdKHG8TUVQK/lGYHrPu4bXBhu+lAsdv448Tehr4D
+JCjbV766NkvI7i1WNxMkMwsdIKrpndymMzutAfYhnKjLLG4TiSQKxugFEpYoV6wTTGLQv+QYZN/
tUOZ3RVqVk9F5kcbb/SncxoBm4mNV+xQtwFauEjnN2mUd8ZkT89F2EUfuEijXI4mJohJivoU+bl9
pGU/7DVIs6c80sB8O2OXlHU9H0UzZ9+YcJrnuqrgphlRqg4tLMaTBt2m+yiw5CcTJgMVL/JalvBG
25deVsOZerDBRjQUwvJDhICK+xOs990BN9EypHXSAxvKYxdO1pdSVhEWSWG6fi+kVfdVDvmNY7hb
J/msyD1HP+vWxfp5C0bh7xxQeX61Fc1+dgCDIl3UTfrNcHkRGOQg0lGBTqEtJoW4GV2r7+WYQ0Ql
nBSRJwGCZJuiGXjAvf5yvSV9LfaqwSyQUT9OG3fM2qSqYXlgCYR3eWb0G6C7BhEb7xDMVUTai/FY
JZytxbXstyrd8clXVZnvG6bmGoGNpm+YfzN4fYFGdTOyY5owbMQ1LtxdmtROC4Z0j6obr4Q9jgBn
YfcdDJjt+B+9Dj4CMYio+hQaNh3rKhuwAajIuWkmtEVMXHtJhMLruzKVF3ustjROfXgBTRV8/IDt
zPUP2AORmGNLB9QGyDkPHUHbHMdME7ewZ3so/Zk8lG5Ek07l0F96lZOgMNXfj7m0Y2Jppbc4T+cf
qe7yW9bm/gFFAzBfCOE/GuyeKGR03V059C2q2+mgd5GwYENcWNTelisHN1hFaA+wN1wPEfS5pE6K
jjlIRBWj3oGUKlCTTnEie3IGXoWBBwt0djTO38OSj1CfENvvAlAAi6RHusWN3bC3deyFGrJXyZJh
Bru2z+og7oApRxpUuPte5+pgCn/6gXoLj3FdU1480blMfJYD/diX6oC+zukXHSkM1OFxxiABIiXQ
hEW2GWde72xHoj3FJrATrAGNG9jQI/ZJoBmzCK706ITrtpI08Hvz5i48uNkc4ojMQcVG0KoTERJv
w5BOSDp0tTxUYQeU4dQIx0tok9IfArM0QVSrL4hvYKV8Vh9LpwYMNXcLcVOmZX8A5bo8lK7XPdGp
Hk90KNIXeDGC5j74YbV1dfjBR6H3DELpHR0Y2bDIo3sPpes0cR3VHIWwPY6novABMK8JZnMvQTTN
7INXabl3ZSnf8kD5Z1MUsF7Lsu4t8jvQ4hl2aT0h/9T2l6byYZhOxh3hAucH8JfC9VDeZMbjO1y5
642CTDsZaGv+RsyTMLcSqdwVXUqRqm1wyxhRP0WGoM/QMGgmeus30n0cTU/vJPLIDUwTp/obwuf+
Ee0tFL3zrVCJlX15C9FHv1HSi7Ydru1HFLORTWqr7GhlU2wk7/1E4za1g7pX/+xAs9VQKubspU4D
+iD14L/CdqhCSiDAHtpo1PNVHmwqv5v/oFwCAJ1rlL1RMJg9ILzydlHnFAes7hECuqY/y4J276KQ
IXAnVCFGyinb1Gx2NxwGGWfZjuIub8BcDjLOnoN60kdkp/g76FH1XVhkkH51Vj6GhOnvTjaQ9xl9
zwcYueLP9zVwUdZ3ghipt3nXVZfYV4C3TDtArnFnnrI3ZhVw3JAXv4oCxtp28M3PmXnjkfVjcZgB
Rd/WuR+cu5mRpwA+kZty4PZY1aCuujkaKPtOkxsaBP6drUKxgdequCdZPZ89NWLTiuryjkM1JTa6
zMrvWNLp3eQREIVDt9JgeltcxyNWnBWdGdZP2ezSTJhtgS45JOrmbtcbRI3oMPgTmjKNwU/27rJq
pHu/YP6m9GT9LcJdeudYjcbXAOdubZ16BzilxKUdlnh5PpX3NLfTpu5k99OJRPdYWsbPbsing3BT
BGPz5CN3EkRgymO9uE9R1fF7WjryZMnEmhgxudiVmcPe5AwNwMSm8KkG3jpRg0LeT7gt6jFqnLWb
iLxLnzWuVX+lqNSTo+ryAVdukQyFb97YCLcWZCi9ZFCk3xbIv+3Svm32qs5TEsPjNzj50haAdcP4
8eyXukcVT+H+I8F/uw0zku9ZHcoD2srw4UYePVejMhuVYa2bWuHWV1ZphURvG8LzIHBf5963BDsj
klwJU5Q/UFJU93DXJmflEnpyXTokuOU5R4Fh2VFiooNBP/EpgAr2LiMTxngObXUM5djfTikLEfOM
WR9jG3c39uKvokzNt2itcm5tzdWxH9DaNITU/aYnmFcGsh42ZZmp37UGjjeGTar/yuuQbyskcjZt
01YP1TRnD0hCucW+dKGCg6uRs4MXRRpfEq4kpmMH6EruDfPGDXKyGUTO3lNouG4JFG17CZaEA5pv
5sckg1+Q50ViujiBAL6ILEi5nTh393BnuwCxBxy+tcMnYI6BWMZKnGOv5813lP2r92FEWDzWXvY9
VaJ7kUOUIRPnmNuuI5ftPYMqm4fk1uR994zTTeCmD1XOgFTMDcPl2MYFRJItkopjhcCs8g5toM1x
GDLc3D1kvSMapbuAE9z+xsL+dHvoX8quzeO0UvLsDEX0lDIjnsMeaOiYe0X3XE12dO+oNfW+jVDM
79KwrxM/JPrb6LPqZXSwrnVbK4B6IU6skIV4CLpRvDgontwbx4+OAQP+dgxoD0xIgLR3VVQYEvBJ
5sIMe3h3QUNUGrI30UCe4D46vVVF5yZced27cmYMuUPhlgBSXfEHbTLyCXdefkCuprlpKsRXrBP0
FQTr6RFZ6i6uIALYzGmRwgQTMh6Pg7heWr/b2yL1fkIcNO+7ziLpOnFzHBubbnDjyp9ymDTeZA7C
UgrHlA0Ob+ctB074QUqn2o0Yb7GnXIXlLvIZNsjOaISsBhc9qLUxY3MLZfUWAS77iZ6brkyCtgu/
KZcx98FX+MBJ5VXpGxmq+gwCV/GBDAzUuEhAmgBq9KkOdxTnzEcw0dBgIfeRn5CC9x8kLcIXwPgs
WvRQ7vqJjGPwA8OXvXK3EhlGu2T3XtR1B8wL/zUncOkDalvQN9cf+7OpLeqMFXXf0rnHVQwC+BC+
MG8QfHJ9aPJegKXrzreiqJwdNYV3nFJP/QX0NTxXhV/KjSfT5tjMtM1irGN6iMD3fdE8GJ/1eCk1
j4Xz3neuegX9hIGDij7LR+i4hwNYY8XvDE68Q2xmDuywA3kDnhF1JWDOVj5E8Nv45muvOBRyIH/R
NwGEM0WbzOcVthXBw9JhZEYAXKPRU55I4566cXh0ZfMn7OcrEqoVucPSQGQW8A3zkU8+tSE2PcaD
9N4iKfntay9/qVX/IzjhBe6alefLE5wBtkjwIJJ0kCG4hlxdqc4ujUBMAy3IzPHy2ldJxH5hQ435
UKOagx5V1l2poK6NwKLkTEbYRqKKJU+B+UYDlIERXnaMXKmgrihEfbYoMZseZxmxXJ5S6+HZ3/PS
u+FFl+RKxiktvqv2xXNamN6ZpJ26reN35/CqYeXab1voUSqEoUjTgiouGhzKaO1F8johxP3ip1sU
n0ciJynaWqK3Md2m0sKHCxfo/JqidW3yLqrPfWtT1IgwvZpQokaidpkrr8jnVh699Ajh4ARAZTrL
E4wt8oQNTCSouV2zM1z57EsjENOir4FbKlHwdw5EzzvlBhsxZVckOmsqjaULiA2ACkXOAMMKryxk
tSKUf1HVSVBk34lM3eL+8CIUdKPZlYW+9rkWC50xj8mJY5fq+Tg/dzNUz0jhzO4V1Qe5TJj/Lw72
w8uH/GcjCeHH6FIWyFPk/Y5IgbIF8q6V2UgkBuG1FzMmtyVuUb7j/qSzvaJJXvtVl3//568Oaa9q
hov2yR1/tPZ9QCXn831x7cGLNc+UwzqZY+IiFXSn6ZSg5P8liwPUvf77nfswx62U4dFcQQX0biKU
50R1ZRyilWFYrOdIEgougANtn226JHTn8MYZ5XSaGqKmGPIq+Q0Z8fDVekyFsVPIVH7xiy2WekDC
wMVmhRk9+juU9XdAmlxRlKwMxtL/Q8Ecpfem8bKL2KMK7QPFTfnzcV5Z50u3D1jcNzmDDvtkvIdL
8StAtXx09ddCg6XbB/Yk24OWgdCA5XHoO4eyhojYXIkMVg7XYLGkLWFu3cKj+tQiAxn3JYg944SS
hTPcIrhsNhQh2ZXPtDKtgsXqdiLHaEEswoQiUnCYZ3mAQLNsGvRFTPJhFs7oxbYq6/eIMvWHApNz
zZ11bfAXSzxzvR6GKTgAeRTNGw7jhY0TsfLKD1t7Ov3vxYiUZWjyHOdfAX9OnRuaBMN4zYNrbYAW
K11Utogqdnl49CyDZ6X1kXaorPy0+prAfu39F+sd0FQOC5AGS8Nvf4dODrcXcq01Zu3ZixVtUPab
BTjsp4aMCQqxO22cK599Zdn5l3n2z74dRQ41E1QsQAH+nluSkO4n3vvKw1fee+nPMcjWUWFtcHZz
uoF3Jtugy7b+2pJe+nFI9KwGbYk3j5B9hnB3tr9LFlzZQy8r938coksnjqyUpckZ3rxLzY0oqyOU
FT+owB8aUZn+0o63tOKQBlkjrmZxCqGAiWy3J/1Tbs0Vo48VueESCsfHtJF5mgog7GDuItF66rf1
d3SX/IJh/8NIxB2MBB4//yUry2vpy1EUIxgiY4YIsOsbFLsj/tqMOcqvJaFQP7ERDKqqIk+f/7W1
WbVYzOmAy7NGnegEQOnBqdCdwfsrc2rt0YtFrOsckSCKciet/J9Z2UJyHlVXIs21lbZYxBK7medY
GF16kRsrEt7x9iNHBuTzj7Ly9KVFRy6qSQ7SIqefnlp9m/lI6vnXukpWPsvSnKNyxhaQbzzccOBx
ub+dSH8lTFp778uU+mf/MZ1Pej/HV/FNBpkgR53tpSumKxvQysRc0tA8wESGHNWyU5MfPKR8u/li
EvuaoiRQR2L/tU9/+Wn//IQh1Ao48VGcjPqeyepQlyjkuVcsjtbC+aUtBw2Z3+kKsx2FdX4QyFve
ddPonDvUoJGfxF6Nyu6cUIdNGyZQOyt1hPAj4NdI6WuDvziYoUwLe82lc+yKwB5lStOkYuW1Np+1
8V8s5jEDFT3MQdpMB6Txerg2nEYUMfaM+PTK/XRtEiwWtZkyNJcPtXMkQMRunKIzj04BjRx3uD37
k+qe4ejkXgkF6doPWizzUUNz2Y0U3bJWgSDL5V/PCQyKVMaAuXpR3vhsD8FyBtkKuhoQUv2ASrLe
2qoCZWkw947LcPmMniYxD4ntMhIHKADIxt4YWW7hlX5qrDmK0foxMiQ29lXwVPD8I5h78ODZCC9O
/6bO5R/0BG8mUu2nnkKwObtzzNtAXVlZ3mWA/scJubQQ0dzP+3ke6WkoJ7dM3NTnqCB3UxeDCFof
kIWdEp3K/CZFl9BRRVbdSpYFByC/mtcC5jiJA/HeSaMn82Hsq3GDxerFY5j1SQOyXOx48qdp02Kn
aC7O09Be432vzOelEUmUz0VUz8Q5zhX6xfBN+vyeTuRaO9EKgdH3Fjta6DB0bZqCnjj00fdTNxVH
uH9CqoQ0w307YyE1KFgmqMjDl2YsKa4KE9r0auiO4RMHHSpxCnoYvak9Z9pzjzBz4udihFAiziMR
XrmvrwQ4SzuScDZZNDXon9ZhPzyFfo0WAQj3ZBwp4W1KF1bhn++OKxeWpf3I3HZUzQTF5gItwiRz
4bjktogxISSO6DdIrg52GvYeqnCf/72V9bc0GBlrJ0Dy30mPafuzhL5I1/fu/OvzZ6/sJEuvEMnn
LEDFMz0qfwxPwUD1I5SU9SHTfnYYUK6Py7qnV07GtXm62BkDT0H95w0OenaKPyQbP6RbXvOtWPtI
iy1Rlx139Oimx96Z3STTvH+ucw0VRDd+zSrU9xb7oMGyzUmKbyVQVRIZGCcwAjSbQaLRSqISiJ7X
K0HbygxbOoeAwuPYlMNcgXr2ScIi4NIo8uhO9sH18h+QET1Ax/gDfZtfDNyXfiI+2lG5G7D0yGj+
PQ/TXwOFzDUavhbKLelrjRhDy2BteKx8FMBbdRFZofJEr4QrKyt/aSyCLrOgtDpIj6M9zCliIvOd
qnfsAldOhpV5u3QXoTgZ5tnDwBtkCbyCnKfwa54o/n9Mhf6JtKAAa600Hr5MKY9h6WposCHiqqOv
7R3/qTv88/wmCvsU2bP0WBYc0QIyJ7OAU1FU/vh8/1j7NIsl7RGor3rF0+M8oqHILwB9V3N6zWFw
bWAXixqUQ4JOVpoeJ/vTog8JMAePPGhUAz9/+5VN4z8Z9H++Dus59Ah6To+whAJLFXSno3C+NueX
HiMF2h6hOCucI0D0cHYmwmxaZMZjMkl2ZXBXLsRLexHmomdlvGiTIA3SEPKoF6hwb+E/eya9eKoA
VoAI9srfWvlUS/uQAVykOSATdojxOYLjUFT/luTnl4Zhaf6RQ3gRoXgD+boMjsVsweyOHiMZXTl2
1j7T5Sf9M8oQOaG/asAoe1EfQG/LXl0a/EDv6s9Zew+E4WJZRObKnXhlQbiXf//nj0lYxAa6wV4B
HSEkE1NSaLH5/DOtrAZ3cW2Z9QS4I4Rjx1a3R97UH8Kb/aSSHAsvhYfL539lbaC9//4BresC4nD5
AX1T3aLFK0OnlvfYl/7XbLH8pTeFGVN0KkEhdqoG+Hp602Nn/CsjvfbuixO68ivNoN1EA0/zUSqC
bq/mphzZ8+df5n8PLV06UURlDem4jxU9p97ezYNdRqJvX3v0Zer+M2uyzsjCaRFSEuJvodHYWiav
fJP/PWvo0nSiJ8WYF5cWYM6fhf4Y225Xhc9wVtt+/ur/e3XRJUENMIUgqAw2odbmd4LaX0AQ3KPB
75Y61d5Lh/eCXiOgrw3AYiHnRQ7Y8ozjoOq8I6wgtqiiXblRrz368u//DADirCrnWRYd0ffRHGsv
D+LJma+Rx9fGYLlyq6ANMoYXhwNaUvllXKCHsU70cC1C+d8Tn0aLRUsVdFEUKq0jYCIU3MkGUsj+
i8kyGi2O4VKTPqAgAR852mp8NCbR+ZrD39rsWazYgshZFujePab2Bu4MQKqjN6mxMKAaEx9wEWvU
lX1tZQyWxhLQf0bh5Af8COPFk+dM+0FlTzAhfQwad/f5UliZREuDiWkOJSyxGsSJbnWHptMzz6/V
XlcGeOkhMaJFNpwq7P2ensqXMXD4JqNWvacz9qPP337tT1w+3D9LwHfnS0CBSapmL3GrOb54aXKM
xdcev1y8KdpVaoKPk0pkhYBzKSEll/JaXnTt7RcLmBVjqAGqw+0/C7/XQTdBI1/nidVo2fz8B6yN
7mIRoxEEpZkQofpAvScFvFTgllcuMGuPXixfvx4Y6oS47zWwlIVwM/dvwQSxV/a2tZm/WL5tqdBZ
4uNqnHF0jNsfUdFuCu/Oy18+/zBrz1+sYdIpCsW1TY9IUuwDTJjOf9DlsO1ccmVqrvyFpecD9KmX
/iyPHznrYf6GN88b+Fo5NMNw11f+yMoMWmrtSnRpKjhE4KqkPPsqhnl+z4IS4qucyehL1yW6FNxN
to2qGd2VQDgIkQS8z39l4RC+fT4QK9NoCejqfTFz6yNG131bQLk7iE2Zcpp87emLBdxCA1x7EBoc
AwFXuaBGLG2n8dfnD1/7+Jef9M/mE2qvGpt6ggdhLw9R886hHQ3LaPP509fmz2LpRnwmIe80gnLv
D2NP3oWml91745XC5NrjF8sXy9V1TQ0JeOWqnzAf5jACae29TMPiezrrr7lfUbZYx9ygWy+nFTZo
fReULyV5ZMO3zz/Q2udfLGF3sLXjGjza8Z9IeOualza4IklamZRLLV1nSKrkHDpoDYnuVB41cePY
a9qRtYcv4uYUnVWtiC57clCXm7HNIDwbG+fKjr8yrkshXaEIBM9e7hwVkNuDTDei/VlLHTv5lVm/
9vqXP/zPrK8bCT5l16EKmYXiBMwEmt7y7loNe+31Fwt2REAosgCvnxoZa1XGQ/9smtfKXsu5rlhf
0yUgK6wCx0Xjdnp0U1tDfY/+Tk+KLPGYgfuAkpO7ydBo/KtTA0xESyXQSdAUx1o49ePcD8FWyhmF
Mcc3V2oAK/P4/+G0Cg96OoKf3JXvM3/00tt6/PP5ElmR6tKltm704VzRSGwiqkBTfFy1kfNoVRTA
t2Dg5qHRqX9ECyV719Wly8mSIjyHaETqCh69K+aFz34d9FcihrWxXewFmY4KL798+dCf0XsAs5zS
fat4v9fCHj7/wWvfcrEnpP1Y932oEZqjE1nMaWxAKZyHa+rglbm/FN5dWr9CAIZw5QVScqNDGLKn
RRFe8Vxbe/piY2CRUCHPSoTittRJNY5uEvJmvLIxrHyapfauVFU7zwxTIR+cR1f030sbPLaZ97Xd
eCm+Y23G5Ix2qSNV8M1AN1CuJVJU7Itvf/lV/+w6sCEUGspshAlTeARpu46zHm3mPPja3AwuY/LP
81HPd3oFlSucYDpY+eJkfPL1QE5VVncfrJmvIaPWRmFxqgfoXNFRi2tpy0QTQzdwbgWjMffZ9y+t
gGBxrnuwUXQzhknU6LxPSmgW4tT14CtSqGtwvpV1HCzWMUS0SBdODjuS1E/SHBdf+Cy5hR8b5+3z
H7G2EhbLOPRRenHKKDpSXT2oLEBO5lo+ZmUAlkq7kqVwEg05O7KIby1JY2/sDnDmujJPV958qbWL
IniXt5j2x//j7DyW60a2Nf0qJ2qOcwEkbMetM4DZhk4kRZnSBCHDgrcJ//T9AaruK+0uih01UYTc
JjYyc+Wy3y/6/mM69lATltd6sPfazf9b7BeXvXajYlaGVjDb1Yx2dMqdSoMKUwhwzg1FbUaptWNu
2wCVpJe6s4Jmg9meKjXrR5+EPniLlElneHelNt9W62y9YnRf2A+XXXo9XWDVoGBZhspNH9Coq98X
g2XddnqjPjLWat//ele8tHQXNsAS5EMqNILOJS0Kvf0MMdKvGeb69ae/tHIXFgAiWNWuTEGdiUam
0GE+ELlQywj+2adfnHtgeNngFrZ7XsY81Pv5nIt/hjcVxsWJH23dTOlI5c4zreY4M0BN/4YljqPq
vJYH2W6gv9t4Fye+WK24bXEJyOBPretVmWLcaNk2Fu3WSmB0Uo880ebjVT1Vr5FPX1rtCxtQuEUG
ewEQYqxa56LTgnqcb1vGQf7Rglx26lVOIqrKxFOIJYSlJXEKcCiTeGUzvXAkLlv1NHBGdTMXfDpd
6LQAmtfglx7GZvCnJnklRWL//aJcqmlZrpP3yIC6DIf39qG1EnlS2ywD7FUP8Ash2yRlN79yP76w
GpctfGjWVvEIqe7cjZN4Y1rQ6sTQkGvL6n82GyX2Vq4fruC5kboyt4Z9RtkpkObGs57DXy/2Tvf8
mw182b4XOatZgm1EXBow/s3CSJpPf7XClHO9eEnrJM+DsqgHx5idY95HKr4vc/tD0ShvFFjwTzEt
jLSS83hnPZFxKI0IdJQCTqpXAAVKQ8sPqjIKNOiZ9SntXDzKak4/ZkMVPfaRZl+31bz1kCTNXY60
VKi64A8LkJ8cKVUF0QJUbGEgzE+zKg2jIco/9L2jXuWa655k26r3cdfGT3M+Ah4pUvs0Cjcl3bm2
vVerJOHmRr2SqWOdGRxXP5hNuyaeOkztJzMrE6hpY+w+FlIsd5YEJDLmpX27rG12b3eq/qQUyor6
WhnfZTRq5IGW0GG6CscwfENmZLSrSQmmtW1PvL/Gr6IReEbaNZbwynJI7xd7qFrYPssUjH3b9Z5Z
JtOnXnMhopSlYRzqeZt+0YpivVlsmJUwFua7qRvzQwJB5eOvV/mlaEdcGNkc7bpyVUr7nJD9J3Ts
HAve1Di/Ua2UqGPq9OtmqGY/SpfkDbADYI2ynSoYqdKJ3qfdCgd2dJz8lRTLCzeKuDDMC1zMhqQK
G7rph1CrHHlnaqJ85TZ86dMvbDLbIcpSvXLOZgOcvZw/KiL7/OsX+ZL1ujC9G0JxUp3SOdu944Mf
8Iv0TdGA1cj/mTW57FrUOkvrIrfiPrFS9yNZcPloORBCwK+UzfOvv8QL7+eywVCFsNiNLV+C4Rzf
atSHtZheWdgXLO9lb2HPjHAi9BRXARfn44rMKemKeggKt4u/1quGbn1dZK+0Hr9geS9bBGdLKANQ
Ra4SrSLcjAswsUhwkTSKASr8s/vqsj0QTVUzigfuqzVfH0xrCTTbIhcI2nF+tXHlpQXZ/vwH+x7b
GognJ3XOU+beV0P3Rm3H9/9srS8OfrZIOsGchA3bVHdCzMAP1Feujpee+uIQx1PRTxFt3eeyX94A
aKD1131lZV+yV/rFEbYGhNb0LnbO2coYl184PVr005KdwNLE/mJZ+Y1dqUBMOlU7aENqHdSkF4c2
1VZPAesbGI4lvv36Fb60zS7O/FKOZtuPxEVjr17je+Vkm5cUplv8569/wAtG5bI/UHNg5ZYD/nXj
aDdwZ+AqyaDOk2sreU1V96UfcZFAqTXd7SCU2OfcnB8TxIc1Jz0kfZV7hfuaWMRLP2OzCT/s4oH7
xOjjxT5PSf/QKakv5k+Lq90U8hXjq22r/ze+ymVnIFcvuN5mwros9lGzMi8XItTz/pg1913xtY8f
4EEH2VB/xSd/xZd8YfUvuwVrQmJZaIl5Fu7yEM316vfZMJM0nv/ZbXXZM1iZOneuxl2Y4Ud6uko1
Jtfj19rgX3r8i/M/jaJyYoKSM920/ds8LpUDfBXa+t1IfyWv8uKyXBiCLGWwk0EP66zPdq5Dak+s
r2JURQ+xlsmxWrFMuE+TdujWoUeAKW3fNrotUD7Sk/g1OfWXdt+FxYDr1BqKYxtnZ7SbQxJFpdfC
PcbjFCs9CPKVC859YQteGAMdyt7Ywtg6z6blnJSJWQk3Ihbuk0TzC80AMy+m9iNKh8a5T5vh669N
xEvv+LL/EKpj5rQKSjm4agYIn0wmjCBbffuGnzdXnjZU8RsXmJ5n5xA/PcWu64OwzOottJTyFYv/
wju+7FBkpE2bKd2KczmbD51rHTN9OUStfWyr17RxX9ivl42JOaC82ZSu2KrbHuCuEPc0dpzg16/x
pU/fvtgPJoqYo4+mwRHnrJ68VrXg/t8W8/DKp78wWSHU7cf+8PGpcGRmOrlxtvSmBYRFslo5OJmT
ATkYGJgIC4sJlKBM+uJsMo54XwMY1g60Dee9N+rQ8piLj5qgqZSBBtA8QxSHeW2kQIpAkZ15GBYZ
v//1q3jh9r7sbIxkROGOw3HOWpOxgEJRQsD3r0ltveAHXjY34qvqFULoDFTUdEDMqe9GYEWHYwux
1mze/bOvcGF3ImCp0ZAYqEfNzftEdRpvMYfHf/bZF+ZkNiBexRv/3IbvEZpbwaTTkr+aT/7r6/y/
4ueatoglriv5n//m91/rZunSmPm3n3/7n+Nzffe5fJb/vf2v//uv/vPzb/lPf31o8Ln//NNvwqpP
e9oqn7vl8VkORb9/Pj9++5f/v3/5r+f9U56W5vn3377WnIPt0+K0rn7766/O337/zeIt/NePH//X
323P//tvwXNVfu7yy//w/Fn2v/+mmf/WDR2RSs1xTOgemyzX9Lz9jfNv1dZVV9VQB9JNm/bT3/5V
1V2f/P6baf/bNnUXiCKwIsswTG4vWQ/7Xxn/Nk1HJ8ZXXRQmXArR/+fBfnrt/7MM/6qG8r5Oq17y
M38255brIjZhgpOzNJ7DddyLa1IYeWQY9ML5yrouV23dv5+yQpykbUa+W43aqVUQdKuKFcC8dpWB
fwWU/FTF0oYgrQR9Ab+1V+s36M87/jLZfjWVww2knPFggPMj/dv7RVeuh3lob820SUKrzUBkli6g
G1Evp6F1kMRA1238krjC9MkpXo1uNYV9rUJNjT8IC+VGCc3dAyIWjmy247ikX0X1Xq98msnkQXfa
Ptz8PNSH6+u8hHMspaUHhojTAHpudJV3pfQJ0RafqbA1cLHgKsL2V6ZWddvlrYHlkle0Oi8Mgw3j
M0TJDIIkCK2s/5jDYGUaEbS00EhxKnfkLWavLNaZXMvQo89tfF1QobjP1/sKJHqePqFprQL+F4on
0qY/LvTK4DhFz/okzqmAO6EXeocllGUIm9W0++heBTYDq4sMfa+/5mBt9uB/3EZbVekHFAaoPQcd
LgdM1c/mGQu6QEnVVX9oHOijcFCHEiorV3hcgCR0tCy76+u8DgfrukyM7kxuz1vcPD6ZMKz9ubZ7
fNr2WqMVLZwopnox/TindBGfsir62IoyDlewuAA2sPWVjB5hsvVh5vQP2grYxi1n+J55dgPs8U9n
7I0bt1E+9clQ0/Ft3pMZtQhtpHWbOY7fAOFnQt6va/sutYsPLolF/4fj+dcp+HHX25uz8uML0VRj
k/40KWPbAhr/djf8cF8xTqAhVVFArNv0YxJafQNTWTqvmJQvjoPEpSLGZyeaRp8CrIlYs1r6S7pA
pY6coHX6NJhzE4+uJ7G+rJBWy6zwHLt2jxOAc2ucdTJyQ7D2CRMGFa5eaQ4B+hGFJ7RB9ZTBzANy
/zemUbah8zTV4M33XwwAq95k4EwyAmF4qv1hnWo3NFGX8JdYjwOdsdgbs5mDaTuTVrp0jCG2qm+s
NrRbQ00Dx0Zec+3DYVzlUSQsKoIrq53YYRpn68EoINqS9zgYrXFTu6AW5SyiYKnbbwMtzm+TTsId
o59Rmbr5Bmxw7k9qd5yi+UHGdndGQ4obbaT1BajUayXQfU7vcmE01xJkqh3hmpclY0OJeb4E7N4K
ceYw2akS9u1TIqf11JQKgNlSalfGXCTXjZD0Tht+Zkvp22biHuNEDe3KdQPgdcMRzujtpIqrVlOi
e6Oe8wDdndGj0ZS6RGx07OquD3+9r/aA9fLxdV04jBra8J0uJSR1q4m0dULFYLeYeqzXCBYbwKYr
ITyNBG/YRmt33reSpazkOzV0B4R76pMG+xaV922bjYEcEe3L8iMMZMOXcd+fQWqcf/2se3H/52c1
VVMH96XZpoOG8oUTkUnAEM4wNn5UTJx+FXbzoBW+qGvAx4X9fjK10Y8RYQo30Q5hOydbb/+IGnu+
17L6KUraq3VU14ML69vPSXwHu8auEheBozNBC+RcouTq4K2bElWKJE+CldGtoKVNIg/rpUUqYG3+
KKJmPKaodtDpQLRWNsJTlHpE1+KoLlDFJhXzPKE/lFNEPY7jl35hmr+1rEPiNo/aZkg1Ub0d53RF
YXaIQ1FMt6qZ9DdERe8tC3J2pVv9Samrb2hO3CqjCtADbZqgbeRrXdkXHrCtaiqXPGRrXajgFrTL
HUBRYR3iKO19ZG47UoDqCE5cDxczZ2TNGrormVxFiePB2C/bMRRQ/f1crJ9wmP39WR3BIXXs9Xp1
lVCvzNdc9J8d0+8P6Ki2sZk+3TUuJ+lSw4KPCsyWhgaeDQ2vGptFkjtSplDRbE8x9CFAjmBERQKk
VzIIzzQF8/Kui4lD/MiTnftkO9VzUaZ/AMB59RD9HGTtT2gLFIAwAIgnoeX1s3EeJzk0UF4mv7eg
My8y/3PKU8h19FtHA9JWhQitvgOeWamV56wTii6I5vhggeOjUJ4jNVlCezbhv06vxdgXM/Xfn80y
OTLCAJbiGhdRsOVA4CynaPC1uoUZnfaYd0eG6tiGBecMb2kKW1VOXi3Uj6kBJd1FezkUUS/8QtHa
UzPFcLzL7E7V2eBLYYtAIqRysDLUD4brUay5p4Nx//Vhv4ie9+d2dICduIsa2/My6OndpZcR09eA
wAEUJRK8p2HrtxPNCXhghYmzo49BEynNSbjDn7A/+9dGN/cU+IXBcQx2nGaq5CAJwX9e17ZY62aE
94q8AJ3/Lg1zA55dM2hPkQkmEuD9VT/cKaPW3bS1ONLIc5h4bj+bRefpOkppndMUQVYkH+2in+9t
e4quts1Yu6V21dryWjPgFmTTdbHdf72QJUg6AZz+FTO/D4r8/E1wlx2DDcob1Z3LMuuq2VNfFexQ
J9MQlHFzL0bt82gM9t1EDg5v82xF/EELu9szqh7tjpWnN/U+3P98ZAiFXL15Pw3Jxz42KZ8l2LZ6
ML8pmES45HjVOhQiT4vwnJyilwE6Ll5hIGjStSiRaKNLKs6A3t987YkfUCisLN+K7K9dneIu1xjF
wjFuVCXpPKt/Q3vHhGeAg1LE7VfKKgkSa9nBnjPXH9XSPS7t+hQRZD8gW5OH/SwNoM7N82BYXpVK
CYWXbnu9Up92E2BFKN7IKT/bTlJ56tLyfAuGOy2EjnZNPvmN3gCEnNb3kescOjUHRm/E62HZrvWi
iQ9r1AHcV+qHWsGPsU3Ei5LS9hVFpwIbmZ+qUWiPJLWjP2QcHZExyG7jlEu+QDHMz6JRQYHBRC2q
v90XuwMACtqWL+uK7qFZXJOf1702S2j8nH/djpGlbxZeF5gnR7usJvLqs0zvkBQRuTn6aqnUN1rr
XiuEVzflczzGj63dGncIJn4xJwOg0BwhFYGKlBDjoZayD80aKzZaKz3W65PI3fWQ24s/9ry3VI8e
TM39mG2bpVRZxpxvgEs0Be2iftPGPKXNwr1djI6bxcyRG4JRuaVPBro7FtikUwTCnCtz3JSyAFgd
alcf/TFytKBZjMl7xaj8HDvub8NwbE3Hsui2IS6hr27fx7Vb173f5QsCrdIuQ1O0d9GKiuD2HagT
rQfge591pxhQSGoB/M02YgRL+cVBKyVsZijLhRx9a/Pf0tI+wrD2lDp9tdX8b7wdC6dMI2y2TY0u
+QvjU/AFDGTb0BLqhyWY5dL6+8ZxnUmil2N8ToyY6n100pwuv86mJpxcG4R1s3I2suFNEVefv9/m
Riq9Qim/yeK0R3FCDPjg66015t0RonaN2FBNHcZevoLkrr15NeZwVYf4IA34wWQNEVp8V5s9y6OQ
iWvm+O1+BNeySY4AoL/FJiFY7UpcxtQTXWW8QfOlOeWWierVGlqyP/EFJIy/+bPl9M1xWSwEyyER
GRWquQQMxyxD40wtSVIWSh2WqBiVvmpX6DcWqPRsQlqmqSSBdKYHVSzBZHJTaVU1nbUhacN9B6ox
xPUuWZTbODe+2AP6E4quv5km1MQXUqzxgmhVkd7grXdHZXJC1SjQXqCSY5Uu6JByumvQPNRgy7Vd
9SXTi+EKyUdIQpH0a2seg6iCA29gvX30Rs2rQtZvc6U1g9UqpiPKpX7aOsshx02pKQ8Hmp5/STLc
Oa3c9jiTvCiJKJ/KKjOuFVEg7QTfMZS5uSAbgKpeXP2pSXMO8gaJlUXIx0TiWk1Z9lkp8q863q3a
jdaxLdLlsBZu5qXj1IdR0n/ACX835bL1Z10jSZB2XbhM2jsAm31I+yFtQU41BMLuT7EpoytoklsB
Duhi38XXVr+QvozUJ9Ug6kemNpARx3S3m5WujMdqOXbxGF3t8eVMM/bBJtdiUjZSxvl9msbhqGd+
njQ1HgZSLiXWVRmVLChq4yOCJC66G1wIu7dY544a9j0s59mmu7nSymBZSDvgHx26mcOfoxi4SRt6
7tDZqOBwMe6mRakUxWtAqK2b8bYj46HtsdQrneHekOi1j7pFexgQ8NEmPETo3YFUKhmMChkPd7uQ
li1+Ai/s91pnHPcT3OkQ7DWHA56X4YzZ8B3rS53wBGJ7YiLLsLfSb/FKYM08L2R5tTm122NKw3pU
izFIy7kNqy0GyDt0NgoD0YWq5GksbJk737sSf7QyR77+LnUoWTatGwhUVFUGJNEPWVvduGOmntsx
5x0MSRXsR8lZxTt8x9wXFignRDe+Ih3/CTms0ksVOu2XbgyNhGMwYK0CpbGul4qWYmH24p0+6zf0
LtP0UvLQKcv5WBGXv2lLcWwn501uxeUjyj7tfTZ/JTV6QwxI0GmoqEGZqwwROJr8xVzNgzU+xMsq
Ar54ERoi/1galXt01vaOLh7tNBsOOrfm1HnZmh0HoPKHJLXsYLeksyZXhBlMv9f78VpJ2jeVRLVG
yRp2t+Xl40Lss7zZE1v2XFTUZ9LMj1ADuYm6yAocqX1ZUjINisU+L50N65bSE7+vqzL2yQ2lFtq3
trSHHbVxYFDgQtJLkg5xHQQ1akXcokb7ZKe6QuWxOWgzgQPTKpaPUeTnLc3mTcRLMMwmASCJFPIn
0vX2/QJdiqPSpGcTaa2wiEw0nBsWWzW/wh4yvn/Hocnc4xp9SCWtuEMa36IUAA7W1G7Q+ZRo43H8
zXrSfVzHB3tdvw2LDjtg+wdkpJRQzI9NG7vHKNpKilJlARMOejYgYNyJdTi6Rt94aTAQxh7kdgon
bWBXI7BpWsk3AzG3o2oZbOFRfsEJZGfW/EtDuaa6dGhoUbmCTXY1rI195TYtWZstDTOWFKKQpUA2
z1aCzCjjB7vpPFNpKkJSWznEbnIwkdw+qUjPesqIhUaEQR3QxUB1AYWggWUZa80MxlreLIOLfiTg
iKNtCex9oXY32izeikG74h/6Wtu93TM/9vaAisIFDJEoaEa3uxMOKUp18PIt14NMFFDSVPOaWudt
68untVScI5Nd/JJGj+5cXyfmaJ/iZv1DTZIVTO6sgUSOwV62SX/QFPnsVPZjOvEY2sQd7aRA3a1e
O0RD+SG10k8SYbLdnNXSuTX0gu+/3f3pqp1jXTssBgofe1C/m4DvmQ/jTQWz/xqds8Yfkx516O1E
V9gBZZLTQSbb7xC0AUhVft0zQQgxymC2sWROGmRHku3LQdEL7Yvssv44r+RuuS53Y7cbx2a0nvLG
QbMpH9/s7olemumRCZOPRVLd1q32WA8Od0POUmhm6dVFdDebRh7sCZrdYhiYEazPBFpP67+HvTGa
VeAT5EFqWezTKvo121xUdJSekNrJMbvuE8pwo79bkjbF2tq0yzC1FKGQ2lb03IOumdpmCKPMPnLc
KYp1CvVMNnch+I7I0L+fwfp9t7bfF3g7rrvNHPXuoDYa6qWbhexVQY89JGmqaihJcDJ245xY7PVY
e4w6N/UtqjhhSwB1zi08gPKY1N2I4BoFHTmvyG0r8np2iiSo1PzT/pJ3Z17dwo45i2Nu3vlTTxvT
dnHsEcm8MKSjTvkRtGLJj54bYjMkDxUicjXLOHVJSzYX7WdCFq5Q9Fwrr5FYOeHYgRp7qcwqZE5z
y4tFNhzswrZwXxHb3NRPEB++Ldz2sBROeVM49Q222b7Xe+0kRjL4pnFCd2gI9ldJhmXBqC1laE32
aULCzkc15GB3+GMODlfiMZj2PblMB6JxcIaqfi2b8nMRcXeBt8qNo5kUUTTqOD/HtHkR9bbjjr2v
RIX+1FjaRxJt5GFZnsFKFD9uES6fYlcNY0atwyLL/lAyCtipkyfeZLpTaMevTUjsuJ+L8JR8P7Uh
jZTD9ng/P1QiBRqio9YjypSVvkauCqay2R5idGwoLyRL4K7a+8nJO+o8aZhx6R5+HRr8TZ7EsijZ
IjzKFjXEJaVANDGalaXB2MxIkJ4V0fVsL38ahfGAvmBYrOhb7LWT3R5gJ+bTOr7vG/bpOtLAoPfK
nwONR2uknGNjeN+7hHeMJzhXCE5ddZOF1ug6vNYjelkmIbojM0JSzLV4bvR7fn5vDCn0SxtjTuMa
udnSmlCrXjpydAkyedp0pJneQbq5/kZUF+P6EAcOlDm23pJXChR/k0a0HI0k+EbtUUknXpTl5OJM
CzMHg6+OM87dwgkb8tENK4fhHas0E7QQ1ZZZsOo+QpH8xMnvbjq1uaH1FprjkIO86Z2wlIsfF3Z5
KDNmF4Q6P/56nfck8cVWo+NXQxNLsMqMFfz8yuq0N9IhTciH2XN6XDtckK5uS18W8ntgrkfymo3y
VkHJlItDrYNpHHEo6FU7qF0zHCe7UbyFk0YxAhM+JyRJbJTIg6EVPmrhw0EWZAes1fpu9WRbLkFk
To99i8EwGuNra103HT53inpuuFvf1jF7b8q175mTxkpDoRdJCHiZXPCQ0JNAY7dbY4byWofV4Twh
V5kH6+jQ/Suj4ShS88ouArsmjF7jj6uC0Hy0JCA1V3FtECL5cuXed8cypBc6tPLu/X6zp02OvG5C
jO84daCgyTNpVXIaTdPbazINTRDos6MoPhfIpRNJ7X9cITRPrH/89eJcjLPuxskxDSrMJFPpIr5E
2kTDlFYJOmdINW8BZcm1vJtwMWX4z/imayzf0FQ2l196c7jWBszURO9QmOfyk56lr5QhL2aU9ufB
JNFSb1ARV43LGJxaW5mTVKWKNqOg4tazEhDEnVcClUM2Rr3X6RW15qE/DanjWWb3LJcOlxP9w6Qm
WWmgmtsmTvOKEf+bohNZUUFWh2NPhfTy3Le21c4rs72UR6URKrQ4xnAjvXpQ5wOZrgr6hkDdGpdD
NVDfit38s1ObGcWRApXhGD6NiMU7qB399gnjwflARZcoqSPnli5K4aFZjurjuF6XDY7EK6ts79jB
nw+hLYSuMuaDTjzpmO2S+qGaCZ0fv8TRW7+q1fd0BJ9drmsmlgsraBxnuCFemf3RcSmouP2XVKVL
1Fyy/u69OmrDnZ1+UqM8DfPRrCkR9idd07I3vbSD3SsTaFf5lGxcug4VWunCvcqTqdknxMxncn/x
eZgsElttf05zShp7tX+KPbNvmnA/2F13qyGp6lv19Z63aLQgtdYChy/CE89OzVYT++7mKasSuA0J
9T2lOJB4xLiepVE6RzizVxmCiqhaqqSW4oqOMO3POmodr6wNagLm+Ly75GIsxyAebOTFx/geKXX0
ATf3BYmr/JDF0+PobprImJjKQKTWYdg+GeYbSo/4n1uAkToCrS0ZP/b6u70E1dmbRnOTERTzRPtr
MRwUmx16GW5mPad9eYATEvdFOC2K1zVQSdL61BN0ualRHrJe+wNN3T9KG/Gx0Y7bv6xBRlghtSIc
BulhoNXQsasFZg1KfvsL2C9PlLPvGYRpmVkm59gp2uBXbvdBdtoJjP+tlaGRl9jxrY3vfDPZHlN+
7kOWmOEIEK5viFjUFWHzpoyCPdYvLEq66+atCSYeClu7USleI94X0TyoSXR/cSfrzd+e3PQqXfUb
PPGSpK1CLmY5oI7MjJdYphNdB/LD/pyG2VzPguuwTtZmk2AUgRuLJHRTafjxPKXhninTW6ULh6kx
PGiFhWebTROYTf/JbM040Mxi9jVjbgNr7tZDTMtk4ECTpGJufxoNgm9wdMhHxmmI2vly4DVOSOLq
h6lpEeicouo6R0gnWGkYaORd+gAyAJ3bOnmn2l10XXBR1+V4Fef4RZ2kkF0hFxCLOX5gEjb345KO
DZ2RIA+YSfy9Y8FRZsL7RYStNquHnhKspdKvViXaXWLr+pmJlertCh+3ESd9MtRHXcTy7ZTnh7Yn
1qfp/7QH7lqCHrw3uGtx6AT5t9QYy2OqDIvH7OW1aSzuTeyup1XPGsDM+Q2JlS5M+gH+QCkDWu+H
AP/Z2315c1RozagStKzVDv1iqqP+7g0rQzkHw5h65YjFmZklOlsdbla6ko/3urnHLtVF8f2qHfqZ
/hadakrethR3uZEcxXy7qB5WCgJyyYEkrqTa3yTnsjE3EeUpRyidPbC79lvZpXKb3Mdns/0e2Wbf
lW7s7UG+gkZavyDDnpZt7tuu0MjBFVm4v4x4xhGIc0Dy3xsqnCn12e9Fl/6xb0/VqT4ynlEEYkvG
2NI8ALNOPKLwU25khFKbl6BX3aEYVZd7/X5CUzjodVVHE1wcc4H2at8YBzXOvRHRQo9KSedNW42j
3/p7SO+etM5djkbPk09wYGp9mO5sNzBlIx9GFJC7SXpTbLt+OrTrYc2iB9IfGu0s2pG+ltQftORk
rhkP1WibgjvhGUMq0VU7Vn7SpvgvTkQOZMRNyBTTJTPrEspmPbfdCsWiUg/7V4/uufOh/2z/v64r
LLbZep2aBFzlaHrb6fWeA6gbZ7lOuy9ysfsbs3J8Y/OOGPudfbejPEbew0CXXVwJlwJRVd3v6dE9
5ZKVdesnc1+eVqpHejbPwTgSd2xVP/IW1CWsrDjgQ7meCrNjQGxwtgx/sFWyfdUSnTKS1Xk7jR5F
Ts2XaVKG+/sfcqb5p1J/ck1F3ihps4YoQxZkdJGkhbDtKVKrDmMyMEttqWQt1jjYL4/dELdbiWpa
ySZWlXxXC5iPWlfbiATTli+3ICBZ7szFqK7i2X7K2viruVqd1/Vb2k/va6J2L4NdfeBStGloQSi5
pDDWzDN+sPOUq/a2ICQyXIQ4Z6+WtXvV5OqXolQQ5pSJfbUORGlRXJYBxBj32ETDY1641mEiKxok
mSS2L6mpCcjeFGuCBRcySBrrytLThuy9s3X15Jqvb4RADbJSHa1hBbECx7I7G1NfvK1psNrvmEbT
Lb8SESRzYmqDZr/QSpO7yAlTZjXD3NH/kCRPv994ydymZ1fHuTfIrudKzS2eclubK4n/qL5vai+y
75f8G/NGKM0u1nw/2PIxjqZ3+TCvfqlT6mEyqPL3wmE+R1djqTV3bfNHbKnjad93Y0SesB6/VcWc
nBJ9FNeWK7vvvWwNllyfhoq2bl52lrY1yXtPVRn3uhv0PiVlYaMCtLuR7t4MoE3vAYnV35Osu+nu
qVb47miQ/CN623LujQVor1Hz84gge9CYUmOZkTds9Y4fkqSfo2pbqTTy9+VQFMuXqqAFNc3vu+Vj
VsQuCxrXfmytNyITV3bTYw+X6tteU52U5Slum3dZiXuy385mkk2+tDLc/bZuAzS945Nl5+9Q/8nw
6yLyJtSSbw0nuZ2quvKrUb0y0Kg8L27RwBdW7VA0ekEIw6UpFnntdn8ddGus/lws3aGgQiZNG/CZ
yoTOCD0SC90HQTMJ0hBF1D0M7p9jpbInYjyUZXY/tpF+hxBqd0bsoPSEPsfeFFHJ6JyiRCxgKyNR
onkwCvdjzpzNlV6/23Pj+x2+f61mtomJTHXyzFVUIRNlql8q0gwypYiD3YMa57k5Vz0RRWtJ5aBJ
miQhct5HlNKPKJBbpwiJu45OvRqbZKhosLuLDxqf0pJefGKNx+uVGRNRM/A+j9MhJYxaMzogmdLw
LR1m0/8m7Lx27EaWbftFBGiS7pVc3pQvlapfCLmmZ9ImzdffQdbGBXafg9MParSTVKpFZkbMGHMG
e94/NN+KLgWV4iGjggi2jy1Jx/LUY+DoMKCmqwrFbuy9ZIF14LYksBsVrAOelXaVxUaJhylV0Wk7
T1xWLn8pnqOVu7uUdp+13Hx7mE1spUMDsXfbzrSxsDHDWnHNrnXDOban7S3zH1vwrqPEqxpkRvHp
uu/a1Dm/pnE6FLMfLjEZYg5y7NY1bq3QJozXVd8EauTQbDGuLrH+xzZx0E2gW0BwMNtfavr8c3Yb
hHeJcDcLPoSptdRR54sNXB2VwzZEu7NKglQq7qHFr4LWQdHdBoZ6jWxvr6tkB+lfsYt0pHap6C2p
4MQqKVnvq9R3NRAC4LroNaJksrD9oR0cMUQvYrmYo0/giWQv1jNkk62lzSVvmYyOW+1bsj34sj7Z
rvkj4cVadUjPEyXluTwVHhPW7T0EIGRNvfYrrZr63JVImPWqkw9larB5PTmxhNwNo7k/mNNjQ9r2
V7uotbzCaI1lwK7bl0Yfxq/RKVvbm/3yXTjypywbPxQVx812wCeie2xS19nFytDxvZhH81vMiPe2
khxZqg9hsotWGMErk2fmd2D4skRrVMUT7eHEzijwiPVX26YjqfSfLJM4ge1tKDvt6AIHhEsqjF0c
VX96FOheesapQgXf66PzNs7GxSxy+yiEfHM0eUmRIneLyfcsWYU3PXfPDkdJQnrPwSvTk8I4GwzA
WIft0fBb+dtNVXL8z6eIzq+P79lSpmG+ThJAU/kYtPotl393+diQcoIaMBnz30MymzhkuMhdffxd
2ayx8LlZjjWjtrDq61cWVT/kfcrBqxG7oS/8Ib0YqdyR+qHLTxWGO7A3Hvu8GB6nap5O0zqg2GSN
ry7G1crAHpuHrMFkvlY0o2H/lL0ZuAbM1gp1bZVTvo7b15O0zr3+sP18fxmuvdfECEg8RrGrfjaO
8WMb/7gdcIZr64HKlB4ysU454FhK3rhJedrOHsJ3f9tl95mZOnywmxu71hz+bK8k/u+froNRvR6X
OGgHxwprtk11MH20dvE9Kic2kMLvKE6NY++Ne9J8D2Vfdx+WT4VvD+b7TOVPv+b92qRiMME8cMzq
IJgxYnBaDk3EcbvVQ9bg3RoUmQtnstrNS3bevr48sSRFrMp2lYwknGXlBFuhMbOfpOqW/pi40dtW
YqZr7bAVozXTuSsECmLfX9mwmz0tP8m1zOhSMNI67i4zgTz9HDYE8szO/KHXuItYM/BtHAh7Ve34
e2sJHbd+jFKqPBvX+MVPFPRMxxrpOK52Nup6hDawl6m/oOetI2oeGW+ll9oxeylKWprM6Q6MFNvz
EDXfM72qQ8xkVCFOkQQOw9kNVk3LPqwtc18bvbfbhicsIS4mCLxu7Kg7uuSQLgPPKOjuF0jZrt+1
YmljRiMsLRk9SIWqn8Ksl2c2GRwGz0uPXmT1GMUUbITZ1gBZOAmV2T2mhfzVeUh0Fk7/KU2784Bn
PdacPHRaw8L/NL66UdzR9sNITM59LgEMulbxkenRq2nUik0G/ns6IKvZoj7yyo1XWf2tCX6CNk5H
B4j6mpq4qWDPa5TNhuvqhJvtOCTgEbaRygOUFxRX5QXbL2yUdERxOnk7A4BuZylwoq0GGNJxJhSU
6rYb4ndvhr6K2Ol+qEi9DFKLhOJB6XWYWdn37R1Z8tSEeTTet0Kp1oZfaWYpPHQnc0Y01fq1J6my
7ERI0utXp2J3C+13/+yPnCPRWrXbc/lQjepxHOgPzSTlHvCMF9FjLl+8HwUmk6PmlcYtPvoSrDJg
T6MVSNIg9EZblz1LdphnUmtPPN03GUMtW7YmCOrsXbILecVmR0btfuER2kuLC8hQi7dTzqTtl6Vg
mDRQPsxaTSPp1c+dsj3mzW29mwozu9o9H3SbvxHfSDnVgGNpieyDaGJm3KNxmV7P2TOwQLeZIYuy
duE1WKfRGR6HW2yrUz60hNJw+EmQyqft26zMnmq2dX7Nkj2jsmR217WkQ9j88faLpd62ulHW5Ssj
+BiNv4MUiZzpoFR+KUbxJkRaf0jP73dlUe6bZVaHWU3qoml2HDSNtA9b+1KbMx8nx/auJdMITJ8V
PLgIDH4jaACsDqCz6OZHFXvajjVfZ29oAIvkxCyXhd1Hu8WaUrVcGXSL48osLFGS7VhxVAcRIUnX
1s+s/SAmsWoWfoAH3fpms8cRMj55yez2VtT6cCdpGVqSk4m1vM0xk433OHf2D1tlaISlJu62y38v
s+TJXYwucFNu03w0SWunfMC9d5Zy+d312bHyIhHaPBEHPW+MHc+uudfczLkm9XRpYd4iVajLUpo3
iaJ26ufFoOVN/ziNm4eZXjCXJDf/iCn/lun05f15nkWzM50qPWp589RYkn/jGocxYrG75UVM5bTJ
38dqfvQquzuMVryTRf5zXLFiI+vF2WcuN8/zW240uB/gVS/lBB463i2jzQ+jN9qnikAGkHueZ9FV
aGqVHB+1Tu0xfCyBaEd55QNWux4PDnYmmzxtrbiWqAiT5WNrcfQk7Bf5SsdPCIjBfWUkPMSaV2e0
l/3zKFrUvrYd+TT8OTDyajiUqcOV141nd/bbb3WbQkU6yd6MFu9k03fNbmF/MEAo84+CAODvC9vi
gu1iNCP90MxudfDNhI2Kmg6/MEzH3gK/YnETp3vWnzStyQ8kAvy1eYagDfbDnJRI35pHqYcMJeDI
j3omb71MvkdMd5/LVfj0yvbdNZ7tQsR7cxmZ6Ef98qqbyw6y+5ZT1t+TqC/f+wZoyrW1a5Hr8akc
FvG2VNd4yWjo2zY9F33BktOpT3ZpMRWho9wfk9Ynz8rjKGBK74XwR+nTaOxEB1xc6Et8EgmHcZ5z
sGeIPMxXVHStfOtXZS75IVZVdlUEAkSJkm04Tg+xPxjX3F2NA+vLnKEOOlNy9NpEI2uVrcCexW+/
9MXTLElKNSt5i1XXHosqKgh4KdWxRrkNptjmvTPn5pQxkA3UQhy7RxIMo+0exCt5kSZTT5WP92zQ
gRz1on8ZwYXc7GzpSXorDVa66Q7DcU79G41UtWeb2sms+uSxiBY9WH0DO1YMaoexS0d2rmTTSZd9
eZ7y8ijcsQPrH3WGEyL0PfiMdJLOrbbqaJ/P5vw625MDQz+40Fz9CbWiO/RG7V1s2X+6XeG9sRJZ
PxLaN5+80kzC2F3mq3KcW6E51uOMaPS41NGtV5TLpTMYd9oS9W1UyS1OC++pSsIkRZiba+nf1Egu
UBmla/iiYxxlTh23iuSA3Hl3GBK/B9PL3cv2F0c2B7PN1KnITffSCDPZ2TkzrnTK0qumL3mosq4g
0XiJrks2K6rqsTiaMucw6eIbT5B12j4swnaKUxGnXN5NV54JnBhvVZ28dCRz7Eaeh0Mli/I1L3D+
aJOrTuVCuRnP5nJ2NCbfXsYL3ebFSOViPhOdHV23Z0eJ5q/WnGDWYhtreq//7tg1G6Q6M3Lmi86h
dA0j0GJ7ZBFmNj0UQ6J2G2/ixIM6TDwDgzC1J6/TZLjo/vKQZQlQexS9lpmnf6+Z1/g51EkWlcbD
0iZPY+PEZ4X3jNndyk7wpSdiGDCc9PaJ3TXO+micuzTrnhCP3vqZzySOM/PFGsHZzB8LpMDjhrMN
bZ2emrYewZTc6FsO1B5m5WsGQv/aCZ3OZDSy44I9fGculEqEtZY3cNDkWtChoNIZYaN75vuUSXsf
N9MpVv4Mh8quFhnVB1K4izCHgXxEdQ5Xd9QFXXw/phTlgxkdvLSsg7jXovvk6ufej4pda7fak9LT
w1C3v9CILWh2I9RnN70T2vBaSOdPkmXyPqvKeTZEj4Q43F0VLfeyIo63q5txbw8QBIvH+9AI/epW
uXlBDmCZMP3eU1xVwdhFxa1ienDb/k5WNJ5tkeTHylmJhw12GMl4DL2mM+62TI27Wb4RuNde2Zta
3lRrwRBWE/+D1SwiSJJ42fXsCt2t/cCNlvrAdJehKaE4Rx8J46oRMBIo6I6TaqnFszQJ4mKcnggB
6XoRn+e6j/bO8stmcvYw5Fp/rmLzXQ4tKXAwAYcEVyf27h+1vmSP7HI3oZNLFSa24T4Yvl2RENe4
oTtE0Q47ueAVdKfbcDZGr3uhDOhfljrfudpeX4rhdZrgWbR4PgNWOEzigGE7iYMdC0kS4BnMT6Ku
x71IR3kYtXhluaZ039qROtJg5I881dgdxCoo2NWpRAd+YCgePViKiKokl9O5WYhldJriyZj6BSue
k1+FxuRUSXs8WG4C9rrIjzpPf5Y2IQMjhDnTyoHuLsIkuTpUxwl3XzrycOoGab1YfKpkyh96E60l
p8lvlSxDwEg6wxh+e6umxrhWQT9c8aqwxTjI6rJnwxL6J4nNJDM61a6YnInxPxUxHh2oKsems8hQ
f2/VSpM7inJ4q06NlTpiEPjWjJl9F3P/sPioZsBHGpi4/nNib/fHiGdTy/dpo5svicOCcJbuDHsN
SX6P5neT9jA9+E3+5NLJdIOR/eZmRpPY6y2gSrOyj5tiV9fzD+Ep71Y0i/c12hk44MPWfxSRjtu2
QnlYOapD3mt+GLX1pxCVuGZlyoSOBlWS7d6bZfWDMWXioD63XeldsBCHZU9uihyn1TqZUbJ31cnX
9DPXQUP/hnqw9bazvtoW0E6wrTTfGVPhC8vKs0pBsLQFENQobRnWyWmYwNWqeIrPSL+7bda+aM5b
N0GRsuy3O+X1/CRxAoeV92Q9R72hPQ7mH9t7teR7Jr3hMesniirdD2YRRW+E4exNNZ4H2yovLJ+G
XE59ZsM10lY/Cw8+zQEZVNoHOGWzMwj2DoSdvjBQSR5jj+HS6u6qNf5shS19jgkeW9ycBq1Bb2AM
G8qgdybcWBzBBDS/gRIcPcx41mRWd9eb2CVP32Tq433yqqNBrfXc6Kyxaosi2kulewErcuKbJto9
zP6j5Xf12eryx6adu6Ouqz/5YizUGAIinTkMU7+wiHTjOkFlEYOfRGFSqyxEIvxekiV4IN8LYSRJ
p6OhVdcqHtLb9hd2whtHY6JvUDljNmi/w6DBkraGKB/yCNtjW+jX2LH0K04q6tDa/sNYq78MyC/k
pjeXCffP3u2hkKPOri+kFn7zjCJ+MqsaOnSCQh+mIT2W1bzsU20WhEGM2pNG6Vy8531JYqbfVKd/
maVvQRX/PUrHoqRjPjV8YfEy/SMuqFkjGj294zuTRQyNaqrGFY1n8uM1SNSatL5vVh/8A1k4WuIH
VQn+liJ72STQzhGcYVX/F8pgH6ZatavrYr5HM/NwwtfjY2Ex+bMhAqf1PMktUG1+g88itvSd09Go
9Yu37KoMVSeXzkebyuwB189ue7250FGx7PbvAb9J+MX5x+1LWcwfRbY+0atjSKUlR+TMIcGKhhNe
85dSMy91xcDN6UDmy+YOLAD/2aC9y+ZdlmV5tDddceW7TY2OQogPw7beN9G1ojIJhC7fktb9sxix
te+zcQiiBljV1nqQkpXGF2mjwrlcbp5VyAOeN/ICWFoljEkeJMtXONEaqtNqeS/+bPz5FGXa0TLY
ymWlT400XUYjo3dzGfNJFi1tiCyOedITjfozrVFH1ok096cELICFzzXNu2Re/b2d8xcSsctHD7Z4
l9jWjwYHGydP/nvTjJrEJVtg8Q59Pn1aVVn9G6q1xef/45lBGROQY4b/v7BumYk8q8PEhpsKaIws
RYrLYV8pWFhWnZ2jSD60/F9PXW7dSaepQ46SFy0VKcOKxT3HUeYFohhhiVTCZ6IU0B79CfVg9Wa0
uGmsSrQvVkK63FLkVbhpD1GrxGGZ6tft9nEy/Ufhqc9qosJJhe6dDKOD5U4aLZCADUHZNvqOvK2/
28hgJi+G/lIZXRKoOEJDziW50AaIWMraiqgYukdt+E6JCzu60BU4nmRFsbK0Yy4rIhUS47ONNXVB
aLoVzOeCuEbkr1umoaVhFARmg/Ju1ggaP1M55jtcuuqMvwyRxLvtMcaBSo9R2U+ys8/YLHAquLX1
/Fkkd2wu0aW2vKtV2wWXleiOhYY9GqH2G5mscB94bOa2XYV2sodYfciFeHEH0hnykYIgccGylInw
bFjDMTXVZ4sxJKAdGPfESKPRMa0mxIyCcRI74RTi0a06BudtcYGRzvgb9MGIzuFAsGU/78WU+NcN
sO08809azN+3f/Db5bslxZ/tza+y6G1Y/SErtgjjyFmhTdFuK1qj9b2FyYavar8Gc3GOXOcMIiiy
VUZy5Kfd+E/53CansdbInnbfqeFYFL/Ua9bXzFAyaQE66CUdpj9VPVhhRylWrshwmlefrDRkzrNq
Uh6f5SWXxs6zjGmPePyarOI3ayHlfiyTD5UZL+NsTng+zF9xht9qw2/IjvrOAO6ANHfZ7klNA7mM
K159esrcrt5Gq/8iDcxKaCdXdL9tbRL/cgJb/yOZgRhiz8QdCvuou/9jzZuTOARKsQAmtLL2Yljp
dGDrj8PsyF2CmlVIWC6XD5YHVrRN8avpsghxHUMynohORaa3R2mJw/bx8KntS9X+ThR4JkvXybnw
4f/1+DxqFwPKDOyGGc3mK6B2RTcuzZ2yBb+YWN42BOL/vl22cM//OigcBueWZ1mm73Bc/BPqbBKG
dqkVj2HqqntdJzNN9pQ+p3n2OzK14aRbf21zn20ktkmJW2mXIjGGmDJuaeqOeEUc7CPGLwuYO3Pb
v6co+jmR5H2sJVOC2H40DUmQ3jo0qOsfRUUA82K0zEag/4qWGrX1FTsQDLP+F9xwiyb85x/Pcvns
QKEth3TF/8bQJEM7I+l6Bq/1/C1vHLkz2zHd5dMSH0WtiKjs8ins7eMmRm5jh+3eccuWgydu43O+
Cq55nL8KRqOYb4+b96l3sWwAMYfFkvz6vz+S/4lI8pEIFw8ajgG8yf9cNdSVpU/9A/qXaPaJ9VLn
YZFv+DZEqPlFe6qXCO8G4+rZQnLX0sHfj2KW10IbqFgStCyl/autcmV7//F9tPB5OmsoA2j5P5ny
xiymrOXuDXW9dKD8H7yambRnTE9p3Pn7Am/BqY1MbLDzUp/Y0YZUYUVvWkydki3tvyVREqfwv3xB
jmmSaWH4PLv/DK013L7rMkZVK91o4q/p7X3BaXDRTOfC6xMz5+3TK6xSFTa2Ye6Ao/SfWwLGhvuR
Xtjg4FX+IbYhUMYEMr+t1LftMUCbuRcGdETnfpdGRaQOZrWdDY5D3E6yz0bCJ4xG9AADucUyUu05
X6lAK/oZ67RMQ1pf83ZCpawWaCBv0R/1Rp7Z5/sna2O00fVI5Ed02WRlt2RuvOaibEVcJis22mLU
n0mTq60mepzYN9hZECHkkKWkDRi4y5JSBLMavR3zUkJTsPt2Mv+R24l+HYkGIrOw0t5m331nxIdp
bInUqcnG7qNKxk9Zjv1lmzcMZqnvDbRy8mI4ejK7Pmbsk8j64X1q4t9221fMhTJ5dbi0kEjcy/a9
w6RfBYMyatCHWly6P37MXnrLGtV3c+i+oYVzVxWvDbHua/rgnRb974livBVuf5W+VVGWI1noft5c
W6bxZWEtN9LlqlvjL2csadrBnbMkVIsbPwm6bNkAAcuBSeTaiRHmEdjVZO2rtqVMkKxdmCVADJXO
L9H9aj2/uLfxig/qcXb1cOgRFtGXwWJqMOm9YNSjo2uN5tFO15AQx6ePndeI5bZ7LFs4FDb8PrTO
/JRAsAf8AyhXHHu7JBX+rmnM9LINQ5eq1fa2SADraFExRJu9N3/NmvXWwhxC5HGL078djpPp+Xjr
aanMLBv3K2qOXr7FBJjoYSOz5YuDD6JcLUf8zmgSi8lI1E7vObhXsAHQ02qTGzKlvpxJODbOoIHc
NaX2pqzyM+ko4TfeYkOrxw4nTjzL+9iLn4ZM0S+ZtE30UyiO2k2YimOwZ57smzer2ysVB3AHgiqP
oWjF+DRQ4gtlWRGwjQUbdEXkBZc27kRrp0an+2i4MAZI0NDW/P5qfsvLxvjC4dIIv8n2qG/t8Vbf
Ix76x7bS7nlb/WoNbHUOP1oflIjNA0Zop+azWhK1rzXi+12iYAithOWBNwrdonnYLiFt8cVOpuOF
8+iQjYl580x1zH07OmwgBXZn/jTWELTtwjJ3/eKb2LGYjX7a0nGwdg5N0HjECSj9VzNizizMJ7xO
2QNh5E/xMOgXI8FSlWr2QWcYGDaagYi/LPclp+qrJsfez6311pjymCO9P1mtvLUdRE/d5+YB26U4
DG1zGu1mCh1MzKR8w4ANZNnEsVWdFIG4e8iTDeJNTZGGTQySW5jOoRjEZyZ8wmkgYUjnk/Azw/At
qdF6LBH9Kq2HoZmXY6u65mDnyLS1X2jh0KIYue187lZx0cR2yAiVxVradLCz5MVyJROBaDoyc0uv
mRa/rxllrRjPQgIxsr/5V5SW5XVYqrsY0rMctfScFXdK+6NoxPRU5mJg83j8ytB7PK+f/tyJm2M1
BArigrDL4zZBIKDgw1qS5FEyn4rrtdHAns8ALlleG4M62MJo5XWVOJiZwDHpQml7IvpooR+RNG5O
S9YIO6AYakeYalwYmkAZ2rHAonuLm+pamHH8rCyruZTYFwUxC2ViYIo25vHGDvBv+oJ104j2yOeE
aNWAIKI00NeHn1s9tXnQ1Ao3Wfi4XyjD1rEiTrnt8O7r8acaLKQUBunb7Kapmz/LUv9llZURDFUV
n7M6vW1lXBPZv3Stc4Dwbe94qhaQUuYQP7YitUFpRI20d3Mu5GXE8ZKWfmDI5TIbev3loYvSldIp
82a35V9NHu9KanhvxOKhNNWMlZI00MtBwx2tt3tjb5TNdNQbaNpBDWcR9+dkJfVKr5gCp1EYTQmq
Nyc4DxW/Dz1+lcEaHFxedREm2bLP64XDfb2l/j9atV0B3ug+ZyOTSyWYxQ28DT7hP1uH8B8gxTi1
Gohit55KgAPWSLqYA1G41UpbUzX0TLP0CCrA81EGMlDuTVHbCkW05uMCTrNPqo7Ps/mjlVN3Uqvb
s1z7jMx0SCHjBDxXlvwravRpZzjNw+BnxoVGY2d7vFmZYyKirRP6oZ5uK1TfZHl/qrPfQ9PuomhK
QiOO7yUb0C49qRx9X6lTAr0yUh0dNdNrw64prtEa6RL7oN5kpwW93+6yHqh3kz23OLg0YWCfxxGz
b+LUMjV8bvJF4893B8/NbjPbx9PwmpuUf0lMK9at9vItKiEzk/JR+dTFOjt8g2IhRyNLNT7H9du1
zSo0IHLYYgY43nLezkaTDKaLI6R7N00C/4ohfTSA4qpVAFlzGbln1xqCyLMvzz0rWYKFxpq6tfos
Bch4oaGiEHbHtBnFV8ukCFPJLGLx0t/LIJx9v9QOwUqeOLGH+ees536YmAB16bS85F520njLOfIJ
F2Ha5zOjG/uu3JmldcV07h/1Sj3pmpVei6z1oRbgEXVFSlBUGCFOtGDJpojQBbc4bvSKKCKsGSI7
96OBmb9nrDcI1Zw6IDu21O4Ysfy9kmYoH8th6OywFnG0Gwef4fYKcq+BdvZcA1Yt8Z/eQUB131jq
UbMKQv4u83jgm8HgqkGdAmdKOpTK4Z2oDH1S7n5YErB7CKG11ilLDFL+NDfXyvrVNlP5JJ7910Vn
sUazWj8ZVb4ZWURywSpRbRdn0eRGYGWacZ3T7Fh3eguSs1zrFQmV8O270is/rMYs8UnVl9J7tNGq
77Y3PVKUjBfDECYpRU55NOY2PrDekDFbD+wH5xgYdVZcatN4qNDGdnXSsS6DX3YD5yKv+Ohqo9pP
IIoAWP2pqdIhqNGvpG41z/oof2nsO15/rNIqTbPlXUqr+5nzo9Hz6UmPqoeCa61dYhM+krOBGIJP
Laqrw0ZWZcgXxJCcypGIjWk8Q2X7x2kGOMkYmAZtVEWXDU6xM/1xrLyFb+Y+dTkjQTb+VPV82ySy
XqIlJ71Fqy5kdh7j7G2c4uEMAPqmOkqpsSYuaRa/h9IwjygXZdiQbo7YvAd4nR7mGuiJwKqrY+po
OGiCZ/KrZmC1Vm6O9E2mA5BxUP/dw4ZydaNWBaVHURbb6UXNy9v28waevAt0FImzi3ZPI888JVV0
2srKJG6SoHfhWZYC3b9IyCJAjiaAie0na3nq74ErkkNbY912XUynUmTPRDVTOTTtXpAQecjqJL37
NJXHyNd+xHOxZtv0BATZhXfI7Yzb3YXI3EAvB48DAjj4TKQ5J29vsD39qSyX05fTYaNltzZalA6g
IjCPnRI1p2v2czIn8sGKm305zdkBezh3ucwoy/rkuGFf05p5N/DMWt6OQ4jRzYqOxBNINrkFUvtP
CmSu6r2aDO2L3fdrQkSXqDmm0cwsh+vcUAMrItfXyyTu66+pl6ftLsPUciyNDgIMoIcIOxVkginO
lukxe8zlrE4LvBybZnmWDYVq38TWzlbwytunw0aGME2m7uvV7QdOkSxL79vbzJHGtFYyBCNNOWHU
u6Jfss0xHFFujuSL7FUBDON2znnxMjsUtnbYfORtUhFTPhhlODl/YQmMQx7e/ojp6r79966na1lq
WONF4NpiyLZK1TGLx03i1GfeHbLhLgOnWV/b1nEjZlNRPSdkUj1Bgva235M5ULH7zxZ/dYnZXrD1
UgnQBxaZCN2UcnOrpcCTmhHHT66SV+SxoOdLv8dOvJ8GRmRituwqiN3JDEfcuIP0iALp3PyGzSsK
HFGUxGWVkj5BHiDfk2+Zz/CE/QxM4oroGInovr1Xm/6o9HaBb+XnVK6I7yQaxidzLbLXsmy7LjZX
zYRlg7atO5H4t0aVtPAk2pnkbP+kR+aXFWyaMdio0p9ubquHdlOLB2eMsRY0TM1K0fwgMyO9aCwL
ypghP+fEcU5DzLmaGr/FUtpPpg1iJd3uw8gJTHJ9GA3hF7/7HMghEtft9o/FOO+qoXlJlTPc2kVj
dLuy5Nsr0XBdHA3JPeRKWjU0Qcfzn9ibdNuyooyyiAPhR3fVxC8bKujN9kdbsD44WWlOiEpyWIm0
s6zLFtA1IV1eiDN5HfFUnNN6etCAQKA5kh9Z2p8yfT623aSztoghyRqAsVROH4AYF6fMZ2S/Pvmb
JiUQTLouf0iYpPNZZ6/EuBXX3JgO2DHL0BmsZ4a/H11kJtSn8KKxPzf7yChoEdPqZbMaOauXMrVn
YoR0mxYh4jOzFpXsrJwgFZ1ohrCuq9Ub4DUXFImKSNWKW/GgsMYdWtSa3mymB+iOt8lJ4+tg09BP
Up0NrR4OGnsh2MHEjCcXERlcefK+mRgmYdTHqHfd0BGtz1hm9ENoi3oXjdI6IDyPpJzbCCGrsxBF
Q54W33pe7E7SDCQjX4FdhFqNwNxF8763ZhCaTLqk46zzwoE9TSVXj6jJYPBJlfmC9xMzBhodEdQr
DQgGZ9NPRRbmqVX6UdHC3xpamJxxEBkU5BZb5CEbboXgMqyRvIn6rWLSOdZIi+1c0WNxr3RxjfNC
oxvlBe/EYO3QBq5zRNgHAQ4fmky8sJrn+5ZtstWYLGS56Kmdrm4iBqvu8lSsQU1DyoiJ3N+3WaiC
2j+6bkEfeYs1Z5LfmjUbZZiH13RQ095TqdyVWo2cl1q/afney5bvUW9wlNuEBO9GU+R3+juDQIfm
pSaT/Q4493UMOJPPlIfS86GM8C3lGdds7pXO0ah50Z/Xuu+YxObItLiQ1yFlNODwckMVcAxkwDST
Oz4W4KdhpxsOcXKxODnRqiKvzhYDwuqwpE+54j5Kcxp1k7lFWuMIIn6ZmUo3vfmZaR0r+qBhsNsv
Cr4frILtabzl1UALPl62V2fT1qusgZxKf8mI5nGW2RXHoXxYV+z+32rl/yYgW0S+OEyaTJ18hX+k
TxZFO/hTr3MbVt0ekz9lSfLLWMc0OfGOFxlOa6zNdvlvsXqMf9eLH8/Hmtpqpf5nuaZIlQQKV9k3
zdXiE9b1E3weG0HTIMElZX6mJXejHitnn5CPiuRf0GMtuRmw0Y9xiN0+FXOZ34T+r07mLT7vn8on
kYoEI3mGKfCI/7eCLPqCkBnbnMjdcr/jRMSgUixnffTeMoOujTBT82DoyLHeQnazpecLhJy4b8hE
5jNkIW3golVOy/AtFxfNo+5xWw2Pe5afJ9EdJmDG5w6yGn8wEbRtUhw08I3evTgKunLu7fOckHPY
pPF5qyE8Z3ouuaDW34MUndL7f9ydWY/cSJKt/8pg3png7uTFzH2IPSP3VEoq6YXQyn3f+evv5wx1
V0Z2TxVG8UJcoFFVrYwMRTjdzc2OnXPsVq1uQkuHtQJGtJHFjk9hoJfpM9ijdt2k2Q2XZr4NHImS
UvGoMCiYnWwrmGvb95PZQpJBV25JZoLapaRzjwwgBW0Yo2yrKGq0huC5StKamQGdSWbltyWTAo0D
Xk8IhHKCe44dF66WXXqDX8ptNkC3AMDjDrLb+GmolXUei9UsdO3wFDyWtf2ijO5BR4JxcP0yX9dG
667mGt2BAGt5cJXd9rMhPQ3jgOU3q1FbqV3t3Q6YgYYP6IpTt3/uEdNCZK02hYvswI/zWz3o460h
sx2DtKfQ9XTF2Gp/1VUQ/OjSdEh4w25VO+Nd0Ic2lNDcukcxCrcK3tWhdayv6LRRAMh8NYkKlOtY
S2nQldaZaKLNqLU40kYDt565140ihwyZebsOm9V9RKwURSq2akfC7ZseXYOk3ua9cQIGQ2kX2Yw4
MMTmpsyHP6DxxH/T/NX/xTJEuujatHToC7H95uGCr6T3OD3pfQhuejL8AXpOgdimYDsoLYk+E4p3
WjVACOWjxNKIPpAU/PnbapCoagmd5vB5V6qoMThrtdto6PaJOqKQr1Rv1UTu94RSYYNZT/k3LqbG
PDXo/Lg5dBkoF6TpAaYnb3wDuP8zqn3M02ZrtUC09tYbO3Jqd7yvEZQltVO+S02ym1ahDuQCGdZU
07sphwGKPxt7HwMtNppyU1VMp0oG/7syJbiBWQiNHTptyBhRKCZ0g7GPFztfL5+9KBKHQFzP/QGn
xpK7dUIbBQMWU4Y5rOhKc5SmY1jAAylD/NBUZl8zD0RqF+zkszJR3VI9QC221YdG+oVB/JNpF7ru
JBq4a5XDyHj7W9P8rCvFo+Onf+h9PAKQ++8j3fnM9AxQ+5F+WNsQCRKSoQ17fR8XrrYuaiz0GqyG
ftokqigHtXcIaO+kt1vpIqbNeFBTekrHi4z5N07tP/pk+Cg1sTQyRzsBIv+Q2zRvGd6I8sP+QYMV
BHf8guA2Ay/DnDr+GJU9Zc/1LHybQREfb8o8hjcuUehdU7gBBPEn2x0Oc5M3kn5eRvEx4SRvrSoT
KOGPuksWJJ31QEvRlkq/qilDBQbN9VQiDEyDAuVDbyVbb1EDe5zZbaeEMtQg8EdVuuobg2xE2rfO
EGQhWWDS3bF2CT9ZxMj7tsiK1dQo343eEDe5EYiNH/zIffEp8r3rLoEjRII43E+UDRrC6RO4zmR3
mgvwb02r+hjEuIPOebUlKWKiBKqKYzBU6ajQw9ddmUX4PHfQI13afOTqWuuFWOFUATGiB5+lBUpp
MlsPZu8Bp8JjwnwcsPVwS/cigBlkjDfNREMbcGpnBPZTi/39YS5ga2On6zmK1Nn2ofCyHWzxKuiG
x4ALUMWy1VPpXUgaTMwo4e2UyD6R/tmJ+moPt4PrNg+O82+XogRxqrqXoDhmDe+Ax+5qbFT72s3g
iaE0mVAZ7GlBAawEXsowA5NSJgw16gMc/63uFscWXCVFfw07mJtXumoUFXIt2rdPBk0VrEOSZ38C
3pqnV2BKYaxtI8XSoEBbU99qInZ3HKC7eWJFBNZD+jFh51l1kgFqnwYARJIcIDT0G6djCDGBGXIo
1wuH7ApOQByhK1DbYVO62JLMCsGqMQLMJr1P/kRXHd4xrD5VoHjzKpSBlRbcl1PLwAf3BbeQX0b2
njRjGxpLWZs+otI5+7fN4GbkitopWQcTGzAAmsWpUJ03wQxxqtjGboqEGY9zr0sF4M7NUBI85Rt6
oDaWz2QDiZiZqgffymvuvYZQ6tlZs4oV95FRQrg2iL471Eb6XE6wo6fMe6/6lIZ1guyktr07v4Ff
Ri8HHX6X32R5/VUZRoiXjkB4GI0A+g7y83UHKvQ4BeB9RqkqL6KrvwfVEN/UaEnmXMBVUdW2uNHc
B379KXTH8JS1FyHj5wdNf86s7D1enwFGRaW7sSXXszJQ3FqMw94ESQXVrwPrZJoU5RPcwim1830Q
5c1GlPgfp11z5zMrOR8q6x16110RSfCxMOEd0z38O9+Y2RbmPPy7hmq4pmUZpqVa6hu7q6nQezx5
2a8NZiqoXYFv49HU7jU1LTcdFhHUFW69S2WXo4imzwGyjxcboA2ft/7YlxRVfghwZXHr+8jRXjTc
OpUac8cpTTXqm0i9iQ3zm1CGLfV7fqxhVnNKoQln5gHnKDwmYooH1wy9jYW4ZuP0KAkUZmkcFLuF
wZhZ7xXlsx+G1gYwQUAwC6JdBsyyL4QPFz6975jB8NDopCvxJI5NTtUiRkc7hDGGMBLxigNGzSqV
qNaF35pbBt+Cv4GMzD80Jf/X7+LqWLTpc99D2g3kvjeM90WvJCcFGarRY6KAftaBEkk/y2TfR/lH
c6JMmzECkaJlUhI+rqGstdD+PJunQCvINp6Jn5T1TLd52s48lSKxvG0Fk1Dk/rif40kvzTZmEL/V
43Wmuw81pfA6CuU4m4EuQS1OXKoSW0rEMPXaGONqM8Ms/cjQ98lNNikELm8K75n73Z7iu5HV6Y3l
uRMjy9v3blR0N8L71mrvy5jLI7Q6Y6+ApuMIAYcJp92HTCZ1pmQZz1yRHKPCQgd2aUDqqnr6OPhd
udaqArGU4u+YZzInkLO3Ii7r7c1oBk9z+3HuoCpF1291JWZys/u1QKu6zkofmnei0unykjtrBNVv
6ZafCDhjG9drvZ5FzQ28YfqTvoWYH0pOFqft3jcrzp7k68wQnd+j13Xa/lon1N97djGt8sBL9pWa
76bAeqT/C/QYAvwC7EMuCXsmikhVLQw4oFjDuC1Vo18JqUGuh+77UIVwOXztJEGd9MFeG1Ml+dEB
HyYEjvDi8jvZDp0Ij8ShN9ocU6Td1A/GwdOFD60yw/S4YDznX9d8zr+wQQRCNtz8dOGauu6+zTB7
FSvTYQC8NwZrOtpN593P/8CYhnHGbhygabJ+/dn8g0bYzc7UIP5ZHC8D93d+xQp0887rvv75+/N/
zb/65zv9+dOBE0M/xGx2GUMQ6lWWgZCgKom2WoJDTYgAtF4VeANgCKRmye3pTxvjcx+GiKPkH51+
8fTKP18zhMOvV9siP6gZDNDYjetHLUQ03xYag0+dMIsQ1YlDYpfKXQqr4mnMGuvR1x8RclpP85/o
jZ7d1ob5fHq5H6UdB0GlWhA3Sl7ujTxs78K8bu/6xAUs8/OxOaIY3/vyz+YfzC9BNWENq/k/Degi
+L7fdpne3hmZQvUyv1jR/bsx97rr06vkG59+q1WSn/PT/v91LJpJOfQ/j0V7V4X/cfsli7+8Howm
f+U0GM3Rrhy8MVVbhyh2mogm3CsImOxxvBowQrEMriTZeWMimnvFGRBCVeVoHUeHjfTnRLQrV9fx
3xQGNpyMt3DF/2Yimv7mwGFLZzBZTQVdMQ2dablvKOB4cViWCgK6dXP1pu4hW+ldYF7XFvZG+Ctp
K9eJ4T/XAaMQRtS4AyWE6DEhjoFMSEp2cUnzdGBsCQWddWMWD2UefJL/v80rfV1J/BvTL/SZxd8Y
7JlvZrvIjw4EImybCUqGCoJyjp8AMow6E8uHbep2Oixk7Tru2ge/Zai5AZmGwE4IDrAuWk01coyy
ZZiV5n8orIqudYu1Xa8nL1WMf7LO7Dc8ZXNIiQXYX9HOnso/Cpkx02fN9v3kIBzn++vQJIiOzaoA
eMWjC/JOFVvp2jFDhglNvcRhdRtgNS92diJY0ncMCIBtazX6pk8LeFXK8DlNIXM28Sf8ulHpyvU2
8EzM0v5Rq/G2dyOExq/24r+ZATYPyX6V/pwWCxxc1Qx42/Zb17+6hjEW6e2wrVvaIl0s3hmRR5ut
al56Wx1u3KZnsIMLU97P9XXhhve9PnobT36UeVaXPi9pIN779vjTHdp03SgtTcmRF2gYmObOJ7zn
zEM/td+aGG4/VjzWRgxMW/mbr/JmEMP8VVw+ipxJAclqHn7wCoWIIwA5pTH6bRRNFvYtR1FZzfOv
oQIkO47uwABvJccljGhc1FDii7R7QkKGrQ0dCMxkbAUy3JSQfleI00+ZzVTUTwzOyki7rtEx6IcU
fb2aJ8ycrqcNolp/N8BI7ITobvB6Cv7me70FKOT3YhAQ1EYmE2o2/3m+n/W4duym8qBtkwqv0l4a
vCP8Y9cFBX8/HJxVb+JPh4Adqhq7fAyLHM6feqhMOretfBxNF3X7yOn+xuEWi1P5t59tIFteyhqW
TUCxDrax55+OoXk4zOi03LxstKHmtEdEzeN1mDlHqv593fvJh0FMB8fG8DCqo89BLLMW5j4xKhfr
aqYrxocyDO/m9gMSd+hZVQgjRI/uMtM9yp71A3NVb3Dccx7s1u6ZB2F9qGqoqHTipw22088Yu3Ku
ev+Yeo+F73f3bWFQZPb1E6D9ytL9BywFaJ0USY5lhAcntxtd1Hm2fxT9xyLtv2a27azTKjJpcHo6
NRfu8/B8lAPWU/lKOGGIqfjAKIwq/QFpjom7Rjcd2qn7o7ZhSgKspKXI7+08QUKQfu1CSBpJ4kIp
0X5WLXNWfUFZ7sMfDKyh3k52yFhzRDaQVs1+gzOpgeVEZqxN5ENRQ4GLqQDltkMz0E6KkfpdazZM
oRSM8fK/+q198uzK0QX3qBCus8oEsdEgn05Dtp3KsniE/fwlEfpjnSjhQSnSH1GL+aUInXTXVXgj
4hviZFl6lw2wEm1XXTNR3brpfAzbytT7w281/eAr6bsAfwI8+StSTWEREECfLV5duFhmtYWLvKo7
PQCzqN7pas3QkPrZUipuhaR/6B0+awSasrHNQZFmlA5qA6Z08CYKvvrFtV3QyzTk6+GLkVQ1z7mT
m4CWTPaJJ/cBC5x90Dqk+I2T78qKQjzGYHSNaFo9MOqp3DHFsFp5YNF3WtE/5zSkRmGat5EZOEeU
DeoKxgClT/cH5DjaKY2GbYvcP3553/t/tK0bPmldBkPTwaH5ej5axDx4vA1i1JSae5gY+zlavYs9
UweWgZ49TNuN6LpwZ5e8M7qWuXSkQocGWhAgmn7AZ9xoPyVh+sXOUOJNGV3ieV1Av+ZXq6F639pm
dB8JhL7wsQ6i6AGefYUGaVHtdcaX3eIWS20uj7ugqlE6ZiAak9R+ojTZVJWtbHBXnW6gTO2TdJxg
V0zKFrj9h16k0350RuMutvy9knvq1xqWqJWU+a2KDv8ozD75EIHRb1BCMEvB/eZVeX8E72CoY9rF
a23q+1t7GJhdgHHxXkWy+a621J9mvBdKOF6PrXCvvRS4zmzaCtsVB0tfWgoYtmT3qaaukp5pSnA3
YeE303CH0A4TsKSrMMIYkFrbyh1karEbK6ZIMSK03rdtingVNR1AcVPsYtNktEOiKrcltAvYdZEP
rmjf8mCHRz31PxepNt1oHt41o0COmZrWTZ/HL6MffoIQY15DYG4hU8ftEaG+tcrN9ibSyvQ2zBjQ
EWUlNH0DdmYUjGx/q/s4REwxcVjt1YBfy8M0fDebkeLPwOdSFfZaj8Zv837l7V5c9EOb+cnQ6iX+
yH2MHtXZ5GqHT1+D6BP9Zce9SYzgVGi5hHmHYtduu8DWTsNtMFFiI059s1Kr+iWM+NCgvN+insHX
vZM/iMjN100VDeiEMNlzMMZ4ZMzMZECcdVVwxyZ9QvE/wXIoXhBeazfN4B5ztWpvcy+4mYrqBYP1
Yt9jKbyOfKbJzp948qH6oevFCrDtjm1fN8c+yD/Qqi4fQrd40AJf4JBEc3xshvcq3nx3tnjETQp9
gu9+45MxaMtCYDO0vbMO6b5cC70vN9g/vCtIeED8XbG21Ki7wQkEiWUt7iiVd02mFNAgcG/qol09
RtaD6UCJ7dIKwrWqve/R8wDH6J89cNPYUhm3Kp3b4yz+XCXAmziTkG31jN2YzSyjfoSBUSrHed0T
3N62oetKd70EoGsYj4FW67IZXOx8heq29e27+RFgiYALCernpi2L3Wyp1Gl1tAOyEVnnbCg47xmU
4uDM635EyqkdfMGQFOEywiDVvWo/QFeAnfEHPWTzWqurJ6UwQNd7jEUU1XiaF9kJjG+YtwU8LXLB
ZCDNG6dA3Erz9VVHWYDG2icFFd11k5TiUa+15yhl4LTjUZJjtQjk4cLiHfLmPocQvZraQF/5uAjd
jSAjHCyUBEUUT2uGseGsZVT6wcQLeK0gJNkW/SadGLjkYZVwmHIVtyADgkAMRO0P2dcmwXoLQj4T
ncLvlgaXZGRwDvwhFLF0bu1VHScqAy6m+Dnw4wetMcM/ciO5bm2L2Ui1r+yssZ3udew98DjQtnqd
jO8mvyOzxV0kUAUy9mx8TtWxu00Y/7SKmdiGAWn7nDSiOFpl9xwrwaEhgX/Qog5PHj0t94lb41Ix
WcN+8svvjsE2FhOzmZwAo8AOez55yMIs7vEnDpUPmd7fybYm6vzqJWkaGYAQkbYTSb0GExYySNDe
GmP3MbBC+xMTFO/UECqwWVbf8e2hA5IoexQcw8caV08DS/6XvumTlauUX4Rmhh94jsYWu9MXnx7e
3kLD+lBXmGHjzuuAu9l4Qtqf9VGJvmUhNqNuzmCLfqrvM8wrr6EvM7+mYr3EUBg7ozE/hcyE+Ral
6V1UMlK47dIXEzHyQYcOt3d89wtuJtZNVdIWBUt3P0w0QQfOPjzE+IONyQID69K7wocwqGchZB06
Uq3GcOUgy+K9yw2xqQlwlCrmLTNewHWqFoQpY5elYbgyHfZwm1rek99ZWGfWOF3xmMW1F8KcstOK
SSjcv02TKgdvsvatn4f3TVl2zB/AukuF39ulxb0yfZr9Vbw6q4mufMlB6pVd7DTWdmpXAGgdDS8m
XSFXqmL8GqTx7KC3XxqsCbc2QDu6iIgAh59xnE3XtIERCk+jslbwdt34VfbE0IHmOndwHeJZPnFx
7fK45Ec902Ikd6NpQspRkT2MUUekCgjl3MLWTREqj5oJp7tX6jWxq9glOg7LTC/4UE0W+YvVItYo
Nm5DLYK7AXxTR3wuDVtZAyPd94qX4XnmfWxMplQrec9Arag+9tIgNUutZ1BNGJEtFD9/KIvnthvh
zXBPNeIpq/r02mI1qSllTo6bl4WX4LveAmt389vCtaJnT2Qr2wDaTvZxYN+IXExPro5LaIrXxHZg
ZBJWtj1udq76lCEj3ZZl8pMpseG9jOYIyHcth/ddHlgPTpvAD1W7bDPHN2tUrTWQvrhrh/gTZgza
LkFDuHMbLXtyyoppM7w5AwptnqhW3iuQgJk7EyG9zp33IM86tlkOHgAeAL8rxu6hrSfIP4XA2L3V
9p5WPdjdlO1ygfdJ2SM6nBqsenJ8a9ZOxlS3XIqEDG2fAlJcZ1pl3dg5nncefhAJE99WEMea5wRb
qY3ibiBCwiIWCCDw4tgxQw3DtnRd1d1jkk/WWvqatGqfPcSNeRwb+95XQQwwgstXsaCjgy9uh2tR
/Z30o9wLPKOIgeVHBv9p+BE2P3rVfa6swTwWXQwoLVBBFa5K5NU+JZqJqSq59yrRsTjlCHlb1bGu
UbjBiLCZsDLqMSSGsFWe8tAAvvY/eFVJCDHbP1Qz11eF6iiP3Dq3kAWyXWIp/nEITDxB8iLbW+lo
HuiybVQTsvJsy+Bp3Qg07w27YKBLm5d43eGwcYepQ/KeMfCK722DUvXvBh0364Yy+YBHMu2s2rIZ
N8kvMygKTpzd40qAC77FRlDv6sIBTzYt6JPs3UoxyTCDEvGydl0mFb0A+T1nHlivOuTkaxVsfjUf
Aj+0/UPldBocBTY2M1mRU4UhncGq9R9sN7s2vbh6F+UJUoOBAelFqkgj4GGTZka61Rr0L6ajPMGw
L29M52veIXSClPHOaLy7MVbTxwZBG4bImLOxF2DdIb7qo6NlJv6hto2jjXERY6rbr6GOp+7Q+xuG
8InrDOf2Ii7uezU3d1UDZV8JXxp8MfaOvJS72HpvOsi6PT4ZzrC70DaSfUIb7zrQ0ue0ER/Vun4/
DGV07wUwNJLwB/mCtdXT7iWkF/GUTuEf1RT8FJga32llNOF+B7dxfgtLcupcXJlvfIErWAc574DP
FqZwtvdNQRtGd7Z+qLCIue3dn06OtXKVD8kubxFeJVn8aTLV9phiuuO4AQ6PQzXgTI5H2oz6zCVk
ziwmSNoqszDcChk5U9VbPXPuOFv71j7mvp39USaRAVceKROuL3jpucXXDi2rp9LN8yLPftcH4RMD
ws1t0pEsd6Yb3LaxFq5DFYWTOXzqQlqxVaYNCLWwiGe+uEILQRvWiZsxZnkKAJtUkp4+HwpkOXq1
TtPi84zjQCLeTqZT37lJTqenCB66lngVNGQqmm7catyQt3O7B0ELE7AH+xDWk3OrsYm5ckqidk4H
xskO2eB8KttEhbNhffDoQQGomCreqnUPQcEadhSj+qoBkUEPx1i7Jhv2UeM+qYn5bKWZeICGUQ1R
TBsW08iuRPvnlWO9RYSCB7PJORggutyanXRERSG9NfFaykhhPLZbYzxh2VUdzAqfgAIXcs3xusdR
j7ZmNkFWiAsS6RAfU5jg1PUl6UXSxuvaS+1jTVnJRYlcduvV3lMC6WurTaF+bQ5k9X3v7hjvBevc
Eh00xqQ4ojj8xJvtcuClnT6Qc1gNKZSFgwymhMXOHUjp7YDGAzrHzYTdiqM0TFWB3kaDnWw2jzD+
6gHZD4OHRbUnX580Gv7F+OwyneQROpV+Havc0JbTvKuq6tFJW/c4p0K61xc7FM/PHpxdyGBhvxns
Vl0xmeP9nOiKGEmJbzNnkQoS7/ty28vxtlmxjXPPumlsskdvci3p5Uh+Bp6z0mwiOnm9u7La6Oeg
eDdztVrY2kcbePKBOPIhjSFSzrnvPKeQjZfv3dGrtxSyPLRItd6pWYXDQBxPW10fv6gQIgYHoifj
osUqbKzbQm2LXQoNMW26/DqoDBitJlpTvr92wJr/VmPGyHHSza/MdOt3rpqMOLB3N3ydYlX6lbjp
AnQ57il/Z/BtAt2KWbKHPsDVMBvcb4MeZfuyfaeM2NAoqY4XDaj26hRHbXn3p46SvVPqyr6pS3QE
SRmp+7Spd2FSfZzaeHhG4d8/x6lAbBdQMha1coP5I7m/AWC/b2DkwvV38bmIQkY6t/14b2dVR3WQ
go4PfvRo5BrqjCDALlxSJnNNUKL0Y3zny3/UaYLWlsCxRUcd3fS1OXKb4ydi6wrJqx8VO0cdGBA3
6TDa4spQbwM/gEPBrU9bS71LgQEeVTyrAkxB9lnPrB4rLr17R1e9e7rq0wbaHxY7OWMXwHea1ejo
UjhtvzCtj3a6XiAfxguOGRFKe8Nwvm1e684+lGXT/IA6M4R54lk0KxMRbu3cfuzq6UffJt4jqUWL
bSksbrdMXWJFd2AWV3Pb9ztPCcJ7vHipePRJMC4uxe1Mnt0MP2c4PfQ5JXA8DJm+Xl/Hg/PgDVzm
nvMDLPGnofOLNXj7Cr/ncqeaLki6452+mtk/er6V/kwM41BgXvWoMs1ZQtM2LsZPGrzcZM3kB32l
+thNpirobpbY7mML2rv2IVNCL0MC2XQbyySADXVYvMtDLNgKTeCdbSP2RX/x6OSFj1INg+7sDgpl
do9DlPEEBo9KYrLu455PN9aFnMICwOor+iO9FKS10ocpG632kKniCIKD7UI5ZtfzYpq1YDTtmPxg
tNZN0qLboy7qnVJ7YWp2BEyG8X6iGwdSTm8XmXI8RGzi1SGU4lNi3/eDmt3FQfWcdzUakxHbKq0Z
ewQijCKc/4IBajEC8HK4NZQOTwXqXuG1xyAk708kulmgeyrTrj8QL4ZVoAGyJEr0sy6SAIFj8WQV
uJIVaE4Pfo3nXp4ONiV+8wM7cX8XeTTLs9qIj6OZMIdOQ4Dn0duoASCYo4S3nKLhMdaKe0I8LYPB
bPdOfYAIV+yk2W6kZeNHMEirU3HRIMOBAKoTf4PixnewGhriNkCkVJv7EngeBwXsOgt/6razZEUX
n+Y6naLlEWvB72pPNzbCuQATVMNbq22NFS5hZBWEYImV9EtoPVE9uLVx40fogRAphdgyiU9q5kCU
irgYPK/z1n5kVPtJwKuaNG8dueAEi2ho/mqobr40X7ZZEzbjU/ujGp9/1C38rf/7X9+G/+P/yOVP
H/Mwa14QPfzOi/76jf7jx/ymL2Px47//81veZo38BD6mvq/7nbQuXjVz/vmR5s/7V++QfOETt995
a0VzrwwQEWzzHFuY0DhpNCR55v/6uWlf2S5wKA0ScnXXEPQpaMq+WqL/aRH++vudVvOvX/NX3+C0
PNff//s/jdMnevNU/hdLYOpXwpIdINPSNdNh0tzZCujWFQPZ6QxjA4prjCX7ostaAdO+dBMY1hWW
IPTETRu+rtwOZ0ugCO2KaQt0pBi6SCFAF31pa6DLp3bGFpj35f9iGxgua2DqgpnzuLZoaDfO1sDi
xzT/HfpV6CMks2BpS0DZeeESmM6VUIUphGW7lqPCDDpbAkIFx8PBwE5YpkNbl12yrJPA5L8Ll8Ay
rmSQs/miLg1i680uUPQrOsauC3MaqYxj8aKlrcGvCH1BPHSvhOFyoPgn9AVbsKavbgTNujIMzVE1
E3qBg4x8eQdBzqK8KBZo+pWKTkgwuZEy3rLfXIqKZkpWEGEA0pBhc3dwaS7rJBDO5djXi1bB1K5g
KvH9Tc11dY1Tf7YRdI1ooWFwxSYwDIe1WNoiUAVcuASKQXLgQiIzJGHLtIRKjH11GBTLvlIJCMxk
YtIYsVM/BaAF5UfWaW/+fjxwr2S4MzgKWFC6XBDnK+CY3Jv0sRAoWRJccRYXEeHvXbgNNPWKb2Zp
5Edsd13I4bOvd4FNfkSWbApds9ku80lZVjw4nc3f3wSmKr+hYaP3NCHzu9b5OTAJiDgruoK1EfAr
5bW5rAXQfuXtFywB96KQ2R93osm1p5IEv9oEBAIuTZfEkaHIrsbLFrcE8hNfdiOIKw0vAoe4P9Nk
bR7zqyWQCSJfHHotzEdJsF1cMJQ8zItWQMZ7g3YutbI0ccaN8mwFKKbpIHIGbJc2NizSU+RZ0HUA
4/HCJdAMGQy57wAGHMfS5QXzehOozpVuCWolXW4GVTIXlxUKLr0QdecKuEQnCPDl+Ld1fgr0K9ux
iIAaO0HF0VJukWUtwKVhQCE/NiRhnraujAWE/PMtIK7YABJLsATOcKSIS1uBSxMCrkOyHWrEeYfP
qNirI2CKKxvJALRvlkheFIs7Arp+8SGgUObxmlI4gaRBssJfrYBlskFcV0KG/yyjl3UGLq0MKI40
vqEJMX6ufbTzi0BXryDvUUECk6D2cE/QzJLugUs3gEYu4IIUuvhNEwtBTM52AC7/lIcOKIkm9TNs
hMUdAufSpFhRr+TjJ99DGjGLgyQw+uoYaJTIdAQpCVybiKCLxW0DktkL0wGduwC2BM4qNl/0X3BT
VFfIC9kHWE1jBeFI2dCyIoF+KU6CrszSZcprUSIBBpjn1aG8Ky2TGMAOMDEW+gXTLigWGJfGAl2Q
+EtLcTr0yL7f4mUu5bNhCluCRQZKmwUCx5deB4pmX5HxgxOREc8l8HlKBOuPXSJsnYSQM2LNusRl
nQN5hfOJfr9ABhmGLEVxJAADjX8pDBTduLJhHWuYwtBGscEUlxYKfpVrv78ENokvMAhWPao886Bm
Z/cBWQGaT4klukRL0KRTJr6gUKBLgPOiXQAWRt6rGgQDA0x4xgNfXYmuC04iiwbaTNhCMINgaZtA
jp64aAUsFaExhS9Pf46FslX4agUIBERClV4iOBmdFOMUexa0CeSuvWgFbNpkQjeQkGjABFJrfbYC
iss54cKEVWD+c4X4Cxe0BL/6er8fCWgnAxIimLagV5izbvz1JiBrshCaC+7Lk0Z9WV/fvrRA1pwr
mexhK2HDGyDUv7kOBZFwHsKz1NvwVzfr9zeAzh5XuQRJ/HV0bKq0G3gVBXQ8B8iITOqj0wuWFgYl
tntREFC0KxrEdARkVkinHLz0bAUU4UA9kneFYwjyY0b1LW0NNEmEuWgRLP0Ks0kHnNimZS7IDs7W
QLKv8C+mYSAM2umzJ8WyIgFI54VLAFBA3wjOgGtQB4OXnl+HinFl6YAkAEXQi7DnWCBaeOl9aNAe
Iys26RKbPG22+tkuMAyayMw8lGgSS7HE7tmlNTJNA436iDufQlD2Bc6jIbLvK3gWFlnhfB7mFVrW
QZB+uReFAqbLQDSEV8MOkJ5LmDuc7QIF7pG0pgVSJ1Q6cJkWVx9p6qX7wIRpSKzH0YLdANfyDaeE
KppDohncFiea3Sn+Ligx1FV8gy/aByyBw+hBOoinGlASJl4nBsQKR+JEnBRZKy6vQDIvXQHaR0wY
hlbEhUhQJOKdrQAwkQyXkPCgoc2Y4bziC9oEmnbpEgAHgRxTA/77c6CQP5MryMxgNmeDWbG8Nbg4
Fsibnxa5etoDgGLn24DUCf6ZphpUUEtso4JlXRgKKBItgCKuPealWub8lF+FAkWCJQAEYMcanbYl
8q7lHXZZNKRXDBwE5frfUs9hWko+jeSigh2eMqdl5QW/+G6/XyiiP6Ay+Mdl8OZCNI0rKNegqlCK
8FKdKdnL+v5AWRduAcmukxciUBA6FFksn8UBmTe55sy1WaD8RBZ0Fx0AhfqIbBC+scGdSOL7Rn+i
CXGFNoObEAbqzKqa/8IF3YYwIy9cA40WIkOLcUakdUQCKM6rA66AK+Tn8K15mXsiXS3rEPxq7P5+
EHCuZKpnEgr/QSQ+OwNcFPwcfIC8eGYhLy8vvphnrICJMuSAryhnJVsA5OQ8r25DzgnOnCq8KrBl
ybpaXHmkX9xMJ+uDVQdpBrIxX5QtcbYEykwogH1LygzBDobZ4vaB9ksY9ftHgSsfJAgXCFrFtJFo
pJyvgQOwKhnptFeWCJ0bl+JlJsi4rUko7M+U5/UxYH1srJoFQiRjkXrEi6V4QIKSXSj1pipes4zs
Od8CEjvn+cOncSkiZTd9cVeifWlShDkWsQAaJbWmDtNu5g692gYG6DoRkonnElsmEJwS8QWlBRRv
F6YFCv1y7nzgQi59UuC3lHtL8kwxcKW5oJ6uhKXtA+fSJookW8Oo4PnCqJDd4jeYIZwLE6QQpAhJ
hiBonlKxJW2Di3FTFNgQTYmH0Kph1Trn5QFgIdkjXGw03JJSsTz9kWRHX1QisAmEQd8EFiFsS3ee
tfQqFEiqJUwLWo300+cacXFZwS/y5+8nBZYGbYR0CIohuYHMlc+SAkpEODeo02EZzpX04o4B1gIX
7gKgAIhFNNJQGc3yo/NQAKhKMxnKyT8FSksLhv9o6vz+LuCoa9CJESH+OuzneQFo2qxEpZdIV5nM
YHkVguSGXhYLdK5ESAUwri1Bu/BNkUTTnfYa6l+VQwIxnQx5adtAXmEXLYH0JNHBhAmGMM+5987R
As4B9wT+BTac7LmvvrQVoBN+4RJIPIAiCUiUgvjfAMcSMgI3pkoghea8yA7LshATFHQXroGJEs9A
X0NfnZa51F6/uRKAE+i3wsPD1+TES1/WEsjhHxcdBBrGoIMARjp9EvCSt8wKdGpSoSfXQDrYUE8t
bRf8anH//o2gUww7RELKYc47vZTzTSA5RrBMVdBFoqWULS8uNdIuBwx4zhBLpD8PwMgJGHuVHtqS
fyOvTBDkeQUWdyPI3gbyiQtPA32U2caJXhJDfP4FN6KWdMgOqSRATQiKy9PiSNT7onggrVnAydkC
pABQ61yi/quNYFAm4FoiZcmSiLPAK+HS5AhBFkEAByMIp/zPhFV1Hg8EFBvJOKVcsiUZb3kKdTkx
6qJNgMoCFRJlMHjAKRycbQK0OLDQgNRYI9lRXl65PE/fumgJOAdAJeQFNMxU0sQ3RCue/9xWx8YD
cR76xOWdBPXSHFmq8gwM6/5JHXjTS5F9dcTLcPRn1unyluBX3fL7mYFslYAZUgRx6dNRerMJ5G1B
ckz+yKz7ReZGoJ4XhgLkqTRRkFiAjsrTMJvkvb4Q6DwDqFFEwlFeJgH71y31+9sATMChWShZpYBG
kod8Fg5JD5EoAKhwF7AZpLkRoWdB8OnFadHMHqBRwlUIfg6j8HwBAAx0FXE2slVUe7geLrBUvLih
BJuOCMBlgB5B6g2kuufVOZD8ArIlKV1caDSEA3VhLMC4BrtCIgGbfHYtOSfbUUcRBrD74yjMJlaL
OwgYjF26BNK5kMSP7vlJmPcGN5KOFnKbmOjzSJF+ZWILigXSY+KixGimWFAakfpCJYNQ8kaWRe7I
EbBh6kNDWCQDHaeJS9cAzQ1oCQDhv08MZmGWjloHiHWJ/ALK/AtXQFYI9JCA41kD/qWel4nw7ciN
sC6h6zrzzZaXHJKwXLgGGNbxxSFU/cPC5/xGACxAukjOCGii2wSNxWEm5O4XLoEBjA50TD0MPIRF
xxvTZ9IhjB9l0/EXL/F08BYUDi++ECRewnUAxdwBSZYZ8HlaACmP+hjLBul3tjy8hOrtwi1AJwVV
om5xELA2PG3zV3kRRm5gZYx8pkieK6jTqVvQFuCyunAJFOK9JR8/I7mdkwz1bBNg9oaFFyvAOiFU
gGoz/4VLWgOJeV+UFuBXRpiDWwnLZNYZnIMFLIEk57NA9NOMRSZGF6MFkmnELN7/x93ZLLdxJHn8
VTp82j0wRqRMUjp4IkiIlmiSGpmgNDFzKwBtoEywm+4PasCNjdjX2POe9rC3fQO/yT7J/LK62+oq
QATNrBn1ygc7SMKJ6uyqrPz45z/3QRaQJAdp7W0CgaBD3MJtCQXqt64RYXC7oKVcfXqkDNUx/MYw
doC0lpJiwGUllG5A0A/RAleFRIpDU8FLrXvMfUDOHCyZq6uvIfF3yJ3C+ofrOFTXUE3eQqBMmkTw
xdQR2nEfvQth5xByS1g7cAuGSvasHoJADYF+NPIhbHYordcxd+wSGJ6gxgeI8oKrY3gjAKCfVd4I
0BaIOcQv7Ca/ePaQcwIPNBcCzdz77Ja2AWRIl6J6EgSdyOAKSBUJ1zEOwjM/W7AjVL+AL2A6Ei7c
ZlLEsFKH8FMqtwHEBIIwwhIGbWkMjIHZVYBIbIN2RsSwHn5PTfXMOSclKDN/gFnTjRxAb3Ga9iG4
ouRMDDVMYsMmh/d0j4AJD+BLYK0TKlPmIwVYM2Fx2iVPRJcGzuMQG3IgEVCeAFCVUkYEfk/lXLj9
OVL9C/EFnHcwmwAteSYu0xCjRDFcqvBA2IylKUlMPrX1YAAEpSNgBXiEHfhkeNVUdWuaxMlkioBg
g6JxjM7eLpD6ATcB0GsUhWswQFq/Fvf0dFuw44wBOPu+/98/CSSVKSmTLYAVXTo12qLNgHwCNfaW
jBkBoow6aaFWuFk9Fbgy0nOAp7jQkkMfILRCUr0qW8Bhp45I45WgS91jeiogrcpoMMpMMkRumNlz
bc4M14cIeJeEIJ3aNGYHbgHACiZHkS8EagblLQbTaXxAx6Brl1PYAhpS6HXF0lFAEKBN0K8tHTlg
rHCK0VRLATow71A9NRIwHQ2anIHDF8/2paDmFxDYJTAWkDiWmYEMDhoeDB/Eh9IWgBwAfPxCuL85
BXQj+hES+SSpuEu7+lBZzdRUr8Lcxq0PjKyFnHLaezcCLTtuTCAwfDzlIebMAIgrdwHc36RLGXOA
LdwDcxZiK0DYgLXllIA9FbrTweXPmeOnVAHuIS03WHth813PmjUN7a5fGcwdjvLgVMCylSrYke40
0iW06+L9OVyldxKYqQr1NT0KJM2azn33hQO6Fql+aHVAoYSHF4JDdnw7FrJnDehjxS+ikRfXAH04
FNKwrsV2ZpnCM3CThGnO6sgJwnj5QPj/hOfRQfHBXw8vWpQsh8pHhv360zTEIHFG3xaVE+nRxBy2
HCfD2gMMeVQ+vyTOqJRh8AV9SseF7xpRcH0p/Pe0pPw2b3tYKgAEqVSBkDoBVYLNBqDNs/VBABwT
mjDA2lE/kDnLQ+xD0N6KcNkAvobpFEVIvTCg94PUC4gRKXTyKS+giR4e9Ja0rnYb0J0GgwdsLuQO
iYZC52ifKIH4CB3RjzHIDCrknEodECjB8ij8HZ/6MHuXIqPlheJRGNCoJEk1xX3fgBwD9cBEwZWy
DXg86K2akeE9BexIT5LMECOHLMxnA5wWR8ZHuwmIFenFwP0DaL9Ohk9ijUiS9LJMhxkkxx3pHqUK
KBgyF4iyORwmDIBpGpK9fSA8Jgf0KzXz9AZ4Eij0KZXA3c+NCMRmH4sgNs9HGklN7ZB6I5YXCDZs
JoMzBlQ7lCoAYgGBCQjkpl85vBZ3oHuEuoHmPNAHDoPRGOABGUTslFIHXAm72AKyRpsRyC+YnohB
pFcBtM0g3SM1vICimgzHcWMxhNEyYP1EAzJkWSh/5EA4UtCBOckvtflDMQbC1IIxEL7zAHN3QLcy
qFNuRPq3BllN4XwqzwFDRBmcSXKs4zX104eHrprCMRnszDhOsVIFJEWAkVBMgKQDX5i97uWN4H0i
Z0avMkHzC5ddc983JGu4q1XBc866QEgAWtB7xeP6u4BqCraQf/bwDCS/2txAQ1KBmv6WcJlmC6A2
VI0acKW3C5ilRZRM8hgaOEeDPbg7UZs/pZBAroBWVAIuyZcLtXzPOTxg7DxBFFG08NwMsxmh8dWe
njskbUYYBNgGrBURoZuC01OBDNiklZkkO7z7bbvKwG5E9RxV4iDaD6XxyNGguxCgrwJqLUKHSXbV
dfK2sfmALMGh9kbcp+eGXAAQ+5bunl3V0wC3BcPChPoYRnSwZ8MbIUoyR3sjEiCAn4FXX141mDIE
9lTwQrr3UBBOkevaavmWB7QJeDdaFcBcgHuM79cMQgqGq9PLTCGF8jt0kJDCk10ZmlNA3KJUAfwU
UlwnAoC5gX+Jo9XbBTSxUkQihy6TpV1GZWgq2G2JBJ5+IcjAYGm94xQ0lJ8Bmc8OxkJqaXhGTbVt
gPtAW0uB4g0yJwAWLaOldN30tgEVR2lZ505s2/obX3RAxgBDrj0JLnFG8pBKCZxGIR88RNjgMvGK
+UTD8Ta0k7CnnhYFgoAUgXiHlAwJl4O02Y6AzsDlYgc+VdyG5Rvpi6rEwrugDpuCoqsb98/BAVGk
3ARgsYW3oK1hDugckM7UngOZjvHMzVXmOaU/3zMFOxSTQJfs8/xdh9rQDoLQ+LMtn34jSH8eno8A
ziB/FdCRpwKZK0cBAXgBIFxhAx8euKCl4Hy6CjB3jE0kUKZtndwR8ZKngh0OAmAzaUtp56QMzzdS
k5vBWQSdE6USRoCQGcHsezoQgMEeECQoj+jSk9TJ4A6C1kHeIVamsEwcSEHCUQD7aTM8JxKqklLC
Gsp0tSY/MSB7yLKUxoDkKYT3e8Lm04SCvj08YIiIsNsJUTSxxBDLqnq41TOyowzNOqSYxABp+JAD
di96FSC7EVAa0ZIgcZpLaEj7QJ0+/ZaubOnGJWEgRiGspMh8aYHa8DfCSVJoAxyRoT0KzIqBukCY
XDZ1be8TTeMSMVa1GzE3NHvIRAOlMZB7j8QxtgD0JSxvIamRJNHd+eBWEBboAeIO1X1638JZRK8q
iSNS5WQNdn3vSMJleA65C7CFw5wvDdWSdh/IwBxgROwDIk/MYdC2TQZVsPhScaW7XUKFx5+FR1jN
svNuRwu7nJ1kla1sWv5Yp8XqMi3rZbX1A58XkKQibnU6++4bYCRYcu+jV6vbtBHefEx+/uM0r7NK
vnpu88yxWvb+KH5470fvs+Xah9uHd8/Vflf/Vyf9R/UW1v2l++UbmxammC5W7g+r9qnempv0u29G
JjMz803vScUwfFrkd994q+ztlYekvi7SNFuabNaJEhXKCAat4Iv0b3aad3JEqiNn04odG5tVyTv0
VKQJy04u7C91SrTb/yacvu5HeR1P08z7zFbpLBlXpkrLTpzbYBJWaJ9jhIDCLJOjm7SwU++1kh+V
1uzPfgOL+S1QfOjVjkxhJ5PUeKqRzDldqmRgt8jftIF/I3/93Anu9vHv/3u7HNHvc7gZDr7CA3xU
zEXnmfeyxc397Jt45Is+zpf2znpiBZSoFluYe7vs5Lg389C2fORiZWukfaHCUqZd6ihf5jcTXwUC
TdXKPZnWZpYXnSDRgTBMasV+X6TZdJG8ri02vRMnwoWbRi3cLK/FoCenpfzHM12HMW6MehWsmkBb
v+xxXXA0bryt4fKCWn28M4WZ12bVLVH07OovasFpUftCCVW0Qt8XdbhYegD0cj+kWXrPReltN2DH
2yR/uWtAZhZ598lX4cUdLedc+N5biOBNHGXz3H+1W19sk2V9yH84zqvyY3jUY8hNM+v5JJKp1p6b
47qos5ntBLnbKoLY0cJ4nrEU7LRLvUxv68nSTpP8p6RapMko5+11YmXhAvbUfokTmvzLq8vRv3bC
nOgIm22ElS5y3+Pebki277dRfpMXuXdf7T/kpz7W4UCVztP+SRztLOnU31eLZMHVGje3afIhLWbe
FSbpd63kVz/bSV5X3uaWApdW7sl8dVt1YmR3yNg5tdBfalPlmLil+DdZ6pk66XhVf0Fhq8IXK+QK
arHVwua3vmUW6KZW7hUn/LUJnVOZfayV/NpM/EMobThqoYvA4suMDbXQtY1AGKoXO/r1f6s0mf3f
f/zn6V1uC+/cUd7Sf8FZmq28/evGzmi1cW4noQsATZ5+tedpmVcL7yZxFNAR1htoQXgxtFIvSGbN
TTk1XnRFU0MM0au8qvztsB/hKF+Ypflou/WJwXQNSnpNLAOhEc7xBVfpNMi/SX1dv1jitMpkvqGk
1BhBdH4vdpJ0XifLqVj6zbWrfmvxujsxTmoM0+6kBooQSgPtapt7c+fYlqWpO3Fu1eTF1NIv8en9
PDIdl3qxYzyURXLknKxOmqzZUYdoNTImep0bLxflgGNquZJHNsl5mmfepoPAq3uGpyeQx/mNWfrb
g662CHLrmZ/TdYgurSqucj8IYbJDhKX++l95cpXf/PrfLlf/rvj1f7KpvfV1LWV59errzJaBrqXj
QC3XZPehsXMFWa3g9/O1UyicY1qxhMHXpNGS703pOQJ7wu+oFU4dygZJVnj89HJPSDOQF/cuQVD+
esF/XfO7XRFVq4e/2puJmXz0d7Hg+rWCGxs6XjvfMdLCx7ZIrnBfPCNK19S2VX+5BCAYRdItX2MK
cBKalK1vYXv25CijUFF40UoEx+moLqsgXSkdmNqNfpwu57a+6QQ5PyFCDH+clzim7qp5kxb36Ty/
C8ptAm2JsHhT1GUnyC0+gmd9XC/nVGy9NyhwLO1yX6XZjSmuO0GyXKF/14o9LSgm+LCBGJ76SVnl
QXAh7ULa1Y7u0+nC120MT/17u4adEDC/drXfmyJPN9XvBKKoFl6YbOrdXdI0rZX62k5IslZ+NC8s
CGrB4IOyMl11kmT/SmejWm5a3JjMFxtDD+BpfO0K56d2saMix0PyTAOTiPRy39QZNsdTgmsh0q73
dLpmHIBY6td7Wpmlv1rB8WlX+0NaBBtsV6bHqcVSbLgwq9SrdTlwpVbyuakCvAf0UPoFn9tqUYeu
iRstq13weJnfmetgA8coc51b7HqVZmWV+jVFAM8RFFL/Lb2h9FLMO1lifXYFna/VyEW+nKGTTpCT
K7Pq9HIzE6b9IhwRUp+Vv1hBo2oX+zal/lmsoVTciCa17Lz4GIA+YlzN76iz+14PnCR6TbzLi6oO
MlwA8vWCL0lCBf7UXozai5xo6vjennBk0dr3NnZWEyyQn7+IEXWMbwGPdiqVE8eosu5HRZrvziwn
pph1kpzgvQjmePwxnfmXB2N2um9RrPejre6bU9cJa5YcYbe9vy5Qsedcuh5n7aZosbhnNpvPcj9s
jFE5+4BzJdCAERByTydRqkZ5xgWVzgt/Q8eIasZpEebjYpTCAQ6mAk658NPMdNTFgJW+xdQtkD1N
Z2GkB2lHDH/uLC/zO0/bNMFBpPuye7efOzxfLtcFPz5IYG2uq79+eUZ6Hvq/OonSh3BsFnLIO106
zyWCGR2tboOkSoxy5Wtzb4DwF/bWW++zCJ7WKXG0JzRGbee0LEzqpWh3Y9xRrPUXb60xLpIf8iIo
REWxD2f1R2Mrb7Xbs9Tb86PnKVlXHy/jZkBqr6Y/4V95i41RCPjRBJkUxyWoXerY1DObHBUmvDRk
8pVa+CrIXTL2UC+1vfhlzcnJjS3WenGEcla79D+nZZUcm8zLkUKdo5f8l/Qm8OBipF5fSwySvEnt
fFGV3SLFDtPtHsNoXtXZZFP2cRdWXki3IvigR5M6uahLL3popUfYNP92eTI+ufxw8urfE3m15A+T
cbg7YZSHKOTwYP+QxJRM79weHG66Sh+4YJueRu9KP+lfwNv+3m5rea+0cOMueqLa6x2792n309Io
/UX8Yq1D0f9cPqUrbMtnvGbCL9TyuI4mkaaA4Ly3j/xINPBRhmWdirvfyXEODGx53c+dc/g75Ybo
gw1Qwd8n8aQuch8p0RREVY/fON+bmg5d16xKtqsVriFepN1Yp9oWWbTeKNk0Cj6w5i93YqWH8+Wj
Tmz9/6oJeeM7Fuq5T1ZoU7ftl30R+j6i/vr/cYFVurT3Qe5km2K3+72jvKxMchkYvCiwnWUyNsu7
sEHycOtu2L7o1/QQpKDnPCO9bqJ7Z+eR5v9Nns3qwnheE46HXs1vUbDrM+xEuWvlwT7uRy75HYD8
G08RbsbAUA/cbw3mj3FXei9wzR35p5y5o6Ke+Lrt3l/nBvSW+MgXhoth6eF0MJRjU0yAc3VCZVNE
OB60+9V26Z+O3QjhiqyW4+yfjgjVI+mBIW3ENvZExwgQ35o7A0y6DVf6epZhSQ8fku12aGRWhPeb
YqEYNcBRsPdkCJh2xa/yG5CUvncbo1TXyd3cP3cQYfPBRBISnMQINZte+x1ulBk0IbXvUcfA078h
W2W7F+esvhDKad/jDxyW4DW68Tpaua06LkwhiNuw1yJGv+UFQWgpsHo/hxcjnfIOLFCVizPjZfcZ
k6dX+LhKzmxVlc5sv03vrG+qZAKfVvcNd815PQ3LpjFMLBVTOzMzt/yrfGICNH8M4OMV4PJGPyP2
Zl5usosQkEZQVJV8sIDUYPqh2O6apBvrQHLDfy0xOtGOaWiy5YKvLOZ2o7GHWVj/UO/HD35DhC18
nGcmaIOE+lq/8hEe89T4Ry5G/9TY+L7X3mGEZG5zyE7ALVPUDVC6MSCfjXw8JaAry/Rm1alXLD+U
o92PT3cfMURinf28MbR0MZqzW9l+9e4585a3eh59b/wEB1eo2/45yU+ZZPE1ZlI2JiL3h/wmwPd8
lW/ipzlN7xaD4RXyIjhxR+BsJsb+7AuO4CsfFdSVfC8ign9CCWy+xE0uF50Vc/FqBEVcQBlFE4In
NsaCF3X40iLcIMcwyaSeR/88wlphTZnkM/+dxQDtjgubnFO79HIM61WS+lOa+ZFpDIjafHKyGIha
8m/z5Ez+NT667G8HCHi7H59+dZ7SA4WH6CsZrvcokkOpEY7FD+bWNw27MVIiZ6tivroPzZkbyKiN
YJry0Vke8K8woVCv4qbMs0F2hI1xBgzoerGukgjn+twE+TIZVqrVM+g4k68dkRiMhkTnUIUFezlG
NQCE+Mze+eHZboy8EILNKjzTMZzht+mtTyngxpNpX53QDdL9sik23pVpZXr512uuCqMcIgiGmNPe
3q6F2FHIHQHumlvMRrdM51jESFlfLYwNEfl7MgJIq+cr87Nd1zQTKGOItnBwdHIaHyvGiknPiFsY
mjlmwXTf9fSr9f39JN2gjhhp8A82rShxdWt0+ohh6k4rOAFvN1QGGCAZI513VmemXNBW3xCt9te/
e8jYse4XT1f6+JYs6nK1yZY83xXAsHqXX9jZDLD3iSmrTpjov4Ejf156+Ugfcryw1zku+gYVEdUz
zzhCstDdDyY5g5doCRVYeW1WUu+ezT1jAx7jgMFI3UM+/Z1cWVgKd+Da8gmmDmXwUozEP1Q31+a6
7t75H15Zk68Ic2zyIwSXfhaOCYdMgY+w0V7l17M8+QMEEddEf9YvN788PPiWQUJ61Z2Z2hbWQ1lC
Hcx0lpcRXLx3Zmdpd6Y0ee+UZd0tVjZz+x0R3j29SfMNkiPY7nNzWy0Cb6RRzVbb/cTM3Kb/zZ/F
IJ+YLlNT/PHvAAAA//8=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215900</xdr:colOff>
      <xdr:row>4</xdr:row>
      <xdr:rowOff>12706</xdr:rowOff>
    </xdr:from>
    <xdr:to>
      <xdr:col>54</xdr:col>
      <xdr:colOff>266700</xdr:colOff>
      <xdr:row>28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AE28AC7-52E8-1F48-AB36-59869F777B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38100" y="825506"/>
              <a:ext cx="7480300" cy="50037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12700</xdr:colOff>
      <xdr:row>2</xdr:row>
      <xdr:rowOff>127000</xdr:rowOff>
    </xdr:from>
    <xdr:to>
      <xdr:col>9</xdr:col>
      <xdr:colOff>25400</xdr:colOff>
      <xdr:row>24</xdr:row>
      <xdr:rowOff>114300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11BD51F-558D-1D46-99FE-B64DEE70EB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6200" y="533400"/>
              <a:ext cx="6883400" cy="4445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94254-673E-7843-A1B0-6BD4AAFAB4AF}">
  <dimension ref="A1:I174"/>
  <sheetViews>
    <sheetView tabSelected="1" workbookViewId="0">
      <pane ySplit="1" topLeftCell="A2" activePane="bottomLeft" state="frozen"/>
      <selection pane="bottomLeft" activeCell="C1" activeCellId="1" sqref="A1:A1048576 C1:C1048576"/>
    </sheetView>
  </sheetViews>
  <sheetFormatPr baseColWidth="10" defaultRowHeight="16"/>
  <cols>
    <col min="1" max="1" width="17.5" style="2" customWidth="1"/>
    <col min="2" max="2" width="10.83203125" style="2"/>
    <col min="3" max="3" width="9.33203125" style="2" customWidth="1"/>
    <col min="4" max="4" width="9.1640625" style="2" customWidth="1"/>
    <col min="5" max="5" width="13.33203125" style="2" customWidth="1"/>
    <col min="6" max="6" width="11" style="2" customWidth="1"/>
    <col min="7" max="7" width="15.5" style="2" customWidth="1"/>
    <col min="8" max="8" width="9.6640625" style="2" customWidth="1"/>
    <col min="9" max="9" width="11.33203125" style="4" customWidth="1"/>
  </cols>
  <sheetData>
    <row r="1" spans="1:9" s="5" customFormat="1">
      <c r="A1" s="5" t="s">
        <v>0</v>
      </c>
      <c r="B1" s="5" t="s">
        <v>1</v>
      </c>
      <c r="C1" s="5" t="s">
        <v>173</v>
      </c>
      <c r="D1" s="5" t="s">
        <v>174</v>
      </c>
      <c r="E1" s="5" t="s">
        <v>175</v>
      </c>
      <c r="F1" s="5" t="s">
        <v>176</v>
      </c>
      <c r="G1" s="5" t="s">
        <v>177</v>
      </c>
      <c r="H1" s="5" t="s">
        <v>178</v>
      </c>
      <c r="I1" s="6" t="s">
        <v>179</v>
      </c>
    </row>
    <row r="2" spans="1:9" s="1" customFormat="1">
      <c r="A2" s="2" t="s">
        <v>161</v>
      </c>
      <c r="B2" s="3">
        <v>44112</v>
      </c>
      <c r="C2" s="2">
        <v>2.9</v>
      </c>
      <c r="D2" s="2">
        <v>0</v>
      </c>
      <c r="E2" s="2">
        <v>0</v>
      </c>
      <c r="F2" s="2">
        <v>0</v>
      </c>
      <c r="G2" s="2">
        <v>1</v>
      </c>
      <c r="H2" s="2">
        <v>0</v>
      </c>
      <c r="I2" s="4">
        <v>0</v>
      </c>
    </row>
    <row r="3" spans="1:9" s="1" customFormat="1">
      <c r="A3" s="2" t="s">
        <v>2</v>
      </c>
      <c r="B3" s="3">
        <v>44112</v>
      </c>
      <c r="C3" s="2">
        <v>1.9</v>
      </c>
      <c r="D3" s="7">
        <f>100*0.5</f>
        <v>50</v>
      </c>
      <c r="E3" s="7">
        <v>0</v>
      </c>
      <c r="F3" s="2">
        <f>0.9+100*468.8/15100</f>
        <v>4.0046357615894044</v>
      </c>
      <c r="G3" s="2">
        <v>1</v>
      </c>
      <c r="H3" s="2">
        <f>0</f>
        <v>0</v>
      </c>
      <c r="I3" s="4">
        <v>0</v>
      </c>
    </row>
    <row r="4" spans="1:9" s="1" customFormat="1">
      <c r="A4" s="2" t="s">
        <v>3</v>
      </c>
      <c r="B4" s="3">
        <v>44112</v>
      </c>
      <c r="C4" s="2">
        <f>-2.2</f>
        <v>-2.2000000000000002</v>
      </c>
      <c r="D4" s="7">
        <f>100*(0.5/3.5)</f>
        <v>14.285714285714285</v>
      </c>
      <c r="E4" s="7">
        <f>100*7/10</f>
        <v>70</v>
      </c>
      <c r="F4" s="2">
        <v>0</v>
      </c>
      <c r="G4" s="2">
        <v>1</v>
      </c>
      <c r="H4" s="2">
        <v>6</v>
      </c>
      <c r="I4" s="4">
        <v>1</v>
      </c>
    </row>
    <row r="5" spans="1:9" s="1" customFormat="1">
      <c r="A5" s="2" t="s">
        <v>4</v>
      </c>
      <c r="B5" s="3">
        <v>44111</v>
      </c>
      <c r="C5" s="2">
        <f>100*120/91527</f>
        <v>0.13110885312530729</v>
      </c>
      <c r="D5" s="2">
        <f>100*3/10</f>
        <v>30</v>
      </c>
      <c r="E5" s="2">
        <v>0</v>
      </c>
      <c r="F5" s="2">
        <f>0.5+100*370/91527</f>
        <v>0.90425229713636412</v>
      </c>
      <c r="G5" s="2">
        <v>1</v>
      </c>
      <c r="H5" s="2">
        <v>0</v>
      </c>
      <c r="I5" s="4">
        <v>0</v>
      </c>
    </row>
    <row r="6" spans="1:9" s="1" customFormat="1">
      <c r="A6" s="2" t="s">
        <v>5</v>
      </c>
      <c r="B6" s="3">
        <v>44112</v>
      </c>
      <c r="C6" s="2">
        <v>6</v>
      </c>
      <c r="D6" s="2">
        <f>100*2/40</f>
        <v>5</v>
      </c>
      <c r="E6" s="2">
        <v>0</v>
      </c>
      <c r="F6" s="2">
        <f>100*23.7/445.469</f>
        <v>5.3202355270512651</v>
      </c>
      <c r="G6" s="2">
        <v>1</v>
      </c>
      <c r="H6" s="2">
        <f>100*1/445.469</f>
        <v>0.22448251168992681</v>
      </c>
      <c r="I6" s="4">
        <v>0</v>
      </c>
    </row>
    <row r="7" spans="1:9" s="1" customFormat="1">
      <c r="A7" s="2" t="s">
        <v>6</v>
      </c>
      <c r="B7" s="3">
        <v>44112</v>
      </c>
      <c r="C7" s="2">
        <f>100*295/12430</f>
        <v>2.3732904263877717</v>
      </c>
      <c r="D7" s="2">
        <f>100*125/550</f>
        <v>22.727272727272727</v>
      </c>
      <c r="E7" s="2">
        <v>0</v>
      </c>
      <c r="F7" s="2">
        <v>0</v>
      </c>
      <c r="G7" s="2">
        <v>1</v>
      </c>
      <c r="H7" s="2">
        <v>0</v>
      </c>
      <c r="I7" s="4">
        <v>0</v>
      </c>
    </row>
    <row r="8" spans="1:9" s="1" customFormat="1">
      <c r="A8" s="2" t="s">
        <v>7</v>
      </c>
      <c r="B8" s="3">
        <v>44112</v>
      </c>
      <c r="C8" s="2">
        <v>16.899999999999999</v>
      </c>
      <c r="D8" s="2">
        <f>100*0.5/0.75</f>
        <v>66.666666666666671</v>
      </c>
      <c r="E8" s="2">
        <v>0</v>
      </c>
      <c r="F8" s="2">
        <f>100*146.49/1376</f>
        <v>10.646075581395349</v>
      </c>
      <c r="G8" s="2">
        <v>1</v>
      </c>
      <c r="H8" s="2">
        <f>100*42.96/1376</f>
        <v>3.1220930232558142</v>
      </c>
      <c r="I8" s="4">
        <v>0</v>
      </c>
    </row>
    <row r="9" spans="1:9" s="1" customFormat="1">
      <c r="A9" s="2" t="s">
        <v>8</v>
      </c>
      <c r="B9" s="3">
        <v>44112</v>
      </c>
      <c r="C9" s="2">
        <f>13+4.3+100*(390+87.3)/18292</f>
        <v>19.909337415263504</v>
      </c>
      <c r="D9" s="2">
        <v>0</v>
      </c>
      <c r="E9" s="2">
        <v>0</v>
      </c>
      <c r="F9" s="2">
        <f>100*((1350+120+360)/12500)</f>
        <v>14.64</v>
      </c>
      <c r="G9" s="2">
        <v>1</v>
      </c>
      <c r="H9" s="2">
        <v>0</v>
      </c>
      <c r="I9" s="4">
        <v>0</v>
      </c>
    </row>
    <row r="10" spans="1:9" s="1" customFormat="1">
      <c r="A10" s="2" t="s">
        <v>9</v>
      </c>
      <c r="B10" s="3">
        <v>44112</v>
      </c>
      <c r="C10" s="2">
        <f>4.1+0.15+100*0.85/47.171+0.02</f>
        <v>6.0719545907443129</v>
      </c>
      <c r="D10" s="7">
        <f>-100*1/3*0.75/5.5+100*1/3*1.75/9+1/3*0.5/7.25</f>
        <v>1.9590154417740624</v>
      </c>
      <c r="E10" s="7">
        <v>0</v>
      </c>
      <c r="F10" s="2">
        <v>0</v>
      </c>
      <c r="G10" s="2">
        <v>1</v>
      </c>
      <c r="H10" s="2">
        <f>100*200/47171</f>
        <v>0.42398931546925017</v>
      </c>
      <c r="I10" s="4">
        <v>1</v>
      </c>
    </row>
    <row r="11" spans="1:9" s="1" customFormat="1">
      <c r="A11" s="2" t="s">
        <v>10</v>
      </c>
      <c r="B11" s="3">
        <v>44112</v>
      </c>
      <c r="C11" s="2">
        <v>1</v>
      </c>
      <c r="D11" s="2">
        <v>0</v>
      </c>
      <c r="E11" s="2">
        <v>0</v>
      </c>
      <c r="F11" s="2">
        <v>0</v>
      </c>
      <c r="G11" s="2">
        <v>1</v>
      </c>
      <c r="H11" s="2">
        <v>0</v>
      </c>
      <c r="I11" s="4">
        <v>1</v>
      </c>
    </row>
    <row r="12" spans="1:9" s="1" customFormat="1">
      <c r="A12" s="2" t="s">
        <v>11</v>
      </c>
      <c r="B12" s="3">
        <v>44112</v>
      </c>
      <c r="C12" s="2">
        <f>4.2+1.3+5.5*1.3/177+100*570/38184</f>
        <v>7.0331673218350401</v>
      </c>
      <c r="D12" s="2">
        <f>100*(1/3*125/225+1/3*125/200+1/3*155/400)</f>
        <v>52.268518518518512</v>
      </c>
      <c r="E12" s="2">
        <f>100*2/5</f>
        <v>40</v>
      </c>
      <c r="F12" s="2">
        <v>28</v>
      </c>
      <c r="G12" s="2">
        <v>1</v>
      </c>
      <c r="H12" s="2">
        <v>0</v>
      </c>
      <c r="I12" s="4">
        <v>0</v>
      </c>
    </row>
    <row r="13" spans="1:9" s="1" customFormat="1">
      <c r="A13" s="2" t="s">
        <v>12</v>
      </c>
      <c r="B13" s="3">
        <v>44112</v>
      </c>
      <c r="C13" s="2">
        <f>100*588/347000+(100*(21.3+7.6+7.5+1+500+20)*588/50)/347000</f>
        <v>2.0585083573487033</v>
      </c>
      <c r="D13" s="2">
        <f>100*1.25/6</f>
        <v>20.833333333333332</v>
      </c>
      <c r="E13" s="2">
        <f>100*(0.5*4/5+0.5*4/5.5)</f>
        <v>76.363636363636374</v>
      </c>
      <c r="F13" s="2">
        <f>(100*380*588/50)/347000+100*5/347</f>
        <v>2.7287608069164264</v>
      </c>
      <c r="G13" s="2">
        <v>1</v>
      </c>
      <c r="H13" s="2">
        <v>0</v>
      </c>
      <c r="I13" s="4">
        <v>1</v>
      </c>
    </row>
    <row r="14" spans="1:9" s="1" customFormat="1">
      <c r="A14" s="2" t="s">
        <v>13</v>
      </c>
      <c r="B14" s="3">
        <v>44111</v>
      </c>
      <c r="C14" s="2">
        <f>2+100*114/5087</f>
        <v>4.2410064871240412</v>
      </c>
      <c r="D14" s="2">
        <f>100*5/7</f>
        <v>71.428571428571431</v>
      </c>
      <c r="E14" s="2">
        <f>100*(0.5*12.5/17.5+0.5*1)</f>
        <v>85.714285714285722</v>
      </c>
      <c r="F14" s="2">
        <v>0</v>
      </c>
      <c r="G14" s="2">
        <v>1</v>
      </c>
      <c r="H14" s="2">
        <v>0</v>
      </c>
      <c r="I14" s="4">
        <v>0</v>
      </c>
    </row>
    <row r="15" spans="1:9" s="1" customFormat="1">
      <c r="A15" s="2" t="s">
        <v>14</v>
      </c>
      <c r="B15" s="3">
        <v>44112</v>
      </c>
      <c r="C15" s="2">
        <v>1.2</v>
      </c>
      <c r="D15" s="2">
        <f>100*1/8.75</f>
        <v>11.428571428571429</v>
      </c>
      <c r="E15" s="2">
        <v>0</v>
      </c>
      <c r="F15" s="2">
        <v>0</v>
      </c>
      <c r="G15" s="2">
        <v>1</v>
      </c>
      <c r="H15" s="2">
        <v>0</v>
      </c>
      <c r="I15" s="4">
        <v>1</v>
      </c>
    </row>
    <row r="16" spans="1:9" s="1" customFormat="1">
      <c r="A16" s="2" t="s">
        <v>16</v>
      </c>
      <c r="B16" s="3">
        <v>44112</v>
      </c>
      <c r="C16" s="2">
        <f>4.3+100*(390+87.3)/18292+3.4</f>
        <v>10.309337415263503</v>
      </c>
      <c r="D16" s="2">
        <v>0</v>
      </c>
      <c r="E16" s="2">
        <v>0</v>
      </c>
      <c r="F16" s="2">
        <f>100*((1350+120+360)/12500)+12</f>
        <v>26.64</v>
      </c>
      <c r="G16" s="2">
        <v>1</v>
      </c>
      <c r="H16" s="2">
        <v>0</v>
      </c>
      <c r="I16" s="4">
        <v>0</v>
      </c>
    </row>
    <row r="17" spans="1:9" s="1" customFormat="1" ht="15" customHeight="1">
      <c r="A17" s="2" t="s">
        <v>17</v>
      </c>
      <c r="B17" s="3">
        <v>44070</v>
      </c>
      <c r="C17" s="2">
        <v>1</v>
      </c>
      <c r="D17" s="2">
        <v>0</v>
      </c>
      <c r="E17" s="2">
        <v>10</v>
      </c>
      <c r="F17" s="2">
        <v>0</v>
      </c>
      <c r="G17" s="2">
        <v>1</v>
      </c>
      <c r="H17" s="2">
        <v>0</v>
      </c>
      <c r="I17" s="4">
        <v>0</v>
      </c>
    </row>
    <row r="18" spans="1:9" s="1" customFormat="1">
      <c r="A18" s="2" t="s">
        <v>18</v>
      </c>
      <c r="B18" s="3">
        <v>44112</v>
      </c>
      <c r="C18" s="2">
        <v>1.7</v>
      </c>
      <c r="D18" s="2">
        <f>100*(0.5*0.5/4.5+0.5*0.5/2.5)</f>
        <v>15.555555555555555</v>
      </c>
      <c r="E18" s="2">
        <v>0</v>
      </c>
      <c r="F18" s="2">
        <f>100*4/14000+1.5+1.5</f>
        <v>3.0285714285714285</v>
      </c>
      <c r="G18" s="2">
        <v>1</v>
      </c>
      <c r="H18" s="2">
        <v>0</v>
      </c>
      <c r="I18" s="4">
        <v>0</v>
      </c>
    </row>
    <row r="19" spans="1:9" s="1" customFormat="1">
      <c r="A19" s="2" t="s">
        <v>19</v>
      </c>
      <c r="B19" s="3">
        <v>44112</v>
      </c>
      <c r="C19" s="2">
        <f>100*3.3*0.013/2.842+100*5/2842</f>
        <v>1.685432793807178</v>
      </c>
      <c r="D19" s="2">
        <v>0</v>
      </c>
      <c r="E19" s="2">
        <f>100*2/9</f>
        <v>22.222222222222221</v>
      </c>
      <c r="F19" s="2">
        <f>100*3*0.013/2.842</f>
        <v>1.3722730471498943</v>
      </c>
      <c r="G19" s="2">
        <v>1</v>
      </c>
      <c r="H19" s="2">
        <v>0</v>
      </c>
      <c r="I19" s="4">
        <v>0</v>
      </c>
    </row>
    <row r="20" spans="1:9" s="1" customFormat="1">
      <c r="A20" s="2" t="s">
        <v>20</v>
      </c>
      <c r="B20" s="3">
        <v>44098</v>
      </c>
      <c r="C20" s="2">
        <f>((100*219)+150*(73+58))/42400</f>
        <v>0.97995283018867929</v>
      </c>
      <c r="D20" s="2">
        <v>0</v>
      </c>
      <c r="E20" s="2">
        <v>0</v>
      </c>
      <c r="F20" s="7">
        <f>100*(1740+160+17.5+729+1166+510)/42401</f>
        <v>10.194335039267942</v>
      </c>
      <c r="G20" s="2">
        <v>1</v>
      </c>
      <c r="H20" s="2">
        <v>0</v>
      </c>
      <c r="I20" s="4">
        <v>0</v>
      </c>
    </row>
    <row r="21" spans="1:9" s="1" customFormat="1">
      <c r="A21" s="2" t="s">
        <v>163</v>
      </c>
      <c r="B21" s="3">
        <v>44056</v>
      </c>
      <c r="C21" s="2">
        <f>0.15+0.1+0.15+0.16+0.08+1.5</f>
        <v>2.14</v>
      </c>
      <c r="D21" s="2">
        <v>0</v>
      </c>
      <c r="E21" s="2">
        <v>0</v>
      </c>
      <c r="F21" s="2">
        <v>1.5</v>
      </c>
      <c r="G21" s="2">
        <v>1</v>
      </c>
      <c r="H21" s="2">
        <v>0</v>
      </c>
      <c r="I21" s="4">
        <v>0</v>
      </c>
    </row>
    <row r="22" spans="1:9" s="1" customFormat="1">
      <c r="A22" s="2" t="s">
        <v>21</v>
      </c>
      <c r="B22" s="3">
        <v>44084</v>
      </c>
      <c r="C22" s="2">
        <f>1.1-0.55*0.8</f>
        <v>0.66</v>
      </c>
      <c r="D22" s="2">
        <f>100*50/475</f>
        <v>10.526315789473685</v>
      </c>
      <c r="E22" s="2">
        <f>100*2.5/5</f>
        <v>50</v>
      </c>
      <c r="F22" s="2">
        <f>0.55*0.8</f>
        <v>0.44000000000000006</v>
      </c>
      <c r="G22" s="2">
        <v>1</v>
      </c>
      <c r="H22" s="2">
        <v>0</v>
      </c>
      <c r="I22" s="4">
        <v>1</v>
      </c>
    </row>
    <row r="23" spans="1:9" s="1" customFormat="1">
      <c r="A23" s="2" t="s">
        <v>22</v>
      </c>
      <c r="B23" s="3">
        <v>44113</v>
      </c>
      <c r="C23" s="2">
        <v>12</v>
      </c>
      <c r="D23" s="2">
        <f>100*(2.25/4.25)</f>
        <v>52.941176470588239</v>
      </c>
      <c r="E23" s="2">
        <f>100*14/31</f>
        <v>45.161290322580648</v>
      </c>
      <c r="F23" s="2">
        <f>100*9/1893+4.5</f>
        <v>4.9754358161648176</v>
      </c>
      <c r="G23" s="2">
        <v>1</v>
      </c>
      <c r="H23" s="2">
        <f>100*(110)/1893</f>
        <v>5.8108821975699945</v>
      </c>
      <c r="I23" s="4">
        <v>0</v>
      </c>
    </row>
    <row r="24" spans="1:9" s="1" customFormat="1">
      <c r="A24" s="2" t="s">
        <v>23</v>
      </c>
      <c r="B24" s="3">
        <v>44112</v>
      </c>
      <c r="C24" s="2">
        <f>100*(587-587/1.05)/13568</f>
        <v>0.20601695867026062</v>
      </c>
      <c r="D24" s="2">
        <v>0</v>
      </c>
      <c r="E24" s="2">
        <v>0</v>
      </c>
      <c r="F24" s="2">
        <f>3.2-C24</f>
        <v>2.9939830413297397</v>
      </c>
      <c r="G24" s="2">
        <v>1</v>
      </c>
      <c r="H24" s="2">
        <v>0</v>
      </c>
      <c r="I24" s="4">
        <v>0</v>
      </c>
    </row>
    <row r="25" spans="1:9" s="1" customFormat="1">
      <c r="A25" s="2" t="s">
        <v>24</v>
      </c>
      <c r="B25" s="3">
        <v>44112</v>
      </c>
      <c r="C25" s="2">
        <f>1.2+0.5+0.4+0.05+0.41+0.7+2.3+(100*1573/1.73)/66250+100*(390+87.3)/18292</f>
        <v>9.5417880641892303</v>
      </c>
      <c r="D25" s="2">
        <v>0</v>
      </c>
      <c r="E25" s="2">
        <v>0</v>
      </c>
      <c r="F25" s="7">
        <f>8.6+100*232.846/66250+100*2.26/66.25</f>
        <v>12.362786415094339</v>
      </c>
      <c r="G25" s="2">
        <v>1</v>
      </c>
      <c r="H25" s="2">
        <v>0</v>
      </c>
      <c r="I25" s="4">
        <v>0</v>
      </c>
    </row>
    <row r="26" spans="1:9" s="1" customFormat="1">
      <c r="A26" s="2" t="s">
        <v>25</v>
      </c>
      <c r="B26" s="3">
        <v>44098</v>
      </c>
      <c r="C26" s="2">
        <f>100*115.3/14593</f>
        <v>0.79010484478859733</v>
      </c>
      <c r="D26" s="2">
        <f>100*(0.5*0.5/4.5+0.5*0.5/2.5)</f>
        <v>15.555555555555555</v>
      </c>
      <c r="E26" s="7">
        <v>0</v>
      </c>
      <c r="F26" s="2">
        <v>1.3</v>
      </c>
      <c r="G26" s="2">
        <v>1</v>
      </c>
      <c r="H26" s="2">
        <v>0</v>
      </c>
      <c r="I26" s="4">
        <v>0</v>
      </c>
    </row>
    <row r="27" spans="1:9" s="1" customFormat="1">
      <c r="A27" s="2" t="s">
        <v>26</v>
      </c>
      <c r="B27" s="3">
        <v>44112</v>
      </c>
      <c r="C27" s="2">
        <f>0.5*4.7+0.4</f>
        <v>2.75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4">
        <v>0</v>
      </c>
    </row>
    <row r="28" spans="1:9" s="1" customFormat="1">
      <c r="A28" s="2" t="s">
        <v>27</v>
      </c>
      <c r="B28" s="3">
        <v>44112</v>
      </c>
      <c r="C28" s="2">
        <f>(1+1+0.3+0.76+2.2)*1.2/2.2</f>
        <v>2.8690909090909087</v>
      </c>
      <c r="D28" s="2">
        <f>100*(1.25/1.5)</f>
        <v>83.333333333333343</v>
      </c>
      <c r="E28" s="2">
        <f>100*3/13</f>
        <v>23.076923076923077</v>
      </c>
      <c r="F28" s="2">
        <v>0</v>
      </c>
      <c r="G28" s="2">
        <v>1</v>
      </c>
      <c r="H28" s="2">
        <v>0</v>
      </c>
      <c r="I28" s="4">
        <v>0</v>
      </c>
    </row>
    <row r="29" spans="1:9" s="1" customFormat="1">
      <c r="A29" s="2" t="s">
        <v>28</v>
      </c>
      <c r="B29" s="3">
        <v>44111</v>
      </c>
      <c r="C29" s="2">
        <f>100*(460+64+200)/26730</f>
        <v>2.7085671530115976</v>
      </c>
      <c r="D29" s="2">
        <f>100*0.17/0.55</f>
        <v>30.909090909090907</v>
      </c>
      <c r="E29" s="2">
        <f>100*(0.5*5/12+0.5*1/8)</f>
        <v>27.083333333333336</v>
      </c>
      <c r="F29" s="2">
        <f>100*600/26730</f>
        <v>2.244668911335578</v>
      </c>
      <c r="G29" s="2">
        <v>1</v>
      </c>
      <c r="H29" s="2">
        <v>0</v>
      </c>
      <c r="I29" s="4">
        <v>0</v>
      </c>
    </row>
    <row r="30" spans="1:9" s="1" customFormat="1">
      <c r="A30" s="2" t="s">
        <v>29</v>
      </c>
      <c r="B30" s="3">
        <v>44111</v>
      </c>
      <c r="C30" s="2">
        <f>100*750/38632</f>
        <v>1.9413957341064403</v>
      </c>
      <c r="D30" s="2">
        <f>100*(0.5*25/350+0.5*1/6)</f>
        <v>11.904761904761903</v>
      </c>
      <c r="E30" s="2">
        <v>0</v>
      </c>
      <c r="F30" s="2">
        <f>100*310/38632</f>
        <v>0.80244357009732858</v>
      </c>
      <c r="G30" s="2">
        <v>1</v>
      </c>
      <c r="H30" s="2">
        <v>0</v>
      </c>
      <c r="I30" s="4">
        <v>0</v>
      </c>
    </row>
    <row r="31" spans="1:9" s="1" customFormat="1">
      <c r="A31" s="2" t="s">
        <v>30</v>
      </c>
      <c r="B31" s="3">
        <v>44111</v>
      </c>
      <c r="C31" s="2">
        <v>16.399999999999999</v>
      </c>
      <c r="D31" s="2">
        <f>100*150/175</f>
        <v>85.714285714285708</v>
      </c>
      <c r="E31" s="2">
        <f>100*125/225</f>
        <v>55.555555555555557</v>
      </c>
      <c r="F31" s="2">
        <f>100*264.25/1741</f>
        <v>15.178058587018954</v>
      </c>
      <c r="G31" s="2">
        <v>1</v>
      </c>
      <c r="H31" s="2">
        <v>0</v>
      </c>
      <c r="I31" s="4">
        <v>0</v>
      </c>
    </row>
    <row r="32" spans="1:9" s="1" customFormat="1">
      <c r="A32" s="2" t="s">
        <v>168</v>
      </c>
      <c r="B32" s="3">
        <v>44112</v>
      </c>
      <c r="C32" s="2">
        <f>44*1.9/27</f>
        <v>3.0962962962962961</v>
      </c>
      <c r="D32" s="2">
        <f>100*(0.5*25/350+0.5*100/600)</f>
        <v>11.904761904761903</v>
      </c>
      <c r="E32" s="2">
        <v>0</v>
      </c>
      <c r="F32" s="2">
        <f>100*(460/6)/2321</f>
        <v>3.3031739192876635</v>
      </c>
      <c r="G32" s="2">
        <v>1</v>
      </c>
      <c r="H32" s="2">
        <v>0</v>
      </c>
      <c r="I32" s="4">
        <v>0</v>
      </c>
    </row>
    <row r="33" spans="1:9" s="1" customFormat="1">
      <c r="A33" s="2" t="s">
        <v>31</v>
      </c>
      <c r="B33" s="3">
        <v>44112</v>
      </c>
      <c r="C33" s="2">
        <f>100*408/11051+0.7/2</f>
        <v>4.0419735770518503</v>
      </c>
      <c r="D33" s="2">
        <f>100*(0.5*25/350+0.5*100/600)</f>
        <v>11.904761904761903</v>
      </c>
      <c r="E33" s="2">
        <v>0</v>
      </c>
      <c r="F33" s="2">
        <f>100*(460/6)/11051</f>
        <v>0.6937532048381746</v>
      </c>
      <c r="G33" s="2">
        <v>1</v>
      </c>
      <c r="H33" s="2">
        <v>0</v>
      </c>
      <c r="I33" s="4">
        <v>0</v>
      </c>
    </row>
    <row r="34" spans="1:9" s="1" customFormat="1">
      <c r="A34" s="2" t="s">
        <v>32</v>
      </c>
      <c r="B34" s="3">
        <v>44085</v>
      </c>
      <c r="C34" s="2">
        <f>4.7+14.1*4.7/11.75</f>
        <v>10.34</v>
      </c>
      <c r="D34" s="2">
        <f>100*125/175</f>
        <v>71.428571428571431</v>
      </c>
      <c r="E34" s="2">
        <v>0</v>
      </c>
      <c r="F34" s="2">
        <f>100*35/294.237</f>
        <v>11.895172938821425</v>
      </c>
      <c r="G34" s="2">
        <v>1</v>
      </c>
      <c r="H34" s="2">
        <f>100*23.93/294.237</f>
        <v>8.1328996693141917</v>
      </c>
      <c r="I34" s="4">
        <v>1</v>
      </c>
    </row>
    <row r="35" spans="1:9" s="1" customFormat="1">
      <c r="A35" s="2" t="s">
        <v>33</v>
      </c>
      <c r="B35" s="3">
        <v>44112</v>
      </c>
      <c r="C35" s="2">
        <v>4.5</v>
      </c>
      <c r="D35" s="2">
        <f>100*0.375/2.4</f>
        <v>15.625</v>
      </c>
      <c r="E35" s="2">
        <f>100*0.75/6.75</f>
        <v>11.111111111111111</v>
      </c>
      <c r="F35" s="2">
        <f>100*1196.785716/14140</f>
        <v>8.4638310891089112</v>
      </c>
      <c r="G35" s="2">
        <v>1</v>
      </c>
      <c r="H35" s="2">
        <v>0</v>
      </c>
      <c r="I35" s="4">
        <v>1</v>
      </c>
    </row>
    <row r="36" spans="1:9" s="1" customFormat="1">
      <c r="A36" s="2" t="s">
        <v>35</v>
      </c>
      <c r="B36" s="3">
        <v>44111</v>
      </c>
      <c r="C36" s="2">
        <v>2.8</v>
      </c>
      <c r="D36" s="2">
        <f>100*250/425</f>
        <v>58.823529411764703</v>
      </c>
      <c r="E36" s="2">
        <f>100*(0.5*3/11+0.5*1/4.5)</f>
        <v>24.747474747474747</v>
      </c>
      <c r="F36" s="2">
        <f>100*3.85/327.895</f>
        <v>1.1741563610302079</v>
      </c>
      <c r="G36" s="2">
        <v>1</v>
      </c>
      <c r="H36" s="2">
        <f>100*1.4/327.895</f>
        <v>0.42696594946553013</v>
      </c>
      <c r="I36" s="4">
        <v>1</v>
      </c>
    </row>
    <row r="37" spans="1:9" s="1" customFormat="1">
      <c r="A37" s="2" t="s">
        <v>162</v>
      </c>
      <c r="B37" s="3">
        <v>44112</v>
      </c>
      <c r="C37" s="1">
        <v>0.3</v>
      </c>
      <c r="D37" s="1">
        <f>100*-9.5/9</f>
        <v>-105.55555555555556</v>
      </c>
      <c r="E37" s="1">
        <f>100*2/2</f>
        <v>100</v>
      </c>
      <c r="F37" s="1">
        <v>0</v>
      </c>
      <c r="G37" s="1">
        <v>1</v>
      </c>
      <c r="H37" s="1">
        <f>100*25/48994</f>
        <v>5.1026656325264319E-2</v>
      </c>
      <c r="I37" s="8">
        <v>0</v>
      </c>
    </row>
    <row r="38" spans="1:9" s="1" customFormat="1">
      <c r="A38" s="2" t="s">
        <v>164</v>
      </c>
      <c r="B38" s="3">
        <v>44112</v>
      </c>
      <c r="C38" s="2">
        <f>0.03*1.6+9.4*1.6/170</f>
        <v>0.13647058823529412</v>
      </c>
      <c r="D38" s="2">
        <f>100*(0.5*25/350+0.5*100/600)</f>
        <v>11.904761904761903</v>
      </c>
      <c r="E38" s="2">
        <v>0</v>
      </c>
      <c r="F38" s="2">
        <f>100*(460/6+181)/11576</f>
        <v>2.2258696152960149</v>
      </c>
      <c r="G38" s="2">
        <v>1</v>
      </c>
      <c r="H38" s="2">
        <v>0</v>
      </c>
      <c r="I38" s="4">
        <v>0</v>
      </c>
    </row>
    <row r="39" spans="1:9" s="1" customFormat="1">
      <c r="A39" s="2" t="s">
        <v>39</v>
      </c>
      <c r="B39" s="3">
        <v>44112</v>
      </c>
      <c r="C39" s="2">
        <f>100*(150000*3*375000+3100000000)/(569.15*61021000000)</f>
        <v>0.49481570557373095</v>
      </c>
      <c r="D39" s="2">
        <f>100*1.5/2.25</f>
        <v>66.666666666666671</v>
      </c>
      <c r="E39" s="2">
        <v>0</v>
      </c>
      <c r="F39" s="2">
        <f>100*1600000000/(569.15*61021000000)</f>
        <v>4.6069544889029354E-3</v>
      </c>
      <c r="G39" s="2">
        <v>1</v>
      </c>
      <c r="H39" s="2">
        <v>0</v>
      </c>
      <c r="I39" s="4">
        <v>1</v>
      </c>
    </row>
    <row r="40" spans="1:9">
      <c r="A40" s="2" t="s">
        <v>41</v>
      </c>
      <c r="B40" s="3">
        <v>44112</v>
      </c>
      <c r="C40" s="2">
        <f>0.3+2.3</f>
        <v>2.5999999999999996</v>
      </c>
      <c r="D40" s="2">
        <f>100*(0.5*0.5/4.5+0.5*0.5/2.5)</f>
        <v>15.555555555555555</v>
      </c>
      <c r="E40" s="2">
        <v>0</v>
      </c>
      <c r="F40" s="2">
        <v>2.1</v>
      </c>
      <c r="G40" s="2">
        <v>1</v>
      </c>
      <c r="H40" s="2">
        <v>0</v>
      </c>
      <c r="I40" s="4">
        <v>0</v>
      </c>
    </row>
    <row r="41" spans="1:9" s="1" customFormat="1">
      <c r="A41" s="2" t="s">
        <v>42</v>
      </c>
      <c r="B41" s="3">
        <v>44112</v>
      </c>
      <c r="C41" s="2">
        <f>2.3+4.3*100/60.702+100*8.5*4.3/(30*60.702)+100*(390+87.3)/18292</f>
        <v>14.000196585197498</v>
      </c>
      <c r="D41" s="2">
        <f>100*25/30</f>
        <v>83.333333333333329</v>
      </c>
      <c r="E41" s="2">
        <f>100*3/12</f>
        <v>25</v>
      </c>
      <c r="F41" s="2">
        <f>100*3.63/60.702</f>
        <v>5.9800336068004354</v>
      </c>
      <c r="G41" s="2">
        <v>1</v>
      </c>
      <c r="H41" s="2">
        <f>100*2330/60702</f>
        <v>3.8384237751639154</v>
      </c>
      <c r="I41" s="4">
        <v>1</v>
      </c>
    </row>
    <row r="42" spans="1:9" s="1" customFormat="1">
      <c r="A42" s="2" t="s">
        <v>43</v>
      </c>
      <c r="B42" s="3">
        <v>44112</v>
      </c>
      <c r="C42" s="2">
        <f>4.5+4.3+430*4.3/896+100*(390+87.3)/18292</f>
        <v>13.472953486692075</v>
      </c>
      <c r="D42" s="2">
        <v>0</v>
      </c>
      <c r="E42" s="2">
        <v>0</v>
      </c>
      <c r="F42" s="2">
        <f>100*((1350+120+360)/12500)+100*(2230)/24280</f>
        <v>23.824514003294894</v>
      </c>
      <c r="G42" s="2">
        <v>1</v>
      </c>
      <c r="H42" s="2">
        <v>0</v>
      </c>
      <c r="I42" s="4">
        <v>0</v>
      </c>
    </row>
    <row r="43" spans="1:9" s="1" customFormat="1">
      <c r="A43" s="2" t="s">
        <v>44</v>
      </c>
      <c r="B43" s="3">
        <v>44112</v>
      </c>
      <c r="C43" s="2">
        <f>4.7+2.3+100*(390+87.3)/18292</f>
        <v>9.6093374152635036</v>
      </c>
      <c r="D43" s="2">
        <f>100*200/225</f>
        <v>88.888888888888886</v>
      </c>
      <c r="E43" s="2">
        <f>100*125/175</f>
        <v>71.428571428571431</v>
      </c>
      <c r="F43" s="2">
        <f>9.25</f>
        <v>9.25</v>
      </c>
      <c r="G43" s="2">
        <v>1</v>
      </c>
      <c r="H43" s="2">
        <v>0</v>
      </c>
      <c r="I43" s="4">
        <v>0</v>
      </c>
    </row>
    <row r="44" spans="1:9" s="1" customFormat="1">
      <c r="A44" s="2" t="s">
        <v>45</v>
      </c>
      <c r="B44" s="3">
        <v>44111</v>
      </c>
      <c r="C44" s="2">
        <f>5.7+5.1+2.3+0.91*100/347.176+100*(390+87.3)/18292</f>
        <v>15.971452307998026</v>
      </c>
      <c r="D44" s="2">
        <f>-0.15/0.75*100</f>
        <v>-20</v>
      </c>
      <c r="E44" s="2">
        <v>100</v>
      </c>
      <c r="F44" s="2">
        <f>100*27.13/347.176</f>
        <v>7.8144802636126922</v>
      </c>
      <c r="G44" s="2">
        <v>1</v>
      </c>
      <c r="H44" s="2">
        <v>0</v>
      </c>
      <c r="I44" s="4">
        <v>0</v>
      </c>
    </row>
    <row r="45" spans="1:9" s="1" customFormat="1">
      <c r="A45" s="2" t="s">
        <v>46</v>
      </c>
      <c r="B45" s="3">
        <v>44112</v>
      </c>
      <c r="C45" s="2">
        <v>2.4</v>
      </c>
      <c r="D45" s="2">
        <v>0</v>
      </c>
      <c r="E45" s="2">
        <v>0</v>
      </c>
      <c r="F45" s="2">
        <v>0</v>
      </c>
      <c r="G45" s="2">
        <v>1</v>
      </c>
      <c r="H45" s="2">
        <v>0</v>
      </c>
      <c r="I45" s="4">
        <v>0</v>
      </c>
    </row>
    <row r="46" spans="1:9" s="1" customFormat="1">
      <c r="A46" s="2" t="s">
        <v>152</v>
      </c>
      <c r="B46" s="3">
        <v>44112</v>
      </c>
      <c r="C46" s="2">
        <f>0.75+2.4*0.75/32+4.5</f>
        <v>5.3062500000000004</v>
      </c>
      <c r="D46" s="2">
        <f>100*(1/5*1/4.5+1/5*1/6+1/5*0.5/3+1/5*1.8/2.7+1/5*4.5/6)</f>
        <v>39.444444444444443</v>
      </c>
      <c r="E46" s="2">
        <f>100*25/100</f>
        <v>25</v>
      </c>
      <c r="F46" s="2">
        <f>7.4+100*(2000+60)/85630+20*2/90</f>
        <v>10.250143381732778</v>
      </c>
      <c r="G46" s="2">
        <v>1</v>
      </c>
      <c r="H46" s="2">
        <v>0</v>
      </c>
      <c r="I46" s="4">
        <v>1</v>
      </c>
    </row>
    <row r="47" spans="1:9" s="1" customFormat="1">
      <c r="A47" s="2" t="s">
        <v>149</v>
      </c>
      <c r="B47" s="3">
        <v>44096</v>
      </c>
      <c r="C47" s="2">
        <f>100*1.2/108.398</f>
        <v>1.107031495046034</v>
      </c>
      <c r="D47" s="2">
        <v>0</v>
      </c>
      <c r="E47" s="2">
        <v>0</v>
      </c>
      <c r="F47" s="2">
        <f>100*0.95/108.398</f>
        <v>0.8763999335781103</v>
      </c>
      <c r="G47" s="2">
        <v>1</v>
      </c>
      <c r="H47" s="2">
        <v>0</v>
      </c>
      <c r="I47" s="4">
        <v>0</v>
      </c>
    </row>
    <row r="48" spans="1:9" s="1" customFormat="1">
      <c r="A48" s="2" t="s">
        <v>47</v>
      </c>
      <c r="B48" s="3">
        <v>44112</v>
      </c>
      <c r="C48" s="2">
        <v>1.8</v>
      </c>
      <c r="D48" s="2">
        <f>100*3/12.75</f>
        <v>23.529411764705884</v>
      </c>
      <c r="E48" s="2">
        <v>0</v>
      </c>
      <c r="F48" s="2">
        <f>123*1.8/100</f>
        <v>2.214</v>
      </c>
      <c r="G48" s="2">
        <v>1</v>
      </c>
      <c r="H48" s="2">
        <v>0</v>
      </c>
      <c r="I48" s="4">
        <v>1</v>
      </c>
    </row>
    <row r="49" spans="1:9" s="1" customFormat="1">
      <c r="A49" s="2" t="s">
        <v>48</v>
      </c>
      <c r="B49" s="3">
        <v>44098</v>
      </c>
      <c r="C49" s="2">
        <f>100*350/26057</f>
        <v>1.3432091184710442</v>
      </c>
      <c r="D49" s="2">
        <v>0</v>
      </c>
      <c r="E49" s="2">
        <f>0.5*100*8/22+0.5*25</f>
        <v>30.681818181818183</v>
      </c>
      <c r="F49" s="2">
        <f>100*650/26057</f>
        <v>2.4945312200176537</v>
      </c>
      <c r="G49" s="2">
        <v>1</v>
      </c>
      <c r="H49" s="2">
        <v>0</v>
      </c>
      <c r="I49" s="4">
        <v>0</v>
      </c>
    </row>
    <row r="50" spans="1:9" s="1" customFormat="1">
      <c r="A50" s="2" t="s">
        <v>49</v>
      </c>
      <c r="B50" s="3">
        <v>44110</v>
      </c>
      <c r="C50" s="2">
        <v>2</v>
      </c>
      <c r="D50" s="2">
        <f>100*(0.5*25/350+0.5*100/600)</f>
        <v>11.904761904761903</v>
      </c>
      <c r="E50" s="2">
        <v>0</v>
      </c>
      <c r="F50" s="2">
        <v>0</v>
      </c>
      <c r="G50" s="2">
        <v>1</v>
      </c>
      <c r="H50" s="2">
        <v>0</v>
      </c>
      <c r="I50" s="4">
        <v>0</v>
      </c>
    </row>
    <row r="51" spans="1:9" s="1" customFormat="1">
      <c r="A51" s="2" t="s">
        <v>50</v>
      </c>
      <c r="B51" s="3">
        <v>44110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4">
        <v>0</v>
      </c>
    </row>
    <row r="52" spans="1:9" s="1" customFormat="1">
      <c r="A52" s="2" t="s">
        <v>51</v>
      </c>
      <c r="B52" s="3">
        <v>44112</v>
      </c>
      <c r="C52" s="2">
        <f>7+4.3+100*(390+87.3)/18292</f>
        <v>13.909337415263504</v>
      </c>
      <c r="D52" s="2">
        <v>0</v>
      </c>
      <c r="E52" s="2">
        <v>100</v>
      </c>
      <c r="F52" s="2">
        <f>100*((1350+120+360)/12500)+100*110/27790+100*18.9/27790</f>
        <v>15.103835912198633</v>
      </c>
      <c r="G52" s="2">
        <v>1</v>
      </c>
      <c r="H52" s="2">
        <v>0</v>
      </c>
      <c r="I52" s="4">
        <v>0</v>
      </c>
    </row>
    <row r="53" spans="1:9" s="1" customFormat="1">
      <c r="A53" s="2" t="s">
        <v>52</v>
      </c>
      <c r="B53" s="3">
        <v>44111</v>
      </c>
      <c r="C53" s="2">
        <v>1.88</v>
      </c>
      <c r="D53" s="2">
        <f>100*(2.75/6.5)</f>
        <v>42.307692307692307</v>
      </c>
      <c r="E53" s="2">
        <f>100*(1/2*1/6+1/4*5/25+1/4*4/22)</f>
        <v>17.878787878787879</v>
      </c>
      <c r="F53" s="2">
        <v>0</v>
      </c>
      <c r="G53" s="2">
        <v>1</v>
      </c>
      <c r="H53" s="2">
        <v>0</v>
      </c>
      <c r="I53" s="4">
        <v>0</v>
      </c>
    </row>
    <row r="54" spans="1:9">
      <c r="A54" s="2" t="s">
        <v>153</v>
      </c>
      <c r="B54" s="3">
        <v>44110</v>
      </c>
      <c r="C54" s="2">
        <f>1.6+0.15+1+0.6+100*88/91166+100*88/91166</f>
        <v>3.5430544281859464</v>
      </c>
      <c r="D54" s="2">
        <v>0</v>
      </c>
      <c r="E54" s="2">
        <v>0</v>
      </c>
      <c r="F54" s="2">
        <f>0.45+33*0.45/15</f>
        <v>1.44</v>
      </c>
      <c r="G54" s="2">
        <v>0</v>
      </c>
      <c r="H54" s="2">
        <v>0</v>
      </c>
      <c r="I54" s="4">
        <v>0</v>
      </c>
    </row>
    <row r="55" spans="1:9">
      <c r="A55" s="2" t="s">
        <v>53</v>
      </c>
      <c r="B55" s="3">
        <v>44112</v>
      </c>
      <c r="C55" s="2">
        <f>8.7+0.16*8.7+8.7*(50.9+22.5)/1000</f>
        <v>10.730579999999998</v>
      </c>
      <c r="D55" s="2">
        <f>50</f>
        <v>50</v>
      </c>
      <c r="E55" s="2">
        <v>0</v>
      </c>
      <c r="F55" s="2">
        <f>100*440*0.46/5524</f>
        <v>3.6640115858073861</v>
      </c>
      <c r="G55" s="2">
        <v>0</v>
      </c>
      <c r="H55" s="2">
        <f>100*2/5524</f>
        <v>3.6205648081100654E-2</v>
      </c>
      <c r="I55" s="4">
        <v>1</v>
      </c>
    </row>
    <row r="56" spans="1:9">
      <c r="A56" s="2" t="s">
        <v>54</v>
      </c>
      <c r="B56" s="3">
        <v>44112</v>
      </c>
      <c r="C56" s="2">
        <f>3+4.5+2+0.3+4.3+4.85*0.3/0.7+100*71.09/270000+100*(390+87.3+237.09)/18292</f>
        <v>20.110378862705762</v>
      </c>
      <c r="D56" s="2">
        <v>0</v>
      </c>
      <c r="E56" s="2">
        <v>100</v>
      </c>
      <c r="F56" s="2">
        <f>100*((1350+120+360)/12500)+100*55340/270000</f>
        <v>35.136296296296294</v>
      </c>
      <c r="G56" s="2">
        <v>1</v>
      </c>
      <c r="H56" s="2">
        <v>0</v>
      </c>
      <c r="I56" s="4">
        <v>0</v>
      </c>
    </row>
    <row r="57" spans="1:9">
      <c r="A57" s="2" t="s">
        <v>55</v>
      </c>
      <c r="B57" s="3">
        <v>44112</v>
      </c>
      <c r="C57" s="2">
        <f>135*5/110+4.3+100*(390+87.3)/18292+100*50/2700</f>
        <v>14.897552903478992</v>
      </c>
      <c r="D57" s="2">
        <v>0</v>
      </c>
      <c r="E57" s="2">
        <v>100</v>
      </c>
      <c r="F57" s="2">
        <f>100*((1350+120+360)/12500)+14</f>
        <v>28.64</v>
      </c>
      <c r="G57" s="2">
        <v>1</v>
      </c>
      <c r="H57" s="2">
        <v>0</v>
      </c>
      <c r="I57" s="4">
        <v>0</v>
      </c>
    </row>
    <row r="58" spans="1:9">
      <c r="A58" s="2" t="s">
        <v>56</v>
      </c>
      <c r="B58" s="3">
        <v>44112</v>
      </c>
      <c r="C58" s="2">
        <f>1.2+0.74</f>
        <v>1.94</v>
      </c>
      <c r="D58" s="2">
        <f>100*(0.5*25/350+0.5*100/600)</f>
        <v>11.904761904761903</v>
      </c>
      <c r="E58" s="2">
        <v>0</v>
      </c>
      <c r="F58" s="2">
        <f>100*375/16875</f>
        <v>2.2222222222222223</v>
      </c>
      <c r="G58" s="2">
        <v>1</v>
      </c>
      <c r="H58" s="2">
        <v>0</v>
      </c>
      <c r="I58" s="4">
        <v>0</v>
      </c>
    </row>
    <row r="59" spans="1:9" s="1" customFormat="1">
      <c r="A59" s="2" t="s">
        <v>165</v>
      </c>
      <c r="B59" s="3">
        <v>44112</v>
      </c>
      <c r="C59" s="2">
        <f>0.5+100*(15.8+1.5+10+9.81+546*15.8/800)/1773</f>
        <v>3.2012690355329951</v>
      </c>
      <c r="D59" s="2">
        <f>100*(2.5/12.5)</f>
        <v>20</v>
      </c>
      <c r="E59" s="2">
        <f>100*2/15</f>
        <v>13.333333333333334</v>
      </c>
      <c r="F59" s="2">
        <f>0.7+100*(855*15.8/800)/1773</f>
        <v>1.6524111675126902</v>
      </c>
      <c r="G59" s="2">
        <v>1</v>
      </c>
      <c r="H59" s="2">
        <f>100*(68.4+2.9+6.68)/1773</f>
        <v>4.3981951494641862</v>
      </c>
      <c r="I59" s="4">
        <v>1</v>
      </c>
    </row>
    <row r="60" spans="1:9" s="1" customFormat="1">
      <c r="A60" s="2" t="s">
        <v>57</v>
      </c>
      <c r="B60" s="3">
        <v>44112</v>
      </c>
      <c r="C60" s="2">
        <f>100*(3400+450+250+75+170+48+13+24+133.5+45+285+60+45+70+20+139+600+100+195+24)*0.32/15925</f>
        <v>12.350894819466248</v>
      </c>
      <c r="D60" s="2">
        <f>100*1/9</f>
        <v>11.111111111111111</v>
      </c>
      <c r="E60" s="2">
        <v>0</v>
      </c>
      <c r="F60" s="2">
        <f>100*(400)*0.32/15925</f>
        <v>0.8037676609105181</v>
      </c>
      <c r="G60" s="2">
        <v>1</v>
      </c>
      <c r="H60" s="2">
        <f>100*486/15925</f>
        <v>3.0518053375196232</v>
      </c>
      <c r="I60" s="4">
        <v>0</v>
      </c>
    </row>
    <row r="61" spans="1:9" s="1" customFormat="1">
      <c r="A61" s="2" t="s">
        <v>58</v>
      </c>
      <c r="B61" s="3">
        <v>44112</v>
      </c>
      <c r="C61" s="2">
        <f>4.9+4.3+(141+130)*4.9/156+100*(390+87.3)/18292</f>
        <v>20.32151690244299</v>
      </c>
      <c r="D61" s="2">
        <v>0</v>
      </c>
      <c r="E61" s="2">
        <v>100</v>
      </c>
      <c r="F61" s="2">
        <f>100*((1350+120+360)/12500)+100*235.9/3863+24</f>
        <v>44.746652860471137</v>
      </c>
      <c r="G61" s="2">
        <v>1</v>
      </c>
      <c r="H61" s="2">
        <v>0</v>
      </c>
      <c r="I61" s="4">
        <v>0</v>
      </c>
    </row>
    <row r="62" spans="1:9">
      <c r="A62" s="2" t="s">
        <v>59</v>
      </c>
      <c r="B62" s="3">
        <v>44110</v>
      </c>
      <c r="C62" s="2">
        <f>100*1936.77568/67077-0.3</f>
        <v>2.5873916245508894</v>
      </c>
      <c r="D62" s="2">
        <f>100*1.5/16</f>
        <v>9.375</v>
      </c>
      <c r="E62" s="2">
        <f>0.5*100*2/10+0.5*100*1.5/3</f>
        <v>35</v>
      </c>
      <c r="F62" s="2">
        <f>0.3+1.4+100*2.73/67.077</f>
        <v>5.7699494610671325</v>
      </c>
      <c r="G62" s="2">
        <v>1</v>
      </c>
      <c r="H62" s="2">
        <f>100*1/67.077</f>
        <v>1.4908239784128687</v>
      </c>
      <c r="I62" s="4">
        <v>0</v>
      </c>
    </row>
    <row r="63" spans="1:9">
      <c r="A63" s="2" t="s">
        <v>60</v>
      </c>
      <c r="B63" s="3">
        <v>44112</v>
      </c>
      <c r="C63" s="2">
        <f>14</f>
        <v>14</v>
      </c>
      <c r="D63" s="2">
        <v>0</v>
      </c>
      <c r="E63" s="2">
        <v>0</v>
      </c>
      <c r="F63" s="2">
        <f>100*((750+600+360)/12500)</f>
        <v>13.68</v>
      </c>
      <c r="G63" s="2">
        <v>1</v>
      </c>
      <c r="H63" s="2">
        <v>0</v>
      </c>
      <c r="I63" s="4">
        <v>0</v>
      </c>
    </row>
    <row r="64" spans="1:9">
      <c r="A64" s="2" t="s">
        <v>61</v>
      </c>
      <c r="B64" s="3">
        <v>44112</v>
      </c>
      <c r="C64" s="2">
        <v>3.4</v>
      </c>
      <c r="D64" s="2">
        <f>100/275*100</f>
        <v>36.363636363636367</v>
      </c>
      <c r="E64" s="2">
        <v>0</v>
      </c>
      <c r="F64" s="2">
        <f>100*1.5/81.318</f>
        <v>1.8446100494355493</v>
      </c>
      <c r="G64" s="2">
        <v>1</v>
      </c>
      <c r="H64" s="2">
        <v>0</v>
      </c>
      <c r="I64" s="4">
        <v>0</v>
      </c>
    </row>
    <row r="65" spans="1:9">
      <c r="A65" s="2" t="s">
        <v>62</v>
      </c>
      <c r="B65" s="3">
        <v>44112</v>
      </c>
      <c r="C65" s="2">
        <v>2.94</v>
      </c>
      <c r="D65" s="2">
        <f>100*1/12</f>
        <v>8.3333333333333339</v>
      </c>
      <c r="E65" s="2">
        <f>100*1/16</f>
        <v>6.25</v>
      </c>
      <c r="F65" s="2">
        <v>0</v>
      </c>
      <c r="G65" s="2">
        <v>1</v>
      </c>
      <c r="H65" s="2">
        <v>0</v>
      </c>
      <c r="I65" s="4">
        <v>0</v>
      </c>
    </row>
    <row r="66" spans="1:9">
      <c r="A66" s="2" t="s">
        <v>63</v>
      </c>
      <c r="B66" s="3">
        <v>44112</v>
      </c>
      <c r="C66" s="2">
        <f>0.3+0.07+222*5*0.07/580</f>
        <v>0.50396551724137928</v>
      </c>
      <c r="D66" s="2">
        <v>15.55555556</v>
      </c>
      <c r="E66" s="2">
        <v>0</v>
      </c>
      <c r="F66" s="2">
        <v>3.1</v>
      </c>
      <c r="G66" s="2">
        <v>1</v>
      </c>
      <c r="H66" s="2">
        <v>0</v>
      </c>
      <c r="I66" s="4">
        <v>0</v>
      </c>
    </row>
    <row r="67" spans="1:9">
      <c r="A67" s="2" t="s">
        <v>64</v>
      </c>
      <c r="B67" s="3">
        <v>44112</v>
      </c>
      <c r="C67" s="2">
        <f>100*330*0.0048/3.899</f>
        <v>40.625801487560906</v>
      </c>
      <c r="D67" s="2">
        <v>0</v>
      </c>
      <c r="E67" s="2">
        <f>100*2/12</f>
        <v>16.666666666666668</v>
      </c>
      <c r="F67" s="2">
        <f>100*20*0.0048/3899</f>
        <v>2.4621697871249036E-3</v>
      </c>
      <c r="G67" s="2">
        <v>1</v>
      </c>
      <c r="H67" s="2">
        <v>0</v>
      </c>
      <c r="I67" s="4">
        <v>0</v>
      </c>
    </row>
    <row r="68" spans="1:9" s="1" customFormat="1">
      <c r="A68" s="2" t="s">
        <v>65</v>
      </c>
      <c r="B68" s="3">
        <v>44112</v>
      </c>
      <c r="C68" s="2">
        <v>2.12</v>
      </c>
      <c r="D68" s="2">
        <f>1/5*20+1/5*100*1/7+1/5*1/3*100+1/5*0+1/5*5/22</f>
        <v>13.56926406926407</v>
      </c>
      <c r="E68" s="2">
        <f>(1/3*5/45+1/3*5/33.5+1/3*5/45)*100</f>
        <v>12.382531785516859</v>
      </c>
      <c r="F68" s="2">
        <v>0</v>
      </c>
      <c r="G68" s="2">
        <v>1</v>
      </c>
      <c r="H68" s="2">
        <v>0</v>
      </c>
      <c r="I68" s="4">
        <v>0</v>
      </c>
    </row>
    <row r="69" spans="1:9" s="1" customFormat="1">
      <c r="A69" s="2" t="s">
        <v>66</v>
      </c>
      <c r="B69" s="3">
        <v>44097</v>
      </c>
      <c r="C69" s="2">
        <v>2.1</v>
      </c>
      <c r="D69" s="2">
        <f>100*150/525</f>
        <v>28.571428571428573</v>
      </c>
      <c r="E69" s="2">
        <v>0</v>
      </c>
      <c r="F69" s="2">
        <f>2+3.5</f>
        <v>5.5</v>
      </c>
      <c r="G69" s="2">
        <v>1</v>
      </c>
      <c r="H69" s="2">
        <v>0</v>
      </c>
      <c r="I69" s="4">
        <v>0</v>
      </c>
    </row>
    <row r="70" spans="1:9" s="1" customFormat="1">
      <c r="A70" s="2" t="s">
        <v>34</v>
      </c>
      <c r="B70" s="3">
        <v>44112</v>
      </c>
      <c r="C70" s="2">
        <v>11</v>
      </c>
      <c r="D70" s="2">
        <f>100*1.14/2</f>
        <v>56.999999999999993</v>
      </c>
      <c r="E70" s="2">
        <f>100*1/2</f>
        <v>50</v>
      </c>
      <c r="F70" s="2">
        <f>100*(10+70*0.13)/372.989</f>
        <v>5.1207944470212263</v>
      </c>
      <c r="G70" s="2">
        <v>1</v>
      </c>
      <c r="H70" s="2">
        <v>0</v>
      </c>
      <c r="I70" s="4">
        <v>0</v>
      </c>
    </row>
    <row r="71" spans="1:9" s="1" customFormat="1">
      <c r="A71" s="2" t="s">
        <v>67</v>
      </c>
      <c r="B71" s="3">
        <v>44111</v>
      </c>
      <c r="C71" s="2">
        <f>100*556/170407+0.06+0.6+0.3+2.3+100*(390+87.3)/18292</f>
        <v>6.195615091650037</v>
      </c>
      <c r="D71" s="2">
        <f>100*0.3/0.9</f>
        <v>33.333333333333336</v>
      </c>
      <c r="E71" s="2">
        <v>0</v>
      </c>
      <c r="F71" s="2">
        <f>100*30/170.407</f>
        <v>17.604910596395687</v>
      </c>
      <c r="G71" s="2">
        <v>1</v>
      </c>
      <c r="H71" s="2">
        <v>0</v>
      </c>
      <c r="I71" s="4">
        <v>1</v>
      </c>
    </row>
    <row r="72" spans="1:9" s="1" customFormat="1">
      <c r="A72" s="2" t="s">
        <v>68</v>
      </c>
      <c r="B72" s="3">
        <v>44112</v>
      </c>
      <c r="C72" s="2">
        <f>100*2.2/23.918</f>
        <v>9.1980934860774326</v>
      </c>
      <c r="D72" s="2">
        <f>100*(175/275)</f>
        <v>63.636363636363633</v>
      </c>
      <c r="E72" s="2">
        <v>50</v>
      </c>
      <c r="F72" s="2">
        <v>12</v>
      </c>
      <c r="G72" s="2">
        <v>1</v>
      </c>
      <c r="H72" s="2">
        <f>462.32*100/23918</f>
        <v>1.9329375365833263</v>
      </c>
      <c r="I72" s="4">
        <v>0</v>
      </c>
    </row>
    <row r="73" spans="1:9" s="1" customFormat="1">
      <c r="A73" s="2" t="s">
        <v>69</v>
      </c>
      <c r="B73" s="3">
        <v>44112</v>
      </c>
      <c r="C73" s="2">
        <v>7</v>
      </c>
      <c r="D73" s="2">
        <f>(0.5*115/515+0.5*155/490)*100</f>
        <v>26.981375074301567</v>
      </c>
      <c r="E73" s="2">
        <f>100*(1/3)</f>
        <v>33.333333333333329</v>
      </c>
      <c r="F73" s="2">
        <f>4.9+5.9</f>
        <v>10.8</v>
      </c>
      <c r="G73" s="2">
        <v>1</v>
      </c>
      <c r="H73" s="2">
        <f>100*4/2719</f>
        <v>0.14711290915777858</v>
      </c>
      <c r="I73" s="4">
        <v>1</v>
      </c>
    </row>
    <row r="74" spans="1:9" s="1" customFormat="1">
      <c r="A74" s="2" t="s">
        <v>159</v>
      </c>
      <c r="B74" s="3">
        <v>44111</v>
      </c>
      <c r="C74" s="2">
        <v>4.4000000000000004</v>
      </c>
      <c r="D74" s="2">
        <f>100/500*100</f>
        <v>20</v>
      </c>
      <c r="E74" s="2">
        <f>100*4/8</f>
        <v>50</v>
      </c>
      <c r="F74" s="2">
        <f>100*(480.7+42.96)*0.000068/1.1</f>
        <v>3.2371709090909087</v>
      </c>
      <c r="G74" s="2">
        <v>1</v>
      </c>
      <c r="H74" s="2">
        <v>0</v>
      </c>
      <c r="I74" s="4">
        <v>1</v>
      </c>
    </row>
    <row r="75" spans="1:9" s="1" customFormat="1">
      <c r="A75" s="2" t="s">
        <v>70</v>
      </c>
      <c r="B75" s="3">
        <v>44112</v>
      </c>
      <c r="C75" s="2">
        <v>8.6</v>
      </c>
      <c r="D75" s="2">
        <v>0</v>
      </c>
      <c r="E75" s="2">
        <v>0</v>
      </c>
      <c r="F75" s="2">
        <v>4.46</v>
      </c>
      <c r="G75" s="2">
        <v>1</v>
      </c>
      <c r="H75" s="2">
        <f>100*2.5/458.5</f>
        <v>0.54525627044711011</v>
      </c>
      <c r="I75" s="4">
        <v>0</v>
      </c>
    </row>
    <row r="76" spans="1:9" s="1" customFormat="1" ht="31" customHeight="1">
      <c r="A76" s="2" t="s">
        <v>71</v>
      </c>
      <c r="B76" s="3">
        <v>44112</v>
      </c>
      <c r="C76" s="2">
        <f>100*(254+79)/224228</f>
        <v>0.14850955277663808</v>
      </c>
      <c r="D76" s="2">
        <v>0</v>
      </c>
      <c r="E76" s="2">
        <f>100*2/15</f>
        <v>13.333333333333334</v>
      </c>
      <c r="F76" s="2">
        <v>1</v>
      </c>
      <c r="G76" s="2">
        <v>1</v>
      </c>
      <c r="H76" s="2">
        <v>0</v>
      </c>
      <c r="I76" s="4">
        <v>0</v>
      </c>
    </row>
    <row r="77" spans="1:9" s="1" customFormat="1" ht="20" customHeight="1">
      <c r="A77" s="2" t="s">
        <v>72</v>
      </c>
      <c r="B77" s="3">
        <v>44112</v>
      </c>
      <c r="C77" s="2">
        <f>6.8+4.3+4-100*2.35/384.94+100*(390+87.3)/18292</f>
        <v>17.098852664393238</v>
      </c>
      <c r="D77" s="2">
        <v>0</v>
      </c>
      <c r="E77" s="2">
        <v>100</v>
      </c>
      <c r="F77" s="2">
        <f>100*((1350+120+360)/12500)+100*2.36/384.94</f>
        <v>15.253082558320777</v>
      </c>
      <c r="G77" s="2">
        <v>1</v>
      </c>
      <c r="H77" s="2">
        <v>0</v>
      </c>
      <c r="I77" s="4">
        <v>0</v>
      </c>
    </row>
    <row r="78" spans="1:9" s="1" customFormat="1" ht="25" customHeight="1">
      <c r="A78" s="2" t="s">
        <v>73</v>
      </c>
      <c r="B78" s="3">
        <v>44112</v>
      </c>
      <c r="C78" s="2">
        <f>6.1+1.5+50/20*1.5+(10.5+6.72)*6.1/80</f>
        <v>12.663024999999999</v>
      </c>
      <c r="D78" s="2">
        <f>100*15/25</f>
        <v>60</v>
      </c>
      <c r="E78" s="2">
        <f>(1/10+1/9+1/13.5+1/12.5)*100/4</f>
        <v>9.1296296296296298</v>
      </c>
      <c r="F78" s="2">
        <f>95/20*1.5</f>
        <v>7.125</v>
      </c>
      <c r="G78" s="2">
        <v>1</v>
      </c>
      <c r="H78" s="2">
        <f>100*15/387.717</f>
        <v>3.8688012132560607</v>
      </c>
      <c r="I78" s="4">
        <v>0</v>
      </c>
    </row>
    <row r="79" spans="1:9" s="1" customFormat="1" ht="25" customHeight="1">
      <c r="A79" s="2" t="s">
        <v>74</v>
      </c>
      <c r="B79" s="3">
        <v>44111</v>
      </c>
      <c r="C79" s="2">
        <f>4.3+3.5+1.6+100*(390+87.3)/18292+100*(14.22)/2000</f>
        <v>12.720337415263504</v>
      </c>
      <c r="D79" s="2">
        <v>0</v>
      </c>
      <c r="E79" s="2">
        <v>0</v>
      </c>
      <c r="F79" s="2">
        <f>100*((1350+120+360)/12500)+50</f>
        <v>64.64</v>
      </c>
      <c r="G79" s="2">
        <v>1</v>
      </c>
      <c r="H79" s="2">
        <v>0</v>
      </c>
      <c r="I79" s="4">
        <v>0</v>
      </c>
    </row>
    <row r="80" spans="1:9" s="1" customFormat="1" ht="27" customHeight="1">
      <c r="A80" s="2" t="s">
        <v>75</v>
      </c>
      <c r="B80" s="3">
        <v>44026</v>
      </c>
      <c r="C80" s="2">
        <v>1.1000000000000001</v>
      </c>
      <c r="D80" s="2">
        <v>0</v>
      </c>
      <c r="E80" s="2">
        <v>0</v>
      </c>
      <c r="F80" s="2">
        <f>100*(57*0.0074)/15.461</f>
        <v>2.7281547118556366</v>
      </c>
      <c r="G80" s="2">
        <v>1</v>
      </c>
      <c r="H80" s="2">
        <v>0</v>
      </c>
      <c r="I80" s="4">
        <v>1</v>
      </c>
    </row>
    <row r="81" spans="1:9" s="1" customFormat="1" ht="15" customHeight="1">
      <c r="A81" s="2" t="s">
        <v>76</v>
      </c>
      <c r="B81" s="3">
        <v>44112</v>
      </c>
      <c r="C81" s="2">
        <v>42.2</v>
      </c>
      <c r="D81" s="2">
        <v>0</v>
      </c>
      <c r="E81" s="2">
        <v>0</v>
      </c>
      <c r="F81" s="2">
        <f>100*(838+28.343)/5154</f>
        <v>16.809138533178114</v>
      </c>
      <c r="G81" s="2">
        <v>1</v>
      </c>
      <c r="H81" s="2">
        <v>0</v>
      </c>
      <c r="I81" s="4">
        <v>0</v>
      </c>
    </row>
    <row r="82" spans="1:9" s="1" customFormat="1" ht="15" customHeight="1">
      <c r="A82" s="2" t="s">
        <v>77</v>
      </c>
      <c r="B82" s="3">
        <v>44111</v>
      </c>
      <c r="C82" s="2">
        <f>100*(114+71+23)/42291+3</f>
        <v>3.4918304130902555</v>
      </c>
      <c r="D82" s="2">
        <f>100*1.5/4</f>
        <v>37.5</v>
      </c>
      <c r="E82" s="2">
        <f>100*2/7</f>
        <v>28.571428571428573</v>
      </c>
      <c r="F82" s="2">
        <f>100*916/42291</f>
        <v>2.1659454730320871</v>
      </c>
      <c r="G82" s="2">
        <v>1</v>
      </c>
      <c r="H82" s="2">
        <v>0</v>
      </c>
      <c r="I82" s="4">
        <v>0</v>
      </c>
    </row>
    <row r="83" spans="1:9" s="1" customFormat="1" ht="31" customHeight="1">
      <c r="A83" s="2" t="s">
        <v>157</v>
      </c>
      <c r="B83" s="3">
        <v>44111</v>
      </c>
      <c r="C83" s="2">
        <f>100*(95*500000+3400000000000/446.1)/170326000000</f>
        <v>4.502606474992298</v>
      </c>
      <c r="D83" s="2">
        <f>100*0.25/9</f>
        <v>2.7777777777777777</v>
      </c>
      <c r="E83" s="2">
        <f>100*2/8</f>
        <v>25</v>
      </c>
      <c r="F83" s="2">
        <v>0</v>
      </c>
      <c r="G83" s="2">
        <v>1</v>
      </c>
      <c r="H83" s="2">
        <v>0</v>
      </c>
      <c r="I83" s="4">
        <v>1</v>
      </c>
    </row>
    <row r="84" spans="1:9" s="1" customFormat="1" ht="17" customHeight="1">
      <c r="A84" s="2" t="s">
        <v>78</v>
      </c>
      <c r="B84" s="3">
        <v>44112</v>
      </c>
      <c r="C84" s="2">
        <v>0.9</v>
      </c>
      <c r="D84" s="2">
        <f>100*(125/825)</f>
        <v>15.151515151515152</v>
      </c>
      <c r="E84" s="2">
        <f>100/525</f>
        <v>0.19047619047619047</v>
      </c>
      <c r="F84" s="2">
        <v>0</v>
      </c>
      <c r="G84" s="2">
        <v>1</v>
      </c>
      <c r="H84" s="2">
        <v>0</v>
      </c>
      <c r="I84" s="4">
        <v>0</v>
      </c>
    </row>
    <row r="85" spans="1:9" s="1" customFormat="1" ht="23" customHeight="1">
      <c r="A85" s="2" t="s">
        <v>79</v>
      </c>
      <c r="B85" s="3">
        <v>44112</v>
      </c>
      <c r="C85" s="2">
        <f>100*(6.7+169.01)/8402+2.5</f>
        <v>4.5912877886217558</v>
      </c>
      <c r="D85" s="2">
        <v>0</v>
      </c>
      <c r="E85" s="2">
        <v>0</v>
      </c>
      <c r="F85" s="2">
        <v>0</v>
      </c>
      <c r="G85" s="2">
        <v>1</v>
      </c>
      <c r="H85" s="2">
        <v>0</v>
      </c>
      <c r="I85" s="4">
        <v>0</v>
      </c>
    </row>
    <row r="86" spans="1:9" s="1" customFormat="1" ht="24" customHeight="1">
      <c r="A86" s="2" t="s">
        <v>80</v>
      </c>
      <c r="B86" s="3">
        <v>44112</v>
      </c>
      <c r="C86" s="2">
        <v>1.5</v>
      </c>
      <c r="D86" s="2">
        <f>100*1.25/2.75</f>
        <v>45.454545454545453</v>
      </c>
      <c r="E86" s="2">
        <f>100*2.5/13</f>
        <v>19.23076923076923</v>
      </c>
      <c r="F86" s="2">
        <f>100*31.9*1.5/141646</f>
        <v>3.3781398698163025E-2</v>
      </c>
      <c r="G86" s="2">
        <v>1</v>
      </c>
      <c r="H86" s="2">
        <v>0</v>
      </c>
      <c r="I86" s="4">
        <v>0</v>
      </c>
    </row>
    <row r="87" spans="1:9" s="1" customFormat="1" ht="24" customHeight="1">
      <c r="A87" s="2" t="s">
        <v>169</v>
      </c>
      <c r="B87" s="3">
        <v>44112</v>
      </c>
      <c r="C87" s="2">
        <v>7.4</v>
      </c>
      <c r="D87" s="2">
        <f>-100*75/425</f>
        <v>-17.647058823529413</v>
      </c>
      <c r="E87" s="2">
        <f>100*(1/3*15/45+1/3*10/80+1/3*1)</f>
        <v>48.611111111111107</v>
      </c>
      <c r="F87" s="2">
        <v>0</v>
      </c>
      <c r="G87" s="2">
        <v>1</v>
      </c>
      <c r="H87" s="2">
        <f>100*292.7/8261</f>
        <v>3.5431545817697616</v>
      </c>
      <c r="I87" s="4">
        <v>1</v>
      </c>
    </row>
    <row r="88" spans="1:9" s="1" customFormat="1" ht="15" customHeight="1">
      <c r="A88" s="2" t="s">
        <v>81</v>
      </c>
      <c r="B88" s="3">
        <v>44112</v>
      </c>
      <c r="C88" s="2">
        <f>100*(129980000000/8942+(500000*80000)/8942)/19127000000</f>
        <v>9.9383960934841614E-2</v>
      </c>
      <c r="D88" s="2">
        <f>(1/4+1/5+1/10)*100/3</f>
        <v>18.333333333333336</v>
      </c>
      <c r="E88" s="2">
        <f>100*2/10</f>
        <v>20</v>
      </c>
      <c r="F88" s="2">
        <f>(100*200000000000/8942)/19127000000</f>
        <v>0.11693606416618618</v>
      </c>
      <c r="G88" s="2">
        <v>1</v>
      </c>
      <c r="H88" s="2">
        <v>0</v>
      </c>
      <c r="I88" s="4">
        <v>0</v>
      </c>
    </row>
    <row r="89" spans="1:9" s="1" customFormat="1">
      <c r="A89" s="2" t="s">
        <v>82</v>
      </c>
      <c r="B89" s="3">
        <v>44112</v>
      </c>
      <c r="C89" s="2">
        <f>12-1.2*12/3.4+4.3+100*(390+87.3)/18292</f>
        <v>14.674043297616445</v>
      </c>
      <c r="D89" s="2">
        <v>0</v>
      </c>
      <c r="E89" s="2">
        <v>0</v>
      </c>
      <c r="F89" s="2">
        <f>100*((1350+120+360)/12500)+100*1560/35045</f>
        <v>19.0914196033671</v>
      </c>
      <c r="G89" s="2">
        <v>1</v>
      </c>
      <c r="H89" s="2">
        <v>0</v>
      </c>
      <c r="I89" s="4">
        <v>0</v>
      </c>
    </row>
    <row r="90" spans="1:9" s="1" customFormat="1">
      <c r="A90" s="2" t="s">
        <v>83</v>
      </c>
      <c r="B90" s="3">
        <v>44112</v>
      </c>
      <c r="C90" s="2">
        <f>100*1650*0.00066/56.372</f>
        <v>1.9318101184985454</v>
      </c>
      <c r="D90" s="2">
        <v>0</v>
      </c>
      <c r="E90" s="2">
        <v>0</v>
      </c>
      <c r="F90" s="2">
        <v>0</v>
      </c>
      <c r="G90" s="2">
        <v>1</v>
      </c>
      <c r="H90" s="2">
        <v>0</v>
      </c>
      <c r="I90" s="4">
        <v>0</v>
      </c>
    </row>
    <row r="91" spans="1:9" s="1" customFormat="1">
      <c r="A91" s="2" t="s">
        <v>84</v>
      </c>
      <c r="B91" s="3">
        <v>44111</v>
      </c>
      <c r="C91" s="2">
        <f>2+1.35*2/0.7</f>
        <v>5.8571428571428577</v>
      </c>
      <c r="D91" s="2">
        <f>100*275/625</f>
        <v>44</v>
      </c>
      <c r="E91" s="2">
        <v>0</v>
      </c>
      <c r="F91" s="2">
        <v>0</v>
      </c>
      <c r="G91" s="2">
        <v>1</v>
      </c>
      <c r="H91" s="2">
        <v>0</v>
      </c>
      <c r="I91" s="4">
        <v>0</v>
      </c>
    </row>
    <row r="92" spans="1:9" s="1" customFormat="1">
      <c r="A92" s="2" t="s">
        <v>85</v>
      </c>
      <c r="B92" s="3">
        <v>44112</v>
      </c>
      <c r="C92" s="2">
        <f>100*61/3222</f>
        <v>1.893234016139044</v>
      </c>
      <c r="D92" s="2">
        <f>100*5/30</f>
        <v>16.666666666666668</v>
      </c>
      <c r="E92" s="2">
        <v>0</v>
      </c>
      <c r="F92" s="2">
        <v>0</v>
      </c>
      <c r="G92" s="2">
        <v>1</v>
      </c>
      <c r="H92" s="2">
        <v>0</v>
      </c>
      <c r="I92" s="4">
        <v>0</v>
      </c>
    </row>
    <row r="93" spans="1:9" s="1" customFormat="1">
      <c r="A93" s="2" t="s">
        <v>154</v>
      </c>
      <c r="B93" s="3">
        <v>44112</v>
      </c>
      <c r="C93" s="2">
        <f>847*1/500</f>
        <v>1.694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4">
        <v>0</v>
      </c>
    </row>
    <row r="94" spans="1:9" s="1" customFormat="1">
      <c r="A94" s="2" t="s">
        <v>86</v>
      </c>
      <c r="B94" s="3">
        <v>44112</v>
      </c>
      <c r="C94" s="2">
        <f>5+4.3+2+4.5+2.1+100*38.5/53641+100*(390+87.3)/18292</f>
        <v>20.581110872134182</v>
      </c>
      <c r="D94" s="2">
        <v>0</v>
      </c>
      <c r="E94" s="2">
        <f>100</f>
        <v>100</v>
      </c>
      <c r="F94" s="2">
        <f>100*((1350+120+360)/12500)+100*370/53641+2.6</f>
        <v>17.929770884211706</v>
      </c>
      <c r="G94" s="2">
        <v>1</v>
      </c>
      <c r="H94" s="2">
        <v>0</v>
      </c>
      <c r="I94" s="4">
        <v>0</v>
      </c>
    </row>
    <row r="95" spans="1:9" s="1" customFormat="1">
      <c r="A95" s="2" t="s">
        <v>155</v>
      </c>
      <c r="B95" s="3">
        <v>44112</v>
      </c>
      <c r="C95" s="2">
        <f>4.3+3.6+12.8+1.3-5.6+100*(390+87.3)/18292</f>
        <v>19.009337415263509</v>
      </c>
      <c r="D95" s="2">
        <v>0</v>
      </c>
      <c r="E95" s="2">
        <v>0</v>
      </c>
      <c r="F95" s="2">
        <f>100*((1350+120+360)/12500)+5.6</f>
        <v>20.240000000000002</v>
      </c>
      <c r="G95" s="2">
        <v>1</v>
      </c>
      <c r="H95" s="2">
        <v>0</v>
      </c>
      <c r="I95" s="4">
        <v>0</v>
      </c>
    </row>
    <row r="96" spans="1:9" s="1" customFormat="1">
      <c r="A96" s="2" t="s">
        <v>87</v>
      </c>
      <c r="B96" s="3">
        <v>44112</v>
      </c>
      <c r="C96" s="2">
        <f>100*(165.9+103.7)/11500+1.1</f>
        <v>3.4443478260869571</v>
      </c>
      <c r="D96" s="2">
        <v>0</v>
      </c>
      <c r="E96" s="2">
        <v>0</v>
      </c>
      <c r="F96" s="2">
        <v>1.2</v>
      </c>
      <c r="G96" s="2">
        <v>1</v>
      </c>
      <c r="H96" s="2">
        <v>0</v>
      </c>
      <c r="I96" s="4">
        <v>1</v>
      </c>
    </row>
    <row r="97" spans="1:9" s="1" customFormat="1">
      <c r="A97" s="2" t="s">
        <v>88</v>
      </c>
      <c r="B97" s="3">
        <v>44112</v>
      </c>
      <c r="C97" s="2">
        <v>0.85</v>
      </c>
      <c r="D97" s="2">
        <v>50</v>
      </c>
      <c r="E97" s="2">
        <f>100*125/500</f>
        <v>25</v>
      </c>
      <c r="F97" s="2">
        <v>0</v>
      </c>
      <c r="G97" s="2">
        <v>1</v>
      </c>
      <c r="H97" s="2">
        <v>0</v>
      </c>
      <c r="I97" s="4">
        <v>0</v>
      </c>
    </row>
    <row r="98" spans="1:9" s="1" customFormat="1">
      <c r="A98" s="2" t="s">
        <v>147</v>
      </c>
      <c r="B98" s="3">
        <v>44112</v>
      </c>
      <c r="C98" s="2">
        <f>2.9+1.4+0.7</f>
        <v>5</v>
      </c>
      <c r="D98" s="2">
        <f>100*100/275</f>
        <v>36.363636363636367</v>
      </c>
      <c r="E98" s="2">
        <f>100*1/3</f>
        <v>33.333333333333336</v>
      </c>
      <c r="F98" s="2">
        <f>1.3+50/10*0.7</f>
        <v>4.8</v>
      </c>
      <c r="G98" s="2">
        <v>1</v>
      </c>
      <c r="H98" s="2">
        <v>0</v>
      </c>
      <c r="I98" s="4">
        <v>0</v>
      </c>
    </row>
    <row r="99" spans="1:9" s="1" customFormat="1">
      <c r="A99" s="2" t="s">
        <v>89</v>
      </c>
      <c r="B99" s="3">
        <v>44112</v>
      </c>
      <c r="C99" s="2">
        <v>2.8</v>
      </c>
      <c r="D99" s="2">
        <v>0</v>
      </c>
      <c r="E99" s="2">
        <f>100*5/10</f>
        <v>50</v>
      </c>
      <c r="F99" s="2">
        <v>0</v>
      </c>
      <c r="G99" s="2">
        <v>1</v>
      </c>
      <c r="H99" s="2">
        <f>100*550/5786</f>
        <v>9.5057034220532319</v>
      </c>
      <c r="I99" s="4">
        <v>1</v>
      </c>
    </row>
    <row r="100" spans="1:9" s="1" customFormat="1">
      <c r="A100" s="2" t="s">
        <v>90</v>
      </c>
      <c r="B100" s="3">
        <v>44112</v>
      </c>
      <c r="C100" s="2">
        <v>0.6</v>
      </c>
      <c r="D100" s="2">
        <f>100*(0.5*0.5/4.5+0.5*0.5/2.5)</f>
        <v>15.555555555555555</v>
      </c>
      <c r="E100" s="2">
        <v>0</v>
      </c>
      <c r="F100" s="2">
        <v>1.4</v>
      </c>
      <c r="G100" s="2">
        <v>1</v>
      </c>
      <c r="H100" s="2">
        <v>0</v>
      </c>
      <c r="I100" s="4">
        <v>0</v>
      </c>
    </row>
    <row r="101" spans="1:9" s="1" customFormat="1">
      <c r="A101" s="2" t="s">
        <v>91</v>
      </c>
      <c r="B101" s="3">
        <v>44112</v>
      </c>
      <c r="C101" s="2">
        <f>7+4+4.3+100*(9.17)/14859+100*(390+87.3)/18292</f>
        <v>17.9710508549297</v>
      </c>
      <c r="D101" s="2">
        <v>0</v>
      </c>
      <c r="E101" s="2">
        <v>0</v>
      </c>
      <c r="F101" s="2">
        <f>100*((1350+120+360)/12500)+8.7</f>
        <v>23.34</v>
      </c>
      <c r="G101" s="2">
        <v>1</v>
      </c>
      <c r="H101" s="2">
        <v>0</v>
      </c>
      <c r="I101" s="4">
        <v>0</v>
      </c>
    </row>
    <row r="102" spans="1:9" s="1" customFormat="1">
      <c r="A102" s="2" t="s">
        <v>92</v>
      </c>
      <c r="B102" s="3">
        <v>44112</v>
      </c>
      <c r="C102" s="2">
        <v>5</v>
      </c>
      <c r="D102" s="2">
        <f>100*(0.5*1.5/6.5+0.5*2.5/9)</f>
        <v>25.427350427350426</v>
      </c>
      <c r="E102" s="2">
        <f>100*2/7</f>
        <v>28.571428571428573</v>
      </c>
      <c r="F102" s="2">
        <v>0</v>
      </c>
      <c r="G102" s="2">
        <v>0</v>
      </c>
      <c r="H102" s="2">
        <v>0</v>
      </c>
      <c r="I102" s="4">
        <v>0</v>
      </c>
    </row>
    <row r="103" spans="1:9" s="1" customFormat="1">
      <c r="A103" s="2" t="s">
        <v>93</v>
      </c>
      <c r="B103" s="3">
        <v>44112</v>
      </c>
      <c r="C103" s="2">
        <f>0.28+1.8+0.5+0.84</f>
        <v>3.42</v>
      </c>
      <c r="D103" s="2">
        <f>100*1.5/3.35</f>
        <v>44.776119402985074</v>
      </c>
      <c r="E103" s="2">
        <f>100*1/9</f>
        <v>11.111111111111111</v>
      </c>
      <c r="F103" s="2">
        <f>100*400/14277+12+2.2</f>
        <v>17.001709042515934</v>
      </c>
      <c r="G103" s="2">
        <v>1</v>
      </c>
      <c r="H103" s="2">
        <f>100*327/14277</f>
        <v>2.2903971422567766</v>
      </c>
      <c r="I103" s="4">
        <v>1</v>
      </c>
    </row>
    <row r="104" spans="1:9" s="1" customFormat="1">
      <c r="A104" s="2" t="s">
        <v>94</v>
      </c>
      <c r="B104" s="3">
        <v>44112</v>
      </c>
      <c r="C104" s="2">
        <v>1.2</v>
      </c>
      <c r="D104" s="2">
        <f>100*275/700</f>
        <v>39.285714285714285</v>
      </c>
      <c r="E104" s="2">
        <v>15</v>
      </c>
      <c r="F104" s="2">
        <f>(500*0.045+10)*100/1274+3.3</f>
        <v>5.8510204081632651</v>
      </c>
      <c r="G104" s="2">
        <v>1</v>
      </c>
      <c r="H104" s="2">
        <f>0.2+100*120/1274</f>
        <v>9.6191522762951323</v>
      </c>
      <c r="I104" s="4">
        <v>1</v>
      </c>
    </row>
    <row r="105" spans="1:9" s="1" customFormat="1">
      <c r="A105" s="2" t="s">
        <v>95</v>
      </c>
      <c r="B105" s="3">
        <v>44112</v>
      </c>
      <c r="C105" s="2">
        <v>2.4</v>
      </c>
      <c r="D105" s="2">
        <f>100*2.75/5.5</f>
        <v>50</v>
      </c>
      <c r="E105" s="2">
        <f>100*0.5*8.5/40.5-100*0.5*8/22</f>
        <v>-7.6879910213243559</v>
      </c>
      <c r="F105" s="2">
        <v>0</v>
      </c>
      <c r="G105" s="2">
        <v>1</v>
      </c>
      <c r="H105" s="2">
        <v>0</v>
      </c>
      <c r="I105" s="4">
        <v>0</v>
      </c>
    </row>
    <row r="106" spans="1:9" s="1" customFormat="1">
      <c r="A106" s="2" t="s">
        <v>96</v>
      </c>
      <c r="B106" s="3">
        <v>44112</v>
      </c>
      <c r="C106" s="2">
        <f>2.04+7.5</f>
        <v>9.5399999999999991</v>
      </c>
      <c r="D106" s="2">
        <f>100*2/11</f>
        <v>18.181818181818183</v>
      </c>
      <c r="E106" s="2">
        <f>100*2/10.5</f>
        <v>19.047619047619047</v>
      </c>
      <c r="F106" s="2">
        <v>1</v>
      </c>
      <c r="G106" s="2">
        <v>1</v>
      </c>
      <c r="H106" s="2">
        <v>0</v>
      </c>
      <c r="I106" s="4">
        <v>1</v>
      </c>
    </row>
    <row r="107" spans="1:9" s="1" customFormat="1">
      <c r="A107" s="2" t="s">
        <v>97</v>
      </c>
      <c r="B107" s="3">
        <v>44112</v>
      </c>
      <c r="C107" s="2">
        <f>100*(144.21+333.77)/5424</f>
        <v>8.8123156342182885</v>
      </c>
      <c r="D107" s="2">
        <v>0</v>
      </c>
      <c r="E107" s="2">
        <f>100*2/7.5</f>
        <v>26.666666666666668</v>
      </c>
      <c r="F107" s="2">
        <f>100*165.17/5424</f>
        <v>3.0451696165191739</v>
      </c>
      <c r="G107" s="2">
        <v>1</v>
      </c>
      <c r="H107" s="2">
        <v>0</v>
      </c>
      <c r="I107" s="4">
        <v>0</v>
      </c>
    </row>
    <row r="108" spans="1:9" s="1" customFormat="1" ht="21" customHeight="1">
      <c r="A108" s="2" t="s">
        <v>98</v>
      </c>
      <c r="B108" s="3">
        <v>44112</v>
      </c>
      <c r="C108" s="2">
        <v>3</v>
      </c>
      <c r="D108" s="2">
        <f>100*75/225</f>
        <v>33.333333333333336</v>
      </c>
      <c r="E108" s="2">
        <v>0</v>
      </c>
      <c r="F108" s="2">
        <f>100*0.984/119.04+3.7</f>
        <v>4.5266129032258071</v>
      </c>
      <c r="G108" s="2">
        <v>1</v>
      </c>
      <c r="H108" s="2">
        <v>3</v>
      </c>
      <c r="I108" s="4">
        <v>1</v>
      </c>
    </row>
    <row r="109" spans="1:9" s="1" customFormat="1" ht="16" customHeight="1">
      <c r="A109" s="2" t="s">
        <v>99</v>
      </c>
      <c r="B109" s="3">
        <v>44112</v>
      </c>
      <c r="C109" s="2">
        <f>0.1+100*700/14396</f>
        <v>4.9624617949430396</v>
      </c>
      <c r="D109" s="2">
        <f>100*2.5/12.75</f>
        <v>19.607843137254903</v>
      </c>
      <c r="E109" s="2">
        <f>100*0.5*1.5/13+100*0.5*1.5/36</f>
        <v>7.8525641025641022</v>
      </c>
      <c r="F109" s="2">
        <f>100*500/14396</f>
        <v>3.4731869963878856</v>
      </c>
      <c r="G109" s="2">
        <v>1</v>
      </c>
      <c r="H109" s="2">
        <v>0</v>
      </c>
      <c r="I109" s="4">
        <v>1</v>
      </c>
    </row>
    <row r="110" spans="1:9" s="1" customFormat="1" ht="18" customHeight="1">
      <c r="A110" s="2" t="s">
        <v>100</v>
      </c>
      <c r="B110" s="3">
        <v>44112</v>
      </c>
      <c r="C110" s="2">
        <f>100*1/65.994</f>
        <v>1.515289268721399</v>
      </c>
      <c r="D110" s="2">
        <f>100*3/8</f>
        <v>37.5</v>
      </c>
      <c r="E110" s="2">
        <f>100*1.5/5</f>
        <v>30</v>
      </c>
      <c r="F110" s="2">
        <v>0</v>
      </c>
      <c r="G110" s="2">
        <v>1</v>
      </c>
      <c r="H110" s="2">
        <v>0</v>
      </c>
      <c r="I110" s="4">
        <v>0</v>
      </c>
    </row>
    <row r="111" spans="1:9" s="1" customFormat="1" ht="24" customHeight="1">
      <c r="A111" s="2" t="s">
        <v>108</v>
      </c>
      <c r="B111" s="3">
        <v>44112</v>
      </c>
      <c r="C111" s="2">
        <v>1.2</v>
      </c>
      <c r="D111" s="2">
        <f>100*50/200</f>
        <v>25</v>
      </c>
      <c r="E111" s="2">
        <v>0</v>
      </c>
      <c r="F111" s="2">
        <v>0</v>
      </c>
      <c r="G111" s="2">
        <v>1</v>
      </c>
      <c r="H111" s="2">
        <v>0</v>
      </c>
      <c r="I111" s="4">
        <v>1</v>
      </c>
    </row>
    <row r="112" spans="1:9" s="1" customFormat="1" ht="23" customHeight="1">
      <c r="A112" s="2" t="s">
        <v>101</v>
      </c>
      <c r="B112" s="3">
        <v>44112</v>
      </c>
      <c r="C112" s="2">
        <v>4.25</v>
      </c>
      <c r="D112" s="2">
        <f>100*250/625</f>
        <v>40</v>
      </c>
      <c r="E112" s="2">
        <v>100</v>
      </c>
      <c r="F112" s="2">
        <f>50*4.25/8000</f>
        <v>2.6562499999999999E-2</v>
      </c>
      <c r="G112" s="2">
        <v>1</v>
      </c>
      <c r="H112" s="2">
        <v>0</v>
      </c>
      <c r="I112" s="4">
        <v>0</v>
      </c>
    </row>
    <row r="113" spans="1:9" s="1" customFormat="1" ht="38" customHeight="1">
      <c r="A113" s="2" t="s">
        <v>102</v>
      </c>
      <c r="B113" s="3">
        <v>44112</v>
      </c>
      <c r="C113" s="2">
        <v>4</v>
      </c>
      <c r="D113" s="2">
        <f>100*3/6</f>
        <v>50</v>
      </c>
      <c r="E113" s="2">
        <f>100*1/4</f>
        <v>25</v>
      </c>
      <c r="F113" s="2">
        <v>0</v>
      </c>
      <c r="G113" s="2">
        <v>1</v>
      </c>
      <c r="H113" s="2">
        <v>0</v>
      </c>
      <c r="I113" s="4">
        <v>1</v>
      </c>
    </row>
    <row r="114" spans="1:9" s="1" customFormat="1" ht="21" customHeight="1">
      <c r="A114" s="2" t="s">
        <v>103</v>
      </c>
      <c r="B114" s="3">
        <v>44112</v>
      </c>
      <c r="C114" s="2">
        <f>4.6+3.5+4.3+100*(390+87.3)/18292+1.7</f>
        <v>16.709337415263501</v>
      </c>
      <c r="D114" s="2">
        <v>0</v>
      </c>
      <c r="E114" s="2">
        <f>100*(1/3*1.5/3+1/3*1/3+1/3*0.5/3)</f>
        <v>33.333333333333336</v>
      </c>
      <c r="F114" s="2">
        <f>100*((1350+120+360)/12500)+7.8</f>
        <v>22.44</v>
      </c>
      <c r="G114" s="2">
        <v>1</v>
      </c>
      <c r="H114" s="2">
        <v>0</v>
      </c>
      <c r="I114" s="4">
        <v>0</v>
      </c>
    </row>
    <row r="115" spans="1:9" s="1" customFormat="1" ht="27" customHeight="1">
      <c r="A115" s="2" t="s">
        <v>104</v>
      </c>
      <c r="B115" s="3">
        <v>44112</v>
      </c>
      <c r="C115" s="2">
        <f>10.6+0.9*21.3/62.1</f>
        <v>10.908695652173913</v>
      </c>
      <c r="D115" s="2">
        <f>100*75/100</f>
        <v>75</v>
      </c>
      <c r="E115" s="2">
        <f>100*25/75</f>
        <v>33.333333333333336</v>
      </c>
      <c r="F115" s="2">
        <f>100*91.5*0.65/203.127</f>
        <v>29.279711707453956</v>
      </c>
      <c r="G115" s="2">
        <v>1</v>
      </c>
      <c r="H115" s="2">
        <f>100*30/203.127</f>
        <v>14.769085350544239</v>
      </c>
      <c r="I115" s="4">
        <v>0</v>
      </c>
    </row>
    <row r="116" spans="1:9" s="1" customFormat="1" ht="24" customHeight="1">
      <c r="A116" s="2" t="s">
        <v>105</v>
      </c>
      <c r="B116" s="3">
        <v>44028</v>
      </c>
      <c r="C116" s="2">
        <v>0</v>
      </c>
      <c r="D116" s="2">
        <f>100*2.25/10</f>
        <v>22.5</v>
      </c>
      <c r="E116" s="2">
        <f>100*10.5/15</f>
        <v>70</v>
      </c>
      <c r="F116" s="2">
        <v>0</v>
      </c>
      <c r="G116" s="2">
        <v>1</v>
      </c>
      <c r="H116" s="2">
        <v>0</v>
      </c>
      <c r="I116" s="4">
        <v>0</v>
      </c>
    </row>
    <row r="117" spans="1:9" s="1" customFormat="1" ht="29" customHeight="1">
      <c r="A117" s="2" t="s">
        <v>106</v>
      </c>
      <c r="B117" s="3">
        <v>44112</v>
      </c>
      <c r="C117" s="2">
        <f>1.3+100*114.5/9299</f>
        <v>2.5313151951822777</v>
      </c>
      <c r="D117" s="2">
        <f>100*0.625/3.625</f>
        <v>17.241379310344829</v>
      </c>
      <c r="E117" s="2">
        <v>0</v>
      </c>
      <c r="F117" s="2">
        <v>2.7</v>
      </c>
      <c r="G117" s="2">
        <v>1</v>
      </c>
      <c r="H117" s="2">
        <v>0</v>
      </c>
      <c r="I117" s="4">
        <v>0</v>
      </c>
    </row>
    <row r="118" spans="1:9" s="1" customFormat="1">
      <c r="A118" s="2" t="s">
        <v>107</v>
      </c>
      <c r="B118" s="3">
        <v>44112</v>
      </c>
      <c r="C118" s="2">
        <f>100*(48.7/446543)+2.45/0.5*0.3+0.3</f>
        <v>1.7809060045729079</v>
      </c>
      <c r="D118" s="2">
        <f>100*2/13.5</f>
        <v>14.814814814814815</v>
      </c>
      <c r="E118" s="2">
        <v>0</v>
      </c>
      <c r="F118" s="2">
        <f>2.4+100*150/446543+100*383/446543+3.6*0.3/0.5</f>
        <v>4.6793614052845971</v>
      </c>
      <c r="G118" s="2">
        <v>1</v>
      </c>
      <c r="H118" s="2">
        <v>0</v>
      </c>
      <c r="I118" s="4">
        <v>1</v>
      </c>
    </row>
    <row r="119" spans="1:9" s="1" customFormat="1">
      <c r="A119" s="2" t="s">
        <v>109</v>
      </c>
      <c r="B119" s="3">
        <v>44112</v>
      </c>
      <c r="C119" s="2">
        <v>5.5</v>
      </c>
      <c r="D119" s="2">
        <f>100*1.5/1.5</f>
        <v>100</v>
      </c>
      <c r="E119" s="2">
        <f>100*1.5/2.5</f>
        <v>60</v>
      </c>
      <c r="F119" s="2">
        <v>0</v>
      </c>
      <c r="G119" s="2">
        <v>1</v>
      </c>
      <c r="H119" s="2">
        <f>100*30/417.627</f>
        <v>7.1834435991925805</v>
      </c>
      <c r="I119" s="4">
        <v>0</v>
      </c>
    </row>
    <row r="120" spans="1:9" s="1" customFormat="1">
      <c r="A120" s="2" t="s">
        <v>110</v>
      </c>
      <c r="B120" s="3">
        <v>44111</v>
      </c>
      <c r="C120" s="2">
        <v>-5</v>
      </c>
      <c r="D120" s="2">
        <f>100*75/125</f>
        <v>60</v>
      </c>
      <c r="E120" s="2">
        <f>100*5/12.5</f>
        <v>40</v>
      </c>
      <c r="F120" s="2">
        <f>100*20.8/79.277</f>
        <v>26.2371179535048</v>
      </c>
      <c r="G120" s="2">
        <v>1</v>
      </c>
      <c r="H120" s="2">
        <v>0</v>
      </c>
      <c r="I120" s="4">
        <v>0</v>
      </c>
    </row>
    <row r="121" spans="1:9" s="1" customFormat="1">
      <c r="A121" s="2" t="s">
        <v>111</v>
      </c>
      <c r="B121" s="3">
        <v>44112</v>
      </c>
      <c r="C121" s="2">
        <f>100*((2375000000000)/165.5)/284214000000</f>
        <v>5.0491718114538475</v>
      </c>
      <c r="D121" s="2">
        <f>100*6.25/13.25</f>
        <v>47.169811320754718</v>
      </c>
      <c r="E121" s="2">
        <f>100*100/250</f>
        <v>40</v>
      </c>
      <c r="F121" s="2">
        <f>100*((2000000000000)/165.5)/284214000000</f>
        <v>4.2519341570137668</v>
      </c>
      <c r="G121" s="2">
        <v>1</v>
      </c>
      <c r="H121" s="2">
        <v>0</v>
      </c>
      <c r="I121" s="4">
        <v>1</v>
      </c>
    </row>
    <row r="122" spans="1:9" s="1" customFormat="1">
      <c r="A122" s="2" t="s">
        <v>150</v>
      </c>
      <c r="B122" s="3">
        <v>44111</v>
      </c>
      <c r="C122" s="2">
        <f>100*(2100+515+300+400+41+1+1300)/68536</f>
        <v>6.7949690673514649</v>
      </c>
      <c r="D122" s="2">
        <v>0</v>
      </c>
      <c r="E122" s="2">
        <v>0</v>
      </c>
      <c r="F122" s="2">
        <f>2+100*1150/68536</f>
        <v>3.6779502743083929</v>
      </c>
      <c r="G122" s="2">
        <v>1</v>
      </c>
      <c r="H122" s="2">
        <v>0</v>
      </c>
      <c r="I122" s="4">
        <v>0</v>
      </c>
    </row>
    <row r="123" spans="1:9" s="1" customFormat="1">
      <c r="A123" s="2" t="s">
        <v>112</v>
      </c>
      <c r="B123" s="3">
        <v>44099</v>
      </c>
      <c r="C123" s="2">
        <f>100*1.91/23.587</f>
        <v>8.0976809259337763</v>
      </c>
      <c r="D123" s="2">
        <f>100*2/5</f>
        <v>40</v>
      </c>
      <c r="E123" s="2">
        <f>100*3/10</f>
        <v>30</v>
      </c>
      <c r="F123" s="2">
        <f>100*0.42/23.587</f>
        <v>1.7806418790011447</v>
      </c>
      <c r="G123" s="2">
        <v>1</v>
      </c>
      <c r="H123" s="2">
        <v>0</v>
      </c>
      <c r="I123" s="4">
        <v>1</v>
      </c>
    </row>
    <row r="124" spans="1:9" s="1" customFormat="1">
      <c r="A124" s="2" t="s">
        <v>113</v>
      </c>
      <c r="B124" s="3">
        <v>44112</v>
      </c>
      <c r="C124" s="2">
        <v>2.5</v>
      </c>
      <c r="D124" s="2">
        <f>100*(0.5*325/400+0.5*200/450)</f>
        <v>62.847222222222221</v>
      </c>
      <c r="E124" s="2">
        <v>35</v>
      </c>
      <c r="F124" s="2">
        <f>100*(760+500)/40714</f>
        <v>3.0947585597091911</v>
      </c>
      <c r="G124" s="2">
        <v>0</v>
      </c>
      <c r="H124" s="2">
        <f>100*274/40714</f>
        <v>0.67298717885739545</v>
      </c>
      <c r="I124" s="4">
        <v>0</v>
      </c>
    </row>
    <row r="125" spans="1:9" s="1" customFormat="1">
      <c r="A125" s="2" t="s">
        <v>114</v>
      </c>
      <c r="B125" s="3">
        <v>44110</v>
      </c>
      <c r="C125" s="2">
        <v>6</v>
      </c>
      <c r="D125" s="2">
        <f>100*2/2.25</f>
        <v>88.888888888888886</v>
      </c>
      <c r="E125" s="2">
        <v>0</v>
      </c>
      <c r="F125" s="2">
        <v>8.8000000000000007</v>
      </c>
      <c r="G125" s="2">
        <v>1</v>
      </c>
      <c r="H125" s="2">
        <v>0.4</v>
      </c>
      <c r="I125" s="4">
        <v>0</v>
      </c>
    </row>
    <row r="126" spans="1:9" s="1" customFormat="1">
      <c r="A126" s="2" t="s">
        <v>115</v>
      </c>
      <c r="B126" s="3">
        <v>44112</v>
      </c>
      <c r="C126" s="2">
        <v>3.3</v>
      </c>
      <c r="D126" s="2">
        <f>100*175/400</f>
        <v>43.75</v>
      </c>
      <c r="E126" s="2">
        <f>100*2/14</f>
        <v>14.285714285714286</v>
      </c>
      <c r="F126" s="2">
        <f>1.5+20*1.5/300+0.6</f>
        <v>2.2000000000000002</v>
      </c>
      <c r="G126" s="2">
        <v>1</v>
      </c>
      <c r="H126" s="2">
        <v>0</v>
      </c>
      <c r="I126" s="4">
        <v>1</v>
      </c>
    </row>
    <row r="127" spans="1:9" s="1" customFormat="1">
      <c r="A127" s="2" t="s">
        <v>116</v>
      </c>
      <c r="B127" s="3">
        <v>44112</v>
      </c>
      <c r="C127" s="2">
        <f>4.6+2.3+0.6*4.5+100*(390+87.3)/18292</f>
        <v>12.209337415263503</v>
      </c>
      <c r="D127" s="2">
        <f>100*140/150</f>
        <v>93.333333333333329</v>
      </c>
      <c r="E127" s="2">
        <f>100*(3/3.5)</f>
        <v>85.714285714285708</v>
      </c>
      <c r="F127" s="2">
        <f>4.6+3.3+4.5</f>
        <v>12.399999999999999</v>
      </c>
      <c r="G127" s="2">
        <v>1</v>
      </c>
      <c r="H127" s="2">
        <v>0</v>
      </c>
      <c r="I127" s="4">
        <v>0</v>
      </c>
    </row>
    <row r="128" spans="1:9" s="1" customFormat="1">
      <c r="A128" s="2" t="s">
        <v>117</v>
      </c>
      <c r="B128" s="3">
        <v>44112</v>
      </c>
      <c r="C128" s="2">
        <f>0.3*6+3.7+4.3+100*(390+87.3)/18292+1300*0.3/600</f>
        <v>13.059337415263505</v>
      </c>
      <c r="D128" s="2">
        <v>0</v>
      </c>
      <c r="E128" s="2">
        <v>0</v>
      </c>
      <c r="F128" s="2">
        <f>100*((1350+120+360)/12500)+6.8</f>
        <v>21.44</v>
      </c>
      <c r="G128" s="2">
        <v>1</v>
      </c>
      <c r="H128" s="2">
        <v>0</v>
      </c>
      <c r="I128" s="4">
        <v>0</v>
      </c>
    </row>
    <row r="129" spans="1:9" s="1" customFormat="1">
      <c r="A129" s="2" t="s">
        <v>118</v>
      </c>
      <c r="B129" s="3">
        <v>44110</v>
      </c>
      <c r="C129" s="2">
        <v>14</v>
      </c>
      <c r="D129" s="2">
        <f>100*(1/3*1/2+1/3*175/425+1/3*100/200)</f>
        <v>47.058823529411761</v>
      </c>
      <c r="E129" s="2">
        <v>0</v>
      </c>
      <c r="F129" s="2">
        <v>12</v>
      </c>
      <c r="G129" s="2">
        <v>1</v>
      </c>
      <c r="H129" s="2">
        <v>0</v>
      </c>
      <c r="I129" s="4">
        <v>0</v>
      </c>
    </row>
    <row r="130" spans="1:9" s="1" customFormat="1">
      <c r="A130" s="2" t="s">
        <v>119</v>
      </c>
      <c r="B130" s="3">
        <v>44112</v>
      </c>
      <c r="C130" s="2">
        <f>2+2.3+100*(390+87.3)/18292+2.4</f>
        <v>9.3093374152635029</v>
      </c>
      <c r="D130" s="2">
        <f>100*1/2.5</f>
        <v>40</v>
      </c>
      <c r="E130" s="2">
        <v>0</v>
      </c>
      <c r="F130" s="2">
        <f>100*5.1/246.698+1.65+33*1.5/15</f>
        <v>7.0173049639640368</v>
      </c>
      <c r="G130" s="2">
        <v>1</v>
      </c>
      <c r="H130" s="2">
        <v>0</v>
      </c>
      <c r="I130" s="4">
        <v>0</v>
      </c>
    </row>
    <row r="131" spans="1:9" s="1" customFormat="1">
      <c r="A131" s="2" t="s">
        <v>120</v>
      </c>
      <c r="B131" s="3">
        <v>44112</v>
      </c>
      <c r="C131" s="2">
        <v>3.4</v>
      </c>
      <c r="D131" s="2">
        <f>100*1.75/6</f>
        <v>29.166666666666668</v>
      </c>
      <c r="E131" s="2">
        <v>0</v>
      </c>
      <c r="F131" s="2">
        <f>100*10.18/1638+0.3</f>
        <v>0.92148962148962155</v>
      </c>
      <c r="G131" s="2">
        <v>1</v>
      </c>
      <c r="H131" s="2">
        <v>0</v>
      </c>
      <c r="I131" s="4">
        <v>1</v>
      </c>
    </row>
    <row r="132" spans="1:9" s="1" customFormat="1">
      <c r="A132" s="2" t="s">
        <v>121</v>
      </c>
      <c r="B132" s="3">
        <v>44112</v>
      </c>
      <c r="C132" s="2">
        <v>3.3</v>
      </c>
      <c r="D132" s="2">
        <f>100*50/500</f>
        <v>10</v>
      </c>
      <c r="E132" s="2">
        <f>100*1/5</f>
        <v>20</v>
      </c>
      <c r="F132" s="2">
        <v>0.5</v>
      </c>
      <c r="G132" s="2">
        <v>1</v>
      </c>
      <c r="H132" s="2">
        <v>0</v>
      </c>
      <c r="I132" s="4">
        <v>0</v>
      </c>
    </row>
    <row r="133" spans="1:9" s="1" customFormat="1">
      <c r="A133" s="2" t="s">
        <v>122</v>
      </c>
      <c r="B133" s="3">
        <v>44084</v>
      </c>
      <c r="C133" s="2">
        <v>2</v>
      </c>
      <c r="D133" s="2">
        <v>0</v>
      </c>
      <c r="E133" s="2">
        <v>0</v>
      </c>
      <c r="F133" s="2">
        <v>2.5</v>
      </c>
      <c r="G133" s="2">
        <v>1</v>
      </c>
      <c r="H133" s="2">
        <v>0</v>
      </c>
      <c r="I133" s="4">
        <v>0</v>
      </c>
    </row>
    <row r="134" spans="1:9" s="1" customFormat="1">
      <c r="A134" s="2" t="s">
        <v>123</v>
      </c>
      <c r="B134" s="3">
        <v>44112</v>
      </c>
      <c r="C134" s="2">
        <f>2.8-2+0.4+2.8*0.9/70-100*2.8/70+3.7*2.8/70+0.67*2.8/70+0.4</f>
        <v>-2.1892</v>
      </c>
      <c r="D134" s="2">
        <f>100*(0.5*1.25/1.75+0.5*1.25/2.25)</f>
        <v>63.492063492063487</v>
      </c>
      <c r="E134" s="2">
        <v>0</v>
      </c>
      <c r="F134" s="2">
        <f>4+74.5/50*2</f>
        <v>6.98</v>
      </c>
      <c r="G134" s="2">
        <v>1</v>
      </c>
      <c r="H134" s="2">
        <v>0</v>
      </c>
      <c r="I134" s="4">
        <v>0</v>
      </c>
    </row>
    <row r="135" spans="1:9" s="1" customFormat="1">
      <c r="A135" s="2" t="s">
        <v>124</v>
      </c>
      <c r="B135" s="3">
        <v>44112</v>
      </c>
      <c r="C135" s="2">
        <f>7-200*0.5/78.7</f>
        <v>5.7293519695044477</v>
      </c>
      <c r="D135" s="2">
        <f>100*0.625/3.625</f>
        <v>17.241379310344829</v>
      </c>
      <c r="E135" s="2">
        <v>0</v>
      </c>
      <c r="F135" s="2">
        <f>2+7-C135</f>
        <v>3.2706480304955523</v>
      </c>
      <c r="G135" s="2">
        <v>1</v>
      </c>
      <c r="H135" s="2">
        <v>0</v>
      </c>
      <c r="I135" s="4">
        <v>0</v>
      </c>
    </row>
    <row r="136" spans="1:9" s="1" customFormat="1">
      <c r="A136" s="2" t="s">
        <v>125</v>
      </c>
      <c r="B136" s="3">
        <v>44112</v>
      </c>
      <c r="C136" s="2">
        <f>7+66*7/390+0.02</f>
        <v>8.2046153846153835</v>
      </c>
      <c r="D136" s="2">
        <f>100*1/2.25</f>
        <v>44.444444444444443</v>
      </c>
      <c r="E136" s="2">
        <v>0</v>
      </c>
      <c r="F136" s="2">
        <f>264*6.5/353+100*1.18/51.523</f>
        <v>7.1514291122988665</v>
      </c>
      <c r="G136" s="2">
        <v>1</v>
      </c>
      <c r="H136" s="2">
        <v>0</v>
      </c>
      <c r="I136" s="4">
        <v>1</v>
      </c>
    </row>
    <row r="137" spans="1:9" s="1" customFormat="1">
      <c r="A137" s="2" t="s">
        <v>126</v>
      </c>
      <c r="B137" s="3">
        <v>44098</v>
      </c>
      <c r="C137" s="2">
        <v>5</v>
      </c>
      <c r="D137" s="2">
        <f>100*2/5</f>
        <v>40</v>
      </c>
      <c r="E137" s="2">
        <v>0</v>
      </c>
      <c r="F137" s="2">
        <f>100*(125.628)/1583</f>
        <v>7.9360707517372076</v>
      </c>
      <c r="G137" s="2">
        <v>1</v>
      </c>
      <c r="H137" s="2">
        <v>0</v>
      </c>
      <c r="I137" s="4">
        <v>0</v>
      </c>
    </row>
    <row r="138" spans="1:9">
      <c r="A138" s="2" t="s">
        <v>127</v>
      </c>
      <c r="B138" s="3">
        <v>44112</v>
      </c>
      <c r="C138" s="2">
        <f>100*(101.6+143+7.5)/4082</f>
        <v>6.1758941695247431</v>
      </c>
      <c r="D138" s="2">
        <f>100*(1/2*1.5/16.5+0.5*2/12)</f>
        <v>12.878787878787879</v>
      </c>
      <c r="E138" s="2">
        <v>0</v>
      </c>
      <c r="F138" s="2">
        <f>100*52468000/4082000000</f>
        <v>1.2853503184713375</v>
      </c>
      <c r="G138" s="2">
        <v>1</v>
      </c>
      <c r="H138" s="2">
        <v>0</v>
      </c>
      <c r="I138" s="4">
        <v>0</v>
      </c>
    </row>
    <row r="139" spans="1:9" s="1" customFormat="1">
      <c r="A139" s="2" t="s">
        <v>128</v>
      </c>
      <c r="B139" s="3">
        <v>44112</v>
      </c>
      <c r="C139" s="2">
        <f>100*73.6885/369.627</f>
        <v>19.935908361672713</v>
      </c>
      <c r="D139" s="2">
        <v>0</v>
      </c>
      <c r="E139" s="2">
        <v>0</v>
      </c>
      <c r="F139" s="2">
        <f>100*(15.65)/(369.627)</f>
        <v>4.2339980575012106</v>
      </c>
      <c r="G139" s="2">
        <v>1</v>
      </c>
      <c r="H139" s="2">
        <f>100*60/369.627</f>
        <v>16.232580412145218</v>
      </c>
      <c r="I139" s="4">
        <v>0</v>
      </c>
    </row>
    <row r="140" spans="1:9" s="1" customFormat="1">
      <c r="A140" s="2" t="s">
        <v>167</v>
      </c>
      <c r="B140" s="3">
        <v>44111</v>
      </c>
      <c r="C140" s="2">
        <f>2.3+4.3+100*(390+87.3)/18292</f>
        <v>9.2093374152635032</v>
      </c>
      <c r="D140" s="2">
        <v>0</v>
      </c>
      <c r="E140" s="2">
        <v>50</v>
      </c>
      <c r="F140" s="2">
        <f>100*((1350+120+360)/12500)+4.4</f>
        <v>19.04</v>
      </c>
      <c r="G140" s="2">
        <v>1</v>
      </c>
      <c r="H140" s="2">
        <v>0</v>
      </c>
      <c r="I140" s="4">
        <v>0</v>
      </c>
    </row>
    <row r="141" spans="1:9">
      <c r="A141" s="2" t="s">
        <v>166</v>
      </c>
      <c r="B141" s="3">
        <v>44111</v>
      </c>
      <c r="C141" s="2">
        <f>6.7+2.2+4.5+4.3+100*1.09/54.154+100*(390+87.3)/18292</f>
        <v>22.322115788052216</v>
      </c>
      <c r="D141" s="2">
        <v>0</v>
      </c>
      <c r="E141" s="2">
        <v>0</v>
      </c>
      <c r="F141" s="2">
        <f>100*((1350+120+360)/12500)+100*2.72/54.154</f>
        <v>19.66271300365624</v>
      </c>
      <c r="G141" s="2">
        <v>1</v>
      </c>
      <c r="H141" s="2">
        <v>0</v>
      </c>
      <c r="I141" s="4">
        <v>0</v>
      </c>
    </row>
    <row r="142" spans="1:9" s="1" customFormat="1">
      <c r="A142" s="2" t="s">
        <v>156</v>
      </c>
      <c r="B142" s="3">
        <v>44111</v>
      </c>
      <c r="C142" s="2">
        <v>10</v>
      </c>
      <c r="D142" s="2">
        <f>100*275/625</f>
        <v>44</v>
      </c>
      <c r="E142" s="2">
        <v>20</v>
      </c>
      <c r="F142" s="2">
        <f>100*2.26/358.839</f>
        <v>0.62980891151742135</v>
      </c>
      <c r="G142" s="2">
        <v>1</v>
      </c>
      <c r="H142" s="2">
        <v>0</v>
      </c>
      <c r="I142" s="4">
        <v>1</v>
      </c>
    </row>
    <row r="143" spans="1:9">
      <c r="A143" s="2" t="s">
        <v>158</v>
      </c>
      <c r="B143" s="3">
        <v>44112</v>
      </c>
      <c r="C143" s="2">
        <f>100*((10.9+0.8+14.3+35.1+6.3+23.7+4+11.6+7.8)*0.00082)/1.63</f>
        <v>5.7601226993865033</v>
      </c>
      <c r="D143" s="2">
        <f>100*75/125</f>
        <v>60</v>
      </c>
      <c r="E143" s="2">
        <v>0</v>
      </c>
      <c r="F143" s="2">
        <f>0.5+3*0.5/10+5.3+1.3+1.9+2.1</f>
        <v>11.25</v>
      </c>
      <c r="G143" s="2">
        <v>1</v>
      </c>
      <c r="H143" s="2">
        <f>100*60/1630</f>
        <v>3.6809815950920246</v>
      </c>
      <c r="I143" s="4">
        <v>1</v>
      </c>
    </row>
    <row r="144" spans="1:9">
      <c r="A144" s="2" t="s">
        <v>129</v>
      </c>
      <c r="B144" s="3">
        <v>44112</v>
      </c>
      <c r="C144" s="2">
        <f>3.5+4.3+100*(390+87.3)/18292</f>
        <v>10.409337415263503</v>
      </c>
      <c r="D144" s="2">
        <v>0</v>
      </c>
      <c r="E144" s="2">
        <v>0</v>
      </c>
      <c r="F144" s="2">
        <f>100*((1350+120)/12500)+100*196.32/1398</f>
        <v>25.802918454935622</v>
      </c>
      <c r="G144" s="2">
        <v>1</v>
      </c>
      <c r="H144" s="2">
        <v>0</v>
      </c>
      <c r="I144" s="4">
        <v>0</v>
      </c>
    </row>
    <row r="145" spans="1:9" s="1" customFormat="1">
      <c r="A145" s="2" t="s">
        <v>160</v>
      </c>
      <c r="B145" s="3">
        <v>44112</v>
      </c>
      <c r="C145" s="2">
        <f>0.36</f>
        <v>0.36</v>
      </c>
      <c r="D145" s="2">
        <f>100*(0.5*2/6.5+0.5*2/7.5)</f>
        <v>28.717948717948715</v>
      </c>
      <c r="E145" s="2">
        <f>100*3/8</f>
        <v>37.5</v>
      </c>
      <c r="F145" s="2">
        <v>1</v>
      </c>
      <c r="G145" s="2">
        <v>1</v>
      </c>
      <c r="H145" s="2">
        <f>100*400/92111</f>
        <v>0.43425866617450687</v>
      </c>
      <c r="I145" s="4">
        <v>1</v>
      </c>
    </row>
    <row r="146" spans="1:9" s="1" customFormat="1">
      <c r="A146" s="2" t="s">
        <v>130</v>
      </c>
      <c r="B146" s="3">
        <v>44112</v>
      </c>
      <c r="C146" s="2">
        <f>100*(1800)/30873</f>
        <v>5.8303371878340293</v>
      </c>
      <c r="D146" s="2">
        <v>0</v>
      </c>
      <c r="E146" s="2">
        <v>0</v>
      </c>
      <c r="F146" s="2">
        <v>0</v>
      </c>
      <c r="G146" s="2">
        <v>1</v>
      </c>
      <c r="H146" s="2">
        <v>0</v>
      </c>
      <c r="I146" s="4">
        <v>0</v>
      </c>
    </row>
    <row r="147" spans="1:9" s="1" customFormat="1">
      <c r="A147" s="2" t="s">
        <v>131</v>
      </c>
      <c r="B147" s="3">
        <v>44013</v>
      </c>
      <c r="C147" s="2">
        <f>(100*1105/7.46)/86566</f>
        <v>0.17111027932072967</v>
      </c>
      <c r="D147" s="2">
        <v>0</v>
      </c>
      <c r="E147" s="2">
        <f>100*7.5/35</f>
        <v>21.428571428571427</v>
      </c>
      <c r="F147" s="2">
        <v>0</v>
      </c>
      <c r="G147" s="2">
        <v>1</v>
      </c>
      <c r="H147" s="2">
        <v>0</v>
      </c>
      <c r="I147" s="4">
        <v>0</v>
      </c>
    </row>
    <row r="148" spans="1:9" s="1" customFormat="1">
      <c r="A148" s="2" t="s">
        <v>132</v>
      </c>
      <c r="B148" s="3">
        <v>44112</v>
      </c>
      <c r="C148" s="2">
        <f>0.5*11.3+0.5*17+2.3+100*(390+87.3)/18292</f>
        <v>19.059337415263503</v>
      </c>
      <c r="D148" s="2">
        <f>100*(65/75)</f>
        <v>86.666666666666671</v>
      </c>
      <c r="E148" s="2">
        <v>100</v>
      </c>
      <c r="F148" s="2">
        <f>100*142.49/528.929</f>
        <v>26.939343465758167</v>
      </c>
      <c r="G148" s="2">
        <v>1</v>
      </c>
      <c r="H148" s="2">
        <f>100*60/528.29</f>
        <v>11.357398398606827</v>
      </c>
      <c r="I148" s="4">
        <v>0</v>
      </c>
    </row>
    <row r="149" spans="1:9" s="1" customFormat="1">
      <c r="A149" s="2" t="s">
        <v>133</v>
      </c>
      <c r="B149" s="3">
        <v>44112</v>
      </c>
      <c r="C149" s="2">
        <f>10.4+100*(440.21-638.3)/715360+100*442/715360</f>
        <v>10.434096119436369</v>
      </c>
      <c r="D149" s="2">
        <v>0</v>
      </c>
      <c r="E149" s="2">
        <v>100</v>
      </c>
      <c r="F149" s="2">
        <f>100*(60*2.08/1.9)/705.546+100*638.3/715360</f>
        <v>9.3989270309643445</v>
      </c>
      <c r="G149" s="2">
        <v>1</v>
      </c>
      <c r="H149" s="2">
        <v>16.3</v>
      </c>
      <c r="I149" s="4">
        <v>1</v>
      </c>
    </row>
    <row r="150" spans="1:9" s="1" customFormat="1">
      <c r="A150" s="2" t="s">
        <v>151</v>
      </c>
      <c r="B150" s="3">
        <v>44097</v>
      </c>
      <c r="C150" s="2">
        <f>100*189.5/8152</f>
        <v>2.3245829244357212</v>
      </c>
      <c r="D150" s="2">
        <f>100*2/12.75</f>
        <v>15.686274509803921</v>
      </c>
      <c r="E150" s="2">
        <f>0.5*2/3+0.5*4/9</f>
        <v>0.55555555555555558</v>
      </c>
      <c r="F150" s="2">
        <v>0</v>
      </c>
      <c r="G150" s="2">
        <v>1</v>
      </c>
      <c r="H150" s="2">
        <v>0</v>
      </c>
      <c r="I150" s="4">
        <v>1</v>
      </c>
    </row>
    <row r="151" spans="1:9" s="1" customFormat="1">
      <c r="A151" s="2" t="s">
        <v>134</v>
      </c>
      <c r="B151" s="3">
        <v>44098</v>
      </c>
      <c r="C151" s="2">
        <f>100*(11.6+376+32.1)/62224</f>
        <v>0.67449858575469279</v>
      </c>
      <c r="D151" s="2">
        <f>100*2/7</f>
        <v>28.571428571428573</v>
      </c>
      <c r="E151" s="2">
        <f>100*1/7</f>
        <v>14.285714285714286</v>
      </c>
      <c r="F151" s="2">
        <v>0</v>
      </c>
      <c r="G151" s="2">
        <v>1</v>
      </c>
      <c r="H151" s="2">
        <v>0</v>
      </c>
      <c r="I151" s="4">
        <v>0</v>
      </c>
    </row>
    <row r="152" spans="1:9" s="1" customFormat="1">
      <c r="A152" s="2" t="s">
        <v>135</v>
      </c>
      <c r="B152" s="3">
        <v>44111</v>
      </c>
      <c r="C152" s="2">
        <v>9.6</v>
      </c>
      <c r="D152" s="2">
        <f>100*0.75/1.25</f>
        <v>60</v>
      </c>
      <c r="E152" s="2">
        <v>50</v>
      </c>
      <c r="F152" s="2">
        <f>100*(1000/32.53)/529.177</f>
        <v>5.8091819175356747</v>
      </c>
      <c r="G152" s="2">
        <v>1</v>
      </c>
      <c r="H152" s="2">
        <v>0</v>
      </c>
      <c r="I152" s="4">
        <v>1</v>
      </c>
    </row>
    <row r="153" spans="1:9" s="1" customFormat="1">
      <c r="A153" s="2" t="s">
        <v>136</v>
      </c>
      <c r="B153" s="3">
        <v>44112</v>
      </c>
      <c r="C153" s="2">
        <f>3.7+100*131/5502</f>
        <v>6.0809523809523807</v>
      </c>
      <c r="D153" s="2">
        <f>100*(0.5*0.5/4.5+0.5*0.5/2.5)</f>
        <v>15.555555555555555</v>
      </c>
      <c r="E153" s="2">
        <v>0</v>
      </c>
      <c r="F153" s="2">
        <v>5.3</v>
      </c>
      <c r="G153" s="2">
        <v>1</v>
      </c>
      <c r="H153" s="2">
        <v>0</v>
      </c>
      <c r="I153" s="4">
        <v>0</v>
      </c>
    </row>
    <row r="154" spans="1:9" s="1" customFormat="1">
      <c r="A154" s="2" t="s">
        <v>137</v>
      </c>
      <c r="B154" s="3">
        <v>44112</v>
      </c>
      <c r="C154" s="2">
        <v>5.3</v>
      </c>
      <c r="D154" s="2">
        <v>0</v>
      </c>
      <c r="E154" s="2">
        <v>0</v>
      </c>
      <c r="F154" s="2">
        <v>4</v>
      </c>
      <c r="G154" s="2">
        <v>1</v>
      </c>
      <c r="H154" s="2">
        <v>0</v>
      </c>
      <c r="I154" s="4">
        <v>0</v>
      </c>
    </row>
    <row r="155" spans="1:9" s="1" customFormat="1">
      <c r="A155" s="2" t="s">
        <v>138</v>
      </c>
      <c r="B155" s="3">
        <v>44111</v>
      </c>
      <c r="C155" s="2">
        <f>3.25+397*3.25/740</f>
        <v>4.9935810810810812</v>
      </c>
      <c r="D155" s="2">
        <f>100*150/500</f>
        <v>30</v>
      </c>
      <c r="E155" s="2">
        <f>100*3/17</f>
        <v>17.647058823529413</v>
      </c>
      <c r="F155" s="2">
        <v>0</v>
      </c>
      <c r="G155" s="2">
        <v>1</v>
      </c>
      <c r="H155" s="2">
        <v>0</v>
      </c>
      <c r="I155" s="4">
        <v>1</v>
      </c>
    </row>
    <row r="156" spans="1:9" s="1" customFormat="1">
      <c r="A156" s="2" t="s">
        <v>139</v>
      </c>
      <c r="B156" s="3">
        <v>44112</v>
      </c>
      <c r="C156" s="2">
        <v>1.8</v>
      </c>
      <c r="D156" s="2">
        <f>100*1.5/7.75</f>
        <v>19.35483870967742</v>
      </c>
      <c r="E156" s="2">
        <v>0</v>
      </c>
      <c r="F156" s="2">
        <f>100*1.1*0.35/38.732</f>
        <v>0.99401012083032125</v>
      </c>
      <c r="G156" s="2">
        <v>1</v>
      </c>
      <c r="H156" s="2">
        <v>0</v>
      </c>
      <c r="I156" s="4">
        <v>0</v>
      </c>
    </row>
    <row r="157" spans="1:9" s="1" customFormat="1">
      <c r="A157" s="2" t="s">
        <v>140</v>
      </c>
      <c r="B157" s="3">
        <v>44111</v>
      </c>
      <c r="C157" s="2">
        <f>252*1.5/100</f>
        <v>3.78</v>
      </c>
      <c r="D157" s="2">
        <f>100*0.5/10.75</f>
        <v>4.6511627906976747</v>
      </c>
      <c r="E157" s="2">
        <f>100*5/19*0.5</f>
        <v>13.157894736842104</v>
      </c>
      <c r="F157" s="2">
        <v>8.8000000000000007</v>
      </c>
      <c r="G157" s="2">
        <v>1</v>
      </c>
      <c r="H157" s="2">
        <f>100*10/744+100*20/744</f>
        <v>4.032258064516129</v>
      </c>
      <c r="I157" s="4">
        <v>1</v>
      </c>
    </row>
    <row r="158" spans="1:9" s="1" customFormat="1">
      <c r="A158" s="2" t="s">
        <v>141</v>
      </c>
      <c r="B158" s="3">
        <v>44096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4">
        <v>1</v>
      </c>
    </row>
    <row r="159" spans="1:9" s="1" customFormat="1">
      <c r="A159" s="2" t="s">
        <v>144</v>
      </c>
      <c r="B159" s="3">
        <v>44112</v>
      </c>
      <c r="C159" s="2">
        <f>2+0.4*2/7.2</f>
        <v>2.1111111111111112</v>
      </c>
      <c r="D159" s="2">
        <f>100*125/200</f>
        <v>62.5</v>
      </c>
      <c r="E159" s="2">
        <f>100*7/14</f>
        <v>50</v>
      </c>
      <c r="F159" s="2">
        <f>100*20/70</f>
        <v>28.571428571428573</v>
      </c>
      <c r="G159" s="2">
        <v>1</v>
      </c>
      <c r="H159" s="2">
        <v>0</v>
      </c>
      <c r="I159" s="4">
        <v>0</v>
      </c>
    </row>
    <row r="160" spans="1:9" s="1" customFormat="1">
      <c r="A160" s="2" t="s">
        <v>142</v>
      </c>
      <c r="B160" s="3">
        <v>44110</v>
      </c>
      <c r="C160" s="2">
        <f>100*(371.3+300)/33930</f>
        <v>1.978485116416151</v>
      </c>
      <c r="D160" s="2">
        <f>100*2/9</f>
        <v>22.222222222222221</v>
      </c>
      <c r="E160" s="2">
        <v>0</v>
      </c>
      <c r="F160" s="2">
        <v>0</v>
      </c>
      <c r="G160" s="2">
        <v>1</v>
      </c>
      <c r="H160" s="2">
        <f>100*491.5/33930</f>
        <v>1.448570586501621</v>
      </c>
      <c r="I160" s="4">
        <v>1</v>
      </c>
    </row>
    <row r="161" spans="1:9" s="1" customFormat="1">
      <c r="A161" s="2" t="s">
        <v>148</v>
      </c>
      <c r="B161" s="3">
        <v>44112</v>
      </c>
      <c r="C161" s="2">
        <v>8.5</v>
      </c>
      <c r="D161" s="2">
        <f>100*0.65/0.75</f>
        <v>86.666666666666671</v>
      </c>
      <c r="E161" s="2">
        <v>100</v>
      </c>
      <c r="F161" s="2">
        <f>100*863.45/2744</f>
        <v>31.466836734693878</v>
      </c>
      <c r="G161" s="2">
        <v>1</v>
      </c>
      <c r="H161" s="2">
        <v>0</v>
      </c>
      <c r="I161" s="4">
        <v>0</v>
      </c>
    </row>
    <row r="162" spans="1:9" s="1" customFormat="1">
      <c r="A162" s="2" t="s">
        <v>143</v>
      </c>
      <c r="B162" s="3">
        <v>44112</v>
      </c>
      <c r="C162" s="2">
        <f>100*(64.669+1.1+2.3+4.25+6.8)*0.037/150.401</f>
        <v>1.9463986276686984</v>
      </c>
      <c r="D162" s="2">
        <f>100*500/1100</f>
        <v>45.454545454545453</v>
      </c>
      <c r="E162" s="2">
        <v>5</v>
      </c>
      <c r="F162" s="2">
        <v>3.5</v>
      </c>
      <c r="G162" s="2">
        <v>1</v>
      </c>
      <c r="H162" s="2">
        <f>100*500/150401</f>
        <v>0.33244459810772536</v>
      </c>
      <c r="I162" s="4">
        <v>1</v>
      </c>
    </row>
    <row r="163" spans="1:9" s="1" customFormat="1">
      <c r="A163" s="2" t="s">
        <v>40</v>
      </c>
      <c r="B163" s="3">
        <v>44112</v>
      </c>
      <c r="C163" s="2">
        <f>100*(2.3+0.483+0.0083+0.192+0.044)/21.428</f>
        <v>14.127776740713086</v>
      </c>
      <c r="D163" s="2">
        <f>100*150/150</f>
        <v>100</v>
      </c>
      <c r="E163" s="2">
        <v>0</v>
      </c>
      <c r="F163" s="2">
        <f>100*2.3/21.428</f>
        <v>10.73361956318835</v>
      </c>
      <c r="G163" s="2">
        <v>1</v>
      </c>
      <c r="H163" s="2">
        <v>0</v>
      </c>
      <c r="I163" s="4">
        <v>0</v>
      </c>
    </row>
    <row r="164" spans="1:9" s="1" customFormat="1">
      <c r="A164" s="2" t="s">
        <v>145</v>
      </c>
      <c r="B164" s="3">
        <v>44069</v>
      </c>
      <c r="C164" s="2">
        <v>1.4</v>
      </c>
      <c r="D164" s="2">
        <v>0</v>
      </c>
      <c r="E164" s="2">
        <f>(7/22+5/11+5/7+3/5)*100/4</f>
        <v>52.175324675324674</v>
      </c>
      <c r="F164" s="2">
        <f>100*920/59918</f>
        <v>1.5354317567342035</v>
      </c>
      <c r="G164" s="2">
        <v>1</v>
      </c>
      <c r="H164" s="2">
        <v>0</v>
      </c>
      <c r="I164" s="4">
        <v>1</v>
      </c>
    </row>
    <row r="165" spans="1:9" s="1" customFormat="1">
      <c r="A165" s="2" t="s">
        <v>146</v>
      </c>
      <c r="B165" s="3">
        <v>44112</v>
      </c>
      <c r="C165" s="2">
        <v>2</v>
      </c>
      <c r="D165" s="2">
        <f>100*2/16</f>
        <v>12.5</v>
      </c>
      <c r="E165" s="2">
        <v>0</v>
      </c>
      <c r="F165" s="2">
        <f>100*500/60490</f>
        <v>0.82658290626549846</v>
      </c>
      <c r="G165" s="2">
        <v>1</v>
      </c>
      <c r="H165" s="2">
        <v>0</v>
      </c>
      <c r="I165" s="4">
        <v>0</v>
      </c>
    </row>
    <row r="166" spans="1:9" s="1" customFormat="1">
      <c r="A166" s="2" t="s">
        <v>38</v>
      </c>
      <c r="B166" s="3">
        <v>44112</v>
      </c>
      <c r="C166" s="2">
        <f>3.6+0.6</f>
        <v>4.2</v>
      </c>
      <c r="D166" s="2">
        <f>100*(1/3*1/6+1/3*0.5/4+1/3*1/7)</f>
        <v>14.484126984126982</v>
      </c>
      <c r="E166" s="2">
        <v>0</v>
      </c>
      <c r="F166" s="2">
        <f>4+0.5*9</f>
        <v>8.5</v>
      </c>
      <c r="G166" s="2">
        <v>1</v>
      </c>
      <c r="H166" s="2">
        <v>0</v>
      </c>
      <c r="I166" s="4">
        <v>1</v>
      </c>
    </row>
    <row r="167" spans="1:9">
      <c r="A167" s="2" t="s">
        <v>37</v>
      </c>
      <c r="B167" s="3">
        <v>44112</v>
      </c>
      <c r="C167" s="2">
        <f>100*776.9/27591</f>
        <v>2.8157732593961797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4">
        <v>0</v>
      </c>
    </row>
    <row r="168" spans="1:9">
      <c r="A168" s="2" t="s">
        <v>36</v>
      </c>
      <c r="B168" s="3">
        <v>44110</v>
      </c>
      <c r="C168" s="2">
        <v>2.4</v>
      </c>
      <c r="D168" s="2">
        <f>100*3.5/11.5</f>
        <v>30.434782608695652</v>
      </c>
      <c r="E168" s="2">
        <v>0</v>
      </c>
      <c r="F168" s="2">
        <v>3.1</v>
      </c>
      <c r="G168" s="2">
        <v>1</v>
      </c>
      <c r="H168" s="2">
        <v>0</v>
      </c>
      <c r="I168" s="4">
        <v>0</v>
      </c>
    </row>
    <row r="169" spans="1:9" s="1" customFormat="1">
      <c r="A169" s="2" t="s">
        <v>15</v>
      </c>
      <c r="B169" s="3">
        <v>44112</v>
      </c>
      <c r="C169" s="2">
        <f>100*220/12818</f>
        <v>1.7163364019347793</v>
      </c>
      <c r="D169" s="2">
        <v>0</v>
      </c>
      <c r="E169" s="2">
        <f>100*2.5/5</f>
        <v>50</v>
      </c>
      <c r="F169" s="2">
        <f>(100*6.5/361.9)/12.818+100*4.144/12800</f>
        <v>0.17249641240141761</v>
      </c>
      <c r="G169" s="2">
        <v>1</v>
      </c>
      <c r="H169" s="2">
        <v>0</v>
      </c>
      <c r="I169" s="4">
        <v>1</v>
      </c>
    </row>
    <row r="170" spans="1:9">
      <c r="I170" s="2"/>
    </row>
    <row r="173" spans="1:9">
      <c r="I173" s="2"/>
    </row>
    <row r="174" spans="1:9">
      <c r="I174" s="2"/>
    </row>
  </sheetData>
  <sortState xmlns:xlrd2="http://schemas.microsoft.com/office/spreadsheetml/2017/richdata2" ref="A2:I174">
    <sortCondition ref="A2:A174"/>
  </sortState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76517-644F-A544-9EFA-3BA935026163}">
  <dimension ref="A1:D170"/>
  <sheetViews>
    <sheetView workbookViewId="0">
      <selection sqref="A1:D1048576"/>
    </sheetView>
  </sheetViews>
  <sheetFormatPr baseColWidth="10" defaultRowHeight="16"/>
  <cols>
    <col min="1" max="1" width="17.5" style="2" customWidth="1"/>
    <col min="2" max="2" width="9.33203125" style="2" customWidth="1"/>
    <col min="3" max="3" width="9.1640625" style="2" customWidth="1"/>
    <col min="4" max="4" width="11" style="2" customWidth="1"/>
  </cols>
  <sheetData>
    <row r="1" spans="1:4">
      <c r="A1" s="5" t="s">
        <v>0</v>
      </c>
      <c r="B1" s="5" t="s">
        <v>170</v>
      </c>
      <c r="C1" s="5" t="s">
        <v>171</v>
      </c>
      <c r="D1" s="5" t="s">
        <v>172</v>
      </c>
    </row>
    <row r="2" spans="1:4">
      <c r="A2" s="2" t="s">
        <v>40</v>
      </c>
      <c r="B2" s="2">
        <v>14.127776740713086</v>
      </c>
      <c r="C2" s="2">
        <v>100</v>
      </c>
      <c r="D2" s="2">
        <v>10.73361956318835</v>
      </c>
    </row>
    <row r="3" spans="1:4">
      <c r="A3" s="2" t="s">
        <v>109</v>
      </c>
      <c r="B3" s="2">
        <v>5.5</v>
      </c>
      <c r="C3" s="2">
        <v>100</v>
      </c>
      <c r="D3" s="2">
        <v>0</v>
      </c>
    </row>
    <row r="4" spans="1:4">
      <c r="A4" s="2" t="s">
        <v>116</v>
      </c>
      <c r="B4" s="2">
        <v>12.209337415263503</v>
      </c>
      <c r="C4" s="2">
        <v>93.333333333333329</v>
      </c>
      <c r="D4" s="2">
        <v>7.8999999999999995</v>
      </c>
    </row>
    <row r="5" spans="1:4">
      <c r="A5" s="2" t="s">
        <v>44</v>
      </c>
      <c r="B5" s="2">
        <v>9.6093374152635036</v>
      </c>
      <c r="C5" s="2">
        <v>88.888888888888886</v>
      </c>
      <c r="D5" s="2">
        <v>9.25</v>
      </c>
    </row>
    <row r="6" spans="1:4">
      <c r="A6" s="2" t="s">
        <v>114</v>
      </c>
      <c r="B6" s="2">
        <v>7</v>
      </c>
      <c r="C6" s="2">
        <v>88.888888888888886</v>
      </c>
      <c r="D6" s="2">
        <v>8.8000000000000007</v>
      </c>
    </row>
    <row r="7" spans="1:4">
      <c r="A7" s="2" t="s">
        <v>132</v>
      </c>
      <c r="B7" s="2">
        <v>19.009337415263502</v>
      </c>
      <c r="C7" s="2">
        <v>86.666666666666671</v>
      </c>
      <c r="D7" s="2">
        <v>26.939343465758167</v>
      </c>
    </row>
    <row r="8" spans="1:4">
      <c r="A8" s="2" t="s">
        <v>148</v>
      </c>
      <c r="B8" s="2">
        <v>7.4</v>
      </c>
      <c r="C8" s="2">
        <v>86.666666666666671</v>
      </c>
      <c r="D8" s="2">
        <v>31.466836734693878</v>
      </c>
    </row>
    <row r="9" spans="1:4">
      <c r="A9" s="2" t="s">
        <v>30</v>
      </c>
      <c r="B9" s="2">
        <v>15</v>
      </c>
      <c r="C9" s="2">
        <v>85.714285714285708</v>
      </c>
      <c r="D9" s="2">
        <v>15.178058587018954</v>
      </c>
    </row>
    <row r="10" spans="1:4">
      <c r="A10" s="2" t="s">
        <v>27</v>
      </c>
      <c r="B10" s="2">
        <v>2.8690909090909087</v>
      </c>
      <c r="C10" s="2">
        <v>83.333333333333343</v>
      </c>
      <c r="D10" s="2">
        <v>0</v>
      </c>
    </row>
    <row r="11" spans="1:4">
      <c r="A11" s="2" t="s">
        <v>42</v>
      </c>
      <c r="B11" s="2">
        <v>14.000196585197498</v>
      </c>
      <c r="C11" s="2">
        <v>83.333333333333329</v>
      </c>
      <c r="D11" s="2">
        <v>5.0047774373167275</v>
      </c>
    </row>
    <row r="12" spans="1:4">
      <c r="A12" s="2" t="s">
        <v>104</v>
      </c>
      <c r="B12" s="2">
        <v>10.908695652173913</v>
      </c>
      <c r="C12" s="2">
        <v>75</v>
      </c>
      <c r="D12" s="2">
        <v>29.279711707453956</v>
      </c>
    </row>
    <row r="13" spans="1:4">
      <c r="A13" s="2" t="s">
        <v>32</v>
      </c>
      <c r="B13" s="2">
        <v>10.34</v>
      </c>
      <c r="C13" s="2">
        <v>71.428571428571431</v>
      </c>
      <c r="D13" s="2">
        <v>11.895172938821425</v>
      </c>
    </row>
    <row r="14" spans="1:4">
      <c r="A14" s="2" t="s">
        <v>13</v>
      </c>
      <c r="B14" s="2">
        <v>2</v>
      </c>
      <c r="C14" s="2">
        <v>71.428571428571431</v>
      </c>
      <c r="D14" s="2">
        <v>0</v>
      </c>
    </row>
    <row r="15" spans="1:4">
      <c r="A15" s="2" t="s">
        <v>7</v>
      </c>
      <c r="B15" s="2">
        <v>11.700000000000001</v>
      </c>
      <c r="C15" s="2">
        <v>66.666666666666671</v>
      </c>
      <c r="D15" s="2">
        <v>10.646075581395349</v>
      </c>
    </row>
    <row r="16" spans="1:4">
      <c r="A16" s="2" t="s">
        <v>39</v>
      </c>
      <c r="B16" s="2">
        <v>0.49481570557373095</v>
      </c>
      <c r="C16" s="2">
        <v>66.666666666666671</v>
      </c>
      <c r="D16" s="2">
        <v>0</v>
      </c>
    </row>
    <row r="17" spans="1:4">
      <c r="A17" s="2" t="s">
        <v>68</v>
      </c>
      <c r="B17" s="2">
        <v>9.1980934860774326</v>
      </c>
      <c r="C17" s="2">
        <v>63.636363636363633</v>
      </c>
      <c r="D17" s="2">
        <v>12</v>
      </c>
    </row>
    <row r="18" spans="1:4">
      <c r="A18" s="2" t="s">
        <v>123</v>
      </c>
      <c r="B18" s="2">
        <v>-2.5891999999999999</v>
      </c>
      <c r="C18" s="2">
        <v>63.492063492063487</v>
      </c>
      <c r="D18" s="2">
        <v>4</v>
      </c>
    </row>
    <row r="19" spans="1:4">
      <c r="A19" s="2" t="s">
        <v>113</v>
      </c>
      <c r="B19" s="2">
        <v>2.5</v>
      </c>
      <c r="C19" s="2">
        <v>62.847222222222221</v>
      </c>
      <c r="D19" s="2">
        <v>3.0947585597091911</v>
      </c>
    </row>
    <row r="20" spans="1:4">
      <c r="A20" s="2" t="s">
        <v>144</v>
      </c>
      <c r="B20" s="2">
        <v>2.1111111111111112</v>
      </c>
      <c r="C20" s="2">
        <v>62.5</v>
      </c>
      <c r="D20" s="2">
        <v>28.571428571428573</v>
      </c>
    </row>
    <row r="21" spans="1:4">
      <c r="A21" s="2" t="s">
        <v>73</v>
      </c>
      <c r="B21" s="2">
        <v>11.35</v>
      </c>
      <c r="C21" s="2">
        <v>60</v>
      </c>
      <c r="D21" s="2">
        <v>7.125</v>
      </c>
    </row>
    <row r="22" spans="1:4">
      <c r="A22" s="2" t="s">
        <v>135</v>
      </c>
      <c r="B22" s="2">
        <v>9.6</v>
      </c>
      <c r="C22" s="2">
        <v>60</v>
      </c>
      <c r="D22" s="2">
        <v>5.8091819175356747</v>
      </c>
    </row>
    <row r="23" spans="1:4">
      <c r="A23" s="2" t="s">
        <v>158</v>
      </c>
      <c r="B23" s="2">
        <v>5.3677300613496932</v>
      </c>
      <c r="C23" s="2">
        <v>60</v>
      </c>
      <c r="D23" s="2">
        <v>11.25</v>
      </c>
    </row>
    <row r="24" spans="1:4">
      <c r="A24" s="2" t="s">
        <v>110</v>
      </c>
      <c r="B24" s="2">
        <v>-5</v>
      </c>
      <c r="C24" s="2">
        <v>60</v>
      </c>
      <c r="D24" s="2">
        <v>26.2371179535048</v>
      </c>
    </row>
    <row r="25" spans="1:4">
      <c r="A25" s="2" t="s">
        <v>34</v>
      </c>
      <c r="B25" s="2">
        <v>10</v>
      </c>
      <c r="C25" s="2">
        <v>56.999999999999993</v>
      </c>
      <c r="D25" s="2">
        <v>4.4237229516151952</v>
      </c>
    </row>
    <row r="26" spans="1:4">
      <c r="A26" s="2" t="s">
        <v>22</v>
      </c>
      <c r="B26" s="2">
        <v>12</v>
      </c>
      <c r="C26" s="2">
        <v>52.941176470588239</v>
      </c>
      <c r="D26" s="2">
        <v>4.9754358161648176</v>
      </c>
    </row>
    <row r="27" spans="1:4">
      <c r="A27" s="2" t="s">
        <v>35</v>
      </c>
      <c r="B27" s="2">
        <v>2.8</v>
      </c>
      <c r="C27" s="2">
        <v>52.941176470588232</v>
      </c>
      <c r="D27" s="2">
        <v>1.1741563610302079</v>
      </c>
    </row>
    <row r="28" spans="1:4">
      <c r="A28" s="2" t="s">
        <v>11</v>
      </c>
      <c r="B28" s="2">
        <v>7.0331673218350401</v>
      </c>
      <c r="C28" s="2">
        <v>52.268518518518512</v>
      </c>
      <c r="D28" s="2">
        <v>28</v>
      </c>
    </row>
    <row r="29" spans="1:4">
      <c r="A29" s="2" t="s">
        <v>53</v>
      </c>
      <c r="B29" s="2">
        <v>8.6999999999999993</v>
      </c>
      <c r="C29" s="2">
        <v>50</v>
      </c>
      <c r="D29" s="2">
        <v>3.6640115858073861</v>
      </c>
    </row>
    <row r="30" spans="1:4">
      <c r="A30" s="2" t="s">
        <v>102</v>
      </c>
      <c r="B30" s="2">
        <v>4</v>
      </c>
      <c r="C30" s="2">
        <v>50</v>
      </c>
      <c r="D30" s="2">
        <v>0</v>
      </c>
    </row>
    <row r="31" spans="1:4">
      <c r="A31" s="2" t="s">
        <v>2</v>
      </c>
      <c r="B31" s="2">
        <v>2.8</v>
      </c>
      <c r="C31" s="7">
        <v>50</v>
      </c>
      <c r="D31" s="2">
        <v>0</v>
      </c>
    </row>
    <row r="32" spans="1:4">
      <c r="A32" s="2" t="s">
        <v>88</v>
      </c>
      <c r="B32" s="2">
        <v>0.85</v>
      </c>
      <c r="C32" s="2">
        <v>50</v>
      </c>
      <c r="D32" s="2">
        <v>0</v>
      </c>
    </row>
    <row r="33" spans="1:4">
      <c r="A33" s="2" t="s">
        <v>111</v>
      </c>
      <c r="B33" s="2">
        <v>5.0491718114538475</v>
      </c>
      <c r="C33" s="2">
        <v>47.169811320754718</v>
      </c>
      <c r="D33" s="2">
        <v>0.6329003992714991</v>
      </c>
    </row>
    <row r="34" spans="1:4">
      <c r="A34" s="2" t="s">
        <v>143</v>
      </c>
      <c r="B34" s="2">
        <v>1.9463986276686984</v>
      </c>
      <c r="C34" s="2">
        <v>45.454545454545453</v>
      </c>
      <c r="D34" s="2">
        <v>3.5</v>
      </c>
    </row>
    <row r="35" spans="1:4">
      <c r="A35" s="2" t="s">
        <v>80</v>
      </c>
      <c r="B35" s="2">
        <v>1.5</v>
      </c>
      <c r="C35" s="2">
        <v>45.454545454545453</v>
      </c>
      <c r="D35" s="2">
        <v>3.3781398698163025E-2</v>
      </c>
    </row>
    <row r="36" spans="1:4">
      <c r="A36" s="2" t="s">
        <v>93</v>
      </c>
      <c r="B36" s="2">
        <v>3.42</v>
      </c>
      <c r="C36" s="2">
        <v>44.776119402985074</v>
      </c>
      <c r="D36" s="2">
        <v>17.001709042515934</v>
      </c>
    </row>
    <row r="37" spans="1:4">
      <c r="A37" s="2" t="s">
        <v>125</v>
      </c>
      <c r="B37" s="2">
        <v>8.2046153846153835</v>
      </c>
      <c r="C37" s="2">
        <v>44.444444444444443</v>
      </c>
      <c r="D37" s="2">
        <v>7.1514291122988665</v>
      </c>
    </row>
    <row r="38" spans="1:4">
      <c r="A38" s="2" t="s">
        <v>156</v>
      </c>
      <c r="B38" s="2">
        <v>10</v>
      </c>
      <c r="C38" s="2">
        <v>44</v>
      </c>
      <c r="D38" s="2">
        <v>0.62980891151742135</v>
      </c>
    </row>
    <row r="39" spans="1:4">
      <c r="A39" s="2" t="s">
        <v>84</v>
      </c>
      <c r="B39" s="2">
        <v>5.8571428571428577</v>
      </c>
      <c r="C39" s="2">
        <v>44</v>
      </c>
      <c r="D39" s="2">
        <v>0</v>
      </c>
    </row>
    <row r="40" spans="1:4">
      <c r="A40" s="2" t="s">
        <v>115</v>
      </c>
      <c r="B40" s="2">
        <v>2.6</v>
      </c>
      <c r="C40" s="2">
        <v>43.75</v>
      </c>
      <c r="D40" s="2">
        <v>2.1</v>
      </c>
    </row>
    <row r="41" spans="1:4">
      <c r="A41" s="2" t="s">
        <v>118</v>
      </c>
      <c r="B41" s="2">
        <v>13</v>
      </c>
      <c r="C41" s="2">
        <v>43.725490196078425</v>
      </c>
      <c r="D41" s="2">
        <v>5.6815516369644881</v>
      </c>
    </row>
    <row r="42" spans="1:4">
      <c r="A42" s="2" t="s">
        <v>52</v>
      </c>
      <c r="B42" s="2">
        <v>1.88</v>
      </c>
      <c r="C42" s="2">
        <v>42.307692307692307</v>
      </c>
      <c r="D42" s="2">
        <v>0</v>
      </c>
    </row>
    <row r="43" spans="1:4">
      <c r="A43" s="2" t="s">
        <v>95</v>
      </c>
      <c r="B43" s="2">
        <v>2.4</v>
      </c>
      <c r="C43" s="2">
        <v>40.909090909090907</v>
      </c>
      <c r="D43" s="2">
        <v>0</v>
      </c>
    </row>
    <row r="44" spans="1:4">
      <c r="A44" s="2" t="s">
        <v>112</v>
      </c>
      <c r="B44" s="2">
        <v>8.0976809259337763</v>
      </c>
      <c r="C44" s="2">
        <v>40</v>
      </c>
      <c r="D44" s="2">
        <v>1.7806418790011447</v>
      </c>
    </row>
    <row r="45" spans="1:4">
      <c r="A45" s="2" t="s">
        <v>126</v>
      </c>
      <c r="B45" s="2">
        <v>5</v>
      </c>
      <c r="C45" s="2">
        <v>40</v>
      </c>
      <c r="D45" s="2">
        <v>7.9360707517372076</v>
      </c>
    </row>
    <row r="46" spans="1:4">
      <c r="A46" s="2" t="s">
        <v>101</v>
      </c>
      <c r="B46" s="2">
        <v>4.25</v>
      </c>
      <c r="C46" s="2">
        <v>40</v>
      </c>
      <c r="D46" s="2">
        <v>0</v>
      </c>
    </row>
    <row r="47" spans="1:4">
      <c r="A47" s="2" t="s">
        <v>77</v>
      </c>
      <c r="B47" s="2">
        <v>3.4918304130902555</v>
      </c>
      <c r="C47" s="2">
        <v>37.5</v>
      </c>
      <c r="D47" s="2">
        <v>2.1659454730320871</v>
      </c>
    </row>
    <row r="48" spans="1:4">
      <c r="A48" s="2" t="s">
        <v>100</v>
      </c>
      <c r="B48" s="2">
        <v>0.67667681477536923</v>
      </c>
      <c r="C48" s="2">
        <v>37.5</v>
      </c>
      <c r="D48" s="2">
        <v>0</v>
      </c>
    </row>
    <row r="49" spans="1:4">
      <c r="A49" s="2" t="s">
        <v>147</v>
      </c>
      <c r="B49" s="2">
        <v>4.3</v>
      </c>
      <c r="C49" s="2">
        <v>36.363636363636367</v>
      </c>
      <c r="D49" s="2">
        <v>4.8</v>
      </c>
    </row>
    <row r="50" spans="1:4">
      <c r="A50" s="2" t="s">
        <v>61</v>
      </c>
      <c r="B50" s="2">
        <v>3.4</v>
      </c>
      <c r="C50" s="2">
        <v>36.363636363636367</v>
      </c>
      <c r="D50" s="2">
        <v>1.8446100494355493</v>
      </c>
    </row>
    <row r="51" spans="1:4">
      <c r="A51" s="2" t="s">
        <v>94</v>
      </c>
      <c r="B51" s="2">
        <v>1.2</v>
      </c>
      <c r="C51" s="2">
        <v>35.714285714285715</v>
      </c>
      <c r="D51" s="2">
        <v>5.8510204081632651</v>
      </c>
    </row>
    <row r="52" spans="1:4">
      <c r="A52" s="2" t="s">
        <v>67</v>
      </c>
      <c r="B52" s="2">
        <v>6.195615091650037</v>
      </c>
      <c r="C52" s="2">
        <v>33.333333333333336</v>
      </c>
      <c r="D52" s="2">
        <v>17.604910596395687</v>
      </c>
    </row>
    <row r="53" spans="1:4">
      <c r="A53" s="2" t="s">
        <v>98</v>
      </c>
      <c r="B53" s="2">
        <v>3</v>
      </c>
      <c r="C53" s="2">
        <v>33.333333333333336</v>
      </c>
      <c r="D53" s="2">
        <v>4.5266129032258071</v>
      </c>
    </row>
    <row r="54" spans="1:4">
      <c r="A54" s="2" t="s">
        <v>28</v>
      </c>
      <c r="B54" s="2">
        <v>2.7085671530115976</v>
      </c>
      <c r="C54" s="2">
        <v>30.909090909090907</v>
      </c>
      <c r="D54" s="2">
        <v>2.244668911335578</v>
      </c>
    </row>
    <row r="55" spans="1:4">
      <c r="A55" s="2" t="s">
        <v>152</v>
      </c>
      <c r="B55" s="2">
        <v>5.3062500000000004</v>
      </c>
      <c r="C55" s="2">
        <v>30.555555555555554</v>
      </c>
      <c r="D55" s="2">
        <v>10.250143381732778</v>
      </c>
    </row>
    <row r="56" spans="1:4">
      <c r="A56" s="2" t="s">
        <v>119</v>
      </c>
      <c r="B56" s="2">
        <v>9.3093374152635029</v>
      </c>
      <c r="C56" s="2">
        <v>30</v>
      </c>
      <c r="D56" s="2">
        <v>6.8673049639640364</v>
      </c>
    </row>
    <row r="57" spans="1:4">
      <c r="A57" s="2" t="s">
        <v>138</v>
      </c>
      <c r="B57" s="2">
        <v>4.9935810810810812</v>
      </c>
      <c r="C57" s="2">
        <v>30</v>
      </c>
      <c r="D57" s="2">
        <v>0</v>
      </c>
    </row>
    <row r="58" spans="1:4">
      <c r="A58" s="2" t="s">
        <v>4</v>
      </c>
      <c r="B58" s="2">
        <v>0.13110885312530729</v>
      </c>
      <c r="C58" s="2">
        <v>30</v>
      </c>
      <c r="D58" s="2">
        <v>0.90425229713636412</v>
      </c>
    </row>
    <row r="59" spans="1:4">
      <c r="A59" s="2" t="s">
        <v>120</v>
      </c>
      <c r="B59" s="2">
        <v>3.4</v>
      </c>
      <c r="C59" s="2">
        <v>29.166666666666668</v>
      </c>
      <c r="D59" s="2">
        <v>0.92148962148962155</v>
      </c>
    </row>
    <row r="60" spans="1:4">
      <c r="A60" s="2" t="s">
        <v>160</v>
      </c>
      <c r="B60" s="2">
        <v>0.36</v>
      </c>
      <c r="C60" s="2">
        <v>28.717948717948715</v>
      </c>
      <c r="D60" s="2">
        <v>1</v>
      </c>
    </row>
    <row r="61" spans="1:4">
      <c r="A61" s="2" t="s">
        <v>66</v>
      </c>
      <c r="B61" s="2">
        <v>7.3</v>
      </c>
      <c r="C61" s="2">
        <v>28.571428571428573</v>
      </c>
      <c r="D61" s="2">
        <v>5.5</v>
      </c>
    </row>
    <row r="62" spans="1:4">
      <c r="A62" s="2" t="s">
        <v>134</v>
      </c>
      <c r="B62" s="2">
        <v>0.67449858575469279</v>
      </c>
      <c r="C62" s="2">
        <v>28.571428571428573</v>
      </c>
      <c r="D62" s="2">
        <v>0</v>
      </c>
    </row>
    <row r="63" spans="1:4">
      <c r="A63" s="2" t="s">
        <v>69</v>
      </c>
      <c r="B63" s="2">
        <v>7</v>
      </c>
      <c r="C63" s="2">
        <v>26.981375074301567</v>
      </c>
      <c r="D63" s="2">
        <v>10.8</v>
      </c>
    </row>
    <row r="64" spans="1:4">
      <c r="A64" s="2" t="s">
        <v>92</v>
      </c>
      <c r="B64" s="2">
        <v>6.0875000000000004</v>
      </c>
      <c r="C64" s="2">
        <v>25.427350427350426</v>
      </c>
      <c r="D64" s="2">
        <v>0</v>
      </c>
    </row>
    <row r="65" spans="1:4">
      <c r="A65" s="2" t="s">
        <v>108</v>
      </c>
      <c r="B65" s="2">
        <v>1.2</v>
      </c>
      <c r="C65" s="2">
        <v>25</v>
      </c>
      <c r="D65" s="2">
        <v>0</v>
      </c>
    </row>
    <row r="66" spans="1:4">
      <c r="A66" s="2" t="s">
        <v>47</v>
      </c>
      <c r="B66" s="2">
        <v>1.8</v>
      </c>
      <c r="C66" s="2">
        <v>23.529411764705884</v>
      </c>
      <c r="D66" s="2">
        <v>2.214</v>
      </c>
    </row>
    <row r="67" spans="1:4">
      <c r="A67" s="2" t="s">
        <v>105</v>
      </c>
      <c r="B67" s="2">
        <v>0</v>
      </c>
      <c r="C67" s="2">
        <v>22.5</v>
      </c>
      <c r="D67" s="2">
        <v>0</v>
      </c>
    </row>
    <row r="68" spans="1:4">
      <c r="A68" s="2" t="s">
        <v>142</v>
      </c>
      <c r="B68" s="2">
        <v>1.978485116416151</v>
      </c>
      <c r="C68" s="2">
        <v>22.222222222222221</v>
      </c>
      <c r="D68" s="2">
        <v>0</v>
      </c>
    </row>
    <row r="69" spans="1:4">
      <c r="A69" s="2" t="s">
        <v>12</v>
      </c>
      <c r="B69" s="2">
        <v>2.0585083573487033</v>
      </c>
      <c r="C69" s="2">
        <v>20.833333333333332</v>
      </c>
      <c r="D69" s="2">
        <v>2.7287608069164264</v>
      </c>
    </row>
    <row r="70" spans="1:4">
      <c r="A70" s="2" t="s">
        <v>159</v>
      </c>
      <c r="B70" s="2">
        <v>4.4000000000000004</v>
      </c>
      <c r="C70" s="2">
        <v>20</v>
      </c>
      <c r="D70" s="2">
        <v>3.2371709090909087</v>
      </c>
    </row>
    <row r="71" spans="1:4">
      <c r="A71" s="2" t="s">
        <v>165</v>
      </c>
      <c r="B71" s="2">
        <v>3.2012690355329951</v>
      </c>
      <c r="C71" s="2">
        <v>20</v>
      </c>
      <c r="D71" s="2">
        <v>1.6524111675126902</v>
      </c>
    </row>
    <row r="72" spans="1:4">
      <c r="A72" s="2" t="s">
        <v>99</v>
      </c>
      <c r="B72" s="2">
        <v>4.9624617949430396</v>
      </c>
      <c r="C72" s="2">
        <v>19.607843137254903</v>
      </c>
      <c r="D72" s="2">
        <v>3.4731869963878856</v>
      </c>
    </row>
    <row r="73" spans="1:4">
      <c r="A73" s="2" t="s">
        <v>36</v>
      </c>
      <c r="B73" s="2">
        <v>2.4</v>
      </c>
      <c r="C73" s="2">
        <v>19.565217391304348</v>
      </c>
      <c r="D73" s="2">
        <v>3.1</v>
      </c>
    </row>
    <row r="74" spans="1:4">
      <c r="A74" s="2" t="s">
        <v>81</v>
      </c>
      <c r="B74" s="2">
        <v>9.9383960934841614E-2</v>
      </c>
      <c r="C74" s="2">
        <v>18.333333333333336</v>
      </c>
      <c r="D74" s="2">
        <v>0.11693606416618618</v>
      </c>
    </row>
    <row r="75" spans="1:4">
      <c r="A75" s="2" t="s">
        <v>6</v>
      </c>
      <c r="B75" s="2">
        <v>2.3732904263877717</v>
      </c>
      <c r="C75" s="2">
        <v>18.181818181818183</v>
      </c>
      <c r="D75" s="2">
        <v>0</v>
      </c>
    </row>
    <row r="76" spans="1:4">
      <c r="A76" s="2" t="s">
        <v>96</v>
      </c>
      <c r="B76" s="2">
        <v>2.04</v>
      </c>
      <c r="C76" s="2">
        <v>18.181818181818183</v>
      </c>
      <c r="D76" s="2">
        <v>0.61597125467478187</v>
      </c>
    </row>
    <row r="77" spans="1:4">
      <c r="A77" s="2" t="s">
        <v>124</v>
      </c>
      <c r="B77" s="2">
        <v>5.7293519695044477</v>
      </c>
      <c r="C77" s="2">
        <v>17.241379310344829</v>
      </c>
      <c r="D77" s="2">
        <v>3.2706480304955523</v>
      </c>
    </row>
    <row r="78" spans="1:4">
      <c r="A78" s="2" t="s">
        <v>106</v>
      </c>
      <c r="B78" s="2">
        <v>2.5313151951822777</v>
      </c>
      <c r="C78" s="2">
        <v>17.241379310344829</v>
      </c>
      <c r="D78" s="2">
        <v>2.7</v>
      </c>
    </row>
    <row r="79" spans="1:4">
      <c r="A79" s="2" t="s">
        <v>85</v>
      </c>
      <c r="B79" s="2">
        <v>1.893234016139044</v>
      </c>
      <c r="C79" s="2">
        <v>16.666666666666668</v>
      </c>
      <c r="D79" s="2">
        <v>0</v>
      </c>
    </row>
    <row r="80" spans="1:4">
      <c r="A80" s="2" t="s">
        <v>151</v>
      </c>
      <c r="B80" s="2">
        <v>2.3245829244357212</v>
      </c>
      <c r="C80" s="2">
        <v>15.686274509803921</v>
      </c>
      <c r="D80" s="2">
        <v>0</v>
      </c>
    </row>
    <row r="81" spans="1:4">
      <c r="A81" s="2" t="s">
        <v>33</v>
      </c>
      <c r="B81" s="2">
        <v>4.5</v>
      </c>
      <c r="C81" s="2">
        <v>15.625</v>
      </c>
      <c r="D81" s="2">
        <v>8.4638310891089112</v>
      </c>
    </row>
    <row r="82" spans="1:4">
      <c r="A82" s="2" t="s">
        <v>63</v>
      </c>
      <c r="B82" s="2">
        <v>0.50396551724137928</v>
      </c>
      <c r="C82" s="2">
        <v>15.55555556</v>
      </c>
      <c r="D82" s="2">
        <v>3.1</v>
      </c>
    </row>
    <row r="83" spans="1:4">
      <c r="A83" s="2" t="s">
        <v>136</v>
      </c>
      <c r="B83" s="2">
        <v>6.0809523809523807</v>
      </c>
      <c r="C83" s="2">
        <v>15.555555555555555</v>
      </c>
      <c r="D83" s="2">
        <v>5.3</v>
      </c>
    </row>
    <row r="84" spans="1:4">
      <c r="A84" s="2" t="s">
        <v>41</v>
      </c>
      <c r="B84" s="2">
        <v>2.5999999999999996</v>
      </c>
      <c r="C84" s="2">
        <v>15.555555555555555</v>
      </c>
      <c r="D84" s="2">
        <v>2.1</v>
      </c>
    </row>
    <row r="85" spans="1:4">
      <c r="A85" s="2" t="s">
        <v>18</v>
      </c>
      <c r="B85" s="2">
        <v>1.7</v>
      </c>
      <c r="C85" s="2">
        <v>15.555555555555555</v>
      </c>
      <c r="D85" s="2">
        <v>3.0285714285714285</v>
      </c>
    </row>
    <row r="86" spans="1:4">
      <c r="A86" s="2" t="s">
        <v>25</v>
      </c>
      <c r="B86" s="2">
        <v>0.79010484478859733</v>
      </c>
      <c r="C86" s="2">
        <v>15.555555555555555</v>
      </c>
      <c r="D86" s="2">
        <v>1.3</v>
      </c>
    </row>
    <row r="87" spans="1:4">
      <c r="A87" s="2" t="s">
        <v>90</v>
      </c>
      <c r="B87" s="2">
        <v>0.5</v>
      </c>
      <c r="C87" s="2">
        <v>15.555555555555555</v>
      </c>
      <c r="D87" s="2">
        <v>1.4</v>
      </c>
    </row>
    <row r="88" spans="1:4">
      <c r="A88" s="2" t="s">
        <v>78</v>
      </c>
      <c r="B88" s="2">
        <v>0.9</v>
      </c>
      <c r="C88" s="2">
        <v>15.151515151515152</v>
      </c>
      <c r="D88" s="2">
        <v>0</v>
      </c>
    </row>
    <row r="89" spans="1:4">
      <c r="A89" s="2" t="s">
        <v>38</v>
      </c>
      <c r="B89" s="2">
        <v>4.2</v>
      </c>
      <c r="C89" s="2">
        <v>14.484126984126982</v>
      </c>
      <c r="D89" s="2">
        <v>7.24</v>
      </c>
    </row>
    <row r="90" spans="1:4">
      <c r="A90" s="2" t="s">
        <v>3</v>
      </c>
      <c r="B90" s="2">
        <v>-2.2000000000000002</v>
      </c>
      <c r="C90" s="7">
        <v>14.285714285714285</v>
      </c>
      <c r="D90" s="2">
        <v>0</v>
      </c>
    </row>
    <row r="91" spans="1:4">
      <c r="A91" s="2" t="s">
        <v>65</v>
      </c>
      <c r="B91" s="2">
        <v>4</v>
      </c>
      <c r="C91" s="2">
        <v>13.56926406926407</v>
      </c>
      <c r="D91" s="2">
        <v>0</v>
      </c>
    </row>
    <row r="92" spans="1:4">
      <c r="A92" s="2" t="s">
        <v>139</v>
      </c>
      <c r="B92" s="2">
        <v>1.8</v>
      </c>
      <c r="C92" s="2">
        <v>12.903225806451612</v>
      </c>
      <c r="D92" s="2">
        <v>0.99401012083032125</v>
      </c>
    </row>
    <row r="93" spans="1:4">
      <c r="A93" s="2" t="s">
        <v>31</v>
      </c>
      <c r="B93" s="2">
        <v>4.0419735770518503</v>
      </c>
      <c r="C93" s="2">
        <v>11.904761904761903</v>
      </c>
      <c r="D93" s="2">
        <v>0.6937532048381746</v>
      </c>
    </row>
    <row r="94" spans="1:4">
      <c r="A94" s="2" t="s">
        <v>168</v>
      </c>
      <c r="B94" s="2">
        <v>3.0962962962962961</v>
      </c>
      <c r="C94" s="2">
        <v>11.904761904761903</v>
      </c>
      <c r="D94" s="2">
        <v>3.3031739192876635</v>
      </c>
    </row>
    <row r="95" spans="1:4">
      <c r="A95" s="2" t="s">
        <v>49</v>
      </c>
      <c r="B95" s="2">
        <v>2</v>
      </c>
      <c r="C95" s="2">
        <v>11.904761904761903</v>
      </c>
      <c r="D95" s="2">
        <v>0</v>
      </c>
    </row>
    <row r="96" spans="1:4">
      <c r="A96" s="2" t="s">
        <v>29</v>
      </c>
      <c r="B96" s="2">
        <v>1.9413957341064403</v>
      </c>
      <c r="C96" s="2">
        <v>11.904761904761903</v>
      </c>
      <c r="D96" s="2">
        <v>0.80244357009732858</v>
      </c>
    </row>
    <row r="97" spans="1:4">
      <c r="A97" s="2" t="s">
        <v>56</v>
      </c>
      <c r="B97" s="2">
        <v>1.94</v>
      </c>
      <c r="C97" s="2">
        <v>11.904761904761903</v>
      </c>
      <c r="D97" s="2">
        <v>2.2222222222222223</v>
      </c>
    </row>
    <row r="98" spans="1:4">
      <c r="A98" s="2" t="s">
        <v>164</v>
      </c>
      <c r="B98" s="2">
        <v>0.13647058823529412</v>
      </c>
      <c r="C98" s="2">
        <v>11.904761904761903</v>
      </c>
      <c r="D98" s="2">
        <v>2.2258696152960149</v>
      </c>
    </row>
    <row r="99" spans="1:4">
      <c r="A99" s="2" t="s">
        <v>14</v>
      </c>
      <c r="B99" s="2">
        <v>1.2</v>
      </c>
      <c r="C99" s="2">
        <v>11.428571428571429</v>
      </c>
      <c r="D99" s="2">
        <v>0</v>
      </c>
    </row>
    <row r="100" spans="1:4">
      <c r="A100" s="2" t="s">
        <v>57</v>
      </c>
      <c r="B100" s="2">
        <v>12.350894819466248</v>
      </c>
      <c r="C100" s="2">
        <v>11.111111111111111</v>
      </c>
      <c r="D100" s="2">
        <v>0.8037676609105181</v>
      </c>
    </row>
    <row r="101" spans="1:4">
      <c r="A101" s="2" t="s">
        <v>21</v>
      </c>
      <c r="B101" s="2">
        <v>0.66</v>
      </c>
      <c r="C101" s="2">
        <v>10.526315789473685</v>
      </c>
      <c r="D101" s="2">
        <v>0.44000000000000006</v>
      </c>
    </row>
    <row r="102" spans="1:4">
      <c r="A102" s="2" t="s">
        <v>121</v>
      </c>
      <c r="B102" s="2">
        <v>3.3</v>
      </c>
      <c r="C102" s="2">
        <v>10</v>
      </c>
      <c r="D102" s="2">
        <v>0.5</v>
      </c>
    </row>
    <row r="103" spans="1:4">
      <c r="A103" s="2" t="s">
        <v>59</v>
      </c>
      <c r="B103" s="2">
        <v>2.5873916245508894</v>
      </c>
      <c r="C103" s="2">
        <v>9.375</v>
      </c>
      <c r="D103" s="2">
        <v>5.7699494610671325</v>
      </c>
    </row>
    <row r="104" spans="1:4">
      <c r="A104" s="2" t="s">
        <v>127</v>
      </c>
      <c r="B104" s="2">
        <v>6.1758941695247431</v>
      </c>
      <c r="C104" s="2">
        <v>9.0909090909090917</v>
      </c>
      <c r="D104" s="2">
        <v>1.2853503184713375</v>
      </c>
    </row>
    <row r="105" spans="1:4">
      <c r="A105" s="2" t="s">
        <v>62</v>
      </c>
      <c r="B105" s="2">
        <v>2.94</v>
      </c>
      <c r="C105" s="2">
        <v>8.3333333333333339</v>
      </c>
      <c r="D105" s="2">
        <v>0</v>
      </c>
    </row>
    <row r="106" spans="1:4">
      <c r="A106" s="2" t="s">
        <v>107</v>
      </c>
      <c r="B106" s="2">
        <v>1.7809060045729079</v>
      </c>
      <c r="C106" s="2">
        <v>7.4074074074074074</v>
      </c>
      <c r="D106" s="2">
        <v>2.5193614052845974</v>
      </c>
    </row>
    <row r="107" spans="1:4">
      <c r="A107" s="2" t="s">
        <v>146</v>
      </c>
      <c r="B107" s="2">
        <v>2</v>
      </c>
      <c r="C107" s="2">
        <v>6.25</v>
      </c>
      <c r="D107" s="2">
        <v>0.82658290626549846</v>
      </c>
    </row>
    <row r="108" spans="1:4">
      <c r="A108" s="2" t="s">
        <v>5</v>
      </c>
      <c r="B108" s="2">
        <v>6</v>
      </c>
      <c r="C108" s="2">
        <v>5</v>
      </c>
      <c r="D108" s="2">
        <v>5.3202355270512651</v>
      </c>
    </row>
    <row r="109" spans="1:4">
      <c r="A109" s="2" t="s">
        <v>140</v>
      </c>
      <c r="B109" s="2">
        <v>3.78</v>
      </c>
      <c r="C109" s="2">
        <f>100*0.5/10.75</f>
        <v>4.6511627906976747</v>
      </c>
      <c r="D109" s="2">
        <v>4.6799996210998875</v>
      </c>
    </row>
    <row r="110" spans="1:4">
      <c r="A110" s="2" t="s">
        <v>157</v>
      </c>
      <c r="B110" s="2">
        <v>4.502606474992298</v>
      </c>
      <c r="C110" s="2">
        <v>2.7777777777777777</v>
      </c>
      <c r="D110" s="2">
        <v>0</v>
      </c>
    </row>
    <row r="111" spans="1:4">
      <c r="A111" s="2" t="s">
        <v>9</v>
      </c>
      <c r="B111" s="2">
        <v>6.0519545907443133</v>
      </c>
      <c r="C111" s="7">
        <v>1.9590154417740624</v>
      </c>
      <c r="D111" s="2">
        <v>0</v>
      </c>
    </row>
    <row r="112" spans="1:4">
      <c r="B112" s="2">
        <v>2.262673769335807</v>
      </c>
      <c r="C112" s="2">
        <v>0.35210743557623175</v>
      </c>
      <c r="D112" s="2">
        <v>2.5264097946906294</v>
      </c>
    </row>
    <row r="113" spans="1:4">
      <c r="A113" s="2" t="s">
        <v>76</v>
      </c>
      <c r="B113" s="2">
        <v>42.2</v>
      </c>
      <c r="C113" s="2">
        <v>0</v>
      </c>
      <c r="D113" s="2">
        <v>16.809138533178114</v>
      </c>
    </row>
    <row r="114" spans="1:4">
      <c r="A114" s="2" t="s">
        <v>64</v>
      </c>
      <c r="B114" s="2">
        <v>40.625801487560906</v>
      </c>
      <c r="C114" s="2">
        <v>0</v>
      </c>
      <c r="D114" s="2">
        <v>2.4621697871249036E-3</v>
      </c>
    </row>
    <row r="115" spans="1:4">
      <c r="A115" s="2" t="s">
        <v>166</v>
      </c>
      <c r="B115" s="2">
        <v>22.322115788052216</v>
      </c>
      <c r="C115" s="2">
        <v>0</v>
      </c>
      <c r="D115" s="2">
        <v>19.459588580714261</v>
      </c>
    </row>
    <row r="116" spans="1:4">
      <c r="A116" s="2" t="s">
        <v>86</v>
      </c>
      <c r="B116" s="2">
        <v>20.581110872134182</v>
      </c>
      <c r="C116" s="2">
        <v>0</v>
      </c>
      <c r="D116" s="2">
        <v>17.929770884211706</v>
      </c>
    </row>
    <row r="117" spans="1:4">
      <c r="A117" s="2" t="s">
        <v>58</v>
      </c>
      <c r="B117" s="2">
        <v>20.32151690244299</v>
      </c>
      <c r="C117" s="2">
        <v>0</v>
      </c>
      <c r="D117" s="2">
        <v>44.746652860471137</v>
      </c>
    </row>
    <row r="118" spans="1:4">
      <c r="A118" s="2" t="s">
        <v>128</v>
      </c>
      <c r="B118" s="2">
        <v>19.935908361672713</v>
      </c>
      <c r="C118" s="2">
        <v>0</v>
      </c>
      <c r="D118" s="2">
        <v>3.9418116100825968</v>
      </c>
    </row>
    <row r="119" spans="1:4">
      <c r="A119" s="2" t="s">
        <v>8</v>
      </c>
      <c r="B119" s="2">
        <v>19.909337415263504</v>
      </c>
      <c r="C119" s="2">
        <v>0</v>
      </c>
      <c r="D119" s="2">
        <v>14.64</v>
      </c>
    </row>
    <row r="120" spans="1:4">
      <c r="A120" s="2" t="s">
        <v>155</v>
      </c>
      <c r="B120" s="2">
        <v>19.009337415263509</v>
      </c>
      <c r="C120" s="2">
        <v>0</v>
      </c>
      <c r="D120" s="2">
        <v>20.240000000000002</v>
      </c>
    </row>
    <row r="121" spans="1:4">
      <c r="A121" s="2" t="s">
        <v>54</v>
      </c>
      <c r="B121" s="2">
        <v>18.814238473464563</v>
      </c>
      <c r="C121" s="2">
        <v>0</v>
      </c>
      <c r="D121" s="2">
        <v>35.136296296296294</v>
      </c>
    </row>
    <row r="122" spans="1:4">
      <c r="A122" s="2" t="s">
        <v>91</v>
      </c>
      <c r="B122" s="2">
        <v>17.9710508549297</v>
      </c>
      <c r="C122" s="2">
        <v>0</v>
      </c>
      <c r="D122" s="2">
        <v>23.34</v>
      </c>
    </row>
    <row r="123" spans="1:4">
      <c r="A123" s="2" t="s">
        <v>72</v>
      </c>
      <c r="B123" s="2">
        <v>17.098852664393238</v>
      </c>
      <c r="C123" s="2">
        <v>0</v>
      </c>
      <c r="D123" s="2">
        <v>15.253082558320777</v>
      </c>
    </row>
    <row r="124" spans="1:4">
      <c r="A124" s="2" t="s">
        <v>103</v>
      </c>
      <c r="B124" s="2">
        <v>16.709337415263501</v>
      </c>
      <c r="C124" s="2">
        <v>0</v>
      </c>
      <c r="D124" s="2">
        <v>18.940000000000001</v>
      </c>
    </row>
    <row r="125" spans="1:4">
      <c r="A125" s="2" t="s">
        <v>60</v>
      </c>
      <c r="B125" s="2">
        <v>16.609337415263504</v>
      </c>
      <c r="C125" s="2">
        <v>0</v>
      </c>
      <c r="D125" s="2">
        <v>13.68</v>
      </c>
    </row>
    <row r="126" spans="1:4">
      <c r="A126" s="2" t="s">
        <v>82</v>
      </c>
      <c r="B126" s="2">
        <v>14.674043297616445</v>
      </c>
      <c r="C126" s="2">
        <v>0</v>
      </c>
      <c r="D126" s="2">
        <v>19.0914196033671</v>
      </c>
    </row>
    <row r="127" spans="1:4">
      <c r="A127" s="2" t="s">
        <v>51</v>
      </c>
      <c r="B127" s="2">
        <v>13.909337415263504</v>
      </c>
      <c r="C127" s="2">
        <v>0</v>
      </c>
      <c r="D127" s="2">
        <v>15.103835912198633</v>
      </c>
    </row>
    <row r="128" spans="1:4">
      <c r="A128" s="2" t="s">
        <v>43</v>
      </c>
      <c r="B128" s="2">
        <v>13.472953486692075</v>
      </c>
      <c r="C128" s="2">
        <v>0</v>
      </c>
      <c r="D128" s="2">
        <v>23.824514003294894</v>
      </c>
    </row>
    <row r="129" spans="1:4">
      <c r="A129" s="2" t="s">
        <v>55</v>
      </c>
      <c r="B129" s="2">
        <v>13.045701051627141</v>
      </c>
      <c r="C129" s="2">
        <v>0</v>
      </c>
      <c r="D129" s="2">
        <v>28.64</v>
      </c>
    </row>
    <row r="130" spans="1:4">
      <c r="A130" s="2" t="s">
        <v>74</v>
      </c>
      <c r="B130" s="2">
        <v>12.720337415263504</v>
      </c>
      <c r="C130" s="2">
        <v>0</v>
      </c>
      <c r="D130" s="2">
        <v>64.64</v>
      </c>
    </row>
    <row r="131" spans="1:4">
      <c r="A131" s="2" t="s">
        <v>117</v>
      </c>
      <c r="B131" s="2">
        <v>11.109337415263504</v>
      </c>
      <c r="C131" s="2">
        <v>0</v>
      </c>
      <c r="D131" s="2">
        <v>21.44</v>
      </c>
    </row>
    <row r="132" spans="1:4">
      <c r="A132" s="2" t="s">
        <v>129</v>
      </c>
      <c r="B132" s="2">
        <v>10.409337415263503</v>
      </c>
      <c r="C132" s="2">
        <v>0</v>
      </c>
      <c r="D132" s="2">
        <v>25.594048640915595</v>
      </c>
    </row>
    <row r="133" spans="1:4">
      <c r="A133" s="2" t="s">
        <v>133</v>
      </c>
      <c r="B133" s="2">
        <v>10.372309047193022</v>
      </c>
      <c r="C133" s="2">
        <v>0</v>
      </c>
      <c r="D133" s="2">
        <v>9.3989270309643445</v>
      </c>
    </row>
    <row r="134" spans="1:4">
      <c r="A134" s="2" t="s">
        <v>16</v>
      </c>
      <c r="B134" s="2">
        <v>10.309337415263503</v>
      </c>
      <c r="C134" s="2">
        <v>0</v>
      </c>
      <c r="D134" s="2">
        <v>26.64</v>
      </c>
    </row>
    <row r="135" spans="1:4">
      <c r="A135" s="2" t="s">
        <v>167</v>
      </c>
      <c r="B135" s="2">
        <v>9.2093374152635032</v>
      </c>
      <c r="C135" s="2">
        <v>0</v>
      </c>
      <c r="D135" s="2">
        <v>19.04</v>
      </c>
    </row>
    <row r="136" spans="1:4">
      <c r="A136" s="2" t="s">
        <v>97</v>
      </c>
      <c r="B136" s="2">
        <v>8.8123156342182885</v>
      </c>
      <c r="C136" s="2">
        <v>0</v>
      </c>
      <c r="D136" s="2">
        <v>3.0451696165191739</v>
      </c>
    </row>
    <row r="137" spans="1:4">
      <c r="A137" s="2" t="s">
        <v>70</v>
      </c>
      <c r="B137" s="2">
        <v>8.6</v>
      </c>
      <c r="C137" s="2">
        <v>0</v>
      </c>
      <c r="D137" s="2">
        <v>4.46</v>
      </c>
    </row>
    <row r="138" spans="1:4">
      <c r="A138" s="2" t="s">
        <v>24</v>
      </c>
      <c r="B138" s="2">
        <v>8.4817880641892316</v>
      </c>
      <c r="C138" s="2">
        <v>0</v>
      </c>
      <c r="D138" s="7">
        <v>12.362786415094339</v>
      </c>
    </row>
    <row r="139" spans="1:4">
      <c r="A139" s="2" t="s">
        <v>150</v>
      </c>
      <c r="B139" s="2">
        <v>6.7949690673514649</v>
      </c>
      <c r="C139" s="2">
        <v>0</v>
      </c>
      <c r="D139" s="2">
        <v>3.6779502743083929</v>
      </c>
    </row>
    <row r="140" spans="1:4">
      <c r="A140" s="2" t="s">
        <v>130</v>
      </c>
      <c r="B140" s="2">
        <v>5.8303371878340293</v>
      </c>
      <c r="C140" s="2">
        <v>0</v>
      </c>
      <c r="D140" s="2">
        <v>0</v>
      </c>
    </row>
    <row r="141" spans="1:4">
      <c r="A141" s="2" t="s">
        <v>137</v>
      </c>
      <c r="B141" s="2">
        <v>5.3</v>
      </c>
      <c r="C141" s="2">
        <v>0</v>
      </c>
      <c r="D141" s="2">
        <v>4</v>
      </c>
    </row>
    <row r="142" spans="1:4">
      <c r="A142" s="2" t="s">
        <v>79</v>
      </c>
      <c r="B142" s="2">
        <v>3.8296834087122114</v>
      </c>
      <c r="C142" s="2">
        <v>0</v>
      </c>
      <c r="D142" s="2">
        <v>0</v>
      </c>
    </row>
    <row r="143" spans="1:4">
      <c r="A143" s="2" t="s">
        <v>153</v>
      </c>
      <c r="B143" s="2">
        <v>3.4465272140929732</v>
      </c>
      <c r="C143" s="2">
        <v>0</v>
      </c>
      <c r="D143" s="2">
        <v>1.44</v>
      </c>
    </row>
    <row r="144" spans="1:4">
      <c r="A144" s="2" t="s">
        <v>87</v>
      </c>
      <c r="B144" s="2">
        <v>3.4443478260869571</v>
      </c>
      <c r="C144" s="2">
        <v>0</v>
      </c>
      <c r="D144" s="2">
        <v>1.2</v>
      </c>
    </row>
    <row r="145" spans="1:4">
      <c r="A145" s="2" t="s">
        <v>161</v>
      </c>
      <c r="B145" s="2">
        <v>2.9</v>
      </c>
      <c r="C145" s="2">
        <v>0</v>
      </c>
      <c r="D145" s="2">
        <v>0</v>
      </c>
    </row>
    <row r="146" spans="1:4">
      <c r="A146" s="2" t="s">
        <v>37</v>
      </c>
      <c r="B146" s="2">
        <v>2.8157732593961797</v>
      </c>
      <c r="C146" s="2">
        <v>0</v>
      </c>
      <c r="D146" s="2">
        <v>0</v>
      </c>
    </row>
    <row r="147" spans="1:4">
      <c r="A147" s="2" t="s">
        <v>89</v>
      </c>
      <c r="B147" s="2">
        <v>2.8</v>
      </c>
      <c r="C147" s="2">
        <v>0</v>
      </c>
      <c r="D147" s="2">
        <v>0</v>
      </c>
    </row>
    <row r="148" spans="1:4">
      <c r="A148" s="2" t="s">
        <v>26</v>
      </c>
      <c r="B148" s="2">
        <v>2.75</v>
      </c>
      <c r="C148" s="2">
        <v>0</v>
      </c>
      <c r="D148" s="2">
        <v>0</v>
      </c>
    </row>
    <row r="149" spans="1:4">
      <c r="A149" s="2" t="s">
        <v>46</v>
      </c>
      <c r="B149" s="2">
        <v>2.4</v>
      </c>
      <c r="C149" s="2">
        <v>0</v>
      </c>
      <c r="D149" s="2">
        <v>0</v>
      </c>
    </row>
    <row r="150" spans="1:4">
      <c r="A150" s="2" t="s">
        <v>163</v>
      </c>
      <c r="B150" s="2">
        <v>2.14</v>
      </c>
      <c r="C150" s="2">
        <v>0</v>
      </c>
      <c r="D150" s="2">
        <v>1.5</v>
      </c>
    </row>
    <row r="151" spans="1:4">
      <c r="A151" s="2" t="s">
        <v>122</v>
      </c>
      <c r="B151" s="2">
        <v>2</v>
      </c>
      <c r="C151" s="2">
        <v>0</v>
      </c>
      <c r="D151" s="2">
        <v>2.5</v>
      </c>
    </row>
    <row r="152" spans="1:4">
      <c r="A152" s="2" t="s">
        <v>83</v>
      </c>
      <c r="B152" s="2">
        <v>1.9318101184985454</v>
      </c>
      <c r="C152" s="2">
        <v>0</v>
      </c>
      <c r="D152" s="2">
        <v>0</v>
      </c>
    </row>
    <row r="153" spans="1:4">
      <c r="A153" s="2" t="s">
        <v>15</v>
      </c>
      <c r="B153" s="2">
        <v>1.7163364019347793</v>
      </c>
      <c r="C153" s="2">
        <v>0</v>
      </c>
      <c r="D153" s="2">
        <v>0.17249641240141761</v>
      </c>
    </row>
    <row r="154" spans="1:4">
      <c r="A154" s="2" t="s">
        <v>154</v>
      </c>
      <c r="B154" s="2">
        <v>1.694</v>
      </c>
      <c r="C154" s="2">
        <v>0</v>
      </c>
      <c r="D154" s="2">
        <v>0</v>
      </c>
    </row>
    <row r="155" spans="1:4">
      <c r="A155" s="2" t="s">
        <v>19</v>
      </c>
      <c r="B155" s="2">
        <v>1.685432793807178</v>
      </c>
      <c r="C155" s="2">
        <v>0</v>
      </c>
      <c r="D155" s="2">
        <v>0</v>
      </c>
    </row>
    <row r="156" spans="1:4">
      <c r="A156" s="2" t="s">
        <v>145</v>
      </c>
      <c r="B156" s="2">
        <v>1.4</v>
      </c>
      <c r="C156" s="2">
        <v>0</v>
      </c>
      <c r="D156" s="2">
        <v>1.5354317567342035</v>
      </c>
    </row>
    <row r="157" spans="1:4">
      <c r="A157" s="2" t="s">
        <v>48</v>
      </c>
      <c r="B157" s="2">
        <v>1.3432091184710442</v>
      </c>
      <c r="C157" s="2">
        <v>0</v>
      </c>
      <c r="D157" s="2">
        <v>0</v>
      </c>
    </row>
    <row r="158" spans="1:4">
      <c r="A158" s="2" t="s">
        <v>75</v>
      </c>
      <c r="B158" s="2">
        <v>1.1000000000000001</v>
      </c>
      <c r="C158" s="2">
        <v>0</v>
      </c>
      <c r="D158" s="2">
        <v>2.7281547118556366</v>
      </c>
    </row>
    <row r="159" spans="1:4">
      <c r="A159" s="2" t="s">
        <v>10</v>
      </c>
      <c r="B159" s="2">
        <v>1</v>
      </c>
      <c r="C159" s="2">
        <v>0</v>
      </c>
      <c r="D159" s="2">
        <v>0</v>
      </c>
    </row>
    <row r="160" spans="1:4">
      <c r="A160" s="2" t="s">
        <v>17</v>
      </c>
      <c r="B160" s="2">
        <v>1</v>
      </c>
      <c r="C160" s="2">
        <v>0</v>
      </c>
      <c r="D160" s="2">
        <v>0</v>
      </c>
    </row>
    <row r="161" spans="1:4">
      <c r="A161" s="2" t="s">
        <v>20</v>
      </c>
      <c r="B161" s="2">
        <v>0.97995283018867929</v>
      </c>
      <c r="C161" s="2">
        <v>0</v>
      </c>
      <c r="D161" s="7">
        <v>10.194335039267942</v>
      </c>
    </row>
    <row r="162" spans="1:4">
      <c r="A162" s="2" t="s">
        <v>149</v>
      </c>
      <c r="B162" s="2">
        <v>0.50105167992029376</v>
      </c>
      <c r="C162" s="2">
        <v>0</v>
      </c>
      <c r="D162" s="2">
        <v>0</v>
      </c>
    </row>
    <row r="163" spans="1:4">
      <c r="A163" s="2" t="s">
        <v>23</v>
      </c>
      <c r="B163" s="2">
        <v>0.20601695867026062</v>
      </c>
      <c r="C163" s="2">
        <v>0</v>
      </c>
      <c r="D163" s="2">
        <v>2.9939830413297397</v>
      </c>
    </row>
    <row r="164" spans="1:4">
      <c r="A164" s="2" t="s">
        <v>131</v>
      </c>
      <c r="B164" s="2">
        <v>0.17111027932072967</v>
      </c>
      <c r="C164" s="2">
        <v>0</v>
      </c>
      <c r="D164" s="2">
        <v>0</v>
      </c>
    </row>
    <row r="165" spans="1:4">
      <c r="A165" s="2" t="s">
        <v>71</v>
      </c>
      <c r="B165" s="2">
        <v>0.14850955277663808</v>
      </c>
      <c r="C165" s="2">
        <v>0</v>
      </c>
      <c r="D165" s="2">
        <v>1</v>
      </c>
    </row>
    <row r="166" spans="1:4">
      <c r="A166" s="2" t="s">
        <v>50</v>
      </c>
      <c r="B166" s="2">
        <v>0</v>
      </c>
      <c r="C166" s="2">
        <v>0</v>
      </c>
      <c r="D166" s="2">
        <v>0</v>
      </c>
    </row>
    <row r="167" spans="1:4">
      <c r="A167" s="2" t="s">
        <v>141</v>
      </c>
      <c r="B167" s="2">
        <v>0</v>
      </c>
      <c r="C167" s="2">
        <v>0</v>
      </c>
      <c r="D167" s="2">
        <v>0</v>
      </c>
    </row>
    <row r="168" spans="1:4">
      <c r="A168" s="2" t="s">
        <v>169</v>
      </c>
      <c r="B168" s="2">
        <v>7.4</v>
      </c>
      <c r="C168" s="2">
        <v>-17.647058823529413</v>
      </c>
      <c r="D168" s="2">
        <v>0</v>
      </c>
    </row>
    <row r="169" spans="1:4">
      <c r="A169" s="2" t="s">
        <v>45</v>
      </c>
      <c r="B169" s="2">
        <v>15.971452307998026</v>
      </c>
      <c r="C169" s="2">
        <v>-20</v>
      </c>
      <c r="D169" s="2">
        <v>7.8144802636126922</v>
      </c>
    </row>
    <row r="170" spans="1:4">
      <c r="A170" s="2" t="s">
        <v>162</v>
      </c>
      <c r="B170" s="2">
        <v>0.3</v>
      </c>
      <c r="C170" s="2">
        <v>-105.55555555555556</v>
      </c>
      <c r="D170" s="2">
        <v>0</v>
      </c>
    </row>
  </sheetData>
  <sortState xmlns:xlrd2="http://schemas.microsoft.com/office/spreadsheetml/2017/richdata2" ref="A2:D176">
    <sortCondition descending="1" ref="C2:C17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2020-03-28T20:35:37Z</dcterms:created>
  <dcterms:modified xsi:type="dcterms:W3CDTF">2020-10-24T13:38:45Z</dcterms:modified>
</cp:coreProperties>
</file>