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0" yWindow="0" windowWidth="25605" windowHeight="14160" firstSheet="2" activeTab="4"/>
  </bookViews>
  <sheets>
    <sheet name="1_year(INFORMATION FUSION)" sheetId="2" r:id="rId1"/>
    <sheet name="1-YEAR_SUMMARY" sheetId="5" r:id="rId2"/>
    <sheet name="5_year(INFORMATION FUSION)" sheetId="3" r:id="rId3"/>
    <sheet name="5_YEAR_SUMMARY" sheetId="6" r:id="rId4"/>
    <sheet name="9_year (INFORMATION FUSION)" sheetId="4" r:id="rId5"/>
    <sheet name="9_YEARS_SUMMARY" sheetId="7" r:id="rId6"/>
    <sheet name="summary" sheetId="8" r:id="rId7"/>
    <sheet name="General Summary" sheetId="9" r:id="rId8"/>
    <sheet name="Sheet1" sheetId="10" r:id="rId9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" i="5" l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6" i="5"/>
  <c r="C38" i="6"/>
  <c r="C44" i="7"/>
  <c r="B44" i="7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8" i="6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</calcChain>
</file>

<file path=xl/sharedStrings.xml><?xml version="1.0" encoding="utf-8"?>
<sst xmlns="http://schemas.openxmlformats.org/spreadsheetml/2006/main" count="766" uniqueCount="110">
  <si>
    <t>Smote_LR</t>
  </si>
  <si>
    <t>Smote_SVM</t>
  </si>
  <si>
    <t>Smote_NN</t>
  </si>
  <si>
    <t>AUC</t>
  </si>
  <si>
    <t>Smote_CRT</t>
  </si>
  <si>
    <t>Important Variables</t>
  </si>
  <si>
    <t>Relative Importance Level</t>
  </si>
  <si>
    <t>FUNC_STAT_TRR</t>
  </si>
  <si>
    <t>TCR_DGN</t>
  </si>
  <si>
    <t>AGE_DON</t>
  </si>
  <si>
    <t>Thoracic-DGN</t>
  </si>
  <si>
    <t>VENT_SUPPORT_AFTER_LIST</t>
  </si>
  <si>
    <t>DIAG</t>
  </si>
  <si>
    <t>AGE</t>
  </si>
  <si>
    <t>ETHCAT</t>
  </si>
  <si>
    <t>ABO_DON</t>
  </si>
  <si>
    <t>REGION</t>
  </si>
  <si>
    <t>DEATH_MECH_DON</t>
  </si>
  <si>
    <t>FUNC_STAT_TCR</t>
  </si>
  <si>
    <t>PRI_PAYMENT_TRR</t>
  </si>
  <si>
    <t>DAYS_STAT1A</t>
  </si>
  <si>
    <t>LIFE_SUP_TCR</t>
  </si>
  <si>
    <t>PRI_PAYMENT_TCR</t>
  </si>
  <si>
    <t>DAYS_STAT1</t>
  </si>
  <si>
    <t>GENDER_MATCH</t>
  </si>
  <si>
    <t>MED_COND_TRR</t>
  </si>
  <si>
    <t>EDUCATION</t>
  </si>
  <si>
    <t>GENDER</t>
  </si>
  <si>
    <t>ETHCAT_MATCH</t>
  </si>
  <si>
    <t>HEP_C_ANTIDON</t>
  </si>
  <si>
    <t>IMPL_DEFIBRIL</t>
  </si>
  <si>
    <t>DEATH_CIRCUM_DON</t>
  </si>
  <si>
    <t>THORACIC_DGN</t>
  </si>
  <si>
    <t>END_STAT</t>
  </si>
  <si>
    <t>CORONARY_ANGIO</t>
  </si>
  <si>
    <t>DIAB</t>
  </si>
  <si>
    <t>ABIO_MAT</t>
  </si>
  <si>
    <t>INIT_STAT</t>
  </si>
  <si>
    <t>LIFE_SUPPORT_TCR</t>
  </si>
  <si>
    <t>GENDER_DON</t>
  </si>
  <si>
    <t>AGE_MATCH_LEVEL</t>
  </si>
  <si>
    <t>HLA_MAT</t>
  </si>
  <si>
    <t>HIST_CIG_DON</t>
  </si>
  <si>
    <t>SHARE_TY</t>
  </si>
  <si>
    <t>DDAVP_DON</t>
  </si>
  <si>
    <t>DON_RTYPE</t>
  </si>
  <si>
    <t>DAYS_STAT2</t>
  </si>
  <si>
    <t>ABO</t>
  </si>
  <si>
    <t>LIFE_SUPPORT_TRR</t>
  </si>
  <si>
    <t>LIFE_SUPPORT</t>
  </si>
  <si>
    <t>INOTROPES_TCR</t>
  </si>
  <si>
    <t>ABO_MAT</t>
  </si>
  <si>
    <t>PROC_TY_HR</t>
  </si>
  <si>
    <t>HLAMAT</t>
  </si>
  <si>
    <t>INFECT_IV_DRUG_TRR</t>
  </si>
  <si>
    <t>HEMO_SYS_TCR</t>
  </si>
  <si>
    <t>HEMO_PA_DIA_TCR</t>
  </si>
  <si>
    <t>DIAL_PRIOR_TX</t>
  </si>
  <si>
    <t>DIAL_AFTER_LIST</t>
  </si>
  <si>
    <t>HIST_OTH_DRUG_DON</t>
  </si>
  <si>
    <t>DIAL_TY_TCR</t>
  </si>
  <si>
    <t>COD_CAD_DON</t>
  </si>
  <si>
    <t>HIST_HYPERTENS_DON</t>
  </si>
  <si>
    <t>ETHCAT_DON</t>
  </si>
  <si>
    <t>AGE_GROUP</t>
  </si>
  <si>
    <t>INIT-STAT</t>
  </si>
  <si>
    <t>DAYS_STAT1B</t>
  </si>
  <si>
    <t>BUN_DON</t>
  </si>
  <si>
    <t>NUM_PREV_TX</t>
  </si>
  <si>
    <t>PREV_TX</t>
  </si>
  <si>
    <t>HIST_DIABETES_DON</t>
  </si>
  <si>
    <t>BMI_CALC</t>
  </si>
  <si>
    <t>CITIZENSHIP</t>
  </si>
  <si>
    <t>ETH_CAT_MATCH</t>
  </si>
  <si>
    <t>HEP_C_ANTI_DON</t>
  </si>
  <si>
    <t>IMFL_DEFIBRIL</t>
  </si>
  <si>
    <t>DAYS-STAT1B</t>
  </si>
  <si>
    <t>VARIABLE</t>
  </si>
  <si>
    <t>AFTER NORMALIZING</t>
  </si>
  <si>
    <t>LIFE_SUP_TRR</t>
  </si>
  <si>
    <t>CRSMTCH_DON</t>
  </si>
  <si>
    <t xml:space="preserve"> RELATIVE IMPORTANCE</t>
  </si>
  <si>
    <t>PULM_INF_DON</t>
  </si>
  <si>
    <t>TATTOOS</t>
  </si>
  <si>
    <t>CARDARREST_NEURO</t>
  </si>
  <si>
    <t>VASODIL_DON</t>
  </si>
  <si>
    <t>DIABETES_DON</t>
  </si>
  <si>
    <t>RELATIVE IMPORTANCE LEVEL</t>
  </si>
  <si>
    <t>NORMALIZED</t>
  </si>
  <si>
    <t>Important</t>
  </si>
  <si>
    <t>Not Important</t>
  </si>
  <si>
    <t>1-year Survival</t>
  </si>
  <si>
    <t>5- year  Survival</t>
  </si>
  <si>
    <t>9- year Survival</t>
  </si>
  <si>
    <t>5-year Survival</t>
  </si>
  <si>
    <t>1- year  Survival</t>
  </si>
  <si>
    <t>9-year Survival</t>
  </si>
  <si>
    <t>Table 5 : Agreement of 1-,5- and 9-Year Predictive Models on the predictors'  effect on Survival Prediction</t>
  </si>
  <si>
    <t>5- year Survival</t>
  </si>
  <si>
    <t>Importance</t>
  </si>
  <si>
    <t>1- year</t>
  </si>
  <si>
    <t>5-year</t>
  </si>
  <si>
    <t>9-years</t>
  </si>
  <si>
    <t>Variable</t>
  </si>
  <si>
    <t>LR</t>
  </si>
  <si>
    <t>SVM</t>
  </si>
  <si>
    <t>ANN</t>
  </si>
  <si>
    <t>C&amp;RT</t>
  </si>
  <si>
    <t>1 -year</t>
  </si>
  <si>
    <t>9-year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</si>
</sst>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  <family val="2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6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</cellStyleXfs>
  <cellXfs count="65">
    <xf numFmtId="0" fontId="0" fillId="0" borderId="0" xfId="0"/>
    <xf numFmtId="0" fontId="1" fillId="0" borderId="0" xfId="0" applyFont="1"/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0" borderId="0" xfId="0" applyBorder="1"/>
    <xf numFmtId="0" fontId="0" fillId="0" borderId="4" xfId="0" applyBorder="1"/>
    <xf numFmtId="0" fontId="0" fillId="0" borderId="0" xfId="0" applyAlignment="1">
      <alignment horizontal="right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right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right" vertical="center"/>
    </xf>
    <xf numFmtId="0" fontId="0" fillId="7" borderId="0" xfId="0" applyFont="1" applyFill="1" applyBorder="1" applyAlignment="1">
      <alignment horizontal="right" vertical="center" wrapText="1"/>
    </xf>
    <xf numFmtId="0" fontId="0" fillId="7" borderId="6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right" vertical="center"/>
    </xf>
    <xf numFmtId="0" fontId="0" fillId="8" borderId="11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right" vertical="center" wrapText="1"/>
    </xf>
    <xf numFmtId="0" fontId="0" fillId="7" borderId="7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right" vertical="center" wrapText="1"/>
    </xf>
    <xf numFmtId="0" fontId="0" fillId="7" borderId="10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right" vertical="center" wrapText="1"/>
    </xf>
    <xf numFmtId="2" fontId="0" fillId="0" borderId="0" xfId="0" applyNumberFormat="1"/>
    <xf numFmtId="0" fontId="9" fillId="0" borderId="4" xfId="0" applyFont="1" applyBorder="1"/>
    <xf numFmtId="2" fontId="9" fillId="0" borderId="4" xfId="0" applyNumberFormat="1" applyFont="1" applyBorder="1"/>
    <xf numFmtId="0" fontId="8" fillId="0" borderId="14" xfId="0" applyFont="1" applyBorder="1"/>
    <xf numFmtId="2" fontId="8" fillId="0" borderId="15" xfId="0" applyNumberFormat="1" applyFont="1" applyBorder="1"/>
    <xf numFmtId="0" fontId="8" fillId="0" borderId="16" xfId="0" applyFont="1" applyBorder="1"/>
    <xf numFmtId="2" fontId="8" fillId="0" borderId="17" xfId="0" applyNumberFormat="1" applyFont="1" applyBorder="1"/>
    <xf numFmtId="0" fontId="9" fillId="6" borderId="0" xfId="0" applyFont="1" applyFill="1"/>
    <xf numFmtId="0" fontId="8" fillId="6" borderId="0" xfId="0" applyFont="1" applyFill="1"/>
    <xf numFmtId="0" fontId="10" fillId="0" borderId="14" xfId="0" applyFont="1" applyBorder="1"/>
    <xf numFmtId="0" fontId="8" fillId="0" borderId="15" xfId="0" applyFont="1" applyBorder="1"/>
    <xf numFmtId="0" fontId="10" fillId="0" borderId="16" xfId="0" applyFont="1" applyBorder="1"/>
    <xf numFmtId="0" fontId="8" fillId="0" borderId="17" xfId="0" applyFont="1" applyBorder="1"/>
    <xf numFmtId="0" fontId="8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0" fillId="7" borderId="0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left"/>
    </xf>
    <xf numFmtId="0" fontId="5" fillId="9" borderId="0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10" borderId="0" xfId="0" applyFill="1"/>
  </cellXfs>
  <cellStyles count="1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  <cellStyle name="Normal 3" xfId="16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4"/>
  <sheetViews>
    <sheetView zoomScale="85" zoomScaleNormal="85" workbookViewId="0">
      <selection activeCell="F14" sqref="F14"/>
    </sheetView>
  </sheetViews>
  <sheetFormatPr defaultColWidth="8.85546875" defaultRowHeight="15" x14ac:dyDescent="0.25"/>
  <cols>
    <col min="1" max="1" width="22.7109375" bestFit="1" customWidth="1"/>
    <col min="2" max="2" width="26.28515625" bestFit="1" customWidth="1"/>
    <col min="3" max="3" width="24.42578125" bestFit="1" customWidth="1"/>
    <col min="4" max="4" width="26.28515625" bestFit="1" customWidth="1"/>
    <col min="5" max="5" width="24.42578125" bestFit="1" customWidth="1"/>
    <col min="6" max="6" width="26.28515625" bestFit="1" customWidth="1"/>
    <col min="7" max="7" width="24.42578125" bestFit="1" customWidth="1"/>
    <col min="8" max="8" width="26.28515625" bestFit="1" customWidth="1"/>
    <col min="9" max="9" width="24.42578125" bestFit="1" customWidth="1"/>
  </cols>
  <sheetData>
    <row r="2" spans="1:9" x14ac:dyDescent="0.25">
      <c r="A2" t="s">
        <v>3</v>
      </c>
      <c r="B2" s="45">
        <v>0.71989999999999998</v>
      </c>
      <c r="C2" s="45"/>
      <c r="D2" s="45">
        <v>0.70750000000000002</v>
      </c>
      <c r="E2" s="45"/>
      <c r="F2" s="45">
        <v>0.70499999999999996</v>
      </c>
      <c r="G2" s="45"/>
      <c r="H2" s="45">
        <v>0.68289999999999995</v>
      </c>
      <c r="I2" s="45"/>
    </row>
    <row r="3" spans="1:9" x14ac:dyDescent="0.25">
      <c r="B3" s="47" t="s">
        <v>0</v>
      </c>
      <c r="C3" s="47"/>
      <c r="D3" s="48" t="s">
        <v>1</v>
      </c>
      <c r="E3" s="48"/>
      <c r="F3" s="49" t="s">
        <v>2</v>
      </c>
      <c r="G3" s="49"/>
      <c r="H3" s="46" t="s">
        <v>4</v>
      </c>
      <c r="I3" s="46"/>
    </row>
    <row r="4" spans="1:9" x14ac:dyDescent="0.25">
      <c r="B4" s="1" t="s">
        <v>5</v>
      </c>
      <c r="C4" s="1" t="s">
        <v>6</v>
      </c>
      <c r="D4" s="1" t="s">
        <v>5</v>
      </c>
      <c r="E4" s="1" t="s">
        <v>6</v>
      </c>
      <c r="F4" s="1" t="s">
        <v>5</v>
      </c>
      <c r="G4" s="1" t="s">
        <v>6</v>
      </c>
      <c r="H4" s="1" t="s">
        <v>5</v>
      </c>
      <c r="I4" s="1" t="s">
        <v>6</v>
      </c>
    </row>
    <row r="5" spans="1:9" x14ac:dyDescent="0.25">
      <c r="A5">
        <v>1</v>
      </c>
      <c r="B5" s="64" t="s">
        <v>7</v>
      </c>
      <c r="C5" s="64">
        <v>0.22</v>
      </c>
      <c r="D5" s="64" t="s">
        <v>11</v>
      </c>
      <c r="E5" s="64">
        <v>0.05</v>
      </c>
      <c r="F5" s="64" t="s">
        <v>7</v>
      </c>
      <c r="G5" s="64">
        <v>0.15</v>
      </c>
      <c r="H5" s="64" t="s">
        <v>7</v>
      </c>
      <c r="I5">
        <v>0.1</v>
      </c>
    </row>
    <row r="6" spans="1:9" x14ac:dyDescent="0.25">
      <c r="A6">
        <v>2</v>
      </c>
      <c r="B6" s="64" t="s">
        <v>8</v>
      </c>
      <c r="C6" s="64">
        <v>0.11</v>
      </c>
      <c r="D6" s="64" t="s">
        <v>13</v>
      </c>
      <c r="E6" s="64">
        <v>0.04</v>
      </c>
      <c r="F6" s="64" t="s">
        <v>11</v>
      </c>
      <c r="G6" s="64">
        <v>7.0000000000000007E-2</v>
      </c>
      <c r="H6" s="64" t="s">
        <v>54</v>
      </c>
      <c r="I6">
        <v>0.06</v>
      </c>
    </row>
    <row r="7" spans="1:9" x14ac:dyDescent="0.25">
      <c r="A7">
        <v>3</v>
      </c>
      <c r="B7" s="64" t="s">
        <v>9</v>
      </c>
      <c r="C7" s="64">
        <v>7.0000000000000007E-2</v>
      </c>
      <c r="D7" s="64" t="s">
        <v>9</v>
      </c>
      <c r="E7" s="64">
        <v>0.04</v>
      </c>
      <c r="F7" s="64" t="s">
        <v>9</v>
      </c>
      <c r="G7" s="64">
        <v>0.06</v>
      </c>
      <c r="H7" s="64" t="s">
        <v>32</v>
      </c>
      <c r="I7">
        <v>0.05</v>
      </c>
    </row>
    <row r="8" spans="1:9" x14ac:dyDescent="0.25">
      <c r="A8">
        <v>4</v>
      </c>
      <c r="B8" s="64" t="s">
        <v>10</v>
      </c>
      <c r="C8" s="64">
        <v>7.0000000000000007E-2</v>
      </c>
      <c r="D8" s="64" t="s">
        <v>52</v>
      </c>
      <c r="E8" s="64">
        <v>0.03</v>
      </c>
      <c r="F8" s="64" t="s">
        <v>8</v>
      </c>
      <c r="G8" s="64">
        <v>0.06</v>
      </c>
      <c r="H8" s="64" t="s">
        <v>8</v>
      </c>
      <c r="I8" s="44">
        <v>0.05</v>
      </c>
    </row>
    <row r="9" spans="1:9" x14ac:dyDescent="0.25">
      <c r="A9">
        <v>5</v>
      </c>
      <c r="B9" s="64" t="s">
        <v>11</v>
      </c>
      <c r="C9" s="64">
        <v>0.06</v>
      </c>
      <c r="D9" s="64" t="s">
        <v>73</v>
      </c>
      <c r="E9" s="64">
        <v>0.03</v>
      </c>
      <c r="F9" s="64" t="s">
        <v>18</v>
      </c>
      <c r="G9" s="64">
        <v>0.06</v>
      </c>
      <c r="H9" s="64" t="s">
        <v>11</v>
      </c>
      <c r="I9" s="44">
        <v>0.05</v>
      </c>
    </row>
    <row r="10" spans="1:9" x14ac:dyDescent="0.25">
      <c r="A10">
        <v>6</v>
      </c>
      <c r="B10" s="64" t="s">
        <v>12</v>
      </c>
      <c r="C10" s="64">
        <v>0.06</v>
      </c>
      <c r="D10" s="64" t="s">
        <v>45</v>
      </c>
      <c r="E10" s="64">
        <v>0.03</v>
      </c>
      <c r="F10" s="64" t="s">
        <v>12</v>
      </c>
      <c r="G10" s="64">
        <v>0.05</v>
      </c>
      <c r="H10" s="64" t="s">
        <v>12</v>
      </c>
      <c r="I10" s="44">
        <v>0.04</v>
      </c>
    </row>
    <row r="11" spans="1:9" x14ac:dyDescent="0.25">
      <c r="A11">
        <v>7</v>
      </c>
      <c r="B11" s="64" t="s">
        <v>13</v>
      </c>
      <c r="C11" s="64">
        <v>0.05</v>
      </c>
      <c r="D11" s="64" t="s">
        <v>32</v>
      </c>
      <c r="E11" s="64">
        <v>0.03</v>
      </c>
      <c r="F11" s="64" t="s">
        <v>32</v>
      </c>
      <c r="G11" s="64">
        <v>0.05</v>
      </c>
      <c r="H11" s="64" t="s">
        <v>55</v>
      </c>
      <c r="I11" s="44">
        <v>0.04</v>
      </c>
    </row>
    <row r="12" spans="1:9" x14ac:dyDescent="0.25">
      <c r="A12">
        <v>8</v>
      </c>
      <c r="B12" s="64" t="s">
        <v>14</v>
      </c>
      <c r="C12" s="64">
        <v>0.04</v>
      </c>
      <c r="D12" s="64" t="s">
        <v>7</v>
      </c>
      <c r="E12" s="64">
        <v>0.03</v>
      </c>
      <c r="F12" s="64" t="s">
        <v>33</v>
      </c>
      <c r="G12" s="64">
        <v>0.04</v>
      </c>
      <c r="H12" s="64" t="s">
        <v>16</v>
      </c>
      <c r="I12" s="44">
        <v>0.04</v>
      </c>
    </row>
    <row r="13" spans="1:9" x14ac:dyDescent="0.25">
      <c r="A13">
        <v>9</v>
      </c>
      <c r="B13" s="64" t="s">
        <v>15</v>
      </c>
      <c r="C13" s="64">
        <v>0.04</v>
      </c>
      <c r="D13" s="64" t="s">
        <v>8</v>
      </c>
      <c r="E13" s="64">
        <v>0.03</v>
      </c>
      <c r="F13" s="64" t="s">
        <v>19</v>
      </c>
      <c r="G13" s="64">
        <v>0.04</v>
      </c>
      <c r="H13" s="64" t="s">
        <v>18</v>
      </c>
      <c r="I13" s="44">
        <v>0.03</v>
      </c>
    </row>
    <row r="14" spans="1:9" x14ac:dyDescent="0.25">
      <c r="A14">
        <v>10</v>
      </c>
      <c r="B14" s="64" t="s">
        <v>16</v>
      </c>
      <c r="C14" s="64">
        <v>0.04</v>
      </c>
      <c r="D14" s="64" t="s">
        <v>22</v>
      </c>
      <c r="E14" s="64">
        <v>0.03</v>
      </c>
      <c r="F14" s="64" t="s">
        <v>20</v>
      </c>
      <c r="G14" s="64">
        <v>0.03</v>
      </c>
      <c r="H14" s="64" t="s">
        <v>56</v>
      </c>
      <c r="I14" s="44">
        <v>0.03</v>
      </c>
    </row>
    <row r="15" spans="1:9" x14ac:dyDescent="0.25">
      <c r="B15" s="44" t="s">
        <v>17</v>
      </c>
      <c r="C15" s="44">
        <v>0.04</v>
      </c>
      <c r="D15" s="44" t="s">
        <v>16</v>
      </c>
      <c r="E15" s="44">
        <v>0.03</v>
      </c>
      <c r="F15" s="44" t="s">
        <v>14</v>
      </c>
      <c r="G15" s="44">
        <v>0.03</v>
      </c>
      <c r="H15" s="44" t="s">
        <v>57</v>
      </c>
      <c r="I15" s="44">
        <v>0.03</v>
      </c>
    </row>
    <row r="16" spans="1:9" x14ac:dyDescent="0.25">
      <c r="B16" s="44" t="s">
        <v>18</v>
      </c>
      <c r="C16" s="44">
        <v>0.04</v>
      </c>
      <c r="D16" s="44" t="s">
        <v>35</v>
      </c>
      <c r="E16" s="44">
        <v>0.03</v>
      </c>
      <c r="F16" s="44" t="s">
        <v>25</v>
      </c>
      <c r="G16" s="44">
        <v>0.03</v>
      </c>
      <c r="H16" s="44" t="s">
        <v>17</v>
      </c>
      <c r="I16" s="44">
        <v>0.03</v>
      </c>
    </row>
    <row r="17" spans="2:9" x14ac:dyDescent="0.25">
      <c r="B17" s="44" t="s">
        <v>19</v>
      </c>
      <c r="C17" s="44">
        <v>0.03</v>
      </c>
      <c r="D17" s="44" t="s">
        <v>14</v>
      </c>
      <c r="E17" s="44">
        <v>0.03</v>
      </c>
      <c r="F17" s="44" t="s">
        <v>17</v>
      </c>
      <c r="G17" s="44">
        <v>0.03</v>
      </c>
      <c r="H17" s="44" t="s">
        <v>15</v>
      </c>
      <c r="I17" s="44">
        <v>0.03</v>
      </c>
    </row>
    <row r="18" spans="2:9" x14ac:dyDescent="0.25">
      <c r="B18" s="44" t="s">
        <v>20</v>
      </c>
      <c r="C18" s="44">
        <v>0.02</v>
      </c>
      <c r="D18" s="44" t="s">
        <v>19</v>
      </c>
      <c r="E18" s="44">
        <v>0.03</v>
      </c>
      <c r="F18" s="44" t="s">
        <v>16</v>
      </c>
      <c r="G18" s="44">
        <v>0.02</v>
      </c>
      <c r="H18" s="44" t="s">
        <v>13</v>
      </c>
      <c r="I18" s="44">
        <v>0.03</v>
      </c>
    </row>
    <row r="19" spans="2:9" x14ac:dyDescent="0.25">
      <c r="B19" s="44" t="s">
        <v>21</v>
      </c>
      <c r="C19" s="44">
        <v>0.02</v>
      </c>
      <c r="D19" s="44" t="s">
        <v>25</v>
      </c>
      <c r="E19" s="44">
        <v>0.02</v>
      </c>
      <c r="F19" s="44" t="s">
        <v>34</v>
      </c>
      <c r="G19" s="44">
        <v>0.02</v>
      </c>
      <c r="H19" s="44" t="s">
        <v>58</v>
      </c>
      <c r="I19" s="44">
        <v>0.03</v>
      </c>
    </row>
    <row r="20" spans="2:9" x14ac:dyDescent="0.25">
      <c r="B20" s="44" t="s">
        <v>22</v>
      </c>
      <c r="C20" s="44">
        <v>0.02</v>
      </c>
      <c r="D20" s="44" t="s">
        <v>26</v>
      </c>
      <c r="E20" s="44">
        <v>0.02</v>
      </c>
      <c r="F20" s="44" t="s">
        <v>22</v>
      </c>
      <c r="G20" s="44">
        <v>0.02</v>
      </c>
      <c r="H20" s="44" t="s">
        <v>33</v>
      </c>
      <c r="I20" s="44">
        <v>0.02</v>
      </c>
    </row>
    <row r="21" spans="2:9" x14ac:dyDescent="0.25">
      <c r="B21" s="44" t="s">
        <v>23</v>
      </c>
      <c r="C21" s="44">
        <v>0.01</v>
      </c>
      <c r="D21" s="44" t="s">
        <v>15</v>
      </c>
      <c r="E21" s="44">
        <v>0.02</v>
      </c>
      <c r="F21" s="44" t="s">
        <v>31</v>
      </c>
      <c r="G21" s="44">
        <v>0.02</v>
      </c>
      <c r="H21" s="44" t="s">
        <v>47</v>
      </c>
      <c r="I21" s="44">
        <v>0.02</v>
      </c>
    </row>
    <row r="22" spans="2:9" x14ac:dyDescent="0.25">
      <c r="B22" s="44" t="s">
        <v>24</v>
      </c>
      <c r="C22" s="44">
        <v>0.01</v>
      </c>
      <c r="D22" s="44" t="s">
        <v>51</v>
      </c>
      <c r="E22" s="44">
        <v>0.02</v>
      </c>
      <c r="F22" s="44" t="s">
        <v>35</v>
      </c>
      <c r="G22" s="44">
        <v>0.02</v>
      </c>
      <c r="H22" s="44" t="s">
        <v>25</v>
      </c>
      <c r="I22" s="44">
        <v>0.02</v>
      </c>
    </row>
    <row r="23" spans="2:9" x14ac:dyDescent="0.25">
      <c r="B23" s="44" t="s">
        <v>25</v>
      </c>
      <c r="C23" s="44">
        <v>0.01</v>
      </c>
      <c r="D23" s="44" t="s">
        <v>74</v>
      </c>
      <c r="E23" s="44">
        <v>0.02</v>
      </c>
      <c r="F23" s="44" t="s">
        <v>13</v>
      </c>
      <c r="G23" s="44">
        <v>0.02</v>
      </c>
      <c r="H23" s="44" t="s">
        <v>14</v>
      </c>
      <c r="I23" s="44">
        <v>0.02</v>
      </c>
    </row>
    <row r="24" spans="2:9" x14ac:dyDescent="0.25">
      <c r="B24" s="44" t="s">
        <v>26</v>
      </c>
      <c r="C24" s="44">
        <v>0.01</v>
      </c>
      <c r="D24" s="44" t="s">
        <v>57</v>
      </c>
      <c r="E24" s="44">
        <v>0.02</v>
      </c>
      <c r="F24" s="44" t="s">
        <v>36</v>
      </c>
      <c r="G24" s="44">
        <v>0.02</v>
      </c>
      <c r="H24" s="44" t="s">
        <v>20</v>
      </c>
      <c r="I24" s="44">
        <v>0.02</v>
      </c>
    </row>
    <row r="25" spans="2:9" x14ac:dyDescent="0.25">
      <c r="B25" s="44" t="s">
        <v>27</v>
      </c>
      <c r="C25" s="44">
        <v>0.01</v>
      </c>
      <c r="D25" s="44" t="s">
        <v>34</v>
      </c>
      <c r="E25" s="44">
        <v>0.02</v>
      </c>
      <c r="F25" s="44" t="s">
        <v>28</v>
      </c>
      <c r="G25" s="44">
        <v>0.02</v>
      </c>
      <c r="H25" s="44" t="s">
        <v>9</v>
      </c>
      <c r="I25" s="44">
        <v>0.02</v>
      </c>
    </row>
    <row r="26" spans="2:9" x14ac:dyDescent="0.25">
      <c r="B26" s="44" t="s">
        <v>28</v>
      </c>
      <c r="C26" s="44">
        <v>0.01</v>
      </c>
      <c r="D26" s="44" t="s">
        <v>39</v>
      </c>
      <c r="E26" s="44">
        <v>0.02</v>
      </c>
      <c r="F26" s="44" t="s">
        <v>37</v>
      </c>
      <c r="G26" s="44">
        <v>0.02</v>
      </c>
      <c r="H26" s="44" t="s">
        <v>19</v>
      </c>
      <c r="I26" s="44">
        <v>0.02</v>
      </c>
    </row>
    <row r="27" spans="2:9" x14ac:dyDescent="0.25">
      <c r="B27" s="44" t="s">
        <v>29</v>
      </c>
      <c r="C27" s="44">
        <v>0.01</v>
      </c>
      <c r="D27" s="44" t="s">
        <v>53</v>
      </c>
      <c r="E27" s="44">
        <v>0.02</v>
      </c>
      <c r="F27" s="44" t="s">
        <v>38</v>
      </c>
      <c r="G27" s="44">
        <v>0.01</v>
      </c>
      <c r="H27" s="44" t="s">
        <v>48</v>
      </c>
      <c r="I27" s="44">
        <v>0.02</v>
      </c>
    </row>
    <row r="28" spans="2:9" x14ac:dyDescent="0.25">
      <c r="B28" s="44"/>
      <c r="C28" s="44"/>
      <c r="D28" s="44" t="s">
        <v>44</v>
      </c>
      <c r="E28" s="44">
        <v>0.02</v>
      </c>
      <c r="F28" s="44" t="s">
        <v>39</v>
      </c>
      <c r="G28" s="44">
        <v>0.01</v>
      </c>
      <c r="H28" s="44" t="s">
        <v>22</v>
      </c>
      <c r="I28" s="44">
        <v>0.02</v>
      </c>
    </row>
    <row r="29" spans="2:9" x14ac:dyDescent="0.25">
      <c r="B29" s="44"/>
      <c r="C29" s="44"/>
      <c r="D29" s="44" t="s">
        <v>63</v>
      </c>
      <c r="E29" s="44">
        <v>0.02</v>
      </c>
      <c r="F29" s="44" t="s">
        <v>15</v>
      </c>
      <c r="G29" s="44">
        <v>0.01</v>
      </c>
      <c r="H29" s="44" t="s">
        <v>31</v>
      </c>
      <c r="I29" s="44">
        <v>0.01</v>
      </c>
    </row>
    <row r="30" spans="2:9" x14ac:dyDescent="0.25">
      <c r="B30" s="44"/>
      <c r="C30" s="44"/>
      <c r="D30" s="44" t="s">
        <v>66</v>
      </c>
      <c r="E30" s="44">
        <v>0.02</v>
      </c>
      <c r="F30" s="44" t="s">
        <v>26</v>
      </c>
      <c r="G30" s="44">
        <v>0.01</v>
      </c>
      <c r="H30" s="44" t="s">
        <v>59</v>
      </c>
      <c r="I30" s="44">
        <v>0.01</v>
      </c>
    </row>
    <row r="31" spans="2:9" x14ac:dyDescent="0.25">
      <c r="B31" s="44"/>
      <c r="C31" s="44"/>
      <c r="D31" s="44" t="s">
        <v>71</v>
      </c>
      <c r="E31" s="44">
        <v>0.02</v>
      </c>
      <c r="F31" s="44" t="s">
        <v>40</v>
      </c>
      <c r="G31" s="44">
        <v>0.01</v>
      </c>
      <c r="H31" s="44" t="s">
        <v>60</v>
      </c>
      <c r="I31" s="44">
        <v>0.01</v>
      </c>
    </row>
    <row r="32" spans="2:9" x14ac:dyDescent="0.25">
      <c r="B32" s="44"/>
      <c r="C32" s="44"/>
      <c r="D32" s="44" t="s">
        <v>20</v>
      </c>
      <c r="E32" s="44">
        <v>0.02</v>
      </c>
      <c r="F32" s="44" t="s">
        <v>24</v>
      </c>
      <c r="G32" s="44">
        <v>0.01</v>
      </c>
      <c r="H32" s="44" t="s">
        <v>61</v>
      </c>
      <c r="I32" s="44">
        <v>0.01</v>
      </c>
    </row>
    <row r="33" spans="2:9" x14ac:dyDescent="0.25">
      <c r="B33" s="44"/>
      <c r="C33" s="44"/>
      <c r="D33" s="44" t="s">
        <v>46</v>
      </c>
      <c r="E33" s="44">
        <v>0.02</v>
      </c>
      <c r="F33" s="44" t="s">
        <v>27</v>
      </c>
      <c r="G33" s="44">
        <v>0.01</v>
      </c>
      <c r="H33" s="44" t="s">
        <v>62</v>
      </c>
      <c r="I33" s="44">
        <v>0.01</v>
      </c>
    </row>
    <row r="34" spans="2:9" x14ac:dyDescent="0.25">
      <c r="B34" s="44"/>
      <c r="C34" s="44"/>
      <c r="D34" s="44" t="s">
        <v>42</v>
      </c>
      <c r="E34" s="44">
        <v>0.02</v>
      </c>
      <c r="F34" s="44" t="s">
        <v>41</v>
      </c>
      <c r="G34" s="44">
        <v>0.01</v>
      </c>
      <c r="H34" s="44" t="s">
        <v>63</v>
      </c>
      <c r="I34" s="44">
        <v>0.01</v>
      </c>
    </row>
    <row r="35" spans="2:9" x14ac:dyDescent="0.25">
      <c r="B35" s="44"/>
      <c r="C35" s="44"/>
      <c r="D35" s="44" t="s">
        <v>12</v>
      </c>
      <c r="E35" s="44">
        <v>0.02</v>
      </c>
      <c r="F35" s="44" t="s">
        <v>42</v>
      </c>
      <c r="G35" s="44">
        <v>0.01</v>
      </c>
      <c r="H35" s="44" t="s">
        <v>35</v>
      </c>
      <c r="I35" s="44">
        <v>0.01</v>
      </c>
    </row>
    <row r="36" spans="2:9" x14ac:dyDescent="0.25">
      <c r="B36" s="44"/>
      <c r="C36" s="44"/>
      <c r="D36" s="44" t="s">
        <v>31</v>
      </c>
      <c r="E36" s="44">
        <v>0.02</v>
      </c>
      <c r="F36" s="44" t="s">
        <v>43</v>
      </c>
      <c r="G36" s="44">
        <v>0.01</v>
      </c>
      <c r="H36" s="44" t="s">
        <v>64</v>
      </c>
      <c r="I36" s="44">
        <v>0.01</v>
      </c>
    </row>
    <row r="37" spans="2:9" x14ac:dyDescent="0.25">
      <c r="B37" s="44"/>
      <c r="C37" s="44"/>
      <c r="D37" s="44" t="s">
        <v>43</v>
      </c>
      <c r="E37" s="44">
        <v>0.02</v>
      </c>
      <c r="F37" s="44" t="s">
        <v>44</v>
      </c>
      <c r="G37" s="44">
        <v>5.0000000000000001E-3</v>
      </c>
      <c r="H37" s="44" t="s">
        <v>65</v>
      </c>
      <c r="I37" s="44">
        <v>0.01</v>
      </c>
    </row>
    <row r="38" spans="2:9" x14ac:dyDescent="0.25">
      <c r="B38" s="44"/>
      <c r="C38" s="44"/>
      <c r="D38" s="44" t="s">
        <v>47</v>
      </c>
      <c r="E38" s="44">
        <v>0.02</v>
      </c>
      <c r="F38" s="44" t="s">
        <v>23</v>
      </c>
      <c r="G38" s="44">
        <v>5.0000000000000001E-3</v>
      </c>
      <c r="H38" s="44" t="s">
        <v>26</v>
      </c>
      <c r="I38" s="44">
        <v>0.01</v>
      </c>
    </row>
    <row r="39" spans="2:9" x14ac:dyDescent="0.25">
      <c r="B39" s="44"/>
      <c r="C39" s="44"/>
      <c r="D39" s="44" t="s">
        <v>37</v>
      </c>
      <c r="E39" s="44">
        <v>0.02</v>
      </c>
      <c r="F39" s="44" t="s">
        <v>30</v>
      </c>
      <c r="G39" s="44">
        <v>5.0000000000000001E-3</v>
      </c>
      <c r="H39" s="44" t="s">
        <v>40</v>
      </c>
      <c r="I39" s="44">
        <v>0.01</v>
      </c>
    </row>
    <row r="40" spans="2:9" x14ac:dyDescent="0.25">
      <c r="B40" s="44"/>
      <c r="C40" s="44"/>
      <c r="D40" s="44" t="s">
        <v>59</v>
      </c>
      <c r="E40" s="44">
        <v>0.02</v>
      </c>
      <c r="F40" s="44" t="s">
        <v>45</v>
      </c>
      <c r="G40" s="44">
        <v>5.0000000000000001E-3</v>
      </c>
      <c r="H40" s="44" t="s">
        <v>38</v>
      </c>
      <c r="I40" s="44">
        <v>0.01</v>
      </c>
    </row>
    <row r="41" spans="2:9" x14ac:dyDescent="0.25">
      <c r="B41" s="44"/>
      <c r="C41" s="44"/>
      <c r="D41" s="44" t="s">
        <v>18</v>
      </c>
      <c r="E41" s="44">
        <v>0.02</v>
      </c>
      <c r="F41" s="44"/>
      <c r="G41" s="44"/>
      <c r="H41" s="44" t="s">
        <v>49</v>
      </c>
      <c r="I41" s="44">
        <v>0.01</v>
      </c>
    </row>
    <row r="42" spans="2:9" x14ac:dyDescent="0.25">
      <c r="B42" s="44"/>
      <c r="C42" s="44"/>
      <c r="D42" s="44" t="s">
        <v>21</v>
      </c>
      <c r="E42" s="44">
        <v>0.01</v>
      </c>
      <c r="F42" s="44"/>
      <c r="G42" s="44"/>
      <c r="H42" s="44" t="s">
        <v>66</v>
      </c>
      <c r="I42" s="44">
        <v>0.01</v>
      </c>
    </row>
    <row r="43" spans="2:9" x14ac:dyDescent="0.25">
      <c r="B43" s="44"/>
      <c r="C43" s="44"/>
      <c r="D43" s="44" t="s">
        <v>24</v>
      </c>
      <c r="E43" s="44">
        <v>0.01</v>
      </c>
      <c r="F43" s="44"/>
      <c r="G43" s="44"/>
      <c r="H43" s="44" t="s">
        <v>67</v>
      </c>
      <c r="I43" s="44">
        <v>0.01</v>
      </c>
    </row>
    <row r="44" spans="2:9" x14ac:dyDescent="0.25">
      <c r="B44" s="44"/>
      <c r="C44" s="44"/>
      <c r="D44" s="44" t="s">
        <v>50</v>
      </c>
      <c r="E44" s="44">
        <v>0.01</v>
      </c>
      <c r="F44" s="44"/>
      <c r="G44" s="44"/>
      <c r="H44" s="44" t="s">
        <v>34</v>
      </c>
      <c r="I44" s="44">
        <v>0.01</v>
      </c>
    </row>
    <row r="45" spans="2:9" x14ac:dyDescent="0.25">
      <c r="D45" t="s">
        <v>27</v>
      </c>
      <c r="E45">
        <v>0.01</v>
      </c>
      <c r="H45" t="s">
        <v>68</v>
      </c>
      <c r="I45">
        <v>5.0000000000000001E-3</v>
      </c>
    </row>
    <row r="46" spans="2:9" x14ac:dyDescent="0.25">
      <c r="D46" t="s">
        <v>17</v>
      </c>
      <c r="E46">
        <v>0.01</v>
      </c>
      <c r="H46" t="s">
        <v>27</v>
      </c>
      <c r="I46">
        <v>5.0000000000000001E-3</v>
      </c>
    </row>
    <row r="47" spans="2:9" x14ac:dyDescent="0.25">
      <c r="D47" t="s">
        <v>75</v>
      </c>
      <c r="E47">
        <v>0.01</v>
      </c>
      <c r="H47" t="s">
        <v>69</v>
      </c>
      <c r="I47">
        <v>5.0000000000000001E-3</v>
      </c>
    </row>
    <row r="48" spans="2:9" x14ac:dyDescent="0.25">
      <c r="D48" t="s">
        <v>40</v>
      </c>
      <c r="E48">
        <v>0.01</v>
      </c>
      <c r="H48" t="s">
        <v>70</v>
      </c>
      <c r="I48">
        <v>5.0000000000000001E-3</v>
      </c>
    </row>
    <row r="49" spans="1:8" x14ac:dyDescent="0.25">
      <c r="D49" t="s">
        <v>33</v>
      </c>
      <c r="E49">
        <v>0.01</v>
      </c>
    </row>
    <row r="52" spans="1:8" x14ac:dyDescent="0.25">
      <c r="A52" t="s">
        <v>7</v>
      </c>
      <c r="B52">
        <f>((B2*C5)+(D2*E12)+(F2*G5)+(H2*I5))/(B2+D2+F2+H2)</f>
        <v>0.12561467694384257</v>
      </c>
    </row>
    <row r="53" spans="1:8" x14ac:dyDescent="0.25">
      <c r="A53" t="s">
        <v>8</v>
      </c>
      <c r="B53">
        <f>(C6*B2+E13*D2+G8*F2+I8*H2)/(SUM(B2:I2))</f>
        <v>6.2820658544382485E-2</v>
      </c>
      <c r="E53" s="45" t="s">
        <v>104</v>
      </c>
      <c r="F53" s="45"/>
      <c r="G53" s="45"/>
    </row>
    <row r="54" spans="1:8" x14ac:dyDescent="0.25">
      <c r="A54" t="s">
        <v>9</v>
      </c>
      <c r="B54">
        <f>(C7*B2+E7*D2+G7*F2+I25*H2)/(SUM(B2:I2))</f>
        <v>4.7828295385926894E-2</v>
      </c>
      <c r="E54" t="s">
        <v>108</v>
      </c>
      <c r="F54" t="s">
        <v>101</v>
      </c>
      <c r="G54" t="s">
        <v>109</v>
      </c>
      <c r="H54" t="s">
        <v>107</v>
      </c>
    </row>
    <row r="55" spans="1:8" x14ac:dyDescent="0.25">
      <c r="A55" t="s">
        <v>32</v>
      </c>
      <c r="B55">
        <f>(C8*B2+E11*D2+G11*F2+I7*H2)/SUM(B2:I2)</f>
        <v>5.0088090079210029E-2</v>
      </c>
      <c r="D55" t="s">
        <v>104</v>
      </c>
    </row>
    <row r="56" spans="1:8" x14ac:dyDescent="0.25">
      <c r="A56" t="s">
        <v>11</v>
      </c>
      <c r="B56">
        <f>(C9*B2+E5*D2+G6*F2+I9*H2)/SUM(B2:I2)</f>
        <v>5.7565445956026001E-2</v>
      </c>
      <c r="D56" t="s">
        <v>105</v>
      </c>
    </row>
    <row r="57" spans="1:8" x14ac:dyDescent="0.25">
      <c r="A57" t="s">
        <v>12</v>
      </c>
      <c r="B57">
        <f>(C10*B2+E35*D2+G10*F2+I10*H2)/SUM(B2:I2)</f>
        <v>4.2592263701914532E-2</v>
      </c>
      <c r="D57" t="s">
        <v>106</v>
      </c>
    </row>
    <row r="58" spans="1:8" x14ac:dyDescent="0.25">
      <c r="A58" t="s">
        <v>13</v>
      </c>
      <c r="B58">
        <f>(C11*B2+E6*D2+G23*F2+I18*H2)/SUM(B2:I2)</f>
        <v>3.5123077469541429E-2</v>
      </c>
      <c r="D58" t="s">
        <v>107</v>
      </c>
    </row>
    <row r="59" spans="1:8" x14ac:dyDescent="0.25">
      <c r="A59" t="s">
        <v>14</v>
      </c>
      <c r="B59">
        <f>(C12*B2+E17*D2+G15*F2+I23*H2)/SUM(B2:I2)</f>
        <v>3.013142471495045E-2</v>
      </c>
    </row>
    <row r="60" spans="1:8" x14ac:dyDescent="0.25">
      <c r="A60" t="s">
        <v>15</v>
      </c>
      <c r="B60">
        <f>(C13*B2+E21*D2+G29*F2+I17*H2)/SUM(B2:I2)</f>
        <v>2.5035697794195996E-2</v>
      </c>
    </row>
    <row r="61" spans="1:8" x14ac:dyDescent="0.25">
      <c r="A61" t="s">
        <v>16</v>
      </c>
      <c r="B61">
        <f>(C14*B2+E15*D2+G18*F2+I12*H2)/SUM(B2:I2)</f>
        <v>3.2478599083579009E-2</v>
      </c>
    </row>
    <row r="62" spans="1:8" x14ac:dyDescent="0.25">
      <c r="A62" t="s">
        <v>17</v>
      </c>
      <c r="B62">
        <f>(C15*B2+E46*D2+G17*F2+I16*H2)/SUM(B2:I2)</f>
        <v>2.7530991368593043E-2</v>
      </c>
    </row>
    <row r="63" spans="1:8" x14ac:dyDescent="0.25">
      <c r="A63" t="s">
        <v>52</v>
      </c>
      <c r="B63">
        <f>(E8*D2)/SUM(B2:I2)</f>
        <v>7.5391610130359108E-3</v>
      </c>
    </row>
    <row r="64" spans="1:8" x14ac:dyDescent="0.25">
      <c r="A64" t="s">
        <v>28</v>
      </c>
      <c r="B64">
        <f>(C26*B2+E9*D2+G25*F2)/(SUM(B2:I2))</f>
        <v>1.510460696906191E-2</v>
      </c>
    </row>
    <row r="65" spans="1:2" x14ac:dyDescent="0.25">
      <c r="A65" t="s">
        <v>45</v>
      </c>
      <c r="B65">
        <f>(E10*D2+G40*F2)/SUM(B2:I2)</f>
        <v>8.7912478243881639E-3</v>
      </c>
    </row>
    <row r="66" spans="1:2" x14ac:dyDescent="0.25">
      <c r="A66" t="s">
        <v>22</v>
      </c>
      <c r="B66">
        <f>(E14*D2+G20*F2+I26*H2)/SUM(B2:I2)</f>
        <v>1.7398856249777998E-2</v>
      </c>
    </row>
    <row r="67" spans="1:2" x14ac:dyDescent="0.25">
      <c r="A67" t="s">
        <v>16</v>
      </c>
      <c r="B67">
        <f>(C14*B2+E15*D2+G18*F2+I12*H2)/SUM(B2:I2)</f>
        <v>3.2478599083579009E-2</v>
      </c>
    </row>
    <row r="68" spans="1:2" x14ac:dyDescent="0.25">
      <c r="A68" t="s">
        <v>35</v>
      </c>
      <c r="B68">
        <f>(E16*D2+G22*F2)/SUM(B2:I2)</f>
        <v>1.2547508258444926E-2</v>
      </c>
    </row>
    <row r="69" spans="1:2" x14ac:dyDescent="0.25">
      <c r="A69" t="s">
        <v>19</v>
      </c>
      <c r="B69">
        <f>(E18*D2+G13*F2+I26*H2)/SUM(B2:I2)</f>
        <v>2.2407203495187013E-2</v>
      </c>
    </row>
    <row r="70" spans="1:2" x14ac:dyDescent="0.25">
      <c r="A70" t="s">
        <v>25</v>
      </c>
      <c r="B70">
        <f>(E19*D2+G16*F2+I22*H2)/SUM(B2:I2)</f>
        <v>1.7389976201470536E-2</v>
      </c>
    </row>
    <row r="71" spans="1:2" x14ac:dyDescent="0.25">
      <c r="A71" t="s">
        <v>26</v>
      </c>
      <c r="B71">
        <f>(E20*D2)/SUM(B2:I2)</f>
        <v>5.0261073420239406E-3</v>
      </c>
    </row>
    <row r="72" spans="1:2" x14ac:dyDescent="0.25">
      <c r="A72" t="s">
        <v>51</v>
      </c>
      <c r="B72">
        <f>(E22*D2+G24*F2)/SUM(B2:I2)</f>
        <v>1.0034454587432955E-2</v>
      </c>
    </row>
    <row r="73" spans="1:2" x14ac:dyDescent="0.25">
      <c r="A73" t="s">
        <v>74</v>
      </c>
      <c r="B73">
        <f>(E23*D2)/SUM(B2:I2)</f>
        <v>5.0261073420239406E-3</v>
      </c>
    </row>
    <row r="74" spans="1:2" x14ac:dyDescent="0.25">
      <c r="A74" t="s">
        <v>57</v>
      </c>
      <c r="B74">
        <f>(E24*D2+I15*H2)/SUM(B2:I2)</f>
        <v>1.2303129329023549E-2</v>
      </c>
    </row>
    <row r="75" spans="1:2" x14ac:dyDescent="0.25">
      <c r="A75" t="s">
        <v>34</v>
      </c>
      <c r="B75">
        <f>(E25*D2+G19*F2)/SUM(B2:I2)</f>
        <v>1.0034454587432955E-2</v>
      </c>
    </row>
    <row r="76" spans="1:2" x14ac:dyDescent="0.25">
      <c r="A76" t="s">
        <v>39</v>
      </c>
      <c r="B76">
        <f>(E26*D2)/SUM(B2:I2)</f>
        <v>5.0261073420239406E-3</v>
      </c>
    </row>
    <row r="77" spans="1:2" x14ac:dyDescent="0.25">
      <c r="A77" t="s">
        <v>53</v>
      </c>
      <c r="B77">
        <f>(E27*D2)/SUM(B2:I2)</f>
        <v>5.0261073420239406E-3</v>
      </c>
    </row>
    <row r="78" spans="1:2" x14ac:dyDescent="0.25">
      <c r="A78" t="s">
        <v>44</v>
      </c>
      <c r="B78">
        <f>(E28*D2)/SUM(B2:I2)</f>
        <v>5.0261073420239406E-3</v>
      </c>
    </row>
    <row r="79" spans="1:2" x14ac:dyDescent="0.25">
      <c r="A79" t="s">
        <v>63</v>
      </c>
      <c r="B79">
        <f>(E29*D2)/SUM(B2:I2)</f>
        <v>5.0261073420239406E-3</v>
      </c>
    </row>
    <row r="80" spans="1:2" x14ac:dyDescent="0.25">
      <c r="A80" t="s">
        <v>76</v>
      </c>
      <c r="B80">
        <f>(E30*D2)/SUM(B2:I2)</f>
        <v>5.0261073420239406E-3</v>
      </c>
    </row>
    <row r="81" spans="1:2" x14ac:dyDescent="0.25">
      <c r="A81" t="s">
        <v>71</v>
      </c>
      <c r="B81">
        <f>(E31*D2)/SUM(B2:I2)</f>
        <v>5.0261073420239406E-3</v>
      </c>
    </row>
    <row r="82" spans="1:2" x14ac:dyDescent="0.25">
      <c r="A82" t="s">
        <v>20</v>
      </c>
      <c r="B82">
        <f>(E32*D2+G14*F2+I24*H2)/SUM(B2:I2)</f>
        <v>1.7389976201470536E-2</v>
      </c>
    </row>
    <row r="83" spans="1:2" x14ac:dyDescent="0.25">
      <c r="A83" t="s">
        <v>46</v>
      </c>
      <c r="B83">
        <f>(E33*D2)/SUM(B2:I2)</f>
        <v>5.0261073420239406E-3</v>
      </c>
    </row>
    <row r="84" spans="1:2" x14ac:dyDescent="0.25">
      <c r="A84" t="s">
        <v>42</v>
      </c>
      <c r="B84">
        <f>(E34*D2)/SUM(B2:I2)</f>
        <v>5.0261073420239406E-3</v>
      </c>
    </row>
    <row r="85" spans="1:2" x14ac:dyDescent="0.25">
      <c r="A85" t="s">
        <v>18</v>
      </c>
      <c r="B85">
        <f>(G9*F2+I13*H2)/SUM(B2:I2)</f>
        <v>2.2302063723226653E-2</v>
      </c>
    </row>
    <row r="86" spans="1:2" x14ac:dyDescent="0.25">
      <c r="A86" t="s">
        <v>33</v>
      </c>
      <c r="B86">
        <f>(G12*F2+I20*H2)/SUM(B2:I2)</f>
        <v>1.4868042482151102E-2</v>
      </c>
    </row>
    <row r="87" spans="1:2" x14ac:dyDescent="0.25">
      <c r="A87" t="s">
        <v>31</v>
      </c>
      <c r="B87">
        <f>(G21*F2)/SUM(B2:I2)</f>
        <v>5.008347245409015E-3</v>
      </c>
    </row>
    <row r="88" spans="1:2" x14ac:dyDescent="0.25">
      <c r="A88" t="s">
        <v>54</v>
      </c>
      <c r="B88">
        <f>(I6*H2)/SUM(B2:I2)</f>
        <v>1.4554043973999217E-2</v>
      </c>
    </row>
    <row r="89" spans="1:2" x14ac:dyDescent="0.25">
      <c r="A89" t="s">
        <v>55</v>
      </c>
      <c r="B89">
        <f>(I11*H2)/SUM(B2:I2)</f>
        <v>9.7026959826661454E-3</v>
      </c>
    </row>
    <row r="90" spans="1:2" x14ac:dyDescent="0.25">
      <c r="A90" t="s">
        <v>56</v>
      </c>
      <c r="B90">
        <f>(I14*H2)/SUM(B2:I2)</f>
        <v>7.2770219869996086E-3</v>
      </c>
    </row>
    <row r="91" spans="1:2" x14ac:dyDescent="0.25">
      <c r="A91" t="s">
        <v>13</v>
      </c>
      <c r="B91">
        <f>(I18*H2)/SUM(B2:I2)</f>
        <v>7.2770219869996086E-3</v>
      </c>
    </row>
    <row r="92" spans="1:2" x14ac:dyDescent="0.25">
      <c r="A92" t="s">
        <v>58</v>
      </c>
      <c r="B92">
        <f>(I19*H2)/SUM(B2:I2)</f>
        <v>7.2770219869996086E-3</v>
      </c>
    </row>
    <row r="93" spans="1:2" x14ac:dyDescent="0.25">
      <c r="A93" t="s">
        <v>47</v>
      </c>
      <c r="B93">
        <f>(I21*H2)/SUM(B2:I2)</f>
        <v>4.8513479913330727E-3</v>
      </c>
    </row>
    <row r="94" spans="1:2" x14ac:dyDescent="0.25">
      <c r="A94" t="s">
        <v>48</v>
      </c>
      <c r="B94">
        <f>(I27*H2)/SUM(B2:I2)</f>
        <v>4.8513479913330727E-3</v>
      </c>
    </row>
  </sheetData>
  <mergeCells count="9">
    <mergeCell ref="E53:G53"/>
    <mergeCell ref="H2:I2"/>
    <mergeCell ref="H3:I3"/>
    <mergeCell ref="B2:C2"/>
    <mergeCell ref="B3:C3"/>
    <mergeCell ref="D2:E2"/>
    <mergeCell ref="D3:E3"/>
    <mergeCell ref="F2:G2"/>
    <mergeCell ref="F3:G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sqref="A1:C1048576"/>
    </sheetView>
  </sheetViews>
  <sheetFormatPr defaultColWidth="11.42578125" defaultRowHeight="15" x14ac:dyDescent="0.25"/>
  <cols>
    <col min="1" max="1" width="26.28515625" bestFit="1" customWidth="1"/>
    <col min="2" max="2" width="22.28515625" style="2" bestFit="1" customWidth="1"/>
    <col min="3" max="3" width="19.85546875" style="30" bestFit="1" customWidth="1"/>
  </cols>
  <sheetData>
    <row r="1" spans="1:3" x14ac:dyDescent="0.25">
      <c r="A1" t="s">
        <v>77</v>
      </c>
      <c r="B1" s="2" t="s">
        <v>81</v>
      </c>
      <c r="C1" s="30" t="s">
        <v>78</v>
      </c>
    </row>
    <row r="2" spans="1:3" x14ac:dyDescent="0.25">
      <c r="A2" t="s">
        <v>7</v>
      </c>
      <c r="B2" s="2">
        <v>0.12561467694384257</v>
      </c>
      <c r="C2" s="30">
        <f t="shared" ref="C2:C42" si="0">B2/$B$46</f>
        <v>0.15157988673181477</v>
      </c>
    </row>
    <row r="3" spans="1:3" x14ac:dyDescent="0.25">
      <c r="A3" t="s">
        <v>8</v>
      </c>
      <c r="B3" s="2">
        <v>6.2820658544382485E-2</v>
      </c>
      <c r="C3" s="30">
        <f t="shared" si="0"/>
        <v>7.5806016766914744E-2</v>
      </c>
    </row>
    <row r="4" spans="1:3" x14ac:dyDescent="0.25">
      <c r="A4" t="s">
        <v>11</v>
      </c>
      <c r="B4" s="2">
        <v>5.7565445956026001E-2</v>
      </c>
      <c r="C4" s="30">
        <f t="shared" si="0"/>
        <v>6.9464524289480717E-2</v>
      </c>
    </row>
    <row r="5" spans="1:3" x14ac:dyDescent="0.25">
      <c r="A5" t="s">
        <v>32</v>
      </c>
      <c r="B5" s="2">
        <v>5.0088090079210029E-2</v>
      </c>
      <c r="C5" s="30">
        <f t="shared" si="0"/>
        <v>6.0441559899993481E-2</v>
      </c>
    </row>
    <row r="6" spans="1:3" x14ac:dyDescent="0.25">
      <c r="A6" t="s">
        <v>9</v>
      </c>
      <c r="B6" s="2">
        <v>4.7828295385926894E-2</v>
      </c>
      <c r="C6" s="30">
        <f t="shared" si="0"/>
        <v>5.7714653841092818E-2</v>
      </c>
    </row>
    <row r="7" spans="1:3" x14ac:dyDescent="0.25">
      <c r="A7" t="s">
        <v>12</v>
      </c>
      <c r="B7" s="2">
        <v>4.2592263701914532E-2</v>
      </c>
      <c r="C7" s="30">
        <f t="shared" si="0"/>
        <v>5.1396307061109384E-2</v>
      </c>
    </row>
    <row r="8" spans="1:3" x14ac:dyDescent="0.25">
      <c r="A8" t="s">
        <v>13</v>
      </c>
      <c r="B8" s="2">
        <v>3.5123077469541429E-2</v>
      </c>
      <c r="C8" s="30">
        <f t="shared" si="0"/>
        <v>4.2383201024240001E-2</v>
      </c>
    </row>
    <row r="9" spans="1:3" x14ac:dyDescent="0.25">
      <c r="A9" t="s">
        <v>16</v>
      </c>
      <c r="B9" s="2">
        <v>3.2478599083579009E-2</v>
      </c>
      <c r="C9" s="30">
        <f t="shared" si="0"/>
        <v>3.9192095144247006E-2</v>
      </c>
    </row>
    <row r="10" spans="1:3" x14ac:dyDescent="0.25">
      <c r="A10" t="s">
        <v>14</v>
      </c>
      <c r="B10" s="2">
        <v>3.013142471495045E-2</v>
      </c>
      <c r="C10" s="30">
        <f t="shared" si="0"/>
        <v>3.635974757473813E-2</v>
      </c>
    </row>
    <row r="11" spans="1:3" x14ac:dyDescent="0.25">
      <c r="A11" t="s">
        <v>17</v>
      </c>
      <c r="B11" s="2">
        <v>2.7530991368593043E-2</v>
      </c>
      <c r="C11" s="30">
        <f t="shared" si="0"/>
        <v>3.3221791074076114E-2</v>
      </c>
    </row>
    <row r="12" spans="1:3" x14ac:dyDescent="0.25">
      <c r="A12" t="s">
        <v>15</v>
      </c>
      <c r="B12" s="2">
        <v>2.5035697794195996E-2</v>
      </c>
      <c r="C12" s="30">
        <f t="shared" si="0"/>
        <v>3.0210707285365464E-2</v>
      </c>
    </row>
    <row r="13" spans="1:3" x14ac:dyDescent="0.25">
      <c r="A13" t="s">
        <v>19</v>
      </c>
      <c r="B13" s="2">
        <v>2.2407203495187013E-2</v>
      </c>
      <c r="C13" s="30">
        <f t="shared" si="0"/>
        <v>2.70388894865813E-2</v>
      </c>
    </row>
    <row r="14" spans="1:3" x14ac:dyDescent="0.25">
      <c r="A14" t="s">
        <v>18</v>
      </c>
      <c r="B14" s="2">
        <v>2.2302063723226653E-2</v>
      </c>
      <c r="C14" s="30">
        <f t="shared" si="0"/>
        <v>2.6912016774629934E-2</v>
      </c>
    </row>
    <row r="15" spans="1:3" x14ac:dyDescent="0.25">
      <c r="A15" t="s">
        <v>22</v>
      </c>
      <c r="B15" s="2">
        <v>1.7398856249777998E-2</v>
      </c>
      <c r="C15" s="30">
        <f t="shared" si="0"/>
        <v>2.0995290707816874E-2</v>
      </c>
    </row>
    <row r="16" spans="1:3" x14ac:dyDescent="0.25">
      <c r="A16" t="s">
        <v>25</v>
      </c>
      <c r="B16" s="2">
        <v>1.7389976201470536E-2</v>
      </c>
      <c r="C16" s="30">
        <f t="shared" si="0"/>
        <v>2.0984575107145305E-2</v>
      </c>
    </row>
    <row r="17" spans="1:3" x14ac:dyDescent="0.25">
      <c r="A17" t="s">
        <v>20</v>
      </c>
      <c r="B17" s="2">
        <v>1.7389976201470536E-2</v>
      </c>
      <c r="C17" s="30">
        <f t="shared" si="0"/>
        <v>2.0984575107145305E-2</v>
      </c>
    </row>
    <row r="18" spans="1:3" x14ac:dyDescent="0.25">
      <c r="A18" t="s">
        <v>28</v>
      </c>
      <c r="B18" s="2">
        <v>1.510460696906191E-2</v>
      </c>
      <c r="C18" s="30">
        <f t="shared" si="0"/>
        <v>1.8226808118310529E-2</v>
      </c>
    </row>
    <row r="19" spans="1:3" x14ac:dyDescent="0.25">
      <c r="A19" t="s">
        <v>33</v>
      </c>
      <c r="B19" s="2">
        <v>1.4868042482151102E-2</v>
      </c>
      <c r="C19" s="30">
        <f t="shared" si="0"/>
        <v>1.7941344516419953E-2</v>
      </c>
    </row>
    <row r="20" spans="1:3" x14ac:dyDescent="0.25">
      <c r="A20" t="s">
        <v>54</v>
      </c>
      <c r="B20" s="2">
        <v>1.4554043973999217E-2</v>
      </c>
      <c r="C20" s="30">
        <f t="shared" si="0"/>
        <v>1.7562440876673305E-2</v>
      </c>
    </row>
    <row r="21" spans="1:3" x14ac:dyDescent="0.25">
      <c r="A21" t="s">
        <v>35</v>
      </c>
      <c r="B21" s="2">
        <v>1.2547508258444926E-2</v>
      </c>
      <c r="C21" s="30">
        <f t="shared" si="0"/>
        <v>1.5141143748925771E-2</v>
      </c>
    </row>
    <row r="22" spans="1:3" x14ac:dyDescent="0.25">
      <c r="A22" t="s">
        <v>57</v>
      </c>
      <c r="B22" s="2">
        <v>1.2303129329023549E-2</v>
      </c>
      <c r="C22" s="30">
        <f t="shared" si="0"/>
        <v>1.4846250418444217E-2</v>
      </c>
    </row>
    <row r="23" spans="1:3" x14ac:dyDescent="0.25">
      <c r="A23" t="s">
        <v>51</v>
      </c>
      <c r="B23" s="2">
        <v>1.0034454587432955E-2</v>
      </c>
      <c r="C23" s="30">
        <f t="shared" si="0"/>
        <v>1.2108628758871989E-2</v>
      </c>
    </row>
    <row r="24" spans="1:3" x14ac:dyDescent="0.25">
      <c r="A24" t="s">
        <v>34</v>
      </c>
      <c r="B24" s="2">
        <v>1.0034454587432955E-2</v>
      </c>
      <c r="C24" s="30">
        <f t="shared" si="0"/>
        <v>1.2108628758871989E-2</v>
      </c>
    </row>
    <row r="25" spans="1:3" x14ac:dyDescent="0.25">
      <c r="A25" t="s">
        <v>55</v>
      </c>
      <c r="B25" s="2">
        <v>9.7026959826661454E-3</v>
      </c>
      <c r="C25" s="30">
        <f t="shared" si="0"/>
        <v>1.1708293917782204E-2</v>
      </c>
    </row>
    <row r="26" spans="1:3" x14ac:dyDescent="0.25">
      <c r="A26" t="s">
        <v>45</v>
      </c>
      <c r="B26" s="2">
        <v>8.7912478243881639E-3</v>
      </c>
      <c r="C26" s="30">
        <f t="shared" si="0"/>
        <v>1.0608444664852451E-2</v>
      </c>
    </row>
    <row r="27" spans="1:3" x14ac:dyDescent="0.25">
      <c r="A27" t="s">
        <v>52</v>
      </c>
      <c r="B27" s="2">
        <v>7.5391610130359108E-3</v>
      </c>
      <c r="C27" s="30">
        <f t="shared" si="0"/>
        <v>9.0975449701613444E-3</v>
      </c>
    </row>
    <row r="28" spans="1:3" x14ac:dyDescent="0.25">
      <c r="A28" t="s">
        <v>56</v>
      </c>
      <c r="B28" s="2">
        <v>7.2770219869996086E-3</v>
      </c>
      <c r="C28" s="30">
        <f t="shared" si="0"/>
        <v>8.7812204383366527E-3</v>
      </c>
    </row>
    <row r="29" spans="1:3" x14ac:dyDescent="0.25">
      <c r="A29" t="s">
        <v>58</v>
      </c>
      <c r="B29" s="2">
        <v>7.2770219869996086E-3</v>
      </c>
      <c r="C29" s="30">
        <f t="shared" si="0"/>
        <v>8.7812204383366527E-3</v>
      </c>
    </row>
    <row r="30" spans="1:3" x14ac:dyDescent="0.25">
      <c r="A30" t="s">
        <v>26</v>
      </c>
      <c r="B30" s="2">
        <v>5.0261073420239406E-3</v>
      </c>
      <c r="C30" s="30">
        <f t="shared" si="0"/>
        <v>6.0650299801075632E-3</v>
      </c>
    </row>
    <row r="31" spans="1:3" x14ac:dyDescent="0.25">
      <c r="A31" t="s">
        <v>74</v>
      </c>
      <c r="B31" s="2">
        <v>5.0261073420239406E-3</v>
      </c>
      <c r="C31" s="30">
        <f t="shared" si="0"/>
        <v>6.0650299801075632E-3</v>
      </c>
    </row>
    <row r="32" spans="1:3" x14ac:dyDescent="0.25">
      <c r="A32" t="s">
        <v>39</v>
      </c>
      <c r="B32" s="2">
        <v>5.0261073420239406E-3</v>
      </c>
      <c r="C32" s="30">
        <f t="shared" si="0"/>
        <v>6.0650299801075632E-3</v>
      </c>
    </row>
    <row r="33" spans="1:3" x14ac:dyDescent="0.25">
      <c r="A33" t="s">
        <v>53</v>
      </c>
      <c r="B33" s="2">
        <v>5.0261073420239406E-3</v>
      </c>
      <c r="C33" s="30">
        <f t="shared" si="0"/>
        <v>6.0650299801075632E-3</v>
      </c>
    </row>
    <row r="34" spans="1:3" x14ac:dyDescent="0.25">
      <c r="A34" t="s">
        <v>44</v>
      </c>
      <c r="B34" s="2">
        <v>5.0261073420239406E-3</v>
      </c>
      <c r="C34" s="30">
        <f t="shared" si="0"/>
        <v>6.0650299801075632E-3</v>
      </c>
    </row>
    <row r="35" spans="1:3" x14ac:dyDescent="0.25">
      <c r="A35" t="s">
        <v>63</v>
      </c>
      <c r="B35" s="2">
        <v>5.0261073420239406E-3</v>
      </c>
      <c r="C35" s="30">
        <f t="shared" si="0"/>
        <v>6.0650299801075632E-3</v>
      </c>
    </row>
    <row r="36" spans="1:3" x14ac:dyDescent="0.25">
      <c r="A36" t="s">
        <v>76</v>
      </c>
      <c r="B36" s="2">
        <v>5.0261073420239406E-3</v>
      </c>
      <c r="C36" s="30">
        <f t="shared" si="0"/>
        <v>6.0650299801075632E-3</v>
      </c>
    </row>
    <row r="37" spans="1:3" x14ac:dyDescent="0.25">
      <c r="A37" t="s">
        <v>71</v>
      </c>
      <c r="B37" s="2">
        <v>5.0261073420239406E-3</v>
      </c>
      <c r="C37" s="30">
        <f t="shared" si="0"/>
        <v>6.0650299801075632E-3</v>
      </c>
    </row>
    <row r="38" spans="1:3" x14ac:dyDescent="0.25">
      <c r="A38" t="s">
        <v>46</v>
      </c>
      <c r="B38" s="2">
        <v>5.0261073420239406E-3</v>
      </c>
      <c r="C38" s="30">
        <f t="shared" si="0"/>
        <v>6.0650299801075632E-3</v>
      </c>
    </row>
    <row r="39" spans="1:3" x14ac:dyDescent="0.25">
      <c r="A39" t="s">
        <v>42</v>
      </c>
      <c r="B39" s="2">
        <v>5.0261073420239406E-3</v>
      </c>
      <c r="C39" s="30">
        <f t="shared" si="0"/>
        <v>6.0650299801075632E-3</v>
      </c>
    </row>
    <row r="40" spans="1:3" x14ac:dyDescent="0.25">
      <c r="A40" t="s">
        <v>31</v>
      </c>
      <c r="B40" s="2">
        <v>5.008347245409015E-3</v>
      </c>
      <c r="C40" s="30">
        <f t="shared" si="0"/>
        <v>6.0435987787644269E-3</v>
      </c>
    </row>
    <row r="41" spans="1:3" x14ac:dyDescent="0.25">
      <c r="A41" t="s">
        <v>47</v>
      </c>
      <c r="B41" s="2">
        <v>4.8513479913330727E-3</v>
      </c>
      <c r="C41" s="30">
        <f t="shared" si="0"/>
        <v>5.8541469588911021E-3</v>
      </c>
    </row>
    <row r="42" spans="1:3" x14ac:dyDescent="0.25">
      <c r="A42" t="s">
        <v>48</v>
      </c>
      <c r="B42" s="2">
        <v>4.8513479913330727E-3</v>
      </c>
      <c r="C42" s="30">
        <f t="shared" si="0"/>
        <v>5.8541469588911021E-3</v>
      </c>
    </row>
    <row r="46" spans="1:3" x14ac:dyDescent="0.25">
      <c r="B46" s="2">
        <f>SUM(B1:B42)</f>
        <v>0.82870280254324524</v>
      </c>
      <c r="C46" s="2">
        <f>SUM(C1:C42)</f>
        <v>1.0000000000000013</v>
      </c>
    </row>
  </sheetData>
  <sortState ref="A1:B43">
    <sortCondition descending="1" ref="B1:B43"/>
  </sortState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6"/>
  <sheetViews>
    <sheetView zoomScale="85" zoomScaleNormal="85" workbookViewId="0">
      <selection activeCell="F14" sqref="F14"/>
    </sheetView>
  </sheetViews>
  <sheetFormatPr defaultColWidth="8.85546875" defaultRowHeight="15" x14ac:dyDescent="0.25"/>
  <cols>
    <col min="1" max="1" width="22.7109375" bestFit="1" customWidth="1"/>
    <col min="2" max="9" width="21" customWidth="1"/>
  </cols>
  <sheetData>
    <row r="2" spans="1:9" x14ac:dyDescent="0.25">
      <c r="A2" t="s">
        <v>3</v>
      </c>
      <c r="B2" s="45">
        <v>0.77410000000000001</v>
      </c>
      <c r="C2" s="45"/>
      <c r="D2" s="45">
        <v>0.76239999999999997</v>
      </c>
      <c r="E2" s="45"/>
      <c r="F2" s="45">
        <v>0.75970000000000004</v>
      </c>
      <c r="G2" s="45"/>
      <c r="H2" s="45">
        <v>0.73299999999999998</v>
      </c>
      <c r="I2" s="45"/>
    </row>
    <row r="3" spans="1:9" x14ac:dyDescent="0.25">
      <c r="B3" s="47" t="s">
        <v>1</v>
      </c>
      <c r="C3" s="47"/>
      <c r="D3" s="48" t="s">
        <v>0</v>
      </c>
      <c r="E3" s="48"/>
      <c r="F3" s="49" t="s">
        <v>2</v>
      </c>
      <c r="G3" s="49"/>
      <c r="H3" s="46" t="s">
        <v>4</v>
      </c>
      <c r="I3" s="46"/>
    </row>
    <row r="4" spans="1:9" x14ac:dyDescent="0.25">
      <c r="B4" s="1" t="s">
        <v>5</v>
      </c>
      <c r="C4" s="1" t="s">
        <v>6</v>
      </c>
      <c r="D4" s="1" t="s">
        <v>5</v>
      </c>
      <c r="E4" s="1" t="s">
        <v>6</v>
      </c>
      <c r="F4" s="1" t="s">
        <v>5</v>
      </c>
      <c r="G4" s="1" t="s">
        <v>6</v>
      </c>
      <c r="H4" s="1" t="s">
        <v>5</v>
      </c>
      <c r="I4" s="1" t="s">
        <v>6</v>
      </c>
    </row>
    <row r="5" spans="1:9" x14ac:dyDescent="0.25">
      <c r="A5">
        <v>1</v>
      </c>
      <c r="B5" s="64" t="s">
        <v>51</v>
      </c>
      <c r="C5" s="64">
        <v>0.08</v>
      </c>
      <c r="D5" s="64" t="s">
        <v>15</v>
      </c>
      <c r="E5" s="64">
        <v>0.14000000000000001</v>
      </c>
      <c r="F5" s="64" t="s">
        <v>33</v>
      </c>
      <c r="G5" s="64">
        <v>0.09</v>
      </c>
      <c r="H5" s="64" t="s">
        <v>33</v>
      </c>
      <c r="I5">
        <v>0.1</v>
      </c>
    </row>
    <row r="6" spans="1:9" x14ac:dyDescent="0.25">
      <c r="A6">
        <v>2</v>
      </c>
      <c r="B6" s="64" t="s">
        <v>44</v>
      </c>
      <c r="C6" s="64">
        <v>0.08</v>
      </c>
      <c r="D6" s="64" t="s">
        <v>7</v>
      </c>
      <c r="E6" s="64">
        <v>0.08</v>
      </c>
      <c r="F6" s="64" t="s">
        <v>44</v>
      </c>
      <c r="G6" s="64">
        <v>0.08</v>
      </c>
      <c r="H6" s="64" t="s">
        <v>7</v>
      </c>
      <c r="I6">
        <v>0.08</v>
      </c>
    </row>
    <row r="7" spans="1:9" x14ac:dyDescent="0.25">
      <c r="A7">
        <v>3</v>
      </c>
      <c r="B7" s="64" t="s">
        <v>15</v>
      </c>
      <c r="C7" s="64">
        <v>7.0000000000000007E-2</v>
      </c>
      <c r="D7" s="64" t="s">
        <v>33</v>
      </c>
      <c r="E7" s="64">
        <v>7.0000000000000007E-2</v>
      </c>
      <c r="F7" s="64" t="s">
        <v>7</v>
      </c>
      <c r="G7" s="64">
        <v>0.08</v>
      </c>
      <c r="H7" s="64" t="s">
        <v>79</v>
      </c>
      <c r="I7">
        <v>7.0000000000000007E-2</v>
      </c>
    </row>
    <row r="8" spans="1:9" x14ac:dyDescent="0.25">
      <c r="A8">
        <v>4</v>
      </c>
      <c r="B8" s="64" t="s">
        <v>33</v>
      </c>
      <c r="C8" s="64">
        <v>0.05</v>
      </c>
      <c r="D8" s="64" t="s">
        <v>44</v>
      </c>
      <c r="E8" s="64">
        <v>0.06</v>
      </c>
      <c r="F8" s="64" t="s">
        <v>26</v>
      </c>
      <c r="G8" s="64">
        <v>0.05</v>
      </c>
      <c r="H8" s="64" t="s">
        <v>44</v>
      </c>
      <c r="I8">
        <v>7.0000000000000007E-2</v>
      </c>
    </row>
    <row r="9" spans="1:9" x14ac:dyDescent="0.25">
      <c r="A9">
        <v>5</v>
      </c>
      <c r="B9" s="64" t="s">
        <v>26</v>
      </c>
      <c r="C9" s="64">
        <v>0.05</v>
      </c>
      <c r="D9" s="64" t="s">
        <v>51</v>
      </c>
      <c r="E9" s="64">
        <v>0.06</v>
      </c>
      <c r="F9" s="64" t="s">
        <v>18</v>
      </c>
      <c r="G9" s="64">
        <v>0.05</v>
      </c>
      <c r="H9" s="64" t="s">
        <v>26</v>
      </c>
      <c r="I9">
        <v>0.05</v>
      </c>
    </row>
    <row r="10" spans="1:9" x14ac:dyDescent="0.25">
      <c r="A10">
        <v>6</v>
      </c>
      <c r="B10" s="64" t="s">
        <v>16</v>
      </c>
      <c r="C10" s="64">
        <v>0.04</v>
      </c>
      <c r="D10" s="64" t="s">
        <v>26</v>
      </c>
      <c r="E10" s="64">
        <v>0.06</v>
      </c>
      <c r="F10" s="64" t="s">
        <v>52</v>
      </c>
      <c r="G10" s="64">
        <v>0.04</v>
      </c>
      <c r="H10" s="64" t="s">
        <v>18</v>
      </c>
      <c r="I10">
        <v>0.05</v>
      </c>
    </row>
    <row r="11" spans="1:9" x14ac:dyDescent="0.25">
      <c r="A11">
        <v>7</v>
      </c>
      <c r="B11" s="64" t="s">
        <v>45</v>
      </c>
      <c r="C11" s="64">
        <v>0.04</v>
      </c>
      <c r="D11" s="64" t="s">
        <v>18</v>
      </c>
      <c r="E11" s="64">
        <v>0.05</v>
      </c>
      <c r="F11" s="64" t="s">
        <v>16</v>
      </c>
      <c r="G11" s="64">
        <v>0.04</v>
      </c>
      <c r="H11" s="64" t="s">
        <v>25</v>
      </c>
      <c r="I11">
        <v>0.04</v>
      </c>
    </row>
    <row r="12" spans="1:9" x14ac:dyDescent="0.25">
      <c r="A12">
        <v>8</v>
      </c>
      <c r="B12" s="64" t="s">
        <v>18</v>
      </c>
      <c r="C12" s="64">
        <v>0.04</v>
      </c>
      <c r="D12" s="64" t="s">
        <v>47</v>
      </c>
      <c r="E12" s="64">
        <v>0.05</v>
      </c>
      <c r="F12" s="64" t="s">
        <v>37</v>
      </c>
      <c r="G12" s="64">
        <v>0.04</v>
      </c>
      <c r="H12" s="64" t="s">
        <v>52</v>
      </c>
      <c r="I12">
        <v>0.04</v>
      </c>
    </row>
    <row r="13" spans="1:9" x14ac:dyDescent="0.25">
      <c r="A13">
        <v>9</v>
      </c>
      <c r="B13" s="64" t="s">
        <v>37</v>
      </c>
      <c r="C13" s="64">
        <v>0.03</v>
      </c>
      <c r="D13" s="64" t="s">
        <v>16</v>
      </c>
      <c r="E13" s="64">
        <v>0.04</v>
      </c>
      <c r="F13" s="64" t="s">
        <v>42</v>
      </c>
      <c r="G13" s="64">
        <v>0.04</v>
      </c>
      <c r="H13" s="64" t="s">
        <v>42</v>
      </c>
      <c r="I13">
        <v>0.03</v>
      </c>
    </row>
    <row r="14" spans="1:9" x14ac:dyDescent="0.25">
      <c r="A14">
        <v>10</v>
      </c>
      <c r="B14" s="64" t="s">
        <v>52</v>
      </c>
      <c r="C14" s="64">
        <v>0.03</v>
      </c>
      <c r="D14" s="64" t="s">
        <v>37</v>
      </c>
      <c r="E14" s="64">
        <v>0.04</v>
      </c>
      <c r="F14" s="64" t="s">
        <v>53</v>
      </c>
      <c r="G14" s="64">
        <v>0.03</v>
      </c>
      <c r="H14" s="64" t="s">
        <v>16</v>
      </c>
      <c r="I14">
        <v>0.03</v>
      </c>
    </row>
    <row r="15" spans="1:9" x14ac:dyDescent="0.25">
      <c r="B15" t="s">
        <v>30</v>
      </c>
      <c r="C15">
        <v>0.02</v>
      </c>
      <c r="D15" t="s">
        <v>52</v>
      </c>
      <c r="E15">
        <v>0.03</v>
      </c>
      <c r="F15" t="s">
        <v>22</v>
      </c>
      <c r="G15">
        <v>0.03</v>
      </c>
      <c r="H15" t="s">
        <v>37</v>
      </c>
      <c r="I15">
        <v>0.03</v>
      </c>
    </row>
    <row r="16" spans="1:9" x14ac:dyDescent="0.25">
      <c r="B16" t="s">
        <v>53</v>
      </c>
      <c r="C16">
        <v>0.02</v>
      </c>
      <c r="D16" t="s">
        <v>8</v>
      </c>
      <c r="E16">
        <v>0.03</v>
      </c>
      <c r="F16" t="s">
        <v>25</v>
      </c>
      <c r="G16">
        <v>0.03</v>
      </c>
      <c r="H16" t="s">
        <v>22</v>
      </c>
      <c r="I16">
        <v>0.03</v>
      </c>
    </row>
    <row r="17" spans="2:9" x14ac:dyDescent="0.25">
      <c r="B17" t="s">
        <v>7</v>
      </c>
      <c r="C17">
        <v>0.02</v>
      </c>
      <c r="D17" t="s">
        <v>53</v>
      </c>
      <c r="E17">
        <v>0.03</v>
      </c>
      <c r="F17" t="s">
        <v>12</v>
      </c>
      <c r="G17">
        <v>0.03</v>
      </c>
      <c r="H17" t="s">
        <v>12</v>
      </c>
      <c r="I17">
        <v>0.03</v>
      </c>
    </row>
    <row r="18" spans="2:9" x14ac:dyDescent="0.25">
      <c r="B18" t="s">
        <v>47</v>
      </c>
      <c r="C18">
        <v>0.02</v>
      </c>
      <c r="D18" t="s">
        <v>40</v>
      </c>
      <c r="E18">
        <v>0.03</v>
      </c>
      <c r="F18" t="s">
        <v>32</v>
      </c>
      <c r="G18">
        <v>0.03</v>
      </c>
      <c r="H18" t="s">
        <v>19</v>
      </c>
      <c r="I18">
        <v>0.03</v>
      </c>
    </row>
    <row r="19" spans="2:9" x14ac:dyDescent="0.25">
      <c r="B19" t="s">
        <v>22</v>
      </c>
      <c r="C19">
        <v>0.02</v>
      </c>
      <c r="D19" t="s">
        <v>45</v>
      </c>
      <c r="E19">
        <v>0.03</v>
      </c>
      <c r="F19" t="s">
        <v>19</v>
      </c>
      <c r="G19">
        <v>0.03</v>
      </c>
      <c r="H19" t="s">
        <v>15</v>
      </c>
      <c r="I19">
        <v>0.02</v>
      </c>
    </row>
    <row r="20" spans="2:9" x14ac:dyDescent="0.25">
      <c r="B20" t="s">
        <v>19</v>
      </c>
      <c r="C20">
        <v>0.02</v>
      </c>
      <c r="D20" t="s">
        <v>9</v>
      </c>
      <c r="E20">
        <v>0.02</v>
      </c>
      <c r="F20" t="s">
        <v>40</v>
      </c>
      <c r="G20">
        <v>0.03</v>
      </c>
      <c r="H20" t="s">
        <v>8</v>
      </c>
      <c r="I20">
        <v>0.02</v>
      </c>
    </row>
    <row r="21" spans="2:9" x14ac:dyDescent="0.25">
      <c r="B21" t="s">
        <v>11</v>
      </c>
      <c r="C21">
        <v>0.02</v>
      </c>
      <c r="D21" t="s">
        <v>19</v>
      </c>
      <c r="E21">
        <v>0.02</v>
      </c>
      <c r="F21" t="s">
        <v>8</v>
      </c>
      <c r="G21">
        <v>0.03</v>
      </c>
      <c r="H21" t="s">
        <v>53</v>
      </c>
      <c r="I21">
        <v>0.02</v>
      </c>
    </row>
    <row r="22" spans="2:9" x14ac:dyDescent="0.25">
      <c r="B22" t="s">
        <v>59</v>
      </c>
      <c r="C22">
        <v>0.02</v>
      </c>
      <c r="D22" t="s">
        <v>50</v>
      </c>
      <c r="E22">
        <v>0.02</v>
      </c>
      <c r="F22" t="s">
        <v>15</v>
      </c>
      <c r="G22">
        <v>0.03</v>
      </c>
      <c r="H22" t="s">
        <v>32</v>
      </c>
      <c r="I22">
        <v>0.02</v>
      </c>
    </row>
    <row r="23" spans="2:9" x14ac:dyDescent="0.25">
      <c r="B23" t="s">
        <v>32</v>
      </c>
      <c r="C23">
        <v>0.02</v>
      </c>
      <c r="D23" t="s">
        <v>42</v>
      </c>
      <c r="E23">
        <v>0.02</v>
      </c>
      <c r="F23" t="s">
        <v>45</v>
      </c>
      <c r="G23">
        <v>0.02</v>
      </c>
      <c r="H23" t="s">
        <v>20</v>
      </c>
      <c r="I23">
        <v>0.02</v>
      </c>
    </row>
    <row r="24" spans="2:9" x14ac:dyDescent="0.25">
      <c r="B24" t="s">
        <v>12</v>
      </c>
      <c r="C24">
        <v>0.02</v>
      </c>
      <c r="F24" t="s">
        <v>35</v>
      </c>
      <c r="G24">
        <v>0.02</v>
      </c>
      <c r="H24" t="s">
        <v>39</v>
      </c>
      <c r="I24">
        <v>0.02</v>
      </c>
    </row>
    <row r="25" spans="2:9" x14ac:dyDescent="0.25">
      <c r="B25" t="s">
        <v>24</v>
      </c>
      <c r="C25">
        <v>0.02</v>
      </c>
      <c r="F25" t="s">
        <v>20</v>
      </c>
      <c r="G25">
        <v>0.02</v>
      </c>
      <c r="H25" t="s">
        <v>35</v>
      </c>
      <c r="I25">
        <v>0.02</v>
      </c>
    </row>
    <row r="26" spans="2:9" x14ac:dyDescent="0.25">
      <c r="B26" t="s">
        <v>35</v>
      </c>
      <c r="C26">
        <v>0.02</v>
      </c>
      <c r="F26" t="s">
        <v>39</v>
      </c>
      <c r="G26">
        <v>0.02</v>
      </c>
      <c r="H26" t="s">
        <v>40</v>
      </c>
      <c r="I26">
        <v>0.02</v>
      </c>
    </row>
    <row r="27" spans="2:9" x14ac:dyDescent="0.25">
      <c r="B27" t="s">
        <v>43</v>
      </c>
      <c r="C27">
        <v>0.02</v>
      </c>
      <c r="F27" t="s">
        <v>59</v>
      </c>
      <c r="G27">
        <v>0.02</v>
      </c>
      <c r="H27" t="s">
        <v>80</v>
      </c>
      <c r="I27">
        <v>0.02</v>
      </c>
    </row>
    <row r="28" spans="2:9" x14ac:dyDescent="0.25">
      <c r="B28" t="s">
        <v>27</v>
      </c>
      <c r="C28">
        <v>0.02</v>
      </c>
      <c r="F28" t="s">
        <v>24</v>
      </c>
      <c r="G28">
        <v>0.02</v>
      </c>
    </row>
    <row r="29" spans="2:9" x14ac:dyDescent="0.25">
      <c r="B29" t="s">
        <v>8</v>
      </c>
      <c r="C29">
        <v>0.01</v>
      </c>
    </row>
    <row r="33" spans="1:2" x14ac:dyDescent="0.25">
      <c r="A33" t="s">
        <v>51</v>
      </c>
      <c r="B33">
        <f>(C5*B2+E9*D2)/SUM(B2:I2)</f>
        <v>3.5544698270170337E-2</v>
      </c>
    </row>
    <row r="34" spans="1:2" x14ac:dyDescent="0.25">
      <c r="A34" t="s">
        <v>44</v>
      </c>
      <c r="B34">
        <f>(C6*B2+E8*D2+G6*F2+I8*H2)/SUM(B2:I2)</f>
        <v>7.2546546943087278E-2</v>
      </c>
    </row>
    <row r="35" spans="1:2" x14ac:dyDescent="0.25">
      <c r="A35" t="s">
        <v>15</v>
      </c>
      <c r="B35">
        <f>(C7*B2+E5*D2+G22*F2+I19*H2)/SUM(B2:I2)</f>
        <v>6.5487257361679665E-2</v>
      </c>
    </row>
    <row r="36" spans="1:2" x14ac:dyDescent="0.25">
      <c r="A36" t="s">
        <v>33</v>
      </c>
      <c r="B36">
        <f>(C8*B2+E7*D2+G5*F2+I5*H2)/SUM(B2:I2)</f>
        <v>7.7164267793476835E-2</v>
      </c>
    </row>
    <row r="37" spans="1:2" x14ac:dyDescent="0.25">
      <c r="A37" t="s">
        <v>26</v>
      </c>
      <c r="B37">
        <f>(C9*B2+E10*D2+G8*F2+I9*H2)/SUM(B2:I2)</f>
        <v>5.2516836128350723E-2</v>
      </c>
    </row>
    <row r="38" spans="1:2" x14ac:dyDescent="0.25">
      <c r="A38" t="s">
        <v>16</v>
      </c>
      <c r="B38">
        <f>(C10*B2+E13*D2+G11*F2+I14*H2)/SUM(B2:I2)</f>
        <v>3.7580219199788725E-2</v>
      </c>
    </row>
    <row r="39" spans="1:2" x14ac:dyDescent="0.25">
      <c r="A39" t="s">
        <v>45</v>
      </c>
      <c r="B39">
        <f>(C11*B2+E19*D2+G23*F2)/SUM(B2:I2)</f>
        <v>2.2788194902944672E-2</v>
      </c>
    </row>
    <row r="40" spans="1:2" x14ac:dyDescent="0.25">
      <c r="A40" t="s">
        <v>18</v>
      </c>
      <c r="B40">
        <f>(C12*B2+E11*D2+G9*F2+I10*H2)/SUM(B1:I2)</f>
        <v>4.7444539812491755E-2</v>
      </c>
    </row>
    <row r="41" spans="1:2" x14ac:dyDescent="0.25">
      <c r="A41" t="s">
        <v>37</v>
      </c>
      <c r="B41">
        <f>(C13*B2+E14*D2+G12*F2+I15*H2)/SUM(B2:I2)</f>
        <v>3.5024759012280471E-2</v>
      </c>
    </row>
    <row r="42" spans="1:2" x14ac:dyDescent="0.25">
      <c r="A42" t="s">
        <v>52</v>
      </c>
      <c r="B42">
        <f>(C14*B2+E15*D2+G10*F2+I12*H2)/SUM(B2:I2)</f>
        <v>3.4927703684141026E-2</v>
      </c>
    </row>
    <row r="43" spans="1:2" x14ac:dyDescent="0.25">
      <c r="A43" t="s">
        <v>30</v>
      </c>
      <c r="B43">
        <f>(C15*B2)/SUM(B2:I2)</f>
        <v>5.1109203750165063E-3</v>
      </c>
    </row>
    <row r="44" spans="1:2" x14ac:dyDescent="0.25">
      <c r="A44" t="s">
        <v>53</v>
      </c>
      <c r="B44">
        <f>(C16*B2+E17*D2+G14*F2+I21*H2)/SUM(B2:I2)</f>
        <v>2.5024759012280469E-2</v>
      </c>
    </row>
    <row r="45" spans="1:2" x14ac:dyDescent="0.25">
      <c r="A45" t="s">
        <v>7</v>
      </c>
      <c r="B45">
        <f>(C17*B2+E6*D2+G7*F2+I6*H2)/SUM(B2:I2)</f>
        <v>6.4667238874950489E-2</v>
      </c>
    </row>
    <row r="46" spans="1:2" x14ac:dyDescent="0.25">
      <c r="A46" t="s">
        <v>47</v>
      </c>
      <c r="B46">
        <f>(C18*B2+E12*D2)/SUM(B2:I2)</f>
        <v>1.7695101016770107E-2</v>
      </c>
    </row>
    <row r="47" spans="1:2" x14ac:dyDescent="0.25">
      <c r="A47" t="s">
        <v>22</v>
      </c>
      <c r="B47">
        <f>(C19*B2+G15*F2+I16*H2)/SUM(B2:I2)</f>
        <v>1.9894031427439587E-2</v>
      </c>
    </row>
    <row r="48" spans="1:2" x14ac:dyDescent="0.25">
      <c r="A48" t="s">
        <v>19</v>
      </c>
      <c r="B48">
        <f>(C20*B2+E21*D2+G19*F2+I18*H2)/SUM(B2:I2)</f>
        <v>2.4927703684141028E-2</v>
      </c>
    </row>
    <row r="49" spans="1:2" x14ac:dyDescent="0.25">
      <c r="A49" t="s">
        <v>11</v>
      </c>
      <c r="B49">
        <f>(C21*B2)/SUM(B2:I2)</f>
        <v>5.1109203750165063E-3</v>
      </c>
    </row>
    <row r="50" spans="1:2" x14ac:dyDescent="0.25">
      <c r="A50" t="s">
        <v>59</v>
      </c>
      <c r="B50">
        <f>(C22*B2+G27*F2)/SUM(B2:I2)</f>
        <v>1.0126766142876008E-2</v>
      </c>
    </row>
    <row r="51" spans="1:2" x14ac:dyDescent="0.25">
      <c r="A51" t="s">
        <v>32</v>
      </c>
      <c r="B51">
        <f>(C23*B2+G18*F2+I22*H2)/SUM(B2:I2)</f>
        <v>1.7474250627228311E-2</v>
      </c>
    </row>
    <row r="52" spans="1:2" x14ac:dyDescent="0.25">
      <c r="A52" t="s">
        <v>12</v>
      </c>
      <c r="B52">
        <f>(C24*B2+G17*F2+I17*H2)/SUM(B2:I2)</f>
        <v>1.9894031427439587E-2</v>
      </c>
    </row>
    <row r="53" spans="1:2" x14ac:dyDescent="0.25">
      <c r="A53" t="s">
        <v>24</v>
      </c>
      <c r="B53">
        <f>(C25*B2+G28*F2)/SUM(B2:I2)</f>
        <v>1.0126766142876008E-2</v>
      </c>
    </row>
    <row r="54" spans="1:2" x14ac:dyDescent="0.25">
      <c r="A54" t="s">
        <v>35</v>
      </c>
      <c r="B54">
        <f>(C26*B2+G24*F2+I25*H2)/SUM(B2:I2)</f>
        <v>1.4966327743298561E-2</v>
      </c>
    </row>
    <row r="55" spans="1:2" x14ac:dyDescent="0.25">
      <c r="A55" t="s">
        <v>43</v>
      </c>
      <c r="B55">
        <f>(C27*B2)/SUM(B2:I2)</f>
        <v>5.1109203750165063E-3</v>
      </c>
    </row>
    <row r="56" spans="1:2" x14ac:dyDescent="0.25">
      <c r="A56" t="s">
        <v>27</v>
      </c>
      <c r="B56">
        <f>(C28*B2)/SUM(B2:I2)</f>
        <v>5.1109203750165063E-3</v>
      </c>
    </row>
    <row r="57" spans="1:2" x14ac:dyDescent="0.25">
      <c r="A57" t="s">
        <v>8</v>
      </c>
      <c r="B57">
        <f>(C29*B2+E16*D2+G21*F2+I20*H2)/SUM(B2:I2)</f>
        <v>2.2469298824772214E-2</v>
      </c>
    </row>
    <row r="58" spans="1:2" x14ac:dyDescent="0.25">
      <c r="A58" t="s">
        <v>40</v>
      </c>
      <c r="B58">
        <f>(E18*D2+G20*F2+I26*H2)/SUM(B2:I2)</f>
        <v>1.9913838637263963E-2</v>
      </c>
    </row>
    <row r="59" spans="1:2" x14ac:dyDescent="0.25">
      <c r="A59" t="s">
        <v>9</v>
      </c>
      <c r="B59">
        <f>(E20*D2)/SUM(B2:I2)</f>
        <v>5.0336722567014391E-3</v>
      </c>
    </row>
    <row r="60" spans="1:2" x14ac:dyDescent="0.25">
      <c r="A60" t="s">
        <v>50</v>
      </c>
      <c r="B60">
        <f>(E22*D2)/SUM(B2:I2)</f>
        <v>5.0336722567014391E-3</v>
      </c>
    </row>
    <row r="61" spans="1:2" x14ac:dyDescent="0.25">
      <c r="A61" t="s">
        <v>42</v>
      </c>
      <c r="B61">
        <f>(E23*D2)/SUM(B2:I2)</f>
        <v>5.0336722567014391E-3</v>
      </c>
    </row>
    <row r="62" spans="1:2" x14ac:dyDescent="0.25">
      <c r="A62" t="s">
        <v>25</v>
      </c>
      <c r="B62">
        <f>(G16*F2+I11*H2)/SUM(B2:I2)</f>
        <v>1.720289185263436E-2</v>
      </c>
    </row>
    <row r="63" spans="1:2" x14ac:dyDescent="0.25">
      <c r="A63" t="s">
        <v>20</v>
      </c>
      <c r="B63">
        <f>(G25*F2)/SUM(B2:I2)</f>
        <v>5.0158457678595014E-3</v>
      </c>
    </row>
    <row r="64" spans="1:2" x14ac:dyDescent="0.25">
      <c r="A64" t="s">
        <v>39</v>
      </c>
      <c r="B64">
        <f>(G26*F2+I24*H2)/SUM(B2:I2)</f>
        <v>9.8554073682820542E-3</v>
      </c>
    </row>
    <row r="65" spans="1:2" x14ac:dyDescent="0.25">
      <c r="A65" t="s">
        <v>48</v>
      </c>
      <c r="B65">
        <f>(I7*H2)/SUM(B2:I2)</f>
        <v>1.6938465601478939E-2</v>
      </c>
    </row>
    <row r="66" spans="1:2" x14ac:dyDescent="0.25">
      <c r="A66" t="s">
        <v>80</v>
      </c>
      <c r="B66">
        <f>(I27*H2)/SUM(B2:I2)</f>
        <v>4.8395616004225537E-3</v>
      </c>
    </row>
  </sheetData>
  <mergeCells count="8">
    <mergeCell ref="B2:C2"/>
    <mergeCell ref="D2:E2"/>
    <mergeCell ref="F2:G2"/>
    <mergeCell ref="H2:I2"/>
    <mergeCell ref="B3:C3"/>
    <mergeCell ref="D3:E3"/>
    <mergeCell ref="F3:G3"/>
    <mergeCell ref="H3:I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D8" sqref="D8"/>
    </sheetView>
  </sheetViews>
  <sheetFormatPr defaultColWidth="11.42578125" defaultRowHeight="15" x14ac:dyDescent="0.25"/>
  <cols>
    <col min="1" max="1" width="26.28515625" bestFit="1" customWidth="1"/>
    <col min="2" max="2" width="22.28515625" style="2" bestFit="1" customWidth="1"/>
    <col min="3" max="3" width="19.85546875" bestFit="1" customWidth="1"/>
  </cols>
  <sheetData>
    <row r="1" spans="1:3" x14ac:dyDescent="0.25">
      <c r="A1" t="s">
        <v>77</v>
      </c>
      <c r="B1" s="2" t="s">
        <v>81</v>
      </c>
      <c r="C1" t="s">
        <v>78</v>
      </c>
    </row>
    <row r="2" spans="1:3" x14ac:dyDescent="0.25">
      <c r="A2" s="3" t="s">
        <v>33</v>
      </c>
      <c r="B2" s="4">
        <v>7.7164267999999994E-2</v>
      </c>
      <c r="C2">
        <v>0.09</v>
      </c>
    </row>
    <row r="3" spans="1:3" x14ac:dyDescent="0.25">
      <c r="A3" s="3" t="s">
        <v>44</v>
      </c>
      <c r="B3" s="4">
        <v>7.2546547000000003E-2</v>
      </c>
      <c r="C3">
        <v>0.09</v>
      </c>
    </row>
    <row r="4" spans="1:3" x14ac:dyDescent="0.25">
      <c r="A4" s="3" t="s">
        <v>15</v>
      </c>
      <c r="B4" s="4">
        <v>6.5487256999999993E-2</v>
      </c>
      <c r="C4">
        <v>0.08</v>
      </c>
    </row>
    <row r="5" spans="1:3" x14ac:dyDescent="0.25">
      <c r="A5" s="3" t="s">
        <v>7</v>
      </c>
      <c r="B5" s="4">
        <v>6.4667239000000001E-2</v>
      </c>
      <c r="C5">
        <v>0.08</v>
      </c>
    </row>
    <row r="6" spans="1:3" x14ac:dyDescent="0.25">
      <c r="A6" s="3" t="s">
        <v>26</v>
      </c>
      <c r="B6" s="4">
        <v>5.2516835999999997E-2</v>
      </c>
      <c r="C6">
        <v>0.06</v>
      </c>
    </row>
    <row r="7" spans="1:3" x14ac:dyDescent="0.25">
      <c r="A7" s="3" t="s">
        <v>18</v>
      </c>
      <c r="B7" s="4">
        <v>4.744454E-2</v>
      </c>
      <c r="C7">
        <v>0.06</v>
      </c>
    </row>
    <row r="8" spans="1:3" x14ac:dyDescent="0.25">
      <c r="A8" s="3" t="s">
        <v>16</v>
      </c>
      <c r="B8" s="4">
        <v>3.7580218999999998E-2</v>
      </c>
      <c r="C8">
        <v>0.04</v>
      </c>
    </row>
    <row r="9" spans="1:3" x14ac:dyDescent="0.25">
      <c r="A9" s="3" t="s">
        <v>51</v>
      </c>
      <c r="B9" s="4">
        <v>3.5544698E-2</v>
      </c>
      <c r="C9">
        <v>0.04</v>
      </c>
    </row>
    <row r="10" spans="1:3" x14ac:dyDescent="0.25">
      <c r="A10" s="3" t="s">
        <v>37</v>
      </c>
      <c r="B10" s="4">
        <v>3.5024759000000003E-2</v>
      </c>
      <c r="C10">
        <v>0.04</v>
      </c>
    </row>
    <row r="11" spans="1:3" x14ac:dyDescent="0.25">
      <c r="A11" s="3" t="s">
        <v>52</v>
      </c>
      <c r="B11" s="4">
        <v>3.4927703999999997E-2</v>
      </c>
      <c r="C11">
        <v>0.04</v>
      </c>
    </row>
    <row r="12" spans="1:3" x14ac:dyDescent="0.25">
      <c r="A12" s="3" t="s">
        <v>53</v>
      </c>
      <c r="B12" s="4">
        <v>2.5024759000000001E-2</v>
      </c>
      <c r="C12">
        <v>0.03</v>
      </c>
    </row>
    <row r="13" spans="1:3" x14ac:dyDescent="0.25">
      <c r="A13" s="3" t="s">
        <v>19</v>
      </c>
      <c r="B13" s="4">
        <v>2.4927703999999998E-2</v>
      </c>
      <c r="C13">
        <v>0.03</v>
      </c>
    </row>
    <row r="14" spans="1:3" x14ac:dyDescent="0.25">
      <c r="A14" s="3" t="s">
        <v>45</v>
      </c>
      <c r="B14" s="4">
        <v>2.2788195000000001E-2</v>
      </c>
      <c r="C14">
        <v>0.03</v>
      </c>
    </row>
    <row r="15" spans="1:3" x14ac:dyDescent="0.25">
      <c r="A15" s="3" t="s">
        <v>8</v>
      </c>
      <c r="B15" s="4">
        <v>2.2469299000000002E-2</v>
      </c>
      <c r="C15">
        <v>0.03</v>
      </c>
    </row>
    <row r="16" spans="1:3" x14ac:dyDescent="0.25">
      <c r="A16" s="3" t="s">
        <v>40</v>
      </c>
      <c r="B16" s="4">
        <v>1.9913838999999999E-2</v>
      </c>
      <c r="C16">
        <v>0.02</v>
      </c>
    </row>
    <row r="17" spans="1:3" x14ac:dyDescent="0.25">
      <c r="A17" s="3" t="s">
        <v>22</v>
      </c>
      <c r="B17" s="4">
        <v>1.9894031E-2</v>
      </c>
      <c r="C17">
        <v>0.02</v>
      </c>
    </row>
    <row r="18" spans="1:3" x14ac:dyDescent="0.25">
      <c r="A18" s="3" t="s">
        <v>12</v>
      </c>
      <c r="B18" s="4">
        <v>1.9894031E-2</v>
      </c>
      <c r="C18">
        <v>0.02</v>
      </c>
    </row>
    <row r="19" spans="1:3" x14ac:dyDescent="0.25">
      <c r="A19" s="3" t="s">
        <v>47</v>
      </c>
      <c r="B19" s="4">
        <v>1.7695101000000001E-2</v>
      </c>
      <c r="C19">
        <v>0.02</v>
      </c>
    </row>
    <row r="20" spans="1:3" x14ac:dyDescent="0.25">
      <c r="A20" s="3" t="s">
        <v>32</v>
      </c>
      <c r="B20" s="4">
        <v>1.7474251E-2</v>
      </c>
      <c r="C20">
        <v>0.02</v>
      </c>
    </row>
    <row r="21" spans="1:3" x14ac:dyDescent="0.25">
      <c r="A21" s="3" t="s">
        <v>25</v>
      </c>
      <c r="B21" s="4">
        <v>1.7202892000000001E-2</v>
      </c>
      <c r="C21">
        <v>0.02</v>
      </c>
    </row>
    <row r="22" spans="1:3" x14ac:dyDescent="0.25">
      <c r="A22" s="3" t="s">
        <v>48</v>
      </c>
      <c r="B22" s="4">
        <v>1.6938465999999999E-2</v>
      </c>
      <c r="C22">
        <v>0.02</v>
      </c>
    </row>
    <row r="23" spans="1:3" x14ac:dyDescent="0.25">
      <c r="A23" s="3" t="s">
        <v>35</v>
      </c>
      <c r="B23" s="4">
        <v>1.4966327999999999E-2</v>
      </c>
      <c r="C23">
        <v>0.02</v>
      </c>
    </row>
    <row r="24" spans="1:3" x14ac:dyDescent="0.25">
      <c r="A24" s="3" t="s">
        <v>59</v>
      </c>
      <c r="B24" s="4">
        <v>1.0126766000000001E-2</v>
      </c>
      <c r="C24">
        <v>0.01</v>
      </c>
    </row>
    <row r="25" spans="1:3" x14ac:dyDescent="0.25">
      <c r="A25" s="3" t="s">
        <v>24</v>
      </c>
      <c r="B25" s="4">
        <v>1.0126766000000001E-2</v>
      </c>
      <c r="C25">
        <v>0.01</v>
      </c>
    </row>
    <row r="26" spans="1:3" x14ac:dyDescent="0.25">
      <c r="A26" s="3" t="s">
        <v>39</v>
      </c>
      <c r="B26" s="4">
        <v>9.8554070000000001E-3</v>
      </c>
      <c r="C26">
        <v>0.01</v>
      </c>
    </row>
    <row r="27" spans="1:3" x14ac:dyDescent="0.25">
      <c r="A27" s="3" t="s">
        <v>30</v>
      </c>
      <c r="B27" s="4">
        <v>5.1109199999999997E-3</v>
      </c>
      <c r="C27">
        <v>0.01</v>
      </c>
    </row>
    <row r="28" spans="1:3" x14ac:dyDescent="0.25">
      <c r="A28" s="3" t="s">
        <v>11</v>
      </c>
      <c r="B28" s="4">
        <v>5.1109199999999997E-3</v>
      </c>
      <c r="C28">
        <v>0.01</v>
      </c>
    </row>
    <row r="29" spans="1:3" x14ac:dyDescent="0.25">
      <c r="A29" s="3" t="s">
        <v>43</v>
      </c>
      <c r="B29" s="4">
        <v>5.1109199999999997E-3</v>
      </c>
      <c r="C29">
        <v>0.01</v>
      </c>
    </row>
    <row r="30" spans="1:3" x14ac:dyDescent="0.25">
      <c r="A30" s="3" t="s">
        <v>27</v>
      </c>
      <c r="B30" s="4">
        <v>5.1109199999999997E-3</v>
      </c>
      <c r="C30">
        <v>0.01</v>
      </c>
    </row>
    <row r="31" spans="1:3" x14ac:dyDescent="0.25">
      <c r="A31" s="3" t="s">
        <v>9</v>
      </c>
      <c r="B31" s="4">
        <v>5.0336720000000003E-3</v>
      </c>
      <c r="C31">
        <v>0.01</v>
      </c>
    </row>
    <row r="32" spans="1:3" x14ac:dyDescent="0.25">
      <c r="A32" s="3" t="s">
        <v>50</v>
      </c>
      <c r="B32" s="4">
        <v>5.0336720000000003E-3</v>
      </c>
      <c r="C32">
        <v>0.01</v>
      </c>
    </row>
    <row r="33" spans="1:4" x14ac:dyDescent="0.25">
      <c r="A33" s="3" t="s">
        <v>42</v>
      </c>
      <c r="B33" s="4">
        <v>5.0336720000000003E-3</v>
      </c>
      <c r="C33">
        <v>0.01</v>
      </c>
    </row>
    <row r="34" spans="1:4" x14ac:dyDescent="0.25">
      <c r="A34" s="3" t="s">
        <v>20</v>
      </c>
      <c r="B34" s="4">
        <v>5.015846E-3</v>
      </c>
      <c r="C34">
        <v>0.01</v>
      </c>
    </row>
    <row r="35" spans="1:4" x14ac:dyDescent="0.25">
      <c r="A35" s="3" t="s">
        <v>80</v>
      </c>
      <c r="B35" s="4">
        <v>4.8395620000000004E-3</v>
      </c>
      <c r="C35">
        <v>0.01</v>
      </c>
    </row>
    <row r="36" spans="1:4" x14ac:dyDescent="0.25">
      <c r="A36" s="3"/>
      <c r="B36" s="4"/>
    </row>
    <row r="38" spans="1:4" x14ac:dyDescent="0.25">
      <c r="B38" s="2">
        <f>SUM(B2:B35)</f>
        <v>0.83760200600000012</v>
      </c>
      <c r="C38" s="2">
        <f>SUM(C1:C35)</f>
        <v>1.0200000000000005</v>
      </c>
      <c r="D38" s="2"/>
    </row>
  </sheetData>
  <sortState ref="A2:B36">
    <sortCondition descending="1" ref="B2:B3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3"/>
  <sheetViews>
    <sheetView tabSelected="1" zoomScale="85" zoomScaleNormal="85" workbookViewId="0">
      <selection activeCell="F14" sqref="F14"/>
    </sheetView>
  </sheetViews>
  <sheetFormatPr defaultColWidth="8.85546875" defaultRowHeight="15" x14ac:dyDescent="0.25"/>
  <cols>
    <col min="1" max="1" width="22.7109375" bestFit="1" customWidth="1"/>
    <col min="2" max="2" width="26.28515625" bestFit="1" customWidth="1"/>
    <col min="3" max="3" width="24.42578125" bestFit="1" customWidth="1"/>
    <col min="4" max="4" width="18.85546875" bestFit="1" customWidth="1"/>
    <col min="5" max="5" width="24.42578125" bestFit="1" customWidth="1"/>
    <col min="6" max="6" width="26.28515625" bestFit="1" customWidth="1"/>
    <col min="7" max="7" width="24.42578125" bestFit="1" customWidth="1"/>
    <col min="8" max="8" width="20.28515625" bestFit="1" customWidth="1"/>
    <col min="9" max="9" width="24.42578125" bestFit="1" customWidth="1"/>
  </cols>
  <sheetData>
    <row r="2" spans="1:9" x14ac:dyDescent="0.25">
      <c r="A2" t="s">
        <v>3</v>
      </c>
      <c r="B2" s="45">
        <v>0.86509999999999998</v>
      </c>
      <c r="C2" s="45"/>
      <c r="D2" s="45">
        <v>0.86229999999999996</v>
      </c>
      <c r="E2" s="45"/>
      <c r="F2" s="45">
        <v>0.84530000000000005</v>
      </c>
      <c r="G2" s="45"/>
      <c r="H2" s="45">
        <v>0.8387</v>
      </c>
      <c r="I2" s="45"/>
    </row>
    <row r="3" spans="1:9" x14ac:dyDescent="0.25">
      <c r="B3" s="47" t="s">
        <v>1</v>
      </c>
      <c r="C3" s="47"/>
      <c r="D3" s="48" t="s">
        <v>0</v>
      </c>
      <c r="E3" s="48"/>
      <c r="F3" s="49" t="s">
        <v>2</v>
      </c>
      <c r="G3" s="49"/>
      <c r="H3" s="46" t="s">
        <v>4</v>
      </c>
      <c r="I3" s="46"/>
    </row>
    <row r="4" spans="1:9" x14ac:dyDescent="0.25">
      <c r="B4" s="1" t="s">
        <v>5</v>
      </c>
      <c r="C4" s="1" t="s">
        <v>6</v>
      </c>
      <c r="D4" s="1" t="s">
        <v>5</v>
      </c>
      <c r="E4" s="1" t="s">
        <v>6</v>
      </c>
      <c r="F4" s="1" t="s">
        <v>5</v>
      </c>
      <c r="G4" s="1" t="s">
        <v>6</v>
      </c>
      <c r="H4" s="1" t="s">
        <v>5</v>
      </c>
      <c r="I4" s="1" t="s">
        <v>6</v>
      </c>
    </row>
    <row r="5" spans="1:9" x14ac:dyDescent="0.25">
      <c r="A5">
        <v>1</v>
      </c>
      <c r="B5" s="64" t="s">
        <v>7</v>
      </c>
      <c r="C5" s="64">
        <v>0.18</v>
      </c>
      <c r="D5" s="64" t="s">
        <v>7</v>
      </c>
      <c r="E5" s="64">
        <v>0.32</v>
      </c>
      <c r="F5" s="64" t="s">
        <v>7</v>
      </c>
      <c r="G5" s="64">
        <v>0.08</v>
      </c>
      <c r="H5" s="64" t="s">
        <v>7</v>
      </c>
      <c r="I5">
        <v>0.1</v>
      </c>
    </row>
    <row r="6" spans="1:9" x14ac:dyDescent="0.25">
      <c r="A6">
        <v>2</v>
      </c>
      <c r="B6" s="64" t="s">
        <v>18</v>
      </c>
      <c r="C6" s="64">
        <v>0.08</v>
      </c>
      <c r="D6" s="64" t="s">
        <v>18</v>
      </c>
      <c r="E6" s="64">
        <v>0.14000000000000001</v>
      </c>
      <c r="F6" s="64" t="s">
        <v>18</v>
      </c>
      <c r="G6" s="64">
        <v>0.06</v>
      </c>
      <c r="H6" s="64" t="s">
        <v>18</v>
      </c>
      <c r="I6">
        <v>0.08</v>
      </c>
    </row>
    <row r="7" spans="1:9" x14ac:dyDescent="0.25">
      <c r="A7">
        <v>3</v>
      </c>
      <c r="B7" s="64" t="s">
        <v>12</v>
      </c>
      <c r="C7" s="64">
        <v>0.04</v>
      </c>
      <c r="D7" s="64" t="s">
        <v>22</v>
      </c>
      <c r="E7" s="64">
        <v>0.1</v>
      </c>
      <c r="F7" s="64" t="s">
        <v>19</v>
      </c>
      <c r="G7" s="64">
        <v>0.06</v>
      </c>
      <c r="H7" s="64" t="s">
        <v>14</v>
      </c>
      <c r="I7">
        <v>0.05</v>
      </c>
    </row>
    <row r="8" spans="1:9" x14ac:dyDescent="0.25">
      <c r="A8">
        <v>4</v>
      </c>
      <c r="B8" s="64" t="s">
        <v>19</v>
      </c>
      <c r="C8" s="64">
        <v>0.04</v>
      </c>
      <c r="D8" s="64" t="s">
        <v>12</v>
      </c>
      <c r="E8" s="64">
        <v>0.05</v>
      </c>
      <c r="F8" s="64" t="s">
        <v>14</v>
      </c>
      <c r="G8" s="64">
        <v>0.05</v>
      </c>
      <c r="H8" s="64" t="s">
        <v>28</v>
      </c>
      <c r="I8">
        <v>0.05</v>
      </c>
    </row>
    <row r="9" spans="1:9" x14ac:dyDescent="0.25">
      <c r="A9">
        <v>5</v>
      </c>
      <c r="B9" s="64" t="s">
        <v>30</v>
      </c>
      <c r="C9" s="64">
        <v>0.04</v>
      </c>
      <c r="D9" s="64" t="s">
        <v>16</v>
      </c>
      <c r="E9" s="64">
        <v>0.04</v>
      </c>
      <c r="F9" s="64" t="s">
        <v>44</v>
      </c>
      <c r="G9" s="64">
        <v>0.05</v>
      </c>
      <c r="H9" s="64" t="s">
        <v>19</v>
      </c>
      <c r="I9">
        <v>0.04</v>
      </c>
    </row>
    <row r="10" spans="1:9" x14ac:dyDescent="0.25">
      <c r="A10">
        <v>6</v>
      </c>
      <c r="B10" s="64" t="s">
        <v>37</v>
      </c>
      <c r="C10" s="64">
        <v>0.03</v>
      </c>
      <c r="D10" s="64" t="s">
        <v>33</v>
      </c>
      <c r="E10" s="64">
        <v>0.04</v>
      </c>
      <c r="F10" s="64" t="s">
        <v>12</v>
      </c>
      <c r="G10" s="64">
        <v>0.05</v>
      </c>
      <c r="H10" s="64" t="s">
        <v>22</v>
      </c>
      <c r="I10">
        <v>0.04</v>
      </c>
    </row>
    <row r="11" spans="1:9" x14ac:dyDescent="0.25">
      <c r="A11">
        <v>7</v>
      </c>
      <c r="B11" s="64" t="s">
        <v>16</v>
      </c>
      <c r="C11" s="64">
        <v>0.03</v>
      </c>
      <c r="D11" s="64" t="s">
        <v>14</v>
      </c>
      <c r="E11" s="64">
        <v>0.03</v>
      </c>
      <c r="F11" s="64" t="s">
        <v>22</v>
      </c>
      <c r="G11" s="64">
        <v>0.04</v>
      </c>
      <c r="H11" s="64" t="s">
        <v>35</v>
      </c>
      <c r="I11">
        <v>0.04</v>
      </c>
    </row>
    <row r="12" spans="1:9" x14ac:dyDescent="0.25">
      <c r="A12">
        <v>8</v>
      </c>
      <c r="B12" s="64" t="s">
        <v>33</v>
      </c>
      <c r="C12" s="64">
        <v>0.03</v>
      </c>
      <c r="D12" s="64" t="s">
        <v>19</v>
      </c>
      <c r="E12" s="64">
        <v>0.03</v>
      </c>
      <c r="F12" s="64" t="s">
        <v>28</v>
      </c>
      <c r="G12" s="64">
        <v>0.04</v>
      </c>
      <c r="H12" s="64" t="s">
        <v>15</v>
      </c>
      <c r="I12">
        <v>0.04</v>
      </c>
    </row>
    <row r="13" spans="1:9" x14ac:dyDescent="0.25">
      <c r="A13">
        <v>9</v>
      </c>
      <c r="B13" s="64" t="s">
        <v>22</v>
      </c>
      <c r="C13" s="64">
        <v>0.03</v>
      </c>
      <c r="D13" s="64" t="s">
        <v>71</v>
      </c>
      <c r="E13" s="64">
        <v>0.03</v>
      </c>
      <c r="F13" s="64" t="s">
        <v>35</v>
      </c>
      <c r="G13" s="64">
        <v>0.03</v>
      </c>
      <c r="H13" s="64" t="s">
        <v>31</v>
      </c>
      <c r="I13">
        <v>0.04</v>
      </c>
    </row>
    <row r="14" spans="1:9" x14ac:dyDescent="0.25">
      <c r="A14">
        <v>10</v>
      </c>
      <c r="B14" s="64" t="s">
        <v>14</v>
      </c>
      <c r="C14" s="64">
        <v>0.03</v>
      </c>
      <c r="D14" s="64" t="s">
        <v>86</v>
      </c>
      <c r="E14" s="64">
        <v>0.03</v>
      </c>
      <c r="F14" s="64" t="s">
        <v>82</v>
      </c>
      <c r="G14" s="64">
        <v>0.03</v>
      </c>
      <c r="H14" s="64" t="s">
        <v>63</v>
      </c>
      <c r="I14">
        <v>0.04</v>
      </c>
    </row>
    <row r="15" spans="1:9" x14ac:dyDescent="0.25">
      <c r="B15" t="s">
        <v>31</v>
      </c>
      <c r="C15">
        <v>0.03</v>
      </c>
      <c r="D15" t="s">
        <v>9</v>
      </c>
      <c r="E15">
        <v>0.03</v>
      </c>
      <c r="F15" t="s">
        <v>83</v>
      </c>
      <c r="G15">
        <v>0.03</v>
      </c>
      <c r="H15" t="s">
        <v>82</v>
      </c>
      <c r="I15">
        <v>0.03</v>
      </c>
    </row>
    <row r="16" spans="1:9" x14ac:dyDescent="0.25">
      <c r="B16" t="s">
        <v>62</v>
      </c>
      <c r="C16">
        <v>0.02</v>
      </c>
      <c r="D16" t="s">
        <v>72</v>
      </c>
      <c r="E16">
        <v>0.03</v>
      </c>
      <c r="F16" t="s">
        <v>63</v>
      </c>
      <c r="G16">
        <v>0.03</v>
      </c>
      <c r="H16" t="s">
        <v>8</v>
      </c>
      <c r="I16">
        <v>0.03</v>
      </c>
    </row>
    <row r="17" spans="2:9" x14ac:dyDescent="0.25">
      <c r="B17" t="s">
        <v>82</v>
      </c>
      <c r="C17">
        <v>0.02</v>
      </c>
      <c r="F17" t="s">
        <v>31</v>
      </c>
      <c r="G17">
        <v>0.03</v>
      </c>
      <c r="H17" t="s">
        <v>12</v>
      </c>
      <c r="I17">
        <v>0.03</v>
      </c>
    </row>
    <row r="18" spans="2:9" x14ac:dyDescent="0.25">
      <c r="B18" t="s">
        <v>51</v>
      </c>
      <c r="C18">
        <v>0.02</v>
      </c>
      <c r="F18" t="s">
        <v>8</v>
      </c>
      <c r="G18">
        <v>0.03</v>
      </c>
      <c r="H18" t="s">
        <v>27</v>
      </c>
      <c r="I18">
        <v>0.03</v>
      </c>
    </row>
    <row r="19" spans="2:9" x14ac:dyDescent="0.25">
      <c r="B19" t="s">
        <v>59</v>
      </c>
      <c r="C19">
        <v>0.02</v>
      </c>
      <c r="F19" t="s">
        <v>12</v>
      </c>
      <c r="G19">
        <v>0.02</v>
      </c>
      <c r="H19" t="s">
        <v>83</v>
      </c>
      <c r="I19">
        <v>0.03</v>
      </c>
    </row>
    <row r="20" spans="2:9" x14ac:dyDescent="0.25">
      <c r="B20" t="s">
        <v>27</v>
      </c>
      <c r="C20">
        <v>0.02</v>
      </c>
      <c r="F20" t="s">
        <v>15</v>
      </c>
      <c r="G20">
        <v>0.02</v>
      </c>
      <c r="H20" t="s">
        <v>39</v>
      </c>
      <c r="I20">
        <v>0.03</v>
      </c>
    </row>
    <row r="21" spans="2:9" x14ac:dyDescent="0.25">
      <c r="B21" t="s">
        <v>35</v>
      </c>
      <c r="C21">
        <v>0.02</v>
      </c>
      <c r="F21" t="s">
        <v>32</v>
      </c>
      <c r="G21">
        <v>0.02</v>
      </c>
      <c r="H21" t="s">
        <v>32</v>
      </c>
      <c r="I21">
        <v>0.02</v>
      </c>
    </row>
    <row r="22" spans="2:9" x14ac:dyDescent="0.25">
      <c r="B22" t="s">
        <v>83</v>
      </c>
      <c r="C22">
        <v>0.02</v>
      </c>
      <c r="F22" t="s">
        <v>34</v>
      </c>
      <c r="G22">
        <v>0.02</v>
      </c>
      <c r="H22" t="s">
        <v>34</v>
      </c>
      <c r="I22">
        <v>0.02</v>
      </c>
    </row>
    <row r="23" spans="2:9" x14ac:dyDescent="0.25">
      <c r="B23" t="s">
        <v>84</v>
      </c>
      <c r="C23">
        <v>0.02</v>
      </c>
      <c r="F23" t="s">
        <v>59</v>
      </c>
      <c r="G23">
        <v>0.02</v>
      </c>
      <c r="H23" t="s">
        <v>43</v>
      </c>
      <c r="I23">
        <v>0.02</v>
      </c>
    </row>
    <row r="24" spans="2:9" x14ac:dyDescent="0.25">
      <c r="B24" t="s">
        <v>40</v>
      </c>
      <c r="C24">
        <v>0.02</v>
      </c>
      <c r="F24" t="s">
        <v>43</v>
      </c>
      <c r="G24">
        <v>0.02</v>
      </c>
      <c r="H24" t="s">
        <v>24</v>
      </c>
      <c r="I24">
        <v>0.02</v>
      </c>
    </row>
    <row r="25" spans="2:9" x14ac:dyDescent="0.25">
      <c r="B25" t="s">
        <v>53</v>
      </c>
      <c r="C25">
        <v>0.02</v>
      </c>
      <c r="F25" t="s">
        <v>11</v>
      </c>
      <c r="G25">
        <v>0.02</v>
      </c>
      <c r="H25" t="s">
        <v>26</v>
      </c>
      <c r="I25">
        <v>0.02</v>
      </c>
    </row>
    <row r="26" spans="2:9" x14ac:dyDescent="0.25">
      <c r="B26" t="s">
        <v>42</v>
      </c>
      <c r="C26">
        <v>0.02</v>
      </c>
      <c r="F26" t="s">
        <v>17</v>
      </c>
      <c r="G26">
        <v>0.02</v>
      </c>
    </row>
    <row r="27" spans="2:9" x14ac:dyDescent="0.25">
      <c r="B27" t="s">
        <v>17</v>
      </c>
      <c r="C27">
        <v>0.02</v>
      </c>
      <c r="F27" t="s">
        <v>30</v>
      </c>
      <c r="G27">
        <v>0.02</v>
      </c>
    </row>
    <row r="28" spans="2:9" x14ac:dyDescent="0.25">
      <c r="B28" t="s">
        <v>85</v>
      </c>
      <c r="C28">
        <v>0.02</v>
      </c>
      <c r="F28" t="s">
        <v>27</v>
      </c>
      <c r="G28">
        <v>0.02</v>
      </c>
    </row>
    <row r="29" spans="2:9" x14ac:dyDescent="0.25">
      <c r="B29" t="s">
        <v>11</v>
      </c>
      <c r="C29">
        <v>0.02</v>
      </c>
      <c r="F29" t="s">
        <v>51</v>
      </c>
      <c r="G29">
        <v>0.02</v>
      </c>
    </row>
    <row r="34" spans="1:2" x14ac:dyDescent="0.25">
      <c r="A34" t="s">
        <v>7</v>
      </c>
      <c r="B34">
        <f>(C5*B2+E5*D2+G5*F2+I5*H2)/SUM(B2:I2)</f>
        <v>0.17094096265462863</v>
      </c>
    </row>
    <row r="35" spans="1:2" x14ac:dyDescent="0.25">
      <c r="A35" t="s">
        <v>18</v>
      </c>
      <c r="B35">
        <f>(C6*B2+E6*D2+G6*F2+I6*H2)/SUM(B2:I2)</f>
        <v>9.021047077446212E-2</v>
      </c>
    </row>
    <row r="36" spans="1:2" x14ac:dyDescent="0.25">
      <c r="A36" t="s">
        <v>12</v>
      </c>
      <c r="B36">
        <f>(C7*B2+E8*D2+G19*F2+I17*H2)/SUM(B2:I2)</f>
        <v>3.5113443161165513E-2</v>
      </c>
    </row>
    <row r="37" spans="1:2" x14ac:dyDescent="0.25">
      <c r="A37" t="s">
        <v>19</v>
      </c>
      <c r="B37">
        <f>(C8*B2+E12*D2+G7*F2+I9*H2)/SUM(B2:I2)</f>
        <v>4.2428035410681839E-2</v>
      </c>
    </row>
    <row r="38" spans="1:2" x14ac:dyDescent="0.25">
      <c r="A38" t="s">
        <v>30</v>
      </c>
      <c r="B38">
        <f>(C9*B2+G27*F2)/SUM(B2:I2)</f>
        <v>1.5099372691563582E-2</v>
      </c>
    </row>
    <row r="39" spans="1:2" x14ac:dyDescent="0.25">
      <c r="A39" t="s">
        <v>37</v>
      </c>
      <c r="B39">
        <f>(C10*B2)/SUM(B2:I2)</f>
        <v>7.607727032889723E-3</v>
      </c>
    </row>
    <row r="40" spans="1:2" x14ac:dyDescent="0.25">
      <c r="A40" t="s">
        <v>16</v>
      </c>
      <c r="B40">
        <f>(C11*B2+E9*D2)/SUM(B2:I2)</f>
        <v>1.7718531981004867E-2</v>
      </c>
    </row>
    <row r="41" spans="1:2" x14ac:dyDescent="0.25">
      <c r="A41" t="s">
        <v>33</v>
      </c>
      <c r="B41">
        <f>(C12*B2+E10*D2)/SUM(B2:I2)</f>
        <v>1.7718531981004867E-2</v>
      </c>
    </row>
    <row r="42" spans="1:2" x14ac:dyDescent="0.25">
      <c r="A42" t="s">
        <v>22</v>
      </c>
      <c r="B42">
        <f>(C13*B2+E7*D2+G11*F2+I10*H2)/SUM(B2:I2)</f>
        <v>5.2630298411209482E-2</v>
      </c>
    </row>
    <row r="43" spans="1:2" x14ac:dyDescent="0.25">
      <c r="A43" t="s">
        <v>14</v>
      </c>
      <c r="B43">
        <f>(C14*B2+E11*D2+G8*F2+I7*H2)/SUM(B2:I2)</f>
        <v>3.9872779504015951E-2</v>
      </c>
    </row>
    <row r="44" spans="1:2" x14ac:dyDescent="0.25">
      <c r="A44" t="s">
        <v>31</v>
      </c>
      <c r="B44">
        <f>(C15*B2+G17*F2+I13*H2)/SUM(B2:I2)</f>
        <v>2.4875417717066309E-2</v>
      </c>
    </row>
    <row r="45" spans="1:2" x14ac:dyDescent="0.25">
      <c r="A45" t="s">
        <v>62</v>
      </c>
      <c r="B45">
        <f>(C16*B2)/SUM(B2:I2)</f>
        <v>5.0718180219264828E-3</v>
      </c>
    </row>
    <row r="46" spans="1:2" x14ac:dyDescent="0.25">
      <c r="A46" t="s">
        <v>82</v>
      </c>
      <c r="B46">
        <f>(C17*B2+G14*F2+I15*H2)/SUM(B2:I2)</f>
        <v>1.9880987277950405E-2</v>
      </c>
    </row>
    <row r="47" spans="1:2" x14ac:dyDescent="0.25">
      <c r="A47" t="s">
        <v>51</v>
      </c>
      <c r="B47">
        <f>(C18*B2+G29*F2)/SUM(B2:I2)</f>
        <v>1.0027554669637102E-2</v>
      </c>
    </row>
    <row r="48" spans="1:2" x14ac:dyDescent="0.25">
      <c r="A48" t="s">
        <v>59</v>
      </c>
      <c r="B48">
        <f>(C19*B2+G23*F2)/SUM(B2:I2)</f>
        <v>1.0027554669637102E-2</v>
      </c>
    </row>
    <row r="49" spans="1:2" x14ac:dyDescent="0.25">
      <c r="A49" t="s">
        <v>27</v>
      </c>
      <c r="B49">
        <f>(C20*B2+G28*F2+I18*H2)/SUM(B2:I2)</f>
        <v>1.7403118954095097E-2</v>
      </c>
    </row>
    <row r="50" spans="1:2" x14ac:dyDescent="0.25">
      <c r="A50" t="s">
        <v>35</v>
      </c>
      <c r="B50">
        <f>(C21*B2+G13*F2+I11*H2)/SUM(B2:I2)</f>
        <v>2.2339508706103069E-2</v>
      </c>
    </row>
    <row r="51" spans="1:2" x14ac:dyDescent="0.25">
      <c r="A51" t="s">
        <v>83</v>
      </c>
      <c r="B51">
        <f>(C22*B2+G15*F2+I19*H2)/SUM(B2:I2)</f>
        <v>1.9880987277950405E-2</v>
      </c>
    </row>
    <row r="52" spans="1:2" x14ac:dyDescent="0.25">
      <c r="A52" t="s">
        <v>84</v>
      </c>
      <c r="B52">
        <f>(C23*B2)/SUM(B2:I2)</f>
        <v>5.0718180219264828E-3</v>
      </c>
    </row>
    <row r="53" spans="1:2" x14ac:dyDescent="0.25">
      <c r="A53" t="s">
        <v>40</v>
      </c>
      <c r="B53">
        <f>(C24*B2)/SUM(B2:I2)</f>
        <v>5.0718180219264828E-3</v>
      </c>
    </row>
    <row r="54" spans="1:2" x14ac:dyDescent="0.25">
      <c r="A54" t="s">
        <v>53</v>
      </c>
      <c r="B54">
        <f>(C25*B2)/SUM(B2:I2)</f>
        <v>5.0718180219264828E-3</v>
      </c>
    </row>
    <row r="55" spans="1:2" x14ac:dyDescent="0.25">
      <c r="A55" t="s">
        <v>42</v>
      </c>
      <c r="B55">
        <f>(C26*F2)/SUM(B2:I2)</f>
        <v>4.9557366477106183E-3</v>
      </c>
    </row>
    <row r="56" spans="1:2" x14ac:dyDescent="0.25">
      <c r="A56" t="s">
        <v>17</v>
      </c>
      <c r="B56">
        <f>(C27*B2+G26*F2)/SUM(B2:I2)</f>
        <v>1.0027554669637102E-2</v>
      </c>
    </row>
    <row r="57" spans="1:2" x14ac:dyDescent="0.25">
      <c r="A57" t="s">
        <v>85</v>
      </c>
      <c r="B57">
        <f>(C28*B2)/SUM(B2:I2)</f>
        <v>5.0718180219264828E-3</v>
      </c>
    </row>
    <row r="58" spans="1:2" x14ac:dyDescent="0.25">
      <c r="A58" t="s">
        <v>11</v>
      </c>
      <c r="B58">
        <f>(C29*B2+G25*F2)/SUM(B2:I2)</f>
        <v>1.0027554669637102E-2</v>
      </c>
    </row>
    <row r="59" spans="1:2" x14ac:dyDescent="0.25">
      <c r="A59" t="s">
        <v>28</v>
      </c>
      <c r="B59">
        <f>(G12*F2)/SUM(B2:I2)</f>
        <v>9.9114732954212366E-3</v>
      </c>
    </row>
    <row r="60" spans="1:2" x14ac:dyDescent="0.25">
      <c r="A60" t="s">
        <v>71</v>
      </c>
      <c r="B60">
        <f>(E13*D2)/SUM(B2:I2)</f>
        <v>7.5831037110863572E-3</v>
      </c>
    </row>
    <row r="61" spans="1:2" x14ac:dyDescent="0.25">
      <c r="A61" t="s">
        <v>86</v>
      </c>
      <c r="B61">
        <f>(E14*D2)/SUM(B2:I2)</f>
        <v>7.5831037110863572E-3</v>
      </c>
    </row>
    <row r="62" spans="1:2" x14ac:dyDescent="0.25">
      <c r="A62" t="s">
        <v>9</v>
      </c>
      <c r="B62">
        <f>(E15*D2)/SUM(B2:I2)</f>
        <v>7.5831037110863572E-3</v>
      </c>
    </row>
    <row r="63" spans="1:2" x14ac:dyDescent="0.25">
      <c r="A63" t="s">
        <v>72</v>
      </c>
      <c r="B63">
        <f>(E16*D2)/SUM(B2:I2)</f>
        <v>7.5831037110863572E-3</v>
      </c>
    </row>
    <row r="64" spans="1:2" x14ac:dyDescent="0.25">
      <c r="A64" t="s">
        <v>44</v>
      </c>
      <c r="B64">
        <f>(G9*F2)/SUM(B2:I2)</f>
        <v>1.2389341619276547E-2</v>
      </c>
    </row>
    <row r="65" spans="1:2" x14ac:dyDescent="0.25">
      <c r="A65" t="s">
        <v>63</v>
      </c>
      <c r="B65">
        <f>(G16*F2+I14*H2)/SUM(B2:I2)</f>
        <v>1.7267690684176586E-2</v>
      </c>
    </row>
    <row r="66" spans="1:2" x14ac:dyDescent="0.25">
      <c r="A66" t="s">
        <v>8</v>
      </c>
      <c r="B66">
        <f>(G18*F2+I16*H2)/SUM(B2:I2)</f>
        <v>1.4809169256023921E-2</v>
      </c>
    </row>
    <row r="67" spans="1:2" x14ac:dyDescent="0.25">
      <c r="A67" t="s">
        <v>15</v>
      </c>
      <c r="B67">
        <f>(G20*F2+I12*H2)/SUM(B2:I2)</f>
        <v>1.4789822360321277E-2</v>
      </c>
    </row>
    <row r="68" spans="1:2" x14ac:dyDescent="0.25">
      <c r="A68" t="s">
        <v>32</v>
      </c>
      <c r="B68">
        <f>(G21*F2+I21*H2)/SUM(B2:I2)</f>
        <v>9.8727795040159487E-3</v>
      </c>
    </row>
    <row r="69" spans="1:2" x14ac:dyDescent="0.25">
      <c r="A69" t="s">
        <v>34</v>
      </c>
      <c r="B69">
        <f>(G22*F2+I22*H2)/SUM(B2:I2)</f>
        <v>9.8727795040159487E-3</v>
      </c>
    </row>
    <row r="70" spans="1:2" x14ac:dyDescent="0.25">
      <c r="A70" t="s">
        <v>43</v>
      </c>
      <c r="B70">
        <f>(G24*F2+I23*H2)/SUM(B2:I2)</f>
        <v>9.8727795040159487E-3</v>
      </c>
    </row>
    <row r="71" spans="1:2" x14ac:dyDescent="0.25">
      <c r="A71" t="s">
        <v>39</v>
      </c>
      <c r="B71">
        <f>(I20*H2)/SUM(B2:I2)</f>
        <v>7.3755642844579947E-3</v>
      </c>
    </row>
    <row r="72" spans="1:2" x14ac:dyDescent="0.25">
      <c r="A72" t="s">
        <v>24</v>
      </c>
      <c r="B72">
        <f>(I24*H2)/SUM(B2:I2)</f>
        <v>4.9170428563053304E-3</v>
      </c>
    </row>
    <row r="73" spans="1:2" x14ac:dyDescent="0.25">
      <c r="A73" t="s">
        <v>26</v>
      </c>
      <c r="B73">
        <f>(I25*H2)/SUM(B2:I2)</f>
        <v>4.9170428563053304E-3</v>
      </c>
    </row>
  </sheetData>
  <mergeCells count="8">
    <mergeCell ref="B2:C2"/>
    <mergeCell ref="D2:E2"/>
    <mergeCell ref="F2:G2"/>
    <mergeCell ref="H2:I2"/>
    <mergeCell ref="B3:C3"/>
    <mergeCell ref="D3:E3"/>
    <mergeCell ref="F3:G3"/>
    <mergeCell ref="H3:I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C6" sqref="C6"/>
    </sheetView>
  </sheetViews>
  <sheetFormatPr defaultColWidth="11.42578125" defaultRowHeight="15" x14ac:dyDescent="0.25"/>
  <cols>
    <col min="1" max="1" width="26.28515625" bestFit="1" customWidth="1"/>
    <col min="2" max="2" width="27.42578125" style="2" bestFit="1" customWidth="1"/>
    <col min="3" max="3" width="12.7109375" bestFit="1" customWidth="1"/>
  </cols>
  <sheetData>
    <row r="1" spans="1:3" x14ac:dyDescent="0.25">
      <c r="A1" t="s">
        <v>77</v>
      </c>
      <c r="B1" s="2" t="s">
        <v>87</v>
      </c>
      <c r="C1" t="s">
        <v>88</v>
      </c>
    </row>
    <row r="2" spans="1:3" x14ac:dyDescent="0.25">
      <c r="A2" t="s">
        <v>7</v>
      </c>
      <c r="B2" s="2">
        <v>0.17094096265462863</v>
      </c>
      <c r="C2">
        <v>0.21</v>
      </c>
    </row>
    <row r="3" spans="1:3" x14ac:dyDescent="0.25">
      <c r="A3" t="s">
        <v>18</v>
      </c>
      <c r="B3" s="2">
        <v>9.021047077446212E-2</v>
      </c>
      <c r="C3">
        <v>0.11</v>
      </c>
    </row>
    <row r="4" spans="1:3" x14ac:dyDescent="0.25">
      <c r="A4" t="s">
        <v>22</v>
      </c>
      <c r="B4" s="2">
        <v>5.2630298411209482E-2</v>
      </c>
      <c r="C4">
        <v>0.06</v>
      </c>
    </row>
    <row r="5" spans="1:3" x14ac:dyDescent="0.25">
      <c r="A5" t="s">
        <v>19</v>
      </c>
      <c r="B5" s="2">
        <v>4.2428035410681839E-2</v>
      </c>
      <c r="C5">
        <v>0.05</v>
      </c>
    </row>
    <row r="6" spans="1:3" x14ac:dyDescent="0.25">
      <c r="A6" t="s">
        <v>14</v>
      </c>
      <c r="B6" s="2">
        <v>3.9872779504015951E-2</v>
      </c>
      <c r="C6">
        <v>0.05</v>
      </c>
    </row>
    <row r="7" spans="1:3" x14ac:dyDescent="0.25">
      <c r="A7" t="s">
        <v>12</v>
      </c>
      <c r="B7" s="2">
        <v>3.5113443161165513E-2</v>
      </c>
      <c r="C7">
        <v>0.04</v>
      </c>
    </row>
    <row r="8" spans="1:3" x14ac:dyDescent="0.25">
      <c r="A8" t="s">
        <v>31</v>
      </c>
      <c r="B8" s="2">
        <v>2.4875417717066309E-2</v>
      </c>
      <c r="C8">
        <v>0.03</v>
      </c>
    </row>
    <row r="9" spans="1:3" x14ac:dyDescent="0.25">
      <c r="A9" t="s">
        <v>35</v>
      </c>
      <c r="B9" s="2">
        <v>2.2339508706103069E-2</v>
      </c>
      <c r="C9">
        <v>0.03</v>
      </c>
    </row>
    <row r="10" spans="1:3" x14ac:dyDescent="0.25">
      <c r="A10" t="s">
        <v>82</v>
      </c>
      <c r="B10" s="2">
        <v>1.9880987277950405E-2</v>
      </c>
      <c r="C10">
        <v>0.02</v>
      </c>
    </row>
    <row r="11" spans="1:3" x14ac:dyDescent="0.25">
      <c r="A11" t="s">
        <v>83</v>
      </c>
      <c r="B11" s="2">
        <v>1.9880987277950405E-2</v>
      </c>
      <c r="C11">
        <v>0.02</v>
      </c>
    </row>
    <row r="12" spans="1:3" x14ac:dyDescent="0.25">
      <c r="A12" t="s">
        <v>16</v>
      </c>
      <c r="B12" s="2">
        <v>1.7718531981004867E-2</v>
      </c>
      <c r="C12">
        <v>0.02</v>
      </c>
    </row>
    <row r="13" spans="1:3" x14ac:dyDescent="0.25">
      <c r="A13" t="s">
        <v>33</v>
      </c>
      <c r="B13" s="2">
        <v>1.7718531981004867E-2</v>
      </c>
      <c r="C13">
        <v>0.02</v>
      </c>
    </row>
    <row r="14" spans="1:3" x14ac:dyDescent="0.25">
      <c r="A14" t="s">
        <v>27</v>
      </c>
      <c r="B14" s="2">
        <v>1.7403118954095097E-2</v>
      </c>
      <c r="C14">
        <v>0.02</v>
      </c>
    </row>
    <row r="15" spans="1:3" x14ac:dyDescent="0.25">
      <c r="A15" t="s">
        <v>63</v>
      </c>
      <c r="B15" s="2">
        <v>1.7267690684176586E-2</v>
      </c>
      <c r="C15">
        <v>0.02</v>
      </c>
    </row>
    <row r="16" spans="1:3" x14ac:dyDescent="0.25">
      <c r="A16" t="s">
        <v>30</v>
      </c>
      <c r="B16" s="2">
        <v>1.5099372691563582E-2</v>
      </c>
      <c r="C16">
        <v>0.02</v>
      </c>
    </row>
    <row r="17" spans="1:3" x14ac:dyDescent="0.25">
      <c r="A17" t="s">
        <v>8</v>
      </c>
      <c r="B17" s="2">
        <v>1.4809169256023921E-2</v>
      </c>
      <c r="C17">
        <v>0.02</v>
      </c>
    </row>
    <row r="18" spans="1:3" x14ac:dyDescent="0.25">
      <c r="A18" t="s">
        <v>15</v>
      </c>
      <c r="B18" s="2">
        <v>1.4789822360321277E-2</v>
      </c>
      <c r="C18">
        <v>0.02</v>
      </c>
    </row>
    <row r="19" spans="1:3" x14ac:dyDescent="0.25">
      <c r="A19" t="s">
        <v>44</v>
      </c>
      <c r="B19" s="2">
        <v>1.2389341619276547E-2</v>
      </c>
      <c r="C19">
        <v>0.02</v>
      </c>
    </row>
    <row r="20" spans="1:3" x14ac:dyDescent="0.25">
      <c r="A20" t="s">
        <v>51</v>
      </c>
      <c r="B20" s="2">
        <v>1.0027554669637102E-2</v>
      </c>
      <c r="C20">
        <v>0.01</v>
      </c>
    </row>
    <row r="21" spans="1:3" x14ac:dyDescent="0.25">
      <c r="A21" t="s">
        <v>59</v>
      </c>
      <c r="B21" s="2">
        <v>1.0027554669637102E-2</v>
      </c>
      <c r="C21">
        <v>0.01</v>
      </c>
    </row>
    <row r="22" spans="1:3" x14ac:dyDescent="0.25">
      <c r="A22" t="s">
        <v>17</v>
      </c>
      <c r="B22" s="2">
        <v>1.0027554669637102E-2</v>
      </c>
      <c r="C22">
        <v>0.01</v>
      </c>
    </row>
    <row r="23" spans="1:3" x14ac:dyDescent="0.25">
      <c r="A23" t="s">
        <v>11</v>
      </c>
      <c r="B23" s="2">
        <v>1.0027554669637102E-2</v>
      </c>
      <c r="C23">
        <v>0.01</v>
      </c>
    </row>
    <row r="24" spans="1:3" x14ac:dyDescent="0.25">
      <c r="A24" t="s">
        <v>28</v>
      </c>
      <c r="B24" s="2">
        <v>9.9114732954212366E-3</v>
      </c>
      <c r="C24">
        <v>0.01</v>
      </c>
    </row>
    <row r="25" spans="1:3" x14ac:dyDescent="0.25">
      <c r="A25" t="s">
        <v>32</v>
      </c>
      <c r="B25" s="2">
        <v>9.8727795040159487E-3</v>
      </c>
      <c r="C25">
        <v>0.01</v>
      </c>
    </row>
    <row r="26" spans="1:3" x14ac:dyDescent="0.25">
      <c r="A26" t="s">
        <v>34</v>
      </c>
      <c r="B26" s="2">
        <v>9.8727795040159487E-3</v>
      </c>
      <c r="C26">
        <v>0.01</v>
      </c>
    </row>
    <row r="27" spans="1:3" x14ac:dyDescent="0.25">
      <c r="A27" t="s">
        <v>43</v>
      </c>
      <c r="B27" s="2">
        <v>9.8727795040159487E-3</v>
      </c>
      <c r="C27">
        <v>0.01</v>
      </c>
    </row>
    <row r="28" spans="1:3" x14ac:dyDescent="0.25">
      <c r="A28" t="s">
        <v>37</v>
      </c>
      <c r="B28" s="2">
        <v>7.607727032889723E-3</v>
      </c>
      <c r="C28">
        <v>0.01</v>
      </c>
    </row>
    <row r="29" spans="1:3" x14ac:dyDescent="0.25">
      <c r="A29" t="s">
        <v>71</v>
      </c>
      <c r="B29" s="2">
        <v>7.5831037110863572E-3</v>
      </c>
      <c r="C29">
        <v>0.01</v>
      </c>
    </row>
    <row r="30" spans="1:3" x14ac:dyDescent="0.25">
      <c r="A30" t="s">
        <v>86</v>
      </c>
      <c r="B30" s="2">
        <v>7.5831037110863572E-3</v>
      </c>
      <c r="C30">
        <v>0.01</v>
      </c>
    </row>
    <row r="31" spans="1:3" x14ac:dyDescent="0.25">
      <c r="A31" t="s">
        <v>9</v>
      </c>
      <c r="B31" s="2">
        <v>7.5831037110863572E-3</v>
      </c>
      <c r="C31">
        <v>0.01</v>
      </c>
    </row>
    <row r="32" spans="1:3" x14ac:dyDescent="0.25">
      <c r="A32" t="s">
        <v>72</v>
      </c>
      <c r="B32" s="2">
        <v>7.5831037110863572E-3</v>
      </c>
      <c r="C32">
        <v>0.01</v>
      </c>
    </row>
    <row r="33" spans="1:3" x14ac:dyDescent="0.25">
      <c r="A33" t="s">
        <v>39</v>
      </c>
      <c r="B33" s="2">
        <v>7.3755642844579947E-3</v>
      </c>
      <c r="C33">
        <v>0.01</v>
      </c>
    </row>
    <row r="34" spans="1:3" x14ac:dyDescent="0.25">
      <c r="A34" t="s">
        <v>62</v>
      </c>
      <c r="B34" s="2">
        <v>5.0718180219264828E-3</v>
      </c>
      <c r="C34">
        <v>0.01</v>
      </c>
    </row>
    <row r="35" spans="1:3" x14ac:dyDescent="0.25">
      <c r="A35" t="s">
        <v>84</v>
      </c>
      <c r="B35" s="2">
        <v>5.0718180219264828E-3</v>
      </c>
      <c r="C35">
        <v>0.01</v>
      </c>
    </row>
    <row r="36" spans="1:3" x14ac:dyDescent="0.25">
      <c r="A36" t="s">
        <v>40</v>
      </c>
      <c r="B36" s="2">
        <v>5.0718180219264828E-3</v>
      </c>
      <c r="C36">
        <v>0.01</v>
      </c>
    </row>
    <row r="37" spans="1:3" x14ac:dyDescent="0.25">
      <c r="A37" t="s">
        <v>53</v>
      </c>
      <c r="B37" s="2">
        <v>5.0718180219264828E-3</v>
      </c>
      <c r="C37">
        <v>0.01</v>
      </c>
    </row>
    <row r="38" spans="1:3" x14ac:dyDescent="0.25">
      <c r="A38" t="s">
        <v>85</v>
      </c>
      <c r="B38" s="2">
        <v>5.0718180219264828E-3</v>
      </c>
      <c r="C38">
        <v>0.01</v>
      </c>
    </row>
    <row r="39" spans="1:3" x14ac:dyDescent="0.25">
      <c r="A39" t="s">
        <v>42</v>
      </c>
      <c r="B39" s="2">
        <v>4.9557366477106183E-3</v>
      </c>
      <c r="C39">
        <v>0.01</v>
      </c>
    </row>
    <row r="40" spans="1:3" x14ac:dyDescent="0.25">
      <c r="A40" t="s">
        <v>24</v>
      </c>
      <c r="B40" s="2">
        <v>4.9170428563053304E-3</v>
      </c>
      <c r="C40">
        <v>0.01</v>
      </c>
    </row>
    <row r="41" spans="1:3" x14ac:dyDescent="0.25">
      <c r="A41" t="s">
        <v>26</v>
      </c>
      <c r="B41" s="2">
        <v>4.9170428563053304E-3</v>
      </c>
      <c r="C41">
        <v>0.01</v>
      </c>
    </row>
    <row r="44" spans="1:3" x14ac:dyDescent="0.25">
      <c r="B44" s="2">
        <f>SUM(B2:B41)</f>
        <v>0.81047311954036483</v>
      </c>
      <c r="C44">
        <f>SUM(C1:C41)</f>
        <v>1.0000000000000004</v>
      </c>
    </row>
  </sheetData>
  <sortState ref="A2:B42">
    <sortCondition descending="1" ref="B2:B4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36" workbookViewId="0">
      <selection activeCell="D11" sqref="D11"/>
    </sheetView>
  </sheetViews>
  <sheetFormatPr defaultColWidth="11.42578125" defaultRowHeight="15" x14ac:dyDescent="0.25"/>
  <cols>
    <col min="1" max="1" width="31.5703125" bestFit="1" customWidth="1"/>
    <col min="2" max="2" width="11.85546875" style="30" bestFit="1" customWidth="1"/>
    <col min="3" max="3" width="12.7109375" customWidth="1"/>
    <col min="4" max="4" width="31.5703125" bestFit="1" customWidth="1"/>
    <col min="5" max="5" width="11.85546875" bestFit="1" customWidth="1"/>
    <col min="6" max="6" width="12.7109375" customWidth="1"/>
    <col min="7" max="7" width="31.5703125" bestFit="1" customWidth="1"/>
    <col min="8" max="8" width="11.85546875" bestFit="1" customWidth="1"/>
  </cols>
  <sheetData>
    <row r="1" spans="1:8" ht="15.75" x14ac:dyDescent="0.25">
      <c r="A1" s="50" t="s">
        <v>100</v>
      </c>
      <c r="B1" s="51"/>
      <c r="C1" s="37"/>
      <c r="D1" s="50" t="s">
        <v>101</v>
      </c>
      <c r="E1" s="51"/>
      <c r="F1" s="37"/>
      <c r="G1" s="50" t="s">
        <v>102</v>
      </c>
      <c r="H1" s="51"/>
    </row>
    <row r="2" spans="1:8" ht="15.75" x14ac:dyDescent="0.25">
      <c r="A2" s="52"/>
      <c r="B2" s="53"/>
      <c r="C2" s="37"/>
      <c r="D2" s="52"/>
      <c r="E2" s="53"/>
      <c r="F2" s="37"/>
      <c r="G2" s="52"/>
      <c r="H2" s="53"/>
    </row>
    <row r="3" spans="1:8" ht="15.75" x14ac:dyDescent="0.25">
      <c r="A3" s="31" t="s">
        <v>103</v>
      </c>
      <c r="B3" s="32" t="s">
        <v>99</v>
      </c>
      <c r="C3" s="38"/>
      <c r="D3" s="31" t="s">
        <v>103</v>
      </c>
      <c r="E3" s="32" t="s">
        <v>99</v>
      </c>
      <c r="F3" s="38"/>
      <c r="G3" s="31" t="s">
        <v>103</v>
      </c>
      <c r="H3" s="32" t="s">
        <v>99</v>
      </c>
    </row>
    <row r="4" spans="1:8" x14ac:dyDescent="0.25">
      <c r="A4" s="33" t="s">
        <v>7</v>
      </c>
      <c r="B4" s="34">
        <v>0.15026041688796518</v>
      </c>
      <c r="C4" s="38"/>
      <c r="D4" s="39" t="s">
        <v>33</v>
      </c>
      <c r="E4" s="40">
        <v>0.09</v>
      </c>
      <c r="F4" s="38"/>
      <c r="G4" s="33" t="s">
        <v>7</v>
      </c>
      <c r="H4" s="40">
        <v>0.21</v>
      </c>
    </row>
    <row r="5" spans="1:8" x14ac:dyDescent="0.25">
      <c r="A5" s="33" t="s">
        <v>8</v>
      </c>
      <c r="B5" s="34">
        <v>7.5146141929540902E-2</v>
      </c>
      <c r="C5" s="38"/>
      <c r="D5" s="39" t="s">
        <v>44</v>
      </c>
      <c r="E5" s="40">
        <v>0.09</v>
      </c>
      <c r="F5" s="38"/>
      <c r="G5" s="33" t="s">
        <v>18</v>
      </c>
      <c r="H5" s="40">
        <v>0.11</v>
      </c>
    </row>
    <row r="6" spans="1:8" x14ac:dyDescent="0.25">
      <c r="A6" s="33" t="s">
        <v>11</v>
      </c>
      <c r="B6" s="34">
        <v>6.8859850760600916E-2</v>
      </c>
      <c r="C6" s="38"/>
      <c r="D6" s="39" t="s">
        <v>15</v>
      </c>
      <c r="E6" s="40">
        <v>0.08</v>
      </c>
      <c r="F6" s="38"/>
      <c r="G6" s="33" t="s">
        <v>22</v>
      </c>
      <c r="H6" s="40">
        <v>0.06</v>
      </c>
    </row>
    <row r="7" spans="1:8" x14ac:dyDescent="0.25">
      <c r="A7" s="33" t="s">
        <v>32</v>
      </c>
      <c r="B7" s="34">
        <v>5.9915429307585991E-2</v>
      </c>
      <c r="C7" s="38"/>
      <c r="D7" s="39" t="s">
        <v>7</v>
      </c>
      <c r="E7" s="40">
        <v>0.08</v>
      </c>
      <c r="F7" s="38"/>
      <c r="G7" s="33" t="s">
        <v>19</v>
      </c>
      <c r="H7" s="40">
        <v>0.05</v>
      </c>
    </row>
    <row r="8" spans="1:8" x14ac:dyDescent="0.25">
      <c r="A8" s="33" t="s">
        <v>9</v>
      </c>
      <c r="B8" s="34">
        <v>5.7212260370999558E-2</v>
      </c>
      <c r="C8" s="38"/>
      <c r="D8" s="39" t="s">
        <v>26</v>
      </c>
      <c r="E8" s="40">
        <v>0.06</v>
      </c>
      <c r="F8" s="38"/>
      <c r="G8" s="33" t="s">
        <v>14</v>
      </c>
      <c r="H8" s="40">
        <v>0.05</v>
      </c>
    </row>
    <row r="9" spans="1:8" x14ac:dyDescent="0.25">
      <c r="A9" s="33" t="s">
        <v>12</v>
      </c>
      <c r="B9" s="34">
        <v>5.0948913421263536E-2</v>
      </c>
      <c r="C9" s="38"/>
      <c r="D9" s="39" t="s">
        <v>18</v>
      </c>
      <c r="E9" s="40">
        <v>0.06</v>
      </c>
      <c r="F9" s="38"/>
      <c r="G9" s="33" t="s">
        <v>12</v>
      </c>
      <c r="H9" s="40">
        <v>0.04</v>
      </c>
    </row>
    <row r="10" spans="1:8" x14ac:dyDescent="0.25">
      <c r="A10" s="33" t="s">
        <v>13</v>
      </c>
      <c r="B10" s="34">
        <v>4.2014264506057719E-2</v>
      </c>
      <c r="C10" s="38"/>
      <c r="D10" s="39" t="s">
        <v>16</v>
      </c>
      <c r="E10" s="40">
        <v>0.04</v>
      </c>
      <c r="F10" s="38"/>
      <c r="G10" s="33" t="s">
        <v>31</v>
      </c>
      <c r="H10" s="40">
        <v>0.03</v>
      </c>
    </row>
    <row r="11" spans="1:8" x14ac:dyDescent="0.25">
      <c r="A11" s="33" t="s">
        <v>16</v>
      </c>
      <c r="B11" s="34">
        <v>3.8850936506547196E-2</v>
      </c>
      <c r="C11" s="38"/>
      <c r="D11" s="39" t="s">
        <v>51</v>
      </c>
      <c r="E11" s="40">
        <v>0.04</v>
      </c>
      <c r="F11" s="38"/>
      <c r="G11" s="33" t="s">
        <v>35</v>
      </c>
      <c r="H11" s="40">
        <v>0.03</v>
      </c>
    </row>
    <row r="12" spans="1:8" x14ac:dyDescent="0.25">
      <c r="A12" s="33" t="s">
        <v>14</v>
      </c>
      <c r="B12" s="34">
        <v>3.6043243904698236E-2</v>
      </c>
      <c r="C12" s="38"/>
      <c r="D12" s="39" t="s">
        <v>37</v>
      </c>
      <c r="E12" s="40">
        <v>0.04</v>
      </c>
      <c r="F12" s="38"/>
      <c r="G12" s="33" t="s">
        <v>82</v>
      </c>
      <c r="H12" s="40">
        <v>0.02</v>
      </c>
    </row>
    <row r="13" spans="1:8" x14ac:dyDescent="0.25">
      <c r="A13" s="33" t="s">
        <v>17</v>
      </c>
      <c r="B13" s="34">
        <v>3.2932602630767201E-2</v>
      </c>
      <c r="C13" s="38"/>
      <c r="D13" s="39" t="s">
        <v>52</v>
      </c>
      <c r="E13" s="40">
        <v>0.04</v>
      </c>
      <c r="F13" s="38"/>
      <c r="G13" s="33" t="s">
        <v>83</v>
      </c>
      <c r="H13" s="40">
        <v>0.02</v>
      </c>
    </row>
    <row r="14" spans="1:8" x14ac:dyDescent="0.25">
      <c r="A14" s="33" t="s">
        <v>15</v>
      </c>
      <c r="B14" s="34">
        <v>2.9947729669509784E-2</v>
      </c>
      <c r="C14" s="38"/>
      <c r="D14" s="39" t="s">
        <v>53</v>
      </c>
      <c r="E14" s="40">
        <v>0.03</v>
      </c>
      <c r="F14" s="38"/>
      <c r="G14" s="33" t="s">
        <v>16</v>
      </c>
      <c r="H14" s="40">
        <v>0.02</v>
      </c>
    </row>
    <row r="15" spans="1:8" x14ac:dyDescent="0.25">
      <c r="A15" s="33" t="s">
        <v>19</v>
      </c>
      <c r="B15" s="34">
        <v>2.6803521852669238E-2</v>
      </c>
      <c r="C15" s="38"/>
      <c r="D15" s="39" t="s">
        <v>19</v>
      </c>
      <c r="E15" s="40">
        <v>0.03</v>
      </c>
      <c r="F15" s="38"/>
      <c r="G15" s="33" t="s">
        <v>33</v>
      </c>
      <c r="H15" s="40">
        <v>0.02</v>
      </c>
    </row>
    <row r="16" spans="1:8" x14ac:dyDescent="0.25">
      <c r="A16" s="33" t="s">
        <v>18</v>
      </c>
      <c r="B16" s="34">
        <v>2.6677753539995613E-2</v>
      </c>
      <c r="C16" s="38"/>
      <c r="D16" s="39" t="s">
        <v>45</v>
      </c>
      <c r="E16" s="40">
        <v>0.03</v>
      </c>
      <c r="F16" s="38"/>
      <c r="G16" s="33" t="s">
        <v>27</v>
      </c>
      <c r="H16" s="40">
        <v>0.02</v>
      </c>
    </row>
    <row r="17" spans="1:8" x14ac:dyDescent="0.25">
      <c r="A17" s="33" t="s">
        <v>22</v>
      </c>
      <c r="B17" s="34">
        <v>2.0812531282743324E-2</v>
      </c>
      <c r="C17" s="38"/>
      <c r="D17" s="39" t="s">
        <v>8</v>
      </c>
      <c r="E17" s="40">
        <v>0.03</v>
      </c>
      <c r="F17" s="38"/>
      <c r="G17" s="33" t="s">
        <v>63</v>
      </c>
      <c r="H17" s="40">
        <v>0.02</v>
      </c>
    </row>
    <row r="18" spans="1:8" x14ac:dyDescent="0.25">
      <c r="A18" s="33" t="s">
        <v>25</v>
      </c>
      <c r="B18" s="34">
        <v>2.0801908959037784E-2</v>
      </c>
      <c r="C18" s="38"/>
      <c r="D18" s="39" t="s">
        <v>40</v>
      </c>
      <c r="E18" s="40">
        <v>0.02</v>
      </c>
      <c r="F18" s="38"/>
      <c r="G18" s="33" t="s">
        <v>30</v>
      </c>
      <c r="H18" s="40">
        <v>0.02</v>
      </c>
    </row>
    <row r="19" spans="1:8" x14ac:dyDescent="0.25">
      <c r="A19" s="33" t="s">
        <v>20</v>
      </c>
      <c r="B19" s="34">
        <v>2.0801908959037784E-2</v>
      </c>
      <c r="C19" s="38"/>
      <c r="D19" s="39" t="s">
        <v>22</v>
      </c>
      <c r="E19" s="40">
        <v>0.02</v>
      </c>
      <c r="F19" s="38"/>
      <c r="G19" s="33" t="s">
        <v>8</v>
      </c>
      <c r="H19" s="40">
        <v>0.02</v>
      </c>
    </row>
    <row r="20" spans="1:8" x14ac:dyDescent="0.25">
      <c r="A20" s="33" t="s">
        <v>28</v>
      </c>
      <c r="B20" s="34">
        <v>1.8068147730179392E-2</v>
      </c>
      <c r="C20" s="38"/>
      <c r="D20" s="39" t="s">
        <v>12</v>
      </c>
      <c r="E20" s="40">
        <v>0.02</v>
      </c>
      <c r="F20" s="38"/>
      <c r="G20" s="33" t="s">
        <v>15</v>
      </c>
      <c r="H20" s="40">
        <v>0.02</v>
      </c>
    </row>
    <row r="21" spans="1:8" x14ac:dyDescent="0.25">
      <c r="A21" s="33" t="s">
        <v>33</v>
      </c>
      <c r="B21" s="34">
        <v>1.7785169026663744E-2</v>
      </c>
      <c r="C21" s="38"/>
      <c r="D21" s="39" t="s">
        <v>47</v>
      </c>
      <c r="E21" s="40">
        <v>0.02</v>
      </c>
      <c r="F21" s="38"/>
      <c r="G21" s="33" t="s">
        <v>44</v>
      </c>
      <c r="H21" s="40">
        <v>0.02</v>
      </c>
    </row>
    <row r="22" spans="1:8" x14ac:dyDescent="0.25">
      <c r="A22" s="33" t="s">
        <v>54</v>
      </c>
      <c r="B22" s="34">
        <v>1.7409563660435765E-2</v>
      </c>
      <c r="C22" s="38"/>
      <c r="D22" s="39" t="s">
        <v>32</v>
      </c>
      <c r="E22" s="40">
        <v>0.02</v>
      </c>
      <c r="F22" s="38"/>
      <c r="G22" s="33" t="s">
        <v>51</v>
      </c>
      <c r="H22" s="40">
        <v>0.01</v>
      </c>
    </row>
    <row r="23" spans="1:8" x14ac:dyDescent="0.25">
      <c r="A23" s="33" t="s">
        <v>35</v>
      </c>
      <c r="B23" s="34">
        <v>1.5009343395931405E-2</v>
      </c>
      <c r="C23" s="38"/>
      <c r="D23" s="39" t="s">
        <v>25</v>
      </c>
      <c r="E23" s="40">
        <v>0.02</v>
      </c>
      <c r="F23" s="38"/>
      <c r="G23" s="33" t="s">
        <v>59</v>
      </c>
      <c r="H23" s="40">
        <v>0.01</v>
      </c>
    </row>
    <row r="24" spans="1:8" x14ac:dyDescent="0.25">
      <c r="A24" s="33" t="s">
        <v>57</v>
      </c>
      <c r="B24" s="34">
        <v>1.4717017047554877E-2</v>
      </c>
      <c r="C24" s="38"/>
      <c r="D24" s="39" t="s">
        <v>48</v>
      </c>
      <c r="E24" s="40">
        <v>0.02</v>
      </c>
      <c r="F24" s="38"/>
      <c r="G24" s="33" t="s">
        <v>17</v>
      </c>
      <c r="H24" s="40">
        <v>0.01</v>
      </c>
    </row>
    <row r="25" spans="1:8" x14ac:dyDescent="0.25">
      <c r="A25" s="33" t="s">
        <v>51</v>
      </c>
      <c r="B25" s="34">
        <v>1.2003225787262905E-2</v>
      </c>
      <c r="C25" s="38"/>
      <c r="D25" s="39" t="s">
        <v>35</v>
      </c>
      <c r="E25" s="40">
        <v>0.02</v>
      </c>
      <c r="F25" s="38"/>
      <c r="G25" s="33" t="s">
        <v>11</v>
      </c>
      <c r="H25" s="40">
        <v>0.01</v>
      </c>
    </row>
    <row r="26" spans="1:8" x14ac:dyDescent="0.25">
      <c r="A26" s="33" t="s">
        <v>34</v>
      </c>
      <c r="B26" s="34">
        <v>1.2003225787262905E-2</v>
      </c>
      <c r="C26" s="38"/>
      <c r="D26" s="39" t="s">
        <v>59</v>
      </c>
      <c r="E26" s="40">
        <v>0.01</v>
      </c>
      <c r="F26" s="38"/>
      <c r="G26" s="33" t="s">
        <v>28</v>
      </c>
      <c r="H26" s="40">
        <v>0.01</v>
      </c>
    </row>
    <row r="27" spans="1:8" x14ac:dyDescent="0.25">
      <c r="A27" s="33" t="s">
        <v>55</v>
      </c>
      <c r="B27" s="34">
        <v>1.1606375773623842E-2</v>
      </c>
      <c r="C27" s="38"/>
      <c r="D27" s="39" t="s">
        <v>24</v>
      </c>
      <c r="E27" s="40">
        <v>0.01</v>
      </c>
      <c r="F27" s="38"/>
      <c r="G27" s="33" t="s">
        <v>32</v>
      </c>
      <c r="H27" s="40">
        <v>0.01</v>
      </c>
    </row>
    <row r="28" spans="1:8" x14ac:dyDescent="0.25">
      <c r="A28" s="33" t="s">
        <v>45</v>
      </c>
      <c r="B28" s="34">
        <v>1.051610046848697E-2</v>
      </c>
      <c r="C28" s="38"/>
      <c r="D28" s="39" t="s">
        <v>39</v>
      </c>
      <c r="E28" s="40">
        <v>0.01</v>
      </c>
      <c r="F28" s="38"/>
      <c r="G28" s="33" t="s">
        <v>34</v>
      </c>
      <c r="H28" s="40">
        <v>0.01</v>
      </c>
    </row>
    <row r="29" spans="1:8" x14ac:dyDescent="0.25">
      <c r="A29" s="33" t="s">
        <v>52</v>
      </c>
      <c r="B29" s="34">
        <v>9.0183528260054935E-3</v>
      </c>
      <c r="C29" s="38"/>
      <c r="D29" s="39" t="s">
        <v>30</v>
      </c>
      <c r="E29" s="40">
        <v>0.01</v>
      </c>
      <c r="F29" s="38"/>
      <c r="G29" s="33" t="s">
        <v>43</v>
      </c>
      <c r="H29" s="40">
        <v>0.01</v>
      </c>
    </row>
    <row r="30" spans="1:8" x14ac:dyDescent="0.25">
      <c r="A30" s="33" t="s">
        <v>56</v>
      </c>
      <c r="B30" s="34">
        <v>8.7047818302178823E-3</v>
      </c>
      <c r="C30" s="38"/>
      <c r="D30" s="39" t="s">
        <v>11</v>
      </c>
      <c r="E30" s="40">
        <v>0.01</v>
      </c>
      <c r="F30" s="38"/>
      <c r="G30" s="33" t="s">
        <v>37</v>
      </c>
      <c r="H30" s="40">
        <v>0.01</v>
      </c>
    </row>
    <row r="31" spans="1:8" x14ac:dyDescent="0.25">
      <c r="A31" s="33" t="s">
        <v>58</v>
      </c>
      <c r="B31" s="34">
        <v>8.7047818302178823E-3</v>
      </c>
      <c r="C31" s="38"/>
      <c r="D31" s="39" t="s">
        <v>43</v>
      </c>
      <c r="E31" s="40">
        <v>0.01</v>
      </c>
      <c r="F31" s="38"/>
      <c r="G31" s="33" t="s">
        <v>71</v>
      </c>
      <c r="H31" s="40">
        <v>0.01</v>
      </c>
    </row>
    <row r="32" spans="1:8" x14ac:dyDescent="0.25">
      <c r="A32" s="33" t="s">
        <v>26</v>
      </c>
      <c r="B32" s="34">
        <v>6.0122352173369959E-3</v>
      </c>
      <c r="C32" s="38"/>
      <c r="D32" s="39" t="s">
        <v>27</v>
      </c>
      <c r="E32" s="40">
        <v>0.01</v>
      </c>
      <c r="F32" s="38"/>
      <c r="G32" s="33" t="s">
        <v>86</v>
      </c>
      <c r="H32" s="40">
        <v>0.01</v>
      </c>
    </row>
    <row r="33" spans="1:8" x14ac:dyDescent="0.25">
      <c r="A33" s="33" t="s">
        <v>74</v>
      </c>
      <c r="B33" s="34">
        <v>6.0122352173369959E-3</v>
      </c>
      <c r="C33" s="38"/>
      <c r="D33" s="39" t="s">
        <v>9</v>
      </c>
      <c r="E33" s="40">
        <v>0.01</v>
      </c>
      <c r="F33" s="38"/>
      <c r="G33" s="33" t="s">
        <v>9</v>
      </c>
      <c r="H33" s="40">
        <v>0.01</v>
      </c>
    </row>
    <row r="34" spans="1:8" x14ac:dyDescent="0.25">
      <c r="A34" s="33" t="s">
        <v>39</v>
      </c>
      <c r="B34" s="34">
        <v>6.0122352173369959E-3</v>
      </c>
      <c r="C34" s="38"/>
      <c r="D34" s="39" t="s">
        <v>50</v>
      </c>
      <c r="E34" s="40">
        <v>0.01</v>
      </c>
      <c r="F34" s="38"/>
      <c r="G34" s="33" t="s">
        <v>72</v>
      </c>
      <c r="H34" s="40">
        <v>0.01</v>
      </c>
    </row>
    <row r="35" spans="1:8" x14ac:dyDescent="0.25">
      <c r="A35" s="33" t="s">
        <v>53</v>
      </c>
      <c r="B35" s="34">
        <v>6.0122352173369959E-3</v>
      </c>
      <c r="C35" s="38"/>
      <c r="D35" s="39" t="s">
        <v>42</v>
      </c>
      <c r="E35" s="40">
        <v>0.01</v>
      </c>
      <c r="F35" s="38"/>
      <c r="G35" s="33" t="s">
        <v>39</v>
      </c>
      <c r="H35" s="40">
        <v>0.01</v>
      </c>
    </row>
    <row r="36" spans="1:8" x14ac:dyDescent="0.25">
      <c r="A36" s="33" t="s">
        <v>44</v>
      </c>
      <c r="B36" s="34">
        <v>6.0122352173369959E-3</v>
      </c>
      <c r="C36" s="38"/>
      <c r="D36" s="39" t="s">
        <v>20</v>
      </c>
      <c r="E36" s="40">
        <v>0.01</v>
      </c>
      <c r="F36" s="38"/>
      <c r="G36" s="33" t="s">
        <v>62</v>
      </c>
      <c r="H36" s="40">
        <v>0.01</v>
      </c>
    </row>
    <row r="37" spans="1:8" ht="15.75" thickBot="1" x14ac:dyDescent="0.3">
      <c r="A37" s="33" t="s">
        <v>63</v>
      </c>
      <c r="B37" s="34">
        <v>6.0122352173369959E-3</v>
      </c>
      <c r="C37" s="38"/>
      <c r="D37" s="41" t="s">
        <v>80</v>
      </c>
      <c r="E37" s="42">
        <v>0.01</v>
      </c>
      <c r="F37" s="38"/>
      <c r="G37" s="33" t="s">
        <v>84</v>
      </c>
      <c r="H37" s="40">
        <v>0.01</v>
      </c>
    </row>
    <row r="38" spans="1:8" x14ac:dyDescent="0.25">
      <c r="A38" s="33" t="s">
        <v>76</v>
      </c>
      <c r="B38" s="34">
        <v>6.0122352173369959E-3</v>
      </c>
      <c r="C38" s="38"/>
      <c r="D38" s="43"/>
      <c r="E38" s="43"/>
      <c r="F38" s="38"/>
      <c r="G38" s="33" t="s">
        <v>40</v>
      </c>
      <c r="H38" s="40">
        <v>0.01</v>
      </c>
    </row>
    <row r="39" spans="1:8" x14ac:dyDescent="0.25">
      <c r="A39" s="33" t="s">
        <v>71</v>
      </c>
      <c r="B39" s="34">
        <v>6.0122352173369959E-3</v>
      </c>
      <c r="C39" s="38"/>
      <c r="D39" s="43"/>
      <c r="E39" s="43"/>
      <c r="F39" s="38"/>
      <c r="G39" s="33" t="s">
        <v>53</v>
      </c>
      <c r="H39" s="40">
        <v>0.01</v>
      </c>
    </row>
    <row r="40" spans="1:8" x14ac:dyDescent="0.25">
      <c r="A40" s="33" t="s">
        <v>46</v>
      </c>
      <c r="B40" s="34">
        <v>6.0122352173369959E-3</v>
      </c>
      <c r="C40" s="38"/>
      <c r="D40" s="43"/>
      <c r="E40" s="43"/>
      <c r="F40" s="38"/>
      <c r="G40" s="33" t="s">
        <v>85</v>
      </c>
      <c r="H40" s="40">
        <v>0.01</v>
      </c>
    </row>
    <row r="41" spans="1:8" x14ac:dyDescent="0.25">
      <c r="A41" s="33" t="s">
        <v>42</v>
      </c>
      <c r="B41" s="34">
        <v>6.0122352173369959E-3</v>
      </c>
      <c r="C41" s="38"/>
      <c r="D41" s="43"/>
      <c r="E41" s="43"/>
      <c r="F41" s="38"/>
      <c r="G41" s="33" t="s">
        <v>42</v>
      </c>
      <c r="H41" s="40">
        <v>0.01</v>
      </c>
    </row>
    <row r="42" spans="1:8" x14ac:dyDescent="0.25">
      <c r="A42" s="33" t="s">
        <v>31</v>
      </c>
      <c r="B42" s="34">
        <v>5.990990569925911E-3</v>
      </c>
      <c r="C42" s="38"/>
      <c r="D42" s="43"/>
      <c r="E42" s="43"/>
      <c r="F42" s="38"/>
      <c r="G42" s="33" t="s">
        <v>24</v>
      </c>
      <c r="H42" s="40">
        <v>0.01</v>
      </c>
    </row>
    <row r="43" spans="1:8" ht="15.75" thickBot="1" x14ac:dyDescent="0.3">
      <c r="A43" s="33" t="s">
        <v>47</v>
      </c>
      <c r="B43" s="34">
        <v>5.8031878868119212E-3</v>
      </c>
      <c r="C43" s="38"/>
      <c r="D43" s="43"/>
      <c r="E43" s="43"/>
      <c r="F43" s="38"/>
      <c r="G43" s="35" t="s">
        <v>26</v>
      </c>
      <c r="H43" s="42">
        <v>0.01</v>
      </c>
    </row>
    <row r="44" spans="1:8" ht="15.75" thickBot="1" x14ac:dyDescent="0.3">
      <c r="A44" s="35" t="s">
        <v>48</v>
      </c>
      <c r="B44" s="36">
        <v>5.8031878868119212E-3</v>
      </c>
      <c r="C44" s="38"/>
      <c r="D44" s="43"/>
      <c r="E44" s="43"/>
      <c r="F44" s="38"/>
      <c r="G44" s="43"/>
      <c r="H44" s="43"/>
    </row>
    <row r="45" spans="1:8" x14ac:dyDescent="0.25">
      <c r="C45" s="5"/>
      <c r="F45" s="5"/>
    </row>
    <row r="46" spans="1:8" x14ac:dyDescent="0.25">
      <c r="C46" s="5"/>
      <c r="F46" s="5"/>
    </row>
  </sheetData>
  <mergeCells count="3">
    <mergeCell ref="G1:H2"/>
    <mergeCell ref="D1:E2"/>
    <mergeCell ref="A1:B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topLeftCell="A6" workbookViewId="0">
      <selection activeCell="I13" sqref="I13:J13"/>
    </sheetView>
  </sheetViews>
  <sheetFormatPr defaultColWidth="11.42578125" defaultRowHeight="15" x14ac:dyDescent="0.25"/>
  <cols>
    <col min="2" max="2" width="8.28515625" customWidth="1"/>
    <col min="3" max="3" width="11.140625" customWidth="1"/>
    <col min="4" max="5" width="10.7109375" customWidth="1"/>
    <col min="6" max="6" width="3.140625" customWidth="1"/>
    <col min="7" max="7" width="9.28515625" style="12" customWidth="1"/>
    <col min="8" max="8" width="10.140625" style="6" customWidth="1"/>
    <col min="9" max="10" width="10.7109375" customWidth="1"/>
  </cols>
  <sheetData>
    <row r="2" spans="2:12" x14ac:dyDescent="0.25">
      <c r="B2" s="60" t="s">
        <v>97</v>
      </c>
      <c r="C2" s="61"/>
      <c r="D2" s="61"/>
      <c r="E2" s="61"/>
      <c r="F2" s="61"/>
      <c r="G2" s="61"/>
      <c r="H2" s="61"/>
      <c r="I2" s="61"/>
      <c r="J2" s="61"/>
    </row>
    <row r="3" spans="2:12" x14ac:dyDescent="0.25">
      <c r="B3" s="24"/>
      <c r="C3" s="13"/>
      <c r="D3" s="62" t="s">
        <v>92</v>
      </c>
      <c r="E3" s="62"/>
      <c r="F3" s="13"/>
      <c r="G3" s="14"/>
      <c r="H3" s="13"/>
      <c r="I3" s="62" t="s">
        <v>93</v>
      </c>
      <c r="J3" s="63"/>
      <c r="K3" s="10"/>
    </row>
    <row r="4" spans="2:12" ht="30" x14ac:dyDescent="0.25">
      <c r="B4" s="25"/>
      <c r="C4" s="7"/>
      <c r="D4" s="15" t="s">
        <v>89</v>
      </c>
      <c r="E4" s="16" t="s">
        <v>90</v>
      </c>
      <c r="F4" s="17"/>
      <c r="G4" s="18"/>
      <c r="H4" s="7"/>
      <c r="I4" s="15" t="s">
        <v>89</v>
      </c>
      <c r="J4" s="16" t="s">
        <v>90</v>
      </c>
      <c r="K4" s="10"/>
    </row>
    <row r="5" spans="2:12" ht="35.1" customHeight="1" x14ac:dyDescent="0.25">
      <c r="B5" s="26" t="s">
        <v>91</v>
      </c>
      <c r="C5" s="15" t="s">
        <v>89</v>
      </c>
      <c r="D5" s="15">
        <v>25</v>
      </c>
      <c r="E5" s="15">
        <v>16</v>
      </c>
      <c r="F5" s="7"/>
      <c r="G5" s="19" t="s">
        <v>91</v>
      </c>
      <c r="H5" s="20" t="s">
        <v>89</v>
      </c>
      <c r="I5" s="15">
        <v>26</v>
      </c>
      <c r="J5" s="15">
        <v>15</v>
      </c>
      <c r="K5" s="10"/>
    </row>
    <row r="6" spans="2:12" x14ac:dyDescent="0.25">
      <c r="B6" s="25"/>
      <c r="C6" s="7"/>
      <c r="D6" s="7"/>
      <c r="E6" s="7"/>
      <c r="F6" s="7"/>
      <c r="G6" s="18"/>
      <c r="H6" s="7"/>
      <c r="I6" s="7"/>
      <c r="J6" s="27"/>
      <c r="K6" s="10"/>
    </row>
    <row r="7" spans="2:12" ht="6" customHeight="1" x14ac:dyDescent="0.25">
      <c r="B7" s="56"/>
      <c r="C7" s="57"/>
      <c r="D7" s="57"/>
      <c r="E7" s="57"/>
      <c r="F7" s="8"/>
      <c r="G7" s="57"/>
      <c r="H7" s="57"/>
      <c r="I7" s="58"/>
      <c r="J7" s="59"/>
      <c r="K7" s="10"/>
    </row>
    <row r="8" spans="2:12" x14ac:dyDescent="0.25">
      <c r="B8" s="25"/>
      <c r="C8" s="7"/>
      <c r="D8" s="54" t="s">
        <v>95</v>
      </c>
      <c r="E8" s="54"/>
      <c r="F8" s="7"/>
      <c r="G8" s="18"/>
      <c r="H8" s="7"/>
      <c r="I8" s="54" t="s">
        <v>93</v>
      </c>
      <c r="J8" s="55"/>
      <c r="K8" s="10"/>
    </row>
    <row r="9" spans="2:12" ht="30" x14ac:dyDescent="0.25">
      <c r="B9" s="25"/>
      <c r="C9" s="7"/>
      <c r="D9" s="15" t="s">
        <v>89</v>
      </c>
      <c r="E9" s="16" t="s">
        <v>90</v>
      </c>
      <c r="F9" s="17"/>
      <c r="G9" s="18"/>
      <c r="H9" s="7"/>
      <c r="I9" s="15" t="s">
        <v>89</v>
      </c>
      <c r="J9" s="16" t="s">
        <v>90</v>
      </c>
      <c r="K9" s="10"/>
      <c r="L9" s="11"/>
    </row>
    <row r="10" spans="2:12" ht="35.1" customHeight="1" x14ac:dyDescent="0.25">
      <c r="B10" s="26" t="s">
        <v>94</v>
      </c>
      <c r="C10" s="15" t="s">
        <v>89</v>
      </c>
      <c r="D10" s="15">
        <v>25</v>
      </c>
      <c r="E10" s="15">
        <v>9</v>
      </c>
      <c r="F10" s="7"/>
      <c r="G10" s="19" t="s">
        <v>94</v>
      </c>
      <c r="H10" s="20" t="s">
        <v>89</v>
      </c>
      <c r="I10" s="15">
        <v>26</v>
      </c>
      <c r="J10" s="15">
        <v>8</v>
      </c>
      <c r="K10" s="10"/>
    </row>
    <row r="11" spans="2:12" x14ac:dyDescent="0.25">
      <c r="B11" s="25"/>
      <c r="C11" s="7"/>
      <c r="D11" s="7"/>
      <c r="E11" s="7"/>
      <c r="F11" s="7"/>
      <c r="G11" s="18"/>
      <c r="H11" s="7"/>
      <c r="I11" s="7"/>
      <c r="J11" s="27"/>
      <c r="K11" s="10"/>
    </row>
    <row r="12" spans="2:12" ht="6" customHeight="1" x14ac:dyDescent="0.25">
      <c r="B12" s="28"/>
      <c r="C12" s="8"/>
      <c r="D12" s="8"/>
      <c r="E12" s="8"/>
      <c r="F12" s="8"/>
      <c r="G12" s="21"/>
      <c r="H12" s="8"/>
      <c r="I12" s="8"/>
      <c r="J12" s="22"/>
      <c r="K12" s="10"/>
    </row>
    <row r="13" spans="2:12" x14ac:dyDescent="0.25">
      <c r="B13" s="25"/>
      <c r="C13" s="7"/>
      <c r="D13" s="54" t="s">
        <v>95</v>
      </c>
      <c r="E13" s="54"/>
      <c r="F13" s="7"/>
      <c r="G13" s="18"/>
      <c r="H13" s="7"/>
      <c r="I13" s="54" t="s">
        <v>98</v>
      </c>
      <c r="J13" s="55"/>
      <c r="K13" s="10"/>
    </row>
    <row r="14" spans="2:12" ht="30" x14ac:dyDescent="0.25">
      <c r="B14" s="25"/>
      <c r="C14" s="7"/>
      <c r="D14" s="15" t="s">
        <v>89</v>
      </c>
      <c r="E14" s="16" t="s">
        <v>90</v>
      </c>
      <c r="F14" s="17"/>
      <c r="G14" s="18"/>
      <c r="H14" s="7"/>
      <c r="I14" s="15" t="s">
        <v>89</v>
      </c>
      <c r="J14" s="16" t="s">
        <v>90</v>
      </c>
      <c r="K14" s="10"/>
    </row>
    <row r="15" spans="2:12" ht="35.1" customHeight="1" x14ac:dyDescent="0.25">
      <c r="B15" s="29" t="s">
        <v>96</v>
      </c>
      <c r="C15" s="15" t="s">
        <v>89</v>
      </c>
      <c r="D15" s="15">
        <v>26</v>
      </c>
      <c r="E15" s="15">
        <v>14</v>
      </c>
      <c r="F15" s="9"/>
      <c r="G15" s="23" t="s">
        <v>96</v>
      </c>
      <c r="H15" s="20" t="s">
        <v>89</v>
      </c>
      <c r="I15" s="15">
        <v>26</v>
      </c>
      <c r="J15" s="15">
        <v>14</v>
      </c>
      <c r="K15" s="10"/>
    </row>
  </sheetData>
  <mergeCells count="9">
    <mergeCell ref="D13:E13"/>
    <mergeCell ref="I13:J13"/>
    <mergeCell ref="B7:E7"/>
    <mergeCell ref="G7:J7"/>
    <mergeCell ref="B2:J2"/>
    <mergeCell ref="D3:E3"/>
    <mergeCell ref="I3:J3"/>
    <mergeCell ref="D8:E8"/>
    <mergeCell ref="I8:J8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1_year(INFORMATION FUSION)</vt:lpstr>
      <vt:lpstr>1-YEAR_SUMMARY</vt:lpstr>
      <vt:lpstr>5_year(INFORMATION FUSION)</vt:lpstr>
      <vt:lpstr>5_YEAR_SUMMARY</vt:lpstr>
      <vt:lpstr>9_year (INFORMATION FUSION)</vt:lpstr>
      <vt:lpstr>9_YEARS_SUMMARY</vt:lpstr>
      <vt:lpstr>summary</vt:lpstr>
      <vt:lpstr>General 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2016-05-31T04:59:41Z</dcterms:modified>
</cp:coreProperties>
</file>