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origaud\Documents\Thesis\ElectroMIC\Expérience_2_Salin_nonSalin\Sequencage_metagenomique\Metabolic_models\"/>
    </mc:Choice>
  </mc:AlternateContent>
  <xr:revisionPtr revIDLastSave="0" documentId="13_ncr:1_{69FD24BF-FE7C-4E74-B9DE-8DBBEE0D404A}" xr6:coauthVersionLast="47" xr6:coauthVersionMax="47" xr10:uidLastSave="{00000000-0000-0000-0000-000000000000}"/>
  <bookViews>
    <workbookView xWindow="2340" yWindow="2340" windowWidth="21600" windowHeight="11295" xr2:uid="{D82A0B73-644D-4A69-B8AD-0D2AF6C961F1}"/>
  </bookViews>
  <sheets>
    <sheet name="Feuil1" sheetId="1" r:id="rId1"/>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1" l="1"/>
  <c r="K10" i="1"/>
  <c r="K8" i="1"/>
  <c r="K7" i="1" l="1"/>
  <c r="K6" i="1"/>
  <c r="K5" i="1"/>
  <c r="K4" i="1" l="1"/>
  <c r="K3" i="1"/>
  <c r="K2" i="1"/>
</calcChain>
</file>

<file path=xl/sharedStrings.xml><?xml version="1.0" encoding="utf-8"?>
<sst xmlns="http://schemas.openxmlformats.org/spreadsheetml/2006/main" count="74" uniqueCount="35">
  <si>
    <t>Reactor_type</t>
  </si>
  <si>
    <t>H</t>
  </si>
  <si>
    <t>Sg1_B_J36_C</t>
  </si>
  <si>
    <t>Sg1_C_J36_C</t>
  </si>
  <si>
    <t>NSg1_A_J41_C</t>
  </si>
  <si>
    <t>NSg1_B_J41_C</t>
  </si>
  <si>
    <t>NSg1_C_J41_C</t>
  </si>
  <si>
    <t>Sg1_A_J36_C</t>
  </si>
  <si>
    <t>Laborxing</t>
  </si>
  <si>
    <t>Community</t>
  </si>
  <si>
    <t>Saline</t>
  </si>
  <si>
    <t>Compartment</t>
  </si>
  <si>
    <t>Anode</t>
  </si>
  <si>
    <t>Cathode</t>
  </si>
  <si>
    <t xml:space="preserve">R1_J142_A </t>
  </si>
  <si>
    <t>R2_J142_A</t>
  </si>
  <si>
    <t>R3_J142_A</t>
  </si>
  <si>
    <t>R4_J147_A</t>
  </si>
  <si>
    <t>R5_J141_A</t>
  </si>
  <si>
    <t>R6_J143_A</t>
  </si>
  <si>
    <t>R4_J147_C</t>
  </si>
  <si>
    <t>R5_J141_C</t>
  </si>
  <si>
    <t>R6_J143_C</t>
  </si>
  <si>
    <t>Non_saline</t>
  </si>
  <si>
    <t>Lab_Name</t>
  </si>
  <si>
    <t>Acetate (mg/L)</t>
  </si>
  <si>
    <t>Formate (mg/L)</t>
  </si>
  <si>
    <t>Propionate (mg/L)</t>
  </si>
  <si>
    <t>Lactate (mg/L)</t>
  </si>
  <si>
    <t>Day</t>
  </si>
  <si>
    <t xml:space="preserve">In the anode, carboxylates are consumed and in the cathode, carboxylates are produced. </t>
  </si>
  <si>
    <t>Butyrate (mg/L)</t>
  </si>
  <si>
    <t>Outlier value</t>
  </si>
  <si>
    <t>Biomasse (mg/L C0D)</t>
  </si>
  <si>
    <t xml:space="preserve">These data are approximate: biomass is calculated by the difference between total and soluble chemical oxygen demand (COD) multiplied by the biomass molar mass of 24.76 of formula C1H1.613O0.557N0.158. The soluble COD value is theoretical.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</si>
</sst>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2"/>
      <color theme="1"/>
      <name val="AvenirNext LT Pro MediumCn"/>
      <family val="2"/>
    </font>
    <font>
      <sz val="12"/>
      <color theme="1"/>
      <name val="AvenirNext LT Pro MediumCn"/>
      <family val="2"/>
    </font>
    <font>
      <sz val="12"/>
      <color rgb="FFFF0000"/>
      <name val="AvenirNext LT Pro MediumCn"/>
      <family val="2"/>
    </font>
  </fonts>
  <fills count="7">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s>
  <borders count="15">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style="thin">
        <color theme="1" tint="0.499984740745262"/>
      </left>
      <right/>
      <top style="thin">
        <color theme="1" tint="0.499984740745262"/>
      </top>
      <bottom style="thin">
        <color theme="1" tint="0.499984740745262"/>
      </bottom>
      <diagonal/>
    </border>
    <border>
      <left style="medium">
        <color theme="1" tint="0.499984740745262"/>
      </left>
      <right style="thin">
        <color theme="1" tint="0.499984740745262"/>
      </right>
      <top style="medium">
        <color theme="1" tint="0.499984740745262"/>
      </top>
      <bottom style="thin">
        <color theme="1" tint="0.499984740745262"/>
      </bottom>
      <diagonal/>
    </border>
    <border>
      <left style="thin">
        <color theme="1" tint="0.499984740745262"/>
      </left>
      <right style="thin">
        <color theme="1" tint="0.499984740745262"/>
      </right>
      <top style="medium">
        <color theme="1" tint="0.499984740745262"/>
      </top>
      <bottom style="thin">
        <color theme="1" tint="0.499984740745262"/>
      </bottom>
      <diagonal/>
    </border>
    <border>
      <left style="thin">
        <color theme="1" tint="0.499984740745262"/>
      </left>
      <right/>
      <top style="medium">
        <color theme="1" tint="0.499984740745262"/>
      </top>
      <bottom style="thin">
        <color theme="1" tint="0.499984740745262"/>
      </bottom>
      <diagonal/>
    </border>
    <border>
      <left style="thin">
        <color theme="1" tint="0.499984740745262"/>
      </left>
      <right style="medium">
        <color theme="1" tint="0.499984740745262"/>
      </right>
      <top style="medium">
        <color theme="1" tint="0.499984740745262"/>
      </top>
      <bottom style="thin">
        <color theme="1" tint="0.499984740745262"/>
      </bottom>
      <diagonal/>
    </border>
    <border>
      <left style="medium">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medium">
        <color theme="1" tint="0.499984740745262"/>
      </right>
      <top style="thin">
        <color theme="1" tint="0.499984740745262"/>
      </top>
      <bottom style="thin">
        <color theme="1" tint="0.499984740745262"/>
      </bottom>
      <diagonal/>
    </border>
    <border>
      <left style="medium">
        <color theme="1" tint="0.499984740745262"/>
      </left>
      <right style="thin">
        <color theme="1" tint="0.499984740745262"/>
      </right>
      <top style="thin">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theme="1" tint="0.499984740745262"/>
      </left>
      <right/>
      <top style="thin">
        <color theme="1" tint="0.499984740745262"/>
      </top>
      <bottom style="medium">
        <color theme="1" tint="0.499984740745262"/>
      </bottom>
      <diagonal/>
    </border>
    <border>
      <left style="thin">
        <color theme="1" tint="0.499984740745262"/>
      </left>
      <right style="medium">
        <color theme="1" tint="0.499984740745262"/>
      </right>
      <top style="thin">
        <color theme="1" tint="0.499984740745262"/>
      </top>
      <bottom style="medium">
        <color theme="1" tint="0.499984740745262"/>
      </bottom>
      <diagonal/>
    </border>
  </borders>
  <cellStyleXfs count="1">
    <xf numFmtId="0" fontId="0" fillId="0" borderId="0"/>
  </cellStyleXfs>
  <cellXfs count="27">
    <xf numFmtId="0" fontId="0" fillId="0" borderId="0" xfId="0"/>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0" xfId="0" applyFont="1" applyAlignment="1">
      <alignment vertical="center"/>
    </xf>
    <xf numFmtId="0" fontId="1" fillId="3" borderId="2"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3" fillId="0" borderId="0" xfId="0" applyFont="1" applyAlignment="1">
      <alignment horizontal="center" vertical="center"/>
    </xf>
    <xf numFmtId="164" fontId="2" fillId="4" borderId="8" xfId="0" applyNumberFormat="1" applyFont="1" applyFill="1" applyBorder="1" applyAlignment="1">
      <alignment horizontal="center" vertical="center"/>
    </xf>
    <xf numFmtId="164" fontId="2" fillId="4" borderId="10" xfId="0" applyNumberFormat="1" applyFont="1" applyFill="1" applyBorder="1" applyAlignment="1">
      <alignment horizontal="center" vertical="center"/>
    </xf>
    <xf numFmtId="164" fontId="2" fillId="4" borderId="14" xfId="0" applyNumberFormat="1" applyFont="1" applyFill="1" applyBorder="1" applyAlignment="1">
      <alignment horizontal="center" vertical="center"/>
    </xf>
    <xf numFmtId="164" fontId="2" fillId="0" borderId="8" xfId="0" applyNumberFormat="1" applyFont="1" applyBorder="1" applyAlignment="1">
      <alignment horizontal="center" vertical="center"/>
    </xf>
    <xf numFmtId="164" fontId="3" fillId="0" borderId="10" xfId="0" applyNumberFormat="1" applyFont="1" applyBorder="1" applyAlignment="1">
      <alignment horizontal="center" vertical="center"/>
    </xf>
    <xf numFmtId="164" fontId="2" fillId="0" borderId="14" xfId="0" applyNumberFormat="1" applyFont="1" applyBorder="1" applyAlignment="1">
      <alignment horizontal="center" vertical="center"/>
    </xf>
    <xf numFmtId="164" fontId="2" fillId="0" borderId="10" xfId="0" applyNumberFormat="1" applyFont="1" applyBorder="1" applyAlignment="1">
      <alignment horizontal="center" vertical="center"/>
    </xf>
    <xf numFmtId="0" fontId="2" fillId="0" borderId="0" xfId="0" applyFont="1" applyAlignment="1">
      <alignment horizontal="center" vertical="center" wrapText="1"/>
    </xf>
    <xf numFmtId="0" fontId="2" fillId="4"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Papi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F6B6B-AB80-4A02-A14C-61D34EE941F1}">
  <dimension ref="A1:K20"/>
  <sheetViews>
    <sheetView tabSelected="1" workbookViewId="0">
      <selection activeCell="I11" sqref="I11"/>
    </sheetView>
  </sheetViews>
  <sheetFormatPr baseColWidth="10" defaultRowHeight="15.75" x14ac:dyDescent="0.25"/>
  <cols>
    <col min="1" max="1" width="19.28515625" style="1" customWidth="1"/>
    <col min="2" max="2" width="13.140625" style="3" customWidth="1"/>
    <col min="3" max="3" width="17.5703125" style="3" customWidth="1"/>
    <col min="4" max="5" width="13.140625" style="3" customWidth="1"/>
    <col min="6" max="6" width="13.7109375" style="1" customWidth="1"/>
    <col min="7" max="7" width="13.5703125" style="1" customWidth="1"/>
    <col min="8" max="8" width="18.42578125" style="1" customWidth="1"/>
    <col min="9" max="10" width="14.5703125" style="1" customWidth="1"/>
    <col min="11" max="11" width="22" style="1" customWidth="1"/>
    <col min="12" max="16384" width="11.42578125" style="3"/>
  </cols>
  <sheetData>
    <row r="1" spans="1:11" ht="16.5" thickBot="1" x14ac:dyDescent="0.3">
      <c r="A1" s="4" t="s">
        <v>24</v>
      </c>
      <c r="B1" s="5" t="s">
        <v>0</v>
      </c>
      <c r="C1" s="5" t="s">
        <v>11</v>
      </c>
      <c r="D1" s="6" t="s">
        <v>9</v>
      </c>
      <c r="E1" s="6" t="s">
        <v>29</v>
      </c>
      <c r="F1" s="15" t="s">
        <v>25</v>
      </c>
      <c r="G1" s="15" t="s">
        <v>26</v>
      </c>
      <c r="H1" s="15" t="s">
        <v>27</v>
      </c>
      <c r="I1" s="15" t="s">
        <v>28</v>
      </c>
      <c r="J1" s="15" t="s">
        <v>31</v>
      </c>
      <c r="K1" s="16" t="s">
        <v>33</v>
      </c>
    </row>
    <row r="2" spans="1:11" x14ac:dyDescent="0.25">
      <c r="A2" s="8" t="s">
        <v>14</v>
      </c>
      <c r="B2" s="9" t="s">
        <v>1</v>
      </c>
      <c r="C2" s="9" t="s">
        <v>12</v>
      </c>
      <c r="D2" s="10" t="s">
        <v>10</v>
      </c>
      <c r="E2" s="10">
        <v>142</v>
      </c>
      <c r="F2" s="9">
        <v>14.2</v>
      </c>
      <c r="G2" s="9">
        <v>0</v>
      </c>
      <c r="H2" s="9">
        <v>0</v>
      </c>
      <c r="I2" s="9">
        <v>0</v>
      </c>
      <c r="J2" s="9">
        <v>0</v>
      </c>
      <c r="K2" s="18">
        <f>((4135-1500)*24.76)</f>
        <v>65242.600000000006</v>
      </c>
    </row>
    <row r="3" spans="1:11" x14ac:dyDescent="0.25">
      <c r="A3" s="11" t="s">
        <v>15</v>
      </c>
      <c r="B3" s="2" t="s">
        <v>1</v>
      </c>
      <c r="C3" s="2" t="s">
        <v>12</v>
      </c>
      <c r="D3" s="7" t="s">
        <v>10</v>
      </c>
      <c r="E3" s="7">
        <v>142</v>
      </c>
      <c r="F3" s="2">
        <v>0</v>
      </c>
      <c r="G3" s="2">
        <v>0</v>
      </c>
      <c r="H3" s="2">
        <v>48.8</v>
      </c>
      <c r="I3" s="2">
        <v>0</v>
      </c>
      <c r="J3" s="2">
        <v>0</v>
      </c>
      <c r="K3" s="19">
        <f>((3977-1500)*24.76)</f>
        <v>61330.520000000004</v>
      </c>
    </row>
    <row r="4" spans="1:11" ht="16.5" thickBot="1" x14ac:dyDescent="0.3">
      <c r="A4" s="12" t="s">
        <v>16</v>
      </c>
      <c r="B4" s="13" t="s">
        <v>1</v>
      </c>
      <c r="C4" s="13" t="s">
        <v>12</v>
      </c>
      <c r="D4" s="14" t="s">
        <v>10</v>
      </c>
      <c r="E4" s="14">
        <v>142</v>
      </c>
      <c r="F4" s="13">
        <v>0</v>
      </c>
      <c r="G4" s="13">
        <v>0</v>
      </c>
      <c r="H4" s="13">
        <v>0</v>
      </c>
      <c r="I4" s="13">
        <v>0</v>
      </c>
      <c r="J4" s="13">
        <v>0</v>
      </c>
      <c r="K4" s="20">
        <f>((4733-1500)*24.76)</f>
        <v>80049.08</v>
      </c>
    </row>
    <row r="5" spans="1:11" x14ac:dyDescent="0.25">
      <c r="A5" s="8" t="s">
        <v>17</v>
      </c>
      <c r="B5" s="9" t="s">
        <v>1</v>
      </c>
      <c r="C5" s="9" t="s">
        <v>12</v>
      </c>
      <c r="D5" s="10" t="s">
        <v>23</v>
      </c>
      <c r="E5" s="10">
        <v>147</v>
      </c>
      <c r="F5" s="9">
        <v>18.2</v>
      </c>
      <c r="G5" s="9">
        <v>0</v>
      </c>
      <c r="H5" s="9">
        <v>84.9</v>
      </c>
      <c r="I5" s="9">
        <v>0</v>
      </c>
      <c r="J5" s="9">
        <v>0</v>
      </c>
      <c r="K5" s="18">
        <f>((2561-1500)*24.76)</f>
        <v>26270.36</v>
      </c>
    </row>
    <row r="6" spans="1:11" x14ac:dyDescent="0.25">
      <c r="A6" s="11" t="s">
        <v>18</v>
      </c>
      <c r="B6" s="2" t="s">
        <v>1</v>
      </c>
      <c r="C6" s="2" t="s">
        <v>12</v>
      </c>
      <c r="D6" s="7" t="s">
        <v>23</v>
      </c>
      <c r="E6" s="7">
        <v>141</v>
      </c>
      <c r="F6" s="2">
        <v>14</v>
      </c>
      <c r="G6" s="2">
        <v>0</v>
      </c>
      <c r="H6" s="2">
        <v>179.5</v>
      </c>
      <c r="I6" s="2">
        <v>0</v>
      </c>
      <c r="J6" s="2">
        <v>0</v>
      </c>
      <c r="K6" s="19">
        <f>((3471-1500)*24.76)</f>
        <v>48801.960000000006</v>
      </c>
    </row>
    <row r="7" spans="1:11" ht="16.5" thickBot="1" x14ac:dyDescent="0.3">
      <c r="A7" s="12" t="s">
        <v>19</v>
      </c>
      <c r="B7" s="13" t="s">
        <v>1</v>
      </c>
      <c r="C7" s="13" t="s">
        <v>12</v>
      </c>
      <c r="D7" s="14" t="s">
        <v>23</v>
      </c>
      <c r="E7" s="14">
        <v>143</v>
      </c>
      <c r="F7" s="13">
        <v>0</v>
      </c>
      <c r="G7" s="13">
        <v>0</v>
      </c>
      <c r="H7" s="13">
        <v>0</v>
      </c>
      <c r="I7" s="13">
        <v>0</v>
      </c>
      <c r="J7" s="13">
        <v>0</v>
      </c>
      <c r="K7" s="20">
        <f>((2135-1500)*24.76)</f>
        <v>15722.6</v>
      </c>
    </row>
    <row r="8" spans="1:11" x14ac:dyDescent="0.25">
      <c r="A8" s="8" t="s">
        <v>20</v>
      </c>
      <c r="B8" s="9" t="s">
        <v>1</v>
      </c>
      <c r="C8" s="9" t="s">
        <v>13</v>
      </c>
      <c r="D8" s="10" t="s">
        <v>23</v>
      </c>
      <c r="E8" s="10">
        <v>147</v>
      </c>
      <c r="F8" s="9">
        <v>3020.5</v>
      </c>
      <c r="G8" s="9">
        <v>585.70000000000005</v>
      </c>
      <c r="H8" s="9">
        <v>29.9</v>
      </c>
      <c r="I8" s="9">
        <v>0</v>
      </c>
      <c r="J8" s="9">
        <v>0</v>
      </c>
      <c r="K8" s="21">
        <f>((2853-2246)*24.76)</f>
        <v>15029.320000000002</v>
      </c>
    </row>
    <row r="9" spans="1:11" x14ac:dyDescent="0.25">
      <c r="A9" s="11" t="s">
        <v>21</v>
      </c>
      <c r="B9" s="2" t="s">
        <v>1</v>
      </c>
      <c r="C9" s="2" t="s">
        <v>13</v>
      </c>
      <c r="D9" s="7" t="s">
        <v>23</v>
      </c>
      <c r="E9" s="7">
        <v>141</v>
      </c>
      <c r="F9" s="2">
        <v>3261.5</v>
      </c>
      <c r="G9" s="2">
        <v>23.8</v>
      </c>
      <c r="H9" s="2">
        <v>47.7</v>
      </c>
      <c r="I9" s="2">
        <v>0</v>
      </c>
      <c r="J9" s="2">
        <v>0</v>
      </c>
      <c r="K9" s="22">
        <f>((11067-3643)*24.76)</f>
        <v>183818.24000000002</v>
      </c>
    </row>
    <row r="10" spans="1:11" ht="16.5" thickBot="1" x14ac:dyDescent="0.3">
      <c r="A10" s="12" t="s">
        <v>22</v>
      </c>
      <c r="B10" s="13" t="s">
        <v>1</v>
      </c>
      <c r="C10" s="13" t="s">
        <v>13</v>
      </c>
      <c r="D10" s="14" t="s">
        <v>23</v>
      </c>
      <c r="E10" s="14">
        <v>143</v>
      </c>
      <c r="F10" s="13">
        <v>3349.9</v>
      </c>
      <c r="G10" s="13">
        <v>54.1</v>
      </c>
      <c r="H10" s="13">
        <v>45.7</v>
      </c>
      <c r="I10" s="13">
        <v>0</v>
      </c>
      <c r="J10" s="13">
        <v>0</v>
      </c>
      <c r="K10" s="23">
        <f>((4341-1732)*24.76)</f>
        <v>64598.840000000004</v>
      </c>
    </row>
    <row r="11" spans="1:11" x14ac:dyDescent="0.25">
      <c r="A11" s="8" t="s">
        <v>7</v>
      </c>
      <c r="B11" s="9" t="s">
        <v>8</v>
      </c>
      <c r="C11" s="9" t="s">
        <v>13</v>
      </c>
      <c r="D11" s="10" t="s">
        <v>10</v>
      </c>
      <c r="E11" s="10">
        <v>36</v>
      </c>
      <c r="F11" s="9">
        <v>1949.4</v>
      </c>
      <c r="G11" s="9">
        <v>8.1</v>
      </c>
      <c r="H11" s="9">
        <v>20.100000000000001</v>
      </c>
      <c r="I11" s="9">
        <v>0</v>
      </c>
      <c r="J11" s="9">
        <v>0</v>
      </c>
      <c r="K11" s="21">
        <v>2488.9989999999998</v>
      </c>
    </row>
    <row r="12" spans="1:11" x14ac:dyDescent="0.25">
      <c r="A12" s="11" t="s">
        <v>2</v>
      </c>
      <c r="B12" s="2" t="s">
        <v>8</v>
      </c>
      <c r="C12" s="2" t="s">
        <v>13</v>
      </c>
      <c r="D12" s="7" t="s">
        <v>10</v>
      </c>
      <c r="E12" s="7">
        <v>36</v>
      </c>
      <c r="F12" s="2">
        <v>1269.9000000000001</v>
      </c>
      <c r="G12" s="2">
        <v>5.9</v>
      </c>
      <c r="H12" s="2">
        <v>16.100000000000001</v>
      </c>
      <c r="I12" s="2">
        <v>0</v>
      </c>
      <c r="J12" s="2">
        <v>0</v>
      </c>
      <c r="K12" s="24">
        <v>1739.6994999999999</v>
      </c>
    </row>
    <row r="13" spans="1:11" ht="16.5" thickBot="1" x14ac:dyDescent="0.3">
      <c r="A13" s="12" t="s">
        <v>3</v>
      </c>
      <c r="B13" s="13" t="s">
        <v>8</v>
      </c>
      <c r="C13" s="13" t="s">
        <v>13</v>
      </c>
      <c r="D13" s="14" t="s">
        <v>10</v>
      </c>
      <c r="E13" s="14">
        <v>36</v>
      </c>
      <c r="F13" s="13">
        <v>1078.0999999999999</v>
      </c>
      <c r="G13" s="13">
        <v>7.5</v>
      </c>
      <c r="H13" s="13">
        <v>12.5</v>
      </c>
      <c r="I13" s="13">
        <v>0</v>
      </c>
      <c r="J13" s="13">
        <v>0</v>
      </c>
      <c r="K13" s="23">
        <v>2205.6516999999999</v>
      </c>
    </row>
    <row r="14" spans="1:11" x14ac:dyDescent="0.25">
      <c r="A14" s="8" t="s">
        <v>4</v>
      </c>
      <c r="B14" s="9" t="s">
        <v>8</v>
      </c>
      <c r="C14" s="9" t="s">
        <v>13</v>
      </c>
      <c r="D14" s="10" t="s">
        <v>23</v>
      </c>
      <c r="E14" s="10">
        <v>41</v>
      </c>
      <c r="F14" s="9">
        <v>1837.3</v>
      </c>
      <c r="G14" s="9">
        <v>6.4</v>
      </c>
      <c r="H14" s="9">
        <v>272.5</v>
      </c>
      <c r="I14" s="9">
        <v>0</v>
      </c>
      <c r="J14" s="9">
        <v>201.2</v>
      </c>
      <c r="K14" s="21">
        <v>3000.1381999999999</v>
      </c>
    </row>
    <row r="15" spans="1:11" x14ac:dyDescent="0.25">
      <c r="A15" s="11" t="s">
        <v>5</v>
      </c>
      <c r="B15" s="2" t="s">
        <v>8</v>
      </c>
      <c r="C15" s="2" t="s">
        <v>13</v>
      </c>
      <c r="D15" s="7" t="s">
        <v>23</v>
      </c>
      <c r="E15" s="7">
        <v>41</v>
      </c>
      <c r="F15" s="2">
        <v>2065.9</v>
      </c>
      <c r="G15" s="2">
        <v>6.2</v>
      </c>
      <c r="H15" s="2">
        <v>204.3</v>
      </c>
      <c r="I15" s="2">
        <v>0</v>
      </c>
      <c r="J15" s="2">
        <v>116.5</v>
      </c>
      <c r="K15" s="24">
        <v>2952.011</v>
      </c>
    </row>
    <row r="16" spans="1:11" ht="16.5" thickBot="1" x14ac:dyDescent="0.3">
      <c r="A16" s="12" t="s">
        <v>6</v>
      </c>
      <c r="B16" s="13" t="s">
        <v>8</v>
      </c>
      <c r="C16" s="13" t="s">
        <v>13</v>
      </c>
      <c r="D16" s="14" t="s">
        <v>23</v>
      </c>
      <c r="E16" s="14">
        <v>41</v>
      </c>
      <c r="F16" s="13">
        <v>1618.4</v>
      </c>
      <c r="G16" s="13">
        <v>6.1</v>
      </c>
      <c r="H16" s="13">
        <v>227.1</v>
      </c>
      <c r="I16" s="13">
        <v>0</v>
      </c>
      <c r="J16" s="13">
        <v>93.9</v>
      </c>
      <c r="K16" s="23">
        <v>2953.2489999999998</v>
      </c>
    </row>
    <row r="18" spans="1:4" ht="46.5" customHeight="1" x14ac:dyDescent="0.25">
      <c r="A18" s="25" t="s">
        <v>30</v>
      </c>
      <c r="B18" s="25"/>
      <c r="C18" s="25"/>
      <c r="D18" s="25"/>
    </row>
    <row r="19" spans="1:4" ht="69.75" customHeight="1" x14ac:dyDescent="0.25">
      <c r="A19" s="26" t="s">
        <v>34</v>
      </c>
      <c r="B19" s="26"/>
      <c r="C19" s="26"/>
      <c r="D19" s="26"/>
    </row>
    <row r="20" spans="1:4" x14ac:dyDescent="0.25">
      <c r="A20" s="17" t="s">
        <v>32</v>
      </c>
    </row>
  </sheetData>
  <mergeCells count="2">
    <mergeCell ref="A18:D18"/>
    <mergeCell ref="A19:D1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Rigaud</dc:creator>
  <cp:lastModifiedBy>Louise Rigaud</cp:lastModifiedBy>
  <dcterms:created xsi:type="dcterms:W3CDTF">2025-03-05T13:18:14Z</dcterms:created>
  <dcterms:modified xsi:type="dcterms:W3CDTF">2025-06-03T15:41:01Z</dcterms:modified>
</cp:coreProperties>
</file>