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kazevedo\Desktop\BandTec\"/>
    </mc:Choice>
  </mc:AlternateContent>
  <xr:revisionPtr revIDLastSave="0" documentId="13_ncr:1_{34C76C56-C818-4813-8BDD-369496E943CB}" xr6:coauthVersionLast="45" xr6:coauthVersionMax="45" xr10:uidLastSave="{00000000-0000-0000-0000-000000000000}"/>
  <bookViews>
    <workbookView xWindow="-108" yWindow="-108" windowWidth="23256" windowHeight="12576" activeTab="1" xr2:uid="{84E2AD43-31A9-4A49-AACA-B2EDA08FE7D3}"/>
  </bookViews>
  <sheets>
    <sheet name="DESPESAS TOTAIS MENSAIS" sheetId="1" r:id="rId1"/>
    <sheet name="ACORDO DOUGIE CHRIS" sheetId="2" r:id="rId2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3" i="2" l="1"/>
  <c r="J13" i="2"/>
  <c r="I13" i="2"/>
  <c r="H13" i="2"/>
  <c r="G13" i="2"/>
  <c r="F13" i="2"/>
  <c r="E13" i="2"/>
  <c r="D13" i="2"/>
  <c r="C13" i="2"/>
  <c r="B13" i="2"/>
  <c r="M3" i="2"/>
  <c r="L3" i="2"/>
  <c r="B12" i="2"/>
  <c r="B14" i="2" s="1"/>
  <c r="B10" i="2"/>
  <c r="G12" i="2"/>
  <c r="H12" i="2"/>
  <c r="I12" i="2"/>
  <c r="J12" i="2"/>
  <c r="K12" i="2"/>
  <c r="F12" i="2"/>
  <c r="E12" i="2"/>
  <c r="D12" i="2"/>
  <c r="C12" i="2"/>
  <c r="D7" i="2"/>
  <c r="B3" i="2"/>
  <c r="D8" i="2"/>
  <c r="E8" i="2"/>
  <c r="F8" i="2"/>
  <c r="G8" i="2"/>
  <c r="H8" i="2"/>
  <c r="I8" i="2"/>
  <c r="J8" i="2"/>
  <c r="K8" i="2"/>
  <c r="C8" i="2"/>
  <c r="D14" i="2" l="1"/>
  <c r="F14" i="2"/>
  <c r="I14" i="2"/>
  <c r="H14" i="2"/>
  <c r="E14" i="2"/>
  <c r="C6" i="2"/>
  <c r="B6" i="2"/>
  <c r="C6" i="1"/>
  <c r="E13" i="1"/>
  <c r="F13" i="1"/>
  <c r="G13" i="1"/>
  <c r="H13" i="1"/>
  <c r="I13" i="1"/>
  <c r="J13" i="1"/>
  <c r="K13" i="1"/>
  <c r="D13" i="1"/>
  <c r="C13" i="1"/>
  <c r="B13" i="1"/>
  <c r="C12" i="1"/>
  <c r="C14" i="1" s="1"/>
  <c r="D12" i="1"/>
  <c r="D14" i="1" s="1"/>
  <c r="E12" i="1"/>
  <c r="E14" i="1" s="1"/>
  <c r="F12" i="1"/>
  <c r="F14" i="1" s="1"/>
  <c r="G12" i="1"/>
  <c r="G14" i="1" s="1"/>
  <c r="H12" i="1"/>
  <c r="H14" i="1" s="1"/>
  <c r="I12" i="1"/>
  <c r="I14" i="1" s="1"/>
  <c r="J12" i="1"/>
  <c r="J14" i="1" s="1"/>
  <c r="K12" i="1"/>
  <c r="K14" i="1" s="1"/>
  <c r="B12" i="1"/>
  <c r="B14" i="1" s="1"/>
  <c r="B6" i="1"/>
  <c r="J14" i="2" l="1"/>
  <c r="G14" i="2"/>
  <c r="K14" i="2"/>
  <c r="C14" i="2"/>
</calcChain>
</file>

<file path=xl/sharedStrings.xml><?xml version="1.0" encoding="utf-8"?>
<sst xmlns="http://schemas.openxmlformats.org/spreadsheetml/2006/main" count="44" uniqueCount="30">
  <si>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</si>
  <si>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</si>
  <si>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</si>
  <si>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</si>
  <si>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</si>
  <si>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</si>
  <si>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</si>
  <si>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</si>
  <si>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</si>
  <si>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</si>
  <si>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despesas</t>
  </si>
  <si>
    <t>faculdade</t>
  </si>
  <si>
    <t>cadeira</t>
  </si>
  <si>
    <t>celular</t>
  </si>
  <si>
    <t>tatuagem</t>
  </si>
  <si>
    <t>inglês</t>
  </si>
  <si>
    <t>extras</t>
  </si>
  <si>
    <t>TOTAL</t>
  </si>
  <si>
    <t>CRÉDITO</t>
  </si>
  <si>
    <t>DÉBITO</t>
  </si>
  <si>
    <t>Devendo Douglas</t>
  </si>
  <si>
    <t>Valor mensal parcelado</t>
  </si>
  <si>
    <t>FACULDADE</t>
  </si>
  <si>
    <t>CADEIRA</t>
  </si>
  <si>
    <t>CELULAR</t>
  </si>
  <si>
    <t>TATUAGEM</t>
  </si>
  <si>
    <t>INGLÊS</t>
  </si>
  <si>
    <t>PSICOLOGO</t>
  </si>
  <si>
    <t>ACORDO DC</t>
  </si>
  <si>
    <t>DIVIDAS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</si>
</sst>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/>
  </cellStyleXfs>
  <cellXfs count="6">
    <xf numFmtId="0" fontId="0" fillId="0" borderId="0" xfId="0"/>
    <xf numFmtId="0" fontId="0" fillId="0" borderId="1" xfId="0" applyBorder="1"/>
    <xf numFmtId="44" fontId="0" fillId="0" borderId="1" xfId="1" applyFont="1" applyBorder="1"/>
    <xf numFmtId="44" fontId="0" fillId="2" borderId="1" xfId="1" applyFont="1" applyFill="1" applyBorder="1"/>
    <xf numFmtId="0" fontId="3" fillId="0" borderId="0" xfId="2"/>
    <xf numFmtId="44" fontId="0" fillId="3" borderId="1" xfId="1" applyFont="1" applyFill="1" applyBorder="1"/>
  </cellXfs>
  <cellStyles count="3">
    <cellStyle name="Currency" xfId="1" builtinId="4"/>
    <cellStyle name="Normal" xfId="0" builtinId="0"/>
    <cellStyle name="Normal 2" xfId="2" xr:uid="{915EFFD1-49AA-4325-9882-0E10E7A3F24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F334B-E7C8-4906-9E79-6D8028382B33}">
  <dimension ref="A1:K14"/>
  <sheetViews>
    <sheetView workbookViewId="0">
      <selection activeCell="K14" sqref="K14"/>
    </sheetView>
  </sheetViews>
  <sheetFormatPr defaultRowHeight="14.4" x14ac:dyDescent="0.3"/>
  <cols>
    <col min="2" max="11" width="11.88671875" bestFit="1" customWidth="1"/>
  </cols>
  <sheetData>
    <row r="1" spans="1:11" ht="15" thickBot="1" x14ac:dyDescent="0.35"/>
    <row r="2" spans="1:11" ht="15" thickBot="1" x14ac:dyDescent="0.35">
      <c r="A2" s="1" t="s">
        <v>10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</row>
    <row r="3" spans="1:11" ht="15" thickBot="1" x14ac:dyDescent="0.35">
      <c r="A3" s="1" t="s">
        <v>11</v>
      </c>
      <c r="B3" s="2">
        <v>1344.66</v>
      </c>
      <c r="C3" s="2">
        <v>1344.66</v>
      </c>
      <c r="D3" s="2">
        <v>1344.66</v>
      </c>
      <c r="E3" s="2">
        <v>1344.66</v>
      </c>
      <c r="F3" s="2">
        <v>1344.66</v>
      </c>
      <c r="G3" s="2">
        <v>1344.66</v>
      </c>
      <c r="H3" s="2"/>
      <c r="I3" s="2"/>
      <c r="J3" s="2"/>
      <c r="K3" s="2"/>
    </row>
    <row r="4" spans="1:11" ht="15" thickBot="1" x14ac:dyDescent="0.35">
      <c r="A4" s="1" t="s">
        <v>12</v>
      </c>
      <c r="B4" s="2">
        <v>84</v>
      </c>
      <c r="C4" s="2">
        <v>84</v>
      </c>
      <c r="D4" s="2">
        <v>84</v>
      </c>
      <c r="E4" s="2">
        <v>84</v>
      </c>
      <c r="F4" s="2">
        <v>84</v>
      </c>
      <c r="G4" s="2">
        <v>84</v>
      </c>
      <c r="H4" s="2">
        <v>84</v>
      </c>
      <c r="I4" s="2">
        <v>84</v>
      </c>
      <c r="J4" s="2">
        <v>84</v>
      </c>
      <c r="K4" s="2">
        <v>84</v>
      </c>
    </row>
    <row r="5" spans="1:11" ht="15" thickBot="1" x14ac:dyDescent="0.35">
      <c r="A5" s="1" t="s">
        <v>13</v>
      </c>
      <c r="B5" s="2">
        <v>135</v>
      </c>
      <c r="C5" s="2">
        <v>135</v>
      </c>
      <c r="D5" s="2">
        <v>135</v>
      </c>
      <c r="E5" s="2">
        <v>135</v>
      </c>
      <c r="F5" s="2">
        <v>135</v>
      </c>
      <c r="G5" s="2">
        <v>135</v>
      </c>
      <c r="H5" s="2">
        <v>135</v>
      </c>
      <c r="I5" s="2">
        <v>135</v>
      </c>
      <c r="J5" s="2">
        <v>135</v>
      </c>
      <c r="K5" s="2">
        <v>135</v>
      </c>
    </row>
    <row r="6" spans="1:11" ht="15" thickBot="1" x14ac:dyDescent="0.35">
      <c r="A6" s="1" t="s">
        <v>14</v>
      </c>
      <c r="B6" s="2">
        <f>SUM(361+375)</f>
        <v>736</v>
      </c>
      <c r="C6" s="2">
        <f>SUM(750+370)</f>
        <v>1120</v>
      </c>
      <c r="D6" s="2"/>
      <c r="E6" s="2"/>
      <c r="F6" s="2"/>
      <c r="G6" s="2"/>
      <c r="H6" s="2"/>
      <c r="I6" s="2"/>
      <c r="J6" s="2"/>
      <c r="K6" s="2"/>
    </row>
    <row r="7" spans="1:11" ht="15" thickBot="1" x14ac:dyDescent="0.35">
      <c r="A7" s="1" t="s">
        <v>15</v>
      </c>
      <c r="B7" s="2">
        <v>388</v>
      </c>
      <c r="C7" s="2"/>
      <c r="D7" s="2"/>
      <c r="E7" s="2">
        <v>268</v>
      </c>
      <c r="F7" s="2">
        <v>268</v>
      </c>
      <c r="G7" s="2">
        <v>268</v>
      </c>
      <c r="H7" s="2">
        <v>268</v>
      </c>
      <c r="I7" s="2">
        <v>268</v>
      </c>
      <c r="J7" s="2">
        <v>268</v>
      </c>
      <c r="K7" s="2">
        <v>268</v>
      </c>
    </row>
    <row r="8" spans="1:11" ht="15" thickBot="1" x14ac:dyDescent="0.35">
      <c r="A8" s="1" t="s">
        <v>16</v>
      </c>
      <c r="B8" s="2">
        <v>500</v>
      </c>
      <c r="C8" s="2"/>
      <c r="D8" s="2"/>
      <c r="E8" s="2"/>
      <c r="F8" s="2"/>
      <c r="G8" s="2"/>
      <c r="H8" s="2"/>
      <c r="I8" s="2"/>
      <c r="J8" s="2"/>
      <c r="K8" s="2"/>
    </row>
    <row r="9" spans="1:11" ht="15" thickBot="1" x14ac:dyDescent="0.35">
      <c r="A9" s="1"/>
      <c r="B9" s="2"/>
      <c r="C9" s="2"/>
      <c r="D9" s="2"/>
      <c r="E9" s="2"/>
      <c r="F9" s="2"/>
      <c r="G9" s="2"/>
      <c r="H9" s="2"/>
      <c r="I9" s="2"/>
      <c r="J9" s="2"/>
      <c r="K9" s="2"/>
    </row>
    <row r="10" spans="1:11" ht="15" thickBot="1" x14ac:dyDescent="0.35">
      <c r="A10" s="1"/>
      <c r="B10" s="2"/>
      <c r="C10" s="2"/>
      <c r="D10" s="2"/>
      <c r="E10" s="2"/>
      <c r="F10" s="2"/>
      <c r="G10" s="2"/>
      <c r="H10" s="2"/>
      <c r="I10" s="2"/>
      <c r="J10" s="2"/>
      <c r="K10" s="2"/>
    </row>
    <row r="11" spans="1:11" ht="15" thickBot="1" x14ac:dyDescent="0.35">
      <c r="A11" s="1"/>
      <c r="B11" s="2"/>
      <c r="C11" s="2"/>
      <c r="D11" s="2"/>
      <c r="E11" s="2"/>
      <c r="F11" s="2"/>
      <c r="G11" s="2"/>
      <c r="H11" s="2"/>
      <c r="I11" s="2"/>
      <c r="J11" s="2"/>
      <c r="K11" s="2"/>
    </row>
    <row r="12" spans="1:11" ht="15" thickBot="1" x14ac:dyDescent="0.35">
      <c r="A12" s="1" t="s">
        <v>19</v>
      </c>
      <c r="B12" s="2">
        <f>SUM(B3:B8)</f>
        <v>3187.66</v>
      </c>
      <c r="C12" s="2">
        <f t="shared" ref="C12:K12" si="0">SUM(C3:C8)</f>
        <v>2683.66</v>
      </c>
      <c r="D12" s="2">
        <f t="shared" si="0"/>
        <v>1563.66</v>
      </c>
      <c r="E12" s="2">
        <f t="shared" si="0"/>
        <v>1831.66</v>
      </c>
      <c r="F12" s="2">
        <f t="shared" si="0"/>
        <v>1831.66</v>
      </c>
      <c r="G12" s="2">
        <f t="shared" si="0"/>
        <v>1831.66</v>
      </c>
      <c r="H12" s="2">
        <f t="shared" si="0"/>
        <v>487</v>
      </c>
      <c r="I12" s="2">
        <f t="shared" si="0"/>
        <v>487</v>
      </c>
      <c r="J12" s="2">
        <f t="shared" si="0"/>
        <v>487</v>
      </c>
      <c r="K12" s="2">
        <f t="shared" si="0"/>
        <v>487</v>
      </c>
    </row>
    <row r="13" spans="1:11" ht="15" thickBot="1" x14ac:dyDescent="0.35">
      <c r="A13" s="1" t="s">
        <v>18</v>
      </c>
      <c r="B13" s="2">
        <f>SUM(1150+1050+1800+400)</f>
        <v>4400</v>
      </c>
      <c r="C13" s="2">
        <f>SUM(1050)</f>
        <v>1050</v>
      </c>
      <c r="D13" s="2">
        <f>SUM(1050+1850+400)</f>
        <v>3300</v>
      </c>
      <c r="E13" s="2">
        <f t="shared" ref="E13:K13" si="1">SUM(1050+1850+400)</f>
        <v>3300</v>
      </c>
      <c r="F13" s="2">
        <f t="shared" si="1"/>
        <v>3300</v>
      </c>
      <c r="G13" s="2">
        <f t="shared" si="1"/>
        <v>3300</v>
      </c>
      <c r="H13" s="2">
        <f t="shared" si="1"/>
        <v>3300</v>
      </c>
      <c r="I13" s="2">
        <f t="shared" si="1"/>
        <v>3300</v>
      </c>
      <c r="J13" s="2">
        <f t="shared" si="1"/>
        <v>3300</v>
      </c>
      <c r="K13" s="2">
        <f t="shared" si="1"/>
        <v>3300</v>
      </c>
    </row>
    <row r="14" spans="1:11" ht="15" thickBot="1" x14ac:dyDescent="0.35">
      <c r="A14" s="1" t="s">
        <v>17</v>
      </c>
      <c r="B14" s="2">
        <f>B13-B12</f>
        <v>1212.3400000000001</v>
      </c>
      <c r="C14" s="3">
        <f t="shared" ref="C14:K14" si="2">C13-C12</f>
        <v>-1633.6599999999999</v>
      </c>
      <c r="D14" s="2">
        <f t="shared" si="2"/>
        <v>1736.34</v>
      </c>
      <c r="E14" s="2">
        <f t="shared" si="2"/>
        <v>1468.34</v>
      </c>
      <c r="F14" s="2">
        <f t="shared" si="2"/>
        <v>1468.34</v>
      </c>
      <c r="G14" s="2">
        <f t="shared" si="2"/>
        <v>1468.34</v>
      </c>
      <c r="H14" s="2">
        <f t="shared" si="2"/>
        <v>2813</v>
      </c>
      <c r="I14" s="2">
        <f t="shared" si="2"/>
        <v>2813</v>
      </c>
      <c r="J14" s="2">
        <f t="shared" si="2"/>
        <v>2813</v>
      </c>
      <c r="K14" s="2">
        <f t="shared" si="2"/>
        <v>2813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3E506-27A5-4A5E-B50D-C4905E6073DB}">
  <dimension ref="A1:M14"/>
  <sheetViews>
    <sheetView tabSelected="1" zoomScale="115" zoomScaleNormal="115" workbookViewId="0">
      <selection activeCell="D13" sqref="D13"/>
    </sheetView>
  </sheetViews>
  <sheetFormatPr defaultRowHeight="13.2" x14ac:dyDescent="0.25"/>
  <cols>
    <col min="1" max="1" width="11" style="4" bestFit="1" customWidth="1"/>
    <col min="2" max="11" width="11.88671875" style="4" bestFit="1" customWidth="1"/>
    <col min="12" max="12" width="15.33203125" style="4" bestFit="1" customWidth="1"/>
    <col min="13" max="13" width="20.21875" style="4" bestFit="1" customWidth="1"/>
    <col min="14" max="16384" width="8.88671875" style="4"/>
  </cols>
  <sheetData>
    <row r="1" spans="1:13" ht="13.8" thickBot="1" x14ac:dyDescent="0.3"/>
    <row r="2" spans="1:13" ht="15" thickBot="1" x14ac:dyDescent="0.35">
      <c r="A2" s="1" t="s">
        <v>10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20</v>
      </c>
      <c r="M2" s="1" t="s">
        <v>21</v>
      </c>
    </row>
    <row r="3" spans="1:13" ht="15" thickBot="1" x14ac:dyDescent="0.35">
      <c r="A3" s="1" t="s">
        <v>22</v>
      </c>
      <c r="B3" s="3">
        <f>SUM(1344.66+68)</f>
        <v>1412.66</v>
      </c>
      <c r="C3" s="2">
        <v>1344.66</v>
      </c>
      <c r="D3" s="2">
        <v>1344.66</v>
      </c>
      <c r="E3" s="2">
        <v>1344.66</v>
      </c>
      <c r="F3" s="2">
        <v>1344.66</v>
      </c>
      <c r="G3" s="2">
        <v>1344.66</v>
      </c>
      <c r="H3" s="2">
        <v>1344.66</v>
      </c>
      <c r="I3" s="2">
        <v>1344.66</v>
      </c>
      <c r="J3" s="2"/>
      <c r="K3" s="2"/>
      <c r="L3" s="2">
        <f>SUM(B3:B7,C4:C6,D4:K5)</f>
        <v>5846.66</v>
      </c>
      <c r="M3" s="2">
        <f>832</f>
        <v>832</v>
      </c>
    </row>
    <row r="4" spans="1:13" ht="15" thickBot="1" x14ac:dyDescent="0.35">
      <c r="A4" s="1" t="s">
        <v>23</v>
      </c>
      <c r="B4" s="3">
        <v>84</v>
      </c>
      <c r="C4" s="3">
        <v>84</v>
      </c>
      <c r="D4" s="3">
        <v>84</v>
      </c>
      <c r="E4" s="3">
        <v>84</v>
      </c>
      <c r="F4" s="3">
        <v>84</v>
      </c>
      <c r="G4" s="3">
        <v>84</v>
      </c>
      <c r="H4" s="3">
        <v>84</v>
      </c>
      <c r="I4" s="3">
        <v>84</v>
      </c>
      <c r="J4" s="3">
        <v>84</v>
      </c>
      <c r="K4" s="3">
        <v>84</v>
      </c>
    </row>
    <row r="5" spans="1:13" ht="15" thickBot="1" x14ac:dyDescent="0.35">
      <c r="A5" s="1" t="s">
        <v>24</v>
      </c>
      <c r="B5" s="3">
        <v>135</v>
      </c>
      <c r="C5" s="3">
        <v>135</v>
      </c>
      <c r="D5" s="3">
        <v>135</v>
      </c>
      <c r="E5" s="3">
        <v>135</v>
      </c>
      <c r="F5" s="3">
        <v>135</v>
      </c>
      <c r="G5" s="3">
        <v>135</v>
      </c>
      <c r="H5" s="3">
        <v>135</v>
      </c>
      <c r="I5" s="3">
        <v>135</v>
      </c>
      <c r="J5" s="3">
        <v>135</v>
      </c>
      <c r="K5" s="3">
        <v>135</v>
      </c>
    </row>
    <row r="6" spans="1:13" ht="15" thickBot="1" x14ac:dyDescent="0.35">
      <c r="A6" s="1" t="s">
        <v>25</v>
      </c>
      <c r="B6" s="3">
        <f>SUM(361+375)</f>
        <v>736</v>
      </c>
      <c r="C6" s="3">
        <f>SUM(750+370)</f>
        <v>1120</v>
      </c>
      <c r="D6" s="2"/>
      <c r="E6" s="2"/>
      <c r="F6" s="2"/>
      <c r="G6" s="2"/>
      <c r="H6" s="2"/>
      <c r="I6" s="2"/>
      <c r="J6" s="2"/>
      <c r="K6" s="2"/>
    </row>
    <row r="7" spans="1:13" ht="15" thickBot="1" x14ac:dyDescent="0.35">
      <c r="A7" s="1" t="s">
        <v>26</v>
      </c>
      <c r="B7" s="3">
        <v>388</v>
      </c>
      <c r="C7" s="2"/>
      <c r="D7" s="2">
        <f>780</f>
        <v>780</v>
      </c>
      <c r="E7" s="2">
        <v>268</v>
      </c>
      <c r="F7" s="2">
        <v>268</v>
      </c>
      <c r="G7" s="2">
        <v>268</v>
      </c>
      <c r="H7" s="2">
        <v>268</v>
      </c>
      <c r="I7" s="2">
        <v>268</v>
      </c>
      <c r="J7" s="2">
        <v>268</v>
      </c>
      <c r="K7" s="2">
        <v>268</v>
      </c>
    </row>
    <row r="8" spans="1:13" ht="15" thickBot="1" x14ac:dyDescent="0.35">
      <c r="A8" s="1" t="s">
        <v>27</v>
      </c>
      <c r="B8" s="2">
        <v>510</v>
      </c>
      <c r="C8" s="2">
        <f>SUM(170*4)</f>
        <v>680</v>
      </c>
      <c r="D8" s="2">
        <f t="shared" ref="D8:K8" si="0">SUM(170*4)</f>
        <v>680</v>
      </c>
      <c r="E8" s="2">
        <f t="shared" si="0"/>
        <v>680</v>
      </c>
      <c r="F8" s="2">
        <f t="shared" si="0"/>
        <v>680</v>
      </c>
      <c r="G8" s="2">
        <f t="shared" si="0"/>
        <v>680</v>
      </c>
      <c r="H8" s="2">
        <f t="shared" si="0"/>
        <v>680</v>
      </c>
      <c r="I8" s="2">
        <f t="shared" si="0"/>
        <v>680</v>
      </c>
      <c r="J8" s="2">
        <f t="shared" si="0"/>
        <v>680</v>
      </c>
      <c r="K8" s="2">
        <f t="shared" si="0"/>
        <v>680</v>
      </c>
    </row>
    <row r="9" spans="1:13" ht="15" thickBot="1" x14ac:dyDescent="0.35">
      <c r="A9" s="1" t="s">
        <v>28</v>
      </c>
      <c r="B9" s="2">
        <v>832</v>
      </c>
      <c r="C9" s="2">
        <v>832</v>
      </c>
      <c r="D9" s="2">
        <v>832</v>
      </c>
      <c r="E9" s="2">
        <v>832</v>
      </c>
      <c r="F9" s="2">
        <v>832</v>
      </c>
      <c r="G9" s="2">
        <v>832</v>
      </c>
      <c r="H9" s="2">
        <v>832</v>
      </c>
      <c r="I9" s="2"/>
      <c r="J9" s="2"/>
      <c r="K9" s="2"/>
    </row>
    <row r="10" spans="1:13" ht="15" thickBot="1" x14ac:dyDescent="0.35">
      <c r="A10" s="1" t="s">
        <v>29</v>
      </c>
      <c r="B10" s="2">
        <f>SUM(130+120)</f>
        <v>250</v>
      </c>
      <c r="C10" s="2"/>
      <c r="D10" s="2"/>
      <c r="E10" s="2"/>
      <c r="F10" s="2"/>
      <c r="G10" s="2"/>
      <c r="H10" s="2"/>
      <c r="I10" s="2"/>
      <c r="J10" s="2"/>
      <c r="K10" s="2"/>
    </row>
    <row r="11" spans="1:13" ht="15" thickBot="1" x14ac:dyDescent="0.35">
      <c r="A11" s="1"/>
      <c r="B11" s="2"/>
      <c r="C11" s="2"/>
      <c r="D11" s="2"/>
      <c r="E11" s="2"/>
      <c r="F11" s="2"/>
      <c r="G11" s="2"/>
      <c r="H11" s="2"/>
      <c r="I11" s="2"/>
      <c r="J11" s="2"/>
      <c r="K11" s="2"/>
    </row>
    <row r="12" spans="1:13" ht="15" thickBot="1" x14ac:dyDescent="0.35">
      <c r="A12" s="1" t="s">
        <v>19</v>
      </c>
      <c r="B12" s="2">
        <f>SUM(832+1366.44+510+B10)</f>
        <v>2958.44</v>
      </c>
      <c r="C12" s="2">
        <f>SUM(835.24+1366.44)</f>
        <v>2201.6800000000003</v>
      </c>
      <c r="D12" s="2">
        <f>SUM(D3,D7,D8,D9)</f>
        <v>3636.66</v>
      </c>
      <c r="E12" s="2">
        <f>SUM(E3,E7,E8,E9)</f>
        <v>3124.66</v>
      </c>
      <c r="F12" s="2">
        <f>SUM(F3,F7,F8,F9)</f>
        <v>3124.66</v>
      </c>
      <c r="G12" s="2">
        <f t="shared" ref="G12:K12" si="1">SUM(G3,G7,G8,G9)</f>
        <v>3124.66</v>
      </c>
      <c r="H12" s="2">
        <f t="shared" si="1"/>
        <v>3124.66</v>
      </c>
      <c r="I12" s="2">
        <f t="shared" si="1"/>
        <v>2292.66</v>
      </c>
      <c r="J12" s="2">
        <f t="shared" si="1"/>
        <v>948</v>
      </c>
      <c r="K12" s="2">
        <f t="shared" si="1"/>
        <v>948</v>
      </c>
    </row>
    <row r="13" spans="1:13" ht="15" thickBot="1" x14ac:dyDescent="0.35">
      <c r="A13" s="1" t="s">
        <v>18</v>
      </c>
      <c r="B13" s="2">
        <f>SUM(1150+1050+1800+400+130)</f>
        <v>4530</v>
      </c>
      <c r="C13" s="2">
        <f>SUM(1050+210+130)</f>
        <v>1390</v>
      </c>
      <c r="D13" s="2">
        <f>SUM(1050+1550+400+280+130)</f>
        <v>3410</v>
      </c>
      <c r="E13" s="2">
        <f>SUM(1050+1850+400+130+280+130)</f>
        <v>3840</v>
      </c>
      <c r="F13" s="2">
        <f>1050+130</f>
        <v>1180</v>
      </c>
      <c r="G13" s="2">
        <f t="shared" ref="G13:K13" si="2">1050+130</f>
        <v>1180</v>
      </c>
      <c r="H13" s="2">
        <f t="shared" si="2"/>
        <v>1180</v>
      </c>
      <c r="I13" s="2">
        <f t="shared" si="2"/>
        <v>1180</v>
      </c>
      <c r="J13" s="2">
        <f t="shared" si="2"/>
        <v>1180</v>
      </c>
      <c r="K13" s="2">
        <f t="shared" si="2"/>
        <v>1180</v>
      </c>
    </row>
    <row r="14" spans="1:13" ht="15" thickBot="1" x14ac:dyDescent="0.35">
      <c r="A14" s="1" t="s">
        <v>17</v>
      </c>
      <c r="B14" s="2">
        <f>B13-B12</f>
        <v>1571.56</v>
      </c>
      <c r="C14" s="5">
        <f t="shared" ref="C14:K14" si="3">C13-C12</f>
        <v>-811.68000000000029</v>
      </c>
      <c r="D14" s="5">
        <f t="shared" si="3"/>
        <v>-226.65999999999985</v>
      </c>
      <c r="E14" s="2">
        <f t="shared" si="3"/>
        <v>715.34000000000015</v>
      </c>
      <c r="F14" s="5">
        <f t="shared" si="3"/>
        <v>-1944.6599999999999</v>
      </c>
      <c r="G14" s="5">
        <f t="shared" si="3"/>
        <v>-1944.6599999999999</v>
      </c>
      <c r="H14" s="5">
        <f t="shared" si="3"/>
        <v>-1944.6599999999999</v>
      </c>
      <c r="I14" s="5">
        <f t="shared" si="3"/>
        <v>-1112.6599999999999</v>
      </c>
      <c r="J14" s="2">
        <f t="shared" si="3"/>
        <v>232</v>
      </c>
      <c r="K14" s="2">
        <f t="shared" si="3"/>
        <v>232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DESPESAS TOTAIS MENSAIS</vt:lpstr>
      <vt:lpstr>ACORDO DOUGIE CHRIS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Azevedo, Mike Melo</dc:creator>
  <cp:lastModifiedBy>Azevedo, Mike Melo</cp:lastModifiedBy>
  <dcterms:created xsi:type="dcterms:W3CDTF">2021-03-24T21:35:18Z</dcterms:created>
  <dcterms:modified xsi:type="dcterms:W3CDTF">2021-03-30T19:44:15Z</dcterms:modified>
</cp:coreProperties>
</file>