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files\2021 spring\LOCAL\project\"/>
    </mc:Choice>
  </mc:AlternateContent>
  <xr:revisionPtr revIDLastSave="0" documentId="13_ncr:1_{237AA9BC-AC47-4128-9F6C-EB5FA7AEDFF5}" xr6:coauthVersionLast="47" xr6:coauthVersionMax="47" xr10:uidLastSave="{00000000-0000-0000-0000-000000000000}"/>
  <bookViews>
    <workbookView xWindow="-98" yWindow="-98" windowWidth="19396" windowHeight="10395" xr2:uid="{D4AAA182-8A30-4AEA-8FD6-4FC3B1984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20" i="1" s="1"/>
  <c r="B19" i="1"/>
  <c r="D19" i="1" s="1"/>
  <c r="B22" i="1"/>
  <c r="D22" i="1" s="1"/>
  <c r="B21" i="1"/>
  <c r="B18" i="1"/>
  <c r="B17" i="1"/>
  <c r="D17" i="1" s="1"/>
  <c r="B16" i="1"/>
  <c r="D16" i="1" s="1"/>
  <c r="B15" i="1"/>
  <c r="D15" i="1" s="1"/>
  <c r="B14" i="1"/>
  <c r="B13" i="1"/>
  <c r="D13" i="1" s="1"/>
  <c r="B12" i="1"/>
  <c r="D12" i="1" s="1"/>
  <c r="B11" i="1"/>
  <c r="D11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D21" i="1"/>
  <c r="D18" i="1"/>
  <c r="D14" i="1"/>
  <c r="B10" i="1"/>
  <c r="D10" i="1" s="1"/>
  <c r="D2" i="1"/>
  <c r="D3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<sst xmlns="http://schemas.openxmlformats.org/spreadsheetml/2006/main" count="4" uniqueCount="4">
  <si>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</si>
  <si>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Total First Year Students</t>
    <phoneticPr fontId="1" type="noConversion"/>
  </si>
  <si>
    <t>Percentage of POC First-years</t>
    <phoneticPr fontId="1" type="noConversion"/>
  </si>
  <si>
    <t>First Year POC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</si>
</sst>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Carleton Enrollments &amp; Graduates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First Year POC students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73</c:v>
                </c:pt>
                <c:pt idx="1">
                  <c:v>103</c:v>
                </c:pt>
                <c:pt idx="2">
                  <c:v>96</c:v>
                </c:pt>
                <c:pt idx="3">
                  <c:v>101</c:v>
                </c:pt>
                <c:pt idx="4">
                  <c:v>107</c:v>
                </c:pt>
                <c:pt idx="5">
                  <c:v>130</c:v>
                </c:pt>
                <c:pt idx="6">
                  <c:v>98</c:v>
                </c:pt>
                <c:pt idx="7">
                  <c:v>95</c:v>
                </c:pt>
                <c:pt idx="8">
                  <c:v>103</c:v>
                </c:pt>
                <c:pt idx="9">
                  <c:v>117</c:v>
                </c:pt>
                <c:pt idx="10">
                  <c:v>114</c:v>
                </c:pt>
                <c:pt idx="11">
                  <c:v>129</c:v>
                </c:pt>
                <c:pt idx="12">
                  <c:v>129</c:v>
                </c:pt>
                <c:pt idx="13">
                  <c:v>152</c:v>
                </c:pt>
                <c:pt idx="14">
                  <c:v>125</c:v>
                </c:pt>
                <c:pt idx="15">
                  <c:v>137</c:v>
                </c:pt>
                <c:pt idx="16">
                  <c:v>183</c:v>
                </c:pt>
                <c:pt idx="17">
                  <c:v>155</c:v>
                </c:pt>
                <c:pt idx="18">
                  <c:v>159</c:v>
                </c:pt>
                <c:pt idx="19">
                  <c:v>180</c:v>
                </c:pt>
                <c:pt idx="2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B78-BB06-4270A637D9D9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4B78-BB06-4270A637D9D9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Total First Year Students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472</c:v>
                </c:pt>
                <c:pt idx="1">
                  <c:v>516</c:v>
                </c:pt>
                <c:pt idx="2">
                  <c:v>502</c:v>
                </c:pt>
                <c:pt idx="3">
                  <c:v>488</c:v>
                </c:pt>
                <c:pt idx="4">
                  <c:v>487</c:v>
                </c:pt>
                <c:pt idx="5">
                  <c:v>541</c:v>
                </c:pt>
                <c:pt idx="6">
                  <c:v>504</c:v>
                </c:pt>
                <c:pt idx="7">
                  <c:v>509</c:v>
                </c:pt>
                <c:pt idx="8">
                  <c:v>489</c:v>
                </c:pt>
                <c:pt idx="9">
                  <c:v>528</c:v>
                </c:pt>
                <c:pt idx="10">
                  <c:v>512</c:v>
                </c:pt>
                <c:pt idx="11">
                  <c:v>519</c:v>
                </c:pt>
                <c:pt idx="12">
                  <c:v>528</c:v>
                </c:pt>
                <c:pt idx="13">
                  <c:v>527</c:v>
                </c:pt>
                <c:pt idx="14">
                  <c:v>521</c:v>
                </c:pt>
                <c:pt idx="15">
                  <c:v>491</c:v>
                </c:pt>
                <c:pt idx="16">
                  <c:v>567</c:v>
                </c:pt>
                <c:pt idx="17">
                  <c:v>522</c:v>
                </c:pt>
                <c:pt idx="18">
                  <c:v>529</c:v>
                </c:pt>
                <c:pt idx="19">
                  <c:v>532</c:v>
                </c:pt>
                <c:pt idx="20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F-4B78-BB06-4270A637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378528"/>
        <c:axId val="1670384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FF-4B78-BB06-4270A637D9D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Sheet1!$D$1</c:f>
              <c:strCache>
                <c:ptCount val="1"/>
                <c:pt idx="0">
                  <c:v>Percentage of POC First-years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Sheet1!$D$2:$D$22</c:f>
              <c:numCache>
                <c:formatCode>0.00%</c:formatCode>
                <c:ptCount val="21"/>
                <c:pt idx="0">
                  <c:v>0.15466101694915255</c:v>
                </c:pt>
                <c:pt idx="1">
                  <c:v>0.19961240310077519</c:v>
                </c:pt>
                <c:pt idx="2">
                  <c:v>0.19123505976095617</c:v>
                </c:pt>
                <c:pt idx="3">
                  <c:v>0.20696721311475411</c:v>
                </c:pt>
                <c:pt idx="4">
                  <c:v>0.21971252566735114</c:v>
                </c:pt>
                <c:pt idx="5">
                  <c:v>0.24029574861367836</c:v>
                </c:pt>
                <c:pt idx="6">
                  <c:v>0.19444444444444445</c:v>
                </c:pt>
                <c:pt idx="7">
                  <c:v>0.18664047151277013</c:v>
                </c:pt>
                <c:pt idx="8">
                  <c:v>0.21063394683026584</c:v>
                </c:pt>
                <c:pt idx="9">
                  <c:v>0.22159090909090909</c:v>
                </c:pt>
                <c:pt idx="10">
                  <c:v>0.22265625</c:v>
                </c:pt>
                <c:pt idx="11">
                  <c:v>0.24855491329479767</c:v>
                </c:pt>
                <c:pt idx="12">
                  <c:v>0.24431818181818182</c:v>
                </c:pt>
                <c:pt idx="13">
                  <c:v>0.2884250474383302</c:v>
                </c:pt>
                <c:pt idx="14">
                  <c:v>0.23992322456813819</c:v>
                </c:pt>
                <c:pt idx="15">
                  <c:v>0.27902240325865579</c:v>
                </c:pt>
                <c:pt idx="16">
                  <c:v>0.32275132275132273</c:v>
                </c:pt>
                <c:pt idx="17">
                  <c:v>0.29693486590038315</c:v>
                </c:pt>
                <c:pt idx="18">
                  <c:v>0.30056710775047257</c:v>
                </c:pt>
                <c:pt idx="19">
                  <c:v>0.33834586466165412</c:v>
                </c:pt>
                <c:pt idx="20">
                  <c:v>0.40256959314775159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BFF-4B78-BB06-4270A637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84832"/>
        <c:axId val="1941774528"/>
      </c:lineChart>
      <c:catAx>
        <c:axId val="16703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384352"/>
        <c:crosses val="autoZero"/>
        <c:auto val="1"/>
        <c:lblAlgn val="ctr"/>
        <c:lblOffset val="100"/>
        <c:noMultiLvlLbl val="0"/>
      </c:catAx>
      <c:valAx>
        <c:axId val="16703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378528"/>
        <c:crosses val="autoZero"/>
        <c:crossBetween val="between"/>
      </c:valAx>
      <c:valAx>
        <c:axId val="1941774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284832"/>
        <c:crosses val="max"/>
        <c:crossBetween val="between"/>
      </c:valAx>
      <c:catAx>
        <c:axId val="99228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177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25</xdr:row>
      <xdr:rowOff>152399</xdr:rowOff>
    </xdr:from>
    <xdr:to>
      <xdr:col>7</xdr:col>
      <xdr:colOff>297180</xdr:colOff>
      <xdr:row>41</xdr:row>
      <xdr:rowOff>76199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4BF07D-E2B4-400C-B603-310E9CF3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4DDC-1152-4331-B417-7ABE62ACD492}">
  <dimension ref="A1:D23"/>
  <sheetViews>
    <sheetView tabSelected="1" topLeftCell="A22" workbookViewId="0">
      <selection activeCell="I34" sqref="I34"/>
    </sheetView>
  </sheetViews>
  <sheetFormatPr defaultRowHeight="13.9" x14ac:dyDescent="0.4"/>
  <cols>
    <col min="2" max="2" width="34.33203125" customWidth="1"/>
    <col min="3" max="3" width="30" customWidth="1"/>
  </cols>
  <sheetData>
    <row r="1" spans="1:4" x14ac:dyDescent="0.4">
      <c r="A1" t="s">
        <v>0</v>
      </c>
      <c r="B1" t="s">
        <v>3</v>
      </c>
      <c r="C1" t="s">
        <v>1</v>
      </c>
      <c r="D1" t="s">
        <v>2</v>
      </c>
    </row>
    <row r="2" spans="1:4" x14ac:dyDescent="0.4">
      <c r="A2" s="1">
        <v>2000</v>
      </c>
      <c r="B2">
        <v>73</v>
      </c>
      <c r="C2">
        <v>472</v>
      </c>
      <c r="D2" s="2">
        <f t="shared" ref="D2:D22" si="0">B2/C2</f>
        <v>0.15466101694915255</v>
      </c>
    </row>
    <row r="3" spans="1:4" x14ac:dyDescent="0.4">
      <c r="A3" s="1">
        <v>2001</v>
      </c>
      <c r="B3">
        <v>103</v>
      </c>
      <c r="C3">
        <v>516</v>
      </c>
      <c r="D3" s="2">
        <f t="shared" si="0"/>
        <v>0.19961240310077519</v>
      </c>
    </row>
    <row r="4" spans="1:4" x14ac:dyDescent="0.4">
      <c r="A4" s="1">
        <v>2002</v>
      </c>
      <c r="B4">
        <f>502-374-32</f>
        <v>96</v>
      </c>
      <c r="C4">
        <v>502</v>
      </c>
      <c r="D4" s="2">
        <f t="shared" si="0"/>
        <v>0.19123505976095617</v>
      </c>
    </row>
    <row r="5" spans="1:4" x14ac:dyDescent="0.4">
      <c r="A5" s="1">
        <v>2003</v>
      </c>
      <c r="B5">
        <f>488-359-28</f>
        <v>101</v>
      </c>
      <c r="C5">
        <v>488</v>
      </c>
      <c r="D5" s="2">
        <f t="shared" si="0"/>
        <v>0.20696721311475411</v>
      </c>
    </row>
    <row r="6" spans="1:4" x14ac:dyDescent="0.4">
      <c r="A6" s="1">
        <v>2004</v>
      </c>
      <c r="B6">
        <f>487-355-25</f>
        <v>107</v>
      </c>
      <c r="C6">
        <v>487</v>
      </c>
      <c r="D6" s="2">
        <f t="shared" si="0"/>
        <v>0.21971252566735114</v>
      </c>
    </row>
    <row r="7" spans="1:4" x14ac:dyDescent="0.4">
      <c r="A7" s="1">
        <v>2005</v>
      </c>
      <c r="B7">
        <f>541-382-29</f>
        <v>130</v>
      </c>
      <c r="C7">
        <v>541</v>
      </c>
      <c r="D7" s="2">
        <f t="shared" si="0"/>
        <v>0.24029574861367836</v>
      </c>
    </row>
    <row r="8" spans="1:4" x14ac:dyDescent="0.4">
      <c r="A8" s="1">
        <v>2006</v>
      </c>
      <c r="B8">
        <f>504-378-28</f>
        <v>98</v>
      </c>
      <c r="C8">
        <v>504</v>
      </c>
      <c r="D8" s="2">
        <f t="shared" si="0"/>
        <v>0.19444444444444445</v>
      </c>
    </row>
    <row r="9" spans="1:4" x14ac:dyDescent="0.4">
      <c r="A9" s="1">
        <v>2007</v>
      </c>
      <c r="B9">
        <f>509-376-38</f>
        <v>95</v>
      </c>
      <c r="C9">
        <v>509</v>
      </c>
      <c r="D9" s="2">
        <f t="shared" si="0"/>
        <v>0.18664047151277013</v>
      </c>
    </row>
    <row r="10" spans="1:4" x14ac:dyDescent="0.4">
      <c r="A10" s="1">
        <v>2008</v>
      </c>
      <c r="B10">
        <f>489-352-34</f>
        <v>103</v>
      </c>
      <c r="C10">
        <v>489</v>
      </c>
      <c r="D10" s="2">
        <f t="shared" si="0"/>
        <v>0.21063394683026584</v>
      </c>
    </row>
    <row r="11" spans="1:4" x14ac:dyDescent="0.4">
      <c r="A11" s="1">
        <v>2009</v>
      </c>
      <c r="B11">
        <f>528-348-46-17</f>
        <v>117</v>
      </c>
      <c r="C11">
        <v>528</v>
      </c>
      <c r="D11" s="2">
        <f t="shared" si="0"/>
        <v>0.22159090909090909</v>
      </c>
    </row>
    <row r="12" spans="1:4" x14ac:dyDescent="0.4">
      <c r="A12" s="1">
        <v>2010</v>
      </c>
      <c r="B12">
        <f>512-343-41-14</f>
        <v>114</v>
      </c>
      <c r="C12">
        <v>512</v>
      </c>
      <c r="D12" s="2">
        <f t="shared" si="0"/>
        <v>0.22265625</v>
      </c>
    </row>
    <row r="13" spans="1:4" x14ac:dyDescent="0.4">
      <c r="A13" s="1">
        <v>2011</v>
      </c>
      <c r="B13">
        <f>519-338-52</f>
        <v>129</v>
      </c>
      <c r="C13">
        <v>519</v>
      </c>
      <c r="D13" s="2">
        <f t="shared" si="0"/>
        <v>0.24855491329479767</v>
      </c>
    </row>
    <row r="14" spans="1:4" x14ac:dyDescent="0.4">
      <c r="A14" s="1">
        <v>2012</v>
      </c>
      <c r="B14">
        <f>528-355-44</f>
        <v>129</v>
      </c>
      <c r="C14">
        <v>528</v>
      </c>
      <c r="D14" s="2">
        <f t="shared" si="0"/>
        <v>0.24431818181818182</v>
      </c>
    </row>
    <row r="15" spans="1:4" x14ac:dyDescent="0.4">
      <c r="A15" s="1">
        <v>2013</v>
      </c>
      <c r="B15">
        <f>527-327-48</f>
        <v>152</v>
      </c>
      <c r="C15">
        <v>527</v>
      </c>
      <c r="D15" s="2">
        <f t="shared" si="0"/>
        <v>0.2884250474383302</v>
      </c>
    </row>
    <row r="16" spans="1:4" x14ac:dyDescent="0.4">
      <c r="A16" s="1">
        <v>2014</v>
      </c>
      <c r="B16">
        <f>521-343-53</f>
        <v>125</v>
      </c>
      <c r="C16">
        <v>521</v>
      </c>
      <c r="D16" s="2">
        <f t="shared" si="0"/>
        <v>0.23992322456813819</v>
      </c>
    </row>
    <row r="17" spans="1:4" x14ac:dyDescent="0.4">
      <c r="A17" s="1">
        <v>2015</v>
      </c>
      <c r="B17">
        <f>491-293-61</f>
        <v>137</v>
      </c>
      <c r="C17">
        <v>491</v>
      </c>
      <c r="D17" s="2">
        <f t="shared" si="0"/>
        <v>0.27902240325865579</v>
      </c>
    </row>
    <row r="18" spans="1:4" x14ac:dyDescent="0.4">
      <c r="A18" s="1">
        <v>2016</v>
      </c>
      <c r="B18">
        <f>567-335-49</f>
        <v>183</v>
      </c>
      <c r="C18">
        <v>567</v>
      </c>
      <c r="D18" s="2">
        <f t="shared" si="0"/>
        <v>0.32275132275132273</v>
      </c>
    </row>
    <row r="19" spans="1:4" x14ac:dyDescent="0.4">
      <c r="A19" s="1">
        <v>2017</v>
      </c>
      <c r="B19">
        <f>522-309-58</f>
        <v>155</v>
      </c>
      <c r="C19">
        <v>522</v>
      </c>
      <c r="D19" s="2">
        <f t="shared" si="0"/>
        <v>0.29693486590038315</v>
      </c>
    </row>
    <row r="20" spans="1:4" x14ac:dyDescent="0.4">
      <c r="A20" s="1">
        <v>2018</v>
      </c>
      <c r="B20">
        <f>529-304-66</f>
        <v>159</v>
      </c>
      <c r="C20">
        <v>529</v>
      </c>
      <c r="D20" s="2">
        <f t="shared" si="0"/>
        <v>0.30056710775047257</v>
      </c>
    </row>
    <row r="21" spans="1:4" x14ac:dyDescent="0.4">
      <c r="A21" s="1">
        <v>2019</v>
      </c>
      <c r="B21">
        <f>532-281-15-56</f>
        <v>180</v>
      </c>
      <c r="C21">
        <v>532</v>
      </c>
      <c r="D21" s="2">
        <f t="shared" si="0"/>
        <v>0.33834586466165412</v>
      </c>
    </row>
    <row r="22" spans="1:4" x14ac:dyDescent="0.4">
      <c r="A22" s="1">
        <v>2020</v>
      </c>
      <c r="B22">
        <f>467-15-230-34</f>
        <v>188</v>
      </c>
      <c r="C22">
        <v>467</v>
      </c>
      <c r="D22" s="2">
        <f t="shared" si="0"/>
        <v>0.40256959314775159</v>
      </c>
    </row>
    <row r="23" spans="1:4" x14ac:dyDescent="0.4">
      <c r="A2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Ariel</dc:creator>
  <cp:lastModifiedBy>Zhao Ariel</cp:lastModifiedBy>
  <dcterms:created xsi:type="dcterms:W3CDTF">2021-08-02T09:06:39Z</dcterms:created>
  <dcterms:modified xsi:type="dcterms:W3CDTF">2021-08-03T00:06:38Z</dcterms:modified>
</cp:coreProperties>
</file>