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-SKRIPSI\Program\"/>
    </mc:Choice>
  </mc:AlternateContent>
  <xr:revisionPtr revIDLastSave="0" documentId="13_ncr:1_{C89E6BB6-0650-42CF-BC14-EDD823A973DC}" xr6:coauthVersionLast="47" xr6:coauthVersionMax="47" xr10:uidLastSave="{00000000-0000-0000-0000-000000000000}"/>
  <bookViews>
    <workbookView xWindow="-120" yWindow="-120" windowWidth="20730" windowHeight="11040" xr2:uid="{321F1253-C3CC-48CA-98EE-535A12E47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I12" i="1" s="1"/>
  <c r="H4" i="1"/>
  <c r="I5" i="1" s="1"/>
  <c r="M12" i="1"/>
  <c r="M10" i="1"/>
  <c r="M11" i="1"/>
  <c r="M9" i="1"/>
  <c r="M8" i="1"/>
  <c r="M6" i="1"/>
  <c r="M7" i="1"/>
  <c r="M5" i="1"/>
  <c r="M4" i="1"/>
  <c r="I11" i="1" l="1"/>
  <c r="I10" i="1"/>
  <c r="I6" i="1"/>
  <c r="I4" i="1"/>
  <c r="L8" i="1"/>
  <c r="N8" i="1" s="1"/>
  <c r="L4" i="1"/>
  <c r="N4" i="1" s="1"/>
  <c r="L12" i="1"/>
  <c r="N12" i="1" s="1"/>
  <c r="L5" i="1"/>
  <c r="N5" i="1" s="1"/>
  <c r="L9" i="1"/>
  <c r="N9" i="1" s="1"/>
  <c r="L6" i="1"/>
  <c r="N6" i="1" s="1"/>
  <c r="L11" i="1"/>
  <c r="N11" i="1" s="1"/>
  <c r="L7" i="1"/>
  <c r="N7" i="1" s="1"/>
  <c r="L10" i="1"/>
  <c r="N10" i="1" s="1"/>
  <c r="N14" i="1" l="1"/>
  <c r="N15" i="1"/>
  <c r="N17" i="1" s="1"/>
  <c r="E18" i="1" s="1"/>
</calcChain>
</file>

<file path=xl/sharedStrings.xml><?xml version="1.0" encoding="utf-8"?>
<sst xmlns="http://schemas.openxmlformats.org/spreadsheetml/2006/main" count="30" uniqueCount="23">
  <si>
    <t>Amonia</t>
  </si>
  <si>
    <t>a</t>
  </si>
  <si>
    <t>b</t>
  </si>
  <si>
    <t>c</t>
  </si>
  <si>
    <t>µ[𝑥]</t>
  </si>
  <si>
    <t>𝑥</t>
  </si>
  <si>
    <t>pH</t>
  </si>
  <si>
    <t>Rendah</t>
  </si>
  <si>
    <t>Baik</t>
  </si>
  <si>
    <t>Tinggi</t>
  </si>
  <si>
    <t>Sedang</t>
  </si>
  <si>
    <t>Buruk</t>
  </si>
  <si>
    <t>Fungsi Min</t>
  </si>
  <si>
    <t>Fuzzy Logic</t>
  </si>
  <si>
    <t>Rule</t>
  </si>
  <si>
    <t>Min</t>
  </si>
  <si>
    <t>Min*Rule</t>
  </si>
  <si>
    <t>ΣMin*Rule</t>
  </si>
  <si>
    <t>Σmin</t>
  </si>
  <si>
    <t xml:space="preserve">WA  </t>
  </si>
  <si>
    <t>𝑥 pH</t>
  </si>
  <si>
    <t>𝑥 Amonia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</si>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</sst>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F338-1872-459E-A5E9-01F5F8588612}">
  <dimension ref="A1:Q18"/>
  <sheetViews>
    <sheetView tabSelected="1" zoomScaleNormal="100" workbookViewId="0">
      <selection activeCell="C18" sqref="C18:E18"/>
    </sheetView>
  </sheetViews>
  <sheetFormatPr defaultRowHeight="15" x14ac:dyDescent="0.25"/>
  <cols>
    <col min="1" max="1" width="19" customWidth="1"/>
    <col min="4" max="4" width="9.7109375" customWidth="1"/>
    <col min="12" max="12" width="11" customWidth="1"/>
    <col min="14" max="14" width="10.85546875" customWidth="1"/>
    <col min="16" max="17" width="3.7109375" customWidth="1"/>
  </cols>
  <sheetData>
    <row r="1" spans="1:17" ht="45.75" customHeight="1" x14ac:dyDescent="0.25">
      <c r="A1" s="39" t="s">
        <v>13</v>
      </c>
    </row>
    <row r="2" spans="1:17" ht="15.75" thickBot="1" x14ac:dyDescent="0.3">
      <c r="C2" s="26" t="s">
        <v>6</v>
      </c>
      <c r="D2" s="3"/>
      <c r="E2" s="3"/>
      <c r="F2" s="3"/>
      <c r="G2" s="3"/>
      <c r="H2" s="3"/>
      <c r="I2" s="3"/>
      <c r="L2" s="38" t="s">
        <v>12</v>
      </c>
      <c r="M2" s="38"/>
      <c r="N2" s="38"/>
    </row>
    <row r="3" spans="1:17" ht="15.75" thickBot="1" x14ac:dyDescent="0.3">
      <c r="C3" s="23"/>
      <c r="D3" s="17" t="s">
        <v>1</v>
      </c>
      <c r="E3" s="19" t="s">
        <v>2</v>
      </c>
      <c r="F3" s="18" t="s">
        <v>3</v>
      </c>
      <c r="H3" s="17" t="s">
        <v>5</v>
      </c>
      <c r="I3" s="18" t="s">
        <v>4</v>
      </c>
      <c r="L3" s="28" t="s">
        <v>15</v>
      </c>
      <c r="M3" s="29" t="s">
        <v>14</v>
      </c>
      <c r="N3" s="30" t="s">
        <v>16</v>
      </c>
    </row>
    <row r="4" spans="1:17" ht="15.75" thickBot="1" x14ac:dyDescent="0.3">
      <c r="C4" s="20" t="s">
        <v>7</v>
      </c>
      <c r="D4" s="9">
        <v>0</v>
      </c>
      <c r="E4" s="10">
        <v>7.75</v>
      </c>
      <c r="F4" s="11"/>
      <c r="H4" s="15">
        <f>C18</f>
        <v>7</v>
      </c>
      <c r="I4" s="11">
        <f>IF(H4&gt;E4, 0, IF(AND(H4&gt;=D4,H4&lt;=E4), (E4-H4)/(E4-D4), IF(H4&lt;D4, 1, "ERROR")))</f>
        <v>9.6774193548387094E-2</v>
      </c>
      <c r="L4" s="5">
        <f>MIN(I4,I10)</f>
        <v>9.6774193548387094E-2</v>
      </c>
      <c r="M4" s="6">
        <f>Q6</f>
        <v>0.5</v>
      </c>
      <c r="N4" s="7">
        <f>L4*M4</f>
        <v>4.8387096774193547E-2</v>
      </c>
      <c r="P4" s="31" t="s">
        <v>14</v>
      </c>
      <c r="Q4" s="31"/>
    </row>
    <row r="5" spans="1:17" x14ac:dyDescent="0.25">
      <c r="C5" s="21" t="s">
        <v>8</v>
      </c>
      <c r="D5" s="9">
        <v>6.5</v>
      </c>
      <c r="E5" s="9">
        <v>7.75</v>
      </c>
      <c r="F5" s="11">
        <v>9</v>
      </c>
      <c r="H5" s="15"/>
      <c r="I5" s="11">
        <f>IF(OR(H4&lt;D5,H4&gt;F5), 0, IF(AND(H4&gt;=D5,H4&lt;=E5), (H4-D5)/(E5-D5), IF(AND(H4&gt;=E5,H4&lt;=F5), (F5-H4)/(F5-E5), "ERROR")))</f>
        <v>0.4</v>
      </c>
      <c r="L5" s="8">
        <f>MIN(I4,I11)</f>
        <v>3.3333333333333333E-2</v>
      </c>
      <c r="M5" s="9">
        <f>Q6</f>
        <v>0.5</v>
      </c>
      <c r="N5" s="11">
        <f t="shared" ref="N5:N12" si="0">L5*M5</f>
        <v>1.6666666666666666E-2</v>
      </c>
      <c r="P5" s="5">
        <v>0</v>
      </c>
      <c r="Q5" s="7">
        <v>0</v>
      </c>
    </row>
    <row r="6" spans="1:17" ht="15.75" thickBot="1" x14ac:dyDescent="0.3">
      <c r="C6" s="22" t="s">
        <v>9</v>
      </c>
      <c r="D6" s="13">
        <v>7.75</v>
      </c>
      <c r="E6" s="13">
        <v>14</v>
      </c>
      <c r="F6" s="14"/>
      <c r="H6" s="16"/>
      <c r="I6" s="14">
        <f>IF(H4&lt;D6, 0, IF(AND(H4&gt;=D6,H4&lt;=E6), (H4-D6)/(E6-D6), IF(H4&gt;E6, 1, "ERROR")))</f>
        <v>0</v>
      </c>
      <c r="J6" s="1"/>
      <c r="L6" s="8">
        <f>MIN(I4,I12)</f>
        <v>0</v>
      </c>
      <c r="M6" s="9">
        <f>Q7</f>
        <v>1</v>
      </c>
      <c r="N6" s="11">
        <f t="shared" si="0"/>
        <v>0</v>
      </c>
      <c r="P6" s="8">
        <v>30</v>
      </c>
      <c r="Q6" s="11">
        <v>0.5</v>
      </c>
    </row>
    <row r="7" spans="1:17" ht="15.75" thickBot="1" x14ac:dyDescent="0.3">
      <c r="L7" s="8">
        <f>MIN(I5,I10)</f>
        <v>0.4</v>
      </c>
      <c r="M7" s="9">
        <f>Q5</f>
        <v>0</v>
      </c>
      <c r="N7" s="11">
        <f t="shared" si="0"/>
        <v>0</v>
      </c>
      <c r="P7" s="12">
        <v>50</v>
      </c>
      <c r="Q7" s="14">
        <v>1</v>
      </c>
    </row>
    <row r="8" spans="1:17" ht="15.75" thickBot="1" x14ac:dyDescent="0.3">
      <c r="C8" s="27" t="s">
        <v>0</v>
      </c>
      <c r="D8" s="4"/>
      <c r="E8" s="4"/>
      <c r="F8" s="4"/>
      <c r="G8" s="4"/>
      <c r="H8" s="4"/>
      <c r="I8" s="4"/>
      <c r="L8" s="8">
        <f>MIN(I5,I11)</f>
        <v>3.3333333333333333E-2</v>
      </c>
      <c r="M8" s="9">
        <f>Q6</f>
        <v>0.5</v>
      </c>
      <c r="N8" s="11">
        <f t="shared" si="0"/>
        <v>1.6666666666666666E-2</v>
      </c>
    </row>
    <row r="9" spans="1:17" ht="15.75" thickBot="1" x14ac:dyDescent="0.3">
      <c r="C9" s="2"/>
      <c r="D9" s="17" t="s">
        <v>1</v>
      </c>
      <c r="E9" s="19" t="s">
        <v>2</v>
      </c>
      <c r="F9" s="18" t="s">
        <v>3</v>
      </c>
      <c r="H9" s="17" t="s">
        <v>5</v>
      </c>
      <c r="I9" s="18" t="s">
        <v>4</v>
      </c>
      <c r="L9" s="8">
        <f>MIN(I5,I12)</f>
        <v>0</v>
      </c>
      <c r="M9" s="9">
        <f>Q7</f>
        <v>1</v>
      </c>
      <c r="N9" s="11">
        <f t="shared" si="0"/>
        <v>0</v>
      </c>
    </row>
    <row r="10" spans="1:17" x14ac:dyDescent="0.25">
      <c r="C10" s="20" t="s">
        <v>8</v>
      </c>
      <c r="D10" s="5">
        <v>0</v>
      </c>
      <c r="E10" s="25">
        <v>0.1</v>
      </c>
      <c r="F10" s="7"/>
      <c r="H10" s="15">
        <f>D18</f>
        <v>0.01</v>
      </c>
      <c r="I10" s="11">
        <f>IF(H10&gt;E10, 0, IF(AND(H10&gt;=D10,H10&lt;=E10), (E10-H10)/(E10-D10), IF(H10&lt;D10, 1, "ERROR")))</f>
        <v>0.9</v>
      </c>
      <c r="L10" s="8">
        <f>MIN(I6,I10)</f>
        <v>0</v>
      </c>
      <c r="M10" s="9">
        <f>Q6</f>
        <v>0.5</v>
      </c>
      <c r="N10" s="11">
        <f t="shared" si="0"/>
        <v>0</v>
      </c>
    </row>
    <row r="11" spans="1:17" x14ac:dyDescent="0.25">
      <c r="C11" s="21" t="s">
        <v>10</v>
      </c>
      <c r="D11" s="8">
        <v>0</v>
      </c>
      <c r="E11" s="9">
        <v>0.3</v>
      </c>
      <c r="F11" s="11">
        <v>0.6</v>
      </c>
      <c r="H11" s="15"/>
      <c r="I11" s="11">
        <f>IF(OR(H10&lt;D11,H10&gt;F11), 0, IF(AND(H10&gt;=D11,H10&lt;=E11), (H10-D11)/(E11-D11), IF(AND(H10&gt;=E11,H10&lt;=F11), (F11-H10)/(F11-E11), "ERROR")))</f>
        <v>3.3333333333333333E-2</v>
      </c>
      <c r="L11" s="8">
        <f>MIN(I6,I11)</f>
        <v>0</v>
      </c>
      <c r="M11" s="9">
        <f>Q6</f>
        <v>0.5</v>
      </c>
      <c r="N11" s="11">
        <f t="shared" si="0"/>
        <v>0</v>
      </c>
    </row>
    <row r="12" spans="1:17" ht="15.75" thickBot="1" x14ac:dyDescent="0.3">
      <c r="C12" s="22" t="s">
        <v>11</v>
      </c>
      <c r="D12" s="12">
        <v>0.1</v>
      </c>
      <c r="E12" s="13">
        <v>1.6</v>
      </c>
      <c r="F12" s="14"/>
      <c r="H12" s="16"/>
      <c r="I12" s="14">
        <f>IF(H10&lt;D12, 0, IF(AND(H10&gt;=D12,H10&lt;=E12), (H10-D12)/(E12-D12), IF(H10&gt;E12, 1, "ERROR")))</f>
        <v>0</v>
      </c>
      <c r="L12" s="12">
        <f>MIN(I6,I12)</f>
        <v>0</v>
      </c>
      <c r="M12" s="13">
        <f>Q7</f>
        <v>1</v>
      </c>
      <c r="N12" s="14">
        <f t="shared" si="0"/>
        <v>0</v>
      </c>
    </row>
    <row r="13" spans="1:17" ht="15.75" thickBot="1" x14ac:dyDescent="0.3">
      <c r="L13" s="2"/>
    </row>
    <row r="14" spans="1:17" x14ac:dyDescent="0.25">
      <c r="L14" s="32" t="s">
        <v>17</v>
      </c>
      <c r="M14" s="35"/>
      <c r="N14" s="7">
        <f>SUM(N4:N12)</f>
        <v>8.1720430107526873E-2</v>
      </c>
    </row>
    <row r="15" spans="1:17" ht="15.75" thickBot="1" x14ac:dyDescent="0.3">
      <c r="L15" s="33" t="s">
        <v>18</v>
      </c>
      <c r="M15" s="36"/>
      <c r="N15" s="14">
        <f>SUM(L4:L12)</f>
        <v>0.5634408602150538</v>
      </c>
    </row>
    <row r="16" spans="1:17" ht="15.75" thickBot="1" x14ac:dyDescent="0.3">
      <c r="G16" s="24"/>
    </row>
    <row r="17" spans="3:14" ht="15.75" thickBot="1" x14ac:dyDescent="0.3">
      <c r="C17" s="28" t="s">
        <v>20</v>
      </c>
      <c r="D17" s="40" t="s">
        <v>21</v>
      </c>
      <c r="E17" s="41" t="s">
        <v>22</v>
      </c>
      <c r="L17" s="34" t="s">
        <v>19</v>
      </c>
      <c r="M17" s="37"/>
      <c r="N17" s="18">
        <f>N14/N15</f>
        <v>0.14503816793893126</v>
      </c>
    </row>
    <row r="18" spans="3:14" ht="15.75" thickBot="1" x14ac:dyDescent="0.3">
      <c r="C18" s="17">
        <v>7</v>
      </c>
      <c r="D18" s="19">
        <v>0.01</v>
      </c>
      <c r="E18" s="18">
        <f>N17</f>
        <v>0.14503816793893126</v>
      </c>
    </row>
  </sheetData>
  <mergeCells count="9">
    <mergeCell ref="L15:M15"/>
    <mergeCell ref="L17:M17"/>
    <mergeCell ref="L2:N2"/>
    <mergeCell ref="H10:H12"/>
    <mergeCell ref="H4:H6"/>
    <mergeCell ref="C2:I2"/>
    <mergeCell ref="C8:I8"/>
    <mergeCell ref="P4:Q4"/>
    <mergeCell ref="L14:M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Bazla</dc:creator>
  <cp:lastModifiedBy>Azhar Bazla</cp:lastModifiedBy>
  <dcterms:created xsi:type="dcterms:W3CDTF">2022-06-27T10:58:43Z</dcterms:created>
  <dcterms:modified xsi:type="dcterms:W3CDTF">2022-06-27T13:16:59Z</dcterms:modified>
</cp:coreProperties>
</file>