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judul</t>
        </is>
      </c>
      <c r="B1" t="inlineStr">
        <is>
          <t>company</t>
        </is>
      </c>
      <c r="C1" t="inlineStr">
        <is>
          <t>link</t>
        </is>
      </c>
      <c r="D1" t="inlineStr">
        <is>
          <t>lokasi</t>
        </is>
      </c>
    </row>
    <row r="2">
      <c r="A2" t="inlineStr">
        <is>
          <t>Account Executive Internship</t>
        </is>
      </c>
      <c r="B2" t="inlineStr">
        <is>
          <t>PT Guna Global Persada</t>
        </is>
      </c>
      <c r="C2">
        <f>HYPERLINK("https://glints.com//id/opportunities/jobs/account-executive-internship/a4cbd19c-b5d3-4a42-b8b8-89dceef5d3e0", "Account Executive Internship")</f>
        <v/>
      </c>
      <c r="D2" t="inlineStr">
        <is>
          <t>Kuningan, Jakarta</t>
        </is>
      </c>
    </row>
    <row r="3">
      <c r="A3" t="inlineStr">
        <is>
          <t>Design Grafis Internship</t>
        </is>
      </c>
      <c r="B3" t="inlineStr">
        <is>
          <t>PT Primafood International</t>
        </is>
      </c>
      <c r="C3">
        <f>HYPERLINK("https://glints.com//id/opportunities/jobs/design-grafis-internship/88c98d54-45f3-48c7-b8b9-ebd570c2bded", "Design Grafis Internship")</f>
        <v/>
      </c>
      <c r="D3" t="inlineStr">
        <is>
          <t>Jakarta</t>
        </is>
      </c>
    </row>
    <row r="4">
      <c r="A4" t="inlineStr">
        <is>
          <t xml:space="preserve">Social Media Internship </t>
        </is>
      </c>
      <c r="B4" t="inlineStr">
        <is>
          <t>PT Harsa Revolusi Nusantara</t>
        </is>
      </c>
      <c r="C4">
        <f>HYPERLINK("https://glints.com//id/opportunities/jobs/social-media-internship/6177ef3f-77b4-4ad6-87d3-1863838d7944", "Social Media Internship ")</f>
        <v/>
      </c>
      <c r="D4" t="inlineStr">
        <is>
          <t>Bekasi</t>
        </is>
      </c>
    </row>
    <row r="5">
      <c r="A5" t="inlineStr">
        <is>
          <t xml:space="preserve">Intern Marketing Communication </t>
        </is>
      </c>
      <c r="B5" t="inlineStr">
        <is>
          <t>Konnichiwa Group (pt Lima Pilar Sentosa)</t>
        </is>
      </c>
      <c r="C5">
        <f>HYPERLINK("https://glints.com//id/opportunities/jobs/intern-marketing-communication/1aa5a67e-295c-41a9-8e3b-b0338d2a67dc", "Intern Marketing Communication ")</f>
        <v/>
      </c>
      <c r="D5" t="inlineStr">
        <is>
          <t>Cengkareng, Jakarta</t>
        </is>
      </c>
    </row>
    <row r="6">
      <c r="A6" t="inlineStr">
        <is>
          <t>Sales Operation Support (Intern)</t>
        </is>
      </c>
      <c r="B6" t="inlineStr">
        <is>
          <t>PT. Prospera Perwira Utama</t>
        </is>
      </c>
      <c r="C6">
        <f>HYPERLINK("https://glints.com//id/opportunities/jobs/sales-operation-support-intern/7e6e25bd-81db-4ded-8f57-69cbfcc6370c", "Sales Operation Support (Intern)")</f>
        <v/>
      </c>
      <c r="D6" t="inlineStr">
        <is>
          <t>Kebon Jeruk, Jakarta</t>
        </is>
      </c>
    </row>
    <row r="7">
      <c r="A7" t="inlineStr">
        <is>
          <t>Business Development (Internship)</t>
        </is>
      </c>
      <c r="B7" t="inlineStr">
        <is>
          <t>Dreamaxtion</t>
        </is>
      </c>
      <c r="C7">
        <f>HYPERLINK("https://glints.com//id/opportunities/jobs/business-development-internship/b7e2d767-aa64-47be-8a6e-ea0058d60e18", "Business Development (Internship)")</f>
        <v/>
      </c>
      <c r="D7" t="inlineStr">
        <is>
          <t>Kelapa Gading, Jakarta</t>
        </is>
      </c>
    </row>
    <row r="8">
      <c r="A8" t="inlineStr">
        <is>
          <t>Graphic Designer (Internship)</t>
        </is>
      </c>
      <c r="B8" t="inlineStr">
        <is>
          <t>Arvis</t>
        </is>
      </c>
      <c r="C8">
        <f>HYPERLINK("https://glints.com//id/opportunities/jobs/graphic-designer-internship/989d8ef1-3060-44b2-8838-21d986f940ba", "Graphic Designer (Internship)")</f>
        <v/>
      </c>
      <c r="D8" t="inlineStr">
        <is>
          <t>Jakarta</t>
        </is>
      </c>
    </row>
    <row r="9">
      <c r="A9" t="inlineStr">
        <is>
          <t>Content Creator (Tiktok)</t>
        </is>
      </c>
      <c r="B9" t="inlineStr">
        <is>
          <t>PT Onesia Nusantara Evolusi</t>
        </is>
      </c>
      <c r="C9">
        <f>HYPERLINK("https://glints.com//id/opportunities/jobs/content-creator-tiktok/14d8bfc1-004b-4494-b222-a3412976be97", "Content Creator (Tiktok)")</f>
        <v/>
      </c>
      <c r="D9" t="inlineStr">
        <is>
          <t>Tangerang</t>
        </is>
      </c>
    </row>
    <row r="10">
      <c r="A10" t="inlineStr">
        <is>
          <t>Graphic Designer (INTERNSHIP)</t>
        </is>
      </c>
      <c r="B10" t="inlineStr">
        <is>
          <t>Metamorphosys</t>
        </is>
      </c>
      <c r="C10">
        <f>HYPERLINK("https://glints.com//id/opportunities/jobs/graphic-designer-internship/5c9865e1-65d1-4ab6-8c2f-0aa24d828c8e", "Graphic Designer (INTERNSHIP)")</f>
        <v/>
      </c>
      <c r="D10" t="inlineStr">
        <is>
          <t>Tangerang</t>
        </is>
      </c>
    </row>
    <row r="11">
      <c r="A11" t="inlineStr">
        <is>
          <t>Talent Acquisition Intern</t>
        </is>
      </c>
      <c r="B11" t="inlineStr">
        <is>
          <t>PT ENSEVAL PUTERA MEGATRADING, TBK</t>
        </is>
      </c>
      <c r="C11">
        <f>HYPERLINK("https://glints.com//id/opportunities/jobs/talent-acquisition-intern/68234950-66ac-4294-9a54-7963fe9a5c9b", "Talent Acquisition Intern")</f>
        <v/>
      </c>
      <c r="D11" t="inlineStr">
        <is>
          <t>Jakarta</t>
        </is>
      </c>
    </row>
    <row r="12">
      <c r="A12" t="inlineStr">
        <is>
          <t>Digital Marketing Magang</t>
        </is>
      </c>
      <c r="B12" t="inlineStr">
        <is>
          <t>PT Qtera Mandiri</t>
        </is>
      </c>
      <c r="C12">
        <f>HYPERLINK("https://glints.com//id/opportunities/jobs/digital-marketing-magang/81f563e2-c2c2-4f62-85e5-624e399ce478", "Digital Marketing Magang")</f>
        <v/>
      </c>
      <c r="D12" t="inlineStr">
        <is>
          <t>Jakarta</t>
        </is>
      </c>
    </row>
    <row r="13">
      <c r="A13" t="inlineStr">
        <is>
          <t>Graphic Designer</t>
        </is>
      </c>
      <c r="B13" t="inlineStr">
        <is>
          <t>Maesa Group Company</t>
        </is>
      </c>
      <c r="C13">
        <f>HYPERLINK("https://glints.com//id/opportunities/jobs/graphic-designer/768927a0-a379-4a8a-b9f6-73b02a2b0799", "Graphic Designer")</f>
        <v/>
      </c>
      <c r="D13" t="inlineStr">
        <is>
          <t>Madiun</t>
        </is>
      </c>
    </row>
    <row r="14">
      <c r="A14" t="inlineStr">
        <is>
          <t>Intern Warehouse Operation Jakarta (WFO)</t>
        </is>
      </c>
      <c r="B14" t="inlineStr">
        <is>
          <t>Asia Commerce Network Limited</t>
        </is>
      </c>
      <c r="C14">
        <f>HYPERLINK("https://glints.com//id/opportunities/jobs/intern-warehouse-operation-jakarta-wfo/52f71def-69c1-4044-898b-c6be3d421bb2", "Intern Warehouse Operation Jakarta (WFO)")</f>
        <v/>
      </c>
      <c r="D14" t="inlineStr">
        <is>
          <t>Cengkareng, Jakarta</t>
        </is>
      </c>
    </row>
    <row r="15">
      <c r="A15" t="inlineStr">
        <is>
          <t>SEO Writer (Paid Internship)</t>
        </is>
      </c>
      <c r="B15" t="inlineStr">
        <is>
          <t>Pnd Ice Making System</t>
        </is>
      </c>
      <c r="C15">
        <f>HYPERLINK("https://glints.com//id/opportunities/jobs/seo-writer-paid-internship/a87f2fcf-9922-4b91-8144-165001ba7b1a", "SEO Writer (Paid Internship)")</f>
        <v/>
      </c>
      <c r="D15" t="inlineStr">
        <is>
          <t>Gambir, Jakarta</t>
        </is>
      </c>
    </row>
    <row r="16">
      <c r="A16" t="inlineStr">
        <is>
          <t xml:space="preserve">Helper Production Internship </t>
        </is>
      </c>
      <c r="B16" t="inlineStr">
        <is>
          <t>Abhati Group</t>
        </is>
      </c>
      <c r="C16">
        <f>HYPERLINK("https://glints.com//id/opportunities/jobs/helper-production-internship/2639bcc0-7664-45c8-88d6-19f0e9d6c172", "Helper Production Internship ")</f>
        <v/>
      </c>
      <c r="D16" t="inlineStr">
        <is>
          <t>Bekasi</t>
        </is>
      </c>
    </row>
    <row r="17">
      <c r="A17" t="inlineStr">
        <is>
          <t>Graphic Design Internship</t>
        </is>
      </c>
      <c r="B17" t="inlineStr">
        <is>
          <t>Riposte</t>
        </is>
      </c>
      <c r="C17">
        <f>HYPERLINK("https://glints.com//id/opportunities/jobs/graphic-design-internship/506a53e9-0d0c-4a48-9e95-eccb03fc5e06", "Graphic Design Internship")</f>
        <v/>
      </c>
      <c r="D17" t="inlineStr">
        <is>
          <t>Tangerang</t>
        </is>
      </c>
    </row>
    <row r="18">
      <c r="A18" t="inlineStr">
        <is>
          <t>Flutter Developer Intern</t>
        </is>
      </c>
      <c r="B18" t="inlineStr">
        <is>
          <t>PT Suitmedia Kreasi Indonesia</t>
        </is>
      </c>
      <c r="C18">
        <f>HYPERLINK("https://glints.com//id/opportunities/jobs/flutter-developer-intern/5dcbc9f3-d332-430a-b98e-845887db4668", "Flutter Developer Intern")</f>
        <v/>
      </c>
      <c r="D18" t="inlineStr">
        <is>
          <t>Pasar Minggu, Jakarta</t>
        </is>
      </c>
    </row>
    <row r="19">
      <c r="A19" t="inlineStr">
        <is>
          <t>Facebook Advertiser Internship</t>
        </is>
      </c>
      <c r="B19" t="inlineStr">
        <is>
          <t>Paramorina Indonesia</t>
        </is>
      </c>
      <c r="C19">
        <f>HYPERLINK("https://glints.com//id/opportunities/jobs/facebook-advertiser-internship/f2073d55-3885-4507-a0ae-f6d522a581d5", "Facebook Advertiser Internship")</f>
        <v/>
      </c>
      <c r="D19" t="inlineStr">
        <is>
          <t>Yogyakarta</t>
        </is>
      </c>
    </row>
    <row r="20">
      <c r="A20" t="inlineStr">
        <is>
          <t>FB AND IG ADVERTISER INTERN (PAID)</t>
        </is>
      </c>
      <c r="B20" t="inlineStr">
        <is>
          <t>Vherkudara Eyewear</t>
        </is>
      </c>
      <c r="C20">
        <f>HYPERLINK("https://glints.com//id/opportunities/jobs/fb-and-ig-advertiser-intern-paid/aa489fd4-cfca-4a35-860e-20a627f786d1", "FB AND IG ADVERTISER INTERN (PAID)")</f>
        <v/>
      </c>
      <c r="D20" t="inlineStr">
        <is>
          <t>Sleman</t>
        </is>
      </c>
    </row>
    <row r="21">
      <c r="A21" t="inlineStr">
        <is>
          <t>Digital Creative Intern</t>
        </is>
      </c>
      <c r="B21" t="inlineStr">
        <is>
          <t>Chick-in</t>
        </is>
      </c>
      <c r="C21">
        <f>HYPERLINK("https://glints.com//id/opportunities/jobs/digital-creative-intern/46e458dd-187d-4442-b57b-77e7df2fadad", "Digital Creative Intern")</f>
        <v/>
      </c>
      <c r="D21" t="inlineStr">
        <is>
          <t>Jakarta</t>
        </is>
      </c>
    </row>
    <row r="22">
      <c r="A22" t="inlineStr">
        <is>
          <t>Graphic Designer and Video Editor</t>
        </is>
      </c>
      <c r="B22" t="inlineStr">
        <is>
          <t>Digital Native Agency</t>
        </is>
      </c>
      <c r="C22">
        <f>HYPERLINK("https://glints.com//id/opportunities/jobs/graphic-designer-and-video-editor/8bb13ae6-c173-42a2-b366-b6a39ed8072c", "Graphic Designer and Video Editor")</f>
        <v/>
      </c>
      <c r="D22" t="inlineStr">
        <is>
          <t>Jakarta</t>
        </is>
      </c>
    </row>
    <row r="23">
      <c r="A23" t="inlineStr">
        <is>
          <t>Health Content Specialist Intern</t>
        </is>
      </c>
      <c r="B23" t="inlineStr">
        <is>
          <t>KIAN Corp</t>
        </is>
      </c>
      <c r="C23">
        <f>HYPERLINK("https://glints.com//id/opportunities/jobs/health-content-specialist-intern/517df4ef-47c3-44cc-a9f6-c921268826c1", "Health Content Specialist Intern")</f>
        <v/>
      </c>
      <c r="D23" t="inlineStr">
        <is>
          <t>Bekasi</t>
        </is>
      </c>
    </row>
    <row r="24">
      <c r="A24" t="inlineStr">
        <is>
          <t>Business Development</t>
        </is>
      </c>
      <c r="B24" t="inlineStr">
        <is>
          <t>Taphomes</t>
        </is>
      </c>
      <c r="C24">
        <f>HYPERLINK("https://glints.com//id/opportunities/jobs/business-development/f264f0dd-6c8c-40c7-bf1c-2eae194718b5", "Business Development")</f>
        <v/>
      </c>
      <c r="D24" t="inlineStr">
        <is>
          <t>Jakarta</t>
        </is>
      </c>
    </row>
    <row r="25">
      <c r="A25" t="inlineStr">
        <is>
          <t>Intern Mandarin Subtitle Editor</t>
        </is>
      </c>
      <c r="B25" t="inlineStr">
        <is>
          <t>Pt Tencent Technology Indonesia</t>
        </is>
      </c>
      <c r="C25">
        <f>HYPERLINK("https://glints.com//id/opportunities/jobs/intern-mandarin-subtitle-editor/95f129e2-945d-4e4e-86fe-be3bc5eec320", "Intern Mandarin Subtitle Editor")</f>
        <v/>
      </c>
      <c r="D25" t="inlineStr">
        <is>
          <t>Jakarta</t>
        </is>
      </c>
    </row>
    <row r="26">
      <c r="A26" t="inlineStr">
        <is>
          <t>FB Service Internship</t>
        </is>
      </c>
      <c r="B26" t="inlineStr">
        <is>
          <t>Eastparc Hotel Yogyakarta</t>
        </is>
      </c>
      <c r="C26">
        <f>HYPERLINK("https://glints.com//id/opportunities/jobs/fb-service-internship/596b2447-96f8-4ab7-9bfb-31a1a442326d", "FB Service Internship")</f>
        <v/>
      </c>
      <c r="D26" t="inlineStr">
        <is>
          <t>Yogyakarta</t>
        </is>
      </c>
    </row>
    <row r="27">
      <c r="A27" t="inlineStr">
        <is>
          <t>FB Product Internship</t>
        </is>
      </c>
      <c r="B27" t="inlineStr">
        <is>
          <t>Eastparc Hotel Yogyakarta</t>
        </is>
      </c>
      <c r="C27">
        <f>HYPERLINK("https://glints.com//id/opportunities/jobs/fb-product-internship/3a9aece2-5047-4d24-8af7-750abf7858ce", "FB Product Internship")</f>
        <v/>
      </c>
      <c r="D27" t="inlineStr">
        <is>
          <t>Yogyakarta</t>
        </is>
      </c>
    </row>
    <row r="28">
      <c r="A28" t="inlineStr">
        <is>
          <t>Public Relation Intern</t>
        </is>
      </c>
      <c r="B28" t="inlineStr">
        <is>
          <t>PT OUSEAN GLOBAL DIGITAL</t>
        </is>
      </c>
      <c r="C28">
        <f>HYPERLINK("https://glints.com//id/opportunities/jobs/public-relation-intern/493d2d2b-136e-4c59-afd7-9cff3e949a8c", "Public Relation Intern")</f>
        <v/>
      </c>
      <c r="D28" t="inlineStr">
        <is>
          <t>Tangerang</t>
        </is>
      </c>
    </row>
    <row r="29">
      <c r="A29" t="inlineStr">
        <is>
          <t>Assistant Operations Manager Intern</t>
        </is>
      </c>
      <c r="B29" t="inlineStr">
        <is>
          <t>Nalagenetics</t>
        </is>
      </c>
      <c r="C29">
        <f>HYPERLINK("https://glints.com//id/opportunities/jobs/assistant-operations-manager-intern/4fa966e2-d49e-439d-b02d-23d46d02432a", "Assistant Operations Manager Intern")</f>
        <v/>
      </c>
      <c r="D29" t="inlineStr">
        <is>
          <t>Kebayoran Lama, Jakarta</t>
        </is>
      </c>
    </row>
    <row r="30">
      <c r="A30" t="inlineStr">
        <is>
          <t>Web Developer</t>
        </is>
      </c>
      <c r="B30" t="inlineStr">
        <is>
          <t>Alan Creative</t>
        </is>
      </c>
      <c r="C30">
        <f>HYPERLINK("https://glints.com//id/opportunities/jobs/web-developer/13f80a34-9b4f-42a5-a47a-67dc5df58e55", "Web Developer")</f>
        <v/>
      </c>
      <c r="D30" t="inlineStr">
        <is>
          <t>Depok</t>
        </is>
      </c>
    </row>
    <row r="31">
      <c r="A31" t="inlineStr">
        <is>
          <t>Event Creative Intern</t>
        </is>
      </c>
      <c r="B31" t="inlineStr">
        <is>
          <t>PT OUSEAN GLOBAL DIGITAL</t>
        </is>
      </c>
      <c r="C31">
        <f>HYPERLINK("https://glints.com//id/opportunities/jobs/event-creative-intern/1237c176-9834-44b7-bc1f-77b656c864c7", "Event Creative Intern")</f>
        <v/>
      </c>
      <c r="D31" t="inlineStr">
        <is>
          <t>Tangerang</t>
        </is>
      </c>
    </row>
    <row r="32">
      <c r="A32" t="inlineStr">
        <is>
          <t>Customer Service (Magang)</t>
        </is>
      </c>
      <c r="B32" t="inlineStr">
        <is>
          <t>PT Kotagede Jewellery Group</t>
        </is>
      </c>
      <c r="C32">
        <f>HYPERLINK("https://glints.com//id/opportunities/jobs/customer-service-magang/f8a39260-9564-443f-a4c4-bc2255b8c843", "Customer Service (Magang)")</f>
        <v/>
      </c>
      <c r="D32" t="inlineStr">
        <is>
          <t>Yogyakarta</t>
        </is>
      </c>
    </row>
    <row r="33">
      <c r="A33" t="inlineStr">
        <is>
          <t xml:space="preserve">Business Development </t>
        </is>
      </c>
      <c r="B33" t="inlineStr">
        <is>
          <t>Arundina</t>
        </is>
      </c>
      <c r="C33">
        <f>HYPERLINK("https://glints.com//id/opportunities/jobs/business-development/ec55830e-86b9-444d-b93e-c7f45a12d171", "Business Development ")</f>
        <v/>
      </c>
      <c r="D33" t="inlineStr">
        <is>
          <t>Jakarta</t>
        </is>
      </c>
    </row>
    <row r="34">
      <c r="A34" t="inlineStr">
        <is>
          <t>Recruiter  (Unpaid Internship)</t>
        </is>
      </c>
      <c r="B34" t="inlineStr">
        <is>
          <t>TerraDua Recruiters</t>
        </is>
      </c>
      <c r="C34">
        <f>HYPERLINK("https://glints.com//id/opportunities/jobs/recruiter-unpaid-internship/c5c77189-5b81-4a62-b328-e05c5875659d", "Recruiter  (Unpaid Internship)")</f>
        <v/>
      </c>
      <c r="D34" t="inlineStr">
        <is>
          <t>Setiabudi, Jakarta</t>
        </is>
      </c>
    </row>
    <row r="35">
      <c r="A35" t="inlineStr">
        <is>
          <t>Website Development Intern</t>
        </is>
      </c>
      <c r="B35" t="inlineStr">
        <is>
          <t>PT OUSEAN GLOBAL DIGITAL</t>
        </is>
      </c>
      <c r="C35">
        <f>HYPERLINK("https://glints.com//id/opportunities/jobs/website-development-intern/824b6ebf-d03e-4671-9ba1-2a46656eecb6", "Website Development Intern")</f>
        <v/>
      </c>
      <c r="D35" t="inlineStr">
        <is>
          <t>Tangerang</t>
        </is>
      </c>
    </row>
    <row r="36">
      <c r="A36" t="inlineStr">
        <is>
          <t>Account Executive Intern (Streaming)</t>
        </is>
      </c>
      <c r="B36" t="inlineStr">
        <is>
          <t>Bali United Football Club</t>
        </is>
      </c>
      <c r="C36">
        <f>HYPERLINK("https://glints.com//id/opportunities/jobs/account-executive-intern-streaming/0053733f-e040-44e4-8925-452531720575", "Account Executive Intern (Streaming)")</f>
        <v/>
      </c>
      <c r="D36" t="inlineStr">
        <is>
          <t>Kebon Jeruk, Jakarta</t>
        </is>
      </c>
    </row>
    <row r="37">
      <c r="A37" t="inlineStr">
        <is>
          <t>UI/UX Designer Magang</t>
        </is>
      </c>
      <c r="B37" t="inlineStr">
        <is>
          <t>PT Qtera Mandiri</t>
        </is>
      </c>
      <c r="C37">
        <f>HYPERLINK("https://glints.com//id/opportunities/jobs/ui-ux-designer-magang/c5863c0f-59d0-44de-b60b-6df3eb196fc8", "UI/UX Designer Magang")</f>
        <v/>
      </c>
      <c r="D37" t="inlineStr">
        <is>
          <t>Kelapa Gading, Jakarta</t>
        </is>
      </c>
    </row>
    <row r="38">
      <c r="A38" t="inlineStr">
        <is>
          <t>Content Writer Intern</t>
        </is>
      </c>
      <c r="B38" t="inlineStr">
        <is>
          <t>PT OUSEAN GLOBAL DIGITAL</t>
        </is>
      </c>
      <c r="C38">
        <f>HYPERLINK("https://glints.com//id/opportunities/jobs/content-writer-intern/117bd2fc-2065-4dab-b03a-7504335d5fe2", "Content Writer Intern")</f>
        <v/>
      </c>
      <c r="D38" t="inlineStr">
        <is>
          <t>Tangerang</t>
        </is>
      </c>
    </row>
    <row r="39">
      <c r="A39" t="inlineStr">
        <is>
          <t>Intern Sales Support</t>
        </is>
      </c>
      <c r="B39" t="inlineStr">
        <is>
          <t>PT Boogie Apparel Indonesia</t>
        </is>
      </c>
      <c r="C39">
        <f>HYPERLINK("https://glints.com//id/opportunities/jobs/intern-sales-support/2261adbc-9741-4378-86f3-89e10aca0a06", "Intern Sales Support")</f>
        <v/>
      </c>
      <c r="D39" t="inlineStr">
        <is>
          <t>Bogor</t>
        </is>
      </c>
    </row>
    <row r="40">
      <c r="A40" t="inlineStr">
        <is>
          <t>Video Editor Intern</t>
        </is>
      </c>
      <c r="B40" t="inlineStr">
        <is>
          <t>PT OUSEAN GLOBAL DIGITAL</t>
        </is>
      </c>
      <c r="C40">
        <f>HYPERLINK("https://glints.com//id/opportunities/jobs/video-editor-intern/272ce465-1d18-4a33-b92a-f58a40079d7a", "Video Editor Intern")</f>
        <v/>
      </c>
      <c r="D40" t="inlineStr">
        <is>
          <t>Tangerang</t>
        </is>
      </c>
    </row>
    <row r="41">
      <c r="A41" t="inlineStr">
        <is>
          <t>Admin Officer Internship [Yogyakarta]</t>
        </is>
      </c>
      <c r="B41" t="inlineStr">
        <is>
          <t>PT Inovasi Sukses Sentosa</t>
        </is>
      </c>
      <c r="C41">
        <f>HYPERLINK("https://glints.com//id/opportunities/jobs/admin-officer-internship-yogyakarta/0f718265-dcfb-4f44-ae06-659ebd9b963d", "Admin Officer Internship [Yogyakarta]")</f>
        <v/>
      </c>
      <c r="D41" t="inlineStr">
        <is>
          <t>Yogyakarta</t>
        </is>
      </c>
    </row>
    <row r="42">
      <c r="A42" t="inlineStr">
        <is>
          <t>Video Editor Intern</t>
        </is>
      </c>
      <c r="B42" t="inlineStr">
        <is>
          <t>PT OUSEAN GLOBAL DIGITAL</t>
        </is>
      </c>
      <c r="C42">
        <f>HYPERLINK("https://glints.com//id/opportunities/jobs/video-editor-intern/946d5aeb-cd80-4733-8ee3-27479410be6d", "Video Editor Intern")</f>
        <v/>
      </c>
      <c r="D42" t="inlineStr">
        <is>
          <t>Tangerang</t>
        </is>
      </c>
    </row>
    <row r="43">
      <c r="A43" t="inlineStr">
        <is>
          <t>Academic Team Intern</t>
        </is>
      </c>
      <c r="B43" t="inlineStr">
        <is>
          <t>PT OUSEAN GLOBAL DIGITAL</t>
        </is>
      </c>
      <c r="C43">
        <f>HYPERLINK("https://glints.com//id/opportunities/jobs/academic-team-intern/b18e187a-5e3e-4963-a543-3dd8e8a8a00c", "Academic Team Intern")</f>
        <v/>
      </c>
      <c r="D43" t="inlineStr">
        <is>
          <t>Tangerang</t>
        </is>
      </c>
    </row>
    <row r="44">
      <c r="A44" t="inlineStr">
        <is>
          <t>Full Stack Developer Intern</t>
        </is>
      </c>
      <c r="B44" t="inlineStr">
        <is>
          <t>Umify</t>
        </is>
      </c>
      <c r="C44">
        <f>HYPERLINK("https://glints.com//id/opportunities/jobs/full-stack-developer-intern/d8bca711-d46a-4cb7-a21e-84d457db1bb5", "Full Stack Developer Intern")</f>
        <v/>
      </c>
      <c r="D44" t="inlineStr">
        <is>
          <t>Jakarta</t>
        </is>
      </c>
    </row>
    <row r="45">
      <c r="A45" t="inlineStr">
        <is>
          <t>Sales and Marketing Intern</t>
        </is>
      </c>
      <c r="B45" t="inlineStr">
        <is>
          <t>PT Sree International Indonesia</t>
        </is>
      </c>
      <c r="C45">
        <f>HYPERLINK("https://glints.com//id/opportunities/jobs/sales-and-marketing-intern/d153ec51-4e62-4f28-873c-2d0cf2175da6", "Sales and Marketing Intern")</f>
        <v/>
      </c>
      <c r="D45" t="inlineStr">
        <is>
          <t>Jakarta</t>
        </is>
      </c>
    </row>
    <row r="46">
      <c r="A46" t="inlineStr">
        <is>
          <t>Graphic Designer</t>
        </is>
      </c>
      <c r="B46" t="inlineStr">
        <is>
          <t>Clappers 'N Co</t>
        </is>
      </c>
      <c r="C46">
        <f>HYPERLINK("https://glints.com//id/opportunities/jobs/graphic-designer/5ff9a13b-a0a6-4741-8aa9-7b0c5513adaa", "Graphic Designer")</f>
        <v/>
      </c>
      <c r="D46" t="inlineStr">
        <is>
          <t>Mampang Prapatan, Jakarta</t>
        </is>
      </c>
    </row>
    <row r="47">
      <c r="A47" t="inlineStr">
        <is>
          <t>Academic Team Intern</t>
        </is>
      </c>
      <c r="B47" t="inlineStr">
        <is>
          <t>PT OUSEAN GLOBAL DIGITAL</t>
        </is>
      </c>
      <c r="C47">
        <f>HYPERLINK("https://glints.com//id/opportunities/jobs/academic-team-intern/a87bb60f-a0b8-40f3-97a3-518dc407f304", "Academic Team Intern")</f>
        <v/>
      </c>
      <c r="D47" t="inlineStr">
        <is>
          <t>Tangerang</t>
        </is>
      </c>
    </row>
    <row r="48">
      <c r="A48" t="inlineStr">
        <is>
          <t>Content Creator Intern</t>
        </is>
      </c>
      <c r="B48" t="inlineStr">
        <is>
          <t>PT OUSEAN GLOBAL DIGITAL</t>
        </is>
      </c>
      <c r="C48">
        <f>HYPERLINK("https://glints.com//id/opportunities/jobs/content-creator-intern/5a385688-7a56-4bb5-8d37-235dec441bbf", "Content Creator Intern")</f>
        <v/>
      </c>
      <c r="D48" t="inlineStr">
        <is>
          <t>Tangerang</t>
        </is>
      </c>
    </row>
    <row r="49">
      <c r="A49" t="inlineStr">
        <is>
          <t>Creative Intern</t>
        </is>
      </c>
      <c r="B49" t="inlineStr">
        <is>
          <t>PT. Mega Panen Abadi (Panama Sandal)</t>
        </is>
      </c>
      <c r="C49">
        <f>HYPERLINK("https://glints.com//id/opportunities/jobs/creative-intern/9cbf1196-8974-4ded-a22b-8376e46a6863", "Creative Intern")</f>
        <v/>
      </c>
      <c r="D49" t="inlineStr">
        <is>
          <t>Kembangan, Jakarta</t>
        </is>
      </c>
    </row>
    <row r="50">
      <c r="A50" t="inlineStr">
        <is>
          <t>Product Officer Intern</t>
        </is>
      </c>
      <c r="B50" t="inlineStr">
        <is>
          <t>PT OUSEAN GLOBAL DIGITAL</t>
        </is>
      </c>
      <c r="C50">
        <f>HYPERLINK("https://glints.com//id/opportunities/jobs/product-officer-intern/acd18f3b-26aa-4118-9f2e-ac9f4ce13c68", "Product Officer Intern")</f>
        <v/>
      </c>
      <c r="D50" t="inlineStr">
        <is>
          <t>Tangerang</t>
        </is>
      </c>
    </row>
    <row r="51">
      <c r="A51" t="inlineStr">
        <is>
          <t>Marketing Analyst - Internship</t>
        </is>
      </c>
      <c r="B51" t="inlineStr">
        <is>
          <t>Lolab Indonesia</t>
        </is>
      </c>
      <c r="C51">
        <f>HYPERLINK("https://glints.com//id/opportunities/jobs/marketing-analyst-internship/8708b4af-f932-4985-b735-db2b26c88541", "Marketing Analyst - Internship")</f>
        <v/>
      </c>
      <c r="D51" t="inlineStr">
        <is>
          <t>Tangerang</t>
        </is>
      </c>
    </row>
    <row r="52">
      <c r="A52" t="inlineStr">
        <is>
          <t>Business Development Partner Intern</t>
        </is>
      </c>
      <c r="B52" t="inlineStr">
        <is>
          <t>PT OUSEAN GLOBAL DIGITAL</t>
        </is>
      </c>
      <c r="C52">
        <f>HYPERLINK("https://glints.com//id/opportunities/jobs/business-development-partner-intern/6d830dcd-9270-45c3-a49f-980e30703262", "Business Development Partner Intern")</f>
        <v/>
      </c>
      <c r="D52" t="inlineStr">
        <is>
          <t>Tangerang</t>
        </is>
      </c>
    </row>
    <row r="53">
      <c r="A53" t="inlineStr">
        <is>
          <t>GRAPHIC DESIGNER</t>
        </is>
      </c>
      <c r="B53" t="inlineStr">
        <is>
          <t>Roote Trails</t>
        </is>
      </c>
      <c r="C53">
        <f>HYPERLINK("https://glints.com//id/opportunities/jobs/graphic-designer/bb4b6065-adfa-4cc4-990b-db7ee6c59fcb", "GRAPHIC DESIGNER")</f>
        <v/>
      </c>
      <c r="D53" t="inlineStr">
        <is>
          <t>Yogyakarta</t>
        </is>
      </c>
    </row>
    <row r="54">
      <c r="A54" t="inlineStr">
        <is>
          <t>Backend Developer</t>
        </is>
      </c>
      <c r="B54" t="inlineStr">
        <is>
          <t>PT. Mega Harapan Mulia (Kelas.com)</t>
        </is>
      </c>
      <c r="C54">
        <f>HYPERLINK("https://glints.com//id/opportunities/jobs/backend-developer/0b7312b7-d6a5-48b8-bd12-4d4c5fd45cb8", "Backend Developer")</f>
        <v/>
      </c>
      <c r="D54" t="inlineStr">
        <is>
          <t>Grogol Petamburan, Jakarta</t>
        </is>
      </c>
    </row>
    <row r="55">
      <c r="A55" t="inlineStr">
        <is>
          <t>Graphic Designer Intern</t>
        </is>
      </c>
      <c r="B55" t="inlineStr">
        <is>
          <t>PT OUSEAN GLOBAL DIGITAL</t>
        </is>
      </c>
      <c r="C55">
        <f>HYPERLINK("https://glints.com//id/opportunities/jobs/graphic-designer-intern/ed716bed-fb16-4135-81a8-58ef7ad8af0b", "Graphic Designer Intern")</f>
        <v/>
      </c>
      <c r="D55" t="inlineStr">
        <is>
          <t>Tangerang</t>
        </is>
      </c>
    </row>
    <row r="56">
      <c r="A56" t="inlineStr">
        <is>
          <t>Tax Adviser Intern</t>
        </is>
      </c>
      <c r="B56" t="inlineStr">
        <is>
          <t>Pajak.io</t>
        </is>
      </c>
      <c r="C56">
        <f>HYPERLINK("https://glints.com//id/opportunities/jobs/tax-adviser-intern/7d346718-597e-4805-b07e-8459344e8913", "Tax Adviser Intern")</f>
        <v/>
      </c>
      <c r="D56" t="inlineStr">
        <is>
          <t>Jakarta</t>
        </is>
      </c>
    </row>
    <row r="57">
      <c r="A57" t="inlineStr">
        <is>
          <t>Product Admin Intern</t>
        </is>
      </c>
      <c r="B57" t="inlineStr">
        <is>
          <t>PT. Mecapan Kreasi Indonesia</t>
        </is>
      </c>
      <c r="C57">
        <f>HYPERLINK("https://glints.com//id/opportunities/jobs/product-admin-intern/d56ac358-b340-4dd4-9bad-85d4046114f0", "Product Admin Intern")</f>
        <v/>
      </c>
      <c r="D57" t="inlineStr">
        <is>
          <t>Cilandak, Jakarta</t>
        </is>
      </c>
    </row>
    <row r="58">
      <c r="A58" t="inlineStr">
        <is>
          <t>Graphic Designer intern</t>
        </is>
      </c>
      <c r="B58" t="inlineStr">
        <is>
          <t>Sharkmind.id</t>
        </is>
      </c>
      <c r="C58">
        <f>HYPERLINK("https://glints.com//id/opportunities/jobs/graphic-designer-intern/b4e37ddf-2989-4f6d-a3a8-12f73bf38a16", "Graphic Designer intern")</f>
        <v/>
      </c>
      <c r="D58" t="inlineStr">
        <is>
          <t>Jakarta</t>
        </is>
      </c>
    </row>
    <row r="59">
      <c r="A59" t="inlineStr">
        <is>
          <t>Intern Creative</t>
        </is>
      </c>
      <c r="B59" t="inlineStr">
        <is>
          <t>Famous Allstars</t>
        </is>
      </c>
      <c r="C59">
        <f>HYPERLINK("https://glints.com//id/opportunities/jobs/intern-creative/65957bb4-04ec-435e-9041-f006deff1bc5", "Intern Creative")</f>
        <v/>
      </c>
      <c r="D59" t="inlineStr">
        <is>
          <t>Senayan, Jakarta</t>
        </is>
      </c>
    </row>
    <row r="60">
      <c r="A60" t="inlineStr">
        <is>
          <t>Graphic Designer Intern</t>
        </is>
      </c>
      <c r="B60" t="inlineStr">
        <is>
          <t>Prestisa</t>
        </is>
      </c>
      <c r="C60">
        <f>HYPERLINK("https://glints.com//id/opportunities/jobs/graphic-designer-intern/a6dace09-f2e5-4afd-9adc-034d29adb0f6", "Graphic Designer Intern")</f>
        <v/>
      </c>
      <c r="D60" t="inlineStr">
        <is>
          <t>Bekasi</t>
        </is>
      </c>
    </row>
    <row r="61">
      <c r="A61" t="inlineStr">
        <is>
          <t>Digital Marketing (Paid Internship)</t>
        </is>
      </c>
      <c r="B61" t="inlineStr">
        <is>
          <t>Airee Business Centre</t>
        </is>
      </c>
      <c r="C61">
        <f>HYPERLINK("https://glints.com//id/opportunities/jobs/digital-marketing-paid-internship/d189e40d-6ac8-407f-a4ba-41a58f366382", "Digital Marketing (Paid Internship)")</f>
        <v/>
      </c>
      <c r="D61" t="inlineStr">
        <is>
          <t>Bandung</t>
        </is>
      </c>
    </row>
    <row r="62">
      <c r="A62" t="inlineStr">
        <is>
          <t>Coding Instructor For Kids-Mojokerto</t>
        </is>
      </c>
      <c r="B62" t="inlineStr">
        <is>
          <t>PT Binar Inovasi Digital (BINOV)</t>
        </is>
      </c>
      <c r="C62">
        <f>HYPERLINK("https://glints.com//id/opportunities/jobs/coding-instructor-for-kids-mojokerto/4e33c1c7-426b-4266-91fa-14edfef3b854", "Coding Instructor For Kids-Mojokerto")</f>
        <v/>
      </c>
      <c r="D62" t="inlineStr">
        <is>
          <t>Mojokerto</t>
        </is>
      </c>
    </row>
    <row r="63">
      <c r="A63" t="inlineStr">
        <is>
          <t>Talent Social Media (Yogyakarta)</t>
        </is>
      </c>
      <c r="B63" t="inlineStr">
        <is>
          <t>Pt Lintas Batas Dagang Internasional</t>
        </is>
      </c>
      <c r="C63">
        <f>HYPERLINK("https://glints.com//id/opportunities/jobs/talent-social-media-yogyakarta/a7818375-cf6b-4804-8508-b15721790334", "Talent Social Media (Yogyakarta)")</f>
        <v/>
      </c>
      <c r="D63" t="inlineStr">
        <is>
          <t>Yogyakarta</t>
        </is>
      </c>
    </row>
    <row r="64">
      <c r="A64" t="inlineStr">
        <is>
          <t>Graphic Designer (Internship)</t>
        </is>
      </c>
      <c r="B64" t="inlineStr">
        <is>
          <t>PT. Sekarmas Nusantara</t>
        </is>
      </c>
      <c r="C64">
        <f>HYPERLINK("https://glints.com//id/opportunities/jobs/graphic-designer-internship/478011fb-1840-4434-9d9e-bba111574ed8", "Graphic Designer (Internship)")</f>
        <v/>
      </c>
      <c r="D64" t="inlineStr">
        <is>
          <t>Sleman</t>
        </is>
      </c>
    </row>
    <row r="65">
      <c r="A65" t="inlineStr">
        <is>
          <t>Marketing Komunikasi</t>
        </is>
      </c>
      <c r="B65" t="inlineStr">
        <is>
          <t>Magang Jogja</t>
        </is>
      </c>
      <c r="C65">
        <f>HYPERLINK("https://glints.com//id/opportunities/jobs/marketing-komunikasi/2f739e91-1bb3-405d-be10-8f84868c0bba", "Marketing Komunikasi")</f>
        <v/>
      </c>
      <c r="D65" t="inlineStr">
        <is>
          <t>Yogyakarta</t>
        </is>
      </c>
    </row>
    <row r="66">
      <c r="A66" t="inlineStr">
        <is>
          <t xml:space="preserve">Tik Tok Creator </t>
        </is>
      </c>
      <c r="B66" t="inlineStr">
        <is>
          <t>Magang Jogja</t>
        </is>
      </c>
      <c r="C66">
        <f>HYPERLINK("https://glints.com//id/opportunities/jobs/tik-tok-creator/6ef8bd85-0d64-48b7-9128-137689da39e6", "Tik Tok Creator ")</f>
        <v/>
      </c>
      <c r="D66" t="inlineStr">
        <is>
          <t>Yogyakarta</t>
        </is>
      </c>
    </row>
    <row r="67">
      <c r="A67" t="inlineStr">
        <is>
          <t>Marketplace Specialist Internship</t>
        </is>
      </c>
      <c r="B67" t="inlineStr">
        <is>
          <t>Socmedia Agency</t>
        </is>
      </c>
      <c r="C67">
        <f>HYPERLINK("https://glints.com//id/opportunities/jobs/marketplace-specialist-internship/6b12247a-8a14-49f5-af6c-9425d4564826", "Marketplace Specialist Internship")</f>
        <v/>
      </c>
      <c r="D67" t="inlineStr">
        <is>
          <t>Solo</t>
        </is>
      </c>
    </row>
    <row r="68">
      <c r="A68" t="inlineStr">
        <is>
          <t>CONTENT CREATOR (PAID INTERNSHIP)</t>
        </is>
      </c>
      <c r="B68" t="inlineStr">
        <is>
          <t>CV Media Bersama Group</t>
        </is>
      </c>
      <c r="C68">
        <f>HYPERLINK("https://glints.com//id/opportunities/jobs/content-creator-paid-internship/251c274a-c9d8-4b3c-b9e6-509abff0e2ad", "CONTENT CREATOR (PAID INTERNSHIP)")</f>
        <v/>
      </c>
      <c r="D68" t="inlineStr">
        <is>
          <t>Solo</t>
        </is>
      </c>
    </row>
    <row r="69">
      <c r="A69" t="inlineStr">
        <is>
          <t xml:space="preserve">Marketing </t>
        </is>
      </c>
      <c r="B69" t="inlineStr">
        <is>
          <t>Hebat Institute</t>
        </is>
      </c>
      <c r="C69">
        <f>HYPERLINK("https://glints.com//id/opportunities/jobs/marketing/c0d0bf72-48d1-4957-bf63-b9877060a551", "Marketing ")</f>
        <v/>
      </c>
      <c r="D69" t="inlineStr">
        <is>
          <t>Yogyakarta</t>
        </is>
      </c>
    </row>
    <row r="70">
      <c r="A70" t="inlineStr">
        <is>
          <t>Intern Graphic Designer</t>
        </is>
      </c>
      <c r="B70" t="inlineStr">
        <is>
          <t>PT Planells Capital Investments</t>
        </is>
      </c>
      <c r="C70">
        <f>HYPERLINK("https://glints.com//id/opportunities/jobs/intern-graphic-designer/56eaceba-66d0-4e3e-9845-5aeb446faf80", "Intern Graphic Designer")</f>
        <v/>
      </c>
      <c r="D70" t="inlineStr">
        <is>
          <t>Seminyak town</t>
        </is>
      </c>
    </row>
    <row r="71">
      <c r="A71" t="inlineStr">
        <is>
          <t>Talent and Creator Internship</t>
        </is>
      </c>
      <c r="B71" t="inlineStr">
        <is>
          <t>Kreativv ID</t>
        </is>
      </c>
      <c r="C71">
        <f>HYPERLINK("https://glints.com//id/opportunities/jobs/talent-and-creator-internship/2efe00e0-9523-403b-9b3d-d1efd06614cf", "Talent and Creator Internship")</f>
        <v/>
      </c>
      <c r="D71" t="inlineStr">
        <is>
          <t>Kelapa Gading, Jakarta</t>
        </is>
      </c>
    </row>
    <row r="72">
      <c r="A72" t="inlineStr">
        <is>
          <t>RnD Mekatronika Magang</t>
        </is>
      </c>
      <c r="B72" t="inlineStr">
        <is>
          <t>PT Qtera Mandiri</t>
        </is>
      </c>
      <c r="C72">
        <f>HYPERLINK("https://glints.com//id/opportunities/jobs/rnd-mekatronika-magang/a6514da3-eaee-4212-b45c-47ad0cf2a4c3", "RnD Mekatronika Magang")</f>
        <v/>
      </c>
      <c r="D72" t="inlineStr">
        <is>
          <t>Jakarta</t>
        </is>
      </c>
    </row>
    <row r="73">
      <c r="A73" t="inlineStr">
        <is>
          <t>Internship Business Development</t>
        </is>
      </c>
      <c r="B73" t="inlineStr">
        <is>
          <t>Arah Consultant</t>
        </is>
      </c>
      <c r="C73">
        <f>HYPERLINK("https://glints.com//id/opportunities/jobs/internship-business-development/0685dc1b-0436-4b92-82e9-fbb0ed35483f", "Internship Business Development")</f>
        <v/>
      </c>
      <c r="D73" t="inlineStr">
        <is>
          <t>Yogyakarta</t>
        </is>
      </c>
    </row>
    <row r="74">
      <c r="A74" t="inlineStr">
        <is>
          <t>STUDENT BRAND AMBASSADORS - PALEMBANG</t>
        </is>
      </c>
      <c r="B74" t="inlineStr">
        <is>
          <t>noDokter</t>
        </is>
      </c>
      <c r="C74">
        <f>HYPERLINK("https://glints.com//id/opportunities/jobs/student-brand-ambassadors-palembang/41085b2e-be0e-49ef-ac00-b5ae6fb60a46", "STUDENT BRAND AMBASSADORS - PALEMBANG")</f>
        <v/>
      </c>
      <c r="D74" t="inlineStr">
        <is>
          <t>Palembang</t>
        </is>
      </c>
    </row>
    <row r="75">
      <c r="A75" t="inlineStr">
        <is>
          <t>Content Creator Internship</t>
        </is>
      </c>
      <c r="B75" t="inlineStr">
        <is>
          <t>PT Mari Buka Akses</t>
        </is>
      </c>
      <c r="C75">
        <f>HYPERLINK("https://glints.com//id/opportunities/jobs/content-creator-internship/f1ff4846-fb51-4a71-a23b-ae59560f1332", "Content Creator Internship")</f>
        <v/>
      </c>
      <c r="D75" t="inlineStr">
        <is>
          <t>Denpasar</t>
        </is>
      </c>
    </row>
    <row r="76">
      <c r="A76" t="inlineStr">
        <is>
          <t>Motion Graphic Design Internship</t>
        </is>
      </c>
      <c r="B76" t="inlineStr">
        <is>
          <t>PT Qtera Mandiri</t>
        </is>
      </c>
      <c r="C76">
        <f>HYPERLINK("https://glints.com//id/opportunities/jobs/motion-graphic-design-internship/4542334f-8896-48c1-a62a-124bd39322f3", "Motion Graphic Design Internship")</f>
        <v/>
      </c>
      <c r="D76" t="inlineStr">
        <is>
          <t>Jakarta</t>
        </is>
      </c>
    </row>
    <row r="77">
      <c r="A77" t="inlineStr">
        <is>
          <t>PKL Motion Grafis</t>
        </is>
      </c>
      <c r="B77" t="inlineStr">
        <is>
          <t>PT Qtera Mandiri</t>
        </is>
      </c>
      <c r="C77">
        <f>HYPERLINK("https://glints.com//id/opportunities/jobs/pkl-motion-grafis/6de31b42-8071-4d73-bab3-c598be6ce690", "PKL Motion Grafis")</f>
        <v/>
      </c>
      <c r="D77" t="inlineStr">
        <is>
          <t>Jakarta</t>
        </is>
      </c>
    </row>
    <row r="78">
      <c r="A78" t="inlineStr">
        <is>
          <t>Internship Mekatronika RnD</t>
        </is>
      </c>
      <c r="B78" t="inlineStr">
        <is>
          <t>PT Qtera Mandiri</t>
        </is>
      </c>
      <c r="C78">
        <f>HYPERLINK("https://glints.com//id/opportunities/jobs/internship-mekatronika-rnd/38d1a807-544e-44fc-977a-519a903bbdfc", "Internship Mekatronika RnD")</f>
        <v/>
      </c>
      <c r="D78" t="inlineStr">
        <is>
          <t>Jakarta</t>
        </is>
      </c>
    </row>
    <row r="79">
      <c r="A79" t="inlineStr">
        <is>
          <t>STUDENT BRAND AMBASSADORS - SAMARINDA</t>
        </is>
      </c>
      <c r="B79" t="inlineStr">
        <is>
          <t>noDokter</t>
        </is>
      </c>
      <c r="C79">
        <f>HYPERLINK("https://glints.com//id/opportunities/jobs/student-brand-ambassadors-samarinda/eb50c894-a71c-4061-9129-6d4b60afb387", "STUDENT BRAND AMBASSADORS - SAMARINDA")</f>
        <v/>
      </c>
      <c r="D79" t="inlineStr">
        <is>
          <t>Samarinda</t>
        </is>
      </c>
    </row>
    <row r="80">
      <c r="A80" t="inlineStr">
        <is>
          <t>STUDENT BRAND AMBASSADORS - BALI</t>
        </is>
      </c>
      <c r="B80" t="inlineStr">
        <is>
          <t>noDokter</t>
        </is>
      </c>
      <c r="C80">
        <f>HYPERLINK("https://glints.com//id/opportunities/jobs/student-brand-ambassadors-bali/32fd251d-73d2-468f-bae9-db66aa1fb4e3", "STUDENT BRAND AMBASSADORS - BALI")</f>
        <v/>
      </c>
      <c r="D80" t="inlineStr">
        <is>
          <t>Denpasar</t>
        </is>
      </c>
    </row>
    <row r="81">
      <c r="A81" t="inlineStr">
        <is>
          <t>STUDENT BRAND AMBASSADORS - MAKASSAR</t>
        </is>
      </c>
      <c r="B81" t="inlineStr">
        <is>
          <t>noDokter</t>
        </is>
      </c>
      <c r="C81">
        <f>HYPERLINK("https://glints.com//id/opportunities/jobs/student-brand-ambassadors-makassar/cbcb21c3-09a4-41e7-9c9a-c0cb64eb326b", "STUDENT BRAND AMBASSADORS - MAKASSAR")</f>
        <v/>
      </c>
      <c r="D81" t="inlineStr">
        <is>
          <t>Makassar</t>
        </is>
      </c>
    </row>
    <row r="82">
      <c r="A82" t="inlineStr">
        <is>
          <t>STUDENT BRAND AMBASSADORS - PADANG</t>
        </is>
      </c>
      <c r="B82" t="inlineStr">
        <is>
          <t>noDokter</t>
        </is>
      </c>
      <c r="C82">
        <f>HYPERLINK("https://glints.com//id/opportunities/jobs/student-brand-ambassadors-padang/1db68133-db1f-479c-b0d8-3b683c697ad8", "STUDENT BRAND AMBASSADORS - PADANG")</f>
        <v/>
      </c>
      <c r="D82" t="inlineStr">
        <is>
          <t>Padang</t>
        </is>
      </c>
    </row>
    <row r="83">
      <c r="A83" t="inlineStr">
        <is>
          <t>STUDENT BRAND AMBASSADORS - JAKARTA</t>
        </is>
      </c>
      <c r="B83" t="inlineStr">
        <is>
          <t>noDokter</t>
        </is>
      </c>
      <c r="C83">
        <f>HYPERLINK("https://glints.com//id/opportunities/jobs/student-brand-ambassadors-jakarta/1f2115ff-c62f-4605-a01f-16b81627c14d", "STUDENT BRAND AMBASSADORS - JAKARTA")</f>
        <v/>
      </c>
      <c r="D83" t="inlineStr">
        <is>
          <t>Jakarta</t>
        </is>
      </c>
    </row>
    <row r="84">
      <c r="A84" t="inlineStr">
        <is>
          <t>Motion Graphic Design Internship</t>
        </is>
      </c>
      <c r="B84" t="inlineStr">
        <is>
          <t>PT Qtera Mandiri</t>
        </is>
      </c>
      <c r="C84">
        <f>HYPERLINK("https://glints.com//id/opportunities/jobs/motion-graphic-design-internship/fc484e5d-d873-4e64-8f81-c9d57ee620c7", "Motion Graphic Design Internship")</f>
        <v/>
      </c>
      <c r="D84" t="inlineStr">
        <is>
          <t>Jakarta</t>
        </is>
      </c>
    </row>
    <row r="85">
      <c r="A85" t="inlineStr">
        <is>
          <t>Intern Digital Marketing</t>
        </is>
      </c>
      <c r="B85" t="inlineStr">
        <is>
          <t>Arah Consultant</t>
        </is>
      </c>
      <c r="C85">
        <f>HYPERLINK("https://glints.com//id/opportunities/jobs/intern-digital-marketing/bf572ed0-640d-4d66-99ce-235713aef00b", "Intern Digital Marketing")</f>
        <v/>
      </c>
      <c r="D85" t="inlineStr">
        <is>
          <t>Yogyakarta</t>
        </is>
      </c>
    </row>
    <row r="86">
      <c r="A86" t="inlineStr">
        <is>
          <t>Content Creator</t>
        </is>
      </c>
      <c r="B86" t="inlineStr">
        <is>
          <t>Bypulsa Indonesia</t>
        </is>
      </c>
      <c r="C86">
        <f>HYPERLINK("https://glints.com//id/opportunities/jobs/content-creator/c39fc204-1d03-4f66-b1b2-e4771d07fc2f", "Content Creator")</f>
        <v/>
      </c>
      <c r="D86" t="inlineStr">
        <is>
          <t>Madiun</t>
        </is>
      </c>
    </row>
    <row r="87">
      <c r="A87" t="inlineStr">
        <is>
          <t>Tiktok Content Creator Internship</t>
        </is>
      </c>
      <c r="B87" t="inlineStr">
        <is>
          <t>MIO&amp;PARTNERS.</t>
        </is>
      </c>
      <c r="C87">
        <f>HYPERLINK("https://glints.com//id/opportunities/jobs/tiktok-content-creator-internship/9106341b-4a90-4971-a4f7-415bd5dcddc6", "Tiktok Content Creator Internship")</f>
        <v/>
      </c>
      <c r="D87" t="inlineStr">
        <is>
          <t>Denpasar</t>
        </is>
      </c>
    </row>
    <row r="88">
      <c r="A88" t="inlineStr">
        <is>
          <t>Marketing Associate</t>
        </is>
      </c>
      <c r="B88" t="inlineStr">
        <is>
          <t>aroom.id</t>
        </is>
      </c>
      <c r="C88">
        <f>HYPERLINK("https://glints.com//id/opportunities/jobs/marketing-associate/285f786d-5a25-48bb-98a9-1ee49ab86def", "Marketing Associate")</f>
        <v/>
      </c>
      <c r="D88" t="inlineStr">
        <is>
          <t>Tangerang</t>
        </is>
      </c>
    </row>
    <row r="89">
      <c r="A89" t="inlineStr">
        <is>
          <t>Manufacture Design Interior based on project</t>
        </is>
      </c>
      <c r="B89" t="inlineStr">
        <is>
          <t>PT Etex Building Performance Indonesia</t>
        </is>
      </c>
      <c r="C89">
        <f>HYPERLINK("https://glints.com//id/opportunities/jobs/manufacture-design-interior-based-on-project/827e831c-dc04-4190-8cf5-3af6985ae951", "Manufacture Design Interior based on project")</f>
        <v/>
      </c>
      <c r="D89" t="inlineStr">
        <is>
          <t>Gresik</t>
        </is>
      </c>
    </row>
    <row r="90">
      <c r="A90" t="inlineStr">
        <is>
          <t>Junior Graphic Design Intern</t>
        </is>
      </c>
      <c r="B90" t="inlineStr">
        <is>
          <t>Pandawa Agri Indonesia</t>
        </is>
      </c>
      <c r="C90">
        <f>HYPERLINK("https://glints.com//id/opportunities/jobs/junior-graphic-design-intern/a0bc462c-1b62-4a03-a374-6e269143f204", "Junior Graphic Design Intern")</f>
        <v/>
      </c>
      <c r="D90" t="inlineStr">
        <is>
          <t>Banyuwangi</t>
        </is>
      </c>
    </row>
    <row r="91">
      <c r="A91" t="inlineStr">
        <is>
          <t>Mobile Development Intern</t>
        </is>
      </c>
      <c r="B91" t="inlineStr">
        <is>
          <t>Pandawa Agri Indonesia</t>
        </is>
      </c>
      <c r="C91">
        <f>HYPERLINK("https://glints.com//id/opportunities/jobs/mobile-development-intern/0d093e58-2125-46ea-83f3-f43f3d4546e4", "Mobile Development Intern")</f>
        <v/>
      </c>
      <c r="D91" t="inlineStr">
        <is>
          <t>Banyuwangi</t>
        </is>
      </c>
    </row>
    <row r="92">
      <c r="A92" t="inlineStr">
        <is>
          <t>Mechatronics RnD Internship</t>
        </is>
      </c>
      <c r="B92" t="inlineStr">
        <is>
          <t>PT Qtera Mandiri</t>
        </is>
      </c>
      <c r="C92">
        <f>HYPERLINK("https://glints.com//id/opportunities/jobs/mechatronics-rnd-internship/c2852947-7837-4d71-8dd5-df8b2fdcbfac", "Mechatronics RnD Internship")</f>
        <v/>
      </c>
      <c r="D92" t="inlineStr">
        <is>
          <t>Jakarta</t>
        </is>
      </c>
    </row>
    <row r="93">
      <c r="A93" t="inlineStr">
        <is>
          <t>Internship Flutter Programmer Mobile</t>
        </is>
      </c>
      <c r="B93" t="inlineStr">
        <is>
          <t>PT Qtera Mandiri</t>
        </is>
      </c>
      <c r="C93">
        <f>HYPERLINK("https://glints.com//id/opportunities/jobs/internship-flutter-programmer-mobile/0c222f3d-42d1-4607-9b43-972ac908f05e", "Internship Flutter Programmer Mobile")</f>
        <v/>
      </c>
      <c r="D93" t="inlineStr">
        <is>
          <t>Jakarta</t>
        </is>
      </c>
    </row>
    <row r="94">
      <c r="A94" t="inlineStr">
        <is>
          <t>Videographer  - Internship</t>
        </is>
      </c>
      <c r="B94" t="inlineStr">
        <is>
          <t>PT Deneva (DomaiNesia)</t>
        </is>
      </c>
      <c r="C94">
        <f>HYPERLINK("https://glints.com//id/opportunities/jobs/videographer-internship/34a85365-97c9-4400-b47e-531117c0edb0", "Videographer  - Internship")</f>
        <v/>
      </c>
      <c r="D94" t="inlineStr">
        <is>
          <t>Yogyakarta</t>
        </is>
      </c>
    </row>
    <row r="95">
      <c r="A95" t="inlineStr">
        <is>
          <t>Internship Telemarketing</t>
        </is>
      </c>
      <c r="B95" t="inlineStr">
        <is>
          <t>PT Qtera Mandiri</t>
        </is>
      </c>
      <c r="C95">
        <f>HYPERLINK("https://glints.com//id/opportunities/jobs/internship-telemarketing/49e9afad-3db5-4926-9443-6ce1ca2e32a3", "Internship Telemarketing")</f>
        <v/>
      </c>
      <c r="D95" t="inlineStr">
        <is>
          <t>Kelapa Gading, Jakarta</t>
        </is>
      </c>
    </row>
    <row r="96">
      <c r="A96" t="inlineStr">
        <is>
          <t>Video Talent Intern for Social Media</t>
        </is>
      </c>
      <c r="B96" t="inlineStr">
        <is>
          <t>Hallo Group</t>
        </is>
      </c>
      <c r="C96">
        <f>HYPERLINK("https://glints.com//id/opportunities/jobs/video-talent-intern-for-social-media/8ec50138-68a2-49cd-b9b9-6aa884d51df2", "Video Talent Intern for Social Media")</f>
        <v/>
      </c>
      <c r="D96" t="inlineStr">
        <is>
          <t>Sukabumi</t>
        </is>
      </c>
    </row>
    <row r="97">
      <c r="A97" t="inlineStr">
        <is>
          <t>ADVERTISER INTERNSHIP</t>
        </is>
      </c>
      <c r="B97" t="inlineStr">
        <is>
          <t>PT Edukasi Banjir Rezeki (IndoCoach Management)</t>
        </is>
      </c>
      <c r="C97">
        <f>HYPERLINK("https://glints.com//id/opportunities/jobs/advertiser-internship/e540eec2-00ac-4612-abcb-f9d5c6833a13", "ADVERTISER INTERNSHIP")</f>
        <v/>
      </c>
      <c r="D97" t="inlineStr">
        <is>
          <t>Bantul</t>
        </is>
      </c>
    </row>
    <row r="98">
      <c r="A98" t="inlineStr">
        <is>
          <t xml:space="preserve">Internship Arsitek </t>
        </is>
      </c>
      <c r="B98" t="inlineStr">
        <is>
          <t>PT Arta Global Anugerah</t>
        </is>
      </c>
      <c r="C98">
        <f>HYPERLINK("https://glints.com//id/opportunities/jobs/internship-arsitek/f80ae17b-7f45-4286-a078-4dd6b9a3a5e2", "Internship Arsitek ")</f>
        <v/>
      </c>
      <c r="D98" t="inlineStr">
        <is>
          <t>Bekasi</t>
        </is>
      </c>
    </row>
    <row r="99">
      <c r="A99" t="inlineStr">
        <is>
          <t>Coding Instructor For Kids-Sidoarjo</t>
        </is>
      </c>
      <c r="B99" t="inlineStr">
        <is>
          <t>PT Binar Inovasi Digital (BINOV)</t>
        </is>
      </c>
      <c r="C99">
        <f>HYPERLINK("https://glints.com//id/opportunities/jobs/coding-instructor-for-kids-sidoarjo/7d97dcd4-3e5f-4b71-abda-b1d95e24dde6", "Coding Instructor For Kids-Sidoarjo")</f>
        <v/>
      </c>
      <c r="D99" t="inlineStr">
        <is>
          <t>Sidoarjo</t>
        </is>
      </c>
    </row>
    <row r="100">
      <c r="A100" t="inlineStr">
        <is>
          <t>Coding Instructor For Kids-Pasuruan</t>
        </is>
      </c>
      <c r="B100" t="inlineStr">
        <is>
          <t>PT Binar Inovasi Digital (BINOV)</t>
        </is>
      </c>
      <c r="C100">
        <f>HYPERLINK("https://glints.com//id/opportunities/jobs/coding-instructor-for-kids-pasuruan/3ca95878-c5e1-475e-8817-5f05b6bfd43a", "Coding Instructor For Kids-Pasuruan")</f>
        <v/>
      </c>
      <c r="D100" t="inlineStr">
        <is>
          <t>Pasuruan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2023-01-10T15:34:27Z</dcterms:created>
  <dcterms:modified xmlns:dcterms="http://purl.org/dc/terms/" xmlns:xsi="http://www.w3.org/2001/XMLSchema-instance" xsi:type="dcterms:W3CDTF">2023-01-10T15:34:27Z</dcterms:modified>
</cp:coreProperties>
</file>