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Ex3.xml" ContentType="application/vnd.ms-office.chartex+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Ex4.xml" ContentType="application/vnd.ms-office.chartex+xml"/>
  <Override PartName="/xl/charts/style17.xml" ContentType="application/vnd.ms-office.chartstyle+xml"/>
  <Override PartName="/xl/charts/colors1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https://d.docs.live.net/df6bfa3a4b873e04/Desktop/"/>
    </mc:Choice>
  </mc:AlternateContent>
  <xr:revisionPtr revIDLastSave="1442" documentId="13_ncr:1_{A635AB83-4593-4243-9F21-BEBD7FBCCE98}" xr6:coauthVersionLast="47" xr6:coauthVersionMax="47" xr10:uidLastSave="{CF4A67F7-3195-4133-B8F6-91DF13948650}"/>
  <bookViews>
    <workbookView xWindow="-98" yWindow="-98" windowWidth="24196" windowHeight="14476" firstSheet="2" activeTab="2" xr2:uid="{00000000-000D-0000-FFFF-FFFF00000000}"/>
  </bookViews>
  <sheets>
    <sheet name="KPI" sheetId="7" r:id="rId1"/>
    <sheet name="Data" sheetId="1" r:id="rId2"/>
    <sheet name="Dashboard" sheetId="4" r:id="rId3"/>
    <sheet name="Job Satisfaction" sheetId="8" r:id="rId4"/>
    <sheet name="Gender" sheetId="9" r:id="rId5"/>
    <sheet name="Education by Attrition" sheetId="10" r:id="rId6"/>
    <sheet name="Attrition by department" sheetId="12" r:id="rId7"/>
    <sheet name="Attrition by age group" sheetId="13" r:id="rId8"/>
    <sheet name="Attrition by job role" sheetId="11" r:id="rId9"/>
    <sheet name="Attrition by Martial Status" sheetId="14" r:id="rId10"/>
  </sheets>
  <definedNames>
    <definedName name="_xlchart.v1.3" hidden="1">'Attrition by job role'!$D$4:$D$12</definedName>
    <definedName name="_xlchart.v1.4" hidden="1">'Attrition by job role'!$E$4:$E$12</definedName>
    <definedName name="_xlchart.v1.5" hidden="1">'Attrition by job role'!$D$4:$D$12</definedName>
    <definedName name="_xlchart.v1.6" hidden="1">'Attrition by job role'!$E$4:$E$12</definedName>
    <definedName name="_xlchart.v2.0" hidden="1">'Attrition by Martial Status'!$D$4:$D$6</definedName>
    <definedName name="_xlchart.v2.1" hidden="1">'Attrition by Martial Status'!$E$3</definedName>
    <definedName name="_xlchart.v2.2" hidden="1">'Attrition by Martial Status'!$E$4:$E$6</definedName>
    <definedName name="_xlchart.v2.7" hidden="1">'Attrition by Martial Status'!$D$4:$D$6</definedName>
    <definedName name="_xlchart.v2.8" hidden="1">'Attrition by Martial Status'!$E$3</definedName>
    <definedName name="_xlchart.v2.9" hidden="1">'Attrition by Martial Status'!$E$4:$E$6</definedName>
    <definedName name="_xlcn.WorksheetConnection_DataAAR1" hidden="1">Data!$A:$AR</definedName>
    <definedName name="_xlcn.WorksheetConnection_HRDATA_Excel.xlsxTable_11" hidden="1">Table_1[]</definedName>
    <definedName name="Slicer_Department">#N/A</definedName>
    <definedName name="Slicer_Education_Field">#N/A</definedName>
    <definedName name="Slicer_Education_Field2">#N/A</definedName>
    <definedName name="Slicer_Gender1">#N/A</definedName>
    <definedName name="Slicer_Gender2">#N/A</definedName>
  </definedNames>
  <calcPr calcId="191029"/>
  <pivotCaches>
    <pivotCache cacheId="1256" r:id="rId11"/>
    <pivotCache cacheId="1259" r:id="rId12"/>
    <pivotCache cacheId="1262" r:id="rId13"/>
    <pivotCache cacheId="1265" r:id="rId14"/>
    <pivotCache cacheId="1268" r:id="rId15"/>
    <pivotCache cacheId="1271" r:id="rId16"/>
    <pivotCache cacheId="1274" r:id="rId17"/>
    <pivotCache cacheId="1277" r:id="rId18"/>
  </pivotCaches>
  <extLst>
    <ext xmlns:x14="http://schemas.microsoft.com/office/spreadsheetml/2009/9/main" uri="{876F7934-8845-4945-9796-88D515C7AA90}">
      <x14:pivotCaches>
        <pivotCache cacheId="8" r:id="rId19"/>
      </x14:pivotCaches>
    </ext>
    <ext xmlns:x14="http://schemas.microsoft.com/office/spreadsheetml/2009/9/main" uri="{BBE1A952-AA13-448e-AADC-164F8A28A991}">
      <x14:slicerCaches>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_1" name="Table_1" connection="WorksheetConnection_HR DATA_Excel.xlsx!Table_1"/>
          <x15:modelTable id="Range" name="Range" connection="WorksheetConnection_Data!$A:$AR"/>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26" roundtripDataChecksum="0W7NtiAel2xy0cZdwUBcRsMoEuXg6pzXui43o1bypBA="/>
    </ext>
  </extLst>
</workbook>
</file>

<file path=xl/calcChain.xml><?xml version="1.0" encoding="utf-8"?>
<calcChain xmlns="http://schemas.openxmlformats.org/spreadsheetml/2006/main">
  <c r="D5" i="14" l="1"/>
  <c r="D6" i="14"/>
  <c r="D4" i="14"/>
  <c r="D5" i="11"/>
  <c r="D6" i="11"/>
  <c r="D7" i="11"/>
  <c r="D8" i="11"/>
  <c r="D9" i="11"/>
  <c r="D10" i="11"/>
  <c r="D11" i="11"/>
  <c r="D12" i="11"/>
  <c r="D4" i="11"/>
  <c r="B11" i="9"/>
  <c r="E4" i="11"/>
  <c r="E8" i="11"/>
  <c r="E5" i="11"/>
  <c r="E4" i="14"/>
  <c r="E6" i="14"/>
  <c r="E11" i="11"/>
  <c r="E7" i="11"/>
  <c r="E6" i="11"/>
  <c r="E9" i="11"/>
  <c r="B8" i="8"/>
  <c r="B10" i="9"/>
  <c r="A8" i="7"/>
  <c r="B8" i="7"/>
  <c r="E5" i="14"/>
  <c r="C8" i="7"/>
  <c r="E12" i="11"/>
  <c r="E10" i="11"/>
  <c r="C10" i="9" l="1"/>
  <c r="C11" i="9"/>
  <c r="C8" i="8"/>
  <c r="B9" i="8"/>
  <c r="C9" i="8" s="1"/>
  <c r="D8" i="7"/>
  <c r="E8"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7AA806-582C-4BF0-A3BC-50DF2D3D45D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05F52DE-7236-4719-9B9A-E59B31CF34A0}" name="WorksheetConnection_Data!$A:$AR" type="102" refreshedVersion="8" minRefreshableVersion="5">
    <extLst>
      <ext xmlns:x15="http://schemas.microsoft.com/office/spreadsheetml/2010/11/main" uri="{DE250136-89BD-433C-8126-D09CA5730AF9}">
        <x15:connection id="Range" autoDelete="1">
          <x15:rangePr sourceName="_xlcn.WorksheetConnection_DataAAR1"/>
        </x15:connection>
      </ext>
    </extLst>
  </connection>
  <connection id="3" xr16:uid="{7C7C9C79-276A-42D5-93C0-5A1205AF9425}" name="WorksheetConnection_HR DATA_Excel.xlsx!Table_1" type="102" refreshedVersion="8" minRefreshableVersion="5">
    <extLst>
      <ext xmlns:x15="http://schemas.microsoft.com/office/spreadsheetml/2010/11/main" uri="{DE250136-89BD-433C-8126-D09CA5730AF9}">
        <x15:connection id="Table_1" autoDelete="1">
          <x15:rangePr sourceName="_xlcn.WorksheetConnection_HRDATA_Excel.xlsxTable_11"/>
        </x15:connection>
      </ext>
    </extLst>
  </connection>
</connections>
</file>

<file path=xl/sharedStrings.xml><?xml version="1.0" encoding="utf-8"?>
<sst xmlns="http://schemas.openxmlformats.org/spreadsheetml/2006/main" count="19217" uniqueCount="1572">
  <si>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</si>
  <si>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</si>
  <si>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</si>
  <si>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</si>
  <si>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</si>
  <si>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</si>
  <si>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</si>
  <si>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</si>
  <si>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</si>
  <si>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</si>
  <si>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</si>
  <si>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</si>
  <si>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</si>
  <si>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</si>
  <si>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</si>
  <si>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</si>
  <si>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</si>
  <si>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</si>
  <si>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</si>
  <si>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</si>
  <si>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</si>
  <si>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</si>
  <si>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</si>
  <si>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</si>
  <si>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</si>
  <si>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</si>
  <si>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</si>
  <si>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</si>
  <si>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</si>
  <si>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</si>
  <si>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</si>
  <si>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</si>
  <si>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</si>
  <si>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</si>
  <si>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</si>
  <si>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</si>
  <si>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</si>
  <si>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</si>
  <si>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</si>
  <si>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</si>
  <si>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</si>
  <si>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</si>
  <si>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</si>
  <si>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</si>
  <si>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</si>
  <si>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</si>
  <si>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</si>
  <si>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</si>
  <si>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</si>
  <si>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</si>
  <si>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</si>
  <si>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</si>
  <si>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</si>
  <si>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</si>
  <si>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</si>
  <si>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</si>
  <si>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</si>
  <si>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</si>
  <si>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</si>
  <si>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</si>
  <si>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</si>
  <si>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</si>
  <si>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</si>
  <si>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</si>
  <si>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</si>
  <si>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</si>
  <si>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</si>
  <si>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</si>
  <si>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</si>
  <si>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</si>
  <si>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</si>
  <si>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</si>
  <si>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</si>
  <si>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</si>
  <si>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</si>
  <si>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</si>
  <si>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</si>
  <si>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</si>
  <si>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</si>
  <si>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</si>
  <si>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</si>
  <si>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</si>
  <si>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</si>
  <si>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</si>
  <si>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</si>
  <si>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</si>
  <si>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</si>
  <si>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</si>
  <si>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</si>
  <si>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</si>
  <si>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</si>
  <si>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</si>
  <si>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</si>
  <si>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</si>
  <si>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</si>
  <si>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</si>
  <si>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</si>
  <si>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</si>
  <si>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</si>
  <si>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</si>
  <si>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</si>
  <si>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</si>
  <si>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</si>
  <si>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</si>
  <si>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</si>
  <si>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</si>
  <si>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</si>
  <si>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</si>
  <si>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</si>
  <si>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</si>
  <si>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</si>
  <si>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</si>
  <si>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</si>
  <si>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</si>
  <si>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</si>
  <si>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</si>
  <si>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</si>
  <si>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</si>
  <si>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</si>
  <si>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</si>
  <si>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</si>
  <si>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</si>
  <si>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</si>
  <si>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</si>
  <si>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</si>
  <si>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</si>
  <si>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</si>
  <si>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</si>
  <si>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</si>
  <si>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</si>
  <si>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</si>
  <si>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</si>
  <si>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</si>
  <si>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</si>
  <si>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</si>
  <si>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</si>
  <si>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</si>
  <si>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</si>
  <si>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</si>
  <si>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</si>
  <si>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</si>
  <si>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</si>
  <si>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</si>
  <si>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</si>
  <si>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</si>
  <si>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</si>
  <si>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</si>
  <si>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</si>
  <si>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</si>
  <si>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</si>
  <si>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</si>
  <si>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</si>
  <si>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</si>
  <si>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</si>
  <si>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</si>
  <si>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</si>
  <si>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</si>
  <si>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</si>
  <si>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</si>
  <si>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</si>
  <si>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</si>
  <si>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</si>
  <si>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</si>
  <si>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</si>
  <si>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</si>
  <si>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</si>
  <si>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</si>
  <si>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</si>
  <si>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</si>
  <si>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</si>
  <si>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</si>
  <si>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</si>
  <si>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</si>
  <si>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</si>
  <si>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</si>
  <si>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</si>
  <si>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</si>
  <si>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</si>
  <si>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</si>
  <si>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</si>
  <si>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</si>
  <si>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</si>
  <si>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</si>
  <si>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</si>
  <si>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</si>
  <si>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</si>
  <si>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</si>
  <si>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</si>
  <si>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</si>
  <si>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</si>
  <si>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</si>
  <si>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</si>
  <si>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</si>
  <si>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</si>
  <si>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</si>
  <si>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</si>
  <si>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</si>
  <si>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</si>
  <si>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</si>
  <si>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</si>
  <si>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</si>
  <si>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</si>
  <si>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</si>
  <si>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</si>
  <si>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</si>
  <si>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</si>
  <si>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</si>
  <si>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</si>
  <si>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</si>
  <si>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</si>
  <si>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</si>
  <si>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</si>
  <si>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</si>
  <si>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</si>
  <si>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</si>
  <si>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</si>
  <si>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</si>
  <si>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</si>
  <si>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</si>
  <si>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</si>
  <si>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</si>
  <si>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</si>
  <si>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</si>
  <si>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</si>
  <si>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</si>
  <si>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</si>
  <si>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</si>
  <si>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</si>
  <si>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</si>
  <si>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</si>
  <si>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</si>
  <si>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</si>
  <si>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</si>
  <si>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</si>
  <si>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</si>
  <si>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</si>
  <si>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</si>
  <si>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</si>
  <si>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</si>
  <si>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</si>
  <si>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</si>
  <si>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</si>
  <si>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</si>
  <si>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</si>
  <si>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</si>
  <si>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</si>
  <si>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</si>
  <si>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</si>
  <si>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</si>
  <si>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</si>
  <si>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</si>
  <si>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</si>
  <si>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</si>
  <si>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</si>
  <si>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</si>
  <si>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</si>
  <si>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</si>
  <si>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</si>
  <si>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</si>
  <si>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</si>
  <si>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</si>
  <si>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</si>
  <si>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</si>
  <si>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</si>
  <si>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</si>
  <si>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</si>
  <si>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</si>
  <si>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</si>
  <si>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</si>
  <si>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</si>
  <si>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</si>
  <si>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</si>
  <si>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</si>
  <si>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</si>
  <si>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</si>
  <si>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</si>
  <si>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</si>
  <si>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</si>
  <si>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</si>
  <si>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</si>
  <si>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</si>
  <si>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</si>
  <si>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</si>
  <si>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</si>
  <si>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</si>
  <si>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</si>
  <si>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</si>
  <si>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</si>
  <si>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</si>
  <si>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</si>
  <si>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</si>
  <si>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</si>
  <si>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</si>
  <si>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</si>
  <si>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</si>
  <si>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</si>
  <si>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</si>
  <si>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</si>
  <si>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</si>
  <si>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</si>
  <si>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</si>
  <si>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</si>
  <si>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</si>
  <si>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</si>
  <si>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</si>
  <si>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</si>
  <si>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</si>
  <si>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</si>
  <si>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</si>
  <si>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</si>
  <si>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</si>
  <si>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</si>
  <si>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</si>
  <si>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</si>
  <si>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</si>
  <si>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</si>
  <si>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</si>
  <si>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</si>
  <si>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</si>
  <si>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</si>
  <si>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</si>
  <si>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</si>
  <si>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</si>
  <si>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</si>
  <si>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</si>
  <si>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</si>
  <si>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</si>
  <si>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</si>
  <si>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</si>
  <si>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</si>
  <si>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</si>
  <si>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</si>
  <si>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</si>
  <si>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</si>
  <si>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</si>
  <si>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</si>
  <si>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</si>
  <si>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</si>
  <si>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</si>
  <si>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</si>
  <si>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</si>
  <si>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</si>
  <si>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</si>
  <si>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</si>
  <si>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</si>
  <si>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</si>
  <si>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</si>
  <si>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</si>
  <si>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</si>
  <si>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</si>
  <si>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</si>
  <si>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</si>
  <si>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</si>
  <si>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</si>
  <si>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</si>
  <si>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</si>
  <si>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</si>
  <si>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</si>
  <si>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</si>
  <si>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</si>
  <si>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</si>
  <si>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</si>
  <si>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</si>
  <si>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</si>
  <si>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</si>
  <si>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</si>
  <si>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</si>
  <si>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</si>
  <si>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</si>
  <si>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</si>
  <si>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</si>
  <si>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</si>
  <si>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</si>
  <si>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</si>
  <si>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</si>
  <si>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</si>
  <si>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</si>
  <si>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</si>
  <si>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</si>
  <si>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</si>
  <si>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</si>
  <si>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</si>
  <si>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</si>
  <si>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</si>
  <si>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</si>
  <si>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</si>
  <si>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</si>
  <si>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</si>
  <si>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</si>
  <si>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</si>
  <si>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</si>
  <si>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</si>
  <si>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</si>
  <si>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</si>
  <si>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</si>
  <si>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</si>
  <si>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</si>
  <si>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</si>
  <si>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</si>
  <si>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</si>
  <si>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</si>
  <si>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</si>
  <si>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</si>
  <si>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</si>
  <si>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</si>
  <si>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</si>
  <si>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</si>
  <si>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</si>
  <si>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</si>
  <si>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</si>
  <si>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</si>
  <si>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</si>
  <si>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</si>
  <si>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</si>
  <si>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</si>
  <si>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</si>
  <si>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</si>
  <si>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</si>
  <si>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</si>
  <si>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</si>
  <si>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</si>
  <si>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</si>
  <si>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</si>
  <si>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</si>
  <si>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</si>
  <si>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</si>
  <si>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</si>
  <si>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</si>
  <si>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</si>
  <si>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</si>
  <si>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</si>
  <si>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</si>
  <si>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</si>
  <si>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</si>
  <si>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</si>
  <si>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</si>
  <si>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</si>
  <si>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</si>
  <si>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</si>
  <si>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</si>
  <si>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</si>
  <si>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</si>
  <si>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</si>
  <si>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</si>
  <si>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</si>
  <si>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</si>
  <si>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</si>
  <si>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</si>
  <si>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</si>
  <si>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</si>
  <si>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</si>
  <si>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</si>
  <si>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</si>
  <si>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</si>
  <si>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</si>
  <si>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</si>
  <si>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</si>
  <si>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</si>
  <si>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</si>
  <si>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</si>
  <si>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</si>
  <si>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</si>
  <si>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</si>
  <si>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</si>
  <si>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</si>
  <si>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</si>
  <si>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</si>
  <si>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</si>
  <si>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</si>
  <si>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</si>
  <si>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</si>
  <si>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</si>
  <si>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</si>
  <si>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</si>
  <si>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</si>
  <si>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</si>
  <si>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</si>
  <si>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</si>
  <si>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</si>
  <si>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</si>
  <si>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</si>
  <si>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</si>
  <si>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</si>
  <si>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</si>
  <si>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</si>
  <si>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</si>
  <si>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</si>
  <si>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</si>
  <si>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</si>
  <si>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</si>
  <si>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</si>
  <si>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</si>
  <si>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</si>
  <si>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</si>
  <si>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</si>
  <si>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</si>
  <si>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</si>
  <si>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</si>
  <si>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</si>
  <si>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</si>
  <si>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</si>
  <si>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</si>
  <si>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</si>
  <si>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</si>
  <si>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</si>
  <si>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</si>
  <si>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</si>
  <si>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</si>
  <si>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</si>
  <si>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</si>
  <si>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</si>
  <si>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</si>
  <si>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</si>
  <si>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</si>
  <si>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</si>
  <si>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</si>
  <si>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</si>
  <si>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</si>
  <si>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</si>
  <si>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</si>
  <si>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</si>
  <si>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</si>
  <si>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</si>
  <si>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</si>
  <si>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</si>
  <si>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</si>
  <si>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</si>
  <si>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</si>
  <si>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</si>
  <si>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</si>
  <si>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</si>
  <si>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</si>
  <si>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</si>
  <si>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</si>
  <si>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</si>
  <si>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</si>
  <si>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</si>
  <si>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</si>
  <si>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</si>
  <si>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</si>
  <si>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</si>
  <si>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</si>
  <si>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</si>
  <si>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</si>
  <si>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</si>
  <si>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</si>
  <si>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</si>
  <si>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</si>
  <si>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</si>
  <si>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</si>
  <si>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</si>
  <si>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</si>
  <si>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</si>
  <si>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</si>
  <si>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</si>
  <si>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</si>
  <si>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</si>
  <si>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</si>
  <si>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</si>
  <si>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</si>
  <si>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</si>
  <si>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</si>
  <si>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</si>
  <si>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</si>
  <si>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</si>
  <si>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</si>
  <si>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</si>
  <si>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</si>
  <si>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</si>
  <si>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</si>
  <si>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</si>
  <si>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</si>
  <si>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</si>
  <si>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</si>
  <si>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</si>
  <si>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</si>
  <si>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</si>
  <si>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</si>
  <si>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</si>
  <si>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</si>
  <si>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</si>
  <si>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</si>
  <si>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</si>
  <si>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</si>
  <si>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</si>
  <si>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</si>
  <si>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</si>
  <si>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</si>
  <si>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</si>
  <si>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</si>
  <si>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</si>
  <si>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</si>
  <si>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</si>
  <si>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</si>
  <si>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</si>
  <si>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</si>
  <si>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</si>
  <si>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</si>
  <si>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</si>
  <si>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</si>
  <si>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</si>
  <si>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</si>
  <si>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</si>
  <si>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</si>
  <si>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</si>
  <si>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</si>
  <si>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</si>
  <si>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</si>
  <si>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</si>
  <si>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</si>
  <si>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</si>
  <si>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</si>
  <si>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</si>
  <si>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</si>
  <si>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</si>
  <si>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</si>
  <si>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</si>
  <si>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</si>
  <si>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</si>
  <si>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</si>
  <si>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</si>
  <si>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</si>
  <si>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</si>
  <si>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</si>
  <si>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</si>
  <si>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</si>
  <si>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</si>
  <si>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</si>
  <si>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</si>
  <si>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</si>
  <si>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</si>
  <si>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</si>
  <si>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</si>
  <si>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</si>
  <si>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</si>
  <si>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</si>
  <si>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</si>
  <si>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</si>
  <si>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</si>
  <si>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</si>
  <si>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</si>
  <si>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</si>
  <si>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</si>
  <si>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</si>
  <si>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</si>
  <si>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</si>
  <si>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</si>
  <si>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</si>
  <si>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</si>
  <si>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</si>
  <si>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</si>
  <si>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</si>
  <si>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</si>
  <si>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</si>
  <si>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</si>
  <si>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</si>
  <si>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</si>
  <si>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</si>
  <si>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</si>
  <si>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</si>
  <si>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</si>
  <si>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</si>
  <si>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</si>
  <si>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</si>
  <si>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</si>
  <si>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</si>
  <si>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</si>
  <si>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</si>
  <si>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</si>
  <si>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</si>
  <si>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</si>
  <si>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</si>
  <si>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</si>
  <si>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</si>
  <si>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</si>
  <si>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</si>
  <si>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</si>
  <si>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</si>
  <si>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</si>
  <si>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</si>
  <si>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</si>
  <si>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</si>
  <si>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</si>
  <si>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</si>
  <si>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</si>
  <si>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</si>
  <si>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</si>
  <si>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</si>
  <si>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</si>
  <si>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</si>
  <si>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</si>
  <si>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</si>
  <si>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</si>
  <si>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</si>
  <si>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</si>
  <si>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</si>
  <si>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</si>
  <si>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</si>
  <si>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</si>
  <si>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</si>
  <si>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</si>
  <si>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</si>
  <si>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</si>
  <si>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</si>
  <si>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</si>
  <si>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</si>
  <si>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</si>
  <si>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</si>
  <si>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</si>
  <si>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</si>
  <si>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</si>
  <si>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</si>
  <si>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</si>
  <si>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</si>
  <si>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</si>
  <si>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</si>
  <si>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</si>
  <si>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</si>
  <si>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</si>
  <si>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</si>
  <si>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</si>
  <si>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</si>
  <si>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</si>
  <si>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</si>
  <si>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</si>
  <si>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</si>
  <si>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</si>
  <si>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</si>
  <si>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</si>
  <si>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</si>
  <si>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</si>
  <si>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</si>
  <si>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</si>
  <si>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</si>
  <si>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</si>
  <si>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</si>
  <si>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</si>
  <si>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</si>
  <si>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</si>
  <si>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</si>
  <si>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</si>
  <si>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</si>
  <si>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</si>
  <si>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</si>
  <si>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</si>
  <si>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</si>
  <si>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</si>
  <si>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</si>
  <si>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</si>
  <si>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</si>
  <si>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</si>
  <si>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</si>
  <si>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</si>
  <si>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</si>
  <si>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</si>
  <si>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</si>
  <si>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</si>
  <si>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</si>
  <si>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</si>
  <si>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</si>
  <si>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</si>
  <si>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</si>
  <si>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</si>
  <si>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</si>
  <si>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</si>
  <si>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</si>
  <si>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</si>
  <si>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</si>
  <si>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</si>
  <si>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</si>
  <si>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</si>
  <si>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</si>
  <si>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</si>
  <si>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</si>
  <si>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</si>
  <si>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</si>
  <si>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</si>
  <si>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</si>
  <si>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</si>
  <si>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</si>
  <si>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</si>
  <si>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</si>
  <si>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</si>
  <si>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</si>
  <si>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</si>
  <si>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</si>
  <si>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</si>
  <si>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</si>
  <si>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</si>
  <si>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</si>
  <si>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</si>
  <si>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</si>
  <si>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</si>
  <si>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</si>
  <si>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</si>
  <si>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</si>
  <si>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</si>
  <si>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</si>
  <si>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</si>
  <si>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</si>
  <si>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</si>
  <si>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</si>
  <si>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</si>
  <si>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</si>
  <si>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</si>
  <si>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</si>
  <si>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</si>
  <si>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</si>
  <si>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</si>
  <si>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</si>
  <si>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</si>
  <si>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</si>
  <si>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</si>
  <si>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</si>
  <si>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</si>
  <si>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</si>
  <si>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</si>
  <si>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</si>
  <si>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</si>
  <si>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</si>
  <si>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</si>
  <si>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</si>
  <si>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</si>
  <si>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</si>
  <si>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</si>
  <si>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</si>
  <si>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</si>
  <si>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</si>
  <si>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</si>
  <si>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</si>
  <si>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</si>
  <si>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</si>
  <si>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</si>
  <si>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</si>
  <si>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</si>
  <si>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</si>
  <si>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</si>
  <si>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</si>
  <si>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</si>
  <si>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</si>
  <si>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</si>
  <si>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</si>
  <si>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</si>
  <si>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</si>
  <si>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</si>
  <si>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</si>
  <si>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</si>
  <si>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</si>
  <si>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</si>
  <si>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</si>
  <si>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</si>
  <si>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</si>
  <si>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</si>
  <si>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</si>
  <si>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</si>
  <si>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</si>
  <si>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</si>
  <si>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</si>
  <si>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</si>
  <si>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</si>
  <si>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</si>
  <si>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</si>
  <si>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</si>
  <si>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</si>
  <si>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</si>
  <si>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</si>
  <si>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</si>
  <si>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</si>
  <si>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</si>
  <si>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</si>
  <si>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</si>
  <si>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</si>
  <si>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</si>
  <si>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</si>
  <si>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</si>
  <si>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</si>
  <si>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</si>
  <si>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</si>
  <si>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</si>
  <si>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</si>
  <si>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</si>
  <si>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</si>
  <si>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</si>
  <si>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</si>
  <si>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</si>
  <si>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</si>
  <si>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</si>
  <si>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</si>
  <si>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</si>
  <si>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</si>
  <si>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</si>
  <si>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</si>
  <si>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</si>
  <si>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</si>
  <si>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</si>
  <si>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</si>
  <si>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</si>
  <si>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</si>
  <si>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</si>
  <si>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</si>
  <si>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</si>
  <si>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</si>
  <si>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</si>
  <si>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</si>
  <si>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</si>
  <si>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</si>
  <si>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</si>
  <si>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</si>
  <si>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</si>
  <si>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</si>
  <si>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</si>
  <si>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</si>
  <si>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</si>
  <si>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</si>
  <si>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</si>
  <si>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</si>
  <si>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</si>
  <si>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</si>
  <si>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</si>
  <si>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</si>
  <si>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</si>
  <si>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</si>
  <si>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</si>
  <si>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</si>
  <si>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</si>
  <si>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</si>
  <si>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</si>
  <si>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</si>
  <si>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</si>
  <si>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</si>
  <si>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</si>
  <si>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</si>
  <si>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</si>
  <si>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</si>
  <si>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</si>
  <si>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</si>
  <si>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</si>
  <si>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</si>
  <si>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</si>
  <si>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</si>
  <si>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</si>
  <si>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</si>
  <si>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</si>
  <si>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</si>
  <si>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</si>
  <si>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</si>
  <si>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</si>
  <si>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</si>
  <si>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</si>
  <si>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</si>
  <si>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</si>
  <si>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</si>
  <si>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</si>
  <si>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</si>
  <si>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</si>
  <si>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</si>
  <si>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</si>
  <si>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</si>
  <si>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</si>
  <si>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</si>
  <si>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</si>
  <si>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</si>
  <si>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</si>
  <si>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</si>
  <si>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</si>
  <si>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</si>
  <si>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</si>
  <si>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</si>
  <si>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</si>
  <si>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</si>
  <si>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</si>
  <si>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</si>
  <si>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</si>
  <si>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</si>
  <si>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</si>
  <si>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</si>
  <si>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</si>
  <si>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</si>
  <si>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</si>
  <si>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</si>
  <si>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</si>
  <si>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</si>
  <si>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</si>
  <si>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</si>
  <si>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</si>
  <si>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</si>
  <si>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</si>
  <si>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</si>
  <si>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</si>
  <si>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</si>
  <si>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</si>
  <si>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</si>
  <si>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</si>
  <si>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</si>
  <si>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</si>
  <si>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</si>
  <si>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</si>
  <si>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</si>
  <si>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</si>
  <si>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</si>
  <si>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</si>
  <si>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</si>
  <si>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</si>
  <si>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</si>
  <si>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</si>
  <si>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</si>
  <si>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</si>
  <si>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</si>
  <si>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</si>
  <si>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</si>
  <si>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</si>
  <si>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</si>
  <si>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</si>
  <si>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</si>
  <si>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</si>
  <si>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</si>
  <si>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</si>
  <si>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</si>
  <si>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</si>
  <si>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</si>
  <si>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</si>
  <si>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</si>
  <si>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</si>
  <si>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</si>
  <si>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</si>
  <si>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</si>
  <si>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</si>
  <si>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</si>
  <si>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</si>
  <si>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</si>
  <si>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</si>
  <si>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</si>
  <si>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</si>
  <si>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</si>
  <si>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</si>
  <si>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</si>
  <si>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</si>
  <si>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</si>
  <si>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</si>
  <si>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</si>
  <si>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</si>
  <si>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</si>
  <si>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</si>
  <si>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</si>
  <si>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</si>
  <si>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</si>
  <si>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</si>
  <si>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</si>
  <si>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</si>
  <si>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</si>
  <si>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</si>
  <si>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</si>
  <si>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</si>
  <si>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</si>
  <si>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</si>
  <si>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</si>
  <si>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</si>
  <si>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</si>
  <si>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</si>
  <si>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</si>
  <si>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</si>
  <si>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</si>
  <si>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</si>
  <si>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</si>
  <si>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</si>
  <si>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</si>
  <si>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</si>
  <si>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</si>
  <si>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</si>
  <si>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</si>
  <si>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</si>
  <si>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</si>
  <si>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</si>
  <si>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</si>
  <si>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</si>
  <si>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</si>
  <si>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</si>
  <si>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</si>
  <si>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</si>
  <si>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</si>
  <si>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</si>
  <si>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</si>
  <si>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</si>
  <si>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</si>
  <si>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</si>
  <si>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</si>
  <si>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</si>
  <si>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</si>
  <si>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</si>
  <si>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</si>
  <si>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</si>
  <si>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</si>
  <si>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</si>
  <si>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</si>
  <si>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</si>
  <si>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</si>
  <si>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</si>
  <si>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</si>
  <si>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</si>
  <si>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</si>
  <si>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</si>
  <si>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</si>
  <si>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</si>
  <si>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</si>
  <si>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</si>
  <si>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</si>
  <si>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</si>
  <si>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</si>
  <si>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</si>
  <si>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</si>
  <si>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</si>
  <si>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</si>
  <si>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</si>
  <si>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</si>
  <si>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</si>
  <si>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</si>
  <si>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</si>
  <si>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</si>
  <si>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</si>
  <si>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</si>
  <si>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</si>
  <si>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</si>
  <si>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</si>
  <si>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</si>
  <si>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</si>
  <si>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</si>
  <si>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</si>
  <si>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</si>
  <si>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</si>
  <si>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</si>
  <si>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</si>
  <si>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</si>
  <si>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</si>
  <si>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</si>
  <si>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</si>
  <si>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</si>
  <si>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</si>
  <si>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</si>
  <si>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</si>
  <si>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</si>
  <si>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</si>
  <si>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</si>
  <si>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</si>
  <si>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</si>
  <si>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</si>
  <si>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</si>
  <si>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</si>
  <si>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</si>
  <si>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</si>
  <si>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</si>
  <si>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</si>
  <si>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</si>
  <si>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</si>
  <si>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</si>
  <si>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</si>
  <si>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</si>
  <si>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</si>
  <si>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</si>
  <si>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</si>
  <si>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</si>
  <si>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</si>
  <si>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</si>
  <si>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</si>
  <si>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</si>
  <si>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</si>
  <si>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</si>
  <si>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</si>
  <si>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</si>
  <si>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</si>
  <si>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</si>
  <si>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</si>
  <si>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</si>
  <si>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</si>
  <si>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</si>
  <si>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</si>
  <si>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</si>
  <si>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</si>
  <si>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</si>
  <si>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</si>
  <si>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</si>
  <si>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</si>
  <si>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</si>
  <si>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</si>
  <si>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</si>
  <si>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</si>
  <si>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</si>
  <si>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</si>
  <si>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</si>
  <si>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</si>
  <si>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</si>
  <si>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</si>
  <si>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</si>
  <si>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</si>
  <si>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</si>
  <si>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</si>
  <si>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</si>
  <si>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</si>
  <si>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</si>
  <si>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</si>
  <si>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</si>
  <si>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</si>
  <si>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</si>
  <si>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</si>
  <si>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</si>
  <si>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</si>
  <si>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</si>
  <si>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</si>
  <si>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</si>
  <si>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</si>
  <si>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</si>
  <si>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</si>
  <si>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</si>
  <si>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</si>
  <si>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</si>
  <si>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</si>
  <si>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</si>
  <si>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</si>
  <si>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</si>
  <si>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</si>
  <si>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</si>
  <si>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</si>
  <si>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</si>
  <si>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</si>
  <si>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</si>
  <si>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</si>
  <si>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</si>
  <si>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</si>
  <si>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</si>
  <si>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</si>
  <si>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</si>
  <si>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</si>
  <si>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</si>
  <si>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</si>
  <si>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</si>
  <si>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</si>
  <si>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</si>
  <si>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</si>
  <si>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</si>
  <si>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</si>
  <si>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</si>
  <si>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</si>
  <si>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</si>
  <si>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</si>
  <si>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</si>
  <si>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</si>
  <si>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</si>
  <si>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</si>
  <si>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</si>
  <si>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</si>
  <si>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</si>
  <si>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</si>
  <si>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</si>
  <si>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</si>
  <si>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</si>
  <si>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</si>
  <si>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</si>
  <si>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</si>
  <si>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</si>
  <si>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</si>
  <si>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</si>
  <si>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</si>
  <si>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</si>
  <si>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</si>
  <si>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</si>
  <si>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</si>
  <si>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</si>
  <si>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</si>
  <si>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</si>
  <si>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</si>
  <si>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</si>
  <si>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</si>
  <si>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</si>
  <si>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</si>
  <si>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</si>
  <si>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</si>
  <si>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</si>
  <si>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</si>
  <si>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</si>
  <si>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</si>
  <si>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</si>
  <si>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</si>
  <si>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</si>
  <si>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</si>
  <si>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</si>
  <si>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</si>
  <si>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</si>
  <si>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</si>
  <si>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</si>
  <si>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</si>
  <si>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</si>
  <si>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</si>
  <si>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</si>
  <si>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</si>
  <si>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</si>
  <si>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</si>
  <si>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</si>
  <si>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</si>
  <si>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</si>
  <si>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</si>
  <si>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</si>
  <si>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</si>
  <si>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</si>
  <si>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</si>
  <si>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</si>
  <si>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</si>
  <si>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</si>
  <si>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</si>
  <si>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</si>
  <si>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</si>
  <si>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</si>
  <si>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</si>
  <si>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</si>
  <si>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</si>
  <si>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</si>
  <si>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</si>
  <si>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</si>
  <si>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</si>
  <si>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</si>
  <si>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</si>
  <si>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</si>
  <si>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</si>
  <si>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</si>
  <si>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</si>
  <si>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</si>
  <si>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</si>
  <si>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</si>
  <si>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</si>
  <si>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</si>
  <si>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</si>
  <si>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</si>
  <si>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</si>
  <si>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</si>
  <si>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</si>
  <si>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</si>
  <si>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</si>
  <si>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</si>
  <si>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</si>
  <si>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</si>
  <si>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</si>
  <si>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</si>
  <si>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</si>
  <si>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</si>
  <si>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</si>
  <si>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</si>
  <si>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</si>
  <si>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</si>
  <si>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</si>
  <si>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</si>
  <si>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</si>
  <si>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</si>
  <si>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</si>
  <si>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</si>
  <si>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</si>
  <si>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</si>
  <si>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</si>
  <si>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</si>
  <si>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</si>
  <si>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</si>
  <si>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</si>
  <si>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</si>
  <si>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</si>
  <si>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</si>
  <si>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</si>
  <si>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</si>
  <si>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</si>
  <si>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</si>
  <si>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</si>
  <si>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</si>
  <si>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</si>
  <si>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</si>
  <si>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</si>
  <si>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</si>
  <si>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</si>
  <si>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</si>
  <si>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</si>
  <si>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</si>
  <si>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</si>
  <si>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</si>
  <si>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</si>
  <si>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</si>
  <si>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</si>
  <si>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</si>
  <si>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</si>
  <si>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</si>
  <si>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</si>
  <si>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</si>
  <si>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</si>
  <si>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</si>
  <si>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</si>
  <si>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</si>
  <si>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</si>
  <si>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</si>
  <si>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</si>
  <si>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</si>
  <si>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</si>
  <si>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</si>
  <si>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</si>
  <si>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</si>
  <si>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</si>
  <si>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</si>
  <si>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</si>
  <si>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</si>
  <si>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</si>
  <si>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</si>
  <si>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</si>
  <si>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</si>
  <si>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</si>
  <si>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</si>
  <si>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</si>
  <si>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</si>
  <si>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</si>
  <si>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</si>
  <si>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</si>
  <si>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</si>
  <si>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</si>
  <si>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</si>
  <si>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</si>
  <si>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</si>
  <si>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</si>
  <si>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</si>
  <si>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</si>
  <si>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</si>
  <si>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</si>
  <si>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</si>
  <si>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</si>
  <si>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</si>
  <si>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</si>
  <si>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</si>
  <si>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</si>
  <si>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</si>
  <si>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</si>
  <si>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</si>
  <si>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</si>
  <si>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</si>
  <si>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</si>
  <si>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</si>
  <si>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</si>
  <si>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</si>
  <si>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</si>
  <si>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</si>
  <si>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</si>
  <si>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</si>
  <si>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</si>
  <si>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</si>
  <si>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</si>
  <si>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</si>
  <si>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</si>
  <si>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</si>
  <si>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</si>
  <si>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</si>
  <si>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</si>
  <si>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</si>
  <si>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</si>
  <si>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</si>
  <si>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</si>
  <si>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</si>
  <si>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</si>
  <si>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</si>
  <si>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</si>
  <si>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</si>
  <si>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</si>
  <si>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</si>
  <si>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</si>
  <si>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</si>
  <si>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</si>
  <si>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</si>
  <si>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</si>
  <si>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</si>
  <si>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</si>
  <si>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</si>
  <si>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</si>
  <si>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</si>
  <si>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</si>
  <si>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</si>
  <si>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</si>
  <si>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</si>
  <si>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</si>
  <si>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</si>
  <si>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</si>
  <si>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</si>
  <si>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</si>
  <si>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</si>
  <si>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</si>
  <si>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</si>
  <si>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</si>
  <si>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</si>
  <si>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</si>
  <si>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</si>
  <si>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</si>
  <si>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</si>
  <si>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</si>
  <si>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</si>
  <si>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</si>
  <si>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</si>
  <si>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</si>
  <si>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</si>
  <si>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</si>
  <si>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</si>
  <si>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</si>
  <si>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</si>
  <si>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</si>
  <si>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</si>
  <si>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</si>
  <si>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</si>
  <si>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</si>
  <si>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</si>
  <si>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</si>
  <si>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</si>
  <si>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</si>
  <si>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</si>
  <si>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</si>
  <si>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</si>
  <si>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</si>
  <si>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</si>
  <si>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</si>
  <si>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</si>
  <si>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</si>
  <si>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</si>
  <si>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</si>
  <si>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</si>
  <si>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</si>
  <si>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</si>
  <si>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</si>
  <si>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</si>
  <si>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</si>
  <si>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</si>
  <si>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</si>
  <si>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</si>
  <si>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</si>
  <si>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</si>
  <si>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</si>
  <si>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</si>
  <si>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</si>
  <si>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</si>
  <si>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</si>
  <si>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</si>
  <si>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</si>
  <si>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</si>
  <si>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</si>
  <si>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</si>
  <si>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</si>
  <si>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</si>
  <si>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</si>
  <si>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</si>
  <si>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</si>
  <si>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</si>
  <si>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</si>
  <si>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</si>
  <si>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</si>
  <si>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</si>
  <si>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</si>
  <si>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</si>
  <si>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</si>
  <si>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</si>
  <si>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</si>
  <si>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t>
  </si>
  <si>
    <t>Average of Age</t>
  </si>
  <si>
    <t>Total Employee</t>
  </si>
  <si>
    <t>Attrition Count</t>
  </si>
  <si>
    <t>Average Age</t>
  </si>
  <si>
    <t>Attrition Rate</t>
  </si>
  <si>
    <t>Active Employees</t>
  </si>
  <si>
    <t xml:space="preserve"> </t>
  </si>
  <si>
    <t>Average of Job Satisfaction</t>
  </si>
  <si>
    <t>Rating</t>
  </si>
  <si>
    <t>Balance Rating</t>
  </si>
  <si>
    <t>Row Labels</t>
  </si>
  <si>
    <t>Count of Employee Count</t>
  </si>
  <si>
    <t>Job role</t>
  </si>
  <si>
    <t>Count of Attrition</t>
  </si>
  <si>
    <t>Maritial Status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</si>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</sst>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2"/>
      <color theme="1"/>
      <name val="Calibri"/>
      <scheme val="minor"/>
    </font>
    <font>
      <sz val="12"/>
      <color theme="1"/>
      <name val="Calibri"/>
      <family val="2"/>
      <scheme val="minor"/>
    </font>
    <font>
      <sz val="12"/>
      <color theme="1"/>
      <name val="Calibri"/>
      <family val="2"/>
      <scheme val="minor"/>
    </font>
    <font>
      <b/>
      <sz val="12"/>
      <color theme="1"/>
      <name val="Calibri"/>
      <family val="2"/>
      <scheme val="minor"/>
    </font>
    <font>
      <b/>
      <sz val="12"/>
      <color theme="1"/>
      <name val="Aptos Display"/>
      <family val="2"/>
    </font>
  </fonts>
  <fills count="4">
    <fill>
      <patternFill patternType="none"/>
    </fill>
    <fill>
      <patternFill patternType="gray125"/>
    </fill>
    <fill>
      <patternFill patternType="solid">
        <fgColor theme="4" tint="0.79998168889431442"/>
        <bgColor indexed="64"/>
      </patternFill>
    </fill>
    <fill>
      <patternFill patternType="solid">
        <fgColor theme="9" tint="0.39997558519241921"/>
        <bgColor indexed="64"/>
      </patternFill>
    </fill>
  </fills>
  <borders count="11">
    <border>
      <left/>
      <right/>
      <top/>
      <bottom/>
      <diagonal/>
    </border>
    <border>
      <left style="thin">
        <color rgb="FF999999"/>
      </left>
      <right/>
      <top style="thin">
        <color rgb="FF999999"/>
      </top>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s>
  <cellStyleXfs count="2">
    <xf numFmtId="0" fontId="0" fillId="0" borderId="0"/>
    <xf numFmtId="9" fontId="2" fillId="0" borderId="0" applyFont="0" applyFill="0" applyBorder="0" applyAlignment="0" applyProtection="0"/>
  </cellStyleXfs>
  <cellXfs count="30">
    <xf numFmtId="0" fontId="0" fillId="0" borderId="0" xfId="0"/>
    <xf numFmtId="0" fontId="1" fillId="0" borderId="0" xfId="0" applyFont="1"/>
    <xf numFmtId="0" fontId="3" fillId="2" borderId="1" xfId="0" applyFont="1" applyFill="1" applyBorder="1"/>
    <xf numFmtId="0" fontId="3" fillId="2" borderId="5" xfId="0" applyFont="1" applyFill="1" applyBorder="1"/>
    <xf numFmtId="0" fontId="3" fillId="2" borderId="2" xfId="0" applyFont="1" applyFill="1" applyBorder="1"/>
    <xf numFmtId="10" fontId="0" fillId="0" borderId="0" xfId="1" applyNumberFormat="1" applyFont="1"/>
    <xf numFmtId="1" fontId="0" fillId="0" borderId="0" xfId="0" applyNumberFormat="1"/>
    <xf numFmtId="0" fontId="0" fillId="3" borderId="0" xfId="0" applyFill="1" applyAlignment="1">
      <alignment vertical="center"/>
    </xf>
    <xf numFmtId="0" fontId="0" fillId="3" borderId="0" xfId="0" applyFill="1"/>
    <xf numFmtId="164" fontId="0" fillId="0" borderId="8" xfId="0" applyNumberFormat="1" applyBorder="1"/>
    <xf numFmtId="164" fontId="0" fillId="0" borderId="0" xfId="0" applyNumberFormat="1"/>
    <xf numFmtId="0" fontId="4" fillId="0" borderId="7" xfId="0" applyFont="1" applyBorder="1"/>
    <xf numFmtId="0" fontId="0" fillId="0" borderId="1" xfId="0" applyBorder="1" applyAlignment="1">
      <alignment horizontal="left"/>
    </xf>
    <xf numFmtId="0" fontId="0" fillId="0" borderId="9" xfId="0" applyBorder="1" applyAlignment="1">
      <alignment horizontal="left"/>
    </xf>
    <xf numFmtId="9" fontId="0" fillId="0" borderId="0" xfId="1" applyFont="1"/>
    <xf numFmtId="0" fontId="0" fillId="0" borderId="0" xfId="0" pivotButton="1"/>
    <xf numFmtId="0" fontId="0" fillId="0" borderId="0" xfId="0" applyAlignment="1">
      <alignment horizontal="left"/>
    </xf>
    <xf numFmtId="0" fontId="0" fillId="0" borderId="0" xfId="0" applyNumberFormat="1"/>
    <xf numFmtId="0" fontId="0" fillId="0" borderId="1" xfId="0" pivotButton="1" applyBorder="1"/>
    <xf numFmtId="0" fontId="0" fillId="0" borderId="7" xfId="0" applyBorder="1"/>
    <xf numFmtId="10" fontId="0" fillId="0" borderId="7" xfId="0" applyNumberFormat="1" applyBorder="1"/>
    <xf numFmtId="0" fontId="0" fillId="0" borderId="3" xfId="0" applyBorder="1" applyAlignment="1">
      <alignment horizontal="left"/>
    </xf>
    <xf numFmtId="10" fontId="0" fillId="0" borderId="8" xfId="0" applyNumberFormat="1" applyBorder="1"/>
    <xf numFmtId="0" fontId="0" fillId="0" borderId="7" xfId="0" applyNumberFormat="1" applyBorder="1"/>
    <xf numFmtId="0" fontId="0" fillId="0" borderId="10" xfId="0" applyNumberFormat="1" applyBorder="1"/>
    <xf numFmtId="0" fontId="0" fillId="0" borderId="8" xfId="0" applyNumberFormat="1" applyBorder="1"/>
    <xf numFmtId="0" fontId="0" fillId="0" borderId="3" xfId="0" applyNumberFormat="1" applyBorder="1"/>
    <xf numFmtId="0" fontId="0" fillId="0" borderId="6" xfId="0" applyNumberFormat="1" applyBorder="1"/>
    <xf numFmtId="0" fontId="0" fillId="0" borderId="4" xfId="0" applyNumberFormat="1" applyBorder="1"/>
    <xf numFmtId="10" fontId="0" fillId="0" borderId="10" xfId="0" applyNumberFormat="1" applyBorder="1"/>
  </cellXfs>
  <cellStyles count="2">
    <cellStyle name="Normal" xfId="0" builtinId="0"/>
    <cellStyle name="Percent" xfId="1" builtinId="5"/>
  </cellStyles>
  <dxfs count="309">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ont>
        <name val="Aptos Display"/>
        <scheme val="none"/>
      </font>
    </dxf>
    <dxf>
      <numFmt numFmtId="164" formatCode="0.0"/>
    </dxf>
    <dxf>
      <font>
        <b/>
        <family val="2"/>
      </font>
    </dxf>
    <dxf>
      <font>
        <name val="Aptos Display"/>
        <scheme val="none"/>
      </font>
    </dxf>
    <dxf>
      <numFmt numFmtId="164" formatCode="0.0"/>
    </dxf>
    <dxf>
      <font>
        <b/>
        <family val="2"/>
      </font>
    </dxf>
    <dxf>
      <font>
        <name val="Aptos Display"/>
        <scheme val="none"/>
      </font>
    </dxf>
    <dxf>
      <numFmt numFmtId="164" formatCode="0.0"/>
    </dxf>
    <dxf>
      <font>
        <b/>
        <family val="2"/>
      </font>
    </dxf>
    <dxf>
      <font>
        <name val="Aptos Display"/>
        <scheme val="none"/>
      </font>
    </dxf>
    <dxf>
      <numFmt numFmtId="164" formatCode="0.0"/>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ont>
        <name val="Aptos Display"/>
        <scheme val="none"/>
      </font>
    </dxf>
    <dxf>
      <numFmt numFmtId="164" formatCode="0.0"/>
    </dxf>
    <dxf>
      <font>
        <b/>
        <family val="2"/>
      </font>
    </dxf>
    <dxf>
      <font>
        <name val="Aptos Display"/>
        <scheme val="none"/>
      </font>
    </dxf>
    <dxf>
      <numFmt numFmtId="164" formatCode="0.0"/>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ont>
        <name val="Aptos Display"/>
        <scheme val="none"/>
      </font>
    </dxf>
    <dxf>
      <numFmt numFmtId="164" formatCode="0.0"/>
    </dxf>
    <dxf>
      <font>
        <b/>
        <family val="2"/>
      </font>
    </dxf>
    <dxf>
      <font>
        <name val="Aptos Display"/>
        <scheme val="none"/>
      </font>
    </dxf>
    <dxf>
      <numFmt numFmtId="164" formatCode="0.0"/>
    </dxf>
    <dxf>
      <font>
        <b/>
        <family val="2"/>
      </font>
    </dxf>
    <dxf>
      <font>
        <name val="Aptos Display"/>
        <scheme val="none"/>
      </font>
    </dxf>
    <dxf>
      <numFmt numFmtId="164" formatCode="0.0"/>
    </dxf>
    <dxf>
      <font>
        <b/>
        <family val="2"/>
      </font>
    </dxf>
    <dxf>
      <font>
        <name val="Aptos Display"/>
        <scheme val="none"/>
      </font>
    </dxf>
    <dxf>
      <numFmt numFmtId="164" formatCode="0.0"/>
    </dxf>
    <dxf>
      <font>
        <b/>
        <family val="2"/>
      </font>
    </dxf>
    <dxf>
      <font>
        <name val="Aptos Display"/>
        <scheme val="none"/>
      </font>
    </dxf>
    <dxf>
      <numFmt numFmtId="164" formatCode="0.0"/>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font>
        <b/>
        <family val="2"/>
      </font>
    </dxf>
    <dxf>
      <fill>
        <patternFill patternType="solid">
          <bgColor theme="4" tint="0.79998168889431442"/>
        </patternFill>
      </fill>
    </dxf>
    <dxf>
      <font>
        <b/>
        <family val="2"/>
      </font>
    </dxf>
    <dxf>
      <font>
        <name val="Aptos Display"/>
        <scheme val="none"/>
      </font>
    </dxf>
    <dxf>
      <numFmt numFmtId="164" formatCode="0.0"/>
    </dxf>
    <dxf>
      <numFmt numFmtId="164" formatCode="0.0"/>
    </dxf>
    <dxf>
      <font>
        <name val="Aptos Display"/>
        <scheme val="none"/>
      </font>
    </dxf>
    <dxf>
      <font>
        <b/>
        <family val="2"/>
      </font>
    </dxf>
    <dxf>
      <fill>
        <patternFill patternType="solid">
          <bgColor theme="4" tint="0.79998168889431442"/>
        </patternFill>
      </fill>
    </dxf>
    <dxf>
      <font>
        <b/>
        <family val="2"/>
      </font>
    </dxf>
    <dxf>
      <fill>
        <patternFill patternType="solid">
          <fgColor theme="4" tint="0.39994506668294322"/>
          <bgColor auto="1"/>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Data-style" pivot="0" count="3" xr9:uid="{00000000-0011-0000-FFFF-FFFF00000000}">
      <tableStyleElement type="headerRow" dxfId="308"/>
      <tableStyleElement type="firstRowStripe" dxfId="307"/>
      <tableStyleElement type="secondRowStripe" dxfId="306"/>
    </tableStyle>
    <tableStyle name="Slicer Style 1" pivot="0" table="0" count="4" xr9:uid="{B763DFAA-C3F0-4AE1-A82C-593FF1D8EFD2}">
      <tableStyleElement type="wholeTable" dxfId="305"/>
    </tableStyle>
  </tableStyles>
  <colors>
    <mruColors>
      <color rgb="FFFF66CC"/>
      <color rgb="FFA51382"/>
      <color rgb="FF427CCA"/>
      <color rgb="FF000000"/>
      <color rgb="FF4B87FF"/>
      <color rgb="FFABC7FF"/>
      <color rgb="FF934CC8"/>
      <color rgb="FF002D86"/>
      <color rgb="FF512373"/>
      <color rgb="FFFCF6F8"/>
    </mruColors>
  </colors>
  <extLst>
    <ext xmlns:x14="http://schemas.microsoft.com/office/spreadsheetml/2009/9/main" uri="{46F421CA-312F-682f-3DD2-61675219B42D}">
      <x14:dxfs count="3">
        <dxf>
          <fill>
            <gradientFill>
              <stop position="0">
                <color theme="4" tint="0.80001220740379042"/>
              </stop>
              <stop position="1">
                <color theme="4" tint="0.40000610370189521"/>
              </stop>
            </gradientFill>
          </fill>
        </dxf>
        <dxf>
          <font>
            <color theme="0"/>
          </font>
          <fill>
            <gradientFill>
              <stop position="0">
                <color theme="9" tint="-0.49803155613879818"/>
              </stop>
              <stop position="1">
                <color theme="9" tint="-0.25098422193060094"/>
              </stop>
            </gradientFill>
          </fill>
        </dxf>
        <dxf>
          <fill>
            <gradientFill>
              <stop position="0">
                <color theme="7" tint="0.59999389629810485"/>
              </stop>
              <stop position="1">
                <color theme="7" tint="0.40000610370189521"/>
              </stop>
            </gradient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customschemas.google.com/relationships/workbookmetadata" Target="metadata"/><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07/relationships/slicerCache" Target="slicerCaches/slicerCache5.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4.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3.xml"/><Relationship Id="rId27" Type="http://schemas.openxmlformats.org/officeDocument/2006/relationships/theme" Target="theme/theme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2-EB23-44E4-9A69-A6AE2A8498B3}"/>
              </c:ext>
            </c:extLst>
          </c:dPt>
          <c:val>
            <c:numRef>
              <c:f>'Job Satisfaction'!$B$8</c:f>
              <c:numCache>
                <c:formatCode>0.0</c:formatCode>
                <c:ptCount val="1"/>
                <c:pt idx="0">
                  <c:v>2.6265306122448981</c:v>
                </c:pt>
              </c:numCache>
            </c:numRef>
          </c:val>
          <c:extLst>
            <c:ext xmlns:c16="http://schemas.microsoft.com/office/drawing/2014/chart" uri="{C3380CC4-5D6E-409C-BE32-E72D297353CC}">
              <c16:uniqueId val="{00000000-EB23-44E4-9A69-A6AE2A8498B3}"/>
            </c:ext>
          </c:extLst>
        </c:ser>
        <c:ser>
          <c:idx val="1"/>
          <c:order val="1"/>
          <c:spPr>
            <a:solidFill>
              <a:sysClr val="window" lastClr="FFFFFF"/>
            </a:solidFill>
            <a:ln>
              <a:noFill/>
            </a:ln>
            <a:effectLst/>
          </c:spPr>
          <c:invertIfNegative val="0"/>
          <c:val>
            <c:numRef>
              <c:f>'Job Satisfaction'!$B$9</c:f>
              <c:numCache>
                <c:formatCode>0.0</c:formatCode>
                <c:ptCount val="1"/>
                <c:pt idx="0">
                  <c:v>1.3734693877551019</c:v>
                </c:pt>
              </c:numCache>
            </c:numRef>
          </c:val>
          <c:extLst>
            <c:ext xmlns:c16="http://schemas.microsoft.com/office/drawing/2014/chart" uri="{C3380CC4-5D6E-409C-BE32-E72D297353CC}">
              <c16:uniqueId val="{00000001-EB23-44E4-9A69-A6AE2A8498B3}"/>
            </c:ext>
          </c:extLst>
        </c:ser>
        <c:dLbls>
          <c:showLegendKey val="0"/>
          <c:showVal val="0"/>
          <c:showCatName val="0"/>
          <c:showSerName val="0"/>
          <c:showPercent val="0"/>
          <c:showBubbleSize val="0"/>
        </c:dLbls>
        <c:gapWidth val="0"/>
        <c:overlap val="100"/>
        <c:axId val="106477439"/>
        <c:axId val="106479359"/>
      </c:barChart>
      <c:catAx>
        <c:axId val="106477439"/>
        <c:scaling>
          <c:orientation val="minMax"/>
        </c:scaling>
        <c:delete val="1"/>
        <c:axPos val="l"/>
        <c:majorTickMark val="out"/>
        <c:minorTickMark val="none"/>
        <c:tickLblPos val="nextTo"/>
        <c:crossAx val="106479359"/>
        <c:crosses val="autoZero"/>
        <c:auto val="1"/>
        <c:lblAlgn val="ctr"/>
        <c:lblOffset val="100"/>
        <c:noMultiLvlLbl val="0"/>
      </c:catAx>
      <c:valAx>
        <c:axId val="106479359"/>
        <c:scaling>
          <c:orientation val="minMax"/>
          <c:max val="4"/>
          <c:min val="0"/>
        </c:scaling>
        <c:delete val="1"/>
        <c:axPos val="b"/>
        <c:numFmt formatCode="0.0" sourceLinked="1"/>
        <c:majorTickMark val="out"/>
        <c:minorTickMark val="none"/>
        <c:tickLblPos val="nextTo"/>
        <c:crossAx val="10647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94-4935-BA7F-E2EFB88028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94-4935-BA7F-E2EFB8802891}"/>
              </c:ext>
            </c:extLst>
          </c:dPt>
          <c:val>
            <c:numRef>
              <c:f>Gender!$C$10:$C$11</c:f>
              <c:numCache>
                <c:formatCode>0%</c:formatCode>
                <c:ptCount val="2"/>
                <c:pt idx="0">
                  <c:v>0.4</c:v>
                </c:pt>
                <c:pt idx="1">
                  <c:v>0.6</c:v>
                </c:pt>
              </c:numCache>
            </c:numRef>
          </c:val>
          <c:extLst>
            <c:ext xmlns:c16="http://schemas.microsoft.com/office/drawing/2014/chart" uri="{C3380CC4-5D6E-409C-BE32-E72D297353CC}">
              <c16:uniqueId val="{00000000-9B59-4EFF-A73C-EA30E291B67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 Final.xlsx]Education by Attrition!Education by Attrition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by Attrition'!$B$3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Attrition'!$A$4:$A$9</c:f>
              <c:strCache>
                <c:ptCount val="5"/>
                <c:pt idx="0">
                  <c:v>Doctoral Degree</c:v>
                </c:pt>
                <c:pt idx="1">
                  <c:v>High School</c:v>
                </c:pt>
                <c:pt idx="2">
                  <c:v>Associates Degree</c:v>
                </c:pt>
                <c:pt idx="3">
                  <c:v>Master's Degree</c:v>
                </c:pt>
                <c:pt idx="4">
                  <c:v>Bachelor's Degree</c:v>
                </c:pt>
              </c:strCache>
            </c:strRef>
          </c:cat>
          <c:val>
            <c:numRef>
              <c:f>'Education by Attrition'!$B$4:$B$9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2-A0CF-4ADA-9023-696132C011C0}"/>
            </c:ext>
          </c:extLst>
        </c:ser>
        <c:dLbls>
          <c:dLblPos val="outEnd"/>
          <c:showLegendKey val="0"/>
          <c:showVal val="1"/>
          <c:showCatName val="0"/>
          <c:showSerName val="0"/>
          <c:showPercent val="0"/>
          <c:showBubbleSize val="0"/>
        </c:dLbls>
        <c:gapWidth val="182"/>
        <c:axId val="818274368"/>
        <c:axId val="818279648"/>
      </c:barChart>
      <c:catAx>
        <c:axId val="818274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279648"/>
        <c:crosses val="autoZero"/>
        <c:auto val="1"/>
        <c:lblAlgn val="ctr"/>
        <c:lblOffset val="100"/>
        <c:noMultiLvlLbl val="0"/>
      </c:catAx>
      <c:valAx>
        <c:axId val="818279648"/>
        <c:scaling>
          <c:orientation val="minMax"/>
        </c:scaling>
        <c:delete val="1"/>
        <c:axPos val="b"/>
        <c:numFmt formatCode="General" sourceLinked="1"/>
        <c:majorTickMark val="none"/>
        <c:minorTickMark val="none"/>
        <c:tickLblPos val="nextTo"/>
        <c:crossAx val="81827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 Final.xlsx]Attrition by department!PivotTable1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3"/>
          </a:solidFill>
          <a:ln w="19050">
            <a:solidFill>
              <a:schemeClr val="lt1"/>
            </a:solidFill>
          </a:ln>
          <a:effectLst/>
        </c:spPr>
      </c:pivotFmt>
    </c:pivotFmts>
    <c:plotArea>
      <c:layout/>
      <c:pieChart>
        <c:varyColors val="1"/>
        <c:ser>
          <c:idx val="0"/>
          <c:order val="0"/>
          <c:tx>
            <c:strRef>
              <c:f>'Attrition by department'!$B$3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'Attrition by department'!$A$4:$A$7</c:f>
              <c:strCache>
                <c:ptCount val="3"/>
                <c:pt idx="0">
                  <c:v>HR</c:v>
                </c:pt>
                <c:pt idx="1">
                  <c:v>R&amp;D</c:v>
                </c:pt>
                <c:pt idx="2">
                  <c:v>Sales</c:v>
                </c:pt>
              </c:strCache>
            </c:strRef>
          </c:cat>
          <c:val>
            <c:numRef>
              <c:f>'Attrition by department'!$B$4:$B$7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1-FEE3-4C7F-9FB3-C7CF1426BB7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 Final.xlsx]Attrition by age group!Attrition by age group</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group'!$B$3</c:f>
              <c:strCache>
                <c:ptCount val="1"/>
                <c:pt idx="0">
                  <c:v>Total</c:v>
                </c:pt>
              </c:strCache>
            </c:strRef>
          </c:tx>
          <c:spPr>
            <a:solidFill>
              <a:schemeClr val="accent1"/>
            </a:solidFill>
            <a:ln>
              <a:noFill/>
            </a:ln>
            <a:effectLst/>
          </c:spPr>
          <c:invertIfNegative val="0"/>
          <c:cat>
            <c:strRef>
              <c:f>'Attrition by age group'!$A$4:$A$9</c:f>
              <c:strCache>
                <c:ptCount val="5"/>
                <c:pt idx="0">
                  <c:v>25 - 34</c:v>
                </c:pt>
                <c:pt idx="1">
                  <c:v>35 - 44</c:v>
                </c:pt>
                <c:pt idx="2">
                  <c:v>Under 25</c:v>
                </c:pt>
                <c:pt idx="3">
                  <c:v>45 - 54</c:v>
                </c:pt>
                <c:pt idx="4">
                  <c:v>Over 55</c:v>
                </c:pt>
              </c:strCache>
            </c:strRef>
          </c:cat>
          <c:val>
            <c:numRef>
              <c:f>'Attrition by age group'!$B$4:$B$9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2-E903-40C3-8F61-986E80A7C5B4}"/>
            </c:ext>
          </c:extLst>
        </c:ser>
        <c:dLbls>
          <c:showLegendKey val="0"/>
          <c:showVal val="0"/>
          <c:showCatName val="0"/>
          <c:showSerName val="0"/>
          <c:showPercent val="0"/>
          <c:showBubbleSize val="0"/>
        </c:dLbls>
        <c:gapWidth val="219"/>
        <c:overlap val="-27"/>
        <c:axId val="1249917071"/>
        <c:axId val="1249906991"/>
      </c:barChart>
      <c:catAx>
        <c:axId val="1249917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906991"/>
        <c:crosses val="autoZero"/>
        <c:auto val="1"/>
        <c:lblAlgn val="ctr"/>
        <c:lblOffset val="100"/>
        <c:noMultiLvlLbl val="0"/>
      </c:catAx>
      <c:valAx>
        <c:axId val="1249906991"/>
        <c:scaling>
          <c:orientation val="minMax"/>
        </c:scaling>
        <c:delete val="1"/>
        <c:axPos val="l"/>
        <c:numFmt formatCode="General" sourceLinked="1"/>
        <c:majorTickMark val="out"/>
        <c:minorTickMark val="none"/>
        <c:tickLblPos val="nextTo"/>
        <c:crossAx val="1249917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a:gsLst>
                  <a:gs pos="0">
                    <a:schemeClr val="bg2">
                      <a:lumMod val="50000"/>
                    </a:schemeClr>
                  </a:gs>
                  <a:gs pos="100000">
                    <a:schemeClr val="accent5">
                      <a:lumMod val="50000"/>
                    </a:schemeClr>
                  </a:gs>
                </a:gsLst>
                <a:lin ang="5400000" scaled="1"/>
              </a:gradFill>
              <a:ln w="19050">
                <a:noFill/>
              </a:ln>
              <a:effectLst/>
            </c:spPr>
            <c:extLst>
              <c:ext xmlns:c16="http://schemas.microsoft.com/office/drawing/2014/chart" uri="{C3380CC4-5D6E-409C-BE32-E72D297353CC}">
                <c16:uniqueId val="{00000001-BC21-4ABF-8804-79BBC5E50DE5}"/>
              </c:ext>
            </c:extLst>
          </c:dPt>
          <c:dPt>
            <c:idx val="1"/>
            <c:bubble3D val="0"/>
            <c:spPr>
              <a:solidFill>
                <a:schemeClr val="bg1">
                  <a:lumMod val="85000"/>
                  <a:alpha val="95000"/>
                </a:schemeClr>
              </a:solidFill>
              <a:ln w="19050">
                <a:noFill/>
              </a:ln>
              <a:effectLst/>
            </c:spPr>
            <c:extLst>
              <c:ext xmlns:c16="http://schemas.microsoft.com/office/drawing/2014/chart" uri="{C3380CC4-5D6E-409C-BE32-E72D297353CC}">
                <c16:uniqueId val="{00000003-BC21-4ABF-8804-79BBC5E50DE5}"/>
              </c:ext>
            </c:extLst>
          </c:dPt>
          <c:val>
            <c:numRef>
              <c:f>'Job Satisfaction'!$C$8:$C$9</c:f>
              <c:numCache>
                <c:formatCode>General</c:formatCode>
                <c:ptCount val="2"/>
                <c:pt idx="0">
                  <c:v>0.65663265306122454</c:v>
                </c:pt>
                <c:pt idx="1">
                  <c:v>0.34336734693877546</c:v>
                </c:pt>
              </c:numCache>
            </c:numRef>
          </c:val>
          <c:extLst>
            <c:ext xmlns:c16="http://schemas.microsoft.com/office/drawing/2014/chart" uri="{C3380CC4-5D6E-409C-BE32-E72D297353CC}">
              <c16:uniqueId val="{00000004-BC21-4ABF-8804-79BBC5E50DE5}"/>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bg1">
                  <a:lumMod val="85000"/>
                </a:schemeClr>
              </a:solidFill>
              <a:ln w="19050">
                <a:noFill/>
              </a:ln>
              <a:effectLst/>
            </c:spPr>
            <c:extLst>
              <c:ext xmlns:c16="http://schemas.microsoft.com/office/drawing/2014/chart" uri="{C3380CC4-5D6E-409C-BE32-E72D297353CC}">
                <c16:uniqueId val="{00000001-5432-4FDE-81B0-6EBF07190126}"/>
              </c:ext>
            </c:extLst>
          </c:dPt>
          <c:dPt>
            <c:idx val="1"/>
            <c:bubble3D val="0"/>
            <c:spPr>
              <a:gradFill>
                <a:gsLst>
                  <a:gs pos="0">
                    <a:srgbClr val="934CC8"/>
                  </a:gs>
                  <a:gs pos="100000">
                    <a:srgbClr val="4B87FF"/>
                  </a:gs>
                </a:gsLst>
                <a:lin ang="10800000" scaled="0"/>
              </a:gradFill>
              <a:ln w="19050">
                <a:noFill/>
              </a:ln>
              <a:effectLst/>
            </c:spPr>
            <c:extLst>
              <c:ext xmlns:c16="http://schemas.microsoft.com/office/drawing/2014/chart" uri="{C3380CC4-5D6E-409C-BE32-E72D297353CC}">
                <c16:uniqueId val="{00000003-5432-4FDE-81B0-6EBF07190126}"/>
              </c:ext>
            </c:extLst>
          </c:dPt>
          <c:val>
            <c:numRef>
              <c:f>Gender!$C$10:$C$11</c:f>
              <c:numCache>
                <c:formatCode>0%</c:formatCode>
                <c:ptCount val="2"/>
                <c:pt idx="0">
                  <c:v>0.4</c:v>
                </c:pt>
                <c:pt idx="1">
                  <c:v>0.6</c:v>
                </c:pt>
              </c:numCache>
            </c:numRef>
          </c:val>
          <c:extLst>
            <c:ext xmlns:c16="http://schemas.microsoft.com/office/drawing/2014/chart" uri="{C3380CC4-5D6E-409C-BE32-E72D297353CC}">
              <c16:uniqueId val="{00000004-5432-4FDE-81B0-6EBF07190126}"/>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0">
                    <a:srgbClr val="512373"/>
                  </a:gs>
                  <a:gs pos="100000">
                    <a:srgbClr val="002D86"/>
                  </a:gs>
                </a:gsLst>
                <a:lin ang="10800000" scaled="0"/>
              </a:gradFill>
              <a:ln w="19050">
                <a:noFill/>
              </a:ln>
              <a:effectLst/>
            </c:spPr>
            <c:extLst>
              <c:ext xmlns:c16="http://schemas.microsoft.com/office/drawing/2014/chart" uri="{C3380CC4-5D6E-409C-BE32-E72D297353CC}">
                <c16:uniqueId val="{00000001-A53A-44B3-98E6-FDA859732CCE}"/>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A53A-44B3-98E6-FDA859732CCE}"/>
              </c:ext>
            </c:extLst>
          </c:dPt>
          <c:val>
            <c:numRef>
              <c:f>Gender!$C$10:$C$11</c:f>
              <c:numCache>
                <c:formatCode>0%</c:formatCode>
                <c:ptCount val="2"/>
                <c:pt idx="0">
                  <c:v>0.4</c:v>
                </c:pt>
                <c:pt idx="1">
                  <c:v>0.6</c:v>
                </c:pt>
              </c:numCache>
            </c:numRef>
          </c:val>
          <c:extLst>
            <c:ext xmlns:c16="http://schemas.microsoft.com/office/drawing/2014/chart" uri="{C3380CC4-5D6E-409C-BE32-E72D297353CC}">
              <c16:uniqueId val="{00000004-A53A-44B3-98E6-FDA859732CCE}"/>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 Final.xlsx]Education by Attrition!Education by Attrition</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64200715443347"/>
          <c:y val="0"/>
          <c:w val="0.70518077336564744"/>
          <c:h val="0.86475051940834891"/>
        </c:manualLayout>
      </c:layout>
      <c:barChart>
        <c:barDir val="bar"/>
        <c:grouping val="clustered"/>
        <c:varyColors val="0"/>
        <c:ser>
          <c:idx val="0"/>
          <c:order val="0"/>
          <c:tx>
            <c:strRef>
              <c:f>'Education by Attrition'!$B$3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Attrition'!$A$4:$A$9</c:f>
              <c:strCache>
                <c:ptCount val="5"/>
                <c:pt idx="0">
                  <c:v>Doctoral Degree</c:v>
                </c:pt>
                <c:pt idx="1">
                  <c:v>High School</c:v>
                </c:pt>
                <c:pt idx="2">
                  <c:v>Associates Degree</c:v>
                </c:pt>
                <c:pt idx="3">
                  <c:v>Master's Degree</c:v>
                </c:pt>
                <c:pt idx="4">
                  <c:v>Bachelor's Degree</c:v>
                </c:pt>
              </c:strCache>
            </c:strRef>
          </c:cat>
          <c:val>
            <c:numRef>
              <c:f>'Education by Attrition'!$B$4:$B$9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2-2A8A-47DD-88A4-113574ED727D}"/>
            </c:ext>
          </c:extLst>
        </c:ser>
        <c:dLbls>
          <c:dLblPos val="outEnd"/>
          <c:showLegendKey val="0"/>
          <c:showVal val="1"/>
          <c:showCatName val="0"/>
          <c:showSerName val="0"/>
          <c:showPercent val="0"/>
          <c:showBubbleSize val="0"/>
        </c:dLbls>
        <c:gapWidth val="50"/>
        <c:axId val="818274368"/>
        <c:axId val="818279648"/>
      </c:barChart>
      <c:catAx>
        <c:axId val="818274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1" i="0" u="none" strike="noStrike" kern="1200" baseline="0">
                <a:solidFill>
                  <a:srgbClr val="602928"/>
                </a:solidFill>
                <a:latin typeface="Bahnschrift Condensed" panose="020B0502040204020203" pitchFamily="34" charset="0"/>
                <a:ea typeface="+mn-ea"/>
                <a:cs typeface="+mn-cs"/>
              </a:defRPr>
            </a:pPr>
            <a:endParaRPr lang="en-US"/>
          </a:p>
        </c:txPr>
        <c:crossAx val="818279648"/>
        <c:crosses val="autoZero"/>
        <c:auto val="1"/>
        <c:lblAlgn val="ctr"/>
        <c:lblOffset val="100"/>
        <c:noMultiLvlLbl val="0"/>
      </c:catAx>
      <c:valAx>
        <c:axId val="818279648"/>
        <c:scaling>
          <c:orientation val="minMax"/>
        </c:scaling>
        <c:delete val="1"/>
        <c:axPos val="b"/>
        <c:numFmt formatCode="General" sourceLinked="1"/>
        <c:majorTickMark val="none"/>
        <c:minorTickMark val="none"/>
        <c:tickLblPos val="nextTo"/>
        <c:crossAx val="81827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 Final.xlsx]Attrition by department!PivotTable1</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bg1">
                  <a:lumMod val="50000"/>
                </a:schemeClr>
              </a:gs>
              <a:gs pos="100000">
                <a:schemeClr val="bg2">
                  <a:lumMod val="50000"/>
                </a:schemeClr>
              </a:gs>
            </a:gsLst>
            <a:lin ang="10800000" scaled="0"/>
          </a:gra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7"/>
        <c:spPr>
          <a:gradFill>
            <a:gsLst>
              <a:gs pos="0">
                <a:schemeClr val="accent5">
                  <a:lumMod val="75000"/>
                </a:schemeClr>
              </a:gs>
              <a:gs pos="100000">
                <a:schemeClr val="accent6">
                  <a:lumMod val="100000"/>
                </a:schemeClr>
              </a:gs>
            </a:gsLst>
            <a:lin ang="5400000" scaled="1"/>
          </a:gradFill>
          <a:ln w="19050">
            <a:solidFill>
              <a:schemeClr val="lt1"/>
            </a:solidFill>
          </a:ln>
          <a:effectLst/>
        </c:spPr>
      </c:pivotFmt>
      <c:pivotFmt>
        <c:idx val="8"/>
        <c:spPr>
          <a:solidFill>
            <a:schemeClr val="accent3"/>
          </a:solidFill>
          <a:ln w="19050">
            <a:solidFill>
              <a:schemeClr val="lt1"/>
            </a:solidFill>
          </a:ln>
          <a:effectLst/>
        </c:spPr>
      </c:pivotFmt>
    </c:pivotFmts>
    <c:plotArea>
      <c:layout/>
      <c:pieChart>
        <c:varyColors val="1"/>
        <c:ser>
          <c:idx val="0"/>
          <c:order val="0"/>
          <c:tx>
            <c:strRef>
              <c:f>'Attrition by department'!$B$3</c:f>
              <c:strCache>
                <c:ptCount val="1"/>
                <c:pt idx="0">
                  <c:v>Total</c:v>
                </c:pt>
              </c:strCache>
            </c:strRef>
          </c:tx>
          <c:dPt>
            <c:idx val="0"/>
            <c:bubble3D val="0"/>
            <c:spPr>
              <a:gradFill>
                <a:gsLst>
                  <a:gs pos="0">
                    <a:schemeClr val="bg1">
                      <a:lumMod val="50000"/>
                    </a:schemeClr>
                  </a:gs>
                  <a:gs pos="100000">
                    <a:schemeClr val="bg2">
                      <a:lumMod val="50000"/>
                    </a:schemeClr>
                  </a:gs>
                </a:gsLst>
                <a:lin ang="10800000" scaled="0"/>
              </a:gra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Pt>
          <c:dPt>
            <c:idx val="1"/>
            <c:bubble3D val="0"/>
            <c:spPr>
              <a:gradFill>
                <a:gsLst>
                  <a:gs pos="0">
                    <a:schemeClr val="accent5">
                      <a:lumMod val="75000"/>
                    </a:schemeClr>
                  </a:gs>
                  <a:gs pos="100000">
                    <a:schemeClr val="accent6">
                      <a:lumMod val="100000"/>
                    </a:schemeClr>
                  </a:gs>
                </a:gsLst>
                <a:lin ang="5400000" scaled="1"/>
              </a:gra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'Attrition by department'!$A$4:$A$7</c:f>
              <c:strCache>
                <c:ptCount val="3"/>
                <c:pt idx="0">
                  <c:v>HR</c:v>
                </c:pt>
                <c:pt idx="1">
                  <c:v>R&amp;D</c:v>
                </c:pt>
                <c:pt idx="2">
                  <c:v>Sales</c:v>
                </c:pt>
              </c:strCache>
            </c:strRef>
          </c:cat>
          <c:val>
            <c:numRef>
              <c:f>'Attrition by department'!$B$4:$B$7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2-8FAF-4960-A51E-0F2C1BA0151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 Final.xlsx]Attrition by age group!Attrition by age group</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group'!$B$3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age group'!$A$4:$A$9</c:f>
              <c:strCache>
                <c:ptCount val="5"/>
                <c:pt idx="0">
                  <c:v>25 - 34</c:v>
                </c:pt>
                <c:pt idx="1">
                  <c:v>35 - 44</c:v>
                </c:pt>
                <c:pt idx="2">
                  <c:v>Under 25</c:v>
                </c:pt>
                <c:pt idx="3">
                  <c:v>45 - 54</c:v>
                </c:pt>
                <c:pt idx="4">
                  <c:v>Over 55</c:v>
                </c:pt>
              </c:strCache>
            </c:strRef>
          </c:cat>
          <c:val>
            <c:numRef>
              <c:f>'Attrition by age group'!$B$4:$B$9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2-A7BF-44E6-9808-01B22B827296}"/>
            </c:ext>
          </c:extLst>
        </c:ser>
        <c:dLbls>
          <c:dLblPos val="outEnd"/>
          <c:showLegendKey val="0"/>
          <c:showVal val="1"/>
          <c:showCatName val="0"/>
          <c:showSerName val="0"/>
          <c:showPercent val="0"/>
          <c:showBubbleSize val="0"/>
        </c:dLbls>
        <c:gapWidth val="100"/>
        <c:axId val="1249917071"/>
        <c:axId val="1249906991"/>
      </c:barChart>
      <c:catAx>
        <c:axId val="1249917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49906991"/>
        <c:crosses val="autoZero"/>
        <c:auto val="1"/>
        <c:lblAlgn val="ctr"/>
        <c:lblOffset val="100"/>
        <c:noMultiLvlLbl val="0"/>
      </c:catAx>
      <c:valAx>
        <c:axId val="1249906991"/>
        <c:scaling>
          <c:orientation val="minMax"/>
        </c:scaling>
        <c:delete val="1"/>
        <c:axPos val="l"/>
        <c:numFmt formatCode="General" sourceLinked="1"/>
        <c:majorTickMark val="out"/>
        <c:minorTickMark val="none"/>
        <c:tickLblPos val="nextTo"/>
        <c:crossAx val="1249917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CD-4D1E-B95C-18420388B9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CD-4D1E-B95C-18420388B97F}"/>
              </c:ext>
            </c:extLst>
          </c:dPt>
          <c:val>
            <c:numRef>
              <c:f>'Job Satisfaction'!$C$8:$C$9</c:f>
              <c:numCache>
                <c:formatCode>General</c:formatCode>
                <c:ptCount val="2"/>
                <c:pt idx="0">
                  <c:v>0.65663265306122454</c:v>
                </c:pt>
                <c:pt idx="1">
                  <c:v>0.34336734693877546</c:v>
                </c:pt>
              </c:numCache>
            </c:numRef>
          </c:val>
          <c:extLst>
            <c:ext xmlns:c16="http://schemas.microsoft.com/office/drawing/2014/chart" uri="{C3380CC4-5D6E-409C-BE32-E72D297353CC}">
              <c16:uniqueId val="{00000000-1BD8-434D-80F5-40F8E9214DC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'Job Satisfaction'!$B$8</c:f>
              <c:numCache>
                <c:formatCode>0.0</c:formatCode>
                <c:ptCount val="1"/>
                <c:pt idx="0">
                  <c:v>2.6265306122448981</c:v>
                </c:pt>
              </c:numCache>
            </c:numRef>
          </c:val>
          <c:extLst>
            <c:ext xmlns:c16="http://schemas.microsoft.com/office/drawing/2014/chart" uri="{C3380CC4-5D6E-409C-BE32-E72D297353CC}">
              <c16:uniqueId val="{00000000-A191-4253-9B10-D546E86AEEC7}"/>
            </c:ext>
          </c:extLst>
        </c:ser>
        <c:ser>
          <c:idx val="1"/>
          <c:order val="1"/>
          <c:spPr>
            <a:solidFill>
              <a:schemeClr val="accent2"/>
            </a:solidFill>
            <a:ln>
              <a:noFill/>
            </a:ln>
            <a:effectLst/>
          </c:spPr>
          <c:invertIfNegative val="0"/>
          <c:val>
            <c:numRef>
              <c:f>'Job Satisfaction'!$B$9</c:f>
              <c:numCache>
                <c:formatCode>0.0</c:formatCode>
                <c:ptCount val="1"/>
                <c:pt idx="0">
                  <c:v>1.3734693877551019</c:v>
                </c:pt>
              </c:numCache>
            </c:numRef>
          </c:val>
          <c:extLst>
            <c:ext xmlns:c16="http://schemas.microsoft.com/office/drawing/2014/chart" uri="{C3380CC4-5D6E-409C-BE32-E72D297353CC}">
              <c16:uniqueId val="{00000001-A191-4253-9B10-D546E86AEEC7}"/>
            </c:ext>
          </c:extLst>
        </c:ser>
        <c:dLbls>
          <c:showLegendKey val="0"/>
          <c:showVal val="0"/>
          <c:showCatName val="0"/>
          <c:showSerName val="0"/>
          <c:showPercent val="0"/>
          <c:showBubbleSize val="0"/>
        </c:dLbls>
        <c:gapWidth val="0"/>
        <c:overlap val="100"/>
        <c:axId val="106477439"/>
        <c:axId val="106479359"/>
      </c:barChart>
      <c:catAx>
        <c:axId val="106477439"/>
        <c:scaling>
          <c:orientation val="minMax"/>
        </c:scaling>
        <c:delete val="1"/>
        <c:axPos val="l"/>
        <c:majorTickMark val="out"/>
        <c:minorTickMark val="none"/>
        <c:tickLblPos val="nextTo"/>
        <c:crossAx val="106479359"/>
        <c:crosses val="autoZero"/>
        <c:auto val="1"/>
        <c:lblAlgn val="ctr"/>
        <c:lblOffset val="100"/>
        <c:noMultiLvlLbl val="0"/>
      </c:catAx>
      <c:valAx>
        <c:axId val="106479359"/>
        <c:scaling>
          <c:orientation val="minMax"/>
          <c:max val="4"/>
          <c:min val="0"/>
        </c:scaling>
        <c:delete val="1"/>
        <c:axPos val="b"/>
        <c:numFmt formatCode="0.0" sourceLinked="1"/>
        <c:majorTickMark val="out"/>
        <c:minorTickMark val="none"/>
        <c:tickLblPos val="nextTo"/>
        <c:crossAx val="10647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_xlchart.v1.4</cx:f>
      </cx:numDim>
    </cx:data>
  </cx:chartData>
  <cx:chart>
    <cx:plotArea>
      <cx:plotAreaRegion>
        <cx:series layoutId="treemap" uniqueId="{7F7F80E0-CD2C-455E-9668-EFB3C8203774}">
          <cx:spPr>
            <a:ln>
              <a:noFill/>
            </a:ln>
          </cx:spPr>
          <cx:dataLabels pos="inEnd">
            <cx:spPr>
              <a:noFill/>
            </cx:spPr>
            <cx:txPr>
              <a:bodyPr spcFirstLastPara="1" vertOverflow="ellipsis" horzOverflow="overflow" wrap="square" lIns="0" tIns="0" rIns="0" bIns="0" anchor="ctr" anchorCtr="1"/>
              <a:lstStyle/>
              <a:p>
                <a:pPr algn="ctr" rtl="0">
                  <a:defRPr sz="1000"/>
                </a:pPr>
                <a:endParaRPr lang="en-US" sz="1000" b="0" i="0" u="none" strike="noStrike" baseline="0">
                  <a:solidFill>
                    <a:srgbClr val="FFFFFF"/>
                  </a:solidFill>
                  <a:latin typeface="Calibri"/>
                  <a:ea typeface="Calibri"/>
                  <a:cs typeface="Calibri"/>
                </a:endParaRPr>
              </a:p>
            </cx:txPr>
            <cx:visibility seriesName="0" categoryName="1" value="0"/>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plotSurface>
          <cx:spPr>
            <a:noFill/>
            <a:ln>
              <a:noFill/>
            </a:ln>
          </cx:spPr>
        </cx:plotSurface>
        <cx:series layoutId="funnel" uniqueId="{E2E877F7-A721-4AE8-A93A-D383A3355C7D}">
          <cx:tx>
            <cx:txData>
              <cx:f>_xlchart.v2.1</cx:f>
              <cx:v>Attrition</cx:v>
            </cx:txData>
          </cx:tx>
          <cx:spPr>
            <a:gradFill>
              <a:gsLst>
                <a:gs pos="0">
                  <a:schemeClr val="accent6">
                    <a:lumMod val="50000"/>
                  </a:schemeClr>
                </a:gs>
                <a:gs pos="100000">
                  <a:schemeClr val="accent6">
                    <a:lumMod val="75000"/>
                  </a:schemeClr>
                </a:gs>
              </a:gsLst>
              <a:lin ang="10800000" scaled="0"/>
            </a:gradFill>
            <a:ln>
              <a:noFill/>
            </a:ln>
          </cx:spPr>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000" b="1"/>
            </a:pPr>
            <a:endParaRPr lang="en-US" sz="1000" b="1" i="0" u="none" strike="noStrike" baseline="0">
              <a:solidFill>
                <a:srgbClr val="000000">
                  <a:lumMod val="65000"/>
                  <a:lumOff val="35000"/>
                </a:srgbClr>
              </a:solidFill>
              <a:latin typeface="Calibri"/>
              <a:ea typeface="Calibri"/>
              <a:cs typeface="Calibri"/>
            </a:endParaRPr>
          </a:p>
        </cx:txPr>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_xlchart.v1.6</cx:f>
      </cx:numDim>
    </cx:data>
  </cx:chartData>
  <cx:chart>
    <cx:plotArea>
      <cx:plotAreaRegion>
        <cx:series layoutId="treemap" uniqueId="{7F7F80E0-CD2C-455E-9668-EFB3C8203774}">
          <cx:dataLabels pos="inEnd">
            <cx:visibility seriesName="0" categoryName="1" value="0"/>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_xlchart.v2.7</cx:f>
      </cx:strDim>
      <cx:numDim type="val">
        <cx:f>_xlchart.v2.9</cx:f>
      </cx:numDim>
    </cx:data>
  </cx:chartData>
  <cx:chart>
    <cx:plotArea>
      <cx:plotAreaRegion>
        <cx:series layoutId="funnel" uniqueId="{E2E877F7-A721-4AE8-A93A-D383A3355C7D}">
          <cx:tx>
            <cx:txData>
              <cx:f>_xlchart.v2.8</cx:f>
              <cx:v>Attrition</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9.svg"/><Relationship Id="rId18" Type="http://schemas.openxmlformats.org/officeDocument/2006/relationships/chart" Target="../charts/chart6.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image" Target="../media/image8.png"/><Relationship Id="rId17" Type="http://schemas.microsoft.com/office/2014/relationships/chartEx" Target="../charts/chartEx1.xml"/><Relationship Id="rId2" Type="http://schemas.openxmlformats.org/officeDocument/2006/relationships/image" Target="../media/image1.png"/><Relationship Id="rId16" Type="http://schemas.openxmlformats.org/officeDocument/2006/relationships/chart" Target="../charts/chart5.xml"/><Relationship Id="rId20" Type="http://schemas.microsoft.com/office/2014/relationships/chartEx" Target="../charts/chartEx2.xml"/><Relationship Id="rId1" Type="http://schemas.openxmlformats.org/officeDocument/2006/relationships/chart" Target="../charts/chart1.xml"/><Relationship Id="rId6" Type="http://schemas.openxmlformats.org/officeDocument/2006/relationships/image" Target="../media/image5.png"/><Relationship Id="rId11" Type="http://schemas.openxmlformats.org/officeDocument/2006/relationships/chart" Target="../charts/chart4.xml"/><Relationship Id="rId5" Type="http://schemas.openxmlformats.org/officeDocument/2006/relationships/image" Target="../media/image4.png"/><Relationship Id="rId15" Type="http://schemas.openxmlformats.org/officeDocument/2006/relationships/image" Target="../media/image11.svg"/><Relationship Id="rId10" Type="http://schemas.openxmlformats.org/officeDocument/2006/relationships/chart" Target="../charts/chart3.xml"/><Relationship Id="rId19" Type="http://schemas.openxmlformats.org/officeDocument/2006/relationships/chart" Target="../charts/chart7.xml"/><Relationship Id="rId4" Type="http://schemas.openxmlformats.org/officeDocument/2006/relationships/image" Target="../media/image3.png"/><Relationship Id="rId9" Type="http://schemas.openxmlformats.org/officeDocument/2006/relationships/image" Target="../media/image7.png"/><Relationship Id="rId1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microsoft.com/office/2014/relationships/chartEx" Target="../charts/chartEx3.xml"/></Relationships>
</file>

<file path=xl/drawings/_rels/drawing9.xml.rels><?xml version="1.0" encoding="UTF-8" standalone="yes"?>
<Relationships xmlns="http://schemas.openxmlformats.org/package/2006/relationships"><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editAs="oneCell">
    <xdr:from>
      <xdr:col>1</xdr:col>
      <xdr:colOff>138112</xdr:colOff>
      <xdr:row>11</xdr:row>
      <xdr:rowOff>4762</xdr:rowOff>
    </xdr:from>
    <xdr:to>
      <xdr:col>2</xdr:col>
      <xdr:colOff>285749</xdr:colOff>
      <xdr:row>24</xdr:row>
      <xdr:rowOff>71437</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3FC5FF2A-4E86-37AE-6186-37DA8ABD7FE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947862" y="2205037"/>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7</xdr:col>
      <xdr:colOff>81723</xdr:colOff>
      <xdr:row>2</xdr:row>
      <xdr:rowOff>132159</xdr:rowOff>
    </xdr:from>
    <xdr:ext cx="14754225" cy="7439025"/>
    <xdr:grpSp>
      <xdr:nvGrpSpPr>
        <xdr:cNvPr id="2" name="Shape 2">
          <a:extLst>
            <a:ext uri="{FF2B5EF4-FFF2-40B4-BE49-F238E27FC236}">
              <a16:creationId xmlns:a16="http://schemas.microsoft.com/office/drawing/2014/main" id="{00000000-0008-0000-0300-000002000000}"/>
            </a:ext>
          </a:extLst>
        </xdr:cNvPr>
        <xdr:cNvGrpSpPr/>
      </xdr:nvGrpSpPr>
      <xdr:grpSpPr>
        <a:xfrm>
          <a:off x="4627746" y="515633"/>
          <a:ext cx="14754225" cy="7439025"/>
          <a:chOff x="0" y="60488"/>
          <a:chExt cx="10692000" cy="7439025"/>
        </a:xfrm>
      </xdr:grpSpPr>
      <xdr:grpSp>
        <xdr:nvGrpSpPr>
          <xdr:cNvPr id="29" name="Shape 29">
            <a:extLst>
              <a:ext uri="{FF2B5EF4-FFF2-40B4-BE49-F238E27FC236}">
                <a16:creationId xmlns:a16="http://schemas.microsoft.com/office/drawing/2014/main" id="{00000000-0008-0000-0300-00001D000000}"/>
              </a:ext>
            </a:extLst>
          </xdr:cNvPr>
          <xdr:cNvGrpSpPr/>
        </xdr:nvGrpSpPr>
        <xdr:grpSpPr>
          <a:xfrm>
            <a:off x="0" y="60488"/>
            <a:ext cx="10692000" cy="7439025"/>
            <a:chOff x="1752600" y="190500"/>
            <a:chExt cx="13468350" cy="7776000"/>
          </a:xfrm>
        </xdr:grpSpPr>
        <xdr:sp macro="" textlink="">
          <xdr:nvSpPr>
            <xdr:cNvPr id="4" name="Shape 4">
              <a:extLst>
                <a:ext uri="{FF2B5EF4-FFF2-40B4-BE49-F238E27FC236}">
                  <a16:creationId xmlns:a16="http://schemas.microsoft.com/office/drawing/2014/main" id="{00000000-0008-0000-0300-000004000000}"/>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0" name="Shape 30">
              <a:extLst>
                <a:ext uri="{FF2B5EF4-FFF2-40B4-BE49-F238E27FC236}">
                  <a16:creationId xmlns:a16="http://schemas.microsoft.com/office/drawing/2014/main" id="{00000000-0008-0000-0300-00001E000000}"/>
                </a:ext>
              </a:extLst>
            </xdr:cNvPr>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31" name="Shape 31">
              <a:extLst>
                <a:ext uri="{FF2B5EF4-FFF2-40B4-BE49-F238E27FC236}">
                  <a16:creationId xmlns:a16="http://schemas.microsoft.com/office/drawing/2014/main" id="{00000000-0008-0000-0300-00001F000000}"/>
                </a:ext>
              </a:extLst>
            </xdr:cNvPr>
            <xdr:cNvSpPr/>
          </xdr:nvSpPr>
          <xdr:spPr>
            <a:xfrm>
              <a:off x="1852449" y="270899"/>
              <a:ext cx="769160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32" name="Shape 32">
              <a:extLst>
                <a:ext uri="{FF2B5EF4-FFF2-40B4-BE49-F238E27FC236}">
                  <a16:creationId xmlns:a16="http://schemas.microsoft.com/office/drawing/2014/main" id="{00000000-0008-0000-0300-000020000000}"/>
                </a:ext>
              </a:extLst>
            </xdr:cNvPr>
            <xdr:cNvSpPr/>
          </xdr:nvSpPr>
          <xdr:spPr>
            <a:xfrm>
              <a:off x="9658349" y="270899"/>
              <a:ext cx="546735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3" name="Shape 33">
              <a:extLst>
                <a:ext uri="{FF2B5EF4-FFF2-40B4-BE49-F238E27FC236}">
                  <a16:creationId xmlns:a16="http://schemas.microsoft.com/office/drawing/2014/main" id="{00000000-0008-0000-0300-000021000000}"/>
                </a:ext>
              </a:extLst>
            </xdr:cNvPr>
            <xdr:cNvSpPr/>
          </xdr:nvSpPr>
          <xdr:spPr>
            <a:xfrm>
              <a:off x="5819774" y="2304895"/>
              <a:ext cx="481965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34" name="Shape 34">
              <a:extLst>
                <a:ext uri="{FF2B5EF4-FFF2-40B4-BE49-F238E27FC236}">
                  <a16:creationId xmlns:a16="http://schemas.microsoft.com/office/drawing/2014/main" id="{00000000-0008-0000-0300-000022000000}"/>
                </a:ext>
              </a:extLst>
            </xdr:cNvPr>
            <xdr:cNvGrpSpPr/>
          </xdr:nvGrpSpPr>
          <xdr:grpSpPr>
            <a:xfrm>
              <a:off x="1846116" y="1215714"/>
              <a:ext cx="13289109" cy="998848"/>
              <a:chOff x="1846116" y="1215714"/>
              <a:chExt cx="13403409" cy="998848"/>
            </a:xfrm>
          </xdr:grpSpPr>
          <xdr:sp macro="" textlink="">
            <xdr:nvSpPr>
              <xdr:cNvPr id="35" name="Shape 35">
                <a:extLst>
                  <a:ext uri="{FF2B5EF4-FFF2-40B4-BE49-F238E27FC236}">
                    <a16:creationId xmlns:a16="http://schemas.microsoft.com/office/drawing/2014/main" id="{00000000-0008-0000-0300-000023000000}"/>
                  </a:ext>
                </a:extLst>
              </xdr:cNvPr>
              <xdr:cNvSpPr/>
            </xdr:nvSpPr>
            <xdr:spPr>
              <a:xfrm>
                <a:off x="1846116"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6" name="Shape 36">
                <a:extLst>
                  <a:ext uri="{FF2B5EF4-FFF2-40B4-BE49-F238E27FC236}">
                    <a16:creationId xmlns:a16="http://schemas.microsoft.com/office/drawing/2014/main" id="{00000000-0008-0000-0300-000024000000}"/>
                  </a:ext>
                </a:extLst>
              </xdr:cNvPr>
              <xdr:cNvSpPr/>
            </xdr:nvSpPr>
            <xdr:spPr>
              <a:xfrm>
                <a:off x="4546454"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mn-lt"/>
                  <a:ea typeface="+mn-ea"/>
                  <a:cs typeface="+mn-cs"/>
                </a:endParaRPr>
              </a:p>
            </xdr:txBody>
          </xdr:sp>
          <xdr:sp macro="" textlink="">
            <xdr:nvSpPr>
              <xdr:cNvPr id="37" name="Shape 37">
                <a:extLst>
                  <a:ext uri="{FF2B5EF4-FFF2-40B4-BE49-F238E27FC236}">
                    <a16:creationId xmlns:a16="http://schemas.microsoft.com/office/drawing/2014/main" id="{00000000-0008-0000-0300-000025000000}"/>
                  </a:ext>
                </a:extLst>
              </xdr:cNvPr>
              <xdr:cNvSpPr/>
            </xdr:nvSpPr>
            <xdr:spPr>
              <a:xfrm>
                <a:off x="7246792"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8" name="Shape 38">
                <a:extLst>
                  <a:ext uri="{FF2B5EF4-FFF2-40B4-BE49-F238E27FC236}">
                    <a16:creationId xmlns:a16="http://schemas.microsoft.com/office/drawing/2014/main" id="{00000000-0008-0000-0300-000026000000}"/>
                  </a:ext>
                </a:extLst>
              </xdr:cNvPr>
              <xdr:cNvSpPr/>
            </xdr:nvSpPr>
            <xdr:spPr>
              <a:xfrm>
                <a:off x="9947130"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9" name="Shape 39">
                <a:extLst>
                  <a:ext uri="{FF2B5EF4-FFF2-40B4-BE49-F238E27FC236}">
                    <a16:creationId xmlns:a16="http://schemas.microsoft.com/office/drawing/2014/main" id="{00000000-0008-0000-0300-000027000000}"/>
                  </a:ext>
                </a:extLst>
              </xdr:cNvPr>
              <xdr:cNvSpPr/>
            </xdr:nvSpPr>
            <xdr:spPr>
              <a:xfrm>
                <a:off x="12647467"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40" name="Shape 40">
              <a:extLst>
                <a:ext uri="{FF2B5EF4-FFF2-40B4-BE49-F238E27FC236}">
                  <a16:creationId xmlns:a16="http://schemas.microsoft.com/office/drawing/2014/main" id="{00000000-0008-0000-0300-000028000000}"/>
                </a:ext>
              </a:extLst>
            </xdr:cNvPr>
            <xdr:cNvGrpSpPr/>
          </xdr:nvGrpSpPr>
          <xdr:grpSpPr>
            <a:xfrm>
              <a:off x="1847145" y="5162550"/>
              <a:ext cx="3867930" cy="2709509"/>
              <a:chOff x="1847145" y="2304895"/>
              <a:chExt cx="3867930" cy="2772878"/>
            </a:xfrm>
          </xdr:grpSpPr>
          <xdr:sp macro="" textlink="">
            <xdr:nvSpPr>
              <xdr:cNvPr id="41" name="Shape 41">
                <a:extLst>
                  <a:ext uri="{FF2B5EF4-FFF2-40B4-BE49-F238E27FC236}">
                    <a16:creationId xmlns:a16="http://schemas.microsoft.com/office/drawing/2014/main" id="{00000000-0008-0000-0300-000029000000}"/>
                  </a:ext>
                </a:extLst>
              </xdr:cNvPr>
              <xdr:cNvSpPr/>
            </xdr:nvSpPr>
            <xdr:spPr>
              <a:xfrm>
                <a:off x="1847145" y="2304895"/>
                <a:ext cx="3867930"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2" name="Shape 42">
                <a:extLst>
                  <a:ext uri="{FF2B5EF4-FFF2-40B4-BE49-F238E27FC236}">
                    <a16:creationId xmlns:a16="http://schemas.microsoft.com/office/drawing/2014/main" id="{00000000-0008-0000-0300-00002A000000}"/>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43" name="Shape 43">
              <a:extLst>
                <a:ext uri="{FF2B5EF4-FFF2-40B4-BE49-F238E27FC236}">
                  <a16:creationId xmlns:a16="http://schemas.microsoft.com/office/drawing/2014/main" id="{00000000-0008-0000-0300-00002B000000}"/>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4" name="Shape 44">
              <a:extLst>
                <a:ext uri="{FF2B5EF4-FFF2-40B4-BE49-F238E27FC236}">
                  <a16:creationId xmlns:a16="http://schemas.microsoft.com/office/drawing/2014/main" id="{00000000-0008-0000-0300-00002C000000}"/>
                </a:ext>
              </a:extLst>
            </xdr:cNvPr>
            <xdr:cNvSpPr/>
          </xdr:nvSpPr>
          <xdr:spPr>
            <a:xfrm>
              <a:off x="10744199" y="2304895"/>
              <a:ext cx="4381501" cy="2772878"/>
            </a:xfrm>
            <a:prstGeom prst="roundRect">
              <a:avLst>
                <a:gd name="adj" fmla="val 3303"/>
              </a:avLst>
            </a:prstGeom>
            <a:solidFill>
              <a:schemeClr val="lt1">
                <a:alpha val="94901"/>
              </a:schemeClr>
            </a:solidFill>
            <a:ln w="12700" cap="flat" cmpd="sng">
              <a:solidFill>
                <a:schemeClr val="bg2"/>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5" name="Shape 45">
              <a:extLst>
                <a:ext uri="{FF2B5EF4-FFF2-40B4-BE49-F238E27FC236}">
                  <a16:creationId xmlns:a16="http://schemas.microsoft.com/office/drawing/2014/main" id="{00000000-0008-0000-0300-00002D000000}"/>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6" name="Shape 46">
              <a:extLst>
                <a:ext uri="{FF2B5EF4-FFF2-40B4-BE49-F238E27FC236}">
                  <a16:creationId xmlns:a16="http://schemas.microsoft.com/office/drawing/2014/main" id="{00000000-0008-0000-0300-00002E000000}"/>
                </a:ext>
              </a:extLst>
            </xdr:cNvPr>
            <xdr:cNvSpPr/>
          </xdr:nvSpPr>
          <xdr:spPr>
            <a:xfrm>
              <a:off x="1847145" y="2314575"/>
              <a:ext cx="3867930" cy="275466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7" name="Shape 47">
              <a:extLst>
                <a:ext uri="{FF2B5EF4-FFF2-40B4-BE49-F238E27FC236}">
                  <a16:creationId xmlns:a16="http://schemas.microsoft.com/office/drawing/2014/main" id="{00000000-0008-0000-0300-00002F000000}"/>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8" name="Shape 48">
              <a:extLst>
                <a:ext uri="{FF2B5EF4-FFF2-40B4-BE49-F238E27FC236}">
                  <a16:creationId xmlns:a16="http://schemas.microsoft.com/office/drawing/2014/main" id="{00000000-0008-0000-0300-000030000000}"/>
                </a:ext>
              </a:extLst>
            </xdr:cNvPr>
            <xdr:cNvSpPr/>
          </xdr:nvSpPr>
          <xdr:spPr>
            <a:xfrm>
              <a:off x="5809545" y="5162550"/>
              <a:ext cx="3564000" cy="2709509"/>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9" name="Shape 49">
              <a:extLst>
                <a:ext uri="{FF2B5EF4-FFF2-40B4-BE49-F238E27FC236}">
                  <a16:creationId xmlns:a16="http://schemas.microsoft.com/office/drawing/2014/main" id="{00000000-0008-0000-0300-000031000000}"/>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0" name="Shape 50">
              <a:extLst>
                <a:ext uri="{FF2B5EF4-FFF2-40B4-BE49-F238E27FC236}">
                  <a16:creationId xmlns:a16="http://schemas.microsoft.com/office/drawing/2014/main" id="{00000000-0008-0000-0300-000032000000}"/>
                </a:ext>
              </a:extLst>
            </xdr:cNvPr>
            <xdr:cNvSpPr/>
          </xdr:nvSpPr>
          <xdr:spPr>
            <a:xfrm>
              <a:off x="9467145" y="5162550"/>
              <a:ext cx="2844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51" name="Shape 51">
              <a:extLst>
                <a:ext uri="{FF2B5EF4-FFF2-40B4-BE49-F238E27FC236}">
                  <a16:creationId xmlns:a16="http://schemas.microsoft.com/office/drawing/2014/main" id="{00000000-0008-0000-0300-000033000000}"/>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2" name="Shape 52">
              <a:extLst>
                <a:ext uri="{FF2B5EF4-FFF2-40B4-BE49-F238E27FC236}">
                  <a16:creationId xmlns:a16="http://schemas.microsoft.com/office/drawing/2014/main" id="{00000000-0008-0000-0300-000034000000}"/>
                </a:ext>
              </a:extLst>
            </xdr:cNvPr>
            <xdr:cNvSpPr/>
          </xdr:nvSpPr>
          <xdr:spPr>
            <a:xfrm>
              <a:off x="12419895" y="5162550"/>
              <a:ext cx="2700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53" name="Shape 53">
              <a:extLst>
                <a:ext uri="{FF2B5EF4-FFF2-40B4-BE49-F238E27FC236}">
                  <a16:creationId xmlns:a16="http://schemas.microsoft.com/office/drawing/2014/main" id="{00000000-0008-0000-0300-000035000000}"/>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25</xdr:col>
      <xdr:colOff>160811</xdr:colOff>
      <xdr:row>3</xdr:row>
      <xdr:rowOff>37109</xdr:rowOff>
    </xdr:from>
    <xdr:to>
      <xdr:col>28</xdr:col>
      <xdr:colOff>606137</xdr:colOff>
      <xdr:row>7</xdr:row>
      <xdr:rowOff>37109</xdr:rowOff>
    </xdr:to>
    <xdr:graphicFrame macro="">
      <xdr:nvGraphicFramePr>
        <xdr:cNvPr id="6" name="Chart 5">
          <a:extLst>
            <a:ext uri="{FF2B5EF4-FFF2-40B4-BE49-F238E27FC236}">
              <a16:creationId xmlns:a16="http://schemas.microsoft.com/office/drawing/2014/main" id="{782C2CEA-CCD1-4B9F-8702-44B279B76F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479625</xdr:colOff>
      <xdr:row>2</xdr:row>
      <xdr:rowOff>142257</xdr:rowOff>
    </xdr:from>
    <xdr:to>
      <xdr:col>28</xdr:col>
      <xdr:colOff>538099</xdr:colOff>
      <xdr:row>12</xdr:row>
      <xdr:rowOff>67053</xdr:rowOff>
    </xdr:to>
    <xdr:grpSp>
      <xdr:nvGrpSpPr>
        <xdr:cNvPr id="64" name="Group 63">
          <a:extLst>
            <a:ext uri="{FF2B5EF4-FFF2-40B4-BE49-F238E27FC236}">
              <a16:creationId xmlns:a16="http://schemas.microsoft.com/office/drawing/2014/main" id="{4AA3E6DC-8EF1-2FF5-5318-9AC76834BFF7}"/>
            </a:ext>
          </a:extLst>
        </xdr:cNvPr>
        <xdr:cNvGrpSpPr/>
      </xdr:nvGrpSpPr>
      <xdr:grpSpPr>
        <a:xfrm>
          <a:off x="5025648" y="525731"/>
          <a:ext cx="14117126" cy="1842166"/>
          <a:chOff x="5025648" y="525731"/>
          <a:chExt cx="14117126" cy="1842166"/>
        </a:xfrm>
      </xdr:grpSpPr>
      <xdr:sp macro="" textlink="">
        <xdr:nvSpPr>
          <xdr:cNvPr id="3" name="TextBox 2">
            <a:extLst>
              <a:ext uri="{FF2B5EF4-FFF2-40B4-BE49-F238E27FC236}">
                <a16:creationId xmlns:a16="http://schemas.microsoft.com/office/drawing/2014/main" id="{312DD7E6-8406-F9F6-C70C-302EC0D5CEC4}"/>
              </a:ext>
            </a:extLst>
          </xdr:cNvPr>
          <xdr:cNvSpPr txBox="1"/>
        </xdr:nvSpPr>
        <xdr:spPr>
          <a:xfrm>
            <a:off x="5095064" y="1618776"/>
            <a:ext cx="1700646" cy="321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rgbClr val="602928"/>
                </a:solidFill>
                <a:latin typeface="Bahnschrift Condensed" panose="020B0502040204020203" pitchFamily="34" charset="0"/>
              </a:rPr>
              <a:t>TOTAL</a:t>
            </a:r>
            <a:r>
              <a:rPr lang="en-IN" sz="2000" b="1" baseline="0">
                <a:solidFill>
                  <a:srgbClr val="602928"/>
                </a:solidFill>
                <a:latin typeface="Bahnschrift Condensed" panose="020B0502040204020203" pitchFamily="34" charset="0"/>
              </a:rPr>
              <a:t> EMPLOYEES</a:t>
            </a:r>
            <a:endParaRPr lang="en-IN" sz="2000" b="1">
              <a:solidFill>
                <a:srgbClr val="602928"/>
              </a:solidFill>
              <a:latin typeface="Bahnschrift Condensed" panose="020B0502040204020203" pitchFamily="34" charset="0"/>
            </a:endParaRPr>
          </a:p>
        </xdr:txBody>
      </xdr:sp>
      <xdr:sp macro="" textlink="">
        <xdr:nvSpPr>
          <xdr:cNvPr id="9" name="TextBox 8">
            <a:extLst>
              <a:ext uri="{FF2B5EF4-FFF2-40B4-BE49-F238E27FC236}">
                <a16:creationId xmlns:a16="http://schemas.microsoft.com/office/drawing/2014/main" id="{93E62481-E885-6B8D-DED5-B4263F313024}"/>
              </a:ext>
            </a:extLst>
          </xdr:cNvPr>
          <xdr:cNvSpPr txBox="1"/>
        </xdr:nvSpPr>
        <xdr:spPr>
          <a:xfrm>
            <a:off x="5918954" y="632362"/>
            <a:ext cx="6733535" cy="716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b="1">
                <a:solidFill>
                  <a:schemeClr val="accent1">
                    <a:lumMod val="75000"/>
                  </a:schemeClr>
                </a:solidFill>
              </a:rPr>
              <a:t>HR ANALYTICS DASHBOARD</a:t>
            </a:r>
          </a:p>
        </xdr:txBody>
      </xdr:sp>
      <xdr:pic>
        <xdr:nvPicPr>
          <xdr:cNvPr id="11" name="image1.png">
            <a:extLst>
              <a:ext uri="{FF2B5EF4-FFF2-40B4-BE49-F238E27FC236}">
                <a16:creationId xmlns:a16="http://schemas.microsoft.com/office/drawing/2014/main" id="{648E3DA7-7E13-4E3C-834E-3880C3E7D600}"/>
              </a:ext>
            </a:extLst>
          </xdr:cNvPr>
          <xdr:cNvPicPr preferRelativeResize="0"/>
        </xdr:nvPicPr>
        <xdr:blipFill>
          <a:blip xmlns:r="http://schemas.openxmlformats.org/officeDocument/2006/relationships" r:embed="rId2" cstate="print"/>
          <a:stretch>
            <a:fillRect/>
          </a:stretch>
        </xdr:blipFill>
        <xdr:spPr>
          <a:xfrm>
            <a:off x="5025648" y="695863"/>
            <a:ext cx="622796" cy="586184"/>
          </a:xfrm>
          <a:prstGeom prst="rect">
            <a:avLst/>
          </a:prstGeom>
          <a:noFill/>
        </xdr:spPr>
      </xdr:pic>
      <xdr:sp macro="" textlink="KPI!A8">
        <xdr:nvSpPr>
          <xdr:cNvPr id="12" name="TextBox 11">
            <a:extLst>
              <a:ext uri="{FF2B5EF4-FFF2-40B4-BE49-F238E27FC236}">
                <a16:creationId xmlns:a16="http://schemas.microsoft.com/office/drawing/2014/main" id="{19B7EB61-CF62-214C-E643-040B8F4A70D0}"/>
              </a:ext>
            </a:extLst>
          </xdr:cNvPr>
          <xdr:cNvSpPr txBox="1"/>
        </xdr:nvSpPr>
        <xdr:spPr>
          <a:xfrm>
            <a:off x="5404188" y="2022523"/>
            <a:ext cx="1114074" cy="345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ADE995-0CC0-4773-8BC2-DABB2475D04C}" type="TxLink">
              <a:rPr lang="en-US" sz="2800" b="0" i="0" u="none" strike="noStrike">
                <a:solidFill>
                  <a:srgbClr val="002060"/>
                </a:solidFill>
                <a:latin typeface="Bahnschrift Condensed" panose="020B0502040204020203" pitchFamily="34" charset="0"/>
                <a:ea typeface="Calibri"/>
                <a:cs typeface="Calibri"/>
              </a:rPr>
              <a:pPr algn="ctr"/>
              <a:t>1470</a:t>
            </a:fld>
            <a:endParaRPr lang="en-IN" sz="1100">
              <a:solidFill>
                <a:srgbClr val="002060"/>
              </a:solidFill>
              <a:latin typeface="Bahnschrift Condensed" panose="020B0502040204020203" pitchFamily="34" charset="0"/>
            </a:endParaRPr>
          </a:p>
        </xdr:txBody>
      </xdr:sp>
      <xdr:pic>
        <xdr:nvPicPr>
          <xdr:cNvPr id="18" name="image4.png">
            <a:extLst>
              <a:ext uri="{FF2B5EF4-FFF2-40B4-BE49-F238E27FC236}">
                <a16:creationId xmlns:a16="http://schemas.microsoft.com/office/drawing/2014/main" id="{B77BF759-181E-4DFC-A5C3-334192AFFB76}"/>
              </a:ext>
            </a:extLst>
          </xdr:cNvPr>
          <xdr:cNvPicPr preferRelativeResize="0"/>
        </xdr:nvPicPr>
        <xdr:blipFill>
          <a:blip xmlns:r="http://schemas.openxmlformats.org/officeDocument/2006/relationships" r:embed="rId3" cstate="print"/>
          <a:stretch>
            <a:fillRect/>
          </a:stretch>
        </xdr:blipFill>
        <xdr:spPr>
          <a:xfrm>
            <a:off x="7062323" y="1603279"/>
            <a:ext cx="333375" cy="314325"/>
          </a:xfrm>
          <a:prstGeom prst="rect">
            <a:avLst/>
          </a:prstGeom>
          <a:noFill/>
        </xdr:spPr>
      </xdr:pic>
      <xdr:pic>
        <xdr:nvPicPr>
          <xdr:cNvPr id="19" name="image5.png">
            <a:extLst>
              <a:ext uri="{FF2B5EF4-FFF2-40B4-BE49-F238E27FC236}">
                <a16:creationId xmlns:a16="http://schemas.microsoft.com/office/drawing/2014/main" id="{4BFCCDC9-8C8E-417B-861F-897E61F61DA9}"/>
              </a:ext>
            </a:extLst>
          </xdr:cNvPr>
          <xdr:cNvPicPr preferRelativeResize="0"/>
        </xdr:nvPicPr>
        <xdr:blipFill>
          <a:blip xmlns:r="http://schemas.openxmlformats.org/officeDocument/2006/relationships" r:embed="rId4" cstate="print"/>
          <a:stretch>
            <a:fillRect/>
          </a:stretch>
        </xdr:blipFill>
        <xdr:spPr>
          <a:xfrm>
            <a:off x="12902617" y="1708521"/>
            <a:ext cx="419100" cy="304800"/>
          </a:xfrm>
          <a:prstGeom prst="rect">
            <a:avLst/>
          </a:prstGeom>
          <a:noFill/>
        </xdr:spPr>
      </xdr:pic>
      <xdr:pic>
        <xdr:nvPicPr>
          <xdr:cNvPr id="20" name="image2.png">
            <a:extLst>
              <a:ext uri="{FF2B5EF4-FFF2-40B4-BE49-F238E27FC236}">
                <a16:creationId xmlns:a16="http://schemas.microsoft.com/office/drawing/2014/main" id="{D86C4CAE-0A69-40E9-AC10-B1A904DBFCCB}"/>
              </a:ext>
            </a:extLst>
          </xdr:cNvPr>
          <xdr:cNvPicPr preferRelativeResize="0"/>
        </xdr:nvPicPr>
        <xdr:blipFill>
          <a:blip xmlns:r="http://schemas.openxmlformats.org/officeDocument/2006/relationships" r:embed="rId5" cstate="print"/>
          <a:stretch>
            <a:fillRect/>
          </a:stretch>
        </xdr:blipFill>
        <xdr:spPr>
          <a:xfrm>
            <a:off x="15784116" y="1656237"/>
            <a:ext cx="390525" cy="314325"/>
          </a:xfrm>
          <a:prstGeom prst="rect">
            <a:avLst/>
          </a:prstGeom>
          <a:noFill/>
        </xdr:spPr>
      </xdr:pic>
      <xdr:pic>
        <xdr:nvPicPr>
          <xdr:cNvPr id="21" name="image6.png">
            <a:extLst>
              <a:ext uri="{FF2B5EF4-FFF2-40B4-BE49-F238E27FC236}">
                <a16:creationId xmlns:a16="http://schemas.microsoft.com/office/drawing/2014/main" id="{EB4B9F68-AAA1-4360-98AC-421943D2211E}"/>
              </a:ext>
            </a:extLst>
          </xdr:cNvPr>
          <xdr:cNvPicPr preferRelativeResize="0"/>
        </xdr:nvPicPr>
        <xdr:blipFill>
          <a:blip xmlns:r="http://schemas.openxmlformats.org/officeDocument/2006/relationships" r:embed="rId6" cstate="print"/>
          <a:stretch>
            <a:fillRect/>
          </a:stretch>
        </xdr:blipFill>
        <xdr:spPr>
          <a:xfrm>
            <a:off x="18732451" y="1652915"/>
            <a:ext cx="378186" cy="374654"/>
          </a:xfrm>
          <a:prstGeom prst="rect">
            <a:avLst/>
          </a:prstGeom>
          <a:noFill/>
        </xdr:spPr>
      </xdr:pic>
      <xdr:pic>
        <xdr:nvPicPr>
          <xdr:cNvPr id="22" name="image7.png">
            <a:extLst>
              <a:ext uri="{FF2B5EF4-FFF2-40B4-BE49-F238E27FC236}">
                <a16:creationId xmlns:a16="http://schemas.microsoft.com/office/drawing/2014/main" id="{2C1FA65C-EBDB-4C67-8377-E874D0725199}"/>
              </a:ext>
            </a:extLst>
          </xdr:cNvPr>
          <xdr:cNvPicPr preferRelativeResize="0"/>
        </xdr:nvPicPr>
        <xdr:blipFill>
          <a:blip xmlns:r="http://schemas.openxmlformats.org/officeDocument/2006/relationships" r:embed="rId7" cstate="print"/>
          <a:stretch>
            <a:fillRect/>
          </a:stretch>
        </xdr:blipFill>
        <xdr:spPr>
          <a:xfrm>
            <a:off x="9932676" y="1600135"/>
            <a:ext cx="485775" cy="400050"/>
          </a:xfrm>
          <a:prstGeom prst="rect">
            <a:avLst/>
          </a:prstGeom>
          <a:noFill/>
        </xdr:spPr>
      </xdr:pic>
      <xdr:sp macro="" textlink="">
        <xdr:nvSpPr>
          <xdr:cNvPr id="23" name="TextBox 22">
            <a:extLst>
              <a:ext uri="{FF2B5EF4-FFF2-40B4-BE49-F238E27FC236}">
                <a16:creationId xmlns:a16="http://schemas.microsoft.com/office/drawing/2014/main" id="{BEE72BF6-006A-4451-A63F-1CD5EAB5AD2E}"/>
              </a:ext>
            </a:extLst>
          </xdr:cNvPr>
          <xdr:cNvSpPr txBox="1"/>
        </xdr:nvSpPr>
        <xdr:spPr>
          <a:xfrm>
            <a:off x="7970311" y="1596405"/>
            <a:ext cx="1702234" cy="321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rgbClr val="602928"/>
                </a:solidFill>
                <a:latin typeface="Bahnschrift Condensed" panose="020B0502040204020203" pitchFamily="34" charset="0"/>
              </a:rPr>
              <a:t>ATTRITION</a:t>
            </a:r>
          </a:p>
        </xdr:txBody>
      </xdr:sp>
      <xdr:sp macro="" textlink="KPI!B8">
        <xdr:nvSpPr>
          <xdr:cNvPr id="24" name="TextBox 23">
            <a:extLst>
              <a:ext uri="{FF2B5EF4-FFF2-40B4-BE49-F238E27FC236}">
                <a16:creationId xmlns:a16="http://schemas.microsoft.com/office/drawing/2014/main" id="{701BF034-6CBB-4266-B079-64C0FE8DAAAD}"/>
              </a:ext>
            </a:extLst>
          </xdr:cNvPr>
          <xdr:cNvSpPr txBox="1"/>
        </xdr:nvSpPr>
        <xdr:spPr>
          <a:xfrm>
            <a:off x="8225214" y="2000152"/>
            <a:ext cx="1225692" cy="345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D72AF2A-347B-43FE-8F56-F71F5E9CE759}" type="TxLink">
              <a:rPr lang="en-US" sz="2800" b="0" i="0" u="none" strike="noStrike">
                <a:solidFill>
                  <a:srgbClr val="002060"/>
                </a:solidFill>
                <a:latin typeface="Bahnschrift Condensed" panose="020B0502040204020203" pitchFamily="34" charset="0"/>
                <a:ea typeface="Calibri"/>
                <a:cs typeface="Calibri"/>
              </a:rPr>
              <a:pPr marL="0" indent="0" algn="ctr"/>
              <a:t>237</a:t>
            </a:fld>
            <a:endParaRPr lang="en-IN" sz="2800" b="0" i="0" u="none" strike="noStrike">
              <a:solidFill>
                <a:srgbClr val="002060"/>
              </a:solidFill>
              <a:latin typeface="Bahnschrift Condensed" panose="020B0502040204020203" pitchFamily="34" charset="0"/>
              <a:ea typeface="Calibri"/>
              <a:cs typeface="Calibri"/>
            </a:endParaRPr>
          </a:p>
        </xdr:txBody>
      </xdr:sp>
      <xdr:sp macro="" textlink="">
        <xdr:nvSpPr>
          <xdr:cNvPr id="25" name="TextBox 24">
            <a:extLst>
              <a:ext uri="{FF2B5EF4-FFF2-40B4-BE49-F238E27FC236}">
                <a16:creationId xmlns:a16="http://schemas.microsoft.com/office/drawing/2014/main" id="{FCD7C609-5775-44ED-938D-C407DC0AB64E}"/>
              </a:ext>
            </a:extLst>
          </xdr:cNvPr>
          <xdr:cNvSpPr txBox="1"/>
        </xdr:nvSpPr>
        <xdr:spPr>
          <a:xfrm>
            <a:off x="10991333" y="1595881"/>
            <a:ext cx="1732367" cy="321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baseline="0">
                <a:solidFill>
                  <a:srgbClr val="602928"/>
                </a:solidFill>
                <a:latin typeface="Bahnschrift Condensed" panose="020B0502040204020203" pitchFamily="34" charset="0"/>
              </a:rPr>
              <a:t>ACTIVE EMPLOYEES</a:t>
            </a:r>
            <a:endParaRPr lang="en-IN" sz="2000" b="1">
              <a:solidFill>
                <a:srgbClr val="602928"/>
              </a:solidFill>
              <a:latin typeface="Bahnschrift Condensed" panose="020B0502040204020203" pitchFamily="34" charset="0"/>
            </a:endParaRPr>
          </a:p>
        </xdr:txBody>
      </xdr:sp>
      <xdr:sp macro="" textlink="KPI!D8">
        <xdr:nvSpPr>
          <xdr:cNvPr id="26" name="TextBox 25">
            <a:extLst>
              <a:ext uri="{FF2B5EF4-FFF2-40B4-BE49-F238E27FC236}">
                <a16:creationId xmlns:a16="http://schemas.microsoft.com/office/drawing/2014/main" id="{510B1F7C-9424-41D0-903A-0925FC553CB1}"/>
              </a:ext>
            </a:extLst>
          </xdr:cNvPr>
          <xdr:cNvSpPr txBox="1"/>
        </xdr:nvSpPr>
        <xdr:spPr>
          <a:xfrm>
            <a:off x="11244648" y="1999628"/>
            <a:ext cx="1225691" cy="345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1F8889F-CD8E-4E0F-BF61-6DBB67D7D32E}" type="TxLink">
              <a:rPr lang="en-US" sz="2800" b="0" i="0" u="none" strike="noStrike">
                <a:solidFill>
                  <a:srgbClr val="002060"/>
                </a:solidFill>
                <a:latin typeface="Bahnschrift Condensed" panose="020B0502040204020203" pitchFamily="34" charset="0"/>
                <a:ea typeface="Calibri"/>
                <a:cs typeface="Calibri"/>
              </a:rPr>
              <a:pPr marL="0" indent="0" algn="ctr"/>
              <a:t>1233</a:t>
            </a:fld>
            <a:endParaRPr lang="en-IN" sz="2800" b="0" i="0" u="none" strike="noStrike">
              <a:solidFill>
                <a:srgbClr val="002060"/>
              </a:solidFill>
              <a:latin typeface="Bahnschrift Condensed" panose="020B0502040204020203" pitchFamily="34" charset="0"/>
              <a:ea typeface="Calibri"/>
              <a:cs typeface="Calibri"/>
            </a:endParaRPr>
          </a:p>
        </xdr:txBody>
      </xdr:sp>
      <xdr:sp macro="" textlink="">
        <xdr:nvSpPr>
          <xdr:cNvPr id="54" name="TextBox 53">
            <a:extLst>
              <a:ext uri="{FF2B5EF4-FFF2-40B4-BE49-F238E27FC236}">
                <a16:creationId xmlns:a16="http://schemas.microsoft.com/office/drawing/2014/main" id="{486CB19B-9BC1-498A-73DC-645545281649}"/>
              </a:ext>
            </a:extLst>
          </xdr:cNvPr>
          <xdr:cNvSpPr txBox="1"/>
        </xdr:nvSpPr>
        <xdr:spPr>
          <a:xfrm>
            <a:off x="13801041" y="1599726"/>
            <a:ext cx="1702234" cy="321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rgbClr val="602928"/>
                </a:solidFill>
                <a:latin typeface="Bahnschrift Condensed" panose="020B0502040204020203" pitchFamily="34" charset="0"/>
              </a:rPr>
              <a:t>ATTRITION</a:t>
            </a:r>
            <a:r>
              <a:rPr lang="en-IN" sz="2000" b="1" baseline="0">
                <a:solidFill>
                  <a:srgbClr val="602928"/>
                </a:solidFill>
                <a:latin typeface="Bahnschrift Condensed" panose="020B0502040204020203" pitchFamily="34" charset="0"/>
              </a:rPr>
              <a:t> RATE</a:t>
            </a:r>
            <a:endParaRPr lang="en-IN" sz="2000" b="1">
              <a:solidFill>
                <a:srgbClr val="602928"/>
              </a:solidFill>
              <a:latin typeface="Bahnschrift Condensed" panose="020B0502040204020203" pitchFamily="34" charset="0"/>
            </a:endParaRPr>
          </a:p>
        </xdr:txBody>
      </xdr:sp>
      <xdr:sp macro="" textlink="KPI!E8">
        <xdr:nvSpPr>
          <xdr:cNvPr id="55" name="TextBox 54">
            <a:extLst>
              <a:ext uri="{FF2B5EF4-FFF2-40B4-BE49-F238E27FC236}">
                <a16:creationId xmlns:a16="http://schemas.microsoft.com/office/drawing/2014/main" id="{59573EC3-E22B-48CB-7ED4-4181E6C62164}"/>
              </a:ext>
            </a:extLst>
          </xdr:cNvPr>
          <xdr:cNvSpPr txBox="1"/>
        </xdr:nvSpPr>
        <xdr:spPr>
          <a:xfrm>
            <a:off x="14055944" y="2003473"/>
            <a:ext cx="1225692" cy="345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1D5A21B-6709-4C24-ACDF-D44CDE4E3D39}" type="TxLink">
              <a:rPr lang="en-US" sz="2800" b="0" i="0" u="none" strike="noStrike">
                <a:solidFill>
                  <a:srgbClr val="002060"/>
                </a:solidFill>
                <a:latin typeface="Bahnschrift Condensed" panose="020B0502040204020203" pitchFamily="34" charset="0"/>
                <a:ea typeface="Calibri"/>
                <a:cs typeface="Calibri"/>
              </a:rPr>
              <a:pPr marL="0" indent="0" algn="ctr"/>
              <a:t>16.12%</a:t>
            </a:fld>
            <a:endParaRPr lang="en-IN" sz="2800" b="0" i="0" u="none" strike="noStrike">
              <a:solidFill>
                <a:srgbClr val="002060"/>
              </a:solidFill>
              <a:latin typeface="Bahnschrift Condensed" panose="020B0502040204020203" pitchFamily="34" charset="0"/>
              <a:ea typeface="Calibri"/>
              <a:cs typeface="Calibri"/>
            </a:endParaRPr>
          </a:p>
        </xdr:txBody>
      </xdr:sp>
      <xdr:sp macro="" textlink="">
        <xdr:nvSpPr>
          <xdr:cNvPr id="56" name="TextBox 55">
            <a:extLst>
              <a:ext uri="{FF2B5EF4-FFF2-40B4-BE49-F238E27FC236}">
                <a16:creationId xmlns:a16="http://schemas.microsoft.com/office/drawing/2014/main" id="{3AAF093E-2579-C291-A640-325AE9A33548}"/>
              </a:ext>
            </a:extLst>
          </xdr:cNvPr>
          <xdr:cNvSpPr txBox="1"/>
        </xdr:nvSpPr>
        <xdr:spPr>
          <a:xfrm>
            <a:off x="16704616" y="1604095"/>
            <a:ext cx="1707172" cy="321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rgbClr val="602928"/>
                </a:solidFill>
                <a:latin typeface="Bahnschrift Condensed" panose="020B0502040204020203" pitchFamily="34" charset="0"/>
              </a:rPr>
              <a:t>AVERAGE</a:t>
            </a:r>
            <a:r>
              <a:rPr lang="en-IN" sz="2000" b="1" baseline="0">
                <a:solidFill>
                  <a:srgbClr val="602928"/>
                </a:solidFill>
                <a:latin typeface="Bahnschrift Condensed" panose="020B0502040204020203" pitchFamily="34" charset="0"/>
              </a:rPr>
              <a:t> AGE</a:t>
            </a:r>
            <a:endParaRPr lang="en-IN" sz="2000" b="1">
              <a:solidFill>
                <a:srgbClr val="602928"/>
              </a:solidFill>
              <a:latin typeface="Bahnschrift Condensed" panose="020B0502040204020203" pitchFamily="34" charset="0"/>
            </a:endParaRPr>
          </a:p>
        </xdr:txBody>
      </xdr:sp>
      <xdr:sp macro="" textlink="KPI!C8">
        <xdr:nvSpPr>
          <xdr:cNvPr id="57" name="TextBox 56">
            <a:extLst>
              <a:ext uri="{FF2B5EF4-FFF2-40B4-BE49-F238E27FC236}">
                <a16:creationId xmlns:a16="http://schemas.microsoft.com/office/drawing/2014/main" id="{BF5459A3-93C6-6654-2CC8-4A381E5B9610}"/>
              </a:ext>
            </a:extLst>
          </xdr:cNvPr>
          <xdr:cNvSpPr txBox="1"/>
        </xdr:nvSpPr>
        <xdr:spPr>
          <a:xfrm>
            <a:off x="16957930" y="2007842"/>
            <a:ext cx="1232219" cy="345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FFA3843-1B1E-4005-BC1C-4EA10B125712}" type="TxLink">
              <a:rPr lang="en-US" sz="2800" b="0" i="0" u="none" strike="noStrike">
                <a:solidFill>
                  <a:srgbClr val="002060"/>
                </a:solidFill>
                <a:latin typeface="Bahnschrift Condensed" panose="020B0502040204020203" pitchFamily="34" charset="0"/>
                <a:ea typeface="Calibri"/>
                <a:cs typeface="Calibri"/>
              </a:rPr>
              <a:pPr marL="0" indent="0" algn="ctr"/>
              <a:t>37</a:t>
            </a:fld>
            <a:endParaRPr lang="en-IN" sz="2800" b="0" i="0" u="none" strike="noStrike">
              <a:solidFill>
                <a:srgbClr val="002060"/>
              </a:solidFill>
              <a:latin typeface="Bahnschrift Condensed" panose="020B0502040204020203" pitchFamily="34" charset="0"/>
              <a:ea typeface="Calibri"/>
              <a:cs typeface="Calibri"/>
            </a:endParaRPr>
          </a:p>
        </xdr:txBody>
      </xdr:sp>
      <xdr:graphicFrame macro="">
        <xdr:nvGraphicFramePr>
          <xdr:cNvPr id="58" name="Chart 57">
            <a:extLst>
              <a:ext uri="{FF2B5EF4-FFF2-40B4-BE49-F238E27FC236}">
                <a16:creationId xmlns:a16="http://schemas.microsoft.com/office/drawing/2014/main" id="{BF450319-142F-4DE8-A259-D5C584798A71}"/>
              </a:ext>
            </a:extLst>
          </xdr:cNvPr>
          <xdr:cNvGraphicFramePr>
            <a:graphicFrameLocks/>
          </xdr:cNvGraphicFramePr>
        </xdr:nvGraphicFramePr>
        <xdr:xfrm>
          <a:off x="15196704" y="525731"/>
          <a:ext cx="1328524" cy="971054"/>
        </xdr:xfrm>
        <a:graphic>
          <a:graphicData uri="http://schemas.openxmlformats.org/drawingml/2006/chart">
            <c:chart xmlns:c="http://schemas.openxmlformats.org/drawingml/2006/chart" xmlns:r="http://schemas.openxmlformats.org/officeDocument/2006/relationships" r:id="rId8"/>
          </a:graphicData>
        </a:graphic>
      </xdr:graphicFrame>
      <xdr:pic>
        <xdr:nvPicPr>
          <xdr:cNvPr id="59" name="image3.png">
            <a:extLst>
              <a:ext uri="{FF2B5EF4-FFF2-40B4-BE49-F238E27FC236}">
                <a16:creationId xmlns:a16="http://schemas.microsoft.com/office/drawing/2014/main" id="{C326ADF5-28A4-4D91-BB2A-B105F3DB3037}"/>
              </a:ext>
            </a:extLst>
          </xdr:cNvPr>
          <xdr:cNvPicPr preferRelativeResize="0"/>
        </xdr:nvPicPr>
        <xdr:blipFill>
          <a:blip xmlns:r="http://schemas.openxmlformats.org/officeDocument/2006/relationships" r:embed="rId9" cstate="print"/>
          <a:stretch>
            <a:fillRect/>
          </a:stretch>
        </xdr:blipFill>
        <xdr:spPr>
          <a:xfrm>
            <a:off x="13348385" y="684139"/>
            <a:ext cx="723900" cy="628650"/>
          </a:xfrm>
          <a:prstGeom prst="rect">
            <a:avLst/>
          </a:prstGeom>
          <a:noFill/>
        </xdr:spPr>
      </xdr:pic>
      <xdr:sp macro="" textlink="">
        <xdr:nvSpPr>
          <xdr:cNvPr id="62" name="TextBox 61">
            <a:extLst>
              <a:ext uri="{FF2B5EF4-FFF2-40B4-BE49-F238E27FC236}">
                <a16:creationId xmlns:a16="http://schemas.microsoft.com/office/drawing/2014/main" id="{62B6516E-EFDD-4156-9886-C203C0319A6B}"/>
              </a:ext>
            </a:extLst>
          </xdr:cNvPr>
          <xdr:cNvSpPr txBox="1"/>
        </xdr:nvSpPr>
        <xdr:spPr>
          <a:xfrm>
            <a:off x="14004158" y="544286"/>
            <a:ext cx="1423469" cy="865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rgbClr val="602928"/>
                </a:solidFill>
                <a:latin typeface="Bahnschrift Condensed" panose="020B0502040204020203" pitchFamily="34" charset="0"/>
              </a:rPr>
              <a:t>JOB</a:t>
            </a:r>
            <a:r>
              <a:rPr lang="en-IN" sz="1600" b="1" baseline="0">
                <a:solidFill>
                  <a:srgbClr val="602928"/>
                </a:solidFill>
                <a:latin typeface="Bahnschrift Condensed" panose="020B0502040204020203" pitchFamily="34" charset="0"/>
              </a:rPr>
              <a:t> </a:t>
            </a:r>
          </a:p>
          <a:p>
            <a:pPr algn="ctr"/>
            <a:r>
              <a:rPr lang="en-IN" sz="1600" b="1" baseline="0">
                <a:solidFill>
                  <a:srgbClr val="602928"/>
                </a:solidFill>
                <a:latin typeface="Bahnschrift Condensed" panose="020B0502040204020203" pitchFamily="34" charset="0"/>
              </a:rPr>
              <a:t>SATISFAC</a:t>
            </a:r>
            <a:r>
              <a:rPr lang="en-IN" sz="1600" b="1">
                <a:solidFill>
                  <a:srgbClr val="602928"/>
                </a:solidFill>
                <a:latin typeface="Bahnschrift Condensed" panose="020B0502040204020203" pitchFamily="34" charset="0"/>
              </a:rPr>
              <a:t>TION</a:t>
            </a:r>
            <a:r>
              <a:rPr lang="en-IN" sz="1600" b="1" baseline="0">
                <a:solidFill>
                  <a:srgbClr val="602928"/>
                </a:solidFill>
                <a:latin typeface="Bahnschrift Condensed" panose="020B0502040204020203" pitchFamily="34" charset="0"/>
              </a:rPr>
              <a:t> </a:t>
            </a:r>
          </a:p>
          <a:p>
            <a:pPr algn="ctr"/>
            <a:r>
              <a:rPr lang="en-IN" sz="1600" b="1" baseline="0">
                <a:solidFill>
                  <a:srgbClr val="602928"/>
                </a:solidFill>
                <a:latin typeface="Bahnschrift Condensed" panose="020B0502040204020203" pitchFamily="34" charset="0"/>
              </a:rPr>
              <a:t>RATING</a:t>
            </a:r>
            <a:endParaRPr lang="en-IN" sz="1600" b="1">
              <a:solidFill>
                <a:srgbClr val="602928"/>
              </a:solidFill>
              <a:latin typeface="Bahnschrift Condensed" panose="020B0502040204020203" pitchFamily="34" charset="0"/>
            </a:endParaRPr>
          </a:p>
        </xdr:txBody>
      </xdr:sp>
      <xdr:sp macro="" textlink="'Job Satisfaction'!B8">
        <xdr:nvSpPr>
          <xdr:cNvPr id="63" name="TextBox 62">
            <a:extLst>
              <a:ext uri="{FF2B5EF4-FFF2-40B4-BE49-F238E27FC236}">
                <a16:creationId xmlns:a16="http://schemas.microsoft.com/office/drawing/2014/main" id="{5263E46F-01B8-FAED-8E61-05E7072EC434}"/>
              </a:ext>
            </a:extLst>
          </xdr:cNvPr>
          <xdr:cNvSpPr txBox="1"/>
        </xdr:nvSpPr>
        <xdr:spPr>
          <a:xfrm>
            <a:off x="15623474" y="804058"/>
            <a:ext cx="519545" cy="408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35174A0-0F56-4440-9110-B480E99B1239}" type="TxLink">
              <a:rPr lang="en-US" sz="2400" b="0" i="0" u="none" strike="noStrike">
                <a:solidFill>
                  <a:srgbClr val="002060"/>
                </a:solidFill>
                <a:latin typeface="Bahnschrift Condensed" panose="020B0502040204020203" pitchFamily="34" charset="0"/>
                <a:ea typeface="Calibri"/>
                <a:cs typeface="Calibri"/>
              </a:rPr>
              <a:pPr marL="0" indent="0" algn="ctr"/>
              <a:t>2.6</a:t>
            </a:fld>
            <a:endParaRPr lang="en-IN" sz="2400" b="0" i="0" u="none" strike="noStrike">
              <a:solidFill>
                <a:srgbClr val="002060"/>
              </a:solidFill>
              <a:latin typeface="Bahnschrift Condensed" panose="020B0502040204020203" pitchFamily="34" charset="0"/>
              <a:ea typeface="Calibri"/>
              <a:cs typeface="Calibri"/>
            </a:endParaRPr>
          </a:p>
        </xdr:txBody>
      </xdr:sp>
      <xdr:sp macro="" textlink="">
        <xdr:nvSpPr>
          <xdr:cNvPr id="5" name="Freeform: Shape 4">
            <a:extLst>
              <a:ext uri="{FF2B5EF4-FFF2-40B4-BE49-F238E27FC236}">
                <a16:creationId xmlns:a16="http://schemas.microsoft.com/office/drawing/2014/main" id="{2FDF0C74-FDB7-3B46-9309-7BD688D3897C}"/>
              </a:ext>
            </a:extLst>
          </xdr:cNvPr>
          <xdr:cNvSpPr/>
        </xdr:nvSpPr>
        <xdr:spPr>
          <a:xfrm>
            <a:off x="16477011" y="705097"/>
            <a:ext cx="2665763" cy="548205"/>
          </a:xfrm>
          <a:custGeom>
            <a:avLst/>
            <a:gdLst>
              <a:gd name="connsiteX0" fmla="*/ 1300433 w 2087217"/>
              <a:gd name="connsiteY0" fmla="*/ 21433 h 548205"/>
              <a:gd name="connsiteX1" fmla="*/ 1245194 w 2087217"/>
              <a:gd name="connsiteY1" fmla="*/ 199865 h 548205"/>
              <a:gd name="connsiteX2" fmla="*/ 1066433 w 2087217"/>
              <a:gd name="connsiteY2" fmla="*/ 199864 h 548205"/>
              <a:gd name="connsiteX3" fmla="*/ 1211055 w 2087217"/>
              <a:gd name="connsiteY3" fmla="*/ 310140 h 548205"/>
              <a:gd name="connsiteX4" fmla="*/ 1155813 w 2087217"/>
              <a:gd name="connsiteY4" fmla="*/ 488571 h 548205"/>
              <a:gd name="connsiteX5" fmla="*/ 1300433 w 2087217"/>
              <a:gd name="connsiteY5" fmla="*/ 378293 h 548205"/>
              <a:gd name="connsiteX6" fmla="*/ 1445053 w 2087217"/>
              <a:gd name="connsiteY6" fmla="*/ 488571 h 548205"/>
              <a:gd name="connsiteX7" fmla="*/ 1389811 w 2087217"/>
              <a:gd name="connsiteY7" fmla="*/ 310140 h 548205"/>
              <a:gd name="connsiteX8" fmla="*/ 1534433 w 2087217"/>
              <a:gd name="connsiteY8" fmla="*/ 199864 h 548205"/>
              <a:gd name="connsiteX9" fmla="*/ 1355672 w 2087217"/>
              <a:gd name="connsiteY9" fmla="*/ 199865 h 548205"/>
              <a:gd name="connsiteX10" fmla="*/ 293634 w 2087217"/>
              <a:gd name="connsiteY10" fmla="*/ 21433 h 548205"/>
              <a:gd name="connsiteX11" fmla="*/ 238395 w 2087217"/>
              <a:gd name="connsiteY11" fmla="*/ 199865 h 548205"/>
              <a:gd name="connsiteX12" fmla="*/ 59634 w 2087217"/>
              <a:gd name="connsiteY12" fmla="*/ 199864 h 548205"/>
              <a:gd name="connsiteX13" fmla="*/ 204256 w 2087217"/>
              <a:gd name="connsiteY13" fmla="*/ 310140 h 548205"/>
              <a:gd name="connsiteX14" fmla="*/ 149014 w 2087217"/>
              <a:gd name="connsiteY14" fmla="*/ 488571 h 548205"/>
              <a:gd name="connsiteX15" fmla="*/ 293634 w 2087217"/>
              <a:gd name="connsiteY15" fmla="*/ 378293 h 548205"/>
              <a:gd name="connsiteX16" fmla="*/ 438254 w 2087217"/>
              <a:gd name="connsiteY16" fmla="*/ 488571 h 548205"/>
              <a:gd name="connsiteX17" fmla="*/ 383012 w 2087217"/>
              <a:gd name="connsiteY17" fmla="*/ 310140 h 548205"/>
              <a:gd name="connsiteX18" fmla="*/ 527634 w 2087217"/>
              <a:gd name="connsiteY18" fmla="*/ 199864 h 548205"/>
              <a:gd name="connsiteX19" fmla="*/ 348873 w 2087217"/>
              <a:gd name="connsiteY19" fmla="*/ 199865 h 548205"/>
              <a:gd name="connsiteX20" fmla="*/ 797033 w 2087217"/>
              <a:gd name="connsiteY20" fmla="*/ 21432 h 548205"/>
              <a:gd name="connsiteX21" fmla="*/ 741794 w 2087217"/>
              <a:gd name="connsiteY21" fmla="*/ 199864 h 548205"/>
              <a:gd name="connsiteX22" fmla="*/ 563033 w 2087217"/>
              <a:gd name="connsiteY22" fmla="*/ 199863 h 548205"/>
              <a:gd name="connsiteX23" fmla="*/ 707655 w 2087217"/>
              <a:gd name="connsiteY23" fmla="*/ 310139 h 548205"/>
              <a:gd name="connsiteX24" fmla="*/ 652413 w 2087217"/>
              <a:gd name="connsiteY24" fmla="*/ 488570 h 548205"/>
              <a:gd name="connsiteX25" fmla="*/ 797033 w 2087217"/>
              <a:gd name="connsiteY25" fmla="*/ 378292 h 548205"/>
              <a:gd name="connsiteX26" fmla="*/ 941653 w 2087217"/>
              <a:gd name="connsiteY26" fmla="*/ 488570 h 548205"/>
              <a:gd name="connsiteX27" fmla="*/ 886411 w 2087217"/>
              <a:gd name="connsiteY27" fmla="*/ 310139 h 548205"/>
              <a:gd name="connsiteX28" fmla="*/ 1031033 w 2087217"/>
              <a:gd name="connsiteY28" fmla="*/ 199863 h 548205"/>
              <a:gd name="connsiteX29" fmla="*/ 852272 w 2087217"/>
              <a:gd name="connsiteY29" fmla="*/ 199864 h 548205"/>
              <a:gd name="connsiteX30" fmla="*/ 1803832 w 2087217"/>
              <a:gd name="connsiteY30" fmla="*/ 21431 h 548205"/>
              <a:gd name="connsiteX31" fmla="*/ 1748593 w 2087217"/>
              <a:gd name="connsiteY31" fmla="*/ 199863 h 548205"/>
              <a:gd name="connsiteX32" fmla="*/ 1569832 w 2087217"/>
              <a:gd name="connsiteY32" fmla="*/ 199862 h 548205"/>
              <a:gd name="connsiteX33" fmla="*/ 1714454 w 2087217"/>
              <a:gd name="connsiteY33" fmla="*/ 310138 h 548205"/>
              <a:gd name="connsiteX34" fmla="*/ 1659212 w 2087217"/>
              <a:gd name="connsiteY34" fmla="*/ 488569 h 548205"/>
              <a:gd name="connsiteX35" fmla="*/ 1803832 w 2087217"/>
              <a:gd name="connsiteY35" fmla="*/ 378291 h 548205"/>
              <a:gd name="connsiteX36" fmla="*/ 1948452 w 2087217"/>
              <a:gd name="connsiteY36" fmla="*/ 488569 h 548205"/>
              <a:gd name="connsiteX37" fmla="*/ 1893210 w 2087217"/>
              <a:gd name="connsiteY37" fmla="*/ 310138 h 548205"/>
              <a:gd name="connsiteX38" fmla="*/ 2037832 w 2087217"/>
              <a:gd name="connsiteY38" fmla="*/ 199862 h 548205"/>
              <a:gd name="connsiteX39" fmla="*/ 1859071 w 2087217"/>
              <a:gd name="connsiteY39" fmla="*/ 199863 h 548205"/>
              <a:gd name="connsiteX40" fmla="*/ 0 w 2087217"/>
              <a:gd name="connsiteY40" fmla="*/ 0 h 548205"/>
              <a:gd name="connsiteX41" fmla="*/ 2087217 w 2087217"/>
              <a:gd name="connsiteY41" fmla="*/ 0 h 548205"/>
              <a:gd name="connsiteX42" fmla="*/ 2087217 w 2087217"/>
              <a:gd name="connsiteY42" fmla="*/ 548205 h 548205"/>
              <a:gd name="connsiteX43" fmla="*/ 0 w 2087217"/>
              <a:gd name="connsiteY43" fmla="*/ 548205 h 54820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2087217" h="548205">
                <a:moveTo>
                  <a:pt x="1300433" y="21433"/>
                </a:moveTo>
                <a:lnTo>
                  <a:pt x="1245194" y="199865"/>
                </a:lnTo>
                <a:lnTo>
                  <a:pt x="1066433" y="199864"/>
                </a:lnTo>
                <a:lnTo>
                  <a:pt x="1211055" y="310140"/>
                </a:lnTo>
                <a:lnTo>
                  <a:pt x="1155813" y="488571"/>
                </a:lnTo>
                <a:lnTo>
                  <a:pt x="1300433" y="378293"/>
                </a:lnTo>
                <a:lnTo>
                  <a:pt x="1445053" y="488571"/>
                </a:lnTo>
                <a:lnTo>
                  <a:pt x="1389811" y="310140"/>
                </a:lnTo>
                <a:lnTo>
                  <a:pt x="1534433" y="199864"/>
                </a:lnTo>
                <a:lnTo>
                  <a:pt x="1355672" y="199865"/>
                </a:lnTo>
                <a:close/>
                <a:moveTo>
                  <a:pt x="293634" y="21433"/>
                </a:moveTo>
                <a:lnTo>
                  <a:pt x="238395" y="199865"/>
                </a:lnTo>
                <a:lnTo>
                  <a:pt x="59634" y="199864"/>
                </a:lnTo>
                <a:lnTo>
                  <a:pt x="204256" y="310140"/>
                </a:lnTo>
                <a:lnTo>
                  <a:pt x="149014" y="488571"/>
                </a:lnTo>
                <a:lnTo>
                  <a:pt x="293634" y="378293"/>
                </a:lnTo>
                <a:lnTo>
                  <a:pt x="438254" y="488571"/>
                </a:lnTo>
                <a:lnTo>
                  <a:pt x="383012" y="310140"/>
                </a:lnTo>
                <a:lnTo>
                  <a:pt x="527634" y="199864"/>
                </a:lnTo>
                <a:lnTo>
                  <a:pt x="348873" y="199865"/>
                </a:lnTo>
                <a:close/>
                <a:moveTo>
                  <a:pt x="797033" y="21432"/>
                </a:moveTo>
                <a:lnTo>
                  <a:pt x="741794" y="199864"/>
                </a:lnTo>
                <a:lnTo>
                  <a:pt x="563033" y="199863"/>
                </a:lnTo>
                <a:lnTo>
                  <a:pt x="707655" y="310139"/>
                </a:lnTo>
                <a:lnTo>
                  <a:pt x="652413" y="488570"/>
                </a:lnTo>
                <a:lnTo>
                  <a:pt x="797033" y="378292"/>
                </a:lnTo>
                <a:lnTo>
                  <a:pt x="941653" y="488570"/>
                </a:lnTo>
                <a:lnTo>
                  <a:pt x="886411" y="310139"/>
                </a:lnTo>
                <a:lnTo>
                  <a:pt x="1031033" y="199863"/>
                </a:lnTo>
                <a:lnTo>
                  <a:pt x="852272" y="199864"/>
                </a:lnTo>
                <a:close/>
                <a:moveTo>
                  <a:pt x="1803832" y="21431"/>
                </a:moveTo>
                <a:lnTo>
                  <a:pt x="1748593" y="199863"/>
                </a:lnTo>
                <a:lnTo>
                  <a:pt x="1569832" y="199862"/>
                </a:lnTo>
                <a:lnTo>
                  <a:pt x="1714454" y="310138"/>
                </a:lnTo>
                <a:lnTo>
                  <a:pt x="1659212" y="488569"/>
                </a:lnTo>
                <a:lnTo>
                  <a:pt x="1803832" y="378291"/>
                </a:lnTo>
                <a:lnTo>
                  <a:pt x="1948452" y="488569"/>
                </a:lnTo>
                <a:lnTo>
                  <a:pt x="1893210" y="310138"/>
                </a:lnTo>
                <a:lnTo>
                  <a:pt x="2037832" y="199862"/>
                </a:lnTo>
                <a:lnTo>
                  <a:pt x="1859071" y="199863"/>
                </a:lnTo>
                <a:close/>
                <a:moveTo>
                  <a:pt x="0" y="0"/>
                </a:moveTo>
                <a:lnTo>
                  <a:pt x="2087217" y="0"/>
                </a:lnTo>
                <a:lnTo>
                  <a:pt x="2087217" y="548205"/>
                </a:lnTo>
                <a:lnTo>
                  <a:pt x="0" y="548205"/>
                </a:lnTo>
                <a:close/>
              </a:path>
            </a:pathLst>
          </a:cu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clientData/>
  </xdr:twoCellAnchor>
  <xdr:twoCellAnchor>
    <xdr:from>
      <xdr:col>7</xdr:col>
      <xdr:colOff>129886</xdr:colOff>
      <xdr:row>19</xdr:row>
      <xdr:rowOff>126381</xdr:rowOff>
    </xdr:from>
    <xdr:to>
      <xdr:col>13</xdr:col>
      <xdr:colOff>550667</xdr:colOff>
      <xdr:row>27</xdr:row>
      <xdr:rowOff>32485</xdr:rowOff>
    </xdr:to>
    <xdr:grpSp>
      <xdr:nvGrpSpPr>
        <xdr:cNvPr id="65" name="Group 64">
          <a:extLst>
            <a:ext uri="{FF2B5EF4-FFF2-40B4-BE49-F238E27FC236}">
              <a16:creationId xmlns:a16="http://schemas.microsoft.com/office/drawing/2014/main" id="{BB0E6EB0-4E39-B5FB-7B77-7AC4C7C0E72D}"/>
            </a:ext>
          </a:extLst>
        </xdr:cNvPr>
        <xdr:cNvGrpSpPr/>
      </xdr:nvGrpSpPr>
      <xdr:grpSpPr>
        <a:xfrm>
          <a:off x="4675909" y="3769385"/>
          <a:ext cx="4317372" cy="1440000"/>
          <a:chOff x="4675909" y="3769385"/>
          <a:chExt cx="4317372" cy="1440000"/>
        </a:xfrm>
      </xdr:grpSpPr>
      <xdr:graphicFrame macro="">
        <xdr:nvGraphicFramePr>
          <xdr:cNvPr id="8" name="Chart 7">
            <a:extLst>
              <a:ext uri="{FF2B5EF4-FFF2-40B4-BE49-F238E27FC236}">
                <a16:creationId xmlns:a16="http://schemas.microsoft.com/office/drawing/2014/main" id="{2AE1D6B2-C74B-4F4B-9C0B-4FBE83AFD694}"/>
              </a:ext>
            </a:extLst>
          </xdr:cNvPr>
          <xdr:cNvGraphicFramePr>
            <a:graphicFrameLocks/>
          </xdr:cNvGraphicFramePr>
        </xdr:nvGraphicFramePr>
        <xdr:xfrm>
          <a:off x="7553281" y="3769385"/>
          <a:ext cx="1440000" cy="1440000"/>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10" name="Chart 9">
            <a:extLst>
              <a:ext uri="{FF2B5EF4-FFF2-40B4-BE49-F238E27FC236}">
                <a16:creationId xmlns:a16="http://schemas.microsoft.com/office/drawing/2014/main" id="{68A9C38B-C72B-45A4-827C-1C9663A6584E}"/>
              </a:ext>
            </a:extLst>
          </xdr:cNvPr>
          <xdr:cNvGraphicFramePr>
            <a:graphicFrameLocks/>
          </xdr:cNvGraphicFramePr>
        </xdr:nvGraphicFramePr>
        <xdr:xfrm>
          <a:off x="4675909" y="3769385"/>
          <a:ext cx="1440000" cy="1440000"/>
        </xdr:xfrm>
        <a:graphic>
          <a:graphicData uri="http://schemas.openxmlformats.org/drawingml/2006/chart">
            <c:chart xmlns:c="http://schemas.openxmlformats.org/drawingml/2006/chart" xmlns:r="http://schemas.openxmlformats.org/officeDocument/2006/relationships" r:id="rId11"/>
          </a:graphicData>
        </a:graphic>
      </xdr:graphicFrame>
      <xdr:pic>
        <xdr:nvPicPr>
          <xdr:cNvPr id="14" name="Graphic 13" descr="Male profile with solid fill">
            <a:extLst>
              <a:ext uri="{FF2B5EF4-FFF2-40B4-BE49-F238E27FC236}">
                <a16:creationId xmlns:a16="http://schemas.microsoft.com/office/drawing/2014/main" id="{D8EE25C7-B453-4384-2027-69BB74FCCDE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6871605" y="4031530"/>
            <a:ext cx="914400" cy="914400"/>
          </a:xfrm>
          <a:prstGeom prst="rect">
            <a:avLst/>
          </a:prstGeom>
        </xdr:spPr>
      </xdr:pic>
      <xdr:pic>
        <xdr:nvPicPr>
          <xdr:cNvPr id="16" name="Graphic 15" descr="Female Profile with solid fill">
            <a:extLst>
              <a:ext uri="{FF2B5EF4-FFF2-40B4-BE49-F238E27FC236}">
                <a16:creationId xmlns:a16="http://schemas.microsoft.com/office/drawing/2014/main" id="{BB2A0959-5229-3565-2D5C-8BF04F63E90E}"/>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5871185" y="4031530"/>
            <a:ext cx="914400" cy="914400"/>
          </a:xfrm>
          <a:prstGeom prst="rect">
            <a:avLst/>
          </a:prstGeom>
        </xdr:spPr>
      </xdr:pic>
    </xdr:grpSp>
    <xdr:clientData/>
  </xdr:twoCellAnchor>
  <xdr:twoCellAnchor>
    <xdr:from>
      <xdr:col>7</xdr:col>
      <xdr:colOff>284512</xdr:colOff>
      <xdr:row>21</xdr:row>
      <xdr:rowOff>55664</xdr:rowOff>
    </xdr:from>
    <xdr:to>
      <xdr:col>9</xdr:col>
      <xdr:colOff>98960</xdr:colOff>
      <xdr:row>25</xdr:row>
      <xdr:rowOff>117515</xdr:rowOff>
    </xdr:to>
    <xdr:sp macro="" textlink="Gender!B10">
      <xdr:nvSpPr>
        <xdr:cNvPr id="17" name="TextBox 16">
          <a:extLst>
            <a:ext uri="{FF2B5EF4-FFF2-40B4-BE49-F238E27FC236}">
              <a16:creationId xmlns:a16="http://schemas.microsoft.com/office/drawing/2014/main" id="{509763D2-D49A-7F7C-F324-8A4E98DC776A}"/>
            </a:ext>
          </a:extLst>
        </xdr:cNvPr>
        <xdr:cNvSpPr txBox="1"/>
      </xdr:nvSpPr>
      <xdr:spPr>
        <a:xfrm>
          <a:off x="4830535" y="4082142"/>
          <a:ext cx="1113312" cy="828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05AAABC-FA96-4B1E-8992-B624471ED6E6}" type="TxLink">
            <a:rPr lang="en-US" sz="2800" b="0" i="0" u="none" strike="noStrike">
              <a:solidFill>
                <a:srgbClr val="002060"/>
              </a:solidFill>
              <a:latin typeface="Bahnschrift Condensed" panose="020B0502040204020203" pitchFamily="34" charset="0"/>
              <a:ea typeface="Calibri"/>
              <a:cs typeface="Calibri"/>
            </a:rPr>
            <a:pPr marL="0" indent="0" algn="ctr"/>
            <a:t>588</a:t>
          </a:fld>
          <a:endParaRPr lang="en-IN" sz="2800" b="0" i="0" u="none" strike="noStrike">
            <a:solidFill>
              <a:srgbClr val="002060"/>
            </a:solidFill>
            <a:latin typeface="Bahnschrift Condensed" panose="020B0502040204020203" pitchFamily="34" charset="0"/>
            <a:ea typeface="Calibri"/>
            <a:cs typeface="Calibri"/>
          </a:endParaRPr>
        </a:p>
      </xdr:txBody>
    </xdr:sp>
    <xdr:clientData/>
  </xdr:twoCellAnchor>
  <xdr:twoCellAnchor>
    <xdr:from>
      <xdr:col>11</xdr:col>
      <xdr:colOff>585353</xdr:colOff>
      <xdr:row>21</xdr:row>
      <xdr:rowOff>34882</xdr:rowOff>
    </xdr:from>
    <xdr:to>
      <xdr:col>13</xdr:col>
      <xdr:colOff>399802</xdr:colOff>
      <xdr:row>25</xdr:row>
      <xdr:rowOff>96733</xdr:rowOff>
    </xdr:to>
    <xdr:sp macro="" textlink="Gender!B11">
      <xdr:nvSpPr>
        <xdr:cNvPr id="27" name="TextBox 26">
          <a:extLst>
            <a:ext uri="{FF2B5EF4-FFF2-40B4-BE49-F238E27FC236}">
              <a16:creationId xmlns:a16="http://schemas.microsoft.com/office/drawing/2014/main" id="{1548B51B-D16D-4C62-8E2C-D75CC2DACF41}"/>
            </a:ext>
          </a:extLst>
        </xdr:cNvPr>
        <xdr:cNvSpPr txBox="1"/>
      </xdr:nvSpPr>
      <xdr:spPr>
        <a:xfrm>
          <a:off x="7729104" y="4061360"/>
          <a:ext cx="1113312" cy="828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B19B6F3-1F4A-497E-AAE1-C9E310720032}" type="TxLink">
            <a:rPr lang="en-US" sz="2800" b="0" i="0" u="none" strike="noStrike">
              <a:solidFill>
                <a:srgbClr val="002060"/>
              </a:solidFill>
              <a:latin typeface="Bahnschrift Condensed" panose="020B0502040204020203" pitchFamily="34" charset="0"/>
              <a:ea typeface="Calibri"/>
              <a:cs typeface="Calibri"/>
            </a:rPr>
            <a:pPr marL="0" indent="0" algn="ctr"/>
            <a:t>882</a:t>
          </a:fld>
          <a:endParaRPr lang="en-IN" sz="2800" b="0" i="0" u="none" strike="noStrike">
            <a:solidFill>
              <a:srgbClr val="002060"/>
            </a:solidFill>
            <a:latin typeface="Bahnschrift Condensed" panose="020B0502040204020203" pitchFamily="34" charset="0"/>
            <a:ea typeface="Calibri"/>
            <a:cs typeface="Calibri"/>
          </a:endParaRPr>
        </a:p>
      </xdr:txBody>
    </xdr:sp>
    <xdr:clientData/>
  </xdr:twoCellAnchor>
  <xdr:twoCellAnchor>
    <xdr:from>
      <xdr:col>7</xdr:col>
      <xdr:colOff>303069</xdr:colOff>
      <xdr:row>13</xdr:row>
      <xdr:rowOff>68035</xdr:rowOff>
    </xdr:from>
    <xdr:to>
      <xdr:col>13</xdr:col>
      <xdr:colOff>327808</xdr:colOff>
      <xdr:row>14</xdr:row>
      <xdr:rowOff>185552</xdr:rowOff>
    </xdr:to>
    <xdr:sp macro="" textlink="">
      <xdr:nvSpPr>
        <xdr:cNvPr id="67" name="TextBox 66">
          <a:extLst>
            <a:ext uri="{FF2B5EF4-FFF2-40B4-BE49-F238E27FC236}">
              <a16:creationId xmlns:a16="http://schemas.microsoft.com/office/drawing/2014/main" id="{E73BA835-0A1C-3722-B1F7-C6A6297D5E48}"/>
            </a:ext>
          </a:extLst>
        </xdr:cNvPr>
        <xdr:cNvSpPr txBox="1"/>
      </xdr:nvSpPr>
      <xdr:spPr>
        <a:xfrm>
          <a:off x="4849092" y="2560617"/>
          <a:ext cx="3921330" cy="309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rgbClr val="602928"/>
              </a:solidFill>
              <a:latin typeface="Bahnschrift Condensed" panose="020B0502040204020203" pitchFamily="34" charset="0"/>
              <a:ea typeface="+mn-ea"/>
              <a:cs typeface="+mn-cs"/>
            </a:rPr>
            <a:t>Total</a:t>
          </a:r>
          <a:r>
            <a:rPr lang="en-IN" sz="2000">
              <a:latin typeface="Bahnschrift Condensed" panose="020B0502040204020203" pitchFamily="34" charset="0"/>
            </a:rPr>
            <a:t> </a:t>
          </a:r>
          <a:r>
            <a:rPr lang="en-IN" sz="2000" b="1">
              <a:solidFill>
                <a:srgbClr val="602928"/>
              </a:solidFill>
              <a:latin typeface="Bahnschrift Condensed" panose="020B0502040204020203" pitchFamily="34" charset="0"/>
              <a:ea typeface="+mn-ea"/>
              <a:cs typeface="+mn-cs"/>
            </a:rPr>
            <a:t>Employees</a:t>
          </a:r>
          <a:r>
            <a:rPr lang="en-IN" sz="2000">
              <a:latin typeface="Bahnschrift Condensed" panose="020B0502040204020203" pitchFamily="34" charset="0"/>
            </a:rPr>
            <a:t> </a:t>
          </a:r>
          <a:r>
            <a:rPr lang="en-IN" sz="2000" b="1" baseline="0">
              <a:solidFill>
                <a:srgbClr val="602928"/>
              </a:solidFill>
              <a:latin typeface="Bahnschrift Condensed" panose="020B0502040204020203" pitchFamily="34" charset="0"/>
              <a:ea typeface="+mn-ea"/>
              <a:cs typeface="+mn-cs"/>
            </a:rPr>
            <a:t>by</a:t>
          </a:r>
          <a:r>
            <a:rPr lang="en-IN" sz="2000">
              <a:latin typeface="Bahnschrift Condensed" panose="020B0502040204020203" pitchFamily="34" charset="0"/>
            </a:rPr>
            <a:t> </a:t>
          </a:r>
          <a:r>
            <a:rPr lang="en-IN" sz="2000" b="1" baseline="0">
              <a:solidFill>
                <a:srgbClr val="602928"/>
              </a:solidFill>
              <a:latin typeface="Bahnschrift Condensed" panose="020B0502040204020203" pitchFamily="34" charset="0"/>
              <a:ea typeface="+mn-ea"/>
              <a:cs typeface="+mn-cs"/>
            </a:rPr>
            <a:t>Gender</a:t>
          </a:r>
        </a:p>
      </xdr:txBody>
    </xdr:sp>
    <xdr:clientData/>
  </xdr:twoCellAnchor>
  <xdr:twoCellAnchor editAs="oneCell">
    <xdr:from>
      <xdr:col>8</xdr:col>
      <xdr:colOff>556655</xdr:colOff>
      <xdr:row>16</xdr:row>
      <xdr:rowOff>18556</xdr:rowOff>
    </xdr:from>
    <xdr:to>
      <xdr:col>12</xdr:col>
      <xdr:colOff>160812</xdr:colOff>
      <xdr:row>20</xdr:row>
      <xdr:rowOff>2</xdr:rowOff>
    </xdr:to>
    <mc:AlternateContent xmlns:mc="http://schemas.openxmlformats.org/markup-compatibility/2006" xmlns:a14="http://schemas.microsoft.com/office/drawing/2010/main">
      <mc:Choice Requires="a14">
        <xdr:graphicFrame macro="">
          <xdr:nvGraphicFramePr>
            <xdr:cNvPr id="69" name="Gender 3">
              <a:extLst>
                <a:ext uri="{FF2B5EF4-FFF2-40B4-BE49-F238E27FC236}">
                  <a16:creationId xmlns:a16="http://schemas.microsoft.com/office/drawing/2014/main" id="{25E299A5-9598-4335-B344-F612B58D7D89}"/>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5752110" y="3086348"/>
              <a:ext cx="2201884" cy="7483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197922</xdr:colOff>
      <xdr:row>15</xdr:row>
      <xdr:rowOff>173181</xdr:rowOff>
    </xdr:from>
    <xdr:to>
      <xdr:col>21</xdr:col>
      <xdr:colOff>538099</xdr:colOff>
      <xdr:row>26</xdr:row>
      <xdr:rowOff>129887</xdr:rowOff>
    </xdr:to>
    <xdr:graphicFrame macro="">
      <xdr:nvGraphicFramePr>
        <xdr:cNvPr id="70" name="Chart 69">
          <a:extLst>
            <a:ext uri="{FF2B5EF4-FFF2-40B4-BE49-F238E27FC236}">
              <a16:creationId xmlns:a16="http://schemas.microsoft.com/office/drawing/2014/main" id="{1D345F71-DEC3-471C-A991-A189DB8F3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582714</xdr:colOff>
      <xdr:row>13</xdr:row>
      <xdr:rowOff>51753</xdr:rowOff>
    </xdr:from>
    <xdr:to>
      <xdr:col>20</xdr:col>
      <xdr:colOff>607453</xdr:colOff>
      <xdr:row>14</xdr:row>
      <xdr:rowOff>169270</xdr:rowOff>
    </xdr:to>
    <xdr:sp macro="" textlink="">
      <xdr:nvSpPr>
        <xdr:cNvPr id="73" name="TextBox 72">
          <a:extLst>
            <a:ext uri="{FF2B5EF4-FFF2-40B4-BE49-F238E27FC236}">
              <a16:creationId xmlns:a16="http://schemas.microsoft.com/office/drawing/2014/main" id="{25ECC3B8-E85E-4649-ACC2-03116873FE42}"/>
            </a:ext>
          </a:extLst>
        </xdr:cNvPr>
        <xdr:cNvSpPr txBox="1"/>
      </xdr:nvSpPr>
      <xdr:spPr>
        <a:xfrm>
          <a:off x="9674759" y="2544335"/>
          <a:ext cx="3921330" cy="309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baseline="0">
              <a:solidFill>
                <a:srgbClr val="602928"/>
              </a:solidFill>
              <a:latin typeface="Bahnschrift Condensed" panose="020B0502040204020203" pitchFamily="34" charset="0"/>
              <a:ea typeface="+mn-ea"/>
              <a:cs typeface="+mn-cs"/>
            </a:rPr>
            <a:t>Education wise attrition</a:t>
          </a:r>
        </a:p>
      </xdr:txBody>
    </xdr:sp>
    <xdr:clientData/>
  </xdr:twoCellAnchor>
  <xdr:twoCellAnchor>
    <xdr:from>
      <xdr:col>22</xdr:col>
      <xdr:colOff>321623</xdr:colOff>
      <xdr:row>15</xdr:row>
      <xdr:rowOff>113603</xdr:rowOff>
    </xdr:from>
    <xdr:to>
      <xdr:col>28</xdr:col>
      <xdr:colOff>507175</xdr:colOff>
      <xdr:row>26</xdr:row>
      <xdr:rowOff>117516</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F709D039-1184-4EE2-9BFB-F5A66F2FB8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14675798" y="2971103"/>
              <a:ext cx="4509902" cy="209941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142255</xdr:colOff>
      <xdr:row>13</xdr:row>
      <xdr:rowOff>49480</xdr:rowOff>
    </xdr:from>
    <xdr:to>
      <xdr:col>28</xdr:col>
      <xdr:colOff>203195</xdr:colOff>
      <xdr:row>14</xdr:row>
      <xdr:rowOff>179368</xdr:rowOff>
    </xdr:to>
    <xdr:sp macro="" textlink="">
      <xdr:nvSpPr>
        <xdr:cNvPr id="93" name="TextBox 92">
          <a:extLst>
            <a:ext uri="{FF2B5EF4-FFF2-40B4-BE49-F238E27FC236}">
              <a16:creationId xmlns:a16="http://schemas.microsoft.com/office/drawing/2014/main" id="{82658F41-B590-48A1-9F44-2F14A8FEC070}"/>
            </a:ext>
          </a:extLst>
        </xdr:cNvPr>
        <xdr:cNvSpPr txBox="1"/>
      </xdr:nvSpPr>
      <xdr:spPr>
        <a:xfrm>
          <a:off x="15079187" y="2542062"/>
          <a:ext cx="3728683" cy="321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baseline="0">
              <a:solidFill>
                <a:srgbClr val="602928"/>
              </a:solidFill>
              <a:latin typeface="Bahnschrift Condensed" panose="020B0502040204020203" pitchFamily="34" charset="0"/>
              <a:ea typeface="+mn-ea"/>
              <a:cs typeface="+mn-cs"/>
            </a:rPr>
            <a:t>Attrition by Job role                                                                                                                                                                                                                                                                                                                                                                                                                         </a:t>
          </a:r>
        </a:p>
      </xdr:txBody>
    </xdr:sp>
    <xdr:clientData/>
  </xdr:twoCellAnchor>
  <xdr:twoCellAnchor>
    <xdr:from>
      <xdr:col>7</xdr:col>
      <xdr:colOff>327808</xdr:colOff>
      <xdr:row>29</xdr:row>
      <xdr:rowOff>142255</xdr:rowOff>
    </xdr:from>
    <xdr:to>
      <xdr:col>13</xdr:col>
      <xdr:colOff>346362</xdr:colOff>
      <xdr:row>40</xdr:row>
      <xdr:rowOff>117516</xdr:rowOff>
    </xdr:to>
    <xdr:graphicFrame macro="">
      <xdr:nvGraphicFramePr>
        <xdr:cNvPr id="94" name="Department wise attrition">
          <a:extLst>
            <a:ext uri="{FF2B5EF4-FFF2-40B4-BE49-F238E27FC236}">
              <a16:creationId xmlns:a16="http://schemas.microsoft.com/office/drawing/2014/main" id="{AEF2BFA8-15BA-47A3-AD08-C6A26F08B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393618</xdr:colOff>
      <xdr:row>27</xdr:row>
      <xdr:rowOff>115290</xdr:rowOff>
    </xdr:from>
    <xdr:to>
      <xdr:col>13</xdr:col>
      <xdr:colOff>418357</xdr:colOff>
      <xdr:row>29</xdr:row>
      <xdr:rowOff>41069</xdr:rowOff>
    </xdr:to>
    <xdr:sp macro="" textlink="">
      <xdr:nvSpPr>
        <xdr:cNvPr id="122" name="TextBox 121">
          <a:extLst>
            <a:ext uri="{FF2B5EF4-FFF2-40B4-BE49-F238E27FC236}">
              <a16:creationId xmlns:a16="http://schemas.microsoft.com/office/drawing/2014/main" id="{5ABED4C4-E689-4117-9595-BFFFF80557C4}"/>
            </a:ext>
          </a:extLst>
        </xdr:cNvPr>
        <xdr:cNvSpPr txBox="1"/>
      </xdr:nvSpPr>
      <xdr:spPr>
        <a:xfrm>
          <a:off x="4939641" y="5292190"/>
          <a:ext cx="3921330" cy="309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baseline="0">
              <a:solidFill>
                <a:srgbClr val="602928"/>
              </a:solidFill>
              <a:latin typeface="Bahnschrift Condensed" panose="020B0502040204020203" pitchFamily="34" charset="0"/>
              <a:ea typeface="+mn-ea"/>
              <a:cs typeface="+mn-cs"/>
            </a:rPr>
            <a:t>Department wise attrition</a:t>
          </a:r>
        </a:p>
      </xdr:txBody>
    </xdr:sp>
    <xdr:clientData/>
  </xdr:twoCellAnchor>
  <xdr:twoCellAnchor>
    <xdr:from>
      <xdr:col>14</xdr:col>
      <xdr:colOff>98962</xdr:colOff>
      <xdr:row>29</xdr:row>
      <xdr:rowOff>148443</xdr:rowOff>
    </xdr:from>
    <xdr:to>
      <xdr:col>19</xdr:col>
      <xdr:colOff>458931</xdr:colOff>
      <xdr:row>40</xdr:row>
      <xdr:rowOff>74222</xdr:rowOff>
    </xdr:to>
    <xdr:graphicFrame macro="">
      <xdr:nvGraphicFramePr>
        <xdr:cNvPr id="123" name="Chart 122">
          <a:extLst>
            <a:ext uri="{FF2B5EF4-FFF2-40B4-BE49-F238E27FC236}">
              <a16:creationId xmlns:a16="http://schemas.microsoft.com/office/drawing/2014/main" id="{01EEF5DD-588A-48C1-B823-7F91C987A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638794</xdr:colOff>
      <xdr:row>27</xdr:row>
      <xdr:rowOff>75953</xdr:rowOff>
    </xdr:from>
    <xdr:to>
      <xdr:col>20</xdr:col>
      <xdr:colOff>14102</xdr:colOff>
      <xdr:row>29</xdr:row>
      <xdr:rowOff>1732</xdr:rowOff>
    </xdr:to>
    <xdr:sp macro="" textlink="">
      <xdr:nvSpPr>
        <xdr:cNvPr id="178" name="TextBox 177">
          <a:extLst>
            <a:ext uri="{FF2B5EF4-FFF2-40B4-BE49-F238E27FC236}">
              <a16:creationId xmlns:a16="http://schemas.microsoft.com/office/drawing/2014/main" id="{1C380BEE-A9EF-407E-9841-DA526969DC2C}"/>
            </a:ext>
          </a:extLst>
        </xdr:cNvPr>
        <xdr:cNvSpPr txBox="1"/>
      </xdr:nvSpPr>
      <xdr:spPr>
        <a:xfrm>
          <a:off x="9081408" y="5252853"/>
          <a:ext cx="3921330" cy="309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baseline="0">
              <a:solidFill>
                <a:srgbClr val="602928"/>
              </a:solidFill>
              <a:latin typeface="Bahnschrift Condensed" panose="020B0502040204020203" pitchFamily="34" charset="0"/>
              <a:ea typeface="+mn-ea"/>
              <a:cs typeface="+mn-cs"/>
            </a:rPr>
            <a:t>Attrition by Age-group</a:t>
          </a:r>
        </a:p>
      </xdr:txBody>
    </xdr:sp>
    <xdr:clientData/>
  </xdr:twoCellAnchor>
  <xdr:twoCellAnchor>
    <xdr:from>
      <xdr:col>20</xdr:col>
      <xdr:colOff>154628</xdr:colOff>
      <xdr:row>29</xdr:row>
      <xdr:rowOff>117516</xdr:rowOff>
    </xdr:from>
    <xdr:to>
      <xdr:col>24</xdr:col>
      <xdr:colOff>538102</xdr:colOff>
      <xdr:row>40</xdr:row>
      <xdr:rowOff>92776</xdr:rowOff>
    </xdr:to>
    <mc:AlternateContent xmlns:mc="http://schemas.openxmlformats.org/markup-compatibility/2006">
      <mc:Choice xmlns:cx2="http://schemas.microsoft.com/office/drawing/2015/10/21/chartex" Requires="cx2">
        <xdr:graphicFrame macro="">
          <xdr:nvGraphicFramePr>
            <xdr:cNvPr id="179" name="Chart 178">
              <a:extLst>
                <a:ext uri="{FF2B5EF4-FFF2-40B4-BE49-F238E27FC236}">
                  <a16:creationId xmlns:a16="http://schemas.microsoft.com/office/drawing/2014/main" id="{29E8DB42-112E-4881-B1E5-AD995EF8EA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13203878" y="5642016"/>
              <a:ext cx="2993324" cy="20707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191737</xdr:colOff>
      <xdr:row>27</xdr:row>
      <xdr:rowOff>117021</xdr:rowOff>
    </xdr:from>
    <xdr:to>
      <xdr:col>24</xdr:col>
      <xdr:colOff>451509</xdr:colOff>
      <xdr:row>29</xdr:row>
      <xdr:rowOff>42800</xdr:rowOff>
    </xdr:to>
    <xdr:sp macro="" textlink="">
      <xdr:nvSpPr>
        <xdr:cNvPr id="181" name="TextBox 180">
          <a:extLst>
            <a:ext uri="{FF2B5EF4-FFF2-40B4-BE49-F238E27FC236}">
              <a16:creationId xmlns:a16="http://schemas.microsoft.com/office/drawing/2014/main" id="{9112F47A-6CC0-4F1C-BA0D-0236987170B1}"/>
            </a:ext>
          </a:extLst>
        </xdr:cNvPr>
        <xdr:cNvSpPr txBox="1"/>
      </xdr:nvSpPr>
      <xdr:spPr>
        <a:xfrm>
          <a:off x="13180373" y="5293921"/>
          <a:ext cx="2857500" cy="309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baseline="0">
              <a:solidFill>
                <a:srgbClr val="602928"/>
              </a:solidFill>
              <a:latin typeface="Bahnschrift Condensed" panose="020B0502040204020203" pitchFamily="34" charset="0"/>
              <a:ea typeface="+mn-ea"/>
              <a:cs typeface="+mn-cs"/>
            </a:rPr>
            <a:t>Attrition by Maritial Status</a:t>
          </a:r>
        </a:p>
      </xdr:txBody>
    </xdr:sp>
    <xdr:clientData/>
  </xdr:twoCellAnchor>
  <xdr:twoCellAnchor editAs="oneCell">
    <xdr:from>
      <xdr:col>25</xdr:col>
      <xdr:colOff>168403</xdr:colOff>
      <xdr:row>29</xdr:row>
      <xdr:rowOff>105145</xdr:rowOff>
    </xdr:from>
    <xdr:to>
      <xdr:col>27</xdr:col>
      <xdr:colOff>426769</xdr:colOff>
      <xdr:row>40</xdr:row>
      <xdr:rowOff>166996</xdr:rowOff>
    </xdr:to>
    <mc:AlternateContent xmlns:mc="http://schemas.openxmlformats.org/markup-compatibility/2006" xmlns:a14="http://schemas.microsoft.com/office/drawing/2010/main">
      <mc:Choice Requires="a14">
        <xdr:graphicFrame macro="">
          <xdr:nvGraphicFramePr>
            <xdr:cNvPr id="182" name="Education Field 3">
              <a:extLst>
                <a:ext uri="{FF2B5EF4-FFF2-40B4-BE49-F238E27FC236}">
                  <a16:creationId xmlns:a16="http://schemas.microsoft.com/office/drawing/2014/main" id="{B7F2585E-4C1A-4499-84B1-E36ECF54330B}"/>
                </a:ext>
              </a:extLst>
            </xdr:cNvPr>
            <xdr:cNvGraphicFramePr/>
          </xdr:nvGraphicFramePr>
          <xdr:xfrm>
            <a:off x="0" y="0"/>
            <a:ext cx="0" cy="0"/>
          </xdr:xfrm>
          <a:graphic>
            <a:graphicData uri="http://schemas.microsoft.com/office/drawing/2010/slicer">
              <sle:slicer xmlns:sle="http://schemas.microsoft.com/office/drawing/2010/slicer" name="Education Field 3"/>
            </a:graphicData>
          </a:graphic>
        </xdr:graphicFrame>
      </mc:Choice>
      <mc:Fallback xmlns="">
        <xdr:sp macro="" textlink="">
          <xdr:nvSpPr>
            <xdr:cNvPr id="0" name=""/>
            <xdr:cNvSpPr>
              <a:spLocks noTextEdit="1"/>
            </xdr:cNvSpPr>
          </xdr:nvSpPr>
          <xdr:spPr>
            <a:xfrm>
              <a:off x="16404199" y="5665519"/>
              <a:ext cx="1767522" cy="21709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500990</xdr:colOff>
      <xdr:row>29</xdr:row>
      <xdr:rowOff>129887</xdr:rowOff>
    </xdr:from>
    <xdr:to>
      <xdr:col>28</xdr:col>
      <xdr:colOff>587583</xdr:colOff>
      <xdr:row>36</xdr:row>
      <xdr:rowOff>80407</xdr:rowOff>
    </xdr:to>
    <mc:AlternateContent xmlns:mc="http://schemas.openxmlformats.org/markup-compatibility/2006" xmlns:a14="http://schemas.microsoft.com/office/drawing/2010/main">
      <mc:Choice Requires="a14">
        <xdr:graphicFrame macro="">
          <xdr:nvGraphicFramePr>
            <xdr:cNvPr id="183" name="Department 1">
              <a:extLst>
                <a:ext uri="{FF2B5EF4-FFF2-40B4-BE49-F238E27FC236}">
                  <a16:creationId xmlns:a16="http://schemas.microsoft.com/office/drawing/2014/main" id="{F1E65731-AABC-48EE-B30E-759C404CB68C}"/>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8245942" y="5690261"/>
              <a:ext cx="946316" cy="12926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185551</xdr:colOff>
      <xdr:row>27</xdr:row>
      <xdr:rowOff>117515</xdr:rowOff>
    </xdr:from>
    <xdr:to>
      <xdr:col>27</xdr:col>
      <xdr:colOff>37110</xdr:colOff>
      <xdr:row>29</xdr:row>
      <xdr:rowOff>92775</xdr:rowOff>
    </xdr:to>
    <xdr:sp macro="" textlink="">
      <xdr:nvSpPr>
        <xdr:cNvPr id="189" name="TextBox 188">
          <a:extLst>
            <a:ext uri="{FF2B5EF4-FFF2-40B4-BE49-F238E27FC236}">
              <a16:creationId xmlns:a16="http://schemas.microsoft.com/office/drawing/2014/main" id="{2BDD096A-2FC9-4127-2F4E-F887DCA16879}"/>
            </a:ext>
          </a:extLst>
        </xdr:cNvPr>
        <xdr:cNvSpPr txBox="1"/>
      </xdr:nvSpPr>
      <xdr:spPr>
        <a:xfrm>
          <a:off x="16421347" y="5294415"/>
          <a:ext cx="1360715" cy="35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50000"/>
                </a:schemeClr>
              </a:solidFill>
              <a:latin typeface="+mn-lt"/>
            </a:rPr>
            <a:t>Education Field</a:t>
          </a:r>
        </a:p>
      </xdr:txBody>
    </xdr:sp>
    <xdr:clientData/>
  </xdr:twoCellAnchor>
  <xdr:twoCellAnchor>
    <xdr:from>
      <xdr:col>27</xdr:col>
      <xdr:colOff>265959</xdr:colOff>
      <xdr:row>27</xdr:row>
      <xdr:rowOff>146214</xdr:rowOff>
    </xdr:from>
    <xdr:to>
      <xdr:col>28</xdr:col>
      <xdr:colOff>523506</xdr:colOff>
      <xdr:row>29</xdr:row>
      <xdr:rowOff>12370</xdr:rowOff>
    </xdr:to>
    <xdr:sp macro="" textlink="">
      <xdr:nvSpPr>
        <xdr:cNvPr id="191" name="TextBox 190">
          <a:extLst>
            <a:ext uri="{FF2B5EF4-FFF2-40B4-BE49-F238E27FC236}">
              <a16:creationId xmlns:a16="http://schemas.microsoft.com/office/drawing/2014/main" id="{299B0B42-5474-45E8-9AF5-8F9C86EA4626}"/>
            </a:ext>
          </a:extLst>
        </xdr:cNvPr>
        <xdr:cNvSpPr txBox="1"/>
      </xdr:nvSpPr>
      <xdr:spPr>
        <a:xfrm>
          <a:off x="18010911" y="5323114"/>
          <a:ext cx="1117270" cy="249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50000"/>
                </a:schemeClr>
              </a:solidFill>
              <a:latin typeface="+mn-lt"/>
            </a:rPr>
            <a:t>Department</a:t>
          </a:r>
        </a:p>
      </xdr:txBody>
    </xdr:sp>
    <xdr:clientData/>
  </xdr:twoCellAnchor>
  <xdr:twoCellAnchor>
    <xdr:from>
      <xdr:col>8</xdr:col>
      <xdr:colOff>599951</xdr:colOff>
      <xdr:row>16</xdr:row>
      <xdr:rowOff>30926</xdr:rowOff>
    </xdr:from>
    <xdr:to>
      <xdr:col>11</xdr:col>
      <xdr:colOff>80406</xdr:colOff>
      <xdr:row>17</xdr:row>
      <xdr:rowOff>129886</xdr:rowOff>
    </xdr:to>
    <xdr:sp macro="" textlink="">
      <xdr:nvSpPr>
        <xdr:cNvPr id="219" name="TextBox 218">
          <a:extLst>
            <a:ext uri="{FF2B5EF4-FFF2-40B4-BE49-F238E27FC236}">
              <a16:creationId xmlns:a16="http://schemas.microsoft.com/office/drawing/2014/main" id="{7AE27DFB-96BD-4841-BCEC-F538B5079076}"/>
            </a:ext>
          </a:extLst>
        </xdr:cNvPr>
        <xdr:cNvSpPr txBox="1"/>
      </xdr:nvSpPr>
      <xdr:spPr>
        <a:xfrm>
          <a:off x="5795406" y="3098718"/>
          <a:ext cx="1428751" cy="290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a:solidFill>
                <a:schemeClr val="accent6">
                  <a:lumMod val="50000"/>
                </a:schemeClr>
              </a:solidFill>
              <a:latin typeface="+mn-lt"/>
            </a:rPr>
            <a:t>Gender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395288</xdr:colOff>
      <xdr:row>2</xdr:row>
      <xdr:rowOff>14287</xdr:rowOff>
    </xdr:from>
    <xdr:to>
      <xdr:col>7</xdr:col>
      <xdr:colOff>219075</xdr:colOff>
      <xdr:row>8</xdr:row>
      <xdr:rowOff>80963</xdr:rowOff>
    </xdr:to>
    <xdr:graphicFrame macro="">
      <xdr:nvGraphicFramePr>
        <xdr:cNvPr id="2" name="Chart 1">
          <a:extLst>
            <a:ext uri="{FF2B5EF4-FFF2-40B4-BE49-F238E27FC236}">
              <a16:creationId xmlns:a16="http://schemas.microsoft.com/office/drawing/2014/main" id="{D0134891-4FFF-C769-4288-76646AD649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419100</xdr:colOff>
      <xdr:row>2</xdr:row>
      <xdr:rowOff>33337</xdr:rowOff>
    </xdr:from>
    <xdr:to>
      <xdr:col>10</xdr:col>
      <xdr:colOff>190500</xdr:colOff>
      <xdr:row>8</xdr:row>
      <xdr:rowOff>23813</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97F6EC56-338A-A4E4-13AB-0FDDA01A3D0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334125" y="433387"/>
              <a:ext cx="1828800" cy="11906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595313</xdr:colOff>
      <xdr:row>18</xdr:row>
      <xdr:rowOff>80963</xdr:rowOff>
    </xdr:from>
    <xdr:to>
      <xdr:col>10</xdr:col>
      <xdr:colOff>366713</xdr:colOff>
      <xdr:row>24</xdr:row>
      <xdr:rowOff>61911</xdr:rowOff>
    </xdr:to>
    <xdr:graphicFrame macro="">
      <xdr:nvGraphicFramePr>
        <xdr:cNvPr id="4" name="Chart 3">
          <a:extLst>
            <a:ext uri="{FF2B5EF4-FFF2-40B4-BE49-F238E27FC236}">
              <a16:creationId xmlns:a16="http://schemas.microsoft.com/office/drawing/2014/main" id="{80A6646C-8FF3-5829-EA8C-FE28069EDD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609600</xdr:colOff>
      <xdr:row>2</xdr:row>
      <xdr:rowOff>4762</xdr:rowOff>
    </xdr:from>
    <xdr:to>
      <xdr:col>13</xdr:col>
      <xdr:colOff>381000</xdr:colOff>
      <xdr:row>15</xdr:row>
      <xdr:rowOff>71437</xdr:rowOff>
    </xdr:to>
    <mc:AlternateContent xmlns:mc="http://schemas.openxmlformats.org/markup-compatibility/2006" xmlns:a14="http://schemas.microsoft.com/office/drawing/2010/main">
      <mc:Choice Requires="a14">
        <xdr:graphicFrame macro="">
          <xdr:nvGraphicFramePr>
            <xdr:cNvPr id="6" name="Education Field">
              <a:extLst>
                <a:ext uri="{FF2B5EF4-FFF2-40B4-BE49-F238E27FC236}">
                  <a16:creationId xmlns:a16="http://schemas.microsoft.com/office/drawing/2014/main" id="{99E3F44D-80E6-873F-5E34-05D8C3B3C44C}"/>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8582025" y="404812"/>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223837</xdr:colOff>
      <xdr:row>1</xdr:row>
      <xdr:rowOff>38100</xdr:rowOff>
    </xdr:from>
    <xdr:to>
      <xdr:col>4</xdr:col>
      <xdr:colOff>681037</xdr:colOff>
      <xdr:row>6</xdr:row>
      <xdr:rowOff>47626</xdr:rowOff>
    </xdr:to>
    <mc:AlternateContent xmlns:mc="http://schemas.openxmlformats.org/markup-compatibility/2006" xmlns:a14="http://schemas.microsoft.com/office/drawing/2010/main">
      <mc:Choice Requires="a14">
        <xdr:graphicFrame macro="">
          <xdr:nvGraphicFramePr>
            <xdr:cNvPr id="2" name="Gender 2">
              <a:extLst>
                <a:ext uri="{FF2B5EF4-FFF2-40B4-BE49-F238E27FC236}">
                  <a16:creationId xmlns:a16="http://schemas.microsoft.com/office/drawing/2014/main" id="{7B138C4B-33B3-1FE4-FCBF-A8D86D5C3F89}"/>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2786062" y="238125"/>
              <a:ext cx="1828800" cy="10096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104775</xdr:colOff>
      <xdr:row>1</xdr:row>
      <xdr:rowOff>42862</xdr:rowOff>
    </xdr:from>
    <xdr:to>
      <xdr:col>7</xdr:col>
      <xdr:colOff>561975</xdr:colOff>
      <xdr:row>11</xdr:row>
      <xdr:rowOff>123825</xdr:rowOff>
    </xdr:to>
    <mc:AlternateContent xmlns:mc="http://schemas.openxmlformats.org/markup-compatibility/2006" xmlns:a14="http://schemas.microsoft.com/office/drawing/2010/main">
      <mc:Choice Requires="a14">
        <xdr:graphicFrame macro="">
          <xdr:nvGraphicFramePr>
            <xdr:cNvPr id="3" name="Education Field 1">
              <a:extLst>
                <a:ext uri="{FF2B5EF4-FFF2-40B4-BE49-F238E27FC236}">
                  <a16:creationId xmlns:a16="http://schemas.microsoft.com/office/drawing/2014/main" id="{4CC64008-9B96-43A7-F138-518BF4427499}"/>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4724400" y="242887"/>
              <a:ext cx="1828800" cy="20812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1052512</xdr:colOff>
      <xdr:row>13</xdr:row>
      <xdr:rowOff>85725</xdr:rowOff>
    </xdr:from>
    <xdr:to>
      <xdr:col>3</xdr:col>
      <xdr:colOff>144600</xdr:colOff>
      <xdr:row>20</xdr:row>
      <xdr:rowOff>125550</xdr:rowOff>
    </xdr:to>
    <xdr:graphicFrame macro="">
      <xdr:nvGraphicFramePr>
        <xdr:cNvPr id="4" name="Chart 3">
          <a:extLst>
            <a:ext uri="{FF2B5EF4-FFF2-40B4-BE49-F238E27FC236}">
              <a16:creationId xmlns:a16="http://schemas.microsoft.com/office/drawing/2014/main" id="{7593E38F-C95F-A01B-1EB7-DD6F22219F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571500</xdr:colOff>
      <xdr:row>7</xdr:row>
      <xdr:rowOff>71437</xdr:rowOff>
    </xdr:from>
    <xdr:to>
      <xdr:col>9</xdr:col>
      <xdr:colOff>342900</xdr:colOff>
      <xdr:row>21</xdr:row>
      <xdr:rowOff>14287</xdr:rowOff>
    </xdr:to>
    <xdr:graphicFrame macro="">
      <xdr:nvGraphicFramePr>
        <xdr:cNvPr id="2" name="Chart 1">
          <a:extLst>
            <a:ext uri="{FF2B5EF4-FFF2-40B4-BE49-F238E27FC236}">
              <a16:creationId xmlns:a16="http://schemas.microsoft.com/office/drawing/2014/main" id="{8904D288-BF9E-1527-C32C-E151F42D6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442913</xdr:colOff>
      <xdr:row>7</xdr:row>
      <xdr:rowOff>71437</xdr:rowOff>
    </xdr:from>
    <xdr:to>
      <xdr:col>9</xdr:col>
      <xdr:colOff>638175</xdr:colOff>
      <xdr:row>16</xdr:row>
      <xdr:rowOff>195263</xdr:rowOff>
    </xdr:to>
    <xdr:graphicFrame macro="">
      <xdr:nvGraphicFramePr>
        <xdr:cNvPr id="2" name="Chart 1">
          <a:extLst>
            <a:ext uri="{FF2B5EF4-FFF2-40B4-BE49-F238E27FC236}">
              <a16:creationId xmlns:a16="http://schemas.microsoft.com/office/drawing/2014/main" id="{5A7ADC54-4914-D66B-FC1F-2640A556F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147637</xdr:colOff>
      <xdr:row>9</xdr:row>
      <xdr:rowOff>71437</xdr:rowOff>
    </xdr:from>
    <xdr:to>
      <xdr:col>9</xdr:col>
      <xdr:colOff>604837</xdr:colOff>
      <xdr:row>23</xdr:row>
      <xdr:rowOff>14287</xdr:rowOff>
    </xdr:to>
    <xdr:graphicFrame macro="">
      <xdr:nvGraphicFramePr>
        <xdr:cNvPr id="2" name="Chart 1">
          <a:extLst>
            <a:ext uri="{FF2B5EF4-FFF2-40B4-BE49-F238E27FC236}">
              <a16:creationId xmlns:a16="http://schemas.microsoft.com/office/drawing/2014/main" id="{F486128F-B2FA-D5FE-671E-2EE67587C2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423862</xdr:colOff>
      <xdr:row>6</xdr:row>
      <xdr:rowOff>152399</xdr:rowOff>
    </xdr:from>
    <xdr:to>
      <xdr:col>13</xdr:col>
      <xdr:colOff>195262</xdr:colOff>
      <xdr:row>17</xdr:row>
      <xdr:rowOff>42863</xdr:rowOff>
    </xdr:to>
    <mc:AlternateContent xmlns:mc="http://schemas.openxmlformats.org/markup-compatibility/2006" xmlns:a14="http://schemas.microsoft.com/office/drawing/2010/main">
      <mc:Choice Requires="a14">
        <xdr:graphicFrame macro="">
          <xdr:nvGraphicFramePr>
            <xdr:cNvPr id="3" name="Education Field 2">
              <a:extLst>
                <a:ext uri="{FF2B5EF4-FFF2-40B4-BE49-F238E27FC236}">
                  <a16:creationId xmlns:a16="http://schemas.microsoft.com/office/drawing/2014/main" id="{FFE1A36A-58B7-E4F3-22FF-36202F88FC6E}"/>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8515350" y="1352549"/>
              <a:ext cx="1828800" cy="2090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276225</xdr:colOff>
      <xdr:row>6</xdr:row>
      <xdr:rowOff>147637</xdr:rowOff>
    </xdr:from>
    <xdr:to>
      <xdr:col>16</xdr:col>
      <xdr:colOff>47625</xdr:colOff>
      <xdr:row>12</xdr:row>
      <xdr:rowOff>180975</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06E85143-F3A6-7460-46C6-D5E211B1303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425113" y="1347787"/>
              <a:ext cx="1828800" cy="12334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6</xdr:col>
      <xdr:colOff>623886</xdr:colOff>
      <xdr:row>2</xdr:row>
      <xdr:rowOff>95250</xdr:rowOff>
    </xdr:from>
    <xdr:to>
      <xdr:col>11</xdr:col>
      <xdr:colOff>633411</xdr:colOff>
      <xdr:row>13</xdr:row>
      <xdr:rowOff>100013</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6829F1C-FB80-690E-D26C-33AA841FD04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000874" y="495300"/>
              <a:ext cx="3438525" cy="22050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4</xdr:col>
      <xdr:colOff>328612</xdr:colOff>
      <xdr:row>7</xdr:row>
      <xdr:rowOff>71437</xdr:rowOff>
    </xdr:from>
    <xdr:to>
      <xdr:col>11</xdr:col>
      <xdr:colOff>100012</xdr:colOff>
      <xdr:row>21</xdr:row>
      <xdr:rowOff>14287</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E211AF8D-A94F-0181-58FA-37B2C77056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05400" y="147161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zhar Ijtaba" refreshedDate="45468.523980555554" backgroundQuery="1" createdVersion="8" refreshedVersion="8" minRefreshableVersion="3" recordCount="0" supportSubquery="1" supportAdvancedDrill="1" xr:uid="{1FCA472D-EF72-472C-B816-571FC01D8FCC}">
  <cacheSource type="external" connectionId="1"/>
  <cacheFields count="3">
    <cacheField name="[Measures].[Average of Job Satisfaction]" caption="Average of Job Satisfaction" numFmtId="0" hierarchy="97" level="32767"/>
    <cacheField name="[Range].[Education].[Education]" caption="Education" numFmtId="0" hierarchy="23" level="1">
      <sharedItems containsSemiMixedTypes="0" containsNonDate="0" containsString="0"/>
    </cacheField>
    <cacheField name="[Range].[Education Field].[Education Field]" caption="Education Field" numFmtId="0" hierarchy="5" level="1">
      <sharedItems containsSemiMixedTypes="0" containsNonDate="0" containsString="0"/>
    </cacheField>
  </cacheFields>
  <cacheHierarchies count="102">
    <cacheHierarchy uniqueName="[Range].[Attrition]" caption="Attrition" attribute="1" defaultMemberUniqueName="[Range].[Attrition].[All]" allUniqueName="[Range].[Attrition].[All]" dimensionUniqueName="[Range]" displayFolder="" count="0" memberValueDatatype="130" unbalanced="0"/>
    <cacheHierarchy uniqueName="[Range].[Business Travel]" caption="Business Travel" attribute="1" defaultMemberUniqueName="[Range].[Business Travel].[All]" allUniqueName="[Range].[Business Travel].[All]" dimensionUniqueName="[Range]" displayFolder="" count="0" memberValueDatatype="130" unbalanced="0"/>
    <cacheHierarchy uniqueName="[Range].[CF_age band]" caption="CF_age band" attribute="1" defaultMemberUniqueName="[Range].[CF_age band].[All]" allUniqueName="[Range].[CF_age band].[All]" dimensionUniqueName="[Range]" displayFolder="" count="0" memberValueDatatype="130" unbalanced="0"/>
    <cacheHierarchy uniqueName="[Range].[CF_attrition label]" caption="CF_attrition label" attribute="1" defaultMemberUniqueName="[Range].[CF_attrition label].[All]" allUniqueName="[Range].[CF_attrition label].[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Education Field]" caption="Education Field" attribute="1" defaultMemberUniqueName="[Range].[Education Field].[All]" allUniqueName="[Range].[Education Field].[All]" dimensionUniqueName="[Range]" displayFolder="" count="2" memberValueDatatype="130" unbalanced="0">
      <fieldsUsage count="2">
        <fieldUsage x="-1"/>
        <fieldUsage x="2"/>
      </fieldsUsage>
    </cacheHierarchy>
    <cacheHierarchy uniqueName="[Range].[emp no]" caption="emp no" attribute="1" defaultMemberUniqueName="[Range].[emp no].[All]" allUniqueName="[Range].[emp no].[All]" dimensionUniqueName="[Range]" displayFolder="" count="0" memberValueDatatype="130" unbalanced="0"/>
    <cacheHierarchy uniqueName="[Range].[Employee Number]" caption="Employee Number" attribute="1" defaultMemberUniqueName="[Range].[Employee Number].[All]" allUniqueName="[Range].[Employee Number].[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Over Time]" caption="Over Time" attribute="1" defaultMemberUniqueName="[Range].[Over Time].[All]" allUniqueName="[Range].[Over Time].[All]" dimensionUniqueName="[Range]" displayFolder="" count="0" memberValueDatatype="130" unbalanced="0"/>
    <cacheHierarchy uniqueName="[Range].[Over18]" caption="Over18" attribute="1" defaultMemberUniqueName="[Range].[Over18].[All]" allUniqueName="[Range].[Over18].[All]" dimensionUniqueName="[Range]" displayFolder="" count="0" memberValueDatatype="130" unbalanced="0"/>
    <cacheHierarchy uniqueName="[Range].[Training Times Last Year]" caption="Training Times Last Year" attribute="1" defaultMemberUniqueName="[Range].[Training Times Last Year].[All]" allUniqueName="[Range].[Training Times Last Year].[All]" dimensionUniqueName="[Range]" displayFolder="" count="0" memberValueDatatype="20" unbalanced="0"/>
    <cacheHierarchy uniqueName="[Range].[-2]" caption="-2" attribute="1" defaultMemberUniqueName="[Range].[-2].[All]" allUniqueName="[Range].[-2].[All]" dimensionUniqueName="[Range]" displayFolder="" count="0" memberValueDatatype="20" unbalanced="0"/>
    <cacheHierarchy uniqueName="[Range].[0]" caption="0" attribute="1" defaultMemberUniqueName="[Range].[0].[All]" allUniqueName="[Range].[0].[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CF_attrition count]" caption="CF_attrition count" attribute="1" defaultMemberUniqueName="[Range].[CF_attrition count].[All]" allUniqueName="[Range].[CF_attrition count].[All]" dimensionUniqueName="[Range]" displayFolder="" count="0" memberValueDatatype="20" unbalanced="0"/>
    <cacheHierarchy uniqueName="[Range].[CF_attrition counts]" caption="CF_attrition counts" attribute="1" defaultMemberUniqueName="[Range].[CF_attrition counts].[All]" allUniqueName="[Range].[CF_attrition counts].[All]" dimensionUniqueName="[Range]" displayFolder="" count="0" memberValueDatatype="20" unbalanced="0"/>
    <cacheHierarchy uniqueName="[Range].[CF_attrition rate]" caption="CF_attrition rate" attribute="1" defaultMemberUniqueName="[Range].[CF_attrition rate].[All]" allUniqueName="[Range].[CF_attrition rate].[All]" dimensionUniqueName="[Range]" displayFolder="" count="0" memberValueDatatype="20" unbalanced="0"/>
    <cacheHierarchy uniqueName="[Range].[CF_current Employee]" caption="CF_current Employee" attribute="1" defaultMemberUniqueName="[Range].[CF_current Employee].[All]" allUniqueName="[Range].[CF_current Employee].[All]" dimensionUniqueName="[Range]" displayFolder="" count="0" memberValueDatatype="20" unbalanced="0"/>
    <cacheHierarchy uniqueName="[Range].[Daily Rate]" caption="Daily Rate" attribute="1" defaultMemberUniqueName="[Range].[Daily Rate].[All]" allUniqueName="[Range].[Daily Rate].[All]" dimensionUniqueName="[Range]" displayFolder="" count="0" memberValueDatatype="20" unbalanced="0"/>
    <cacheHierarchy uniqueName="[Range].[Distance From Home]" caption="Distance From Home" attribute="1" defaultMemberUniqueName="[Range].[Distance From Home].[All]" allUniqueName="[Range].[Distance From Home].[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1"/>
      </fieldsUsage>
    </cacheHierarchy>
    <cacheHierarchy uniqueName="[Range].[Employee Count]" caption="Employee Count" attribute="1" defaultMemberUniqueName="[Range].[Employee Count].[All]" allUniqueName="[Range].[Employee Count].[All]" dimensionUniqueName="[Range]" displayFolder="" count="0" memberValueDatatype="20" unbalanced="0"/>
    <cacheHierarchy uniqueName="[Range].[Environment Satisfaction]" caption="Environment Satisfaction" attribute="1" defaultMemberUniqueName="[Range].[Environment Satisfaction].[All]" allUniqueName="[Range].[Environment Satisfaction].[All]" dimensionUniqueName="[Range]" displayFolder="" count="0" memberValueDatatype="20" unbalanced="0"/>
    <cacheHierarchy uniqueName="[Range].[Hourly Rate]" caption="Hourly Rate" attribute="1" defaultMemberUniqueName="[Range].[Hourly Rate].[All]" allUniqueName="[Range].[Hourly Rate].[All]" dimensionUniqueName="[Range]" displayFolder="" count="0" memberValueDatatype="20" unbalanced="0"/>
    <cacheHierarchy uniqueName="[Range].[Job Involvement]" caption="Job Involvement" attribute="1" defaultMemberUniqueName="[Range].[Job Involvement].[All]" allUniqueName="[Range].[Job Involvement].[All]" dimensionUniqueName="[Range]" displayFolder="" count="0" memberValueDatatype="20" unbalanced="0"/>
    <cacheHierarchy uniqueName="[Range].[Job Level]" caption="Job Level" attribute="1" defaultMemberUniqueName="[Range].[Job Level].[All]" allUniqueName="[Range].[Job Level].[All]" dimensionUniqueName="[Range]" displayFolder="" count="0" memberValueDatatype="20" unbalanced="0"/>
    <cacheHierarchy uniqueName="[Range].[Job Satisfaction]" caption="Job Satisfaction" attribute="1" defaultMemberUniqueName="[Range].[Job Satisfaction].[All]" allUniqueName="[Range].[Job Satisfaction].[All]" dimensionUniqueName="[Range]" displayFolder="" count="0" memberValueDatatype="20" unbalanced="0"/>
    <cacheHierarchy uniqueName="[Range].[Monthly Income]" caption="Monthly Income" attribute="1" defaultMemberUniqueName="[Range].[Monthly Income].[All]" allUniqueName="[Range].[Monthly Income].[All]" dimensionUniqueName="[Range]" displayFolder="" count="0" memberValueDatatype="20" unbalanced="0"/>
    <cacheHierarchy uniqueName="[Range].[Monthly Rate]" caption="Monthly Rate" attribute="1" defaultMemberUniqueName="[Range].[Monthly Rate].[All]" allUniqueName="[Range].[Monthly Rate].[All]" dimensionUniqueName="[Range]" displayFolder="" count="0" memberValueDatatype="20" unbalanced="0"/>
    <cacheHierarchy uniqueName="[Range].[Num Companies Worked]" caption="Num Companies Worked" attribute="1" defaultMemberUniqueName="[Range].[Num Companies Worked].[All]" allUniqueName="[Range].[Num Companies Worked].[All]" dimensionUniqueName="[Range]" displayFolder="" count="0" memberValueDatatype="20" unbalanced="0"/>
    <cacheHierarchy uniqueName="[Range].[Percent Salary Hike]" caption="Percent Salary Hike" attribute="1" defaultMemberUniqueName="[Range].[Percent Salary Hike].[All]" allUniqueName="[Range].[Percent Salary Hik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Relationship Satisfaction]" caption="Relationship Satisfaction" attribute="1" defaultMemberUniqueName="[Range].[Relationship Satisfaction].[All]" allUniqueName="[Range].[Relationship Satisfaction].[All]" dimensionUniqueName="[Range]" displayFolder="" count="0" memberValueDatatype="20" unbalanced="0"/>
    <cacheHierarchy uniqueName="[Range].[Standard Hours]" caption="Standard Hours" attribute="1" defaultMemberUniqueName="[Range].[Standard Hours].[All]" allUniqueName="[Range].[Standard Hours].[All]" dimensionUniqueName="[Range]" displayFolder="" count="0" memberValueDatatype="20" unbalanced="0"/>
    <cacheHierarchy uniqueName="[Range].[Stock Option Level]" caption="Stock Option Level" attribute="1" defaultMemberUniqueName="[Range].[Stock Option Level].[All]" allUniqueName="[Range].[Stock Option Level].[All]" dimensionUniqueName="[Range]" displayFolder="" count="0" memberValueDatatype="20" unbalanced="0"/>
    <cacheHierarchy uniqueName="[Range].[Total Working Years]" caption="Total Working Years" attribute="1" defaultMemberUniqueName="[Range].[Total Working Years].[All]" allUniqueName="[Range].[Total Working Years].[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20" unbalanced="0"/>
    <cacheHierarchy uniqueName="[Range].[Years At Company]" caption="Years At Company" attribute="1" defaultMemberUniqueName="[Range].[Years At Company].[All]" allUniqueName="[Range].[Years At Company].[All]" dimensionUniqueName="[Range]" displayFolder="" count="0" memberValueDatatype="20" unbalanced="0"/>
    <cacheHierarchy uniqueName="[Range].[Years In Current Role]" caption="Years In Current Role" attribute="1" defaultMemberUniqueName="[Range].[Years In Current Role].[All]" allUniqueName="[Range].[Years In Current Role].[All]" dimensionUniqueName="[Range]" displayFolder="" count="0" memberValueDatatype="20" unbalanced="0"/>
    <cacheHierarchy uniqueName="[Range].[Years Since Last Promotion]" caption="Years Since Last Promotion" attribute="1" defaultMemberUniqueName="[Range].[Years Since Last Promotion].[All]" allUniqueName="[Range].[Years Since Last Promotion].[All]" dimensionUniqueName="[Range]" displayFolder="" count="0" memberValueDatatype="20" unbalanced="0"/>
    <cacheHierarchy uniqueName="[Range].[Years With Curr Manager]" caption="Years With Curr Manager" attribute="1" defaultMemberUniqueName="[Range].[Years With Curr Manager].[All]" allUniqueName="[Range].[Years With Curr Manager].[All]" dimensionUniqueName="[Range]" displayFolder="" count="0" memberValueDatatype="20" unbalanced="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61"/>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60"/>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60"/>
        </ext>
      </extLst>
    </cacheHierarchy>
    <cacheHierarchy uniqueName="[Measures].[Sum of Job Satisfaction]" caption="Sum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Range"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68"/>
        </ext>
      </extLst>
    </cacheHierarchy>
    <cacheHierarchy uniqueName="[Measures].[Count of Employee Count]" caption="Count of Employee Count" measure="1" displayFolder="" measureGroup="Table_1" count="0" hidden="1">
      <extLst>
        <ext xmlns:x15="http://schemas.microsoft.com/office/spreadsheetml/2010/11/main" uri="{B97F6D7D-B522-45F9-BDA1-12C45D357490}">
          <x15:cacheHierarchy aggregatedColumn="68"/>
        </ext>
      </extLst>
    </cacheHierarchy>
    <cacheHierarchy uniqueName="[Measures].[Sum of CF_attrition counts]" caption="Sum of CF_attrition counts" measure="1" displayFolder="" measureGroup="Table_1" count="0" hidden="1">
      <extLst>
        <ext xmlns:x15="http://schemas.microsoft.com/office/spreadsheetml/2010/11/main" uri="{B97F6D7D-B522-45F9-BDA1-12C45D357490}">
          <x15:cacheHierarchy aggregatedColumn="62"/>
        </ext>
      </extLst>
    </cacheHierarchy>
    <cacheHierarchy uniqueName="[Measures].[Count of Attrition]" caption="Count of Attrition" measure="1" displayFolder="" measureGroup="Table_1" count="0" hidden="1">
      <extLst>
        <ext xmlns:x15="http://schemas.microsoft.com/office/spreadsheetml/2010/11/main" uri="{B97F6D7D-B522-45F9-BDA1-12C45D357490}">
          <x15:cacheHierarchy aggregatedColumn="44"/>
        </ext>
      </extLst>
    </cacheHierarchy>
  </cacheHierarchies>
  <kpis count="0"/>
  <dimensions count="3">
    <dimension measure="1" name="Measures" uniqueName="[Measures]" caption="Measures"/>
    <dimension name="Range" uniqueName="[Range]" caption="Range"/>
    <dimension name="Table_1" uniqueName="[Table_1]" caption="Table_1"/>
  </dimensions>
  <measureGroups count="2">
    <measureGroup name="Range" caption="Range"/>
    <measureGroup name="Table_1" caption="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zhar Ijtaba" refreshedDate="45468.523981018516" backgroundQuery="1" createdVersion="8" refreshedVersion="8" minRefreshableVersion="3" recordCount="0" supportSubquery="1" supportAdvancedDrill="1" xr:uid="{2367E368-88A1-433D-A89C-C8F3426CD4B1}">
  <cacheSource type="external" connectionId="1"/>
  <cacheFields count="3">
    <cacheField name="[Table_1].[CF_age band].[CF_age band]" caption="CF_age band" numFmtId="0" hierarchy="46" level="1">
      <sharedItems count="5">
        <s v="25 - 34"/>
        <s v="35 - 44"/>
        <s v="45 - 54"/>
        <s v="Over 55"/>
        <s v="Under 25"/>
      </sharedItems>
    </cacheField>
    <cacheField name="[Measures].[Sum of CF_attrition count]" caption="Sum of CF_attrition count" numFmtId="0" hierarchy="93" level="32767"/>
    <cacheField name="[Range].[Education Field].[Education Field]" caption="Education Field" numFmtId="0" hierarchy="5" level="1">
      <sharedItems containsSemiMixedTypes="0" containsNonDate="0" containsString="0"/>
    </cacheField>
  </cacheFields>
  <cacheHierarchies count="102">
    <cacheHierarchy uniqueName="[Range].[Attrition]" caption="Attrition" attribute="1" defaultMemberUniqueName="[Range].[Attrition].[All]" allUniqueName="[Range].[Attrition].[All]" dimensionUniqueName="[Range]" displayFolder="" count="2" memberValueDatatype="130" unbalanced="0"/>
    <cacheHierarchy uniqueName="[Range].[Business Travel]" caption="Business Travel" attribute="1" defaultMemberUniqueName="[Range].[Business Travel].[All]" allUniqueName="[Range].[Business Travel].[All]" dimensionUniqueName="[Range]" displayFolder="" count="2" memberValueDatatype="130" unbalanced="0"/>
    <cacheHierarchy uniqueName="[Range].[CF_age band]" caption="CF_age band" attribute="1" defaultMemberUniqueName="[Range].[CF_age band].[All]" allUniqueName="[Range].[CF_age band].[All]" dimensionUniqueName="[Range]" displayFolder="" count="2" memberValueDatatype="130" unbalanced="0"/>
    <cacheHierarchy uniqueName="[Range].[CF_attrition label]" caption="CF_attrition label" attribute="1" defaultMemberUniqueName="[Range].[CF_attrition label].[All]" allUniqueName="[Range].[CF_attrition label].[All]" dimensionUniqueName="[Range]" displayFolder="" count="2"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Education Field]" caption="Education Field" attribute="1" defaultMemberUniqueName="[Range].[Education Field].[All]" allUniqueName="[Range].[Education Field].[All]" dimensionUniqueName="[Range]" displayFolder="" count="2" memberValueDatatype="130" unbalanced="0">
      <fieldsUsage count="2">
        <fieldUsage x="-1"/>
        <fieldUsage x="2"/>
      </fieldsUsage>
    </cacheHierarchy>
    <cacheHierarchy uniqueName="[Range].[emp no]" caption="emp no" attribute="1" defaultMemberUniqueName="[Range].[emp no].[All]" allUniqueName="[Range].[emp no].[All]" dimensionUniqueName="[Range]" displayFolder="" count="2" memberValueDatatype="130" unbalanced="0"/>
    <cacheHierarchy uniqueName="[Range].[Employee Number]" caption="Employee Number" attribute="1" defaultMemberUniqueName="[Range].[Employee Number].[All]" allUniqueName="[Range].[Employee Number].[All]" dimensionUniqueName="[Range]" displayFolder="" count="2" memberValueDatatype="20" unbalanced="0"/>
    <cacheHierarchy uniqueName="[Range].[Gender]" caption="Gender" attribute="1" defaultMemberUniqueName="[Range].[Gender].[All]" allUniqueName="[Range].[Gender].[All]" dimensionUniqueName="[Range]" displayFolder="" count="2" memberValueDatatype="130" unbalanced="0"/>
    <cacheHierarchy uniqueName="[Range].[Job Role]" caption="Job Role" attribute="1" defaultMemberUniqueName="[Range].[Job Role].[All]" allUniqueName="[Range].[Job Role].[All]" dimensionUniqueName="[Range]" displayFolder="" count="2" memberValueDatatype="13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Over Time]" caption="Over Time" attribute="1" defaultMemberUniqueName="[Range].[Over Time].[All]" allUniqueName="[Range].[Over Time].[All]" dimensionUniqueName="[Range]" displayFolder="" count="2" memberValueDatatype="130" unbalanced="0"/>
    <cacheHierarchy uniqueName="[Range].[Over18]" caption="Over18" attribute="1" defaultMemberUniqueName="[Range].[Over18].[All]" allUniqueName="[Range].[Over18].[All]" dimensionUniqueName="[Range]" displayFolder="" count="2" memberValueDatatype="130" unbalanced="0"/>
    <cacheHierarchy uniqueName="[Range].[Training Times Last Year]" caption="Training Times Last Year" attribute="1" defaultMemberUniqueName="[Range].[Training Times Last Year].[All]" allUniqueName="[Range].[Training Times Last Year].[All]" dimensionUniqueName="[Range]" displayFolder="" count="2" memberValueDatatype="20" unbalanced="0"/>
    <cacheHierarchy uniqueName="[Range].[-2]" caption="-2" attribute="1" defaultMemberUniqueName="[Range].[-2].[All]" allUniqueName="[Range].[-2].[All]" dimensionUniqueName="[Range]" displayFolder="" count="2" memberValueDatatype="20" unbalanced="0"/>
    <cacheHierarchy uniqueName="[Range].[0]" caption="0" attribute="1" defaultMemberUniqueName="[Range].[0].[All]" allUniqueName="[Range].[0].[All]" dimensionUniqueName="[Range]" displayFolder="" count="2" memberValueDatatype="20" unbalanced="0"/>
    <cacheHierarchy uniqueName="[Range].[Age]" caption="Age" attribute="1" defaultMemberUniqueName="[Range].[Age].[All]" allUniqueName="[Range].[Age].[All]" dimensionUniqueName="[Range]" displayFolder="" count="2" memberValueDatatype="20" unbalanced="0"/>
    <cacheHierarchy uniqueName="[Range].[CF_attrition count]" caption="CF_attrition count" attribute="1" defaultMemberUniqueName="[Range].[CF_attrition count].[All]" allUniqueName="[Range].[CF_attrition count].[All]" dimensionUniqueName="[Range]" displayFolder="" count="2" memberValueDatatype="20" unbalanced="0"/>
    <cacheHierarchy uniqueName="[Range].[CF_attrition counts]" caption="CF_attrition counts" attribute="1" defaultMemberUniqueName="[Range].[CF_attrition counts].[All]" allUniqueName="[Range].[CF_attrition counts].[All]" dimensionUniqueName="[Range]" displayFolder="" count="2" memberValueDatatype="20" unbalanced="0"/>
    <cacheHierarchy uniqueName="[Range].[CF_attrition rate]" caption="CF_attrition rate" attribute="1" defaultMemberUniqueName="[Range].[CF_attrition rate].[All]" allUniqueName="[Range].[CF_attrition rate].[All]" dimensionUniqueName="[Range]" displayFolder="" count="2" memberValueDatatype="20" unbalanced="0"/>
    <cacheHierarchy uniqueName="[Range].[CF_current Employee]" caption="CF_current Employee" attribute="1" defaultMemberUniqueName="[Range].[CF_current Employee].[All]" allUniqueName="[Range].[CF_current Employee].[All]" dimensionUniqueName="[Range]" displayFolder="" count="2" memberValueDatatype="20" unbalanced="0"/>
    <cacheHierarchy uniqueName="[Range].[Daily Rate]" caption="Daily Rate" attribute="1" defaultMemberUniqueName="[Range].[Daily Rate].[All]" allUniqueName="[Range].[Daily Rate].[All]" dimensionUniqueName="[Range]" displayFolder="" count="2" memberValueDatatype="20" unbalanced="0"/>
    <cacheHierarchy uniqueName="[Range].[Distance From Home]" caption="Distance From Home" attribute="1" defaultMemberUniqueName="[Range].[Distance From Home].[All]" allUniqueName="[Range].[Distance From Home].[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Employee Count]" caption="Employee Count" attribute="1" defaultMemberUniqueName="[Range].[Employee Count].[All]" allUniqueName="[Range].[Employee Count].[All]" dimensionUniqueName="[Range]" displayFolder="" count="2" memberValueDatatype="20" unbalanced="0"/>
    <cacheHierarchy uniqueName="[Range].[Environment Satisfaction]" caption="Environment Satisfaction" attribute="1" defaultMemberUniqueName="[Range].[Environment Satisfaction].[All]" allUniqueName="[Range].[Environment Satisfaction].[All]" dimensionUniqueName="[Range]" displayFolder="" count="2" memberValueDatatype="20" unbalanced="0"/>
    <cacheHierarchy uniqueName="[Range].[Hourly Rate]" caption="Hourly Rate" attribute="1" defaultMemberUniqueName="[Range].[Hourly Rate].[All]" allUniqueName="[Range].[Hourly Rate].[All]" dimensionUniqueName="[Range]" displayFolder="" count="2" memberValueDatatype="20" unbalanced="0"/>
    <cacheHierarchy uniqueName="[Range].[Job Involvement]" caption="Job Involvement" attribute="1" defaultMemberUniqueName="[Range].[Job Involvement].[All]" allUniqueName="[Range].[Job Involvement].[All]" dimensionUniqueName="[Range]" displayFolder="" count="2" memberValueDatatype="20" unbalanced="0"/>
    <cacheHierarchy uniqueName="[Range].[Job Level]" caption="Job Level" attribute="1" defaultMemberUniqueName="[Range].[Job Level].[All]" allUniqueName="[Range].[Job Level].[All]" dimensionUniqueName="[Range]" displayFolder="" count="2" memberValueDatatype="20" unbalanced="0"/>
    <cacheHierarchy uniqueName="[Range].[Job Satisfaction]" caption="Job Satisfaction" attribute="1" defaultMemberUniqueName="[Range].[Job Satisfaction].[All]" allUniqueName="[Range].[Job Satisfaction].[All]" dimensionUniqueName="[Range]" displayFolder="" count="2" memberValueDatatype="20" unbalanced="0"/>
    <cacheHierarchy uniqueName="[Range].[Monthly Income]" caption="Monthly Income" attribute="1" defaultMemberUniqueName="[Range].[Monthly Income].[All]" allUniqueName="[Range].[Monthly Income].[All]" dimensionUniqueName="[Range]" displayFolder="" count="2" memberValueDatatype="20" unbalanced="0"/>
    <cacheHierarchy uniqueName="[Range].[Monthly Rate]" caption="Monthly Rate" attribute="1" defaultMemberUniqueName="[Range].[Monthly Rate].[All]" allUniqueName="[Range].[Monthly Rate].[All]" dimensionUniqueName="[Range]" displayFolder="" count="2" memberValueDatatype="20" unbalanced="0"/>
    <cacheHierarchy uniqueName="[Range].[Num Companies Worked]" caption="Num Companies Worked" attribute="1" defaultMemberUniqueName="[Range].[Num Companies Worked].[All]" allUniqueName="[Range].[Num Companies Worked].[All]" dimensionUniqueName="[Range]" displayFolder="" count="2" memberValueDatatype="20" unbalanced="0"/>
    <cacheHierarchy uniqueName="[Range].[Percent Salary Hike]" caption="Percent Salary Hike" attribute="1" defaultMemberUniqueName="[Range].[Percent Salary Hike].[All]" allUniqueName="[Range].[Percent Salary Hike].[All]" dimensionUniqueName="[Range]" displayFolder="" count="2" memberValueDatatype="20" unbalanced="0"/>
    <cacheHierarchy uniqueName="[Range].[Performance Rating]" caption="Performance Rating" attribute="1" defaultMemberUniqueName="[Range].[Performance Rating].[All]" allUniqueName="[Range].[Performance Rating].[All]" dimensionUniqueName="[Range]" displayFolder="" count="2" memberValueDatatype="20" unbalanced="0"/>
    <cacheHierarchy uniqueName="[Range].[Relationship Satisfaction]" caption="Relationship Satisfaction" attribute="1" defaultMemberUniqueName="[Range].[Relationship Satisfaction].[All]" allUniqueName="[Range].[Relationship Satisfaction].[All]" dimensionUniqueName="[Range]" displayFolder="" count="2" memberValueDatatype="20" unbalanced="0"/>
    <cacheHierarchy uniqueName="[Range].[Standard Hours]" caption="Standard Hours" attribute="1" defaultMemberUniqueName="[Range].[Standard Hours].[All]" allUniqueName="[Range].[Standard Hours].[All]" dimensionUniqueName="[Range]" displayFolder="" count="2" memberValueDatatype="20" unbalanced="0"/>
    <cacheHierarchy uniqueName="[Range].[Stock Option Level]" caption="Stock Option Level" attribute="1" defaultMemberUniqueName="[Range].[Stock Option Level].[All]" allUniqueName="[Range].[Stock Option Level].[All]" dimensionUniqueName="[Range]" displayFolder="" count="2" memberValueDatatype="20" unbalanced="0"/>
    <cacheHierarchy uniqueName="[Range].[Total Working Years]" caption="Total Working Years" attribute="1" defaultMemberUniqueName="[Range].[Total Working Years].[All]" allUniqueName="[Range].[Total Working Years].[All]" dimensionUniqueName="[Range]" displayFolder="" count="2" memberValueDatatype="20" unbalanced="0"/>
    <cacheHierarchy uniqueName="[Range].[Work Life Balance]" caption="Work Life Balance" attribute="1" defaultMemberUniqueName="[Range].[Work Life Balance].[All]" allUniqueName="[Range].[Work Life Balance].[All]" dimensionUniqueName="[Range]" displayFolder="" count="2" memberValueDatatype="20" unbalanced="0"/>
    <cacheHierarchy uniqueName="[Range].[Years At Company]" caption="Years At Company" attribute="1" defaultMemberUniqueName="[Range].[Years At Company].[All]" allUniqueName="[Range].[Years At Company].[All]" dimensionUniqueName="[Range]" displayFolder="" count="2" memberValueDatatype="20" unbalanced="0"/>
    <cacheHierarchy uniqueName="[Range].[Years In Current Role]" caption="Years In Current Role" attribute="1" defaultMemberUniqueName="[Range].[Years In Current Role].[All]" allUniqueName="[Range].[Years In Current Role].[All]" dimensionUniqueName="[Range]" displayFolder="" count="2" memberValueDatatype="20" unbalanced="0"/>
    <cacheHierarchy uniqueName="[Range].[Years Since Last Promotion]" caption="Years Since Last Promotion" attribute="1" defaultMemberUniqueName="[Range].[Years Since Last Promotion].[All]" allUniqueName="[Range].[Years Since Last Promotion].[All]" dimensionUniqueName="[Range]" displayFolder="" count="2" memberValueDatatype="20" unbalanced="0"/>
    <cacheHierarchy uniqueName="[Range].[Years With Curr Manager]" caption="Years With Curr Manager" attribute="1" defaultMemberUniqueName="[Range].[Years With Curr Manager].[All]" allUniqueName="[Range].[Years With Curr Manager].[All]" dimensionUniqueName="[Range]" displayFolder="" count="2" memberValueDatatype="20" unbalanced="0"/>
    <cacheHierarchy uniqueName="[Table_1].[Attrition]" caption="Attrition" attribute="1" defaultMemberUniqueName="[Table_1].[Attrition].[All]" allUniqueName="[Table_1].[Attrition].[All]" dimensionUniqueName="[Table_1]" displayFolder="" count="2" memberValueDatatype="130" unbalanced="0"/>
    <cacheHierarchy uniqueName="[Table_1].[Business Travel]" caption="Business Travel" attribute="1" defaultMemberUniqueName="[Table_1].[Business Travel].[All]" allUniqueName="[Table_1].[Business Travel].[All]" dimensionUniqueName="[Table_1]" displayFolder="" count="2" memberValueDatatype="130" unbalanced="0"/>
    <cacheHierarchy uniqueName="[Table_1].[CF_age band]" caption="CF_age band" attribute="1" defaultMemberUniqueName="[Table_1].[CF_age band].[All]" allUniqueName="[Table_1].[CF_age band].[All]" dimensionUniqueName="[Table_1]" displayFolder="" count="2" memberValueDatatype="130" unbalanced="0">
      <fieldsUsage count="2">
        <fieldUsage x="-1"/>
        <fieldUsage x="0"/>
      </fieldsUsage>
    </cacheHierarchy>
    <cacheHierarchy uniqueName="[Table_1].[CF_attrition label]" caption="CF_attrition label" attribute="1" defaultMemberUniqueName="[Table_1].[CF_attrition label].[All]" allUniqueName="[Table_1].[CF_attrition label].[All]" dimensionUniqueName="[Table_1]" displayFolder="" count="2"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2" memberValueDatatype="130" unbalanced="0"/>
    <cacheHierarchy uniqueName="[Table_1].[Employee Number]" caption="Employee Number" attribute="1" defaultMemberUniqueName="[Table_1].[Employee Number].[All]" allUniqueName="[Table_1].[Employee Number].[All]" dimensionUniqueName="[Table_1]" displayFolder="" count="2" memberValueDatatype="20" unbalanced="0"/>
    <cacheHierarchy uniqueName="[Table_1].[Gender]" caption="Gender" attribute="1" defaultMemberUniqueName="[Table_1].[Gender].[All]" allUniqueName="[Table_1].[Gender].[All]" dimensionUniqueName="[Table_1]" displayFolder="" count="2" memberValueDatatype="130" unbalanced="0"/>
    <cacheHierarchy uniqueName="[Table_1].[Job Role]" caption="Job Role" attribute="1" defaultMemberUniqueName="[Table_1].[Job Role].[All]" allUniqueName="[Table_1].[Job Role].[All]" dimensionUniqueName="[Table_1]" displayFolder="" count="2" memberValueDatatype="130" unbalanced="0"/>
    <cacheHierarchy uniqueName="[Table_1].[Marital Status]" caption="Marital Status" attribute="1" defaultMemberUniqueName="[Table_1].[Marital Status].[All]" allUniqueName="[Table_1].[Marital Status].[All]" dimensionUniqueName="[Table_1]" displayFolder="" count="2" memberValueDatatype="130" unbalanced="0"/>
    <cacheHierarchy uniqueName="[Table_1].[Over Time]" caption="Over Time" attribute="1" defaultMemberUniqueName="[Table_1].[Over Time].[All]" allUniqueName="[Table_1].[Over Time].[All]" dimensionUniqueName="[Table_1]" displayFolder="" count="2" memberValueDatatype="130" unbalanced="0"/>
    <cacheHierarchy uniqueName="[Table_1].[Over18]" caption="Over18" attribute="1" defaultMemberUniqueName="[Table_1].[Over18].[All]" allUniqueName="[Table_1].[Over18].[All]" dimensionUniqueName="[Table_1]" displayFolder="" count="2"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2" memberValueDatatype="20" unbalanced="0"/>
    <cacheHierarchy uniqueName="[Table_1].[-2]" caption="-2" attribute="1" defaultMemberUniqueName="[Table_1].[-2].[All]" allUniqueName="[Table_1].[-2].[All]" dimensionUniqueName="[Table_1]" displayFolder="" count="2" memberValueDatatype="20" unbalanced="0"/>
    <cacheHierarchy uniqueName="[Table_1].[0]" caption="0" attribute="1" defaultMemberUniqueName="[Table_1].[0].[All]" allUniqueName="[Table_1].[0].[All]" dimensionUniqueName="[Table_1]" displayFolder="" count="2" memberValueDatatype="20" unbalanced="0"/>
    <cacheHierarchy uniqueName="[Table_1].[Age]" caption="Age" attribute="1" defaultMemberUniqueName="[Table_1].[Age].[All]" allUniqueName="[Table_1].[Age].[All]" dimensionUniqueName="[Table_1]" displayFolder="" count="2" memberValueDatatype="20" unbalanced="0"/>
    <cacheHierarchy uniqueName="[Table_1].[CF_attrition count]" caption="CF_attrition count" attribute="1" defaultMemberUniqueName="[Table_1].[CF_attrition count].[All]" allUniqueName="[Table_1].[CF_attrition count].[All]" dimensionUniqueName="[Table_1]" displayFolder="" count="2" memberValueDatatype="20" unbalanced="0"/>
    <cacheHierarchy uniqueName="[Table_1].[CF_attrition counts]" caption="CF_attrition counts" attribute="1" defaultMemberUniqueName="[Table_1].[CF_attrition counts].[All]" allUniqueName="[Table_1].[CF_attrition counts].[All]" dimensionUniqueName="[Table_1]" displayFolder="" count="2" memberValueDatatype="20" unbalanced="0"/>
    <cacheHierarchy uniqueName="[Table_1].[CF_attrition rate]" caption="CF_attrition rate" attribute="1" defaultMemberUniqueName="[Table_1].[CF_attrition rate].[All]" allUniqueName="[Table_1].[CF_attrition rate].[All]" dimensionUniqueName="[Table_1]" displayFolder="" count="2" memberValueDatatype="20" unbalanced="0"/>
    <cacheHierarchy uniqueName="[Table_1].[CF_current Employee]" caption="CF_current Employee" attribute="1" defaultMemberUniqueName="[Table_1].[CF_current Employee].[All]" allUniqueName="[Table_1].[CF_current Employee].[All]" dimensionUniqueName="[Table_1]" displayFolder="" count="2" memberValueDatatype="20" unbalanced="0"/>
    <cacheHierarchy uniqueName="[Table_1].[Daily Rate]" caption="Daily Rate" attribute="1" defaultMemberUniqueName="[Table_1].[Daily Rate].[All]" allUniqueName="[Table_1].[Daily Rate].[All]" dimensionUniqueName="[Table_1]" displayFolder="" count="2" memberValueDatatype="20" unbalanced="0"/>
    <cacheHierarchy uniqueName="[Table_1].[Distance From Home]" caption="Distance From Home" attribute="1" defaultMemberUniqueName="[Table_1].[Distance From Home].[All]" allUniqueName="[Table_1].[Distance From Home].[All]" dimensionUniqueName="[Table_1]" displayFolder="" count="2" memberValueDatatype="20" unbalanced="0"/>
    <cacheHierarchy uniqueName="[Table_1].[Education]" caption="Education" attribute="1" defaultMemberUniqueName="[Table_1].[Education].[All]" allUniqueName="[Table_1].[Education].[All]" dimensionUniqueName="[Table_1]" displayFolder="" count="2" memberValueDatatype="130" unbalanced="0"/>
    <cacheHierarchy uniqueName="[Table_1].[Employee Count]" caption="Employee Count" attribute="1" defaultMemberUniqueName="[Table_1].[Employee Count].[All]" allUniqueName="[Table_1].[Employee Count].[All]" dimensionUniqueName="[Table_1]" displayFolder="" count="2"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2" memberValueDatatype="20" unbalanced="0"/>
    <cacheHierarchy uniqueName="[Table_1].[Hourly Rate]" caption="Hourly Rate" attribute="1" defaultMemberUniqueName="[Table_1].[Hourly Rate].[All]" allUniqueName="[Table_1].[Hourly Rate].[All]" dimensionUniqueName="[Table_1]" displayFolder="" count="2" memberValueDatatype="20" unbalanced="0"/>
    <cacheHierarchy uniqueName="[Table_1].[Job Involvement]" caption="Job Involvement" attribute="1" defaultMemberUniqueName="[Table_1].[Job Involvement].[All]" allUniqueName="[Table_1].[Job Involvement].[All]" dimensionUniqueName="[Table_1]" displayFolder="" count="2" memberValueDatatype="20" unbalanced="0"/>
    <cacheHierarchy uniqueName="[Table_1].[Job Level]" caption="Job Level" attribute="1" defaultMemberUniqueName="[Table_1].[Job Level].[All]" allUniqueName="[Table_1].[Job Level].[All]" dimensionUniqueName="[Table_1]" displayFolder="" count="2" memberValueDatatype="20" unbalanced="0"/>
    <cacheHierarchy uniqueName="[Table_1].[Job Satisfaction]" caption="Job Satisfaction" attribute="1" defaultMemberUniqueName="[Table_1].[Job Satisfaction].[All]" allUniqueName="[Table_1].[Job Satisfaction].[All]" dimensionUniqueName="[Table_1]" displayFolder="" count="2" memberValueDatatype="20" unbalanced="0"/>
    <cacheHierarchy uniqueName="[Table_1].[Monthly Income]" caption="Monthly Income" attribute="1" defaultMemberUniqueName="[Table_1].[Monthly Income].[All]" allUniqueName="[Table_1].[Monthly Income].[All]" dimensionUniqueName="[Table_1]" displayFolder="" count="2" memberValueDatatype="20" unbalanced="0"/>
    <cacheHierarchy uniqueName="[Table_1].[Monthly Rate]" caption="Monthly Rate" attribute="1" defaultMemberUniqueName="[Table_1].[Monthly Rate].[All]" allUniqueName="[Table_1].[Monthly Rate].[All]" dimensionUniqueName="[Table_1]" displayFolder="" count="2" memberValueDatatype="20" unbalanced="0"/>
    <cacheHierarchy uniqueName="[Table_1].[Num Companies Worked]" caption="Num Companies Worked" attribute="1" defaultMemberUniqueName="[Table_1].[Num Companies Worked].[All]" allUniqueName="[Table_1].[Num Companies Worked].[All]" dimensionUniqueName="[Table_1]" displayFolder="" count="2" memberValueDatatype="20" unbalanced="0"/>
    <cacheHierarchy uniqueName="[Table_1].[Percent Salary Hike]" caption="Percent Salary Hike" attribute="1" defaultMemberUniqueName="[Table_1].[Percent Salary Hike].[All]" allUniqueName="[Table_1].[Percent Salary Hike].[All]" dimensionUniqueName="[Table_1]" displayFolder="" count="2" memberValueDatatype="20" unbalanced="0"/>
    <cacheHierarchy uniqueName="[Table_1].[Performance Rating]" caption="Performance Rating" attribute="1" defaultMemberUniqueName="[Table_1].[Performance Rating].[All]" allUniqueName="[Table_1].[Performance Rating].[All]" dimensionUniqueName="[Table_1]" displayFolder="" count="2"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2" memberValueDatatype="20" unbalanced="0"/>
    <cacheHierarchy uniqueName="[Table_1].[Standard Hours]" caption="Standard Hours" attribute="1" defaultMemberUniqueName="[Table_1].[Standard Hours].[All]" allUniqueName="[Table_1].[Standard Hours].[All]" dimensionUniqueName="[Table_1]" displayFolder="" count="2" memberValueDatatype="20" unbalanced="0"/>
    <cacheHierarchy uniqueName="[Table_1].[Stock Option Level]" caption="Stock Option Level" attribute="1" defaultMemberUniqueName="[Table_1].[Stock Option Level].[All]" allUniqueName="[Table_1].[Stock Option Level].[All]" dimensionUniqueName="[Table_1]" displayFolder="" count="2" memberValueDatatype="20" unbalanced="0"/>
    <cacheHierarchy uniqueName="[Table_1].[Total Working Years]" caption="Total Working Years" attribute="1" defaultMemberUniqueName="[Table_1].[Total Working Years].[All]" allUniqueName="[Table_1].[Total Working Years].[All]" dimensionUniqueName="[Table_1]" displayFolder="" count="2" memberValueDatatype="20" unbalanced="0"/>
    <cacheHierarchy uniqueName="[Table_1].[Work Life Balance]" caption="Work Life Balance" attribute="1" defaultMemberUniqueName="[Table_1].[Work Life Balance].[All]" allUniqueName="[Table_1].[Work Life Balance].[All]" dimensionUniqueName="[Table_1]" displayFolder="" count="2" memberValueDatatype="20" unbalanced="0"/>
    <cacheHierarchy uniqueName="[Table_1].[Years At Company]" caption="Years At Company" attribute="1" defaultMemberUniqueName="[Table_1].[Years At Company].[All]" allUniqueName="[Table_1].[Years At Company].[All]" dimensionUniqueName="[Table_1]" displayFolder="" count="2" memberValueDatatype="20" unbalanced="0"/>
    <cacheHierarchy uniqueName="[Table_1].[Years In Current Role]" caption="Years In Current Role" attribute="1" defaultMemberUniqueName="[Table_1].[Years In Current Role].[All]" allUniqueName="[Table_1].[Years In Current Role].[All]" dimensionUniqueName="[Table_1]" displayFolder="" count="2"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2"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2" memberValueDatatype="20" unbalanced="0"/>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Sum of CF_attrition count]" caption="Sum of CF_attrition count" measure="1" displayFolder="" measureGroup="Table_1" count="0" oneField="1" hidden="1">
      <fieldsUsage count="1">
        <fieldUsage x="1"/>
      </fieldsUsage>
      <extLst>
        <ext xmlns:x15="http://schemas.microsoft.com/office/spreadsheetml/2010/11/main" uri="{B97F6D7D-B522-45F9-BDA1-12C45D357490}">
          <x15:cacheHierarchy aggregatedColumn="61"/>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60"/>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60"/>
        </ext>
      </extLst>
    </cacheHierarchy>
    <cacheHierarchy uniqueName="[Measures].[Sum of Job Satisfaction]" caption="Sum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68"/>
        </ext>
      </extLst>
    </cacheHierarchy>
    <cacheHierarchy uniqueName="[Measures].[Count of Employee Count]" caption="Count of Employee Count" measure="1" displayFolder="" measureGroup="Table_1" count="0" hidden="1">
      <extLst>
        <ext xmlns:x15="http://schemas.microsoft.com/office/spreadsheetml/2010/11/main" uri="{B97F6D7D-B522-45F9-BDA1-12C45D357490}">
          <x15:cacheHierarchy aggregatedColumn="68"/>
        </ext>
      </extLst>
    </cacheHierarchy>
    <cacheHierarchy uniqueName="[Measures].[Sum of CF_attrition counts]" caption="Sum of CF_attrition counts" measure="1" displayFolder="" measureGroup="Table_1" count="0" hidden="1">
      <extLst>
        <ext xmlns:x15="http://schemas.microsoft.com/office/spreadsheetml/2010/11/main" uri="{B97F6D7D-B522-45F9-BDA1-12C45D357490}">
          <x15:cacheHierarchy aggregatedColumn="62"/>
        </ext>
      </extLst>
    </cacheHierarchy>
    <cacheHierarchy uniqueName="[Measures].[Count of Attrition]" caption="Count of Attrition" measure="1" displayFolder="" measureGroup="Table_1" count="0" hidden="1">
      <extLst>
        <ext xmlns:x15="http://schemas.microsoft.com/office/spreadsheetml/2010/11/main" uri="{B97F6D7D-B522-45F9-BDA1-12C45D357490}">
          <x15:cacheHierarchy aggregatedColumn="44"/>
        </ext>
      </extLst>
    </cacheHierarchy>
  </cacheHierarchies>
  <kpis count="0"/>
  <dimensions count="3">
    <dimension measure="1" name="Measures" uniqueName="[Measures]" caption="Measures"/>
    <dimension name="Range" uniqueName="[Range]" caption="Range"/>
    <dimension name="Table_1" uniqueName="[Table_1]" caption="Table_1"/>
  </dimensions>
  <measureGroups count="2">
    <measureGroup name="Range" caption="Range"/>
    <measureGroup name="Table_1" caption="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zhar Ijtaba" refreshedDate="45468.523981481485" backgroundQuery="1" createdVersion="8" refreshedVersion="8" minRefreshableVersion="3" recordCount="0" supportSubquery="1" supportAdvancedDrill="1" xr:uid="{B6CCDC0F-C21D-4AD4-8B02-736BD4285644}">
  <cacheSource type="external" connectionId="1"/>
  <cacheFields count="3">
    <cacheField name="[Table_1].[Department].[Department]" caption="Department" numFmtId="0" hierarchy="48" level="1">
      <sharedItems count="3">
        <s v="HR"/>
        <s v="R&amp;D"/>
        <s v="Sales"/>
      </sharedItems>
    </cacheField>
    <cacheField name="[Measures].[Sum of CF_attrition count]" caption="Sum of CF_attrition count" numFmtId="0" hierarchy="93" level="32767"/>
    <cacheField name="[Range].[Education Field].[Education Field]" caption="Education Field" numFmtId="0" hierarchy="5" level="1">
      <sharedItems containsSemiMixedTypes="0" containsNonDate="0" containsString="0"/>
    </cacheField>
  </cacheFields>
  <cacheHierarchies count="102">
    <cacheHierarchy uniqueName="[Range].[Attrition]" caption="Attrition" attribute="1" defaultMemberUniqueName="[Range].[Attrition].[All]" allUniqueName="[Range].[Attrition].[All]" dimensionUniqueName="[Range]" displayFolder="" count="0" memberValueDatatype="130" unbalanced="0"/>
    <cacheHierarchy uniqueName="[Range].[Business Travel]" caption="Business Travel" attribute="1" defaultMemberUniqueName="[Range].[Business Travel].[All]" allUniqueName="[Range].[Business Travel].[All]" dimensionUniqueName="[Range]" displayFolder="" count="0" memberValueDatatype="130" unbalanced="0"/>
    <cacheHierarchy uniqueName="[Range].[CF_age band]" caption="CF_age band" attribute="1" defaultMemberUniqueName="[Range].[CF_age band].[All]" allUniqueName="[Range].[CF_age band].[All]" dimensionUniqueName="[Range]" displayFolder="" count="0" memberValueDatatype="130" unbalanced="0"/>
    <cacheHierarchy uniqueName="[Range].[CF_attrition label]" caption="CF_attrition label" attribute="1" defaultMemberUniqueName="[Range].[CF_attrition label].[All]" allUniqueName="[Range].[CF_attrition label].[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Education Field]" caption="Education Field" attribute="1" defaultMemberUniqueName="[Range].[Education Field].[All]" allUniqueName="[Range].[Education Field].[All]" dimensionUniqueName="[Range]" displayFolder="" count="2" memberValueDatatype="130" unbalanced="0">
      <fieldsUsage count="2">
        <fieldUsage x="-1"/>
        <fieldUsage x="2"/>
      </fieldsUsage>
    </cacheHierarchy>
    <cacheHierarchy uniqueName="[Range].[emp no]" caption="emp no" attribute="1" defaultMemberUniqueName="[Range].[emp no].[All]" allUniqueName="[Range].[emp no].[All]" dimensionUniqueName="[Range]" displayFolder="" count="0" memberValueDatatype="130" unbalanced="0"/>
    <cacheHierarchy uniqueName="[Range].[Employee Number]" caption="Employee Number" attribute="1" defaultMemberUniqueName="[Range].[Employee Number].[All]" allUniqueName="[Range].[Employee Number].[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Over Time]" caption="Over Time" attribute="1" defaultMemberUniqueName="[Range].[Over Time].[All]" allUniqueName="[Range].[Over Time].[All]" dimensionUniqueName="[Range]" displayFolder="" count="0" memberValueDatatype="130" unbalanced="0"/>
    <cacheHierarchy uniqueName="[Range].[Over18]" caption="Over18" attribute="1" defaultMemberUniqueName="[Range].[Over18].[All]" allUniqueName="[Range].[Over18].[All]" dimensionUniqueName="[Range]" displayFolder="" count="0" memberValueDatatype="130" unbalanced="0"/>
    <cacheHierarchy uniqueName="[Range].[Training Times Last Year]" caption="Training Times Last Year" attribute="1" defaultMemberUniqueName="[Range].[Training Times Last Year].[All]" allUniqueName="[Range].[Training Times Last Year].[All]" dimensionUniqueName="[Range]" displayFolder="" count="0" memberValueDatatype="20" unbalanced="0"/>
    <cacheHierarchy uniqueName="[Range].[-2]" caption="-2" attribute="1" defaultMemberUniqueName="[Range].[-2].[All]" allUniqueName="[Range].[-2].[All]" dimensionUniqueName="[Range]" displayFolder="" count="0" memberValueDatatype="20" unbalanced="0"/>
    <cacheHierarchy uniqueName="[Range].[0]" caption="0" attribute="1" defaultMemberUniqueName="[Range].[0].[All]" allUniqueName="[Range].[0].[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CF_attrition count]" caption="CF_attrition count" attribute="1" defaultMemberUniqueName="[Range].[CF_attrition count].[All]" allUniqueName="[Range].[CF_attrition count].[All]" dimensionUniqueName="[Range]" displayFolder="" count="0" memberValueDatatype="20" unbalanced="0"/>
    <cacheHierarchy uniqueName="[Range].[CF_attrition counts]" caption="CF_attrition counts" attribute="1" defaultMemberUniqueName="[Range].[CF_attrition counts].[All]" allUniqueName="[Range].[CF_attrition counts].[All]" dimensionUniqueName="[Range]" displayFolder="" count="0" memberValueDatatype="20" unbalanced="0"/>
    <cacheHierarchy uniqueName="[Range].[CF_attrition rate]" caption="CF_attrition rate" attribute="1" defaultMemberUniqueName="[Range].[CF_attrition rate].[All]" allUniqueName="[Range].[CF_attrition rate].[All]" dimensionUniqueName="[Range]" displayFolder="" count="0" memberValueDatatype="20" unbalanced="0"/>
    <cacheHierarchy uniqueName="[Range].[CF_current Employee]" caption="CF_current Employee" attribute="1" defaultMemberUniqueName="[Range].[CF_current Employee].[All]" allUniqueName="[Range].[CF_current Employee].[All]" dimensionUniqueName="[Range]" displayFolder="" count="0" memberValueDatatype="20" unbalanced="0"/>
    <cacheHierarchy uniqueName="[Range].[Daily Rate]" caption="Daily Rate" attribute="1" defaultMemberUniqueName="[Range].[Daily Rate].[All]" allUniqueName="[Range].[Daily Rate].[All]" dimensionUniqueName="[Range]" displayFolder="" count="0" memberValueDatatype="20" unbalanced="0"/>
    <cacheHierarchy uniqueName="[Range].[Distance From Home]" caption="Distance From Home" attribute="1" defaultMemberUniqueName="[Range].[Distance From Home].[All]" allUniqueName="[Range].[Distance From Hom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Employee Count]" caption="Employee Count" attribute="1" defaultMemberUniqueName="[Range].[Employee Count].[All]" allUniqueName="[Range].[Employee Count].[All]" dimensionUniqueName="[Range]" displayFolder="" count="0" memberValueDatatype="20" unbalanced="0"/>
    <cacheHierarchy uniqueName="[Range].[Environment Satisfaction]" caption="Environment Satisfaction" attribute="1" defaultMemberUniqueName="[Range].[Environment Satisfaction].[All]" allUniqueName="[Range].[Environment Satisfaction].[All]" dimensionUniqueName="[Range]" displayFolder="" count="0" memberValueDatatype="20" unbalanced="0"/>
    <cacheHierarchy uniqueName="[Range].[Hourly Rate]" caption="Hourly Rate" attribute="1" defaultMemberUniqueName="[Range].[Hourly Rate].[All]" allUniqueName="[Range].[Hourly Rate].[All]" dimensionUniqueName="[Range]" displayFolder="" count="0" memberValueDatatype="20" unbalanced="0"/>
    <cacheHierarchy uniqueName="[Range].[Job Involvement]" caption="Job Involvement" attribute="1" defaultMemberUniqueName="[Range].[Job Involvement].[All]" allUniqueName="[Range].[Job Involvement].[All]" dimensionUniqueName="[Range]" displayFolder="" count="0" memberValueDatatype="20" unbalanced="0"/>
    <cacheHierarchy uniqueName="[Range].[Job Level]" caption="Job Level" attribute="1" defaultMemberUniqueName="[Range].[Job Level].[All]" allUniqueName="[Range].[Job Level].[All]" dimensionUniqueName="[Range]" displayFolder="" count="0" memberValueDatatype="20" unbalanced="0"/>
    <cacheHierarchy uniqueName="[Range].[Job Satisfaction]" caption="Job Satisfaction" attribute="1" defaultMemberUniqueName="[Range].[Job Satisfaction].[All]" allUniqueName="[Range].[Job Satisfaction].[All]" dimensionUniqueName="[Range]" displayFolder="" count="0" memberValueDatatype="20" unbalanced="0"/>
    <cacheHierarchy uniqueName="[Range].[Monthly Income]" caption="Monthly Income" attribute="1" defaultMemberUniqueName="[Range].[Monthly Income].[All]" allUniqueName="[Range].[Monthly Income].[All]" dimensionUniqueName="[Range]" displayFolder="" count="0" memberValueDatatype="20" unbalanced="0"/>
    <cacheHierarchy uniqueName="[Range].[Monthly Rate]" caption="Monthly Rate" attribute="1" defaultMemberUniqueName="[Range].[Monthly Rate].[All]" allUniqueName="[Range].[Monthly Rate].[All]" dimensionUniqueName="[Range]" displayFolder="" count="0" memberValueDatatype="20" unbalanced="0"/>
    <cacheHierarchy uniqueName="[Range].[Num Companies Worked]" caption="Num Companies Worked" attribute="1" defaultMemberUniqueName="[Range].[Num Companies Worked].[All]" allUniqueName="[Range].[Num Companies Worked].[All]" dimensionUniqueName="[Range]" displayFolder="" count="0" memberValueDatatype="20" unbalanced="0"/>
    <cacheHierarchy uniqueName="[Range].[Percent Salary Hike]" caption="Percent Salary Hike" attribute="1" defaultMemberUniqueName="[Range].[Percent Salary Hike].[All]" allUniqueName="[Range].[Percent Salary Hik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Relationship Satisfaction]" caption="Relationship Satisfaction" attribute="1" defaultMemberUniqueName="[Range].[Relationship Satisfaction].[All]" allUniqueName="[Range].[Relationship Satisfaction].[All]" dimensionUniqueName="[Range]" displayFolder="" count="0" memberValueDatatype="20" unbalanced="0"/>
    <cacheHierarchy uniqueName="[Range].[Standard Hours]" caption="Standard Hours" attribute="1" defaultMemberUniqueName="[Range].[Standard Hours].[All]" allUniqueName="[Range].[Standard Hours].[All]" dimensionUniqueName="[Range]" displayFolder="" count="0" memberValueDatatype="20" unbalanced="0"/>
    <cacheHierarchy uniqueName="[Range].[Stock Option Level]" caption="Stock Option Level" attribute="1" defaultMemberUniqueName="[Range].[Stock Option Level].[All]" allUniqueName="[Range].[Stock Option Level].[All]" dimensionUniqueName="[Range]" displayFolder="" count="0" memberValueDatatype="20" unbalanced="0"/>
    <cacheHierarchy uniqueName="[Range].[Total Working Years]" caption="Total Working Years" attribute="1" defaultMemberUniqueName="[Range].[Total Working Years].[All]" allUniqueName="[Range].[Total Working Years].[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20" unbalanced="0"/>
    <cacheHierarchy uniqueName="[Range].[Years At Company]" caption="Years At Company" attribute="1" defaultMemberUniqueName="[Range].[Years At Company].[All]" allUniqueName="[Range].[Years At Company].[All]" dimensionUniqueName="[Range]" displayFolder="" count="0" memberValueDatatype="20" unbalanced="0"/>
    <cacheHierarchy uniqueName="[Range].[Years In Current Role]" caption="Years In Current Role" attribute="1" defaultMemberUniqueName="[Range].[Years In Current Role].[All]" allUniqueName="[Range].[Years In Current Role].[All]" dimensionUniqueName="[Range]" displayFolder="" count="0" memberValueDatatype="20" unbalanced="0"/>
    <cacheHierarchy uniqueName="[Range].[Years Since Last Promotion]" caption="Years Since Last Promotion" attribute="1" defaultMemberUniqueName="[Range].[Years Since Last Promotion].[All]" allUniqueName="[Range].[Years Since Last Promotion].[All]" dimensionUniqueName="[Range]" displayFolder="" count="0" memberValueDatatype="20" unbalanced="0"/>
    <cacheHierarchy uniqueName="[Range].[Years With Curr Manager]" caption="Years With Curr Manager" attribute="1" defaultMemberUniqueName="[Range].[Years With Curr Manager].[All]" allUniqueName="[Range].[Years With Curr Manager].[All]" dimensionUniqueName="[Range]" displayFolder="" count="0" memberValueDatatype="20" unbalanced="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0"/>
      </fieldsUsage>
    </cacheHierarchy>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Sum of CF_attrition count]" caption="Sum of CF_attrition count" measure="1" displayFolder="" measureGroup="Table_1" count="0" oneField="1" hidden="1">
      <fieldsUsage count="1">
        <fieldUsage x="1"/>
      </fieldsUsage>
      <extLst>
        <ext xmlns:x15="http://schemas.microsoft.com/office/spreadsheetml/2010/11/main" uri="{B97F6D7D-B522-45F9-BDA1-12C45D357490}">
          <x15:cacheHierarchy aggregatedColumn="61"/>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60"/>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60"/>
        </ext>
      </extLst>
    </cacheHierarchy>
    <cacheHierarchy uniqueName="[Measures].[Sum of Job Satisfaction]" caption="Sum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68"/>
        </ext>
      </extLst>
    </cacheHierarchy>
    <cacheHierarchy uniqueName="[Measures].[Count of Employee Count]" caption="Count of Employee Count" measure="1" displayFolder="" measureGroup="Table_1" count="0" hidden="1">
      <extLst>
        <ext xmlns:x15="http://schemas.microsoft.com/office/spreadsheetml/2010/11/main" uri="{B97F6D7D-B522-45F9-BDA1-12C45D357490}">
          <x15:cacheHierarchy aggregatedColumn="68"/>
        </ext>
      </extLst>
    </cacheHierarchy>
    <cacheHierarchy uniqueName="[Measures].[Sum of CF_attrition counts]" caption="Sum of CF_attrition counts" measure="1" displayFolder="" measureGroup="Table_1" count="0" hidden="1">
      <extLst>
        <ext xmlns:x15="http://schemas.microsoft.com/office/spreadsheetml/2010/11/main" uri="{B97F6D7D-B522-45F9-BDA1-12C45D357490}">
          <x15:cacheHierarchy aggregatedColumn="62"/>
        </ext>
      </extLst>
    </cacheHierarchy>
    <cacheHierarchy uniqueName="[Measures].[Count of Attrition]" caption="Count of Attrition" measure="1" displayFolder="" measureGroup="Table_1" count="0" hidden="1">
      <extLst>
        <ext xmlns:x15="http://schemas.microsoft.com/office/spreadsheetml/2010/11/main" uri="{B97F6D7D-B522-45F9-BDA1-12C45D357490}">
          <x15:cacheHierarchy aggregatedColumn="44"/>
        </ext>
      </extLst>
    </cacheHierarchy>
  </cacheHierarchies>
  <kpis count="0"/>
  <dimensions count="3">
    <dimension measure="1" name="Measures" uniqueName="[Measures]" caption="Measures"/>
    <dimension name="Range" uniqueName="[Range]" caption="Range"/>
    <dimension name="Table_1" uniqueName="[Table_1]" caption="Table_1"/>
  </dimensions>
  <measureGroups count="2">
    <measureGroup name="Range" caption="Range"/>
    <measureGroup name="Table_1" caption="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zhar Ijtaba" refreshedDate="45468.523982060186" backgroundQuery="1" createdVersion="8" refreshedVersion="8" minRefreshableVersion="3" recordCount="0" supportSubquery="1" supportAdvancedDrill="1" xr:uid="{4AED2A27-6130-4FF2-A63C-19DEA12AC7AE}">
  <cacheSource type="external" connectionId="1"/>
  <cacheFields count="3">
    <cacheField name="[Table_1].[Job Role].[Job Role]" caption="Job Role" numFmtId="0" hierarchy="53" level="1">
      <sharedItems count="9">
        <s v="Healthcare Representative"/>
        <s v="Human Resources"/>
        <s v="Laboratory Technician"/>
        <s v="Manager"/>
        <s v="Manufacturing Director"/>
        <s v="Research Director"/>
        <s v="Research Scientist"/>
        <s v="Sales Executive"/>
        <s v="Sales Representative"/>
      </sharedItems>
    </cacheField>
    <cacheField name="[Measures].[Sum of CF_attrition count]" caption="Sum of CF_attrition count" numFmtId="0" hierarchy="93" level="32767"/>
    <cacheField name="[Range].[Education Field].[Education Field]" caption="Education Field" numFmtId="0" hierarchy="5" level="1">
      <sharedItems containsSemiMixedTypes="0" containsNonDate="0" containsString="0"/>
    </cacheField>
  </cacheFields>
  <cacheHierarchies count="102">
    <cacheHierarchy uniqueName="[Range].[Attrition]" caption="Attrition" attribute="1" defaultMemberUniqueName="[Range].[Attrition].[All]" allUniqueName="[Range].[Attrition].[All]" dimensionUniqueName="[Range]" displayFolder="" count="0" memberValueDatatype="130" unbalanced="0"/>
    <cacheHierarchy uniqueName="[Range].[Business Travel]" caption="Business Travel" attribute="1" defaultMemberUniqueName="[Range].[Business Travel].[All]" allUniqueName="[Range].[Business Travel].[All]" dimensionUniqueName="[Range]" displayFolder="" count="0" memberValueDatatype="130" unbalanced="0"/>
    <cacheHierarchy uniqueName="[Range].[CF_age band]" caption="CF_age band" attribute="1" defaultMemberUniqueName="[Range].[CF_age band].[All]" allUniqueName="[Range].[CF_age band].[All]" dimensionUniqueName="[Range]" displayFolder="" count="0" memberValueDatatype="130" unbalanced="0"/>
    <cacheHierarchy uniqueName="[Range].[CF_attrition label]" caption="CF_attrition label" attribute="1" defaultMemberUniqueName="[Range].[CF_attrition label].[All]" allUniqueName="[Range].[CF_attrition label].[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Education Field]" caption="Education Field" attribute="1" defaultMemberUniqueName="[Range].[Education Field].[All]" allUniqueName="[Range].[Education Field].[All]" dimensionUniqueName="[Range]" displayFolder="" count="2" memberValueDatatype="130" unbalanced="0">
      <fieldsUsage count="2">
        <fieldUsage x="-1"/>
        <fieldUsage x="2"/>
      </fieldsUsage>
    </cacheHierarchy>
    <cacheHierarchy uniqueName="[Range].[emp no]" caption="emp no" attribute="1" defaultMemberUniqueName="[Range].[emp no].[All]" allUniqueName="[Range].[emp no].[All]" dimensionUniqueName="[Range]" displayFolder="" count="0" memberValueDatatype="130" unbalanced="0"/>
    <cacheHierarchy uniqueName="[Range].[Employee Number]" caption="Employee Number" attribute="1" defaultMemberUniqueName="[Range].[Employee Number].[All]" allUniqueName="[Range].[Employee Number].[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Over Time]" caption="Over Time" attribute="1" defaultMemberUniqueName="[Range].[Over Time].[All]" allUniqueName="[Range].[Over Time].[All]" dimensionUniqueName="[Range]" displayFolder="" count="0" memberValueDatatype="130" unbalanced="0"/>
    <cacheHierarchy uniqueName="[Range].[Over18]" caption="Over18" attribute="1" defaultMemberUniqueName="[Range].[Over18].[All]" allUniqueName="[Range].[Over18].[All]" dimensionUniqueName="[Range]" displayFolder="" count="0" memberValueDatatype="130" unbalanced="0"/>
    <cacheHierarchy uniqueName="[Range].[Training Times Last Year]" caption="Training Times Last Year" attribute="1" defaultMemberUniqueName="[Range].[Training Times Last Year].[All]" allUniqueName="[Range].[Training Times Last Year].[All]" dimensionUniqueName="[Range]" displayFolder="" count="0" memberValueDatatype="20" unbalanced="0"/>
    <cacheHierarchy uniqueName="[Range].[-2]" caption="-2" attribute="1" defaultMemberUniqueName="[Range].[-2].[All]" allUniqueName="[Range].[-2].[All]" dimensionUniqueName="[Range]" displayFolder="" count="0" memberValueDatatype="20" unbalanced="0"/>
    <cacheHierarchy uniqueName="[Range].[0]" caption="0" attribute="1" defaultMemberUniqueName="[Range].[0].[All]" allUniqueName="[Range].[0].[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CF_attrition count]" caption="CF_attrition count" attribute="1" defaultMemberUniqueName="[Range].[CF_attrition count].[All]" allUniqueName="[Range].[CF_attrition count].[All]" dimensionUniqueName="[Range]" displayFolder="" count="0" memberValueDatatype="20" unbalanced="0"/>
    <cacheHierarchy uniqueName="[Range].[CF_attrition counts]" caption="CF_attrition counts" attribute="1" defaultMemberUniqueName="[Range].[CF_attrition counts].[All]" allUniqueName="[Range].[CF_attrition counts].[All]" dimensionUniqueName="[Range]" displayFolder="" count="0" memberValueDatatype="20" unbalanced="0"/>
    <cacheHierarchy uniqueName="[Range].[CF_attrition rate]" caption="CF_attrition rate" attribute="1" defaultMemberUniqueName="[Range].[CF_attrition rate].[All]" allUniqueName="[Range].[CF_attrition rate].[All]" dimensionUniqueName="[Range]" displayFolder="" count="0" memberValueDatatype="20" unbalanced="0"/>
    <cacheHierarchy uniqueName="[Range].[CF_current Employee]" caption="CF_current Employee" attribute="1" defaultMemberUniqueName="[Range].[CF_current Employee].[All]" allUniqueName="[Range].[CF_current Employee].[All]" dimensionUniqueName="[Range]" displayFolder="" count="0" memberValueDatatype="20" unbalanced="0"/>
    <cacheHierarchy uniqueName="[Range].[Daily Rate]" caption="Daily Rate" attribute="1" defaultMemberUniqueName="[Range].[Daily Rate].[All]" allUniqueName="[Range].[Daily Rate].[All]" dimensionUniqueName="[Range]" displayFolder="" count="0" memberValueDatatype="20" unbalanced="0"/>
    <cacheHierarchy uniqueName="[Range].[Distance From Home]" caption="Distance From Home" attribute="1" defaultMemberUniqueName="[Range].[Distance From Home].[All]" allUniqueName="[Range].[Distance From Hom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Employee Count]" caption="Employee Count" attribute="1" defaultMemberUniqueName="[Range].[Employee Count].[All]" allUniqueName="[Range].[Employee Count].[All]" dimensionUniqueName="[Range]" displayFolder="" count="0" memberValueDatatype="20" unbalanced="0"/>
    <cacheHierarchy uniqueName="[Range].[Environment Satisfaction]" caption="Environment Satisfaction" attribute="1" defaultMemberUniqueName="[Range].[Environment Satisfaction].[All]" allUniqueName="[Range].[Environment Satisfaction].[All]" dimensionUniqueName="[Range]" displayFolder="" count="0" memberValueDatatype="20" unbalanced="0"/>
    <cacheHierarchy uniqueName="[Range].[Hourly Rate]" caption="Hourly Rate" attribute="1" defaultMemberUniqueName="[Range].[Hourly Rate].[All]" allUniqueName="[Range].[Hourly Rate].[All]" dimensionUniqueName="[Range]" displayFolder="" count="0" memberValueDatatype="20" unbalanced="0"/>
    <cacheHierarchy uniqueName="[Range].[Job Involvement]" caption="Job Involvement" attribute="1" defaultMemberUniqueName="[Range].[Job Involvement].[All]" allUniqueName="[Range].[Job Involvement].[All]" dimensionUniqueName="[Range]" displayFolder="" count="0" memberValueDatatype="20" unbalanced="0"/>
    <cacheHierarchy uniqueName="[Range].[Job Level]" caption="Job Level" attribute="1" defaultMemberUniqueName="[Range].[Job Level].[All]" allUniqueName="[Range].[Job Level].[All]" dimensionUniqueName="[Range]" displayFolder="" count="0" memberValueDatatype="20" unbalanced="0"/>
    <cacheHierarchy uniqueName="[Range].[Job Satisfaction]" caption="Job Satisfaction" attribute="1" defaultMemberUniqueName="[Range].[Job Satisfaction].[All]" allUniqueName="[Range].[Job Satisfaction].[All]" dimensionUniqueName="[Range]" displayFolder="" count="0" memberValueDatatype="20" unbalanced="0"/>
    <cacheHierarchy uniqueName="[Range].[Monthly Income]" caption="Monthly Income" attribute="1" defaultMemberUniqueName="[Range].[Monthly Income].[All]" allUniqueName="[Range].[Monthly Income].[All]" dimensionUniqueName="[Range]" displayFolder="" count="0" memberValueDatatype="20" unbalanced="0"/>
    <cacheHierarchy uniqueName="[Range].[Monthly Rate]" caption="Monthly Rate" attribute="1" defaultMemberUniqueName="[Range].[Monthly Rate].[All]" allUniqueName="[Range].[Monthly Rate].[All]" dimensionUniqueName="[Range]" displayFolder="" count="0" memberValueDatatype="20" unbalanced="0"/>
    <cacheHierarchy uniqueName="[Range].[Num Companies Worked]" caption="Num Companies Worked" attribute="1" defaultMemberUniqueName="[Range].[Num Companies Worked].[All]" allUniqueName="[Range].[Num Companies Worked].[All]" dimensionUniqueName="[Range]" displayFolder="" count="0" memberValueDatatype="20" unbalanced="0"/>
    <cacheHierarchy uniqueName="[Range].[Percent Salary Hike]" caption="Percent Salary Hike" attribute="1" defaultMemberUniqueName="[Range].[Percent Salary Hike].[All]" allUniqueName="[Range].[Percent Salary Hik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Relationship Satisfaction]" caption="Relationship Satisfaction" attribute="1" defaultMemberUniqueName="[Range].[Relationship Satisfaction].[All]" allUniqueName="[Range].[Relationship Satisfaction].[All]" dimensionUniqueName="[Range]" displayFolder="" count="0" memberValueDatatype="20" unbalanced="0"/>
    <cacheHierarchy uniqueName="[Range].[Standard Hours]" caption="Standard Hours" attribute="1" defaultMemberUniqueName="[Range].[Standard Hours].[All]" allUniqueName="[Range].[Standard Hours].[All]" dimensionUniqueName="[Range]" displayFolder="" count="0" memberValueDatatype="20" unbalanced="0"/>
    <cacheHierarchy uniqueName="[Range].[Stock Option Level]" caption="Stock Option Level" attribute="1" defaultMemberUniqueName="[Range].[Stock Option Level].[All]" allUniqueName="[Range].[Stock Option Level].[All]" dimensionUniqueName="[Range]" displayFolder="" count="0" memberValueDatatype="20" unbalanced="0"/>
    <cacheHierarchy uniqueName="[Range].[Total Working Years]" caption="Total Working Years" attribute="1" defaultMemberUniqueName="[Range].[Total Working Years].[All]" allUniqueName="[Range].[Total Working Years].[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20" unbalanced="0"/>
    <cacheHierarchy uniqueName="[Range].[Years At Company]" caption="Years At Company" attribute="1" defaultMemberUniqueName="[Range].[Years At Company].[All]" allUniqueName="[Range].[Years At Company].[All]" dimensionUniqueName="[Range]" displayFolder="" count="0" memberValueDatatype="20" unbalanced="0"/>
    <cacheHierarchy uniqueName="[Range].[Years In Current Role]" caption="Years In Current Role" attribute="1" defaultMemberUniqueName="[Range].[Years In Current Role].[All]" allUniqueName="[Range].[Years In Current Role].[All]" dimensionUniqueName="[Range]" displayFolder="" count="0" memberValueDatatype="20" unbalanced="0"/>
    <cacheHierarchy uniqueName="[Range].[Years Since Last Promotion]" caption="Years Since Last Promotion" attribute="1" defaultMemberUniqueName="[Range].[Years Since Last Promotion].[All]" allUniqueName="[Range].[Years Since Last Promotion].[All]" dimensionUniqueName="[Range]" displayFolder="" count="0" memberValueDatatype="20" unbalanced="0"/>
    <cacheHierarchy uniqueName="[Range].[Years With Curr Manager]" caption="Years With Curr Manager" attribute="1" defaultMemberUniqueName="[Range].[Years With Curr Manager].[All]" allUniqueName="[Range].[Years With Curr Manager].[All]" dimensionUniqueName="[Range]" displayFolder="" count="0" memberValueDatatype="20" unbalanced="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cacheHierarchy uniqueName="[Table_1].[Job Role]" caption="Job Role" attribute="1" defaultMemberUniqueName="[Table_1].[Job Role].[All]" allUniqueName="[Table_1].[Job Role].[All]" dimensionUniqueName="[Table_1]" displayFolder="" count="2" memberValueDatatype="130" unbalanced="0">
      <fieldsUsage count="2">
        <fieldUsage x="-1"/>
        <fieldUsage x="0"/>
      </fieldsUsage>
    </cacheHierarchy>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Sum of CF_attrition count]" caption="Sum of CF_attrition count" measure="1" displayFolder="" measureGroup="Table_1" count="0" oneField="1" hidden="1">
      <fieldsUsage count="1">
        <fieldUsage x="1"/>
      </fieldsUsage>
      <extLst>
        <ext xmlns:x15="http://schemas.microsoft.com/office/spreadsheetml/2010/11/main" uri="{B97F6D7D-B522-45F9-BDA1-12C45D357490}">
          <x15:cacheHierarchy aggregatedColumn="61"/>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60"/>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60"/>
        </ext>
      </extLst>
    </cacheHierarchy>
    <cacheHierarchy uniqueName="[Measures].[Sum of Job Satisfaction]" caption="Sum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68"/>
        </ext>
      </extLst>
    </cacheHierarchy>
    <cacheHierarchy uniqueName="[Measures].[Count of Employee Count]" caption="Count of Employee Count" measure="1" displayFolder="" measureGroup="Table_1" count="0" hidden="1">
      <extLst>
        <ext xmlns:x15="http://schemas.microsoft.com/office/spreadsheetml/2010/11/main" uri="{B97F6D7D-B522-45F9-BDA1-12C45D357490}">
          <x15:cacheHierarchy aggregatedColumn="68"/>
        </ext>
      </extLst>
    </cacheHierarchy>
    <cacheHierarchy uniqueName="[Measures].[Sum of CF_attrition counts]" caption="Sum of CF_attrition counts" measure="1" displayFolder="" measureGroup="Table_1" count="0" hidden="1">
      <extLst>
        <ext xmlns:x15="http://schemas.microsoft.com/office/spreadsheetml/2010/11/main" uri="{B97F6D7D-B522-45F9-BDA1-12C45D357490}">
          <x15:cacheHierarchy aggregatedColumn="62"/>
        </ext>
      </extLst>
    </cacheHierarchy>
    <cacheHierarchy uniqueName="[Measures].[Count of Attrition]" caption="Count of Attrition" measure="1" displayFolder="" measureGroup="Table_1" count="0" hidden="1">
      <extLst>
        <ext xmlns:x15="http://schemas.microsoft.com/office/spreadsheetml/2010/11/main" uri="{B97F6D7D-B522-45F9-BDA1-12C45D357490}">
          <x15:cacheHierarchy aggregatedColumn="44"/>
        </ext>
      </extLst>
    </cacheHierarchy>
  </cacheHierarchies>
  <kpis count="0"/>
  <dimensions count="3">
    <dimension measure="1" name="Measures" uniqueName="[Measures]" caption="Measures"/>
    <dimension name="Range" uniqueName="[Range]" caption="Range"/>
    <dimension name="Table_1" uniqueName="[Table_1]" caption="Table_1"/>
  </dimensions>
  <measureGroups count="2">
    <measureGroup name="Range" caption="Range"/>
    <measureGroup name="Table_1" caption="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zhar Ijtaba" refreshedDate="45468.523982407409" backgroundQuery="1" createdVersion="8" refreshedVersion="8" minRefreshableVersion="3" recordCount="0" supportSubquery="1" supportAdvancedDrill="1" xr:uid="{3015E457-4E46-416E-B507-0AA11FABE744}">
  <cacheSource type="external" connectionId="1"/>
  <cacheFields count="3">
    <cacheField name="[Table_1].[Marital Status].[Marital Status]" caption="Marital Status" numFmtId="0" hierarchy="54" level="1">
      <sharedItems count="3">
        <s v="Divorced"/>
        <s v="Married"/>
        <s v="Single"/>
      </sharedItems>
    </cacheField>
    <cacheField name="[Measures].[Count of Attrition]" caption="Count of Attrition" numFmtId="0" hierarchy="101" level="32767"/>
    <cacheField name="[Range].[Education Field].[Education Field]" caption="Education Field" numFmtId="0" hierarchy="5" level="1">
      <sharedItems containsSemiMixedTypes="0" containsNonDate="0" containsString="0"/>
    </cacheField>
  </cacheFields>
  <cacheHierarchies count="102">
    <cacheHierarchy uniqueName="[Range].[Attrition]" caption="Attrition" attribute="1" defaultMemberUniqueName="[Range].[Attrition].[All]" allUniqueName="[Range].[Attrition].[All]" dimensionUniqueName="[Range]" displayFolder="" count="0" memberValueDatatype="130" unbalanced="0"/>
    <cacheHierarchy uniqueName="[Range].[Business Travel]" caption="Business Travel" attribute="1" defaultMemberUniqueName="[Range].[Business Travel].[All]" allUniqueName="[Range].[Business Travel].[All]" dimensionUniqueName="[Range]" displayFolder="" count="0" memberValueDatatype="130" unbalanced="0"/>
    <cacheHierarchy uniqueName="[Range].[CF_age band]" caption="CF_age band" attribute="1" defaultMemberUniqueName="[Range].[CF_age band].[All]" allUniqueName="[Range].[CF_age band].[All]" dimensionUniqueName="[Range]" displayFolder="" count="0" memberValueDatatype="130" unbalanced="0"/>
    <cacheHierarchy uniqueName="[Range].[CF_attrition label]" caption="CF_attrition label" attribute="1" defaultMemberUniqueName="[Range].[CF_attrition label].[All]" allUniqueName="[Range].[CF_attrition label].[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Education Field]" caption="Education Field" attribute="1" defaultMemberUniqueName="[Range].[Education Field].[All]" allUniqueName="[Range].[Education Field].[All]" dimensionUniqueName="[Range]" displayFolder="" count="2" memberValueDatatype="130" unbalanced="0">
      <fieldsUsage count="2">
        <fieldUsage x="-1"/>
        <fieldUsage x="2"/>
      </fieldsUsage>
    </cacheHierarchy>
    <cacheHierarchy uniqueName="[Range].[emp no]" caption="emp no" attribute="1" defaultMemberUniqueName="[Range].[emp no].[All]" allUniqueName="[Range].[emp no].[All]" dimensionUniqueName="[Range]" displayFolder="" count="0" memberValueDatatype="130" unbalanced="0"/>
    <cacheHierarchy uniqueName="[Range].[Employee Number]" caption="Employee Number" attribute="1" defaultMemberUniqueName="[Range].[Employee Number].[All]" allUniqueName="[Range].[Employee Number].[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Over Time]" caption="Over Time" attribute="1" defaultMemberUniqueName="[Range].[Over Time].[All]" allUniqueName="[Range].[Over Time].[All]" dimensionUniqueName="[Range]" displayFolder="" count="0" memberValueDatatype="130" unbalanced="0"/>
    <cacheHierarchy uniqueName="[Range].[Over18]" caption="Over18" attribute="1" defaultMemberUniqueName="[Range].[Over18].[All]" allUniqueName="[Range].[Over18].[All]" dimensionUniqueName="[Range]" displayFolder="" count="0" memberValueDatatype="130" unbalanced="0"/>
    <cacheHierarchy uniqueName="[Range].[Training Times Last Year]" caption="Training Times Last Year" attribute="1" defaultMemberUniqueName="[Range].[Training Times Last Year].[All]" allUniqueName="[Range].[Training Times Last Year].[All]" dimensionUniqueName="[Range]" displayFolder="" count="0" memberValueDatatype="20" unbalanced="0"/>
    <cacheHierarchy uniqueName="[Range].[-2]" caption="-2" attribute="1" defaultMemberUniqueName="[Range].[-2].[All]" allUniqueName="[Range].[-2].[All]" dimensionUniqueName="[Range]" displayFolder="" count="0" memberValueDatatype="20" unbalanced="0"/>
    <cacheHierarchy uniqueName="[Range].[0]" caption="0" attribute="1" defaultMemberUniqueName="[Range].[0].[All]" allUniqueName="[Range].[0].[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CF_attrition count]" caption="CF_attrition count" attribute="1" defaultMemberUniqueName="[Range].[CF_attrition count].[All]" allUniqueName="[Range].[CF_attrition count].[All]" dimensionUniqueName="[Range]" displayFolder="" count="0" memberValueDatatype="20" unbalanced="0"/>
    <cacheHierarchy uniqueName="[Range].[CF_attrition counts]" caption="CF_attrition counts" attribute="1" defaultMemberUniqueName="[Range].[CF_attrition counts].[All]" allUniqueName="[Range].[CF_attrition counts].[All]" dimensionUniqueName="[Range]" displayFolder="" count="0" memberValueDatatype="20" unbalanced="0"/>
    <cacheHierarchy uniqueName="[Range].[CF_attrition rate]" caption="CF_attrition rate" attribute="1" defaultMemberUniqueName="[Range].[CF_attrition rate].[All]" allUniqueName="[Range].[CF_attrition rate].[All]" dimensionUniqueName="[Range]" displayFolder="" count="0" memberValueDatatype="20" unbalanced="0"/>
    <cacheHierarchy uniqueName="[Range].[CF_current Employee]" caption="CF_current Employee" attribute="1" defaultMemberUniqueName="[Range].[CF_current Employee].[All]" allUniqueName="[Range].[CF_current Employee].[All]" dimensionUniqueName="[Range]" displayFolder="" count="0" memberValueDatatype="20" unbalanced="0"/>
    <cacheHierarchy uniqueName="[Range].[Daily Rate]" caption="Daily Rate" attribute="1" defaultMemberUniqueName="[Range].[Daily Rate].[All]" allUniqueName="[Range].[Daily Rate].[All]" dimensionUniqueName="[Range]" displayFolder="" count="0" memberValueDatatype="20" unbalanced="0"/>
    <cacheHierarchy uniqueName="[Range].[Distance From Home]" caption="Distance From Home" attribute="1" defaultMemberUniqueName="[Range].[Distance From Home].[All]" allUniqueName="[Range].[Distance From Hom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Employee Count]" caption="Employee Count" attribute="1" defaultMemberUniqueName="[Range].[Employee Count].[All]" allUniqueName="[Range].[Employee Count].[All]" dimensionUniqueName="[Range]" displayFolder="" count="0" memberValueDatatype="20" unbalanced="0"/>
    <cacheHierarchy uniqueName="[Range].[Environment Satisfaction]" caption="Environment Satisfaction" attribute="1" defaultMemberUniqueName="[Range].[Environment Satisfaction].[All]" allUniqueName="[Range].[Environment Satisfaction].[All]" dimensionUniqueName="[Range]" displayFolder="" count="0" memberValueDatatype="20" unbalanced="0"/>
    <cacheHierarchy uniqueName="[Range].[Hourly Rate]" caption="Hourly Rate" attribute="1" defaultMemberUniqueName="[Range].[Hourly Rate].[All]" allUniqueName="[Range].[Hourly Rate].[All]" dimensionUniqueName="[Range]" displayFolder="" count="0" memberValueDatatype="20" unbalanced="0"/>
    <cacheHierarchy uniqueName="[Range].[Job Involvement]" caption="Job Involvement" attribute="1" defaultMemberUniqueName="[Range].[Job Involvement].[All]" allUniqueName="[Range].[Job Involvement].[All]" dimensionUniqueName="[Range]" displayFolder="" count="0" memberValueDatatype="20" unbalanced="0"/>
    <cacheHierarchy uniqueName="[Range].[Job Level]" caption="Job Level" attribute="1" defaultMemberUniqueName="[Range].[Job Level].[All]" allUniqueName="[Range].[Job Level].[All]" dimensionUniqueName="[Range]" displayFolder="" count="0" memberValueDatatype="20" unbalanced="0"/>
    <cacheHierarchy uniqueName="[Range].[Job Satisfaction]" caption="Job Satisfaction" attribute="1" defaultMemberUniqueName="[Range].[Job Satisfaction].[All]" allUniqueName="[Range].[Job Satisfaction].[All]" dimensionUniqueName="[Range]" displayFolder="" count="0" memberValueDatatype="20" unbalanced="0"/>
    <cacheHierarchy uniqueName="[Range].[Monthly Income]" caption="Monthly Income" attribute="1" defaultMemberUniqueName="[Range].[Monthly Income].[All]" allUniqueName="[Range].[Monthly Income].[All]" dimensionUniqueName="[Range]" displayFolder="" count="0" memberValueDatatype="20" unbalanced="0"/>
    <cacheHierarchy uniqueName="[Range].[Monthly Rate]" caption="Monthly Rate" attribute="1" defaultMemberUniqueName="[Range].[Monthly Rate].[All]" allUniqueName="[Range].[Monthly Rate].[All]" dimensionUniqueName="[Range]" displayFolder="" count="0" memberValueDatatype="20" unbalanced="0"/>
    <cacheHierarchy uniqueName="[Range].[Num Companies Worked]" caption="Num Companies Worked" attribute="1" defaultMemberUniqueName="[Range].[Num Companies Worked].[All]" allUniqueName="[Range].[Num Companies Worked].[All]" dimensionUniqueName="[Range]" displayFolder="" count="0" memberValueDatatype="20" unbalanced="0"/>
    <cacheHierarchy uniqueName="[Range].[Percent Salary Hike]" caption="Percent Salary Hike" attribute="1" defaultMemberUniqueName="[Range].[Percent Salary Hike].[All]" allUniqueName="[Range].[Percent Salary Hik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Relationship Satisfaction]" caption="Relationship Satisfaction" attribute="1" defaultMemberUniqueName="[Range].[Relationship Satisfaction].[All]" allUniqueName="[Range].[Relationship Satisfaction].[All]" dimensionUniqueName="[Range]" displayFolder="" count="0" memberValueDatatype="20" unbalanced="0"/>
    <cacheHierarchy uniqueName="[Range].[Standard Hours]" caption="Standard Hours" attribute="1" defaultMemberUniqueName="[Range].[Standard Hours].[All]" allUniqueName="[Range].[Standard Hours].[All]" dimensionUniqueName="[Range]" displayFolder="" count="0" memberValueDatatype="20" unbalanced="0"/>
    <cacheHierarchy uniqueName="[Range].[Stock Option Level]" caption="Stock Option Level" attribute="1" defaultMemberUniqueName="[Range].[Stock Option Level].[All]" allUniqueName="[Range].[Stock Option Level].[All]" dimensionUniqueName="[Range]" displayFolder="" count="0" memberValueDatatype="20" unbalanced="0"/>
    <cacheHierarchy uniqueName="[Range].[Total Working Years]" caption="Total Working Years" attribute="1" defaultMemberUniqueName="[Range].[Total Working Years].[All]" allUniqueName="[Range].[Total Working Years].[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20" unbalanced="0"/>
    <cacheHierarchy uniqueName="[Range].[Years At Company]" caption="Years At Company" attribute="1" defaultMemberUniqueName="[Range].[Years At Company].[All]" allUniqueName="[Range].[Years At Company].[All]" dimensionUniqueName="[Range]" displayFolder="" count="0" memberValueDatatype="20" unbalanced="0"/>
    <cacheHierarchy uniqueName="[Range].[Years In Current Role]" caption="Years In Current Role" attribute="1" defaultMemberUniqueName="[Range].[Years In Current Role].[All]" allUniqueName="[Range].[Years In Current Role].[All]" dimensionUniqueName="[Range]" displayFolder="" count="0" memberValueDatatype="20" unbalanced="0"/>
    <cacheHierarchy uniqueName="[Range].[Years Since Last Promotion]" caption="Years Since Last Promotion" attribute="1" defaultMemberUniqueName="[Range].[Years Since Last Promotion].[All]" allUniqueName="[Range].[Years Since Last Promotion].[All]" dimensionUniqueName="[Range]" displayFolder="" count="0" memberValueDatatype="20" unbalanced="0"/>
    <cacheHierarchy uniqueName="[Range].[Years With Curr Manager]" caption="Years With Curr Manager" attribute="1" defaultMemberUniqueName="[Range].[Years With Curr Manager].[All]" allUniqueName="[Range].[Years With Curr Manager].[All]" dimensionUniqueName="[Range]" displayFolder="" count="0" memberValueDatatype="20" unbalanced="0"/>
    <cacheHierarchy uniqueName="[Table_1].[Attrition]" caption="Attrition" attribute="1" defaultMemberUniqueName="[Table_1].[Attrition].[All]" allUniqueName="[Table_1].[Attrition].[All]" dimensionUniqueName="[Table_1]" displayFolder="" count="2"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2" memberValueDatatype="130" unbalanced="0">
      <fieldsUsage count="2">
        <fieldUsage x="-1"/>
        <fieldUsage x="0"/>
      </fieldsUsage>
    </cacheHierarchy>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61"/>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60"/>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60"/>
        </ext>
      </extLst>
    </cacheHierarchy>
    <cacheHierarchy uniqueName="[Measures].[Sum of Job Satisfaction]" caption="Sum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68"/>
        </ext>
      </extLst>
    </cacheHierarchy>
    <cacheHierarchy uniqueName="[Measures].[Count of Employee Count]" caption="Count of Employee Count" measure="1" displayFolder="" measureGroup="Table_1" count="0" hidden="1">
      <extLst>
        <ext xmlns:x15="http://schemas.microsoft.com/office/spreadsheetml/2010/11/main" uri="{B97F6D7D-B522-45F9-BDA1-12C45D357490}">
          <x15:cacheHierarchy aggregatedColumn="68"/>
        </ext>
      </extLst>
    </cacheHierarchy>
    <cacheHierarchy uniqueName="[Measures].[Sum of CF_attrition counts]" caption="Sum of CF_attrition counts" measure="1" displayFolder="" measureGroup="Table_1" count="0" hidden="1">
      <extLst>
        <ext xmlns:x15="http://schemas.microsoft.com/office/spreadsheetml/2010/11/main" uri="{B97F6D7D-B522-45F9-BDA1-12C45D357490}">
          <x15:cacheHierarchy aggregatedColumn="62"/>
        </ext>
      </extLst>
    </cacheHierarchy>
    <cacheHierarchy uniqueName="[Measures].[Count of Attrition]" caption="Count of Attrition" measure="1" displayFolder="" measureGroup="Table_1" count="0" oneField="1" hidden="1">
      <fieldsUsage count="1">
        <fieldUsage x="1"/>
      </fieldsUsage>
      <extLst>
        <ext xmlns:x15="http://schemas.microsoft.com/office/spreadsheetml/2010/11/main" uri="{B97F6D7D-B522-45F9-BDA1-12C45D357490}">
          <x15:cacheHierarchy aggregatedColumn="44"/>
        </ext>
      </extLst>
    </cacheHierarchy>
  </cacheHierarchies>
  <kpis count="0"/>
  <dimensions count="3">
    <dimension measure="1" name="Measures" uniqueName="[Measures]" caption="Measures"/>
    <dimension name="Range" uniqueName="[Range]" caption="Range"/>
    <dimension name="Table_1" uniqueName="[Table_1]" caption="Table_1"/>
  </dimensions>
  <measureGroups count="2">
    <measureGroup name="Range" caption="Range"/>
    <measureGroup name="Table_1" caption="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zhar Ijtaba" refreshedDate="45468.523982754632" backgroundQuery="1" createdVersion="8" refreshedVersion="8" minRefreshableVersion="3" recordCount="0" supportSubquery="1" supportAdvancedDrill="1" xr:uid="{392F9A45-8DDD-4607-B8DC-FD5A0EE8B0BD}">
  <cacheSource type="external" connectionId="1"/>
  <cacheFields count="3">
    <cacheField name="[Table_1].[Education].[Education]" caption="Education" numFmtId="0" hierarchy="67" level="1">
      <sharedItems count="5">
        <s v="Associates Degree"/>
        <s v="Bachelor's Degree"/>
        <s v="Doctoral Degree"/>
        <s v="High School"/>
        <s v="Master's Degree"/>
      </sharedItems>
    </cacheField>
    <cacheField name="[Measures].[Sum of CF_attrition count]" caption="Sum of CF_attrition count" numFmtId="0" hierarchy="93" level="32767"/>
    <cacheField name="[Range].[Education Field].[Education Field]" caption="Education Field" numFmtId="0" hierarchy="5" level="1">
      <sharedItems containsSemiMixedTypes="0" containsNonDate="0" containsString="0"/>
    </cacheField>
  </cacheFields>
  <cacheHierarchies count="102">
    <cacheHierarchy uniqueName="[Range].[Attrition]" caption="Attrition" attribute="1" defaultMemberUniqueName="[Range].[Attrition].[All]" allUniqueName="[Range].[Attrition].[All]" dimensionUniqueName="[Range]" displayFolder="" count="0" memberValueDatatype="130" unbalanced="0"/>
    <cacheHierarchy uniqueName="[Range].[Business Travel]" caption="Business Travel" attribute="1" defaultMemberUniqueName="[Range].[Business Travel].[All]" allUniqueName="[Range].[Business Travel].[All]" dimensionUniqueName="[Range]" displayFolder="" count="0" memberValueDatatype="130" unbalanced="0"/>
    <cacheHierarchy uniqueName="[Range].[CF_age band]" caption="CF_age band" attribute="1" defaultMemberUniqueName="[Range].[CF_age band].[All]" allUniqueName="[Range].[CF_age band].[All]" dimensionUniqueName="[Range]" displayFolder="" count="0" memberValueDatatype="130" unbalanced="0"/>
    <cacheHierarchy uniqueName="[Range].[CF_attrition label]" caption="CF_attrition label" attribute="1" defaultMemberUniqueName="[Range].[CF_attrition label].[All]" allUniqueName="[Range].[CF_attrition label].[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Education Field]" caption="Education Field" attribute="1" defaultMemberUniqueName="[Range].[Education Field].[All]" allUniqueName="[Range].[Education Field].[All]" dimensionUniqueName="[Range]" displayFolder="" count="2" memberValueDatatype="130" unbalanced="0">
      <fieldsUsage count="2">
        <fieldUsage x="-1"/>
        <fieldUsage x="2"/>
      </fieldsUsage>
    </cacheHierarchy>
    <cacheHierarchy uniqueName="[Range].[emp no]" caption="emp no" attribute="1" defaultMemberUniqueName="[Range].[emp no].[All]" allUniqueName="[Range].[emp no].[All]" dimensionUniqueName="[Range]" displayFolder="" count="0" memberValueDatatype="130" unbalanced="0"/>
    <cacheHierarchy uniqueName="[Range].[Employee Number]" caption="Employee Number" attribute="1" defaultMemberUniqueName="[Range].[Employee Number].[All]" allUniqueName="[Range].[Employee Number].[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Over Time]" caption="Over Time" attribute="1" defaultMemberUniqueName="[Range].[Over Time].[All]" allUniqueName="[Range].[Over Time].[All]" dimensionUniqueName="[Range]" displayFolder="" count="0" memberValueDatatype="130" unbalanced="0"/>
    <cacheHierarchy uniqueName="[Range].[Over18]" caption="Over18" attribute="1" defaultMemberUniqueName="[Range].[Over18].[All]" allUniqueName="[Range].[Over18].[All]" dimensionUniqueName="[Range]" displayFolder="" count="0" memberValueDatatype="130" unbalanced="0"/>
    <cacheHierarchy uniqueName="[Range].[Training Times Last Year]" caption="Training Times Last Year" attribute="1" defaultMemberUniqueName="[Range].[Training Times Last Year].[All]" allUniqueName="[Range].[Training Times Last Year].[All]" dimensionUniqueName="[Range]" displayFolder="" count="0" memberValueDatatype="20" unbalanced="0"/>
    <cacheHierarchy uniqueName="[Range].[-2]" caption="-2" attribute="1" defaultMemberUniqueName="[Range].[-2].[All]" allUniqueName="[Range].[-2].[All]" dimensionUniqueName="[Range]" displayFolder="" count="0" memberValueDatatype="20" unbalanced="0"/>
    <cacheHierarchy uniqueName="[Range].[0]" caption="0" attribute="1" defaultMemberUniqueName="[Range].[0].[All]" allUniqueName="[Range].[0].[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CF_attrition count]" caption="CF_attrition count" attribute="1" defaultMemberUniqueName="[Range].[CF_attrition count].[All]" allUniqueName="[Range].[CF_attrition count].[All]" dimensionUniqueName="[Range]" displayFolder="" count="0" memberValueDatatype="20" unbalanced="0"/>
    <cacheHierarchy uniqueName="[Range].[CF_attrition counts]" caption="CF_attrition counts" attribute="1" defaultMemberUniqueName="[Range].[CF_attrition counts].[All]" allUniqueName="[Range].[CF_attrition counts].[All]" dimensionUniqueName="[Range]" displayFolder="" count="0" memberValueDatatype="20" unbalanced="0"/>
    <cacheHierarchy uniqueName="[Range].[CF_attrition rate]" caption="CF_attrition rate" attribute="1" defaultMemberUniqueName="[Range].[CF_attrition rate].[All]" allUniqueName="[Range].[CF_attrition rate].[All]" dimensionUniqueName="[Range]" displayFolder="" count="0" memberValueDatatype="20" unbalanced="0"/>
    <cacheHierarchy uniqueName="[Range].[CF_current Employee]" caption="CF_current Employee" attribute="1" defaultMemberUniqueName="[Range].[CF_current Employee].[All]" allUniqueName="[Range].[CF_current Employee].[All]" dimensionUniqueName="[Range]" displayFolder="" count="0" memberValueDatatype="20" unbalanced="0"/>
    <cacheHierarchy uniqueName="[Range].[Daily Rate]" caption="Daily Rate" attribute="1" defaultMemberUniqueName="[Range].[Daily Rate].[All]" allUniqueName="[Range].[Daily Rate].[All]" dimensionUniqueName="[Range]" displayFolder="" count="0" memberValueDatatype="20" unbalanced="0"/>
    <cacheHierarchy uniqueName="[Range].[Distance From Home]" caption="Distance From Home" attribute="1" defaultMemberUniqueName="[Range].[Distance From Home].[All]" allUniqueName="[Range].[Distance From Hom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Employee Count]" caption="Employee Count" attribute="1" defaultMemberUniqueName="[Range].[Employee Count].[All]" allUniqueName="[Range].[Employee Count].[All]" dimensionUniqueName="[Range]" displayFolder="" count="0" memberValueDatatype="20" unbalanced="0"/>
    <cacheHierarchy uniqueName="[Range].[Environment Satisfaction]" caption="Environment Satisfaction" attribute="1" defaultMemberUniqueName="[Range].[Environment Satisfaction].[All]" allUniqueName="[Range].[Environment Satisfaction].[All]" dimensionUniqueName="[Range]" displayFolder="" count="0" memberValueDatatype="20" unbalanced="0"/>
    <cacheHierarchy uniqueName="[Range].[Hourly Rate]" caption="Hourly Rate" attribute="1" defaultMemberUniqueName="[Range].[Hourly Rate].[All]" allUniqueName="[Range].[Hourly Rate].[All]" dimensionUniqueName="[Range]" displayFolder="" count="0" memberValueDatatype="20" unbalanced="0"/>
    <cacheHierarchy uniqueName="[Range].[Job Involvement]" caption="Job Involvement" attribute="1" defaultMemberUniqueName="[Range].[Job Involvement].[All]" allUniqueName="[Range].[Job Involvement].[All]" dimensionUniqueName="[Range]" displayFolder="" count="0" memberValueDatatype="20" unbalanced="0"/>
    <cacheHierarchy uniqueName="[Range].[Job Level]" caption="Job Level" attribute="1" defaultMemberUniqueName="[Range].[Job Level].[All]" allUniqueName="[Range].[Job Level].[All]" dimensionUniqueName="[Range]" displayFolder="" count="0" memberValueDatatype="20" unbalanced="0"/>
    <cacheHierarchy uniqueName="[Range].[Job Satisfaction]" caption="Job Satisfaction" attribute="1" defaultMemberUniqueName="[Range].[Job Satisfaction].[All]" allUniqueName="[Range].[Job Satisfaction].[All]" dimensionUniqueName="[Range]" displayFolder="" count="0" memberValueDatatype="20" unbalanced="0"/>
    <cacheHierarchy uniqueName="[Range].[Monthly Income]" caption="Monthly Income" attribute="1" defaultMemberUniqueName="[Range].[Monthly Income].[All]" allUniqueName="[Range].[Monthly Income].[All]" dimensionUniqueName="[Range]" displayFolder="" count="0" memberValueDatatype="20" unbalanced="0"/>
    <cacheHierarchy uniqueName="[Range].[Monthly Rate]" caption="Monthly Rate" attribute="1" defaultMemberUniqueName="[Range].[Monthly Rate].[All]" allUniqueName="[Range].[Monthly Rate].[All]" dimensionUniqueName="[Range]" displayFolder="" count="0" memberValueDatatype="20" unbalanced="0"/>
    <cacheHierarchy uniqueName="[Range].[Num Companies Worked]" caption="Num Companies Worked" attribute="1" defaultMemberUniqueName="[Range].[Num Companies Worked].[All]" allUniqueName="[Range].[Num Companies Worked].[All]" dimensionUniqueName="[Range]" displayFolder="" count="0" memberValueDatatype="20" unbalanced="0"/>
    <cacheHierarchy uniqueName="[Range].[Percent Salary Hike]" caption="Percent Salary Hike" attribute="1" defaultMemberUniqueName="[Range].[Percent Salary Hike].[All]" allUniqueName="[Range].[Percent Salary Hik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Relationship Satisfaction]" caption="Relationship Satisfaction" attribute="1" defaultMemberUniqueName="[Range].[Relationship Satisfaction].[All]" allUniqueName="[Range].[Relationship Satisfaction].[All]" dimensionUniqueName="[Range]" displayFolder="" count="0" memberValueDatatype="20" unbalanced="0"/>
    <cacheHierarchy uniqueName="[Range].[Standard Hours]" caption="Standard Hours" attribute="1" defaultMemberUniqueName="[Range].[Standard Hours].[All]" allUniqueName="[Range].[Standard Hours].[All]" dimensionUniqueName="[Range]" displayFolder="" count="0" memberValueDatatype="20" unbalanced="0"/>
    <cacheHierarchy uniqueName="[Range].[Stock Option Level]" caption="Stock Option Level" attribute="1" defaultMemberUniqueName="[Range].[Stock Option Level].[All]" allUniqueName="[Range].[Stock Option Level].[All]" dimensionUniqueName="[Range]" displayFolder="" count="0" memberValueDatatype="20" unbalanced="0"/>
    <cacheHierarchy uniqueName="[Range].[Total Working Years]" caption="Total Working Years" attribute="1" defaultMemberUniqueName="[Range].[Total Working Years].[All]" allUniqueName="[Range].[Total Working Years].[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20" unbalanced="0"/>
    <cacheHierarchy uniqueName="[Range].[Years At Company]" caption="Years At Company" attribute="1" defaultMemberUniqueName="[Range].[Years At Company].[All]" allUniqueName="[Range].[Years At Company].[All]" dimensionUniqueName="[Range]" displayFolder="" count="0" memberValueDatatype="20" unbalanced="0"/>
    <cacheHierarchy uniqueName="[Range].[Years In Current Role]" caption="Years In Current Role" attribute="1" defaultMemberUniqueName="[Range].[Years In Current Role].[All]" allUniqueName="[Range].[Years In Current Role].[All]" dimensionUniqueName="[Range]" displayFolder="" count="0" memberValueDatatype="20" unbalanced="0"/>
    <cacheHierarchy uniqueName="[Range].[Years Since Last Promotion]" caption="Years Since Last Promotion" attribute="1" defaultMemberUniqueName="[Range].[Years Since Last Promotion].[All]" allUniqueName="[Range].[Years Since Last Promotion].[All]" dimensionUniqueName="[Range]" displayFolder="" count="0" memberValueDatatype="20" unbalanced="0"/>
    <cacheHierarchy uniqueName="[Range].[Years With Curr Manager]" caption="Years With Curr Manager" attribute="1" defaultMemberUniqueName="[Range].[Years With Curr Manager].[All]" allUniqueName="[Range].[Years With Curr Manager].[All]" dimensionUniqueName="[Range]" displayFolder="" count="0" memberValueDatatype="20" unbalanced="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2" memberValueDatatype="130" unbalanced="0">
      <fieldsUsage count="2">
        <fieldUsage x="-1"/>
        <fieldUsage x="0"/>
      </fieldsUsage>
    </cacheHierarchy>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Sum of CF_attrition count]" caption="Sum of CF_attrition count" measure="1" displayFolder="" measureGroup="Table_1" count="0" oneField="1" hidden="1">
      <fieldsUsage count="1">
        <fieldUsage x="1"/>
      </fieldsUsage>
      <extLst>
        <ext xmlns:x15="http://schemas.microsoft.com/office/spreadsheetml/2010/11/main" uri="{B97F6D7D-B522-45F9-BDA1-12C45D357490}">
          <x15:cacheHierarchy aggregatedColumn="61"/>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60"/>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60"/>
        </ext>
      </extLst>
    </cacheHierarchy>
    <cacheHierarchy uniqueName="[Measures].[Sum of Job Satisfaction]" caption="Sum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68"/>
        </ext>
      </extLst>
    </cacheHierarchy>
    <cacheHierarchy uniqueName="[Measures].[Count of Employee Count]" caption="Count of Employee Count" measure="1" displayFolder="" measureGroup="Table_1" count="0" hidden="1">
      <extLst>
        <ext xmlns:x15="http://schemas.microsoft.com/office/spreadsheetml/2010/11/main" uri="{B97F6D7D-B522-45F9-BDA1-12C45D357490}">
          <x15:cacheHierarchy aggregatedColumn="68"/>
        </ext>
      </extLst>
    </cacheHierarchy>
    <cacheHierarchy uniqueName="[Measures].[Sum of CF_attrition counts]" caption="Sum of CF_attrition counts" measure="1" displayFolder="" measureGroup="Table_1" count="0" hidden="1">
      <extLst>
        <ext xmlns:x15="http://schemas.microsoft.com/office/spreadsheetml/2010/11/main" uri="{B97F6D7D-B522-45F9-BDA1-12C45D357490}">
          <x15:cacheHierarchy aggregatedColumn="62"/>
        </ext>
      </extLst>
    </cacheHierarchy>
    <cacheHierarchy uniqueName="[Measures].[Count of Attrition]" caption="Count of Attrition" measure="1" displayFolder="" measureGroup="Table_1" count="0" hidden="1">
      <extLst>
        <ext xmlns:x15="http://schemas.microsoft.com/office/spreadsheetml/2010/11/main" uri="{B97F6D7D-B522-45F9-BDA1-12C45D357490}">
          <x15:cacheHierarchy aggregatedColumn="44"/>
        </ext>
      </extLst>
    </cacheHierarchy>
  </cacheHierarchies>
  <kpis count="0"/>
  <dimensions count="3">
    <dimension measure="1" name="Measures" uniqueName="[Measures]" caption="Measures"/>
    <dimension name="Range" uniqueName="[Range]" caption="Range"/>
    <dimension name="Table_1" uniqueName="[Table_1]" caption="Table_1"/>
  </dimensions>
  <measureGroups count="2">
    <measureGroup name="Range" caption="Range"/>
    <measureGroup name="Table_1" caption="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zhar Ijtaba" refreshedDate="45468.523983333333" backgroundQuery="1" createdVersion="8" refreshedVersion="8" minRefreshableVersion="3" recordCount="0" supportSubquery="1" supportAdvancedDrill="1" xr:uid="{F8D4883E-7A3E-4DFB-A82C-E59762F530E2}">
  <cacheSource type="external" connectionId="1"/>
  <cacheFields count="3">
    <cacheField name="[Table_1].[Gender].[Gender]" caption="Gender" numFmtId="0" hierarchy="52" level="1">
      <sharedItems count="2">
        <s v="Female"/>
        <s v="Male"/>
      </sharedItems>
    </cacheField>
    <cacheField name="[Measures].[Count of Employee Count]" caption="Count of Employee Count" numFmtId="0" hierarchy="99" level="32767"/>
    <cacheField name="[Range].[Education Field].[Education Field]" caption="Education Field" numFmtId="0" hierarchy="5" level="1">
      <sharedItems containsSemiMixedTypes="0" containsNonDate="0" containsString="0"/>
    </cacheField>
  </cacheFields>
  <cacheHierarchies count="102">
    <cacheHierarchy uniqueName="[Range].[Attrition]" caption="Attrition" attribute="1" defaultMemberUniqueName="[Range].[Attrition].[All]" allUniqueName="[Range].[Attrition].[All]" dimensionUniqueName="[Range]" displayFolder="" count="0" memberValueDatatype="130" unbalanced="0"/>
    <cacheHierarchy uniqueName="[Range].[Business Travel]" caption="Business Travel" attribute="1" defaultMemberUniqueName="[Range].[Business Travel].[All]" allUniqueName="[Range].[Business Travel].[All]" dimensionUniqueName="[Range]" displayFolder="" count="0" memberValueDatatype="130" unbalanced="0"/>
    <cacheHierarchy uniqueName="[Range].[CF_age band]" caption="CF_age band" attribute="1" defaultMemberUniqueName="[Range].[CF_age band].[All]" allUniqueName="[Range].[CF_age band].[All]" dimensionUniqueName="[Range]" displayFolder="" count="0" memberValueDatatype="130" unbalanced="0"/>
    <cacheHierarchy uniqueName="[Range].[CF_attrition label]" caption="CF_attrition label" attribute="1" defaultMemberUniqueName="[Range].[CF_attrition label].[All]" allUniqueName="[Range].[CF_attrition label].[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Education Field]" caption="Education Field" attribute="1" defaultMemberUniqueName="[Range].[Education Field].[All]" allUniqueName="[Range].[Education Field].[All]" dimensionUniqueName="[Range]" displayFolder="" count="2" memberValueDatatype="130" unbalanced="0">
      <fieldsUsage count="2">
        <fieldUsage x="-1"/>
        <fieldUsage x="2"/>
      </fieldsUsage>
    </cacheHierarchy>
    <cacheHierarchy uniqueName="[Range].[emp no]" caption="emp no" attribute="1" defaultMemberUniqueName="[Range].[emp no].[All]" allUniqueName="[Range].[emp no].[All]" dimensionUniqueName="[Range]" displayFolder="" count="0" memberValueDatatype="130" unbalanced="0"/>
    <cacheHierarchy uniqueName="[Range].[Employee Number]" caption="Employee Number" attribute="1" defaultMemberUniqueName="[Range].[Employee Number].[All]" allUniqueName="[Range].[Employee Number].[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Over Time]" caption="Over Time" attribute="1" defaultMemberUniqueName="[Range].[Over Time].[All]" allUniqueName="[Range].[Over Time].[All]" dimensionUniqueName="[Range]" displayFolder="" count="0" memberValueDatatype="130" unbalanced="0"/>
    <cacheHierarchy uniqueName="[Range].[Over18]" caption="Over18" attribute="1" defaultMemberUniqueName="[Range].[Over18].[All]" allUniqueName="[Range].[Over18].[All]" dimensionUniqueName="[Range]" displayFolder="" count="0" memberValueDatatype="130" unbalanced="0"/>
    <cacheHierarchy uniqueName="[Range].[Training Times Last Year]" caption="Training Times Last Year" attribute="1" defaultMemberUniqueName="[Range].[Training Times Last Year].[All]" allUniqueName="[Range].[Training Times Last Year].[All]" dimensionUniqueName="[Range]" displayFolder="" count="0" memberValueDatatype="20" unbalanced="0"/>
    <cacheHierarchy uniqueName="[Range].[-2]" caption="-2" attribute="1" defaultMemberUniqueName="[Range].[-2].[All]" allUniqueName="[Range].[-2].[All]" dimensionUniqueName="[Range]" displayFolder="" count="0" memberValueDatatype="20" unbalanced="0"/>
    <cacheHierarchy uniqueName="[Range].[0]" caption="0" attribute="1" defaultMemberUniqueName="[Range].[0].[All]" allUniqueName="[Range].[0].[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CF_attrition count]" caption="CF_attrition count" attribute="1" defaultMemberUniqueName="[Range].[CF_attrition count].[All]" allUniqueName="[Range].[CF_attrition count].[All]" dimensionUniqueName="[Range]" displayFolder="" count="0" memberValueDatatype="20" unbalanced="0"/>
    <cacheHierarchy uniqueName="[Range].[CF_attrition counts]" caption="CF_attrition counts" attribute="1" defaultMemberUniqueName="[Range].[CF_attrition counts].[All]" allUniqueName="[Range].[CF_attrition counts].[All]" dimensionUniqueName="[Range]" displayFolder="" count="0" memberValueDatatype="20" unbalanced="0"/>
    <cacheHierarchy uniqueName="[Range].[CF_attrition rate]" caption="CF_attrition rate" attribute="1" defaultMemberUniqueName="[Range].[CF_attrition rate].[All]" allUniqueName="[Range].[CF_attrition rate].[All]" dimensionUniqueName="[Range]" displayFolder="" count="0" memberValueDatatype="20" unbalanced="0"/>
    <cacheHierarchy uniqueName="[Range].[CF_current Employee]" caption="CF_current Employee" attribute="1" defaultMemberUniqueName="[Range].[CF_current Employee].[All]" allUniqueName="[Range].[CF_current Employee].[All]" dimensionUniqueName="[Range]" displayFolder="" count="0" memberValueDatatype="20" unbalanced="0"/>
    <cacheHierarchy uniqueName="[Range].[Daily Rate]" caption="Daily Rate" attribute="1" defaultMemberUniqueName="[Range].[Daily Rate].[All]" allUniqueName="[Range].[Daily Rate].[All]" dimensionUniqueName="[Range]" displayFolder="" count="0" memberValueDatatype="20" unbalanced="0"/>
    <cacheHierarchy uniqueName="[Range].[Distance From Home]" caption="Distance From Home" attribute="1" defaultMemberUniqueName="[Range].[Distance From Home].[All]" allUniqueName="[Range].[Distance From Hom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Employee Count]" caption="Employee Count" attribute="1" defaultMemberUniqueName="[Range].[Employee Count].[All]" allUniqueName="[Range].[Employee Count].[All]" dimensionUniqueName="[Range]" displayFolder="" count="0" memberValueDatatype="20" unbalanced="0"/>
    <cacheHierarchy uniqueName="[Range].[Environment Satisfaction]" caption="Environment Satisfaction" attribute="1" defaultMemberUniqueName="[Range].[Environment Satisfaction].[All]" allUniqueName="[Range].[Environment Satisfaction].[All]" dimensionUniqueName="[Range]" displayFolder="" count="0" memberValueDatatype="20" unbalanced="0"/>
    <cacheHierarchy uniqueName="[Range].[Hourly Rate]" caption="Hourly Rate" attribute="1" defaultMemberUniqueName="[Range].[Hourly Rate].[All]" allUniqueName="[Range].[Hourly Rate].[All]" dimensionUniqueName="[Range]" displayFolder="" count="0" memberValueDatatype="20" unbalanced="0"/>
    <cacheHierarchy uniqueName="[Range].[Job Involvement]" caption="Job Involvement" attribute="1" defaultMemberUniqueName="[Range].[Job Involvement].[All]" allUniqueName="[Range].[Job Involvement].[All]" dimensionUniqueName="[Range]" displayFolder="" count="0" memberValueDatatype="20" unbalanced="0"/>
    <cacheHierarchy uniqueName="[Range].[Job Level]" caption="Job Level" attribute="1" defaultMemberUniqueName="[Range].[Job Level].[All]" allUniqueName="[Range].[Job Level].[All]" dimensionUniqueName="[Range]" displayFolder="" count="0" memberValueDatatype="20" unbalanced="0"/>
    <cacheHierarchy uniqueName="[Range].[Job Satisfaction]" caption="Job Satisfaction" attribute="1" defaultMemberUniqueName="[Range].[Job Satisfaction].[All]" allUniqueName="[Range].[Job Satisfaction].[All]" dimensionUniqueName="[Range]" displayFolder="" count="0" memberValueDatatype="20" unbalanced="0"/>
    <cacheHierarchy uniqueName="[Range].[Monthly Income]" caption="Monthly Income" attribute="1" defaultMemberUniqueName="[Range].[Monthly Income].[All]" allUniqueName="[Range].[Monthly Income].[All]" dimensionUniqueName="[Range]" displayFolder="" count="0" memberValueDatatype="20" unbalanced="0"/>
    <cacheHierarchy uniqueName="[Range].[Monthly Rate]" caption="Monthly Rate" attribute="1" defaultMemberUniqueName="[Range].[Monthly Rate].[All]" allUniqueName="[Range].[Monthly Rate].[All]" dimensionUniqueName="[Range]" displayFolder="" count="0" memberValueDatatype="20" unbalanced="0"/>
    <cacheHierarchy uniqueName="[Range].[Num Companies Worked]" caption="Num Companies Worked" attribute="1" defaultMemberUniqueName="[Range].[Num Companies Worked].[All]" allUniqueName="[Range].[Num Companies Worked].[All]" dimensionUniqueName="[Range]" displayFolder="" count="0" memberValueDatatype="20" unbalanced="0"/>
    <cacheHierarchy uniqueName="[Range].[Percent Salary Hike]" caption="Percent Salary Hike" attribute="1" defaultMemberUniqueName="[Range].[Percent Salary Hike].[All]" allUniqueName="[Range].[Percent Salary Hik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Relationship Satisfaction]" caption="Relationship Satisfaction" attribute="1" defaultMemberUniqueName="[Range].[Relationship Satisfaction].[All]" allUniqueName="[Range].[Relationship Satisfaction].[All]" dimensionUniqueName="[Range]" displayFolder="" count="0" memberValueDatatype="20" unbalanced="0"/>
    <cacheHierarchy uniqueName="[Range].[Standard Hours]" caption="Standard Hours" attribute="1" defaultMemberUniqueName="[Range].[Standard Hours].[All]" allUniqueName="[Range].[Standard Hours].[All]" dimensionUniqueName="[Range]" displayFolder="" count="0" memberValueDatatype="20" unbalanced="0"/>
    <cacheHierarchy uniqueName="[Range].[Stock Option Level]" caption="Stock Option Level" attribute="1" defaultMemberUniqueName="[Range].[Stock Option Level].[All]" allUniqueName="[Range].[Stock Option Level].[All]" dimensionUniqueName="[Range]" displayFolder="" count="0" memberValueDatatype="20" unbalanced="0"/>
    <cacheHierarchy uniqueName="[Range].[Total Working Years]" caption="Total Working Years" attribute="1" defaultMemberUniqueName="[Range].[Total Working Years].[All]" allUniqueName="[Range].[Total Working Years].[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20" unbalanced="0"/>
    <cacheHierarchy uniqueName="[Range].[Years At Company]" caption="Years At Company" attribute="1" defaultMemberUniqueName="[Range].[Years At Company].[All]" allUniqueName="[Range].[Years At Company].[All]" dimensionUniqueName="[Range]" displayFolder="" count="0" memberValueDatatype="20" unbalanced="0"/>
    <cacheHierarchy uniqueName="[Range].[Years In Current Role]" caption="Years In Current Role" attribute="1" defaultMemberUniqueName="[Range].[Years In Current Role].[All]" allUniqueName="[Range].[Years In Current Role].[All]" dimensionUniqueName="[Range]" displayFolder="" count="0" memberValueDatatype="20" unbalanced="0"/>
    <cacheHierarchy uniqueName="[Range].[Years Since Last Promotion]" caption="Years Since Last Promotion" attribute="1" defaultMemberUniqueName="[Range].[Years Since Last Promotion].[All]" allUniqueName="[Range].[Years Since Last Promotion].[All]" dimensionUniqueName="[Range]" displayFolder="" count="0" memberValueDatatype="20" unbalanced="0"/>
    <cacheHierarchy uniqueName="[Range].[Years With Curr Manager]" caption="Years With Curr Manager" attribute="1" defaultMemberUniqueName="[Range].[Years With Curr Manager].[All]" allUniqueName="[Range].[Years With Curr Manager].[All]" dimensionUniqueName="[Range]" displayFolder="" count="0" memberValueDatatype="20" unbalanced="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fieldsUsage count="2">
        <fieldUsage x="-1"/>
        <fieldUsage x="0"/>
      </fieldsUsage>
    </cacheHierarchy>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61"/>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60"/>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60"/>
        </ext>
      </extLst>
    </cacheHierarchy>
    <cacheHierarchy uniqueName="[Measures].[Sum of Job Satisfaction]" caption="Sum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68"/>
        </ext>
      </extLst>
    </cacheHierarchy>
    <cacheHierarchy uniqueName="[Measures].[Count of Employee Count]" caption="Count of Employee Count" measure="1" displayFolder="" measureGroup="Table_1" count="0" oneField="1" hidden="1">
      <fieldsUsage count="1">
        <fieldUsage x="1"/>
      </fieldsUsage>
      <extLst>
        <ext xmlns:x15="http://schemas.microsoft.com/office/spreadsheetml/2010/11/main" uri="{B97F6D7D-B522-45F9-BDA1-12C45D357490}">
          <x15:cacheHierarchy aggregatedColumn="68"/>
        </ext>
      </extLst>
    </cacheHierarchy>
    <cacheHierarchy uniqueName="[Measures].[Sum of CF_attrition counts]" caption="Sum of CF_attrition counts" measure="1" displayFolder="" measureGroup="Table_1" count="0" hidden="1">
      <extLst>
        <ext xmlns:x15="http://schemas.microsoft.com/office/spreadsheetml/2010/11/main" uri="{B97F6D7D-B522-45F9-BDA1-12C45D357490}">
          <x15:cacheHierarchy aggregatedColumn="62"/>
        </ext>
      </extLst>
    </cacheHierarchy>
    <cacheHierarchy uniqueName="[Measures].[Count of Attrition]" caption="Count of Attrition" measure="1" displayFolder="" measureGroup="Table_1" count="0" hidden="1">
      <extLst>
        <ext xmlns:x15="http://schemas.microsoft.com/office/spreadsheetml/2010/11/main" uri="{B97F6D7D-B522-45F9-BDA1-12C45D357490}">
          <x15:cacheHierarchy aggregatedColumn="44"/>
        </ext>
      </extLst>
    </cacheHierarchy>
  </cacheHierarchies>
  <kpis count="0"/>
  <dimensions count="3">
    <dimension measure="1" name="Measures" uniqueName="[Measures]" caption="Measures"/>
    <dimension name="Range" uniqueName="[Range]" caption="Range"/>
    <dimension name="Table_1" uniqueName="[Table_1]" caption="Table_1"/>
  </dimensions>
  <measureGroups count="2">
    <measureGroup name="Range" caption="Range"/>
    <measureGroup name="Table_1" caption="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zhar Ijtaba" refreshedDate="45468.523983680556" backgroundQuery="1" createdVersion="8" refreshedVersion="8" minRefreshableVersion="3" recordCount="0" supportSubquery="1" supportAdvancedDrill="1" xr:uid="{028EE92F-114E-415A-B5AB-D34225E59EA6}">
  <cacheSource type="external" connectionId="1"/>
  <cacheFields count="4">
    <cacheField name="[Measures].[Count of Employee Number]" caption="Count of Employee Number" numFmtId="0" hierarchy="92" level="32767"/>
    <cacheField name="[Measures].[Sum of CF_attrition count]" caption="Sum of CF_attrition count" numFmtId="0" hierarchy="93" level="32767"/>
    <cacheField name="[Measures].[Average of Age]" caption="Average of Age" numFmtId="0" hierarchy="95" level="32767"/>
    <cacheField name="[Range].[Education Field].[Education Field]" caption="Education Field" numFmtId="0" hierarchy="5" level="1">
      <sharedItems containsSemiMixedTypes="0" containsNonDate="0" containsString="0"/>
    </cacheField>
  </cacheFields>
  <cacheHierarchies count="102">
    <cacheHierarchy uniqueName="[Range].[Attrition]" caption="Attrition" attribute="1" defaultMemberUniqueName="[Range].[Attrition].[All]" allUniqueName="[Range].[Attrition].[All]" dimensionUniqueName="[Range]" displayFolder="" count="0" memberValueDatatype="130" unbalanced="0"/>
    <cacheHierarchy uniqueName="[Range].[Business Travel]" caption="Business Travel" attribute="1" defaultMemberUniqueName="[Range].[Business Travel].[All]" allUniqueName="[Range].[Business Travel].[All]" dimensionUniqueName="[Range]" displayFolder="" count="0" memberValueDatatype="130" unbalanced="0"/>
    <cacheHierarchy uniqueName="[Range].[CF_age band]" caption="CF_age band" attribute="1" defaultMemberUniqueName="[Range].[CF_age band].[All]" allUniqueName="[Range].[CF_age band].[All]" dimensionUniqueName="[Range]" displayFolder="" count="0" memberValueDatatype="130" unbalanced="0"/>
    <cacheHierarchy uniqueName="[Range].[CF_attrition label]" caption="CF_attrition label" attribute="1" defaultMemberUniqueName="[Range].[CF_attrition label].[All]" allUniqueName="[Range].[CF_attrition label].[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Education Field]" caption="Education Field" attribute="1" defaultMemberUniqueName="[Range].[Education Field].[All]" allUniqueName="[Range].[Education Field].[All]" dimensionUniqueName="[Range]" displayFolder="" count="2" memberValueDatatype="130" unbalanced="0">
      <fieldsUsage count="2">
        <fieldUsage x="-1"/>
        <fieldUsage x="3"/>
      </fieldsUsage>
    </cacheHierarchy>
    <cacheHierarchy uniqueName="[Range].[emp no]" caption="emp no" attribute="1" defaultMemberUniqueName="[Range].[emp no].[All]" allUniqueName="[Range].[emp no].[All]" dimensionUniqueName="[Range]" displayFolder="" count="0" memberValueDatatype="130" unbalanced="0"/>
    <cacheHierarchy uniqueName="[Range].[Employee Number]" caption="Employee Number" attribute="1" defaultMemberUniqueName="[Range].[Employee Number].[All]" allUniqueName="[Range].[Employee Number].[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Over Time]" caption="Over Time" attribute="1" defaultMemberUniqueName="[Range].[Over Time].[All]" allUniqueName="[Range].[Over Time].[All]" dimensionUniqueName="[Range]" displayFolder="" count="0" memberValueDatatype="130" unbalanced="0"/>
    <cacheHierarchy uniqueName="[Range].[Over18]" caption="Over18" attribute="1" defaultMemberUniqueName="[Range].[Over18].[All]" allUniqueName="[Range].[Over18].[All]" dimensionUniqueName="[Range]" displayFolder="" count="0" memberValueDatatype="130" unbalanced="0"/>
    <cacheHierarchy uniqueName="[Range].[Training Times Last Year]" caption="Training Times Last Year" attribute="1" defaultMemberUniqueName="[Range].[Training Times Last Year].[All]" allUniqueName="[Range].[Training Times Last Year].[All]" dimensionUniqueName="[Range]" displayFolder="" count="0" memberValueDatatype="20" unbalanced="0"/>
    <cacheHierarchy uniqueName="[Range].[-2]" caption="-2" attribute="1" defaultMemberUniqueName="[Range].[-2].[All]" allUniqueName="[Range].[-2].[All]" dimensionUniqueName="[Range]" displayFolder="" count="0" memberValueDatatype="20" unbalanced="0"/>
    <cacheHierarchy uniqueName="[Range].[0]" caption="0" attribute="1" defaultMemberUniqueName="[Range].[0].[All]" allUniqueName="[Range].[0].[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CF_attrition count]" caption="CF_attrition count" attribute="1" defaultMemberUniqueName="[Range].[CF_attrition count].[All]" allUniqueName="[Range].[CF_attrition count].[All]" dimensionUniqueName="[Range]" displayFolder="" count="0" memberValueDatatype="20" unbalanced="0"/>
    <cacheHierarchy uniqueName="[Range].[CF_attrition counts]" caption="CF_attrition counts" attribute="1" defaultMemberUniqueName="[Range].[CF_attrition counts].[All]" allUniqueName="[Range].[CF_attrition counts].[All]" dimensionUniqueName="[Range]" displayFolder="" count="0" memberValueDatatype="20" unbalanced="0"/>
    <cacheHierarchy uniqueName="[Range].[CF_attrition rate]" caption="CF_attrition rate" attribute="1" defaultMemberUniqueName="[Range].[CF_attrition rate].[All]" allUniqueName="[Range].[CF_attrition rate].[All]" dimensionUniqueName="[Range]" displayFolder="" count="0" memberValueDatatype="20" unbalanced="0"/>
    <cacheHierarchy uniqueName="[Range].[CF_current Employee]" caption="CF_current Employee" attribute="1" defaultMemberUniqueName="[Range].[CF_current Employee].[All]" allUniqueName="[Range].[CF_current Employee].[All]" dimensionUniqueName="[Range]" displayFolder="" count="0" memberValueDatatype="20" unbalanced="0"/>
    <cacheHierarchy uniqueName="[Range].[Daily Rate]" caption="Daily Rate" attribute="1" defaultMemberUniqueName="[Range].[Daily Rate].[All]" allUniqueName="[Range].[Daily Rate].[All]" dimensionUniqueName="[Range]" displayFolder="" count="0" memberValueDatatype="20" unbalanced="0"/>
    <cacheHierarchy uniqueName="[Range].[Distance From Home]" caption="Distance From Home" attribute="1" defaultMemberUniqueName="[Range].[Distance From Home].[All]" allUniqueName="[Range].[Distance From Hom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Employee Count]" caption="Employee Count" attribute="1" defaultMemberUniqueName="[Range].[Employee Count].[All]" allUniqueName="[Range].[Employee Count].[All]" dimensionUniqueName="[Range]" displayFolder="" count="0" memberValueDatatype="20" unbalanced="0"/>
    <cacheHierarchy uniqueName="[Range].[Environment Satisfaction]" caption="Environment Satisfaction" attribute="1" defaultMemberUniqueName="[Range].[Environment Satisfaction].[All]" allUniqueName="[Range].[Environment Satisfaction].[All]" dimensionUniqueName="[Range]" displayFolder="" count="0" memberValueDatatype="20" unbalanced="0"/>
    <cacheHierarchy uniqueName="[Range].[Hourly Rate]" caption="Hourly Rate" attribute="1" defaultMemberUniqueName="[Range].[Hourly Rate].[All]" allUniqueName="[Range].[Hourly Rate].[All]" dimensionUniqueName="[Range]" displayFolder="" count="0" memberValueDatatype="20" unbalanced="0"/>
    <cacheHierarchy uniqueName="[Range].[Job Involvement]" caption="Job Involvement" attribute="1" defaultMemberUniqueName="[Range].[Job Involvement].[All]" allUniqueName="[Range].[Job Involvement].[All]" dimensionUniqueName="[Range]" displayFolder="" count="0" memberValueDatatype="20" unbalanced="0"/>
    <cacheHierarchy uniqueName="[Range].[Job Level]" caption="Job Level" attribute="1" defaultMemberUniqueName="[Range].[Job Level].[All]" allUniqueName="[Range].[Job Level].[All]" dimensionUniqueName="[Range]" displayFolder="" count="0" memberValueDatatype="20" unbalanced="0"/>
    <cacheHierarchy uniqueName="[Range].[Job Satisfaction]" caption="Job Satisfaction" attribute="1" defaultMemberUniqueName="[Range].[Job Satisfaction].[All]" allUniqueName="[Range].[Job Satisfaction].[All]" dimensionUniqueName="[Range]" displayFolder="" count="0" memberValueDatatype="20" unbalanced="0"/>
    <cacheHierarchy uniqueName="[Range].[Monthly Income]" caption="Monthly Income" attribute="1" defaultMemberUniqueName="[Range].[Monthly Income].[All]" allUniqueName="[Range].[Monthly Income].[All]" dimensionUniqueName="[Range]" displayFolder="" count="0" memberValueDatatype="20" unbalanced="0"/>
    <cacheHierarchy uniqueName="[Range].[Monthly Rate]" caption="Monthly Rate" attribute="1" defaultMemberUniqueName="[Range].[Monthly Rate].[All]" allUniqueName="[Range].[Monthly Rate].[All]" dimensionUniqueName="[Range]" displayFolder="" count="0" memberValueDatatype="20" unbalanced="0"/>
    <cacheHierarchy uniqueName="[Range].[Num Companies Worked]" caption="Num Companies Worked" attribute="1" defaultMemberUniqueName="[Range].[Num Companies Worked].[All]" allUniqueName="[Range].[Num Companies Worked].[All]" dimensionUniqueName="[Range]" displayFolder="" count="0" memberValueDatatype="20" unbalanced="0"/>
    <cacheHierarchy uniqueName="[Range].[Percent Salary Hike]" caption="Percent Salary Hike" attribute="1" defaultMemberUniqueName="[Range].[Percent Salary Hike].[All]" allUniqueName="[Range].[Percent Salary Hik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Relationship Satisfaction]" caption="Relationship Satisfaction" attribute="1" defaultMemberUniqueName="[Range].[Relationship Satisfaction].[All]" allUniqueName="[Range].[Relationship Satisfaction].[All]" dimensionUniqueName="[Range]" displayFolder="" count="0" memberValueDatatype="20" unbalanced="0"/>
    <cacheHierarchy uniqueName="[Range].[Standard Hours]" caption="Standard Hours" attribute="1" defaultMemberUniqueName="[Range].[Standard Hours].[All]" allUniqueName="[Range].[Standard Hours].[All]" dimensionUniqueName="[Range]" displayFolder="" count="0" memberValueDatatype="20" unbalanced="0"/>
    <cacheHierarchy uniqueName="[Range].[Stock Option Level]" caption="Stock Option Level" attribute="1" defaultMemberUniqueName="[Range].[Stock Option Level].[All]" allUniqueName="[Range].[Stock Option Level].[All]" dimensionUniqueName="[Range]" displayFolder="" count="0" memberValueDatatype="20" unbalanced="0"/>
    <cacheHierarchy uniqueName="[Range].[Total Working Years]" caption="Total Working Years" attribute="1" defaultMemberUniqueName="[Range].[Total Working Years].[All]" allUniqueName="[Range].[Total Working Years].[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20" unbalanced="0"/>
    <cacheHierarchy uniqueName="[Range].[Years At Company]" caption="Years At Company" attribute="1" defaultMemberUniqueName="[Range].[Years At Company].[All]" allUniqueName="[Range].[Years At Company].[All]" dimensionUniqueName="[Range]" displayFolder="" count="0" memberValueDatatype="20" unbalanced="0"/>
    <cacheHierarchy uniqueName="[Range].[Years In Current Role]" caption="Years In Current Role" attribute="1" defaultMemberUniqueName="[Range].[Years In Current Role].[All]" allUniqueName="[Range].[Years In Current Role].[All]" dimensionUniqueName="[Range]" displayFolder="" count="0" memberValueDatatype="20" unbalanced="0"/>
    <cacheHierarchy uniqueName="[Range].[Years Since Last Promotion]" caption="Years Since Last Promotion" attribute="1" defaultMemberUniqueName="[Range].[Years Since Last Promotion].[All]" allUniqueName="[Range].[Years Since Last Promotion].[All]" dimensionUniqueName="[Range]" displayFolder="" count="0" memberValueDatatype="20" unbalanced="0"/>
    <cacheHierarchy uniqueName="[Range].[Years With Curr Manager]" caption="Years With Curr Manager" attribute="1" defaultMemberUniqueName="[Range].[Years With Curr Manager].[All]" allUniqueName="[Range].[Years With Curr Manager].[All]" dimensionUniqueName="[Range]" displayFolder="" count="0" memberValueDatatype="20" unbalanced="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Count of Employee Number]" caption="Count of Employee Number" measure="1" displayFolder="" measureGroup="Table_1" count="0" oneField="1" hidden="1">
      <fieldsUsage count="1">
        <fieldUsage x="0"/>
      </fieldsUsage>
      <extLst>
        <ext xmlns:x15="http://schemas.microsoft.com/office/spreadsheetml/2010/11/main" uri="{B97F6D7D-B522-45F9-BDA1-12C45D357490}">
          <x15:cacheHierarchy aggregatedColumn="51"/>
        </ext>
      </extLst>
    </cacheHierarchy>
    <cacheHierarchy uniqueName="[Measures].[Sum of CF_attrition count]" caption="Sum of CF_attrition count" measure="1" displayFolder="" measureGroup="Table_1" count="0" oneField="1" hidden="1">
      <fieldsUsage count="1">
        <fieldUsage x="1"/>
      </fieldsUsage>
      <extLst>
        <ext xmlns:x15="http://schemas.microsoft.com/office/spreadsheetml/2010/11/main" uri="{B97F6D7D-B522-45F9-BDA1-12C45D357490}">
          <x15:cacheHierarchy aggregatedColumn="61"/>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60"/>
        </ext>
      </extLst>
    </cacheHierarchy>
    <cacheHierarchy uniqueName="[Measures].[Average of Age]" caption="Average of Age" measure="1" displayFolder="" measureGroup="Table_1" count="0" oneField="1" hidden="1">
      <fieldsUsage count="1">
        <fieldUsage x="2"/>
      </fieldsUsage>
      <extLst>
        <ext xmlns:x15="http://schemas.microsoft.com/office/spreadsheetml/2010/11/main" uri="{B97F6D7D-B522-45F9-BDA1-12C45D357490}">
          <x15:cacheHierarchy aggregatedColumn="60"/>
        </ext>
      </extLst>
    </cacheHierarchy>
    <cacheHierarchy uniqueName="[Measures].[Sum of Job Satisfaction]" caption="Sum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68"/>
        </ext>
      </extLst>
    </cacheHierarchy>
    <cacheHierarchy uniqueName="[Measures].[Count of Employee Count]" caption="Count of Employee Count" measure="1" displayFolder="" measureGroup="Table_1" count="0" hidden="1">
      <extLst>
        <ext xmlns:x15="http://schemas.microsoft.com/office/spreadsheetml/2010/11/main" uri="{B97F6D7D-B522-45F9-BDA1-12C45D357490}">
          <x15:cacheHierarchy aggregatedColumn="68"/>
        </ext>
      </extLst>
    </cacheHierarchy>
    <cacheHierarchy uniqueName="[Measures].[Sum of CF_attrition counts]" caption="Sum of CF_attrition counts" measure="1" displayFolder="" measureGroup="Table_1" count="0" hidden="1">
      <extLst>
        <ext xmlns:x15="http://schemas.microsoft.com/office/spreadsheetml/2010/11/main" uri="{B97F6D7D-B522-45F9-BDA1-12C45D357490}">
          <x15:cacheHierarchy aggregatedColumn="62"/>
        </ext>
      </extLst>
    </cacheHierarchy>
    <cacheHierarchy uniqueName="[Measures].[Count of Attrition]" caption="Count of Attrition" measure="1" displayFolder="" measureGroup="Table_1" count="0" hidden="1">
      <extLst>
        <ext xmlns:x15="http://schemas.microsoft.com/office/spreadsheetml/2010/11/main" uri="{B97F6D7D-B522-45F9-BDA1-12C45D357490}">
          <x15:cacheHierarchy aggregatedColumn="44"/>
        </ext>
      </extLst>
    </cacheHierarchy>
  </cacheHierarchies>
  <kpis count="0"/>
  <dimensions count="3">
    <dimension measure="1" name="Measures" uniqueName="[Measures]" caption="Measures"/>
    <dimension name="Range" uniqueName="[Range]" caption="Range"/>
    <dimension name="Table_1" uniqueName="[Table_1]" caption="Table_1"/>
  </dimensions>
  <measureGroups count="2">
    <measureGroup name="Range" caption="Range"/>
    <measureGroup name="Table_1" caption="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zhar Ijtaba" refreshedDate="45417.806320833333" backgroundQuery="1" createdVersion="3" refreshedVersion="8" minRefreshableVersion="3" recordCount="0" supportSubquery="1" supportAdvancedDrill="1" xr:uid="{8E28828F-FA04-4FC9-A6D8-7469C510DABA}">
  <cacheSource type="external" connectionId="1">
    <extLst>
      <ext xmlns:x14="http://schemas.microsoft.com/office/spreadsheetml/2009/9/main" uri="{F057638F-6D5F-4e77-A914-E7F072B9BCA8}">
        <x14:sourceConnection name="ThisWorkbookDataModel"/>
      </ext>
    </extLst>
  </cacheSource>
  <cacheFields count="0"/>
  <cacheHierarchies count="96">
    <cacheHierarchy uniqueName="[Range].[Attrition]" caption="Attrition" attribute="1" defaultMemberUniqueName="[Range].[Attrition].[All]" allUniqueName="[Range].[Attrition].[All]" dimensionUniqueName="[Range]" displayFolder="" count="0" memberValueDatatype="130" unbalanced="0"/>
    <cacheHierarchy uniqueName="[Range].[Business Travel]" caption="Business Travel" attribute="1" defaultMemberUniqueName="[Range].[Business Travel].[All]" allUniqueName="[Range].[Business Travel].[All]" dimensionUniqueName="[Range]" displayFolder="" count="0" memberValueDatatype="130" unbalanced="0"/>
    <cacheHierarchy uniqueName="[Range].[CF_age band]" caption="CF_age band" attribute="1" defaultMemberUniqueName="[Range].[CF_age band].[All]" allUniqueName="[Range].[CF_age band].[All]" dimensionUniqueName="[Range]" displayFolder="" count="0" memberValueDatatype="130" unbalanced="0"/>
    <cacheHierarchy uniqueName="[Range].[CF_attrition label]" caption="CF_attrition label" attribute="1" defaultMemberUniqueName="[Range].[CF_attrition label].[All]" allUniqueName="[Range].[CF_attrition label].[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Education Field]" caption="Education Field" attribute="1" defaultMemberUniqueName="[Range].[Education Field].[All]" allUniqueName="[Range].[Education Field].[All]" dimensionUniqueName="[Range]" displayFolder="" count="2" memberValueDatatype="130" unbalanced="0"/>
    <cacheHierarchy uniqueName="[Range].[emp no]" caption="emp no" attribute="1" defaultMemberUniqueName="[Range].[emp no].[All]" allUniqueName="[Range].[emp no].[All]" dimensionUniqueName="[Range]" displayFolder="" count="0" memberValueDatatype="130" unbalanced="0"/>
    <cacheHierarchy uniqueName="[Range].[Employee Number]" caption="Employee Number" attribute="1" defaultMemberUniqueName="[Range].[Employee Number].[All]" allUniqueName="[Range].[Employee Number].[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Over Time]" caption="Over Time" attribute="1" defaultMemberUniqueName="[Range].[Over Time].[All]" allUniqueName="[Range].[Over Time].[All]" dimensionUniqueName="[Range]" displayFolder="" count="0" memberValueDatatype="130" unbalanced="0"/>
    <cacheHierarchy uniqueName="[Range].[Over18]" caption="Over18" attribute="1" defaultMemberUniqueName="[Range].[Over18].[All]" allUniqueName="[Range].[Over18].[All]" dimensionUniqueName="[Range]" displayFolder="" count="0" memberValueDatatype="130" unbalanced="0"/>
    <cacheHierarchy uniqueName="[Range].[Training Times Last Year]" caption="Training Times Last Year" attribute="1" defaultMemberUniqueName="[Range].[Training Times Last Year].[All]" allUniqueName="[Range].[Training Times Last Year].[All]" dimensionUniqueName="[Range]" displayFolder="" count="0" memberValueDatatype="20" unbalanced="0"/>
    <cacheHierarchy uniqueName="[Range].[-2]" caption="-2" attribute="1" defaultMemberUniqueName="[Range].[-2].[All]" allUniqueName="[Range].[-2].[All]" dimensionUniqueName="[Range]" displayFolder="" count="0" memberValueDatatype="20" unbalanced="0"/>
    <cacheHierarchy uniqueName="[Range].[0]" caption="0" attribute="1" defaultMemberUniqueName="[Range].[0].[All]" allUniqueName="[Range].[0].[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CF_attrition count]" caption="CF_attrition count" attribute="1" defaultMemberUniqueName="[Range].[CF_attrition count].[All]" allUniqueName="[Range].[CF_attrition count].[All]" dimensionUniqueName="[Range]" displayFolder="" count="0" memberValueDatatype="20" unbalanced="0"/>
    <cacheHierarchy uniqueName="[Range].[CF_attrition counts]" caption="CF_attrition counts" attribute="1" defaultMemberUniqueName="[Range].[CF_attrition counts].[All]" allUniqueName="[Range].[CF_attrition counts].[All]" dimensionUniqueName="[Range]" displayFolder="" count="0" memberValueDatatype="20" unbalanced="0"/>
    <cacheHierarchy uniqueName="[Range].[CF_attrition rate]" caption="CF_attrition rate" attribute="1" defaultMemberUniqueName="[Range].[CF_attrition rate].[All]" allUniqueName="[Range].[CF_attrition rate].[All]" dimensionUniqueName="[Range]" displayFolder="" count="0" memberValueDatatype="20" unbalanced="0"/>
    <cacheHierarchy uniqueName="[Range].[CF_current Employee]" caption="CF_current Employee" attribute="1" defaultMemberUniqueName="[Range].[CF_current Employee].[All]" allUniqueName="[Range].[CF_current Employee].[All]" dimensionUniqueName="[Range]" displayFolder="" count="0" memberValueDatatype="20" unbalanced="0"/>
    <cacheHierarchy uniqueName="[Range].[Daily Rate]" caption="Daily Rate" attribute="1" defaultMemberUniqueName="[Range].[Daily Rate].[All]" allUniqueName="[Range].[Daily Rate].[All]" dimensionUniqueName="[Range]" displayFolder="" count="0" memberValueDatatype="20" unbalanced="0"/>
    <cacheHierarchy uniqueName="[Range].[Distance From Home]" caption="Distance From Home" attribute="1" defaultMemberUniqueName="[Range].[Distance From Home].[All]" allUniqueName="[Range].[Distance From Home].[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Employee Count]" caption="Employee Count" attribute="1" defaultMemberUniqueName="[Range].[Employee Count].[All]" allUniqueName="[Range].[Employee Count].[All]" dimensionUniqueName="[Range]" displayFolder="" count="0" memberValueDatatype="20" unbalanced="0"/>
    <cacheHierarchy uniqueName="[Range].[Environment Satisfaction]" caption="Environment Satisfaction" attribute="1" defaultMemberUniqueName="[Range].[Environment Satisfaction].[All]" allUniqueName="[Range].[Environment Satisfaction].[All]" dimensionUniqueName="[Range]" displayFolder="" count="0" memberValueDatatype="20" unbalanced="0"/>
    <cacheHierarchy uniqueName="[Range].[Hourly Rate]" caption="Hourly Rate" attribute="1" defaultMemberUniqueName="[Range].[Hourly Rate].[All]" allUniqueName="[Range].[Hourly Rate].[All]" dimensionUniqueName="[Range]" displayFolder="" count="0" memberValueDatatype="20" unbalanced="0"/>
    <cacheHierarchy uniqueName="[Range].[Job Involvement]" caption="Job Involvement" attribute="1" defaultMemberUniqueName="[Range].[Job Involvement].[All]" allUniqueName="[Range].[Job Involvement].[All]" dimensionUniqueName="[Range]" displayFolder="" count="0" memberValueDatatype="20" unbalanced="0"/>
    <cacheHierarchy uniqueName="[Range].[Job Level]" caption="Job Level" attribute="1" defaultMemberUniqueName="[Range].[Job Level].[All]" allUniqueName="[Range].[Job Level].[All]" dimensionUniqueName="[Range]" displayFolder="" count="0" memberValueDatatype="20" unbalanced="0"/>
    <cacheHierarchy uniqueName="[Range].[Job Satisfaction]" caption="Job Satisfaction" attribute="1" defaultMemberUniqueName="[Range].[Job Satisfaction].[All]" allUniqueName="[Range].[Job Satisfaction].[All]" dimensionUniqueName="[Range]" displayFolder="" count="0" memberValueDatatype="20" unbalanced="0"/>
    <cacheHierarchy uniqueName="[Range].[Monthly Income]" caption="Monthly Income" attribute="1" defaultMemberUniqueName="[Range].[Monthly Income].[All]" allUniqueName="[Range].[Monthly Income].[All]" dimensionUniqueName="[Range]" displayFolder="" count="0" memberValueDatatype="20" unbalanced="0"/>
    <cacheHierarchy uniqueName="[Range].[Monthly Rate]" caption="Monthly Rate" attribute="1" defaultMemberUniqueName="[Range].[Monthly Rate].[All]" allUniqueName="[Range].[Monthly Rate].[All]" dimensionUniqueName="[Range]" displayFolder="" count="0" memberValueDatatype="20" unbalanced="0"/>
    <cacheHierarchy uniqueName="[Range].[Num Companies Worked]" caption="Num Companies Worked" attribute="1" defaultMemberUniqueName="[Range].[Num Companies Worked].[All]" allUniqueName="[Range].[Num Companies Worked].[All]" dimensionUniqueName="[Range]" displayFolder="" count="0" memberValueDatatype="20" unbalanced="0"/>
    <cacheHierarchy uniqueName="[Range].[Percent Salary Hike]" caption="Percent Salary Hike" attribute="1" defaultMemberUniqueName="[Range].[Percent Salary Hike].[All]" allUniqueName="[Range].[Percent Salary Hik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Relationship Satisfaction]" caption="Relationship Satisfaction" attribute="1" defaultMemberUniqueName="[Range].[Relationship Satisfaction].[All]" allUniqueName="[Range].[Relationship Satisfaction].[All]" dimensionUniqueName="[Range]" displayFolder="" count="0" memberValueDatatype="20" unbalanced="0"/>
    <cacheHierarchy uniqueName="[Range].[Standard Hours]" caption="Standard Hours" attribute="1" defaultMemberUniqueName="[Range].[Standard Hours].[All]" allUniqueName="[Range].[Standard Hours].[All]" dimensionUniqueName="[Range]" displayFolder="" count="0" memberValueDatatype="20" unbalanced="0"/>
    <cacheHierarchy uniqueName="[Range].[Stock Option Level]" caption="Stock Option Level" attribute="1" defaultMemberUniqueName="[Range].[Stock Option Level].[All]" allUniqueName="[Range].[Stock Option Level].[All]" dimensionUniqueName="[Range]" displayFolder="" count="0" memberValueDatatype="20" unbalanced="0"/>
    <cacheHierarchy uniqueName="[Range].[Total Working Years]" caption="Total Working Years" attribute="1" defaultMemberUniqueName="[Range].[Total Working Years].[All]" allUniqueName="[Range].[Total Working Years].[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20" unbalanced="0"/>
    <cacheHierarchy uniqueName="[Range].[Years At Company]" caption="Years At Company" attribute="1" defaultMemberUniqueName="[Range].[Years At Company].[All]" allUniqueName="[Range].[Years At Company].[All]" dimensionUniqueName="[Range]" displayFolder="" count="0" memberValueDatatype="20" unbalanced="0"/>
    <cacheHierarchy uniqueName="[Range].[Years In Current Role]" caption="Years In Current Role" attribute="1" defaultMemberUniqueName="[Range].[Years In Current Role].[All]" allUniqueName="[Range].[Years In Current Role].[All]" dimensionUniqueName="[Range]" displayFolder="" count="0" memberValueDatatype="20" unbalanced="0"/>
    <cacheHierarchy uniqueName="[Range].[Years Since Last Promotion]" caption="Years Since Last Promotion" attribute="1" defaultMemberUniqueName="[Range].[Years Since Last Promotion].[All]" allUniqueName="[Range].[Years Since Last Promotion].[All]" dimensionUniqueName="[Range]" displayFolder="" count="0" memberValueDatatype="20" unbalanced="0"/>
    <cacheHierarchy uniqueName="[Range].[Years With Curr Manager]" caption="Years With Curr Manager" attribute="1" defaultMemberUniqueName="[Range].[Years With Curr Manager].[All]" allUniqueName="[Range].[Years With Curr Manager].[All]" dimensionUniqueName="[Range]" displayFolder="" count="0" memberValueDatatype="20" unbalanced="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51"/>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61"/>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60"/>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60"/>
        </ext>
      </extLst>
    </cacheHierarchy>
  </cacheHierarchies>
  <kpis count="0"/>
  <dimensions count="3">
    <dimension measure="1" name="Measures" uniqueName="[Measures]" caption="Measures"/>
    <dimension name="Range" uniqueName="[Range]" caption="Range"/>
    <dimension name="Table_1" uniqueName="[Table_1]" caption="Table_1"/>
  </dimensions>
  <measureGroups count="2">
    <measureGroup name="Range" caption="Range"/>
    <measureGroup name="Table_1" caption="Table_1"/>
  </measureGroups>
  <maps count="2">
    <map measureGroup="0" dimension="1"/>
    <map measureGroup="1" dimension="2"/>
  </maps>
  <extLst>
    <ext xmlns:x14="http://schemas.microsoft.com/office/spreadsheetml/2009/9/main" uri="{725AE2AE-9491-48be-B2B4-4EB974FC3084}">
      <x14:pivotCacheDefinition slicerData="1" pivotCacheId="11059656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FE645E-4A80-4F56-AB28-DBFDAB87C8AC}" name="KPI" cacheId="12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Count of Employee Number" fld="0" subtotal="count" baseField="0" baseItem="0"/>
    <dataField name="Sum of CF_attrition count" fld="1" baseField="0" baseItem="0"/>
    <dataField name="Average of Age" fld="2" subtotal="average" baseField="0" baseItem="1"/>
  </dataFields>
  <formats count="2">
    <format dxfId="304">
      <pivotArea dataOnly="0" labelOnly="1" outline="0" fieldPosition="0">
        <references count="1">
          <reference field="4294967294" count="3">
            <x v="0"/>
            <x v="1"/>
            <x v="2"/>
          </reference>
        </references>
      </pivotArea>
    </format>
    <format dxfId="303">
      <pivotArea dataOnly="0" labelOnly="1" outline="0" fieldPosition="0">
        <references count="1">
          <reference field="4294967294" count="3">
            <x v="0"/>
            <x v="1"/>
            <x v="2"/>
          </reference>
        </references>
      </pivotArea>
    </format>
  </formats>
  <pivotHierarchies count="102">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Employee Number"/>
    <pivotHierarchy dragToData="1"/>
    <pivotHierarchy dragToData="1"/>
    <pivotHierarchy dragToData="1" caption="Average of Age"/>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41D769-21C3-4704-90F2-BC25D6DE9978}" name="RATING" cacheId="12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Job Satisfaction" fld="0" subtotal="average" baseField="0" baseItem="0" numFmtId="164"/>
  </dataFields>
  <formats count="3">
    <format dxfId="302">
      <pivotArea dataOnly="0" labelOnly="1" outline="0" axis="axisValues" fieldPosition="0"/>
    </format>
    <format dxfId="301">
      <pivotArea dataOnly="0" labelOnly="1" outline="0" axis="axisValues" fieldPosition="0"/>
    </format>
    <format dxfId="300">
      <pivotArea outline="0" collapsedLevelsAreSubtotals="1" fieldPosition="0"/>
    </format>
  </formats>
  <pivotHierarchies count="102">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Education].&amp;[Master's Degre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Job Satisfaction"/>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AR">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2CBD62-2FA0-4DDD-B873-817292561433}" name="Gender" cacheId="12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Employee Count" fld="1" subtotal="count" baseField="0" baseItem="0"/>
  </dataFields>
  <pivotHierarchies count="102">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 Count"/>
    <pivotHierarchy dragToData="1"/>
    <pivotHierarchy dragToData="1"/>
  </pivotHierarchies>
  <pivotTableStyleInfo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1C1E64-EFF6-4BE1-8E46-9FF6952663B0}" name="Education by Attrition" cacheId="12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3">
    <pivotField axis="axisRow" allDrilled="1" subtotalTop="0" showAll="0" sortType="a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3"/>
    </i>
    <i>
      <x/>
    </i>
    <i>
      <x v="4"/>
    </i>
    <i>
      <x v="1"/>
    </i>
    <i t="grand">
      <x/>
    </i>
  </rowItems>
  <colItems count="1">
    <i/>
  </colItems>
  <dataFields count="1">
    <dataField name="Sum of CF_attrition coun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02">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6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F73952-C455-4924-88F7-8EF4A02DF010}" name="PivotTable1" cacheId="126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CF_attrition count" fld="1" showDataAs="percentOfCol" baseField="0" baseItem="0" numFmtId="10"/>
  </dataFields>
  <chartFormats count="8">
    <chartFormat chart="2"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0" count="1" selected="0">
            <x v="0"/>
          </reference>
        </references>
      </pivotArea>
    </chartFormat>
    <chartFormat chart="8" format="7">
      <pivotArea type="data" outline="0" fieldPosition="0">
        <references count="2">
          <reference field="4294967294" count="1" selected="0">
            <x v="0"/>
          </reference>
          <reference field="0" count="1" selected="0">
            <x v="1"/>
          </reference>
        </references>
      </pivotArea>
    </chartFormat>
    <chartFormat chart="8" format="8">
      <pivotArea type="data" outline="0" fieldPosition="0">
        <references count="2">
          <reference field="4294967294" count="1" selected="0">
            <x v="0"/>
          </reference>
          <reference field="0" count="1" selected="0">
            <x v="2"/>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s>
  <pivotHierarchies count="102">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8FADED-59FF-439A-856F-E5687C8DEC65}" name="Attrition by age group" cacheId="12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1"/>
    </i>
    <i>
      <x v="4"/>
    </i>
    <i>
      <x v="2"/>
    </i>
    <i>
      <x v="3"/>
    </i>
    <i t="grand">
      <x/>
    </i>
  </rowItems>
  <colItems count="1">
    <i/>
  </colItems>
  <dataFields count="1">
    <dataField name="Sum of CF_attrition coun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02">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158D90-02A8-4330-82D8-0F89B3BA2FED}" name="Attrition by job" cacheId="12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um of CF_attrition count" fld="1" baseField="0" baseItem="0"/>
  </dataFields>
  <pivotHierarchies count="102">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6" showRowHeaders="1" showColHeaders="1" showRowStripes="0" showColStripes="0" showLastColumn="1"/>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3E5F22-0939-4981-8EF0-244C08748196}" name="Maritial Status" cacheId="12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3">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i>
    <i>
      <x v="2"/>
    </i>
    <i>
      <x v="1"/>
    </i>
    <i t="grand">
      <x/>
    </i>
  </rowItems>
  <colItems count="1">
    <i/>
  </colItems>
  <dataFields count="1">
    <dataField name="Count of Attrition" fld="1" subtotal="count" baseField="0" baseItem="0"/>
  </dataFields>
  <pivotHierarchies count="102">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FE16992D-32EB-456F-BE0C-20901FDC5680}" sourceName="[Range].[Gender]">
  <pivotTables>
    <pivotTable tabId="8" name="RATING"/>
  </pivotTables>
  <data>
    <olap pivotCacheId="110596567">
      <levels count="2">
        <level uniqueName="[Range].[Gender].[(All)]" sourceCaption="(All)" count="0"/>
        <level uniqueName="[Range].[Gender].[Gender]" sourceCaption="Gender" count="3">
          <ranges>
            <range startItem="0">
              <i n="[Range].[Gender].&amp;[Female]" c="Female"/>
              <i n="[Range].[Gender].&amp;[Male]" c="Male"/>
              <i n="[Range].[Gender].&amp;" c="(blank)" nd="1"/>
            </range>
          </ranges>
        </level>
      </levels>
      <selections count="1">
        <selection n="[Range].[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3B6BB1E7-86C6-498C-A864-AFCB1B6FD29A}" sourceName="[Range].[Education Field]">
  <pivotTables>
    <pivotTable tabId="8" name="RATING"/>
    <pivotTable tabId="13" name="Attrition by age group"/>
    <pivotTable tabId="12" name="PivotTable1"/>
    <pivotTable tabId="11" name="Attrition by job"/>
    <pivotTable tabId="14" name="Maritial Status"/>
    <pivotTable tabId="10" name="Education by Attrition"/>
    <pivotTable tabId="9" name="Gender"/>
    <pivotTable tabId="7" name="KPI"/>
  </pivotTables>
  <data>
    <olap pivotCacheId="110596567">
      <levels count="2">
        <level uniqueName="[Range].[Education Field].[(All)]" sourceCaption="(All)" count="0"/>
        <level uniqueName="[Range].[Education Field].[Education Field]" sourceCaption="Education Field" count="7">
          <ranges>
            <range startItem="0">
              <i n="[Range].[Education Field].&amp;[Human Resources]" c="Human Resources"/>
              <i n="[Range].[Education Field].&amp;[Life Sciences]" c="Life Sciences"/>
              <i n="[Range].[Education Field].&amp;[Marketing]" c="Marketing"/>
              <i n="[Range].[Education Field].&amp;[Medical]" c="Medical"/>
              <i n="[Range].[Education Field].&amp;[Other]" c="Other"/>
              <i n="[Range].[Education Field].&amp;[Technical Degree]" c="Technical Degree"/>
              <i n="[Range].[Education Field].&amp;" c="(blank)"/>
            </range>
          </ranges>
        </level>
      </levels>
      <selections count="1">
        <selection n="[Range].[Education Fiel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E10B6893-7921-4B72-9F31-B8DA5A978677}" sourceName="[Table_1].[Gender]">
  <pivotTables>
    <pivotTable tabId="9" name="Gender"/>
    <pivotTable tabId="13" name="Attrition by age group"/>
    <pivotTable tabId="12" name="PivotTable1"/>
    <pivotTable tabId="11" name="Attrition by job"/>
    <pivotTable tabId="14" name="Maritial Status"/>
    <pivotTable tabId="10" name="Education by Attrition"/>
    <pivotTable tabId="8" name="RATING"/>
    <pivotTable tabId="7" name="KPI"/>
  </pivotTables>
  <data>
    <olap pivotCacheId="110596567">
      <levels count="2">
        <level uniqueName="[Table_1].[Gender].[(All)]" sourceCaption="(All)" count="0"/>
        <level uniqueName="[Table_1].[Gender].[Gender]" sourceCaption="Gender" count="2">
          <ranges>
            <range startItem="0">
              <i n="[Table_1].[Gender].&amp;[Female]" c="Female"/>
              <i n="[Table_1].[Gender].&amp;[Male]" c="Male"/>
            </range>
          </ranges>
        </level>
      </levels>
      <selections count="1">
        <selection n="[Table_1].[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2" xr10:uid="{5C6CB1F1-B4C7-4725-96D2-3CBF8B37992A}" sourceName="[Table_1].[Education Field]">
  <pivotTables>
    <pivotTable tabId="13" name="Attrition by age group"/>
    <pivotTable tabId="12" name="PivotTable1"/>
    <pivotTable tabId="11" name="Attrition by job"/>
    <pivotTable tabId="14" name="Maritial Status"/>
    <pivotTable tabId="10" name="Education by Attrition"/>
    <pivotTable tabId="9" name="Gender"/>
    <pivotTable tabId="8" name="RATING"/>
    <pivotTable tabId="7" name="KPI"/>
  </pivotTables>
  <data>
    <olap pivotCacheId="110596567">
      <levels count="2">
        <level uniqueName="[Table_1].[Education Field].[(All)]" sourceCaption="(All)" count="0"/>
        <level uniqueName="[Table_1].[Education Field].[Education Field]" sourceCaption="Education Field" count="6">
          <ranges>
            <range startItem="0">
              <i n="[Table_1].[Education Field].&amp;[Human Resources]" c="Human Resources"/>
              <i n="[Table_1].[Education Field].&amp;[Life Sciences]" c="Life Sciences"/>
              <i n="[Table_1].[Education Field].&amp;[Marketing]" c="Marketing"/>
              <i n="[Table_1].[Education Field].&amp;[Medical]" c="Medical"/>
              <i n="[Table_1].[Education Field].&amp;[Other]" c="Other"/>
              <i n="[Table_1].[Education Field].&amp;[Technical Degree]" c="Technical Degree"/>
            </range>
          </ranges>
        </level>
      </levels>
      <selections count="1">
        <selection n="[Table_1].[Education Field].[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C02ABF9-55E5-4311-9D73-1376679656FD}" sourceName="[Table_1].[Department]">
  <pivotTables>
    <pivotTable tabId="13" name="Attrition by age group"/>
    <pivotTable tabId="12" name="PivotTable1"/>
    <pivotTable tabId="11" name="Attrition by job"/>
    <pivotTable tabId="14" name="Maritial Status"/>
    <pivotTable tabId="10" name="Education by Attrition"/>
    <pivotTable tabId="9" name="Gender"/>
    <pivotTable tabId="8" name="RATING"/>
    <pivotTable tabId="7" name="KPI"/>
  </pivotTables>
  <data>
    <olap pivotCacheId="110596567">
      <levels count="2">
        <level uniqueName="[Table_1].[Department].[(All)]" sourceCaption="(All)" count="0"/>
        <level uniqueName="[Table_1].[Department].[Department]" sourceCaption="Department" count="3">
          <ranges>
            <range startItem="0">
              <i n="[Table_1].[Department].&amp;[HR]" c="HR"/>
              <i n="[Table_1].[Department].&amp;[R&amp;D]" c="R&amp;D"/>
              <i n="[Table_1].[Department].&amp;[Sales]" c="Sales"/>
            </range>
          </ranges>
        </level>
      </levels>
      <selections count="1">
        <selection n="[Table_1].[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A056A4F-1292-4D4F-A401-E5A6A1C5BEFE}" cache="Slicer_Gender2" caption="Gender"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050CB37C-F61F-49DB-8A39-40AB4969BBBD}" cache="Slicer_Gender2" columnCount="2" level="1" style="Slicer Style 1" rowHeight="257175"/>
  <slicer name="Education Field 3" xr10:uid="{2C0D71DD-B087-4197-B0BA-ED6BEB015A00}" cache="Slicer_Education_Field2" level="1" style="Slicer Style 1" rowHeight="257175"/>
  <slicer name="Department 1" xr10:uid="{72AED9DB-F099-441B-99EB-8448C77E2BE8}" cache="Slicer_Department" level="1" style="Slicer Style 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C352BD2E-9C98-41B8-9F26-BBD2064E1358}" cache="Slicer_Gender1" caption="Gender" level="1" rowHeight="257175"/>
  <slicer name="Education Field" xr10:uid="{46A4C6A6-8520-4B27-B1D9-E4B48EFF967A}" cache="Slicer_Education_Field" caption="Education Field" level="1"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F7055A60-2FE8-4666-8B58-32CBD4FA2497}" cache="Slicer_Gender2" caption="Gender" level="1" rowHeight="257175"/>
  <slicer name="Education Field 1" xr10:uid="{137D85CE-79AB-45BA-8549-3B12128E7F59}" cache="Slicer_Education_Field2" caption="Education Field" level="1" rowHeight="25717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2" xr10:uid="{521F99F0-88DD-4AF7-A3E0-524BB3C9A567}" cache="Slicer_Education_Field2" caption="Education Field" level="1" rowHeight="257175"/>
  <slicer name="Department" xr10:uid="{090005E8-C910-41D6-9F25-B9D370B3D804}" cache="Slicer_Department" caption="Department" level="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471">
  <autoFilter ref="A1:AR1471" xr:uid="{00000000-000C-0000-FFFF-FFFF00000000}"/>
  <tableColumns count="44">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27E27-6E5C-4B51-90B5-5ADF51E01BD5}">
  <dimension ref="A3:E9"/>
  <sheetViews>
    <sheetView workbookViewId="0">
      <selection activeCell="F22" sqref="F22"/>
    </sheetView>
  </sheetViews>
  <sheetFormatPr defaultRowHeight="15.75" x14ac:dyDescent="0.5"/>
  <cols>
    <col min="1" max="1" width="23.75" bestFit="1" customWidth="1"/>
    <col min="2" max="2" width="22.0625" bestFit="1" customWidth="1"/>
    <col min="3" max="3" width="13.1875" bestFit="1" customWidth="1"/>
    <col min="4" max="4" width="15.125" bestFit="1" customWidth="1"/>
    <col min="5" max="5" width="11.75" bestFit="1" customWidth="1"/>
  </cols>
  <sheetData>
    <row r="3" spans="1:5" x14ac:dyDescent="0.5">
      <c r="A3" s="2" t="s">
        <v>1554</v>
      </c>
      <c r="B3" s="3" t="s">
        <v>1555</v>
      </c>
      <c r="C3" s="4" t="s">
        <v>1556</v>
      </c>
    </row>
    <row r="4" spans="1:5" x14ac:dyDescent="0.5">
      <c r="A4" s="26">
        <v>1470</v>
      </c>
      <c r="B4" s="27">
        <v>237</v>
      </c>
      <c r="C4" s="28">
        <v>36.923809523809524</v>
      </c>
    </row>
    <row r="7" spans="1:5" x14ac:dyDescent="0.5">
      <c r="A7" s="1" t="s">
        <v>1557</v>
      </c>
      <c r="B7" s="1" t="s">
        <v>1558</v>
      </c>
      <c r="C7" s="1" t="s">
        <v>1559</v>
      </c>
      <c r="D7" s="1" t="s">
        <v>1561</v>
      </c>
      <c r="E7" s="1" t="s">
        <v>1560</v>
      </c>
    </row>
    <row r="8" spans="1:5" x14ac:dyDescent="0.5">
      <c r="A8">
        <f>GETPIVOTDATA("[Measures].[Count of Employee Number]",$A$3)</f>
        <v>1470</v>
      </c>
      <c r="B8">
        <f>GETPIVOTDATA("[Measures].[Sum of CF_attrition count]",$A$3)</f>
        <v>237</v>
      </c>
      <c r="C8" s="6">
        <f>GETPIVOTDATA("[Measures].[Average of Age]",$A$3)</f>
        <v>36.923809523809524</v>
      </c>
      <c r="D8">
        <f>A8-B8</f>
        <v>1233</v>
      </c>
      <c r="E8" s="5">
        <f>B8/A8</f>
        <v>0.16122448979591836</v>
      </c>
    </row>
    <row r="9" spans="1:5" x14ac:dyDescent="0.5">
      <c r="A9" t="s">
        <v>1562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DC13C-7802-41AB-AD07-5D21D3D89FE7}">
  <dimension ref="A3:E7"/>
  <sheetViews>
    <sheetView workbookViewId="0">
      <selection activeCell="D15" sqref="D15"/>
    </sheetView>
  </sheetViews>
  <sheetFormatPr defaultRowHeight="15.75" x14ac:dyDescent="0.5"/>
  <cols>
    <col min="1" max="1" width="12.125" bestFit="1" customWidth="1"/>
    <col min="2" max="2" width="15.3125" bestFit="1" customWidth="1"/>
    <col min="3" max="3" width="22.75" bestFit="1" customWidth="1"/>
    <col min="4" max="4" width="12.5" bestFit="1" customWidth="1"/>
  </cols>
  <sheetData>
    <row r="3" spans="1:5" x14ac:dyDescent="0.5">
      <c r="A3" s="15" t="s">
        <v>1566</v>
      </c>
      <c r="B3" t="s">
        <v>1569</v>
      </c>
      <c r="D3" t="s">
        <v>1570</v>
      </c>
      <c r="E3" t="s">
        <v>0</v>
      </c>
    </row>
    <row r="4" spans="1:5" x14ac:dyDescent="0.5">
      <c r="A4" s="16" t="s">
        <v>79</v>
      </c>
      <c r="B4" s="17">
        <v>327</v>
      </c>
      <c r="D4" t="str">
        <f>A4</f>
        <v>Divorced</v>
      </c>
      <c r="E4">
        <f>GETPIVOTDATA("[Measures].[Count of Attrition]",$A$3,"[Table_1].[Marital Status]","[Table_1].[Marital Status].&amp;[" &amp; A4 &amp; "]")</f>
        <v>327</v>
      </c>
    </row>
    <row r="5" spans="1:5" x14ac:dyDescent="0.5">
      <c r="A5" s="16" t="s">
        <v>53</v>
      </c>
      <c r="B5" s="17">
        <v>470</v>
      </c>
      <c r="D5" t="str">
        <f t="shared" ref="D5:D6" si="0">A5</f>
        <v>Single</v>
      </c>
      <c r="E5">
        <f t="shared" ref="E5:E6" si="1">GETPIVOTDATA("[Measures].[Count of Attrition]",$A$3,"[Table_1].[Marital Status]","[Table_1].[Marital Status].&amp;[" &amp; A5 &amp; "]")</f>
        <v>470</v>
      </c>
    </row>
    <row r="6" spans="1:5" x14ac:dyDescent="0.5">
      <c r="A6" s="16" t="s">
        <v>64</v>
      </c>
      <c r="B6" s="17">
        <v>673</v>
      </c>
      <c r="D6" t="str">
        <f t="shared" si="0"/>
        <v>Married</v>
      </c>
      <c r="E6">
        <f t="shared" si="1"/>
        <v>673</v>
      </c>
    </row>
    <row r="7" spans="1:5" x14ac:dyDescent="0.5">
      <c r="A7" s="16" t="s">
        <v>1571</v>
      </c>
      <c r="B7" s="17">
        <v>1470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471"/>
  <sheetViews>
    <sheetView topLeftCell="A2" workbookViewId="0">
      <selection activeCell="I21" sqref="I21"/>
    </sheetView>
  </sheetViews>
  <sheetFormatPr defaultColWidth="11.25" defaultRowHeight="15" customHeight="1" x14ac:dyDescent="0.5"/>
  <cols>
    <col min="1" max="1" width="9.75" customWidth="1"/>
    <col min="2" max="2" width="15.4375" customWidth="1"/>
    <col min="3" max="3" width="13.3125" customWidth="1"/>
    <col min="4" max="4" width="17.5625" customWidth="1"/>
    <col min="5" max="5" width="12.75" customWidth="1"/>
    <col min="6" max="6" width="15.4375" customWidth="1"/>
    <col min="7" max="7" width="9" customWidth="1"/>
    <col min="8" max="8" width="18.125" customWidth="1"/>
    <col min="9" max="9" width="8.5625" customWidth="1"/>
    <col min="10" max="10" width="23.3125" customWidth="1"/>
    <col min="11" max="11" width="14.4375" customWidth="1"/>
    <col min="12" max="12" width="11.25" customWidth="1"/>
    <col min="13" max="13" width="8.5625" customWidth="1"/>
    <col min="14" max="14" width="22.75" customWidth="1"/>
    <col min="15" max="17" width="8.5625" customWidth="1"/>
    <col min="18" max="18" width="17.875" customWidth="1"/>
    <col min="19" max="19" width="18.6875" customWidth="1"/>
    <col min="20" max="20" width="16.4375" customWidth="1"/>
    <col min="21" max="21" width="20.4375" customWidth="1"/>
    <col min="22" max="22" width="11.125" customWidth="1"/>
    <col min="23" max="23" width="20.125" customWidth="1"/>
    <col min="24" max="24" width="16" customWidth="1"/>
    <col min="25" max="25" width="16.4375" customWidth="1"/>
    <col min="26" max="26" width="23.5625" customWidth="1"/>
    <col min="27" max="27" width="12.4375" customWidth="1"/>
    <col min="28" max="28" width="16.4375" customWidth="1"/>
    <col min="29" max="29" width="10.25" customWidth="1"/>
    <col min="30" max="30" width="15.6875" customWidth="1"/>
    <col min="31" max="31" width="16.3125" customWidth="1"/>
    <col min="32" max="32" width="14" customWidth="1"/>
    <col min="33" max="33" width="23.5625" customWidth="1"/>
    <col min="34" max="34" width="18.75" customWidth="1"/>
    <col min="35" max="35" width="19.125" customWidth="1"/>
    <col min="36" max="36" width="23.3125" customWidth="1"/>
    <col min="37" max="37" width="15.6875" customWidth="1"/>
    <col min="38" max="38" width="18.25" customWidth="1"/>
    <col min="39" max="39" width="19.4375" customWidth="1"/>
    <col min="40" max="40" width="17.5625" customWidth="1"/>
    <col min="41" max="41" width="17.875" customWidth="1"/>
    <col min="42" max="42" width="20.3125" customWidth="1"/>
    <col min="43" max="43" width="25.25" customWidth="1"/>
    <col min="44" max="44" width="23.6875" customWidth="1"/>
  </cols>
  <sheetData>
    <row r="1" spans="1:44" ht="15" customHeight="1" x14ac:dyDescent="0.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ht="15" customHeight="1" x14ac:dyDescent="0.5">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ht="15" customHeight="1" x14ac:dyDescent="0.5">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ht="15" customHeight="1" x14ac:dyDescent="0.5">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ht="15" customHeight="1" x14ac:dyDescent="0.5">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ht="15" customHeight="1" x14ac:dyDescent="0.5">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ht="15" customHeight="1" x14ac:dyDescent="0.5">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ht="15" customHeight="1" x14ac:dyDescent="0.5">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ht="15" customHeight="1" x14ac:dyDescent="0.5">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ht="15" customHeight="1" x14ac:dyDescent="0.5">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ht="15" customHeight="1" x14ac:dyDescent="0.5">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ht="15" customHeight="1" x14ac:dyDescent="0.5">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ht="15" customHeight="1" x14ac:dyDescent="0.5">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ht="15" customHeight="1" x14ac:dyDescent="0.5">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ht="15" customHeight="1" x14ac:dyDescent="0.5">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ht="15" customHeight="1" x14ac:dyDescent="0.5">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ht="15" customHeight="1" x14ac:dyDescent="0.5">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ht="15" customHeight="1" x14ac:dyDescent="0.5">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ht="15" customHeight="1" x14ac:dyDescent="0.5">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ht="15" customHeight="1" x14ac:dyDescent="0.5">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ht="15" customHeight="1" x14ac:dyDescent="0.5">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ht="15" customHeight="1" x14ac:dyDescent="0.5">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ht="15" customHeight="1" x14ac:dyDescent="0.5">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ht="15" customHeight="1" x14ac:dyDescent="0.5">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ht="15" customHeight="1" x14ac:dyDescent="0.5">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ht="15" customHeight="1" x14ac:dyDescent="0.5">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ht="15" customHeight="1" x14ac:dyDescent="0.5">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ht="15" customHeight="1" x14ac:dyDescent="0.5">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ht="15" customHeight="1" x14ac:dyDescent="0.5">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ht="15" customHeight="1" x14ac:dyDescent="0.5">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ht="15" customHeight="1" x14ac:dyDescent="0.5">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ht="15" customHeight="1" x14ac:dyDescent="0.5">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ht="15.75" x14ac:dyDescent="0.5">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ht="15.75" x14ac:dyDescent="0.5">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ht="15.75" x14ac:dyDescent="0.5">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ht="15.75" x14ac:dyDescent="0.5">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ht="15.75" x14ac:dyDescent="0.5">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ht="15.75" x14ac:dyDescent="0.5">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ht="15.75" x14ac:dyDescent="0.5">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ht="15.75" x14ac:dyDescent="0.5">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ht="15.75" x14ac:dyDescent="0.5">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ht="15.75" x14ac:dyDescent="0.5">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ht="15.75" x14ac:dyDescent="0.5">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ht="15.75" x14ac:dyDescent="0.5">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ht="15.75" x14ac:dyDescent="0.5">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ht="15.75" x14ac:dyDescent="0.5">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ht="15.75" x14ac:dyDescent="0.5">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ht="15.75" x14ac:dyDescent="0.5">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ht="15.75" x14ac:dyDescent="0.5">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ht="15.75" x14ac:dyDescent="0.5">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ht="15.75" x14ac:dyDescent="0.5">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ht="15.75" x14ac:dyDescent="0.5">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ht="15.75" x14ac:dyDescent="0.5">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ht="15.75" x14ac:dyDescent="0.5">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ht="15.75" x14ac:dyDescent="0.5">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ht="15.75" x14ac:dyDescent="0.5">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ht="15.75" x14ac:dyDescent="0.5">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ht="15.75" x14ac:dyDescent="0.5">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ht="15.75" x14ac:dyDescent="0.5">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ht="15.75" x14ac:dyDescent="0.5">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ht="15.75" x14ac:dyDescent="0.5">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ht="15.75" x14ac:dyDescent="0.5">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ht="15.75" x14ac:dyDescent="0.5">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ht="15.75" x14ac:dyDescent="0.5">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ht="15.75" x14ac:dyDescent="0.5">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ht="15.75" x14ac:dyDescent="0.5">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ht="15.75" x14ac:dyDescent="0.5">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ht="15.75" x14ac:dyDescent="0.5">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ht="15.75" x14ac:dyDescent="0.5">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ht="15.75" x14ac:dyDescent="0.5">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ht="15.75" x14ac:dyDescent="0.5">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ht="15.75" x14ac:dyDescent="0.5">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ht="15.75" x14ac:dyDescent="0.5">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ht="15.75" x14ac:dyDescent="0.5">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ht="15.75" x14ac:dyDescent="0.5">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ht="15.75" x14ac:dyDescent="0.5">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ht="15.75" x14ac:dyDescent="0.5">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ht="15.75" x14ac:dyDescent="0.5">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ht="15.75" x14ac:dyDescent="0.5">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ht="15.75" x14ac:dyDescent="0.5">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ht="15.75" x14ac:dyDescent="0.5">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ht="15.75" x14ac:dyDescent="0.5">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ht="15.75" x14ac:dyDescent="0.5">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ht="15.75" x14ac:dyDescent="0.5">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ht="15.75" x14ac:dyDescent="0.5">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ht="15.75" x14ac:dyDescent="0.5">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ht="15.75" x14ac:dyDescent="0.5">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ht="15.75" x14ac:dyDescent="0.5">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ht="15.75" x14ac:dyDescent="0.5">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ht="15.75" x14ac:dyDescent="0.5">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ht="15.75" x14ac:dyDescent="0.5">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ht="15.75" x14ac:dyDescent="0.5">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ht="15.75" x14ac:dyDescent="0.5">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ht="15.75" x14ac:dyDescent="0.5">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ht="15.75" x14ac:dyDescent="0.5">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ht="15.75" x14ac:dyDescent="0.5">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ht="15.75" x14ac:dyDescent="0.5">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ht="15.75" x14ac:dyDescent="0.5">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ht="15.75" x14ac:dyDescent="0.5">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ht="15.75" x14ac:dyDescent="0.5">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ht="15.75" x14ac:dyDescent="0.5">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ht="15.75" x14ac:dyDescent="0.5">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ht="15.75" x14ac:dyDescent="0.5">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ht="15.75" x14ac:dyDescent="0.5">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ht="15.75" x14ac:dyDescent="0.5">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ht="15.75" x14ac:dyDescent="0.5">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ht="15.75" x14ac:dyDescent="0.5">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ht="15.75" x14ac:dyDescent="0.5">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ht="15.75" x14ac:dyDescent="0.5">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ht="15.75" x14ac:dyDescent="0.5">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ht="15.75" x14ac:dyDescent="0.5">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ht="15.75" x14ac:dyDescent="0.5">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ht="15.75" x14ac:dyDescent="0.5">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ht="15.75" x14ac:dyDescent="0.5">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ht="15.75" x14ac:dyDescent="0.5">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ht="15.75" x14ac:dyDescent="0.5">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ht="15.75" x14ac:dyDescent="0.5">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ht="15.75" x14ac:dyDescent="0.5">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ht="15.75" x14ac:dyDescent="0.5">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ht="15.75" x14ac:dyDescent="0.5">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ht="15.75" x14ac:dyDescent="0.5">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ht="15.75" x14ac:dyDescent="0.5">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ht="15.75" x14ac:dyDescent="0.5">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ht="15.75" x14ac:dyDescent="0.5">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ht="15.75" x14ac:dyDescent="0.5">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ht="15.75" x14ac:dyDescent="0.5">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ht="15.75" x14ac:dyDescent="0.5">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ht="15.75" x14ac:dyDescent="0.5">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ht="15.75" x14ac:dyDescent="0.5">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ht="15.75" x14ac:dyDescent="0.5">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ht="15.75" x14ac:dyDescent="0.5">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ht="15.75" x14ac:dyDescent="0.5">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ht="15.75" x14ac:dyDescent="0.5">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ht="15.75" x14ac:dyDescent="0.5">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ht="15.75" x14ac:dyDescent="0.5">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ht="15.75" x14ac:dyDescent="0.5">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ht="15.75" x14ac:dyDescent="0.5">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ht="15.75" x14ac:dyDescent="0.5">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ht="15.75" x14ac:dyDescent="0.5">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ht="15.75" x14ac:dyDescent="0.5">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ht="15.75" x14ac:dyDescent="0.5">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ht="15.75" x14ac:dyDescent="0.5">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ht="15.75" x14ac:dyDescent="0.5">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ht="15.75" x14ac:dyDescent="0.5">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ht="15.75" x14ac:dyDescent="0.5">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ht="15.75" x14ac:dyDescent="0.5">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ht="15.75" x14ac:dyDescent="0.5">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ht="15.75" x14ac:dyDescent="0.5">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ht="15.75" x14ac:dyDescent="0.5">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ht="15.75" x14ac:dyDescent="0.5">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ht="15.75" x14ac:dyDescent="0.5">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ht="15.75" x14ac:dyDescent="0.5">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ht="15.75" x14ac:dyDescent="0.5">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ht="15.75" x14ac:dyDescent="0.5">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ht="15.75" x14ac:dyDescent="0.5">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ht="15.75" x14ac:dyDescent="0.5">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ht="15.75" x14ac:dyDescent="0.5">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ht="15.75" x14ac:dyDescent="0.5">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ht="15.75" x14ac:dyDescent="0.5">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ht="15.75" x14ac:dyDescent="0.5">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ht="15.75" x14ac:dyDescent="0.5">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ht="15.75" x14ac:dyDescent="0.5">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ht="15.75" x14ac:dyDescent="0.5">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ht="15.75" x14ac:dyDescent="0.5">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ht="15.75" x14ac:dyDescent="0.5">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ht="15.75" x14ac:dyDescent="0.5">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ht="15.75" x14ac:dyDescent="0.5">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ht="15.75" x14ac:dyDescent="0.5">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ht="15.75" x14ac:dyDescent="0.5">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ht="15.75" x14ac:dyDescent="0.5">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ht="15.75" x14ac:dyDescent="0.5">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ht="15.75" x14ac:dyDescent="0.5">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ht="15.75" x14ac:dyDescent="0.5">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ht="15.75" x14ac:dyDescent="0.5">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ht="15.75" x14ac:dyDescent="0.5">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ht="15.75" x14ac:dyDescent="0.5">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ht="15.75" x14ac:dyDescent="0.5">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ht="15.75" x14ac:dyDescent="0.5">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ht="15.75" x14ac:dyDescent="0.5">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ht="15.75" x14ac:dyDescent="0.5">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ht="15.75" x14ac:dyDescent="0.5">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ht="15.75" x14ac:dyDescent="0.5">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ht="15.75" x14ac:dyDescent="0.5">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ht="15.75" x14ac:dyDescent="0.5">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ht="15.75" x14ac:dyDescent="0.5">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ht="15.75" x14ac:dyDescent="0.5">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ht="15.75" x14ac:dyDescent="0.5">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ht="15.75" x14ac:dyDescent="0.5">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ht="15.75" x14ac:dyDescent="0.5">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ht="15.75" x14ac:dyDescent="0.5">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ht="15.75" x14ac:dyDescent="0.5">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ht="15.75" x14ac:dyDescent="0.5">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ht="15.75" x14ac:dyDescent="0.5">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ht="15.75" x14ac:dyDescent="0.5">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ht="15.75" x14ac:dyDescent="0.5">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ht="15.75" x14ac:dyDescent="0.5">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ht="15.75" x14ac:dyDescent="0.5">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ht="15.75" x14ac:dyDescent="0.5">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ht="15.75" x14ac:dyDescent="0.5">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ht="15.75" x14ac:dyDescent="0.5">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ht="15.75" x14ac:dyDescent="0.5">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ht="15.75" x14ac:dyDescent="0.5">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ht="15.75" x14ac:dyDescent="0.5">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ht="15.75" x14ac:dyDescent="0.5">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ht="15.75" x14ac:dyDescent="0.5">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ht="15.75" x14ac:dyDescent="0.5">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ht="15.75" x14ac:dyDescent="0.5">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ht="15.75" x14ac:dyDescent="0.5">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ht="15.75" x14ac:dyDescent="0.5">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ht="15.75" x14ac:dyDescent="0.5">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ht="15.75" x14ac:dyDescent="0.5">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ht="15.75" x14ac:dyDescent="0.5">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ht="15.75" x14ac:dyDescent="0.5">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ht="15.75" x14ac:dyDescent="0.5">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ht="15.75" x14ac:dyDescent="0.5">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ht="15.75" x14ac:dyDescent="0.5">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ht="15.75" x14ac:dyDescent="0.5">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ht="15.75" x14ac:dyDescent="0.5">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ht="15.75" x14ac:dyDescent="0.5">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ht="15.75" x14ac:dyDescent="0.5">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ht="15.75" x14ac:dyDescent="0.5">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ht="15.75" x14ac:dyDescent="0.5">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ht="15.75" x14ac:dyDescent="0.5">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ht="15.75" x14ac:dyDescent="0.5">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ht="15.75" x14ac:dyDescent="0.5">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ht="15.75" x14ac:dyDescent="0.5">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ht="15.75" x14ac:dyDescent="0.5">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ht="15.75" x14ac:dyDescent="0.5">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ht="15.75" x14ac:dyDescent="0.5">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ht="15.75" x14ac:dyDescent="0.5">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ht="15.75" x14ac:dyDescent="0.5">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ht="15.75" x14ac:dyDescent="0.5">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ht="15.75" x14ac:dyDescent="0.5">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ht="15.75" x14ac:dyDescent="0.5">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ht="15.75" x14ac:dyDescent="0.5">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ht="15.75" x14ac:dyDescent="0.5">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ht="15.75" x14ac:dyDescent="0.5">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ht="15.75" x14ac:dyDescent="0.5">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ht="15.75" x14ac:dyDescent="0.5">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ht="15.75" x14ac:dyDescent="0.5">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ht="15.75" x14ac:dyDescent="0.5">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ht="15.75" x14ac:dyDescent="0.5">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ht="15.75" x14ac:dyDescent="0.5">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ht="15.75" x14ac:dyDescent="0.5">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ht="15.75" x14ac:dyDescent="0.5">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ht="15.75" x14ac:dyDescent="0.5">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ht="15.75" x14ac:dyDescent="0.5">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ht="15.75" x14ac:dyDescent="0.5">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ht="15.75" x14ac:dyDescent="0.5">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ht="15.75" x14ac:dyDescent="0.5">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ht="15.75" x14ac:dyDescent="0.5">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ht="15.75" x14ac:dyDescent="0.5">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ht="15.75" x14ac:dyDescent="0.5">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ht="15.75" x14ac:dyDescent="0.5">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ht="15.75" x14ac:dyDescent="0.5">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ht="15.75" x14ac:dyDescent="0.5">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ht="15.75" x14ac:dyDescent="0.5">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ht="15.75" x14ac:dyDescent="0.5">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ht="15.75" x14ac:dyDescent="0.5">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ht="15.75" x14ac:dyDescent="0.5">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ht="15.75" x14ac:dyDescent="0.5">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ht="15.75" x14ac:dyDescent="0.5">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ht="15.75" x14ac:dyDescent="0.5">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ht="15.75" x14ac:dyDescent="0.5">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ht="15.75" x14ac:dyDescent="0.5">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ht="15.75" x14ac:dyDescent="0.5">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ht="15.75" x14ac:dyDescent="0.5">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ht="15.75" x14ac:dyDescent="0.5">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ht="15.75" x14ac:dyDescent="0.5">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ht="15.75" x14ac:dyDescent="0.5">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ht="15.75" x14ac:dyDescent="0.5">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ht="15.75" x14ac:dyDescent="0.5">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ht="15.75" x14ac:dyDescent="0.5">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ht="15.75" x14ac:dyDescent="0.5">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ht="15.75" x14ac:dyDescent="0.5">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ht="15.75" x14ac:dyDescent="0.5">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ht="15.75" x14ac:dyDescent="0.5">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ht="15.75" x14ac:dyDescent="0.5">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ht="15.75" x14ac:dyDescent="0.5">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ht="15.75" x14ac:dyDescent="0.5">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ht="15.75" x14ac:dyDescent="0.5">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ht="15.75" x14ac:dyDescent="0.5">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ht="15.75" x14ac:dyDescent="0.5">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ht="15.75" x14ac:dyDescent="0.5">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ht="15.75" x14ac:dyDescent="0.5">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ht="15.75" x14ac:dyDescent="0.5">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ht="15.75" x14ac:dyDescent="0.5">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ht="15.75" x14ac:dyDescent="0.5">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ht="15.75" x14ac:dyDescent="0.5">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ht="15.75" x14ac:dyDescent="0.5">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ht="15.75" x14ac:dyDescent="0.5">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ht="15.75" x14ac:dyDescent="0.5">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ht="15.75" x14ac:dyDescent="0.5">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ht="15.75" x14ac:dyDescent="0.5">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ht="15.75" x14ac:dyDescent="0.5">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ht="15.75" x14ac:dyDescent="0.5">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ht="15.75" x14ac:dyDescent="0.5">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ht="15.75" x14ac:dyDescent="0.5">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ht="15.75" x14ac:dyDescent="0.5">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ht="15.75" x14ac:dyDescent="0.5">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ht="15.75" x14ac:dyDescent="0.5">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ht="15.75" x14ac:dyDescent="0.5">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ht="15.75" x14ac:dyDescent="0.5">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ht="15.75" x14ac:dyDescent="0.5">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ht="15.75" x14ac:dyDescent="0.5">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ht="15.75" x14ac:dyDescent="0.5">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ht="15.75" x14ac:dyDescent="0.5">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ht="15.75" x14ac:dyDescent="0.5">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ht="15.75" x14ac:dyDescent="0.5">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ht="15.75" x14ac:dyDescent="0.5">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ht="15.75" x14ac:dyDescent="0.5">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ht="15.75" x14ac:dyDescent="0.5">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ht="15.75" x14ac:dyDescent="0.5">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ht="15.75" x14ac:dyDescent="0.5">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ht="15.75" x14ac:dyDescent="0.5">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ht="15.75" x14ac:dyDescent="0.5">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ht="15.75" x14ac:dyDescent="0.5">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ht="15.75" x14ac:dyDescent="0.5">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ht="15.75" x14ac:dyDescent="0.5">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ht="15.75" x14ac:dyDescent="0.5">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ht="15.75" x14ac:dyDescent="0.5">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ht="15.75" x14ac:dyDescent="0.5">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ht="15.75" x14ac:dyDescent="0.5">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ht="15.75" x14ac:dyDescent="0.5">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ht="15.75" x14ac:dyDescent="0.5">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ht="15.75" x14ac:dyDescent="0.5">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ht="15.75" x14ac:dyDescent="0.5">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ht="15.75" x14ac:dyDescent="0.5">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ht="15.75" x14ac:dyDescent="0.5">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ht="15.75" x14ac:dyDescent="0.5">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ht="15.75" x14ac:dyDescent="0.5">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ht="15.75" x14ac:dyDescent="0.5">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ht="15.75" x14ac:dyDescent="0.5">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ht="15.75" x14ac:dyDescent="0.5">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ht="15.75" x14ac:dyDescent="0.5">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ht="15.75" x14ac:dyDescent="0.5">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ht="15.75" x14ac:dyDescent="0.5">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ht="15.75" x14ac:dyDescent="0.5">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ht="15.75" x14ac:dyDescent="0.5">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ht="15.75" x14ac:dyDescent="0.5">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ht="15.75" x14ac:dyDescent="0.5">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ht="15.75" x14ac:dyDescent="0.5">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ht="15.75" x14ac:dyDescent="0.5">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ht="15.75" x14ac:dyDescent="0.5">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ht="15.75" x14ac:dyDescent="0.5">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ht="15.75" x14ac:dyDescent="0.5">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ht="15.75" x14ac:dyDescent="0.5">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ht="15.75" x14ac:dyDescent="0.5">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ht="15.75" x14ac:dyDescent="0.5">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ht="15.75" x14ac:dyDescent="0.5">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ht="15.75" x14ac:dyDescent="0.5">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ht="15.75" x14ac:dyDescent="0.5">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ht="15.75" x14ac:dyDescent="0.5">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ht="15.75" x14ac:dyDescent="0.5">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ht="15.75" x14ac:dyDescent="0.5">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ht="15.75" x14ac:dyDescent="0.5">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ht="15.75" x14ac:dyDescent="0.5">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ht="15.75" x14ac:dyDescent="0.5">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ht="15.75" x14ac:dyDescent="0.5">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ht="15.75" x14ac:dyDescent="0.5">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ht="15.75" x14ac:dyDescent="0.5">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ht="15.75" x14ac:dyDescent="0.5">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ht="15.75" x14ac:dyDescent="0.5">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ht="15.75" x14ac:dyDescent="0.5">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ht="15.75" x14ac:dyDescent="0.5">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ht="15.75" x14ac:dyDescent="0.5">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ht="15.75" x14ac:dyDescent="0.5">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ht="15.75" x14ac:dyDescent="0.5">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ht="15.75" x14ac:dyDescent="0.5">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ht="15.75" x14ac:dyDescent="0.5">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ht="15.75" x14ac:dyDescent="0.5">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ht="15.75" x14ac:dyDescent="0.5">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ht="15.75" x14ac:dyDescent="0.5">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ht="15.75" x14ac:dyDescent="0.5">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ht="15.75" x14ac:dyDescent="0.5">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ht="15.75" x14ac:dyDescent="0.5">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ht="15.75" x14ac:dyDescent="0.5">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ht="15.75" x14ac:dyDescent="0.5">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ht="15.75" x14ac:dyDescent="0.5">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ht="15.75" x14ac:dyDescent="0.5">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ht="15.75" x14ac:dyDescent="0.5">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ht="15.75" x14ac:dyDescent="0.5">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ht="15.75" x14ac:dyDescent="0.5">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ht="15.75" x14ac:dyDescent="0.5">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ht="15.75" x14ac:dyDescent="0.5">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ht="15.75" x14ac:dyDescent="0.5">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ht="15.75" x14ac:dyDescent="0.5">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ht="15.75" x14ac:dyDescent="0.5">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ht="15.75" x14ac:dyDescent="0.5">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ht="15.75" x14ac:dyDescent="0.5">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ht="15.75" x14ac:dyDescent="0.5">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ht="15.75" x14ac:dyDescent="0.5">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ht="15.75" x14ac:dyDescent="0.5">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ht="15.75" x14ac:dyDescent="0.5">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ht="15.75" x14ac:dyDescent="0.5">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ht="15.75" x14ac:dyDescent="0.5">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ht="15.75" x14ac:dyDescent="0.5">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ht="15.75" x14ac:dyDescent="0.5">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ht="15.75" x14ac:dyDescent="0.5">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ht="15.75" x14ac:dyDescent="0.5">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ht="15.75" x14ac:dyDescent="0.5">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ht="15.75" x14ac:dyDescent="0.5">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ht="15.75" x14ac:dyDescent="0.5">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ht="15.75" x14ac:dyDescent="0.5">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ht="15.75" x14ac:dyDescent="0.5">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ht="15.75" x14ac:dyDescent="0.5">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ht="15.75" x14ac:dyDescent="0.5">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ht="15.75" x14ac:dyDescent="0.5">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ht="15.75" x14ac:dyDescent="0.5">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ht="15.75" x14ac:dyDescent="0.5">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ht="15.75" x14ac:dyDescent="0.5">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ht="15.75" x14ac:dyDescent="0.5">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ht="15.75" x14ac:dyDescent="0.5">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ht="15.75" x14ac:dyDescent="0.5">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ht="15.75" x14ac:dyDescent="0.5">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ht="15.75" x14ac:dyDescent="0.5">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ht="15.75" x14ac:dyDescent="0.5">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ht="15.75" x14ac:dyDescent="0.5">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ht="15.75" x14ac:dyDescent="0.5">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ht="15.75" x14ac:dyDescent="0.5">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ht="15.75" x14ac:dyDescent="0.5">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ht="15.75" x14ac:dyDescent="0.5">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ht="15.75" x14ac:dyDescent="0.5">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ht="15.75" x14ac:dyDescent="0.5">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ht="15.75" x14ac:dyDescent="0.5">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ht="15.75" x14ac:dyDescent="0.5">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ht="15.75" x14ac:dyDescent="0.5">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ht="15.75" x14ac:dyDescent="0.5">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ht="15.75" x14ac:dyDescent="0.5">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ht="15.75" x14ac:dyDescent="0.5">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ht="15.75" x14ac:dyDescent="0.5">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ht="15.75" x14ac:dyDescent="0.5">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ht="15.75" x14ac:dyDescent="0.5">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ht="15.75" x14ac:dyDescent="0.5">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ht="15.75" x14ac:dyDescent="0.5">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ht="15.75" x14ac:dyDescent="0.5">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ht="15.75" x14ac:dyDescent="0.5">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ht="15.75" x14ac:dyDescent="0.5">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ht="15.75" x14ac:dyDescent="0.5">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ht="15.75" x14ac:dyDescent="0.5">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ht="15.75" x14ac:dyDescent="0.5">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ht="15.75" x14ac:dyDescent="0.5">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ht="15.75" x14ac:dyDescent="0.5">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ht="15.75" x14ac:dyDescent="0.5">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ht="15.75" x14ac:dyDescent="0.5">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ht="15.75" x14ac:dyDescent="0.5">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ht="15.75" x14ac:dyDescent="0.5">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ht="15.75" x14ac:dyDescent="0.5">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ht="15.75" x14ac:dyDescent="0.5">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ht="15.75" x14ac:dyDescent="0.5">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ht="15.75" x14ac:dyDescent="0.5">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ht="15.75" x14ac:dyDescent="0.5">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ht="15.75" x14ac:dyDescent="0.5">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ht="15.75" x14ac:dyDescent="0.5">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ht="15.75" x14ac:dyDescent="0.5">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ht="15.75" x14ac:dyDescent="0.5">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ht="15.75" x14ac:dyDescent="0.5">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ht="15.75" x14ac:dyDescent="0.5">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ht="15.75" x14ac:dyDescent="0.5">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ht="15.75" x14ac:dyDescent="0.5">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ht="15.75" x14ac:dyDescent="0.5">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ht="15.75" x14ac:dyDescent="0.5">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ht="15.75" x14ac:dyDescent="0.5">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ht="15.75" x14ac:dyDescent="0.5">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ht="15.75" x14ac:dyDescent="0.5">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ht="15.75" x14ac:dyDescent="0.5">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ht="15.75" x14ac:dyDescent="0.5">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ht="15.75" x14ac:dyDescent="0.5">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ht="15.75" x14ac:dyDescent="0.5">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ht="15.75" x14ac:dyDescent="0.5">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ht="15.75" x14ac:dyDescent="0.5">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ht="15.75" x14ac:dyDescent="0.5">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ht="15.75" x14ac:dyDescent="0.5">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ht="15.75" x14ac:dyDescent="0.5">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ht="15.75" x14ac:dyDescent="0.5">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ht="15.75" x14ac:dyDescent="0.5">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ht="15.75" x14ac:dyDescent="0.5">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ht="15.75" x14ac:dyDescent="0.5">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ht="15.75" x14ac:dyDescent="0.5">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ht="15.75" x14ac:dyDescent="0.5">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ht="15.75" x14ac:dyDescent="0.5">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ht="15.75" x14ac:dyDescent="0.5">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ht="15.75" x14ac:dyDescent="0.5">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ht="15.75" x14ac:dyDescent="0.5">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ht="15.75" x14ac:dyDescent="0.5">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ht="15.75" x14ac:dyDescent="0.5">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ht="15.75" x14ac:dyDescent="0.5">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ht="15.75" x14ac:dyDescent="0.5">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ht="15.75" x14ac:dyDescent="0.5">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ht="15.75" x14ac:dyDescent="0.5">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ht="15.75" x14ac:dyDescent="0.5">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ht="15.75" x14ac:dyDescent="0.5">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ht="15.75" x14ac:dyDescent="0.5">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ht="15.75" x14ac:dyDescent="0.5">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ht="15.75" x14ac:dyDescent="0.5">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ht="15.75" x14ac:dyDescent="0.5">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ht="15.75" x14ac:dyDescent="0.5">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ht="15.75" x14ac:dyDescent="0.5">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ht="15.75" x14ac:dyDescent="0.5">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ht="15.75" x14ac:dyDescent="0.5">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ht="15.75" x14ac:dyDescent="0.5">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ht="15.75" x14ac:dyDescent="0.5">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ht="15.75" x14ac:dyDescent="0.5">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ht="15.75" x14ac:dyDescent="0.5">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ht="15.75" x14ac:dyDescent="0.5">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ht="15.75" x14ac:dyDescent="0.5">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ht="15.75" x14ac:dyDescent="0.5">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ht="15.75" x14ac:dyDescent="0.5">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ht="15.75" x14ac:dyDescent="0.5">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ht="15.75" x14ac:dyDescent="0.5">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ht="15.75" x14ac:dyDescent="0.5">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ht="15.75" x14ac:dyDescent="0.5">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ht="15.75" x14ac:dyDescent="0.5">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ht="15.75" x14ac:dyDescent="0.5">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ht="15.75" x14ac:dyDescent="0.5">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ht="15.75" x14ac:dyDescent="0.5">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ht="15.75" x14ac:dyDescent="0.5">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ht="15.75" x14ac:dyDescent="0.5">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ht="15.75" x14ac:dyDescent="0.5">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ht="15.75" x14ac:dyDescent="0.5">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ht="15.75" x14ac:dyDescent="0.5">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ht="15.75" x14ac:dyDescent="0.5">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ht="15.75" x14ac:dyDescent="0.5">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ht="15.75" x14ac:dyDescent="0.5">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ht="15.75" x14ac:dyDescent="0.5">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ht="15.75" x14ac:dyDescent="0.5">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ht="15.75" x14ac:dyDescent="0.5">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ht="15.75" x14ac:dyDescent="0.5">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ht="15.75" x14ac:dyDescent="0.5">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ht="15.75" x14ac:dyDescent="0.5">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ht="15.75" x14ac:dyDescent="0.5">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ht="15.75" x14ac:dyDescent="0.5">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ht="15.75" x14ac:dyDescent="0.5">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ht="15.75" x14ac:dyDescent="0.5">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ht="15.75" x14ac:dyDescent="0.5">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ht="15.75" x14ac:dyDescent="0.5">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ht="15.75" x14ac:dyDescent="0.5">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ht="15.75" x14ac:dyDescent="0.5">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ht="15.75" x14ac:dyDescent="0.5">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ht="15.75" x14ac:dyDescent="0.5">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ht="15.75" x14ac:dyDescent="0.5">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ht="15.75" x14ac:dyDescent="0.5">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ht="15.75" x14ac:dyDescent="0.5">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ht="15.75" x14ac:dyDescent="0.5">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ht="15.75" x14ac:dyDescent="0.5">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ht="15.75" x14ac:dyDescent="0.5">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ht="15.75" x14ac:dyDescent="0.5">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ht="15.75" x14ac:dyDescent="0.5">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ht="15.75" x14ac:dyDescent="0.5">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ht="15.75" x14ac:dyDescent="0.5">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ht="15.75" x14ac:dyDescent="0.5">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ht="15.75" x14ac:dyDescent="0.5">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ht="15.75" x14ac:dyDescent="0.5">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ht="15.75" x14ac:dyDescent="0.5">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ht="15.75" x14ac:dyDescent="0.5">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ht="15.75" x14ac:dyDescent="0.5">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ht="15.75" x14ac:dyDescent="0.5">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ht="15.75" x14ac:dyDescent="0.5">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ht="15.75" x14ac:dyDescent="0.5">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ht="15.75" x14ac:dyDescent="0.5">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ht="15.75" x14ac:dyDescent="0.5">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ht="15.75" x14ac:dyDescent="0.5">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ht="15.75" x14ac:dyDescent="0.5">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ht="15.75" x14ac:dyDescent="0.5">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ht="15.75" x14ac:dyDescent="0.5">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ht="15.75" x14ac:dyDescent="0.5">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ht="15.75" x14ac:dyDescent="0.5">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ht="15.75" x14ac:dyDescent="0.5">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ht="15.75" x14ac:dyDescent="0.5">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ht="15.75" x14ac:dyDescent="0.5">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ht="15.75" x14ac:dyDescent="0.5">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ht="15.75" x14ac:dyDescent="0.5">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ht="15.75" x14ac:dyDescent="0.5">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ht="15.75" x14ac:dyDescent="0.5">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ht="15.75" x14ac:dyDescent="0.5">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ht="15.75" x14ac:dyDescent="0.5">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ht="15.75" x14ac:dyDescent="0.5">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ht="15.75" x14ac:dyDescent="0.5">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ht="15.75" x14ac:dyDescent="0.5">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ht="15.75" x14ac:dyDescent="0.5">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ht="15.75" x14ac:dyDescent="0.5">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ht="15.75" x14ac:dyDescent="0.5">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ht="15.75" x14ac:dyDescent="0.5">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ht="15.75" x14ac:dyDescent="0.5">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ht="15.75" x14ac:dyDescent="0.5">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ht="15.75" x14ac:dyDescent="0.5">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ht="15.75" x14ac:dyDescent="0.5">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ht="15.75" x14ac:dyDescent="0.5">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ht="15.75" x14ac:dyDescent="0.5">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ht="15.75" x14ac:dyDescent="0.5">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ht="15.75" x14ac:dyDescent="0.5">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ht="15.75" x14ac:dyDescent="0.5">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ht="15.75" x14ac:dyDescent="0.5">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ht="15.75" x14ac:dyDescent="0.5">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ht="15.75" x14ac:dyDescent="0.5">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ht="15.75" x14ac:dyDescent="0.5">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ht="15.75" x14ac:dyDescent="0.5">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ht="15.75" x14ac:dyDescent="0.5">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ht="15.75" x14ac:dyDescent="0.5">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ht="15.75" x14ac:dyDescent="0.5">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ht="15.75" x14ac:dyDescent="0.5">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ht="15.75" x14ac:dyDescent="0.5">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ht="15.75" x14ac:dyDescent="0.5">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ht="15.75" x14ac:dyDescent="0.5">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ht="15.75" x14ac:dyDescent="0.5">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ht="15.75" x14ac:dyDescent="0.5">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ht="15.75" x14ac:dyDescent="0.5">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ht="15.75" x14ac:dyDescent="0.5">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ht="15.75" x14ac:dyDescent="0.5">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ht="15.75" x14ac:dyDescent="0.5">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ht="15.75" x14ac:dyDescent="0.5">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ht="15.75" x14ac:dyDescent="0.5">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ht="15.75" x14ac:dyDescent="0.5">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ht="15.75" x14ac:dyDescent="0.5">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ht="15.75" x14ac:dyDescent="0.5">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ht="15.75" x14ac:dyDescent="0.5">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ht="15.75" x14ac:dyDescent="0.5">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ht="15.75" x14ac:dyDescent="0.5">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ht="15.75" x14ac:dyDescent="0.5">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ht="15.75" x14ac:dyDescent="0.5">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ht="15.75" x14ac:dyDescent="0.5">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ht="15.75" x14ac:dyDescent="0.5">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ht="15.75" x14ac:dyDescent="0.5">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ht="15.75" x14ac:dyDescent="0.5">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ht="15.75" x14ac:dyDescent="0.5">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ht="15.75" x14ac:dyDescent="0.5">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ht="15.75" x14ac:dyDescent="0.5">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ht="15.75" x14ac:dyDescent="0.5">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ht="15.75" x14ac:dyDescent="0.5">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ht="15.75" x14ac:dyDescent="0.5">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ht="15.75" x14ac:dyDescent="0.5">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ht="15.75" x14ac:dyDescent="0.5">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ht="15.75" x14ac:dyDescent="0.5">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ht="15.75" x14ac:dyDescent="0.5">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ht="15.75" x14ac:dyDescent="0.5">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ht="15.75" x14ac:dyDescent="0.5">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ht="15.75" x14ac:dyDescent="0.5">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ht="15.75" x14ac:dyDescent="0.5">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ht="15.75" x14ac:dyDescent="0.5">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ht="15.75" x14ac:dyDescent="0.5">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ht="15.75" x14ac:dyDescent="0.5">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ht="15.75" x14ac:dyDescent="0.5">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ht="15.75" x14ac:dyDescent="0.5">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ht="15.75" x14ac:dyDescent="0.5">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ht="15.75" x14ac:dyDescent="0.5">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ht="15.75" x14ac:dyDescent="0.5">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ht="15.75" x14ac:dyDescent="0.5">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ht="15.75" x14ac:dyDescent="0.5">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ht="15.75" x14ac:dyDescent="0.5">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ht="15.75" x14ac:dyDescent="0.5">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ht="15.75" x14ac:dyDescent="0.5">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ht="15.75" x14ac:dyDescent="0.5">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ht="15.75" x14ac:dyDescent="0.5">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ht="15.75" x14ac:dyDescent="0.5">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ht="15.75" x14ac:dyDescent="0.5">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ht="15.75" x14ac:dyDescent="0.5">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ht="15.75" x14ac:dyDescent="0.5">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ht="15.75" x14ac:dyDescent="0.5">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ht="15.75" x14ac:dyDescent="0.5">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ht="15.75" x14ac:dyDescent="0.5">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ht="15.75" x14ac:dyDescent="0.5">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ht="15.75" x14ac:dyDescent="0.5">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ht="15.75" x14ac:dyDescent="0.5">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ht="15.75" x14ac:dyDescent="0.5">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ht="15.75" x14ac:dyDescent="0.5">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ht="15.75" x14ac:dyDescent="0.5">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ht="15.75" x14ac:dyDescent="0.5">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ht="15.75" x14ac:dyDescent="0.5">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ht="15.75" x14ac:dyDescent="0.5">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ht="15.75" x14ac:dyDescent="0.5">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ht="15.75" x14ac:dyDescent="0.5">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ht="15.75" x14ac:dyDescent="0.5">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ht="15.75" x14ac:dyDescent="0.5">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ht="15.75" x14ac:dyDescent="0.5">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ht="15.75" x14ac:dyDescent="0.5">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ht="15.75" x14ac:dyDescent="0.5">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ht="15.75" x14ac:dyDescent="0.5">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ht="15.75" x14ac:dyDescent="0.5">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ht="15.75" x14ac:dyDescent="0.5">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ht="15.75" x14ac:dyDescent="0.5">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ht="15.75" x14ac:dyDescent="0.5">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ht="15.75" x14ac:dyDescent="0.5">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ht="15.75" x14ac:dyDescent="0.5">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ht="15.75" x14ac:dyDescent="0.5">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ht="15.75" x14ac:dyDescent="0.5">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ht="15.75" x14ac:dyDescent="0.5">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ht="15.75" x14ac:dyDescent="0.5">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ht="15.75" x14ac:dyDescent="0.5">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ht="15.75" x14ac:dyDescent="0.5">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ht="15.75" x14ac:dyDescent="0.5">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ht="15.75" x14ac:dyDescent="0.5">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ht="15.75" x14ac:dyDescent="0.5">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ht="15.75" x14ac:dyDescent="0.5">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ht="15.75" x14ac:dyDescent="0.5">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ht="15.75" x14ac:dyDescent="0.5">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ht="15.75" x14ac:dyDescent="0.5">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ht="15.75" x14ac:dyDescent="0.5">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ht="15.75" x14ac:dyDescent="0.5">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ht="15.75" x14ac:dyDescent="0.5">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ht="15.75" x14ac:dyDescent="0.5">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ht="15.75" x14ac:dyDescent="0.5">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ht="15.75" x14ac:dyDescent="0.5">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ht="15.75" x14ac:dyDescent="0.5">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ht="15.75" x14ac:dyDescent="0.5">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ht="15.75" x14ac:dyDescent="0.5">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ht="15.75" x14ac:dyDescent="0.5">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ht="15.75" x14ac:dyDescent="0.5">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ht="15.75" x14ac:dyDescent="0.5">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ht="15.75" x14ac:dyDescent="0.5">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ht="15.75" x14ac:dyDescent="0.5">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ht="15.75" x14ac:dyDescent="0.5">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ht="15.75" x14ac:dyDescent="0.5">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ht="15.75" x14ac:dyDescent="0.5">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ht="15.75" x14ac:dyDescent="0.5">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ht="15.75" x14ac:dyDescent="0.5">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ht="15.75" x14ac:dyDescent="0.5">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ht="15.75" x14ac:dyDescent="0.5">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ht="15.75" x14ac:dyDescent="0.5">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ht="15.75" x14ac:dyDescent="0.5">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ht="15.75" x14ac:dyDescent="0.5">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ht="15.75" x14ac:dyDescent="0.5">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ht="15.75" x14ac:dyDescent="0.5">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ht="15.75" x14ac:dyDescent="0.5">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ht="15.75" x14ac:dyDescent="0.5">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ht="15.75" x14ac:dyDescent="0.5">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ht="15.75" x14ac:dyDescent="0.5">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ht="15.75" x14ac:dyDescent="0.5">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ht="15.75" x14ac:dyDescent="0.5">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ht="15.75" x14ac:dyDescent="0.5">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ht="15.75" x14ac:dyDescent="0.5">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ht="15.75" x14ac:dyDescent="0.5">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ht="15.75" x14ac:dyDescent="0.5">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ht="15.75" x14ac:dyDescent="0.5">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ht="15.75" x14ac:dyDescent="0.5">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ht="15.75" x14ac:dyDescent="0.5">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ht="15.75" x14ac:dyDescent="0.5">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ht="15.75" x14ac:dyDescent="0.5">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ht="15.75" x14ac:dyDescent="0.5">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ht="15.75" x14ac:dyDescent="0.5">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ht="15.75" x14ac:dyDescent="0.5">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ht="15.75" x14ac:dyDescent="0.5">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ht="15.75" x14ac:dyDescent="0.5">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ht="15.75" x14ac:dyDescent="0.5">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ht="15.75" x14ac:dyDescent="0.5">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ht="15.75" x14ac:dyDescent="0.5">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ht="15.75" x14ac:dyDescent="0.5">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ht="15.75" x14ac:dyDescent="0.5">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ht="15.75" x14ac:dyDescent="0.5">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ht="15.75" x14ac:dyDescent="0.5">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ht="15.75" x14ac:dyDescent="0.5">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ht="15.75" x14ac:dyDescent="0.5">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ht="15.75" x14ac:dyDescent="0.5">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ht="15.75" x14ac:dyDescent="0.5">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ht="15.75" x14ac:dyDescent="0.5">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ht="15.75" x14ac:dyDescent="0.5">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ht="15.75" x14ac:dyDescent="0.5">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ht="15.75" x14ac:dyDescent="0.5">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ht="15.75" x14ac:dyDescent="0.5">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ht="15.75" x14ac:dyDescent="0.5">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ht="15.75" x14ac:dyDescent="0.5">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ht="15.75" x14ac:dyDescent="0.5">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ht="15.75" x14ac:dyDescent="0.5">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ht="15.75" x14ac:dyDescent="0.5">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ht="15.75" x14ac:dyDescent="0.5">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ht="15.75" x14ac:dyDescent="0.5">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ht="15.75" x14ac:dyDescent="0.5">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ht="15.75" x14ac:dyDescent="0.5">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ht="15.75" x14ac:dyDescent="0.5">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ht="15.75" x14ac:dyDescent="0.5">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ht="15.75" x14ac:dyDescent="0.5">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ht="15.75" x14ac:dyDescent="0.5">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ht="15.75" x14ac:dyDescent="0.5">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ht="15.75" x14ac:dyDescent="0.5">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ht="15.75" x14ac:dyDescent="0.5">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ht="15.75" x14ac:dyDescent="0.5">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ht="15.75" x14ac:dyDescent="0.5">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ht="15.75" x14ac:dyDescent="0.5">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ht="15.75" x14ac:dyDescent="0.5">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ht="15.75" x14ac:dyDescent="0.5">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ht="15.75" x14ac:dyDescent="0.5">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ht="15.75" x14ac:dyDescent="0.5">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ht="15.75" x14ac:dyDescent="0.5">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ht="15.75" x14ac:dyDescent="0.5">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ht="15.75" x14ac:dyDescent="0.5">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ht="15.75" x14ac:dyDescent="0.5">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ht="15.75" x14ac:dyDescent="0.5">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ht="15.75" x14ac:dyDescent="0.5">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ht="15.75" x14ac:dyDescent="0.5">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ht="15.75" x14ac:dyDescent="0.5">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ht="15.75" x14ac:dyDescent="0.5">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ht="15.75" x14ac:dyDescent="0.5">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ht="15.75" x14ac:dyDescent="0.5">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ht="15.75" x14ac:dyDescent="0.5">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ht="15.75" x14ac:dyDescent="0.5">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ht="15.75" x14ac:dyDescent="0.5">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ht="15.75" x14ac:dyDescent="0.5">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ht="15.75" x14ac:dyDescent="0.5">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ht="15.75" x14ac:dyDescent="0.5">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ht="15.75" x14ac:dyDescent="0.5">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ht="15.75" x14ac:dyDescent="0.5">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ht="15.75" x14ac:dyDescent="0.5">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ht="15.75" x14ac:dyDescent="0.5">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ht="15.75" x14ac:dyDescent="0.5">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ht="15.75" x14ac:dyDescent="0.5">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ht="15.75" x14ac:dyDescent="0.5">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ht="15.75" x14ac:dyDescent="0.5">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ht="15.75" x14ac:dyDescent="0.5">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ht="15.75" x14ac:dyDescent="0.5">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ht="15.75" x14ac:dyDescent="0.5">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ht="15.75" x14ac:dyDescent="0.5">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ht="15.75" x14ac:dyDescent="0.5">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ht="15.75" x14ac:dyDescent="0.5">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ht="15.75" x14ac:dyDescent="0.5">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ht="15.75" x14ac:dyDescent="0.5">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ht="15.75" x14ac:dyDescent="0.5">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ht="15.75" x14ac:dyDescent="0.5">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ht="15.75" x14ac:dyDescent="0.5">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ht="15.75" x14ac:dyDescent="0.5">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ht="15.75" x14ac:dyDescent="0.5">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ht="15.75" x14ac:dyDescent="0.5">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ht="15.75" x14ac:dyDescent="0.5">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ht="15.75" x14ac:dyDescent="0.5">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ht="15.75" x14ac:dyDescent="0.5">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ht="15.75" x14ac:dyDescent="0.5">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ht="15.75" x14ac:dyDescent="0.5">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ht="15.75" x14ac:dyDescent="0.5">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ht="15.75" x14ac:dyDescent="0.5">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ht="15.75" x14ac:dyDescent="0.5">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ht="15.75" x14ac:dyDescent="0.5">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ht="15.75" x14ac:dyDescent="0.5">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ht="15.75" x14ac:dyDescent="0.5">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ht="15.75" x14ac:dyDescent="0.5">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ht="15.75" x14ac:dyDescent="0.5">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ht="15.75" x14ac:dyDescent="0.5">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ht="15.75" x14ac:dyDescent="0.5">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ht="15.75" x14ac:dyDescent="0.5">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ht="15.75" x14ac:dyDescent="0.5">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ht="15.75" x14ac:dyDescent="0.5">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ht="15.75" x14ac:dyDescent="0.5">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ht="15.75" x14ac:dyDescent="0.5">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ht="15.75" x14ac:dyDescent="0.5">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ht="15.75" x14ac:dyDescent="0.5">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ht="15.75" x14ac:dyDescent="0.5">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ht="15.75" x14ac:dyDescent="0.5">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ht="15.75" x14ac:dyDescent="0.5">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ht="15.75" x14ac:dyDescent="0.5">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ht="15.75" x14ac:dyDescent="0.5">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ht="15.75" x14ac:dyDescent="0.5">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ht="15.75" x14ac:dyDescent="0.5">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ht="15.75" x14ac:dyDescent="0.5">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ht="15.75" x14ac:dyDescent="0.5">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ht="15.75" x14ac:dyDescent="0.5">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ht="15.75" x14ac:dyDescent="0.5">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ht="15.75" x14ac:dyDescent="0.5">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ht="15.75" x14ac:dyDescent="0.5">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ht="15.75" x14ac:dyDescent="0.5">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ht="15.75" x14ac:dyDescent="0.5">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ht="15.75" x14ac:dyDescent="0.5">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ht="15.75" x14ac:dyDescent="0.5">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ht="15.75" x14ac:dyDescent="0.5">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ht="15.75" x14ac:dyDescent="0.5">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ht="15.75" x14ac:dyDescent="0.5">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ht="15.75" x14ac:dyDescent="0.5">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ht="15.75" x14ac:dyDescent="0.5">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ht="15.75" x14ac:dyDescent="0.5">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ht="15.75" x14ac:dyDescent="0.5">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ht="15.75" x14ac:dyDescent="0.5">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ht="15.75" x14ac:dyDescent="0.5">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ht="15.75" x14ac:dyDescent="0.5">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ht="15.75" x14ac:dyDescent="0.5">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ht="15.75" x14ac:dyDescent="0.5">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ht="15.75" x14ac:dyDescent="0.5">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ht="15.75" x14ac:dyDescent="0.5">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ht="15.75" x14ac:dyDescent="0.5">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ht="15.75" x14ac:dyDescent="0.5">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ht="15.75" x14ac:dyDescent="0.5">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ht="15.75" x14ac:dyDescent="0.5">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ht="15.75" x14ac:dyDescent="0.5">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ht="15.75" x14ac:dyDescent="0.5">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ht="15.75" x14ac:dyDescent="0.5">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ht="15.75" x14ac:dyDescent="0.5">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ht="15.75" x14ac:dyDescent="0.5">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ht="15.75" x14ac:dyDescent="0.5">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ht="15.75" x14ac:dyDescent="0.5">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ht="15.75" x14ac:dyDescent="0.5">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ht="15.75" x14ac:dyDescent="0.5">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ht="15.75" x14ac:dyDescent="0.5">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ht="15.75" x14ac:dyDescent="0.5">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ht="15.75" x14ac:dyDescent="0.5">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ht="15.75" x14ac:dyDescent="0.5">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ht="15.75" x14ac:dyDescent="0.5">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ht="15.75" x14ac:dyDescent="0.5">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ht="15.75" x14ac:dyDescent="0.5">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ht="15.75" x14ac:dyDescent="0.5">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ht="15.75" x14ac:dyDescent="0.5">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ht="15.75" x14ac:dyDescent="0.5">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ht="15.75" x14ac:dyDescent="0.5">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ht="15.75" x14ac:dyDescent="0.5">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ht="15.75" x14ac:dyDescent="0.5">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ht="15.75" x14ac:dyDescent="0.5">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ht="15.75" x14ac:dyDescent="0.5">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ht="15.75" x14ac:dyDescent="0.5">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ht="15.75" x14ac:dyDescent="0.5">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ht="15.75" x14ac:dyDescent="0.5">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ht="15.75" x14ac:dyDescent="0.5">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ht="15.75" x14ac:dyDescent="0.5">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ht="15.75" x14ac:dyDescent="0.5">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ht="15.75" x14ac:dyDescent="0.5">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ht="15.75" x14ac:dyDescent="0.5">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ht="15.75" x14ac:dyDescent="0.5">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ht="15.75" x14ac:dyDescent="0.5">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ht="15.75" x14ac:dyDescent="0.5">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ht="15.75" x14ac:dyDescent="0.5">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ht="15.75" x14ac:dyDescent="0.5">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ht="15.75" x14ac:dyDescent="0.5">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ht="15.75" x14ac:dyDescent="0.5">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ht="15.75" x14ac:dyDescent="0.5">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ht="15.75" x14ac:dyDescent="0.5">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ht="15.75" x14ac:dyDescent="0.5">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ht="15.75" x14ac:dyDescent="0.5">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ht="15.75" x14ac:dyDescent="0.5">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ht="15.75" x14ac:dyDescent="0.5">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ht="15.75" x14ac:dyDescent="0.5">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ht="15.75" x14ac:dyDescent="0.5">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ht="15.75" x14ac:dyDescent="0.5">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ht="15.75" x14ac:dyDescent="0.5">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ht="15.75" x14ac:dyDescent="0.5">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ht="15.75" x14ac:dyDescent="0.5">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ht="15.75" x14ac:dyDescent="0.5">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ht="15.75" x14ac:dyDescent="0.5">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ht="15.75" x14ac:dyDescent="0.5">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ht="15.75" x14ac:dyDescent="0.5">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ht="15.75" x14ac:dyDescent="0.5">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ht="15.75" x14ac:dyDescent="0.5">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ht="15.75" x14ac:dyDescent="0.5">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ht="15.75" x14ac:dyDescent="0.5">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ht="15.75" x14ac:dyDescent="0.5">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ht="15.75" x14ac:dyDescent="0.5">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ht="15.75" x14ac:dyDescent="0.5">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ht="15.75" x14ac:dyDescent="0.5">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ht="15.75" x14ac:dyDescent="0.5">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ht="15.75" x14ac:dyDescent="0.5">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ht="15.75" x14ac:dyDescent="0.5">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ht="15.75" x14ac:dyDescent="0.5">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ht="15.75" x14ac:dyDescent="0.5">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ht="15.75" x14ac:dyDescent="0.5">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ht="15.75" x14ac:dyDescent="0.5">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ht="15.75" x14ac:dyDescent="0.5">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ht="15.75" x14ac:dyDescent="0.5">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ht="15.75" x14ac:dyDescent="0.5">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ht="15.75" x14ac:dyDescent="0.5">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ht="15.75" x14ac:dyDescent="0.5">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ht="15.75" x14ac:dyDescent="0.5">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ht="15.75" x14ac:dyDescent="0.5">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ht="15.75" x14ac:dyDescent="0.5">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ht="15.75" x14ac:dyDescent="0.5">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ht="15.75" x14ac:dyDescent="0.5">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ht="15.75" x14ac:dyDescent="0.5">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ht="15.75" x14ac:dyDescent="0.5">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ht="15.75" x14ac:dyDescent="0.5">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ht="15.75" x14ac:dyDescent="0.5">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ht="15.75" x14ac:dyDescent="0.5">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ht="15.75" x14ac:dyDescent="0.5">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ht="15.75" x14ac:dyDescent="0.5">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ht="15.75" x14ac:dyDescent="0.5">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ht="15.75" x14ac:dyDescent="0.5">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ht="15.75" x14ac:dyDescent="0.5">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ht="15.75" x14ac:dyDescent="0.5">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ht="15.75" x14ac:dyDescent="0.5">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ht="15.75" x14ac:dyDescent="0.5">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ht="15.75" x14ac:dyDescent="0.5">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ht="15.75" x14ac:dyDescent="0.5">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ht="15.75" x14ac:dyDescent="0.5">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ht="15.75" x14ac:dyDescent="0.5">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ht="15.75" x14ac:dyDescent="0.5">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ht="15.75" x14ac:dyDescent="0.5">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ht="15.75" x14ac:dyDescent="0.5">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ht="15.75" x14ac:dyDescent="0.5">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ht="15.75" x14ac:dyDescent="0.5">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ht="15.75" x14ac:dyDescent="0.5">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ht="15.75" x14ac:dyDescent="0.5">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ht="15.75" x14ac:dyDescent="0.5">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ht="15.75" x14ac:dyDescent="0.5">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ht="15.75" x14ac:dyDescent="0.5">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ht="15.75" x14ac:dyDescent="0.5">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ht="15.75" x14ac:dyDescent="0.5">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ht="15.75" x14ac:dyDescent="0.5">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ht="15.75" x14ac:dyDescent="0.5">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ht="15.75" x14ac:dyDescent="0.5">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ht="15.75" x14ac:dyDescent="0.5">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ht="15.75" x14ac:dyDescent="0.5">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ht="15.75" x14ac:dyDescent="0.5">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ht="15.75" x14ac:dyDescent="0.5">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ht="15.75" x14ac:dyDescent="0.5">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ht="15.75" x14ac:dyDescent="0.5">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ht="15.75" x14ac:dyDescent="0.5">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ht="15.75" x14ac:dyDescent="0.5">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ht="15.75" x14ac:dyDescent="0.5">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ht="15.75" x14ac:dyDescent="0.5">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ht="15.75" x14ac:dyDescent="0.5">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ht="15.75" x14ac:dyDescent="0.5">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ht="15.75" x14ac:dyDescent="0.5">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ht="15.75" x14ac:dyDescent="0.5">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ht="15.75" x14ac:dyDescent="0.5">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ht="15.75" x14ac:dyDescent="0.5">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ht="15.75" x14ac:dyDescent="0.5">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ht="15.75" x14ac:dyDescent="0.5">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ht="15.75" x14ac:dyDescent="0.5">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ht="15.75" x14ac:dyDescent="0.5">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ht="15.75" x14ac:dyDescent="0.5">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ht="15.75" x14ac:dyDescent="0.5">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ht="15.75" x14ac:dyDescent="0.5">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ht="15.75" x14ac:dyDescent="0.5">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ht="15.75" x14ac:dyDescent="0.5">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ht="15.75" x14ac:dyDescent="0.5">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ht="15.75" x14ac:dyDescent="0.5">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ht="15.75" x14ac:dyDescent="0.5">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ht="15.75" x14ac:dyDescent="0.5">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ht="15.75" x14ac:dyDescent="0.5">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ht="15.75" x14ac:dyDescent="0.5">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ht="15.75" x14ac:dyDescent="0.5">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ht="15.75" x14ac:dyDescent="0.5">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ht="15.75" x14ac:dyDescent="0.5">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ht="15.75" x14ac:dyDescent="0.5">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ht="15.75" x14ac:dyDescent="0.5">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ht="15.75" x14ac:dyDescent="0.5">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ht="15.75" x14ac:dyDescent="0.5">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ht="15.75" x14ac:dyDescent="0.5">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ht="15.75" x14ac:dyDescent="0.5">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ht="15.75" x14ac:dyDescent="0.5">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ht="15.75" x14ac:dyDescent="0.5">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ht="15.75" x14ac:dyDescent="0.5">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ht="15.75" x14ac:dyDescent="0.5">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ht="15.75" x14ac:dyDescent="0.5">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ht="15.75" x14ac:dyDescent="0.5">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ht="15.75" x14ac:dyDescent="0.5">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ht="15.75" x14ac:dyDescent="0.5">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ht="15.75" x14ac:dyDescent="0.5">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ht="15.75" x14ac:dyDescent="0.5">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ht="15.75" x14ac:dyDescent="0.5">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ht="15.75" x14ac:dyDescent="0.5">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ht="15.75" x14ac:dyDescent="0.5">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ht="15.75" x14ac:dyDescent="0.5">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ht="15.75" x14ac:dyDescent="0.5">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ht="15.75" x14ac:dyDescent="0.5">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ht="15.75" x14ac:dyDescent="0.5">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ht="15.75" x14ac:dyDescent="0.5">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ht="15.75" x14ac:dyDescent="0.5">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ht="15.75" x14ac:dyDescent="0.5">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ht="15.75" x14ac:dyDescent="0.5">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ht="15.75" x14ac:dyDescent="0.5">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ht="15.75" x14ac:dyDescent="0.5">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ht="15.75" x14ac:dyDescent="0.5">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ht="15.75" x14ac:dyDescent="0.5">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ht="15.75" x14ac:dyDescent="0.5">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ht="15.75" x14ac:dyDescent="0.5">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ht="15.75" x14ac:dyDescent="0.5">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ht="15.75" x14ac:dyDescent="0.5">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ht="15.75" x14ac:dyDescent="0.5">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ht="15.75" x14ac:dyDescent="0.5">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ht="15.75" x14ac:dyDescent="0.5">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ht="15.75" x14ac:dyDescent="0.5">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ht="15.75" x14ac:dyDescent="0.5">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ht="15.75" x14ac:dyDescent="0.5">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ht="15.75" x14ac:dyDescent="0.5">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ht="15.75" x14ac:dyDescent="0.5">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ht="15.75" x14ac:dyDescent="0.5">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ht="15.75" x14ac:dyDescent="0.5">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ht="15.75" x14ac:dyDescent="0.5">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ht="15.75" x14ac:dyDescent="0.5">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ht="15.75" x14ac:dyDescent="0.5">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ht="15.75" x14ac:dyDescent="0.5">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ht="15.75" x14ac:dyDescent="0.5">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ht="15.75" x14ac:dyDescent="0.5">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ht="15.75" x14ac:dyDescent="0.5">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ht="15.75" x14ac:dyDescent="0.5">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ht="15.75" x14ac:dyDescent="0.5">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ht="15.75" x14ac:dyDescent="0.5">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ht="15.75" x14ac:dyDescent="0.5">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ht="15.75" x14ac:dyDescent="0.5">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ht="15.75" x14ac:dyDescent="0.5">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ht="15.75" x14ac:dyDescent="0.5">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ht="15.75" x14ac:dyDescent="0.5">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ht="15.75" x14ac:dyDescent="0.5">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ht="15.75" x14ac:dyDescent="0.5">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ht="15.75" x14ac:dyDescent="0.5">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ht="15.75" x14ac:dyDescent="0.5">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ht="15.75" x14ac:dyDescent="0.5">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ht="15.75" x14ac:dyDescent="0.5">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ht="15.75" x14ac:dyDescent="0.5">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ht="15.75" x14ac:dyDescent="0.5">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ht="15.75" x14ac:dyDescent="0.5">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ht="15.75" x14ac:dyDescent="0.5">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ht="15.75" x14ac:dyDescent="0.5">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ht="15.75" x14ac:dyDescent="0.5">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ht="15.75" x14ac:dyDescent="0.5">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ht="15.75" x14ac:dyDescent="0.5">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ht="15.75" x14ac:dyDescent="0.5">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ht="15.75" x14ac:dyDescent="0.5">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ht="15.75" x14ac:dyDescent="0.5">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ht="15.75" x14ac:dyDescent="0.5">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ht="15.75" x14ac:dyDescent="0.5">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ht="15.75" x14ac:dyDescent="0.5">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ht="15.75" x14ac:dyDescent="0.5">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ht="15.75" x14ac:dyDescent="0.5">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ht="15.75" x14ac:dyDescent="0.5">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ht="15.75" x14ac:dyDescent="0.5">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ht="15.75" x14ac:dyDescent="0.5">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ht="15.75" x14ac:dyDescent="0.5">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ht="15.75" x14ac:dyDescent="0.5">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ht="15.75" x14ac:dyDescent="0.5">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ht="15.75" x14ac:dyDescent="0.5">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ht="15.75" x14ac:dyDescent="0.5">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ht="15.75" x14ac:dyDescent="0.5">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ht="15.75" x14ac:dyDescent="0.5">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ht="15.75" x14ac:dyDescent="0.5">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ht="15.75" x14ac:dyDescent="0.5">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ht="15.75" x14ac:dyDescent="0.5">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ht="15.75" x14ac:dyDescent="0.5">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ht="15.75" x14ac:dyDescent="0.5">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ht="15.75" x14ac:dyDescent="0.5">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ht="15.75" x14ac:dyDescent="0.5">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ht="15.75" x14ac:dyDescent="0.5">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ht="15.75" x14ac:dyDescent="0.5">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ht="15.75" x14ac:dyDescent="0.5">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ht="15.75" x14ac:dyDescent="0.5">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ht="15.75" x14ac:dyDescent="0.5">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ht="15.75" x14ac:dyDescent="0.5">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ht="15.75" x14ac:dyDescent="0.5">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ht="15.75" x14ac:dyDescent="0.5">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ht="15.75" x14ac:dyDescent="0.5">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ht="15.75" x14ac:dyDescent="0.5">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ht="15.75" x14ac:dyDescent="0.5">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ht="15.75" x14ac:dyDescent="0.5">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ht="15.75" x14ac:dyDescent="0.5">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ht="15.75" x14ac:dyDescent="0.5">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ht="15.75" x14ac:dyDescent="0.5">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ht="15.75" x14ac:dyDescent="0.5">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ht="15.75" x14ac:dyDescent="0.5">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ht="15.75" x14ac:dyDescent="0.5">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ht="15.75" x14ac:dyDescent="0.5">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ht="15.75" x14ac:dyDescent="0.5">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ht="15.75" x14ac:dyDescent="0.5">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ht="15.75" x14ac:dyDescent="0.5">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ht="15.75" x14ac:dyDescent="0.5">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ht="15.75" x14ac:dyDescent="0.5">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ht="15.75" x14ac:dyDescent="0.5">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ht="15.75" x14ac:dyDescent="0.5">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ht="15.75" x14ac:dyDescent="0.5">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ht="15.75" x14ac:dyDescent="0.5">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ht="15.75" x14ac:dyDescent="0.5">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ht="15.75" x14ac:dyDescent="0.5">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ht="15.75" x14ac:dyDescent="0.5">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ht="15.75" x14ac:dyDescent="0.5">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ht="15.75" x14ac:dyDescent="0.5">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ht="15.75" x14ac:dyDescent="0.5">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ht="15.75" x14ac:dyDescent="0.5">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ht="15.75" x14ac:dyDescent="0.5">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ht="15.75" x14ac:dyDescent="0.5">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ht="15.75" x14ac:dyDescent="0.5">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ht="15.75" x14ac:dyDescent="0.5">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ht="15.75" x14ac:dyDescent="0.5">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ht="15.75" x14ac:dyDescent="0.5">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ht="15.75" x14ac:dyDescent="0.5">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ht="15.75" x14ac:dyDescent="0.5">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ht="15.75" x14ac:dyDescent="0.5">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ht="15.75" x14ac:dyDescent="0.5">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ht="15.75" x14ac:dyDescent="0.5">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ht="15.75" x14ac:dyDescent="0.5">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ht="15.75" x14ac:dyDescent="0.5">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ht="15.75" x14ac:dyDescent="0.5">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ht="15.75" x14ac:dyDescent="0.5">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ht="15.75" x14ac:dyDescent="0.5">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ht="15.75" x14ac:dyDescent="0.5">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ht="15.75" x14ac:dyDescent="0.5">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ht="15.75" x14ac:dyDescent="0.5">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ht="15.75" x14ac:dyDescent="0.5">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ht="15.75" x14ac:dyDescent="0.5">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ht="15.75" x14ac:dyDescent="0.5">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ht="15.75" x14ac:dyDescent="0.5">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ht="15.75" x14ac:dyDescent="0.5">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ht="15.75" x14ac:dyDescent="0.5">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ht="15.75" x14ac:dyDescent="0.5">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ht="15.75" x14ac:dyDescent="0.5">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ht="15.75" x14ac:dyDescent="0.5">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ht="15.75" x14ac:dyDescent="0.5">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ht="15.75" x14ac:dyDescent="0.5">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ht="15.75" x14ac:dyDescent="0.5">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ht="15.75" x14ac:dyDescent="0.5">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ht="15.75" x14ac:dyDescent="0.5">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ht="15.75" x14ac:dyDescent="0.5">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ht="15.75" x14ac:dyDescent="0.5">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ht="15.75" x14ac:dyDescent="0.5">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ht="15.75" x14ac:dyDescent="0.5">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ht="15.75" x14ac:dyDescent="0.5">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ht="15.75" x14ac:dyDescent="0.5">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ht="15.75" x14ac:dyDescent="0.5">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ht="15.75" x14ac:dyDescent="0.5">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ht="15.75" x14ac:dyDescent="0.5">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ht="15.75" x14ac:dyDescent="0.5">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ht="15.75" x14ac:dyDescent="0.5">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ht="15.75" x14ac:dyDescent="0.5">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ht="15.75" x14ac:dyDescent="0.5">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ht="15.75" x14ac:dyDescent="0.5">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ht="15.75" x14ac:dyDescent="0.5">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ht="15.75" x14ac:dyDescent="0.5">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ht="15.75" x14ac:dyDescent="0.5">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ht="15.75" x14ac:dyDescent="0.5">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ht="15.75" x14ac:dyDescent="0.5">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ht="15.75" x14ac:dyDescent="0.5">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ht="15.75" x14ac:dyDescent="0.5">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ht="15.75" x14ac:dyDescent="0.5">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ht="15.75" x14ac:dyDescent="0.5">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ht="15.75" x14ac:dyDescent="0.5">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ht="15.75" x14ac:dyDescent="0.5">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ht="15.75" x14ac:dyDescent="0.5">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ht="15.75" x14ac:dyDescent="0.5">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ht="15.75" x14ac:dyDescent="0.5">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ht="15.75" x14ac:dyDescent="0.5">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ht="15.75" x14ac:dyDescent="0.5">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ht="15.75" x14ac:dyDescent="0.5">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ht="15.75" x14ac:dyDescent="0.5">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ht="15.75" x14ac:dyDescent="0.5">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ht="15.75" x14ac:dyDescent="0.5">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ht="15.75" x14ac:dyDescent="0.5">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ht="15.75" x14ac:dyDescent="0.5">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ht="15.75" x14ac:dyDescent="0.5">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ht="15.75" x14ac:dyDescent="0.5">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ht="15.75" x14ac:dyDescent="0.5">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ht="15.75" x14ac:dyDescent="0.5">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ht="15.75" x14ac:dyDescent="0.5">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ht="15.75" x14ac:dyDescent="0.5">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ht="15.75" x14ac:dyDescent="0.5">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ht="15.75" x14ac:dyDescent="0.5">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ht="15.75" x14ac:dyDescent="0.5">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ht="15.75" x14ac:dyDescent="0.5">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ht="15.75" x14ac:dyDescent="0.5">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ht="15.75" x14ac:dyDescent="0.5">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ht="15.75" x14ac:dyDescent="0.5">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ht="15.75" x14ac:dyDescent="0.5">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ht="15.75" x14ac:dyDescent="0.5">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ht="15.75" x14ac:dyDescent="0.5">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ht="15.75" x14ac:dyDescent="0.5">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ht="15.75" x14ac:dyDescent="0.5">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ht="15.75" x14ac:dyDescent="0.5">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ht="15.75" x14ac:dyDescent="0.5">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ht="15.75" x14ac:dyDescent="0.5">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ht="15.75" x14ac:dyDescent="0.5">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ht="15.75" x14ac:dyDescent="0.5">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ht="15.75" x14ac:dyDescent="0.5">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ht="15.75" x14ac:dyDescent="0.5">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ht="15.75" x14ac:dyDescent="0.5">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ht="15.75" x14ac:dyDescent="0.5">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ht="15.75" x14ac:dyDescent="0.5">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ht="15.75" x14ac:dyDescent="0.5">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ht="15.75" x14ac:dyDescent="0.5">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ht="15.75" x14ac:dyDescent="0.5">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ht="15.75" x14ac:dyDescent="0.5">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ht="15.75" x14ac:dyDescent="0.5">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ht="15.75" x14ac:dyDescent="0.5">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ht="15.75" x14ac:dyDescent="0.5">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ht="15.75" x14ac:dyDescent="0.5">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ht="15.75" x14ac:dyDescent="0.5">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ht="15.75" x14ac:dyDescent="0.5">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ht="15.75" x14ac:dyDescent="0.5">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ht="15.75" x14ac:dyDescent="0.5">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ht="15.75" x14ac:dyDescent="0.5">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ht="15.75" x14ac:dyDescent="0.5">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ht="15.75" x14ac:dyDescent="0.5">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ht="15.75" x14ac:dyDescent="0.5">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ht="15.75" x14ac:dyDescent="0.5">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ht="15.75" x14ac:dyDescent="0.5">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ht="15.75" x14ac:dyDescent="0.5">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ht="15.75" x14ac:dyDescent="0.5">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ht="15.75" x14ac:dyDescent="0.5">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ht="15.75" x14ac:dyDescent="0.5">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ht="15.75" x14ac:dyDescent="0.5">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ht="15.75" x14ac:dyDescent="0.5">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ht="15.75" x14ac:dyDescent="0.5">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ht="15.75" x14ac:dyDescent="0.5">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ht="15.75" x14ac:dyDescent="0.5">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ht="15.75" x14ac:dyDescent="0.5">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ht="15.75" x14ac:dyDescent="0.5">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ht="15.75" x14ac:dyDescent="0.5">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ht="15.75" x14ac:dyDescent="0.5">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ht="15.75" x14ac:dyDescent="0.5">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ht="15.75" x14ac:dyDescent="0.5">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ht="15.75" x14ac:dyDescent="0.5">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ht="15.75" x14ac:dyDescent="0.5">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ht="15.75" x14ac:dyDescent="0.5">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ht="15.75" x14ac:dyDescent="0.5">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ht="15.75" x14ac:dyDescent="0.5">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ht="15.75" x14ac:dyDescent="0.5">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ht="15.75" x14ac:dyDescent="0.5">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ht="15.75" x14ac:dyDescent="0.5">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ht="15.75" x14ac:dyDescent="0.5">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ht="15.75" x14ac:dyDescent="0.5">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ht="15.75" x14ac:dyDescent="0.5">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ht="15.75" x14ac:dyDescent="0.5">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ht="15.75" x14ac:dyDescent="0.5">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ht="15.75" x14ac:dyDescent="0.5">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ht="15.75" x14ac:dyDescent="0.5">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ht="15.75" x14ac:dyDescent="0.5">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ht="15.75" x14ac:dyDescent="0.5">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ht="15.75" x14ac:dyDescent="0.5">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ht="15.75" x14ac:dyDescent="0.5">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ht="15.75" x14ac:dyDescent="0.5">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ht="15.75" x14ac:dyDescent="0.5">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ht="15.75" x14ac:dyDescent="0.5">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ht="15.75" x14ac:dyDescent="0.5">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ht="15.75" x14ac:dyDescent="0.5">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ht="15.75" x14ac:dyDescent="0.5">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ht="15.75" x14ac:dyDescent="0.5">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ht="15.75" x14ac:dyDescent="0.5">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ht="15.75" x14ac:dyDescent="0.5">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ht="15.75" x14ac:dyDescent="0.5">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ht="15.75" x14ac:dyDescent="0.5">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ht="15.75" x14ac:dyDescent="0.5">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ht="15.75" x14ac:dyDescent="0.5">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ht="15.75" x14ac:dyDescent="0.5">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ht="15.75" x14ac:dyDescent="0.5">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ht="15.75" x14ac:dyDescent="0.5">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ht="15.75" x14ac:dyDescent="0.5">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ht="15.75" x14ac:dyDescent="0.5">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ht="15.75" x14ac:dyDescent="0.5">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ht="15.75" x14ac:dyDescent="0.5">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ht="15.75" x14ac:dyDescent="0.5">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ht="15.75" x14ac:dyDescent="0.5">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ht="15.75" x14ac:dyDescent="0.5">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ht="15.75" x14ac:dyDescent="0.5">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ht="15.75" x14ac:dyDescent="0.5">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ht="15.75" x14ac:dyDescent="0.5">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ht="15.75" x14ac:dyDescent="0.5">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ht="15.75" x14ac:dyDescent="0.5">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ht="15.75" x14ac:dyDescent="0.5">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ht="15.75" x14ac:dyDescent="0.5">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ht="15.75" x14ac:dyDescent="0.5">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ht="15.75" x14ac:dyDescent="0.5">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ht="15.75" x14ac:dyDescent="0.5">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ht="15.75" x14ac:dyDescent="0.5">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ht="15.75" x14ac:dyDescent="0.5">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ht="15.75" x14ac:dyDescent="0.5">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ht="15.75" x14ac:dyDescent="0.5">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ht="15.75" x14ac:dyDescent="0.5">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ht="15.75" x14ac:dyDescent="0.5">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ht="15.75" x14ac:dyDescent="0.5">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ht="15.75" x14ac:dyDescent="0.5">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ht="15.75" x14ac:dyDescent="0.5">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ht="15.75" x14ac:dyDescent="0.5">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ht="15.75" x14ac:dyDescent="0.5">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ht="15.75" x14ac:dyDescent="0.5">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ht="15.75" x14ac:dyDescent="0.5">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ht="15.75" x14ac:dyDescent="0.5">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ht="15.75" x14ac:dyDescent="0.5">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ht="15.75" x14ac:dyDescent="0.5">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ht="15.75" x14ac:dyDescent="0.5">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ht="15.75" x14ac:dyDescent="0.5">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ht="15.75" x14ac:dyDescent="0.5">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ht="15.75" x14ac:dyDescent="0.5">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ht="15.75" x14ac:dyDescent="0.5">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ht="15.75" x14ac:dyDescent="0.5">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ht="15.75" x14ac:dyDescent="0.5">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ht="15.75" x14ac:dyDescent="0.5">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ht="15.75" x14ac:dyDescent="0.5">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ht="15.75" x14ac:dyDescent="0.5">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ht="15.75" x14ac:dyDescent="0.5">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ht="15.75" x14ac:dyDescent="0.5">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ht="15.75" x14ac:dyDescent="0.5">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ht="15.75" x14ac:dyDescent="0.5">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ht="15.75" x14ac:dyDescent="0.5">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ht="15.75" x14ac:dyDescent="0.5">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ht="15.75" x14ac:dyDescent="0.5">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ht="15.75" x14ac:dyDescent="0.5">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ht="15.75" x14ac:dyDescent="0.5">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ht="15.75" x14ac:dyDescent="0.5">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ht="15.75" x14ac:dyDescent="0.5">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ht="15.75" x14ac:dyDescent="0.5">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ht="15.75" x14ac:dyDescent="0.5">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ht="15.75" x14ac:dyDescent="0.5">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ht="15.75" x14ac:dyDescent="0.5">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ht="15.75" x14ac:dyDescent="0.5">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ht="15.75" x14ac:dyDescent="0.5">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ht="15.75" x14ac:dyDescent="0.5">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ht="15.75" x14ac:dyDescent="0.5">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ht="15.75" x14ac:dyDescent="0.5">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ht="15.75" x14ac:dyDescent="0.5">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ht="15.75" x14ac:dyDescent="0.5">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ht="15.75" x14ac:dyDescent="0.5">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ht="15.75" x14ac:dyDescent="0.5">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ht="15.75" x14ac:dyDescent="0.5">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ht="15.75" x14ac:dyDescent="0.5">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ht="15.75" x14ac:dyDescent="0.5">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ht="15.75" x14ac:dyDescent="0.5">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ht="15.75" x14ac:dyDescent="0.5">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ht="15.75" x14ac:dyDescent="0.5">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ht="15.75" x14ac:dyDescent="0.5">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ht="15.75" x14ac:dyDescent="0.5">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ht="15.75" x14ac:dyDescent="0.5">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ht="15.75" x14ac:dyDescent="0.5">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ht="15.75" x14ac:dyDescent="0.5">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ht="15.75" x14ac:dyDescent="0.5">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ht="15.75" x14ac:dyDescent="0.5">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ht="15.75" x14ac:dyDescent="0.5">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ht="15.75" x14ac:dyDescent="0.5">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ht="15.75" x14ac:dyDescent="0.5">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ht="15.75" x14ac:dyDescent="0.5">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ht="15.75" x14ac:dyDescent="0.5">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ht="15.75" x14ac:dyDescent="0.5">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ht="15.75" x14ac:dyDescent="0.5">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ht="15.75" x14ac:dyDescent="0.5">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ht="15.75" x14ac:dyDescent="0.5">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ht="15.75" x14ac:dyDescent="0.5">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ht="15.75" x14ac:dyDescent="0.5">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ht="15.75" x14ac:dyDescent="0.5">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ht="15.75" x14ac:dyDescent="0.5">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ht="15.75" x14ac:dyDescent="0.5">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ht="15.75" x14ac:dyDescent="0.5">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ht="15.75" x14ac:dyDescent="0.5">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ht="15.75" x14ac:dyDescent="0.5">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ht="15.75" x14ac:dyDescent="0.5">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ht="15.75" x14ac:dyDescent="0.5">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ht="15.75" x14ac:dyDescent="0.5">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ht="15.75" x14ac:dyDescent="0.5">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ht="15.75" x14ac:dyDescent="0.5">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ht="15.75" x14ac:dyDescent="0.5">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ht="15.75" x14ac:dyDescent="0.5">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ht="15.75" x14ac:dyDescent="0.5">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ht="15.75" x14ac:dyDescent="0.5">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ht="15.75" x14ac:dyDescent="0.5">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ht="15.75" x14ac:dyDescent="0.5">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ht="15.75" x14ac:dyDescent="0.5">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ht="15.75" x14ac:dyDescent="0.5">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ht="15.75" x14ac:dyDescent="0.5">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ht="15.75" x14ac:dyDescent="0.5">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ht="15.75" x14ac:dyDescent="0.5">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ht="15.75" x14ac:dyDescent="0.5">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ht="15.75" x14ac:dyDescent="0.5">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ht="15.75" x14ac:dyDescent="0.5">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ht="15.75" x14ac:dyDescent="0.5">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ht="15.75" x14ac:dyDescent="0.5">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ht="15.75" x14ac:dyDescent="0.5">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ht="15.75" x14ac:dyDescent="0.5">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ht="15.75" x14ac:dyDescent="0.5">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ht="15.75" x14ac:dyDescent="0.5">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ht="15.75" x14ac:dyDescent="0.5">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ht="15.75" x14ac:dyDescent="0.5">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ht="15.75" x14ac:dyDescent="0.5">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ht="15.75" x14ac:dyDescent="0.5">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ht="15.75" x14ac:dyDescent="0.5">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ht="15.75" x14ac:dyDescent="0.5">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ht="15.75" x14ac:dyDescent="0.5">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ht="15.75" x14ac:dyDescent="0.5">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ht="15.75" x14ac:dyDescent="0.5">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ht="15.75" x14ac:dyDescent="0.5">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ht="15.75" x14ac:dyDescent="0.5">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ht="15.75" x14ac:dyDescent="0.5">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ht="15.75" x14ac:dyDescent="0.5">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ht="15.75" x14ac:dyDescent="0.5">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ht="15.75" x14ac:dyDescent="0.5">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ht="15.75" x14ac:dyDescent="0.5">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ht="15.75" x14ac:dyDescent="0.5">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ht="15.75" x14ac:dyDescent="0.5">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ht="15.75" x14ac:dyDescent="0.5">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ht="15.75" x14ac:dyDescent="0.5">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ht="15.75" x14ac:dyDescent="0.5">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ht="15.75" x14ac:dyDescent="0.5">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ht="15.75" x14ac:dyDescent="0.5">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ht="15.75" x14ac:dyDescent="0.5">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ht="15.75" x14ac:dyDescent="0.5">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ht="15.75" x14ac:dyDescent="0.5">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ht="15.75" x14ac:dyDescent="0.5">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E1"/>
  <sheetViews>
    <sheetView showGridLines="0" tabSelected="1" topLeftCell="G1" zoomScale="77" zoomScaleNormal="68" workbookViewId="0">
      <selection activeCell="AF19" sqref="AF19"/>
    </sheetView>
  </sheetViews>
  <sheetFormatPr defaultColWidth="11.25" defaultRowHeight="15" customHeight="1" x14ac:dyDescent="0.5"/>
  <cols>
    <col min="1" max="4" width="8.5625" style="8" customWidth="1"/>
    <col min="5" max="5" width="8.5625" style="7" customWidth="1"/>
    <col min="6" max="26" width="8.5625" style="8" customWidth="1"/>
    <col min="27" max="16384" width="11.25" style="8"/>
  </cols>
  <sheetData>
    <row r="1" spans="5:5" ht="15" customHeight="1" x14ac:dyDescent="0.5">
      <c r="E1" s="8"/>
    </row>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CBA1F-ADDC-47C9-A6F3-607DBF20D3F4}">
  <dimension ref="A3:C9"/>
  <sheetViews>
    <sheetView workbookViewId="0">
      <selection activeCell="O15" sqref="O15"/>
    </sheetView>
  </sheetViews>
  <sheetFormatPr defaultRowHeight="15.75" x14ac:dyDescent="0.5"/>
  <cols>
    <col min="1" max="1" width="23.625" bestFit="1" customWidth="1"/>
  </cols>
  <sheetData>
    <row r="3" spans="1:3" x14ac:dyDescent="0.5">
      <c r="A3" s="11" t="s">
        <v>1563</v>
      </c>
    </row>
    <row r="4" spans="1:3" x14ac:dyDescent="0.5">
      <c r="A4" s="9">
        <v>2.6265306122448981</v>
      </c>
    </row>
    <row r="8" spans="1:3" x14ac:dyDescent="0.5">
      <c r="A8" s="1" t="s">
        <v>1564</v>
      </c>
      <c r="B8" s="10">
        <f>GETPIVOTDATA("[Measures].[Average of Job Satisfaction]",$A$3)</f>
        <v>2.6265306122448981</v>
      </c>
      <c r="C8">
        <f>B8/4</f>
        <v>0.65663265306122454</v>
      </c>
    </row>
    <row r="9" spans="1:3" x14ac:dyDescent="0.5">
      <c r="A9" s="1" t="s">
        <v>1565</v>
      </c>
      <c r="B9" s="10">
        <f>4-B8</f>
        <v>1.3734693877551019</v>
      </c>
      <c r="C9">
        <f>B9/4</f>
        <v>0.34336734693877546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D50BF-07FB-4119-970F-7DFD7ABDFAC3}">
  <dimension ref="A3:C11"/>
  <sheetViews>
    <sheetView workbookViewId="0">
      <selection activeCell="B11" sqref="B11"/>
    </sheetView>
  </sheetViews>
  <sheetFormatPr defaultRowHeight="15.75" x14ac:dyDescent="0.5"/>
  <cols>
    <col min="1" max="1" width="11.8125" bestFit="1" customWidth="1"/>
    <col min="2" max="2" width="21.8125" bestFit="1" customWidth="1"/>
  </cols>
  <sheetData>
    <row r="3" spans="1:3" x14ac:dyDescent="0.5">
      <c r="A3" s="18" t="s">
        <v>1566</v>
      </c>
      <c r="B3" s="19" t="s">
        <v>1567</v>
      </c>
    </row>
    <row r="4" spans="1:3" x14ac:dyDescent="0.5">
      <c r="A4" s="12" t="s">
        <v>51</v>
      </c>
      <c r="B4" s="23">
        <v>588</v>
      </c>
    </row>
    <row r="5" spans="1:3" x14ac:dyDescent="0.5">
      <c r="A5" s="13" t="s">
        <v>62</v>
      </c>
      <c r="B5" s="24">
        <v>882</v>
      </c>
    </row>
    <row r="6" spans="1:3" x14ac:dyDescent="0.5">
      <c r="A6" s="21" t="s">
        <v>1571</v>
      </c>
      <c r="B6" s="25">
        <v>1470</v>
      </c>
    </row>
    <row r="10" spans="1:3" x14ac:dyDescent="0.5">
      <c r="A10" s="12" t="s">
        <v>51</v>
      </c>
      <c r="B10">
        <f>IFERROR(GETPIVOTDATA("[Measures].[Count of Employee Count]",$A$3,"[Table_1].[Gender]","[Table_1].[Gender].&amp;[Female]"),0)</f>
        <v>588</v>
      </c>
      <c r="C10" s="14">
        <f>IFERROR(B10/($B$10+$B$11),0)</f>
        <v>0.4</v>
      </c>
    </row>
    <row r="11" spans="1:3" x14ac:dyDescent="0.5">
      <c r="A11" s="13" t="s">
        <v>62</v>
      </c>
      <c r="B11">
        <f>IFERROR(GETPIVOTDATA("[Measures].[Count of Employee Count]",$A$3,"[Table_1].[Gender]","[Table_1].[Gender].&amp;[Male]"),0)</f>
        <v>882</v>
      </c>
      <c r="C11" s="14">
        <f>IFERROR(B11/($B$10+$B$11),0)</f>
        <v>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3F77A-229E-44E4-BC96-A411AF57421C}">
  <dimension ref="A3:B9"/>
  <sheetViews>
    <sheetView workbookViewId="0">
      <selection activeCell="D24" sqref="D24"/>
    </sheetView>
  </sheetViews>
  <sheetFormatPr defaultRowHeight="15.75" x14ac:dyDescent="0.5"/>
  <cols>
    <col min="1" max="1" width="15.6875" bestFit="1" customWidth="1"/>
    <col min="2" max="2" width="21.9375" bestFit="1" customWidth="1"/>
  </cols>
  <sheetData>
    <row r="3" spans="1:2" x14ac:dyDescent="0.5">
      <c r="A3" s="18" t="s">
        <v>1566</v>
      </c>
      <c r="B3" s="19" t="s">
        <v>1555</v>
      </c>
    </row>
    <row r="4" spans="1:2" x14ac:dyDescent="0.5">
      <c r="A4" s="12" t="s">
        <v>134</v>
      </c>
      <c r="B4" s="23">
        <v>5</v>
      </c>
    </row>
    <row r="5" spans="1:2" x14ac:dyDescent="0.5">
      <c r="A5" s="13" t="s">
        <v>65</v>
      </c>
      <c r="B5" s="24">
        <v>31</v>
      </c>
    </row>
    <row r="6" spans="1:2" x14ac:dyDescent="0.5">
      <c r="A6" s="13" t="s">
        <v>55</v>
      </c>
      <c r="B6" s="24">
        <v>44</v>
      </c>
    </row>
    <row r="7" spans="1:2" x14ac:dyDescent="0.5">
      <c r="A7" s="13" t="s">
        <v>71</v>
      </c>
      <c r="B7" s="24">
        <v>58</v>
      </c>
    </row>
    <row r="8" spans="1:2" x14ac:dyDescent="0.5">
      <c r="A8" s="13" t="s">
        <v>77</v>
      </c>
      <c r="B8" s="24">
        <v>99</v>
      </c>
    </row>
    <row r="9" spans="1:2" x14ac:dyDescent="0.5">
      <c r="A9" s="21" t="s">
        <v>1571</v>
      </c>
      <c r="B9" s="25">
        <v>237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72787-0C67-4ADC-89A3-7C25BC3D930F}">
  <dimension ref="A3:B7"/>
  <sheetViews>
    <sheetView workbookViewId="0">
      <selection activeCell="B29" sqref="B29"/>
    </sheetView>
  </sheetViews>
  <sheetFormatPr defaultRowHeight="15.75" x14ac:dyDescent="0.5"/>
  <cols>
    <col min="1" max="1" width="11.8125" bestFit="1" customWidth="1"/>
    <col min="2" max="2" width="21.9375" bestFit="1" customWidth="1"/>
  </cols>
  <sheetData>
    <row r="3" spans="1:2" x14ac:dyDescent="0.5">
      <c r="A3" s="18" t="s">
        <v>1566</v>
      </c>
      <c r="B3" s="19" t="s">
        <v>1555</v>
      </c>
    </row>
    <row r="4" spans="1:2" x14ac:dyDescent="0.5">
      <c r="A4" s="12" t="s">
        <v>161</v>
      </c>
      <c r="B4" s="20">
        <v>5.0632911392405063E-2</v>
      </c>
    </row>
    <row r="5" spans="1:2" x14ac:dyDescent="0.5">
      <c r="A5" s="13" t="s">
        <v>60</v>
      </c>
      <c r="B5" s="29">
        <v>0.56118143459915615</v>
      </c>
    </row>
    <row r="6" spans="1:2" x14ac:dyDescent="0.5">
      <c r="A6" s="13" t="s">
        <v>48</v>
      </c>
      <c r="B6" s="29">
        <v>0.3881856540084388</v>
      </c>
    </row>
    <row r="7" spans="1:2" x14ac:dyDescent="0.5">
      <c r="A7" s="21" t="s">
        <v>1571</v>
      </c>
      <c r="B7" s="22">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2F9C2-DA92-4C4C-BC71-7EB14B044E0C}">
  <dimension ref="A3:B9"/>
  <sheetViews>
    <sheetView topLeftCell="A3" workbookViewId="0">
      <selection activeCell="R15" sqref="R15"/>
    </sheetView>
  </sheetViews>
  <sheetFormatPr defaultRowHeight="15.75" x14ac:dyDescent="0.5"/>
  <cols>
    <col min="1" max="1" width="12.125" bestFit="1" customWidth="1"/>
    <col min="2" max="2" width="22.0625" bestFit="1" customWidth="1"/>
  </cols>
  <sheetData>
    <row r="3" spans="1:2" x14ac:dyDescent="0.5">
      <c r="A3" s="15" t="s">
        <v>1566</v>
      </c>
      <c r="B3" t="s">
        <v>1555</v>
      </c>
    </row>
    <row r="4" spans="1:2" x14ac:dyDescent="0.5">
      <c r="A4" s="16" t="s">
        <v>69</v>
      </c>
      <c r="B4" s="17">
        <v>112</v>
      </c>
    </row>
    <row r="5" spans="1:2" x14ac:dyDescent="0.5">
      <c r="A5" s="16" t="s">
        <v>46</v>
      </c>
      <c r="B5" s="17">
        <v>51</v>
      </c>
    </row>
    <row r="6" spans="1:2" x14ac:dyDescent="0.5">
      <c r="A6" s="16" t="s">
        <v>92</v>
      </c>
      <c r="B6" s="17">
        <v>38</v>
      </c>
    </row>
    <row r="7" spans="1:2" x14ac:dyDescent="0.5">
      <c r="A7" s="16" t="s">
        <v>58</v>
      </c>
      <c r="B7" s="17">
        <v>25</v>
      </c>
    </row>
    <row r="8" spans="1:2" x14ac:dyDescent="0.5">
      <c r="A8" s="16" t="s">
        <v>75</v>
      </c>
      <c r="B8" s="17">
        <v>11</v>
      </c>
    </row>
    <row r="9" spans="1:2" x14ac:dyDescent="0.5">
      <c r="A9" s="16" t="s">
        <v>1571</v>
      </c>
      <c r="B9" s="17">
        <v>237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8ED60-F4F4-48E5-8155-36ACD5370377}">
  <dimension ref="A3:E13"/>
  <sheetViews>
    <sheetView workbookViewId="0">
      <selection activeCell="E4" sqref="E4"/>
    </sheetView>
  </sheetViews>
  <sheetFormatPr defaultRowHeight="15.75" x14ac:dyDescent="0.5"/>
  <cols>
    <col min="1" max="1" width="22.5" bestFit="1" customWidth="1"/>
    <col min="2" max="2" width="22.0625" bestFit="1" customWidth="1"/>
    <col min="4" max="4" width="22.5" bestFit="1" customWidth="1"/>
  </cols>
  <sheetData>
    <row r="3" spans="1:5" x14ac:dyDescent="0.5">
      <c r="A3" s="15" t="s">
        <v>1566</v>
      </c>
      <c r="B3" t="s">
        <v>1555</v>
      </c>
      <c r="D3" s="1" t="s">
        <v>1568</v>
      </c>
      <c r="E3" s="1" t="s">
        <v>0</v>
      </c>
    </row>
    <row r="4" spans="1:5" x14ac:dyDescent="0.5">
      <c r="A4" s="16" t="s">
        <v>83</v>
      </c>
      <c r="B4" s="17">
        <v>9</v>
      </c>
      <c r="D4" t="str">
        <f>A4</f>
        <v>Healthcare Representative</v>
      </c>
      <c r="E4">
        <f t="shared" ref="E4:E12" si="0">GETPIVOTDATA("[Measures].[Sum of CF_attrition count]", $A$3, "[Table_1].[Job Role]", "[Table_1].[Job Role].&amp;[" &amp; A4 &amp; "]")</f>
        <v>9</v>
      </c>
    </row>
    <row r="5" spans="1:5" x14ac:dyDescent="0.5">
      <c r="A5" s="16" t="s">
        <v>163</v>
      </c>
      <c r="B5" s="17">
        <v>12</v>
      </c>
      <c r="D5" t="str">
        <f t="shared" ref="D5:D12" si="1">A5</f>
        <v>Human Resources</v>
      </c>
      <c r="E5">
        <f t="shared" si="0"/>
        <v>12</v>
      </c>
    </row>
    <row r="6" spans="1:5" x14ac:dyDescent="0.5">
      <c r="A6" s="16" t="s">
        <v>68</v>
      </c>
      <c r="B6" s="17">
        <v>62</v>
      </c>
      <c r="D6" t="str">
        <f t="shared" si="1"/>
        <v>Laboratory Technician</v>
      </c>
      <c r="E6">
        <f t="shared" si="0"/>
        <v>62</v>
      </c>
    </row>
    <row r="7" spans="1:5" x14ac:dyDescent="0.5">
      <c r="A7" s="16" t="s">
        <v>95</v>
      </c>
      <c r="B7" s="17">
        <v>5</v>
      </c>
      <c r="D7" t="str">
        <f t="shared" si="1"/>
        <v>Manager</v>
      </c>
      <c r="E7">
        <f t="shared" si="0"/>
        <v>5</v>
      </c>
    </row>
    <row r="8" spans="1:5" x14ac:dyDescent="0.5">
      <c r="A8" s="16" t="s">
        <v>81</v>
      </c>
      <c r="B8" s="17">
        <v>10</v>
      </c>
      <c r="D8" t="str">
        <f t="shared" si="1"/>
        <v>Manufacturing Director</v>
      </c>
      <c r="E8">
        <f t="shared" si="0"/>
        <v>10</v>
      </c>
    </row>
    <row r="9" spans="1:5" x14ac:dyDescent="0.5">
      <c r="A9" s="16" t="s">
        <v>101</v>
      </c>
      <c r="B9" s="17">
        <v>2</v>
      </c>
      <c r="D9" t="str">
        <f t="shared" si="1"/>
        <v>Research Director</v>
      </c>
      <c r="E9">
        <f t="shared" si="0"/>
        <v>2</v>
      </c>
    </row>
    <row r="10" spans="1:5" x14ac:dyDescent="0.5">
      <c r="A10" s="16" t="s">
        <v>63</v>
      </c>
      <c r="B10" s="17">
        <v>47</v>
      </c>
      <c r="D10" t="str">
        <f t="shared" si="1"/>
        <v>Research Scientist</v>
      </c>
      <c r="E10">
        <f t="shared" si="0"/>
        <v>47</v>
      </c>
    </row>
    <row r="11" spans="1:5" x14ac:dyDescent="0.5">
      <c r="A11" s="16" t="s">
        <v>52</v>
      </c>
      <c r="B11" s="17">
        <v>57</v>
      </c>
      <c r="D11" t="str">
        <f t="shared" si="1"/>
        <v>Sales Executive</v>
      </c>
      <c r="E11">
        <f t="shared" si="0"/>
        <v>57</v>
      </c>
    </row>
    <row r="12" spans="1:5" x14ac:dyDescent="0.5">
      <c r="A12" s="16" t="s">
        <v>99</v>
      </c>
      <c r="B12" s="17">
        <v>33</v>
      </c>
      <c r="D12" t="str">
        <f t="shared" si="1"/>
        <v>Sales Representative</v>
      </c>
      <c r="E12">
        <f t="shared" si="0"/>
        <v>33</v>
      </c>
    </row>
    <row r="13" spans="1:5" x14ac:dyDescent="0.5">
      <c r="A13" s="16" t="s">
        <v>1571</v>
      </c>
      <c r="B13" s="17">
        <v>237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KPI</vt:lpstr>
      <vt:lpstr>Data</vt:lpstr>
      <vt:lpstr>Dashboard</vt:lpstr>
      <vt:lpstr>Job Satisfaction</vt:lpstr>
      <vt:lpstr>Gender</vt:lpstr>
      <vt:lpstr>Education by Attrition</vt:lpstr>
      <vt:lpstr>Attrition by department</vt:lpstr>
      <vt:lpstr>Attrition by age group</vt:lpstr>
      <vt:lpstr>Attrition by job role</vt:lpstr>
      <vt:lpstr>Attrition by Martial 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Azhar Ijtaba</cp:lastModifiedBy>
  <dcterms:created xsi:type="dcterms:W3CDTF">2022-12-29T16:02:46Z</dcterms:created>
  <dcterms:modified xsi:type="dcterms:W3CDTF">2024-06-25T07:21:15Z</dcterms:modified>
</cp:coreProperties>
</file>