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Загальні результати" sheetId="1" r:id="rId4"/>
    <sheet state="visible" name="Реєстрація" sheetId="2" r:id="rId5"/>
    <sheet state="visible" name="NFS ASD Racing Team" sheetId="3" r:id="rId6"/>
    <sheet state="visible" name="Buro 11 NFS" sheetId="4" r:id="rId7"/>
    <sheet state="visible" name="MST" sheetId="5" r:id="rId8"/>
    <sheet state="visible" name="NFS Stayer" sheetId="6" r:id="rId9"/>
    <sheet state="visible" name="NFS Speed UP RT" sheetId="7" r:id="rId10"/>
    <sheet state="visible" name="NFS Kozaks" sheetId="8" r:id="rId11"/>
    <sheet state="visible" name="RTG" sheetId="9" r:id="rId12"/>
    <sheet state="visible" name="NFS Legends" sheetId="10" r:id="rId13"/>
    <sheet state="visible" name="PhD Racing" sheetId="11" r:id="rId14"/>
    <sheet state="visible" name="Kipyatok RT" sheetId="12" r:id="rId15"/>
    <sheet state="visible" name="FEA" sheetId="13" r:id="rId16"/>
    <sheet state="visible" name="Na Relaxe" sheetId="14" r:id="rId17"/>
    <sheet state="visible" name="Apex WAY Racing Team" sheetId="15" r:id="rId18"/>
    <sheet state="visible" name="DG" sheetId="16" r:id="rId19"/>
    <sheet state="visible" name="Mad Snails Team Junior" sheetId="17" r:id="rId20"/>
    <sheet state="visible" name="NFS Hurma" sheetId="18" r:id="rId21"/>
    <sheet state="visible" name="Scuderia Troieshchyna" sheetId="19" r:id="rId22"/>
    <sheet state="visible" name="Limitless API" sheetId="20" r:id="rId23"/>
  </sheets>
  <definedNames/>
  <calcPr/>
</workbook>
</file>

<file path=xl/sharedStrings.xml><?xml version="1.0" encoding="utf-8"?>
<sst xmlns="http://schemas.openxmlformats.org/spreadsheetml/2006/main" count="851" uniqueCount="161">
  <si>
    <t>Серія мінімарафонів "Великі перегони 2022", 2-й етап, 25.06.22</t>
  </si>
  <si>
    <t>Конфігурація № 6</t>
  </si>
  <si>
    <t>Місце</t>
  </si>
  <si>
    <t>Команда</t>
  </si>
  <si>
    <t xml:space="preserve">№ в </t>
  </si>
  <si>
    <t>Квала</t>
  </si>
  <si>
    <t>Гонка</t>
  </si>
  <si>
    <t>Краще коло в гонці</t>
  </si>
  <si>
    <t>Чистий середній темп</t>
  </si>
  <si>
    <t>гонці</t>
  </si>
  <si>
    <t>Час</t>
  </si>
  <si>
    <t>місце</t>
  </si>
  <si>
    <t>Кола</t>
  </si>
  <si>
    <t>Час/від лідера</t>
  </si>
  <si>
    <t>Від місця вище</t>
  </si>
  <si>
    <t>На колі</t>
  </si>
  <si>
    <t>№</t>
  </si>
  <si>
    <t>Пілот</t>
  </si>
  <si>
    <t>NFS ASD Racing Team</t>
  </si>
  <si>
    <t>4:00:17</t>
  </si>
  <si>
    <t>-</t>
  </si>
  <si>
    <t>Міфтахутдінов Ільяс</t>
  </si>
  <si>
    <t>Buro 11 NFS</t>
  </si>
  <si>
    <t>3.41</t>
  </si>
  <si>
    <t>Шиленко Олександр</t>
  </si>
  <si>
    <t>MST</t>
  </si>
  <si>
    <t>1 коло</t>
  </si>
  <si>
    <t>Ткаченко Кирило</t>
  </si>
  <si>
    <t>NFS Stayer</t>
  </si>
  <si>
    <t>Лихошерст Олексій</t>
  </si>
  <si>
    <t>NFS Speed UP RT</t>
  </si>
  <si>
    <t>Пікулін Павло</t>
  </si>
  <si>
    <t>NFS Kozaks</t>
  </si>
  <si>
    <t>Васильчук Назар</t>
  </si>
  <si>
    <t>RTG</t>
  </si>
  <si>
    <t>2 кола</t>
  </si>
  <si>
    <t>Лантушенко Ігор</t>
  </si>
  <si>
    <t>NFS Legends</t>
  </si>
  <si>
    <t>Якусик Дмитро</t>
  </si>
  <si>
    <t>PhD Racing</t>
  </si>
  <si>
    <t>Тищенко Михайло</t>
  </si>
  <si>
    <t>Kipyatok RT</t>
  </si>
  <si>
    <t>4 кола</t>
  </si>
  <si>
    <t>Ференс Дмитро</t>
  </si>
  <si>
    <t>FEA</t>
  </si>
  <si>
    <t>Хавіло Дмитро</t>
  </si>
  <si>
    <t>Na Relaxe</t>
  </si>
  <si>
    <t>Кравчонок Олександр</t>
  </si>
  <si>
    <t>Apex WAY Racing Team</t>
  </si>
  <si>
    <t>6 кіл</t>
  </si>
  <si>
    <t>Бахмацький Олег</t>
  </si>
  <si>
    <t>DG</t>
  </si>
  <si>
    <t>26.00</t>
  </si>
  <si>
    <t>Закалюк Євгеній</t>
  </si>
  <si>
    <t>Mad Snails Team Junior</t>
  </si>
  <si>
    <t>7 кіл</t>
  </si>
  <si>
    <t>Булавінов Андрій</t>
  </si>
  <si>
    <t>NFS Hurma</t>
  </si>
  <si>
    <t>9 кіл</t>
  </si>
  <si>
    <t>Нужний Олексій</t>
  </si>
  <si>
    <t>Scuderia Troieshchyna</t>
  </si>
  <si>
    <t>Подзігун Максим</t>
  </si>
  <si>
    <t>Limitless API</t>
  </si>
  <si>
    <t>17 кіл</t>
  </si>
  <si>
    <t>8 кіл</t>
  </si>
  <si>
    <t>Харченко Артем</t>
  </si>
  <si>
    <t>Литвиненко Віктор</t>
  </si>
  <si>
    <t>Дорохін Антон</t>
  </si>
  <si>
    <t>Хижняк Антон</t>
  </si>
  <si>
    <t>Ревчук Олексій</t>
  </si>
  <si>
    <t>Черненко Дмитро</t>
  </si>
  <si>
    <t>Кригін Ілля</t>
  </si>
  <si>
    <t>Бегішев Максим</t>
  </si>
  <si>
    <t>Голоцван Дмитро</t>
  </si>
  <si>
    <t>Ревчук Олександр</t>
  </si>
  <si>
    <t>Гетьманцев Данило</t>
  </si>
  <si>
    <t>Блонський Олег</t>
  </si>
  <si>
    <t>Гуцуляк Ігор</t>
  </si>
  <si>
    <t>Башинский Богдан</t>
  </si>
  <si>
    <t>Швед Олекса</t>
  </si>
  <si>
    <t>Слащов Руслан</t>
  </si>
  <si>
    <t>Єлманов Сергій</t>
  </si>
  <si>
    <t>Криж Мирослав</t>
  </si>
  <si>
    <t>Савін Вадим</t>
  </si>
  <si>
    <t>Івашина Олександр</t>
  </si>
  <si>
    <t xml:space="preserve"> </t>
  </si>
  <si>
    <t>Реєстраційна форма</t>
  </si>
  <si>
    <t>№ в гонці</t>
  </si>
  <si>
    <t>Вага</t>
  </si>
  <si>
    <t>дод. вага</t>
  </si>
  <si>
    <t>Кваліфікація</t>
  </si>
  <si>
    <t>карт</t>
  </si>
  <si>
    <t>середнє</t>
  </si>
  <si>
    <t>1</t>
  </si>
  <si>
    <t>2</t>
  </si>
  <si>
    <t>Башинський Богдан</t>
  </si>
  <si>
    <t>3</t>
  </si>
  <si>
    <t>Чемпіонат міні марафон "Великі Перегони", 2-й етап</t>
  </si>
  <si>
    <t>Обов'язкові піти</t>
  </si>
  <si>
    <t>Коло</t>
  </si>
  <si>
    <t>кіл на відрізку</t>
  </si>
  <si>
    <t>Статистика по колам</t>
  </si>
  <si>
    <t>Загальний час змагання</t>
  </si>
  <si>
    <t>Час на трасі</t>
  </si>
  <si>
    <t>Піти</t>
  </si>
  <si>
    <t>Краще Коло</t>
  </si>
  <si>
    <t>Среднє на відрізку</t>
  </si>
  <si>
    <t>стабільність</t>
  </si>
  <si>
    <t>Відрізок</t>
  </si>
  <si>
    <t>всього у пілота</t>
  </si>
  <si>
    <t>Коло з пітом</t>
  </si>
  <si>
    <t>Піт</t>
  </si>
  <si>
    <t>Штрафи/ бонуси (сек)</t>
  </si>
  <si>
    <t>Фініш</t>
  </si>
  <si>
    <t>Кирило</t>
  </si>
  <si>
    <t>середнє коло</t>
  </si>
  <si>
    <t>середні втрати на піті</t>
  </si>
  <si>
    <t>Ігор</t>
  </si>
  <si>
    <t>Ільяс</t>
  </si>
  <si>
    <t>Дмитро</t>
  </si>
  <si>
    <t>5</t>
  </si>
  <si>
    <t>лінія</t>
  </si>
  <si>
    <t>Середній темп без поломок та штрафів</t>
  </si>
  <si>
    <t xml:space="preserve">Михайло </t>
  </si>
  <si>
    <t>Євгеній</t>
  </si>
  <si>
    <t>4,6</t>
  </si>
  <si>
    <t>Олексій Л</t>
  </si>
  <si>
    <t>Олексій Н</t>
  </si>
  <si>
    <t>Артем</t>
  </si>
  <si>
    <t>Олександр</t>
  </si>
  <si>
    <t>10</t>
  </si>
  <si>
    <t>піт</t>
  </si>
  <si>
    <t>Павло</t>
  </si>
  <si>
    <t>Олег</t>
  </si>
  <si>
    <t>Віктор</t>
  </si>
  <si>
    <t>20</t>
  </si>
  <si>
    <t>проти 18</t>
  </si>
  <si>
    <t>4,44</t>
  </si>
  <si>
    <t>Назар</t>
  </si>
  <si>
    <t>40</t>
  </si>
  <si>
    <t>під міст</t>
  </si>
  <si>
    <t>Антон</t>
  </si>
  <si>
    <t>Андрій</t>
  </si>
  <si>
    <t>проти 8</t>
  </si>
  <si>
    <t>22</t>
  </si>
  <si>
    <t>Максим</t>
  </si>
  <si>
    <t>проти 11</t>
  </si>
  <si>
    <t>Ілля</t>
  </si>
  <si>
    <t>Мирослав</t>
  </si>
  <si>
    <t>Олексій</t>
  </si>
  <si>
    <t>проти 16</t>
  </si>
  <si>
    <t>Богдан</t>
  </si>
  <si>
    <t>Данило</t>
  </si>
  <si>
    <t xml:space="preserve"> лінія</t>
  </si>
  <si>
    <t>Руслан</t>
  </si>
  <si>
    <t>Сергій</t>
  </si>
  <si>
    <t>недоваження</t>
  </si>
  <si>
    <t>5 кіл</t>
  </si>
  <si>
    <t>ліміт</t>
  </si>
  <si>
    <t>Олекса</t>
  </si>
  <si>
    <t>Вадим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</si>
</sst>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#,##0.000"/>
  </numFmts>
  <fonts count="25">
    <font>
      <sz val="11.0"/>
      <color theme="1"/>
      <name val="Calibri"/>
      <scheme val="minor"/>
    </font>
    <font>
      <b/>
      <sz val="15.0"/>
      <color rgb="FF000000"/>
      <name val="Calibri"/>
    </font>
    <font>
      <b/>
      <sz val="13.0"/>
      <color rgb="FF000000"/>
      <name val="Calibri"/>
    </font>
    <font>
      <b/>
      <sz val="18.0"/>
      <color rgb="FF000000"/>
      <name val="Calibri"/>
    </font>
    <font>
      <b/>
      <sz val="16.0"/>
      <color rgb="FF000000"/>
      <name val="Calibri"/>
    </font>
    <font>
      <b/>
      <sz val="14.0"/>
      <color rgb="FF000000"/>
      <name val="Calibri"/>
    </font>
    <font>
      <sz val="14.0"/>
      <color theme="1"/>
      <name val="Calibri"/>
      <scheme val="minor"/>
    </font>
    <font>
      <b/>
      <sz val="14.0"/>
      <color theme="1"/>
      <name val="Calibri"/>
      <scheme val="minor"/>
    </font>
    <font/>
    <font>
      <b/>
      <sz val="18.0"/>
      <color theme="1"/>
      <name val="Calibri"/>
      <scheme val="minor"/>
    </font>
    <font>
      <sz val="15.0"/>
      <color theme="1"/>
      <name val="Calibri"/>
      <scheme val="minor"/>
    </font>
    <font>
      <sz val="14.0"/>
      <color rgb="FF000000"/>
      <name val="Calibri"/>
    </font>
    <font>
      <b/>
      <sz val="18.0"/>
      <color theme="1"/>
      <name val="Calibri"/>
    </font>
    <font>
      <sz val="15.0"/>
      <color theme="1"/>
      <name val="Calibri"/>
    </font>
    <font>
      <sz val="16.0"/>
      <color theme="1"/>
      <name val="Calibri"/>
    </font>
    <font>
      <sz val="16.0"/>
      <color rgb="FF000000"/>
      <name val="Calibri"/>
    </font>
    <font>
      <b/>
      <sz val="11.0"/>
      <color rgb="FF000000"/>
      <name val="Calibri"/>
    </font>
    <font>
      <sz val="12.0"/>
      <color theme="1"/>
      <name val="Calibri"/>
      <scheme val="minor"/>
    </font>
    <font>
      <sz val="12.0"/>
      <color rgb="FF000000"/>
      <name val="Calibri"/>
    </font>
    <font>
      <sz val="12.0"/>
      <color theme="1"/>
      <name val="Calibri"/>
    </font>
    <font>
      <strike/>
      <sz val="12.0"/>
      <color theme="1"/>
      <name val="Calibri"/>
    </font>
    <font>
      <sz val="12.0"/>
      <color rgb="FF000000"/>
      <name val="Calibri"/>
      <scheme val="minor"/>
    </font>
    <font>
      <strike/>
      <sz val="12.0"/>
      <color rgb="FF000000"/>
      <name val="Calibri"/>
    </font>
    <font>
      <b/>
      <sz val="12.0"/>
      <color rgb="FFFF0000"/>
      <name val="Calibri"/>
    </font>
    <font>
      <b/>
      <sz val="12.0"/>
      <color rgb="FFFF0000"/>
      <name val="Calibri"/>
      <scheme val="minor"/>
    </font>
  </fonts>
  <fills count="1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F2CC"/>
        <bgColor rgb="FFFFF2CC"/>
      </patternFill>
    </fill>
    <fill>
      <patternFill patternType="solid">
        <fgColor rgb="FF92D050"/>
        <bgColor rgb="FF92D050"/>
      </patternFill>
    </fill>
    <fill>
      <patternFill patternType="solid">
        <fgColor rgb="FFFF0000"/>
        <bgColor rgb="FFFF0000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F9900"/>
        <bgColor rgb="FFFF9900"/>
      </patternFill>
    </fill>
    <fill>
      <patternFill patternType="solid">
        <fgColor rgb="FF00B050"/>
        <bgColor rgb="FF00B050"/>
      </patternFill>
    </fill>
  </fills>
  <borders count="73">
    <border/>
    <border>
      <left style="medium">
        <color rgb="FF000000"/>
      </lef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medium">
        <color rgb="FF000000"/>
      </right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top style="medium">
        <color rgb="FF000000"/>
      </top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right style="thin">
        <color rgb="FF000000"/>
      </right>
    </border>
    <border>
      <right style="thin">
        <color rgb="FF000000"/>
      </right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3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center" readingOrder="0"/>
    </xf>
    <xf borderId="0" fillId="0" fontId="0" numFmtId="0" xfId="0" applyFont="1"/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left" readingOrder="0"/>
    </xf>
    <xf borderId="0" fillId="0" fontId="0" numFmtId="0" xfId="0" applyAlignment="1" applyFont="1">
      <alignment horizontal="center"/>
    </xf>
    <xf borderId="1" fillId="0" fontId="0" numFmtId="0" xfId="0" applyAlignment="1" applyBorder="1" applyFont="1">
      <alignment horizontal="center" readingOrder="0" shrinkToFit="0" vertical="center" wrapText="1"/>
    </xf>
    <xf borderId="2" fillId="0" fontId="0" numFmtId="0" xfId="0" applyAlignment="1" applyBorder="1" applyFont="1">
      <alignment horizontal="center" vertical="center"/>
    </xf>
    <xf borderId="3" fillId="0" fontId="0" numFmtId="0" xfId="0" applyAlignment="1" applyBorder="1" applyFont="1">
      <alignment horizontal="center" readingOrder="0" shrinkToFit="0" vertical="center" wrapText="1"/>
    </xf>
    <xf borderId="4" fillId="0" fontId="0" numFmtId="0" xfId="0" applyAlignment="1" applyBorder="1" applyFont="1">
      <alignment horizontal="right" vertical="center"/>
    </xf>
    <xf borderId="5" fillId="0" fontId="0" numFmtId="0" xfId="0" applyAlignment="1" applyBorder="1" applyFont="1">
      <alignment horizontal="center" vertical="center"/>
    </xf>
    <xf borderId="6" fillId="0" fontId="0" numFmtId="0" xfId="0" applyAlignment="1" applyBorder="1" applyFont="1">
      <alignment horizontal="center" vertical="center"/>
    </xf>
    <xf borderId="6" fillId="0" fontId="0" numFmtId="0" xfId="0" applyAlignment="1" applyBorder="1" applyFont="1">
      <alignment horizontal="center" readingOrder="0" vertical="center"/>
    </xf>
    <xf borderId="7" fillId="0" fontId="0" numFmtId="0" xfId="0" applyAlignment="1" applyBorder="1" applyFont="1">
      <alignment horizontal="center" vertical="center"/>
    </xf>
    <xf borderId="6" fillId="0" fontId="0" numFmtId="0" xfId="0" applyAlignment="1" applyBorder="1" applyFont="1">
      <alignment horizontal="left" readingOrder="0" vertical="center"/>
    </xf>
    <xf borderId="5" fillId="0" fontId="0" numFmtId="0" xfId="0" applyAlignment="1" applyBorder="1" applyFont="1">
      <alignment horizontal="center" readingOrder="0" vertical="center"/>
    </xf>
    <xf borderId="0" fillId="0" fontId="0" numFmtId="0" xfId="0" applyAlignment="1" applyFont="1">
      <alignment vertical="center"/>
    </xf>
    <xf borderId="0" fillId="0" fontId="0" numFmtId="0" xfId="0" applyAlignment="1" applyFont="1">
      <alignment horizontal="center" readingOrder="0" vertical="center"/>
    </xf>
    <xf borderId="8" fillId="0" fontId="0" numFmtId="0" xfId="0" applyAlignment="1" applyBorder="1" applyFont="1">
      <alignment horizontal="center" readingOrder="0" shrinkToFit="0" vertical="center" wrapText="1"/>
    </xf>
    <xf borderId="9" fillId="0" fontId="0" numFmtId="0" xfId="0" applyAlignment="1" applyBorder="1" applyFont="1">
      <alignment horizontal="center" vertical="center"/>
    </xf>
    <xf borderId="10" fillId="0" fontId="0" numFmtId="0" xfId="0" applyAlignment="1" applyBorder="1" applyFont="1">
      <alignment horizontal="center" readingOrder="0" shrinkToFit="0" vertical="center" wrapText="1"/>
    </xf>
    <xf borderId="11" fillId="0" fontId="0" numFmtId="0" xfId="0" applyAlignment="1" applyBorder="1" applyFont="1">
      <alignment horizontal="center" readingOrder="0" vertical="center"/>
    </xf>
    <xf borderId="12" fillId="0" fontId="0" numFmtId="0" xfId="0" applyAlignment="1" applyBorder="1" applyFont="1">
      <alignment horizontal="center" readingOrder="0" vertical="center"/>
    </xf>
    <xf borderId="13" fillId="0" fontId="0" numFmtId="0" xfId="0" applyAlignment="1" applyBorder="1" applyFont="1">
      <alignment horizontal="center" readingOrder="0" vertical="center"/>
    </xf>
    <xf borderId="14" fillId="0" fontId="0" numFmtId="0" xfId="0" applyAlignment="1" applyBorder="1" applyFont="1">
      <alignment horizontal="center" readingOrder="0" vertical="center"/>
    </xf>
    <xf borderId="0" fillId="0" fontId="0" numFmtId="0" xfId="0" applyAlignment="1" applyFont="1">
      <alignment horizontal="center" vertical="center"/>
    </xf>
    <xf borderId="15" fillId="0" fontId="0" numFmtId="0" xfId="0" applyAlignment="1" applyBorder="1" applyFont="1">
      <alignment horizontal="center" readingOrder="0" vertical="center"/>
    </xf>
    <xf borderId="4" fillId="0" fontId="0" numFmtId="0" xfId="0" applyAlignment="1" applyBorder="1" applyFont="1">
      <alignment horizontal="center" vertical="center"/>
    </xf>
    <xf borderId="16" fillId="0" fontId="0" numFmtId="0" xfId="0" applyAlignment="1" applyBorder="1" applyFont="1">
      <alignment horizontal="left" readingOrder="0" vertical="center"/>
    </xf>
    <xf borderId="17" fillId="0" fontId="0" numFmtId="164" xfId="0" applyAlignment="1" applyBorder="1" applyFont="1" applyNumberFormat="1">
      <alignment horizontal="center" readingOrder="0" vertical="center"/>
    </xf>
    <xf borderId="18" fillId="0" fontId="0" numFmtId="0" xfId="0" applyAlignment="1" applyBorder="1" applyFont="1">
      <alignment horizontal="center" readingOrder="0" vertical="center"/>
    </xf>
    <xf borderId="17" fillId="0" fontId="0" numFmtId="0" xfId="0" applyAlignment="1" applyBorder="1" applyFont="1">
      <alignment horizontal="center" readingOrder="0" vertical="center"/>
    </xf>
    <xf borderId="19" fillId="0" fontId="0" numFmtId="49" xfId="0" applyAlignment="1" applyBorder="1" applyFont="1" applyNumberFormat="1">
      <alignment horizontal="center" readingOrder="0" vertical="center"/>
    </xf>
    <xf borderId="18" fillId="0" fontId="0" numFmtId="49" xfId="0" applyAlignment="1" applyBorder="1" applyFont="1" applyNumberFormat="1">
      <alignment horizontal="center" readingOrder="0" vertical="center"/>
    </xf>
    <xf borderId="15" fillId="0" fontId="0" numFmtId="0" xfId="0" applyAlignment="1" applyBorder="1" applyFont="1">
      <alignment readingOrder="0" vertical="center"/>
    </xf>
    <xf borderId="15" fillId="0" fontId="0" numFmtId="0" xfId="0" applyAlignment="1" applyBorder="1" applyFont="1">
      <alignment readingOrder="0" vertical="center"/>
    </xf>
    <xf borderId="15" fillId="0" fontId="0" numFmtId="164" xfId="0" applyAlignment="1" applyBorder="1" applyFont="1" applyNumberFormat="1">
      <alignment horizontal="center" vertical="center"/>
    </xf>
    <xf borderId="20" fillId="0" fontId="0" numFmtId="0" xfId="0" applyAlignment="1" applyBorder="1" applyFont="1">
      <alignment horizontal="center" vertical="center"/>
    </xf>
    <xf borderId="21" fillId="0" fontId="0" numFmtId="0" xfId="0" applyAlignment="1" applyBorder="1" applyFont="1">
      <alignment horizontal="left" readingOrder="0" vertical="center"/>
    </xf>
    <xf borderId="22" fillId="0" fontId="0" numFmtId="0" xfId="0" applyAlignment="1" applyBorder="1" applyFont="1">
      <alignment horizontal="center" readingOrder="0" vertical="center"/>
    </xf>
    <xf borderId="23" fillId="0" fontId="0" numFmtId="164" xfId="0" applyAlignment="1" applyBorder="1" applyFont="1" applyNumberFormat="1">
      <alignment horizontal="center" readingOrder="0" vertical="center"/>
    </xf>
    <xf borderId="24" fillId="0" fontId="0" numFmtId="0" xfId="0" applyAlignment="1" applyBorder="1" applyFont="1">
      <alignment horizontal="center" readingOrder="0" vertical="center"/>
    </xf>
    <xf borderId="23" fillId="0" fontId="0" numFmtId="0" xfId="0" applyAlignment="1" applyBorder="1" applyFont="1">
      <alignment horizontal="center" readingOrder="0" vertical="center"/>
    </xf>
    <xf borderId="15" fillId="0" fontId="0" numFmtId="49" xfId="0" applyAlignment="1" applyBorder="1" applyFont="1" applyNumberFormat="1">
      <alignment horizontal="center" readingOrder="0" vertical="center"/>
    </xf>
    <xf borderId="24" fillId="0" fontId="0" numFmtId="2" xfId="0" applyAlignment="1" applyBorder="1" applyFont="1" applyNumberFormat="1">
      <alignment horizontal="center" vertical="center"/>
    </xf>
    <xf borderId="24" fillId="0" fontId="0" numFmtId="2" xfId="0" applyAlignment="1" applyBorder="1" applyFont="1" applyNumberFormat="1">
      <alignment horizontal="center" readingOrder="0" vertical="center"/>
    </xf>
    <xf borderId="15" fillId="0" fontId="0" numFmtId="2" xfId="0" applyAlignment="1" applyBorder="1" applyFont="1" applyNumberFormat="1">
      <alignment horizontal="center" readingOrder="0" vertical="center"/>
    </xf>
    <xf borderId="20" fillId="0" fontId="0" numFmtId="0" xfId="0" applyAlignment="1" applyBorder="1" applyFont="1">
      <alignment horizontal="center" readingOrder="0" vertical="center"/>
    </xf>
    <xf borderId="24" fillId="0" fontId="0" numFmtId="49" xfId="0" applyAlignment="1" applyBorder="1" applyFont="1" applyNumberFormat="1">
      <alignment horizontal="center" readingOrder="0" vertical="center"/>
    </xf>
    <xf borderId="0" fillId="0" fontId="0" numFmtId="0" xfId="0" applyAlignment="1" applyFont="1">
      <alignment readingOrder="0" vertical="center"/>
    </xf>
    <xf borderId="0" fillId="0" fontId="3" numFmtId="0" xfId="0" applyAlignment="1" applyFont="1">
      <alignment horizontal="center" readingOrder="0"/>
    </xf>
    <xf borderId="0" fillId="0" fontId="0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0" fillId="0" fontId="5" numFmtId="0" xfId="0" applyAlignment="1" applyFont="1">
      <alignment horizontal="center"/>
    </xf>
    <xf borderId="0" fillId="0" fontId="5" numFmtId="0" xfId="0" applyAlignment="1" applyFont="1">
      <alignment horizontal="center" readingOrder="0"/>
    </xf>
    <xf borderId="25" fillId="0" fontId="6" numFmtId="0" xfId="0" applyAlignment="1" applyBorder="1" applyFont="1">
      <alignment horizontal="center" readingOrder="0" shrinkToFit="0" vertical="center" wrapText="1"/>
    </xf>
    <xf borderId="26" fillId="0" fontId="7" numFmtId="0" xfId="0" applyAlignment="1" applyBorder="1" applyFont="1">
      <alignment horizontal="center" vertical="center"/>
    </xf>
    <xf borderId="2" fillId="0" fontId="5" numFmtId="0" xfId="0" applyAlignment="1" applyBorder="1" applyFont="1">
      <alignment horizontal="center" readingOrder="0" shrinkToFit="0" vertical="center" wrapText="1"/>
    </xf>
    <xf borderId="27" fillId="0" fontId="5" numFmtId="0" xfId="0" applyAlignment="1" applyBorder="1" applyFont="1">
      <alignment horizontal="center" shrinkToFit="0" vertical="center" wrapText="1"/>
    </xf>
    <xf borderId="28" fillId="0" fontId="5" numFmtId="0" xfId="0" applyAlignment="1" applyBorder="1" applyFont="1">
      <alignment horizontal="center" readingOrder="0" shrinkToFit="0" vertical="center" wrapText="1"/>
    </xf>
    <xf borderId="1" fillId="0" fontId="5" numFmtId="0" xfId="0" applyAlignment="1" applyBorder="1" applyFont="1">
      <alignment horizontal="center" readingOrder="0" shrinkToFit="0" vertical="center" wrapText="1"/>
    </xf>
    <xf borderId="29" fillId="0" fontId="8" numFmtId="0" xfId="0" applyBorder="1" applyFont="1"/>
    <xf borderId="3" fillId="0" fontId="8" numFmtId="0" xfId="0" applyBorder="1" applyFont="1"/>
    <xf borderId="30" fillId="0" fontId="8" numFmtId="0" xfId="0" applyBorder="1" applyFont="1"/>
    <xf borderId="31" fillId="0" fontId="8" numFmtId="0" xfId="0" applyBorder="1" applyFont="1"/>
    <xf borderId="32" fillId="0" fontId="8" numFmtId="0" xfId="0" applyBorder="1" applyFont="1"/>
    <xf borderId="33" fillId="0" fontId="8" numFmtId="0" xfId="0" applyBorder="1" applyFont="1"/>
    <xf borderId="34" fillId="0" fontId="8" numFmtId="0" xfId="0" applyBorder="1" applyFont="1"/>
    <xf borderId="35" fillId="0" fontId="5" numFmtId="0" xfId="0" applyAlignment="1" applyBorder="1" applyFont="1">
      <alignment horizontal="center" shrinkToFit="0" vertical="center" wrapText="1"/>
    </xf>
    <xf borderId="36" fillId="0" fontId="5" numFmtId="0" xfId="0" applyAlignment="1" applyBorder="1" applyFont="1">
      <alignment horizontal="center" readingOrder="0" shrinkToFit="0" vertical="center" wrapText="1"/>
    </xf>
    <xf borderId="37" fillId="0" fontId="7" numFmtId="0" xfId="0" applyAlignment="1" applyBorder="1" applyFon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0" fontId="9" numFmtId="0" xfId="0" applyAlignment="1" applyBorder="1" applyFont="1">
      <alignment horizontal="center" readingOrder="0" vertical="center"/>
    </xf>
    <xf borderId="4" fillId="2" fontId="10" numFmtId="0" xfId="0" applyAlignment="1" applyBorder="1" applyFill="1" applyFont="1">
      <alignment readingOrder="0" vertical="center"/>
    </xf>
    <xf borderId="17" fillId="0" fontId="6" numFmtId="49" xfId="0" applyAlignment="1" applyBorder="1" applyFont="1" applyNumberFormat="1">
      <alignment horizontal="center" readingOrder="0" vertical="center"/>
    </xf>
    <xf borderId="6" fillId="0" fontId="6" numFmtId="2" xfId="0" applyAlignment="1" applyBorder="1" applyFont="1" applyNumberFormat="1">
      <alignment horizontal="center" readingOrder="0" vertical="center"/>
    </xf>
    <xf borderId="18" fillId="0" fontId="11" numFmtId="0" xfId="0" applyAlignment="1" applyBorder="1" applyFont="1">
      <alignment horizontal="center" vertical="center"/>
    </xf>
    <xf borderId="7" fillId="0" fontId="11" numFmtId="0" xfId="0" applyAlignment="1" applyBorder="1" applyFont="1">
      <alignment horizontal="center" readingOrder="0" vertical="center"/>
    </xf>
    <xf borderId="7" fillId="0" fontId="11" numFmtId="164" xfId="0" applyAlignment="1" applyBorder="1" applyFont="1" applyNumberFormat="1">
      <alignment horizontal="center" readingOrder="0" vertical="center"/>
    </xf>
    <xf borderId="2" fillId="0" fontId="6" numFmtId="164" xfId="0" applyAlignment="1" applyBorder="1" applyFont="1" applyNumberFormat="1">
      <alignment horizontal="center" vertical="center"/>
    </xf>
    <xf borderId="2" fillId="0" fontId="6" numFmtId="0" xfId="0" applyAlignment="1" applyBorder="1" applyFont="1">
      <alignment horizontal="center" vertical="center"/>
    </xf>
    <xf borderId="0" fillId="0" fontId="0" numFmtId="0" xfId="0" applyAlignment="1" applyFont="1">
      <alignment readingOrder="0"/>
    </xf>
    <xf borderId="38" fillId="0" fontId="8" numFmtId="0" xfId="0" applyBorder="1" applyFont="1"/>
    <xf borderId="39" fillId="0" fontId="8" numFmtId="0" xfId="0" applyBorder="1" applyFont="1"/>
    <xf borderId="38" fillId="0" fontId="10" numFmtId="0" xfId="0" applyAlignment="1" applyBorder="1" applyFont="1">
      <alignment readingOrder="0" vertical="center"/>
    </xf>
    <xf borderId="40" fillId="0" fontId="6" numFmtId="49" xfId="0" applyAlignment="1" applyBorder="1" applyFont="1" applyNumberFormat="1">
      <alignment horizontal="center" readingOrder="0" vertical="center"/>
    </xf>
    <xf borderId="41" fillId="0" fontId="6" numFmtId="2" xfId="0" applyAlignment="1" applyBorder="1" applyFont="1" applyNumberFormat="1">
      <alignment horizontal="center" readingOrder="0" vertical="center"/>
    </xf>
    <xf borderId="24" fillId="0" fontId="11" numFmtId="0" xfId="0" applyAlignment="1" applyBorder="1" applyFont="1">
      <alignment horizontal="center" vertical="center"/>
    </xf>
    <xf borderId="33" fillId="0" fontId="11" numFmtId="0" xfId="0" applyAlignment="1" applyBorder="1" applyFont="1">
      <alignment horizontal="center" readingOrder="0" vertical="center"/>
    </xf>
    <xf borderId="33" fillId="0" fontId="11" numFmtId="164" xfId="0" applyAlignment="1" applyBorder="1" applyFont="1" applyNumberFormat="1">
      <alignment horizontal="center" readingOrder="0" vertical="center"/>
    </xf>
    <xf borderId="9" fillId="0" fontId="8" numFmtId="0" xfId="0" applyBorder="1" applyFont="1"/>
    <xf borderId="2" fillId="0" fontId="6" numFmtId="0" xfId="0" applyAlignment="1" applyBorder="1" applyFont="1">
      <alignment horizontal="center" readingOrder="0" vertical="center"/>
    </xf>
    <xf borderId="0" fillId="0" fontId="12" numFmtId="0" xfId="0" applyAlignment="1" applyFont="1">
      <alignment horizontal="center" vertical="center"/>
    </xf>
    <xf borderId="16" fillId="0" fontId="13" numFmtId="0" xfId="0" applyBorder="1" applyFont="1"/>
    <xf borderId="7" fillId="0" fontId="6" numFmtId="49" xfId="0" applyAlignment="1" applyBorder="1" applyFont="1" applyNumberFormat="1">
      <alignment horizontal="center" readingOrder="0" vertical="center"/>
    </xf>
    <xf borderId="42" fillId="0" fontId="8" numFmtId="0" xfId="0" applyBorder="1" applyFont="1"/>
    <xf borderId="43" fillId="0" fontId="13" numFmtId="0" xfId="0" applyBorder="1" applyFont="1"/>
    <xf borderId="33" fillId="0" fontId="6" numFmtId="49" xfId="0" applyAlignment="1" applyBorder="1" applyFont="1" applyNumberFormat="1">
      <alignment horizontal="center" readingOrder="0" vertical="center"/>
    </xf>
    <xf borderId="44" fillId="0" fontId="11" numFmtId="0" xfId="0" applyAlignment="1" applyBorder="1" applyFont="1">
      <alignment horizontal="center" readingOrder="0" vertical="center"/>
    </xf>
    <xf borderId="44" fillId="0" fontId="11" numFmtId="164" xfId="0" applyAlignment="1" applyBorder="1" applyFont="1" applyNumberFormat="1">
      <alignment horizontal="center" readingOrder="0" vertical="center"/>
    </xf>
    <xf borderId="14" fillId="0" fontId="12" numFmtId="0" xfId="0" applyAlignment="1" applyBorder="1" applyFont="1">
      <alignment horizontal="center" vertical="center"/>
    </xf>
    <xf borderId="45" fillId="0" fontId="8" numFmtId="0" xfId="0" applyBorder="1" applyFont="1"/>
    <xf borderId="46" fillId="0" fontId="13" numFmtId="0" xfId="0" applyBorder="1" applyFont="1"/>
    <xf borderId="44" fillId="0" fontId="6" numFmtId="49" xfId="0" applyAlignment="1" applyBorder="1" applyFont="1" applyNumberFormat="1">
      <alignment horizontal="center" readingOrder="0" vertical="center"/>
    </xf>
    <xf borderId="22" fillId="0" fontId="6" numFmtId="2" xfId="0" applyAlignment="1" applyBorder="1" applyFont="1" applyNumberFormat="1">
      <alignment horizontal="center" readingOrder="0" vertical="center"/>
    </xf>
    <xf borderId="0" fillId="0" fontId="0" numFmtId="0" xfId="0" applyAlignment="1" applyFont="1">
      <alignment readingOrder="0" vertical="center"/>
    </xf>
    <xf borderId="0" fillId="0" fontId="0" numFmtId="0" xfId="0" applyAlignment="1" applyFont="1">
      <alignment vertical="bottom"/>
    </xf>
    <xf borderId="3" fillId="0" fontId="6" numFmtId="0" xfId="0" applyAlignment="1" applyBorder="1" applyFont="1">
      <alignment horizontal="center" vertical="center"/>
    </xf>
    <xf borderId="46" fillId="0" fontId="13" numFmtId="0" xfId="0" applyAlignment="1" applyBorder="1" applyFont="1">
      <alignment readingOrder="0"/>
    </xf>
    <xf borderId="47" fillId="0" fontId="8" numFmtId="0" xfId="0" applyBorder="1" applyFont="1"/>
    <xf borderId="4" fillId="0" fontId="10" numFmtId="0" xfId="0" applyAlignment="1" applyBorder="1" applyFont="1">
      <alignment readingOrder="0" vertical="center"/>
    </xf>
    <xf borderId="31" fillId="0" fontId="11" numFmtId="0" xfId="0" applyAlignment="1" applyBorder="1" applyFont="1">
      <alignment horizontal="center" vertical="center"/>
    </xf>
    <xf borderId="48" fillId="3" fontId="10" numFmtId="0" xfId="0" applyAlignment="1" applyBorder="1" applyFill="1" applyFont="1">
      <alignment readingOrder="0" vertical="center"/>
    </xf>
    <xf borderId="23" fillId="0" fontId="6" numFmtId="49" xfId="0" applyAlignment="1" applyBorder="1" applyFont="1" applyNumberFormat="1">
      <alignment horizontal="center" readingOrder="0" vertical="center"/>
    </xf>
    <xf borderId="7" fillId="0" fontId="6" numFmtId="0" xfId="0" applyAlignment="1" applyBorder="1" applyFont="1">
      <alignment horizontal="center" readingOrder="0" vertical="center"/>
    </xf>
    <xf borderId="7" fillId="0" fontId="6" numFmtId="164" xfId="0" applyAlignment="1" applyBorder="1" applyFont="1" applyNumberFormat="1">
      <alignment horizontal="center" readingOrder="0" vertical="center"/>
    </xf>
    <xf borderId="44" fillId="0" fontId="6" numFmtId="0" xfId="0" applyAlignment="1" applyBorder="1" applyFont="1">
      <alignment horizontal="center" readingOrder="0" vertical="center"/>
    </xf>
    <xf borderId="44" fillId="0" fontId="6" numFmtId="164" xfId="0" applyAlignment="1" applyBorder="1" applyFont="1" applyNumberFormat="1">
      <alignment horizontal="center" readingOrder="0" vertical="center"/>
    </xf>
    <xf borderId="2" fillId="0" fontId="9" numFmtId="0" xfId="0" applyAlignment="1" applyBorder="1" applyFont="1">
      <alignment horizontal="center" readingOrder="0" vertical="center"/>
    </xf>
    <xf borderId="15" fillId="0" fontId="13" numFmtId="0" xfId="0" applyBorder="1" applyFont="1"/>
    <xf borderId="19" fillId="0" fontId="6" numFmtId="164" xfId="0" applyAlignment="1" applyBorder="1" applyFont="1" applyNumberFormat="1">
      <alignment horizontal="center" readingOrder="0" vertical="center"/>
    </xf>
    <xf borderId="49" fillId="0" fontId="13" numFmtId="0" xfId="0" applyBorder="1" applyFont="1"/>
    <xf borderId="15" fillId="0" fontId="6" numFmtId="164" xfId="0" applyAlignment="1" applyBorder="1" applyFont="1" applyNumberFormat="1">
      <alignment horizontal="center" readingOrder="0" vertical="center"/>
    </xf>
    <xf borderId="1" fillId="4" fontId="9" numFmtId="0" xfId="0" applyAlignment="1" applyBorder="1" applyFill="1" applyFont="1">
      <alignment horizontal="left" readingOrder="0" vertical="center"/>
    </xf>
    <xf borderId="16" fillId="0" fontId="14" numFmtId="0" xfId="0" applyAlignment="1" applyBorder="1" applyFont="1">
      <alignment vertical="bottom"/>
    </xf>
    <xf borderId="46" fillId="0" fontId="14" numFmtId="0" xfId="0" applyAlignment="1" applyBorder="1" applyFont="1">
      <alignment vertical="bottom"/>
    </xf>
    <xf borderId="50" fillId="0" fontId="6" numFmtId="49" xfId="0" applyAlignment="1" applyBorder="1" applyFont="1" applyNumberFormat="1">
      <alignment horizontal="center" readingOrder="0" vertical="center"/>
    </xf>
    <xf borderId="0" fillId="0" fontId="6" numFmtId="2" xfId="0" applyAlignment="1" applyFont="1" applyNumberFormat="1">
      <alignment horizontal="center" readingOrder="0" vertical="center"/>
    </xf>
    <xf borderId="12" fillId="0" fontId="11" numFmtId="0" xfId="0" applyAlignment="1" applyBorder="1" applyFont="1">
      <alignment horizontal="center" vertical="center"/>
    </xf>
    <xf borderId="16" fillId="0" fontId="15" numFmtId="0" xfId="0" applyAlignment="1" applyBorder="1" applyFont="1">
      <alignment readingOrder="0"/>
    </xf>
    <xf borderId="51" fillId="0" fontId="6" numFmtId="49" xfId="0" applyAlignment="1" applyBorder="1" applyFont="1" applyNumberFormat="1">
      <alignment horizontal="center" readingOrder="0" vertical="center"/>
    </xf>
    <xf borderId="52" fillId="0" fontId="6" numFmtId="2" xfId="0" applyAlignment="1" applyBorder="1" applyFont="1" applyNumberFormat="1">
      <alignment horizontal="center" readingOrder="0" vertical="center"/>
    </xf>
    <xf borderId="53" fillId="0" fontId="11" numFmtId="0" xfId="0" applyAlignment="1" applyBorder="1" applyFont="1">
      <alignment horizontal="center" vertical="center"/>
    </xf>
    <xf borderId="13" fillId="0" fontId="6" numFmtId="0" xfId="0" applyAlignment="1" applyBorder="1" applyFont="1">
      <alignment horizontal="center" readingOrder="0" vertical="center"/>
    </xf>
    <xf borderId="13" fillId="0" fontId="6" numFmtId="164" xfId="0" applyAlignment="1" applyBorder="1" applyFont="1" applyNumberFormat="1">
      <alignment horizontal="center" readingOrder="0" vertical="center"/>
    </xf>
    <xf borderId="54" fillId="0" fontId="8" numFmtId="0" xfId="0" applyBorder="1" applyFont="1"/>
    <xf borderId="0" fillId="0" fontId="0" numFmtId="0" xfId="0" applyAlignment="1" applyFont="1">
      <alignment shrinkToFit="0" vertical="center" wrapText="0"/>
    </xf>
    <xf borderId="33" fillId="0" fontId="6" numFmtId="0" xfId="0" applyAlignment="1" applyBorder="1" applyFont="1">
      <alignment horizontal="center" readingOrder="0" vertical="center"/>
    </xf>
    <xf borderId="33" fillId="0" fontId="6" numFmtId="164" xfId="0" applyAlignment="1" applyBorder="1" applyFont="1" applyNumberFormat="1">
      <alignment horizontal="center" readingOrder="0" vertical="center"/>
    </xf>
    <xf borderId="2" fillId="4" fontId="9" numFmtId="0" xfId="0" applyAlignment="1" applyBorder="1" applyFont="1">
      <alignment horizontal="center" readingOrder="0" vertical="center"/>
    </xf>
    <xf borderId="29" fillId="0" fontId="6" numFmtId="2" xfId="0" applyAlignment="1" applyBorder="1" applyFont="1" applyNumberFormat="1">
      <alignment horizontal="center" readingOrder="0" vertical="center"/>
    </xf>
    <xf borderId="26" fillId="0" fontId="11" numFmtId="0" xfId="0" applyAlignment="1" applyBorder="1" applyFont="1">
      <alignment horizontal="center" vertical="center"/>
    </xf>
    <xf borderId="27" fillId="0" fontId="6" numFmtId="0" xfId="0" applyAlignment="1" applyBorder="1" applyFont="1">
      <alignment horizontal="center" readingOrder="0" vertical="center"/>
    </xf>
    <xf borderId="55" fillId="0" fontId="6" numFmtId="164" xfId="0" applyAlignment="1" applyBorder="1" applyFont="1" applyNumberFormat="1">
      <alignment horizontal="center" readingOrder="0" vertical="center"/>
    </xf>
    <xf borderId="8" fillId="0" fontId="8" numFmtId="0" xfId="0" applyBorder="1" applyFont="1"/>
    <xf borderId="56" fillId="0" fontId="8" numFmtId="0" xfId="0" applyBorder="1" applyFont="1"/>
    <xf borderId="10" fillId="0" fontId="8" numFmtId="0" xfId="0" applyBorder="1" applyFont="1"/>
    <xf borderId="20" fillId="0" fontId="10" numFmtId="0" xfId="0" applyAlignment="1" applyBorder="1" applyFont="1">
      <alignment readingOrder="0" vertical="center"/>
    </xf>
    <xf borderId="8" fillId="0" fontId="10" numFmtId="0" xfId="0" applyAlignment="1" applyBorder="1" applyFont="1">
      <alignment readingOrder="0" vertical="center"/>
    </xf>
    <xf borderId="1" fillId="4" fontId="9" numFmtId="0" xfId="0" applyAlignment="1" applyBorder="1" applyFont="1">
      <alignment horizontal="center" readingOrder="0" vertical="center"/>
    </xf>
    <xf borderId="57" fillId="0" fontId="6" numFmtId="0" xfId="0" applyAlignment="1" applyBorder="1" applyFont="1">
      <alignment horizontal="center" readingOrder="0" vertical="center"/>
    </xf>
    <xf borderId="57" fillId="0" fontId="6" numFmtId="164" xfId="0" applyAlignment="1" applyBorder="1" applyFont="1" applyNumberFormat="1">
      <alignment horizontal="center" readingOrder="0" vertical="center"/>
    </xf>
    <xf borderId="17" fillId="0" fontId="6" numFmtId="0" xfId="0" applyAlignment="1" applyBorder="1" applyFont="1">
      <alignment horizontal="center" readingOrder="0" vertical="center"/>
    </xf>
    <xf borderId="5" fillId="0" fontId="6" numFmtId="164" xfId="0" applyAlignment="1" applyBorder="1" applyFont="1" applyNumberFormat="1">
      <alignment horizontal="center" readingOrder="0" vertical="center"/>
    </xf>
    <xf borderId="30" fillId="0" fontId="6" numFmtId="49" xfId="0" applyAlignment="1" applyBorder="1" applyFont="1" applyNumberFormat="1">
      <alignment horizontal="center" readingOrder="0" vertical="center"/>
    </xf>
    <xf borderId="42" fillId="0" fontId="6" numFmtId="2" xfId="0" applyAlignment="1" applyBorder="1" applyFont="1" applyNumberFormat="1">
      <alignment horizontal="center" readingOrder="0" vertical="center"/>
    </xf>
    <xf borderId="30" fillId="0" fontId="6" numFmtId="0" xfId="0" applyAlignment="1" applyBorder="1" applyFont="1">
      <alignment horizontal="center" readingOrder="0" vertical="center"/>
    </xf>
    <xf borderId="47" fillId="0" fontId="6" numFmtId="164" xfId="0" applyAlignment="1" applyBorder="1" applyFont="1" applyNumberFormat="1">
      <alignment horizontal="center" readingOrder="0" vertical="center"/>
    </xf>
    <xf borderId="16" fillId="0" fontId="13" numFmtId="0" xfId="0" applyAlignment="1" applyBorder="1" applyFont="1">
      <alignment readingOrder="0"/>
    </xf>
    <xf borderId="58" fillId="0" fontId="6" numFmtId="49" xfId="0" applyAlignment="1" applyBorder="1" applyFont="1" applyNumberFormat="1">
      <alignment horizontal="center" readingOrder="0" vertical="center"/>
    </xf>
    <xf borderId="32" fillId="0" fontId="10" numFmtId="0" xfId="0" applyAlignment="1" applyBorder="1" applyFont="1">
      <alignment readingOrder="0" vertical="center"/>
    </xf>
    <xf borderId="9" fillId="0" fontId="10" numFmtId="0" xfId="0" applyAlignment="1" applyBorder="1" applyFont="1">
      <alignment readingOrder="0" vertical="center"/>
    </xf>
    <xf borderId="59" fillId="4" fontId="2" numFmtId="0" xfId="0" applyAlignment="1" applyBorder="1" applyFont="1">
      <alignment horizontal="center" readingOrder="0"/>
    </xf>
    <xf borderId="36" fillId="0" fontId="8" numFmtId="0" xfId="0" applyBorder="1" applyFont="1"/>
    <xf borderId="60" fillId="0" fontId="8" numFmtId="0" xfId="0" applyBorder="1" applyFont="1"/>
    <xf borderId="1" fillId="0" fontId="16" numFmtId="0" xfId="0" applyAlignment="1" applyBorder="1" applyFont="1">
      <alignment horizontal="center" readingOrder="0" shrinkToFit="0" vertical="center" wrapText="1"/>
    </xf>
    <xf borderId="2" fillId="0" fontId="16" numFmtId="0" xfId="0" applyAlignment="1" applyBorder="1" applyFont="1">
      <alignment horizontal="center" readingOrder="0" vertical="center"/>
    </xf>
    <xf borderId="27" fillId="0" fontId="16" numFmtId="0" xfId="0" applyAlignment="1" applyBorder="1" applyFont="1">
      <alignment horizontal="center" vertical="center"/>
    </xf>
    <xf borderId="55" fillId="0" fontId="16" numFmtId="0" xfId="0" applyAlignment="1" applyBorder="1" applyFont="1">
      <alignment horizontal="center" readingOrder="0" vertical="center"/>
    </xf>
    <xf borderId="28" fillId="0" fontId="16" numFmtId="2" xfId="0" applyAlignment="1" applyBorder="1" applyFont="1" applyNumberFormat="1">
      <alignment horizontal="center" readingOrder="0" shrinkToFit="0" vertical="center" wrapText="1"/>
    </xf>
    <xf borderId="4" fillId="0" fontId="16" numFmtId="0" xfId="0" applyAlignment="1" applyBorder="1" applyFont="1">
      <alignment horizontal="center" readingOrder="0" vertical="center"/>
    </xf>
    <xf borderId="6" fillId="0" fontId="8" numFmtId="0" xfId="0" applyBorder="1" applyFont="1"/>
    <xf borderId="5" fillId="0" fontId="8" numFmtId="0" xfId="0" applyBorder="1" applyFont="1"/>
    <xf borderId="29" fillId="0" fontId="16" numFmtId="0" xfId="0" applyAlignment="1" applyBorder="1" applyFont="1">
      <alignment horizontal="center" readingOrder="0" shrinkToFit="0" vertical="center" wrapText="1"/>
    </xf>
    <xf borderId="4" fillId="0" fontId="16" numFmtId="0" xfId="0" applyAlignment="1" applyBorder="1" applyFont="1">
      <alignment horizontal="center" readingOrder="0" shrinkToFit="0" vertical="center" wrapText="1"/>
    </xf>
    <xf borderId="1" fillId="0" fontId="0" numFmtId="0" xfId="0" applyAlignment="1" applyBorder="1" applyFont="1">
      <alignment horizontal="right" readingOrder="0"/>
    </xf>
    <xf borderId="3" fillId="0" fontId="0" numFmtId="0" xfId="0" applyAlignment="1" applyBorder="1" applyFont="1">
      <alignment horizontal="center"/>
    </xf>
    <xf borderId="58" fillId="0" fontId="8" numFmtId="0" xfId="0" applyBorder="1" applyFont="1"/>
    <xf borderId="61" fillId="0" fontId="8" numFmtId="0" xfId="0" applyBorder="1" applyFont="1"/>
    <xf borderId="11" fillId="0" fontId="0" numFmtId="0" xfId="0" applyAlignment="1" applyBorder="1" applyFont="1">
      <alignment horizontal="center" readingOrder="0" shrinkToFit="0" vertical="center" wrapText="1"/>
    </xf>
    <xf borderId="49" fillId="0" fontId="0" numFmtId="0" xfId="0" applyAlignment="1" applyBorder="1" applyFont="1">
      <alignment horizontal="center" readingOrder="0" shrinkToFit="0" vertical="center" wrapText="1"/>
    </xf>
    <xf borderId="12" fillId="0" fontId="0" numFmtId="0" xfId="0" applyAlignment="1" applyBorder="1" applyFont="1">
      <alignment horizontal="center" readingOrder="0" shrinkToFit="0" vertical="center" wrapText="1"/>
    </xf>
    <xf borderId="51" fillId="0" fontId="16" numFmtId="0" xfId="0" applyAlignment="1" applyBorder="1" applyFont="1">
      <alignment horizontal="center" readingOrder="0" shrinkToFit="0" vertical="center" wrapText="1"/>
    </xf>
    <xf borderId="53" fillId="0" fontId="16" numFmtId="0" xfId="0" applyAlignment="1" applyBorder="1" applyFont="1">
      <alignment horizontal="center" readingOrder="0" shrinkToFit="0" vertical="center" wrapText="1"/>
    </xf>
    <xf borderId="51" fillId="0" fontId="0" numFmtId="0" xfId="0" applyAlignment="1" applyBorder="1" applyFont="1">
      <alignment horizontal="center" readingOrder="0" shrinkToFit="0" wrapText="1"/>
    </xf>
    <xf borderId="62" fillId="0" fontId="0" numFmtId="0" xfId="0" applyAlignment="1" applyBorder="1" applyFont="1">
      <alignment horizontal="center" readingOrder="0" shrinkToFit="0" wrapText="1"/>
    </xf>
    <xf borderId="4" fillId="0" fontId="17" numFmtId="0" xfId="0" applyAlignment="1" applyBorder="1" applyFont="1">
      <alignment horizontal="center" vertical="center"/>
    </xf>
    <xf borderId="16" fillId="0" fontId="18" numFmtId="0" xfId="0" applyAlignment="1" applyBorder="1" applyFont="1">
      <alignment horizontal="center" readingOrder="0" vertical="center"/>
    </xf>
    <xf borderId="7" fillId="0" fontId="18" numFmtId="0" xfId="0" applyAlignment="1" applyBorder="1" applyFont="1">
      <alignment horizontal="center" readingOrder="0" vertical="center"/>
    </xf>
    <xf borderId="19" fillId="0" fontId="18" numFmtId="1" xfId="0" applyAlignment="1" applyBorder="1" applyFont="1" applyNumberFormat="1">
      <alignment horizontal="center" vertical="center"/>
    </xf>
    <xf borderId="63" fillId="0" fontId="18" numFmtId="0" xfId="0" applyAlignment="1" applyBorder="1" applyFont="1">
      <alignment horizontal="center" vertical="center"/>
    </xf>
    <xf borderId="17" fillId="0" fontId="18" numFmtId="164" xfId="0" applyAlignment="1" applyBorder="1" applyFont="1" applyNumberFormat="1">
      <alignment horizontal="center" vertical="center"/>
    </xf>
    <xf borderId="19" fillId="0" fontId="18" numFmtId="164" xfId="0" applyAlignment="1" applyBorder="1" applyFont="1" applyNumberFormat="1">
      <alignment horizontal="center" vertical="center"/>
    </xf>
    <xf borderId="18" fillId="0" fontId="18" numFmtId="164" xfId="0" applyAlignment="1" applyBorder="1" applyFont="1" applyNumberFormat="1">
      <alignment horizontal="center" vertical="center"/>
    </xf>
    <xf borderId="6" fillId="0" fontId="18" numFmtId="21" xfId="0" applyAlignment="1" applyBorder="1" applyFont="1" applyNumberFormat="1">
      <alignment horizontal="center" readingOrder="0" vertical="center"/>
    </xf>
    <xf borderId="17" fillId="0" fontId="19" numFmtId="21" xfId="0" applyAlignment="1" applyBorder="1" applyFont="1" applyNumberFormat="1">
      <alignment horizontal="center" vertical="center"/>
    </xf>
    <xf borderId="18" fillId="0" fontId="20" numFmtId="21" xfId="0" applyAlignment="1" applyBorder="1" applyFont="1" applyNumberFormat="1">
      <alignment horizontal="center" vertical="center"/>
    </xf>
    <xf borderId="7" fillId="0" fontId="17" numFmtId="164" xfId="0" applyAlignment="1" applyBorder="1" applyFont="1" applyNumberFormat="1">
      <alignment horizontal="center" readingOrder="0" shrinkToFit="0" vertical="center" wrapText="1"/>
    </xf>
    <xf borderId="6" fillId="0" fontId="17" numFmtId="165" xfId="0" applyAlignment="1" applyBorder="1" applyFont="1" applyNumberFormat="1">
      <alignment horizontal="center" readingOrder="0" shrinkToFit="0" vertical="center" wrapText="1"/>
    </xf>
    <xf borderId="18" fillId="0" fontId="17" numFmtId="49" xfId="0" applyAlignment="1" applyBorder="1" applyFont="1" applyNumberFormat="1">
      <alignment horizontal="center" shrinkToFit="0" vertical="center" wrapText="1"/>
    </xf>
    <xf borderId="20" fillId="0" fontId="17" numFmtId="0" xfId="0" applyAlignment="1" applyBorder="1" applyFont="1">
      <alignment horizontal="center" vertical="center"/>
    </xf>
    <xf borderId="21" fillId="0" fontId="18" numFmtId="0" xfId="0" applyAlignment="1" applyBorder="1" applyFont="1">
      <alignment horizontal="center" readingOrder="0" vertical="center"/>
    </xf>
    <xf borderId="44" fillId="0" fontId="18" numFmtId="0" xfId="0" applyAlignment="1" applyBorder="1" applyFont="1">
      <alignment horizontal="center" readingOrder="0" vertical="center"/>
    </xf>
    <xf borderId="15" fillId="0" fontId="18" numFmtId="1" xfId="0" applyAlignment="1" applyBorder="1" applyFont="1" applyNumberFormat="1">
      <alignment horizontal="center" vertical="center"/>
    </xf>
    <xf borderId="64" fillId="0" fontId="18" numFmtId="0" xfId="0" applyAlignment="1" applyBorder="1" applyFont="1">
      <alignment horizontal="center" vertical="center"/>
    </xf>
    <xf borderId="23" fillId="0" fontId="21" numFmtId="164" xfId="0" applyAlignment="1" applyBorder="1" applyFont="1" applyNumberFormat="1">
      <alignment horizontal="center" vertical="center"/>
    </xf>
    <xf borderId="15" fillId="0" fontId="21" numFmtId="164" xfId="0" applyAlignment="1" applyBorder="1" applyFont="1" applyNumberFormat="1">
      <alignment horizontal="center" vertical="center"/>
    </xf>
    <xf borderId="24" fillId="0" fontId="18" numFmtId="164" xfId="0" applyAlignment="1" applyBorder="1" applyFont="1" applyNumberFormat="1">
      <alignment horizontal="center" vertical="center"/>
    </xf>
    <xf borderId="22" fillId="0" fontId="18" numFmtId="21" xfId="0" applyAlignment="1" applyBorder="1" applyFont="1" applyNumberFormat="1">
      <alignment horizontal="center" readingOrder="0" vertical="center"/>
    </xf>
    <xf borderId="23" fillId="0" fontId="18" numFmtId="21" xfId="0" applyAlignment="1" applyBorder="1" applyFont="1" applyNumberFormat="1">
      <alignment horizontal="center" vertical="center"/>
    </xf>
    <xf borderId="24" fillId="0" fontId="22" numFmtId="21" xfId="0" applyAlignment="1" applyBorder="1" applyFont="1" applyNumberFormat="1">
      <alignment horizontal="center" vertical="center"/>
    </xf>
    <xf borderId="44" fillId="0" fontId="17" numFmtId="164" xfId="0" applyAlignment="1" applyBorder="1" applyFont="1" applyNumberFormat="1">
      <alignment horizontal="center" readingOrder="0" shrinkToFit="0" vertical="center" wrapText="1"/>
    </xf>
    <xf borderId="22" fillId="0" fontId="17" numFmtId="165" xfId="0" applyAlignment="1" applyBorder="1" applyFont="1" applyNumberFormat="1">
      <alignment horizontal="center" readingOrder="0" shrinkToFit="0" vertical="center" wrapText="1"/>
    </xf>
    <xf borderId="24" fillId="0" fontId="17" numFmtId="49" xfId="0" applyAlignment="1" applyBorder="1" applyFont="1" applyNumberFormat="1">
      <alignment horizontal="center" shrinkToFit="0" vertical="center" wrapText="1"/>
    </xf>
    <xf borderId="23" fillId="0" fontId="18" numFmtId="164" xfId="0" applyAlignment="1" applyBorder="1" applyFont="1" applyNumberFormat="1">
      <alignment horizontal="center" vertical="center"/>
    </xf>
    <xf borderId="15" fillId="0" fontId="18" numFmtId="164" xfId="0" applyAlignment="1" applyBorder="1" applyFont="1" applyNumberFormat="1">
      <alignment horizontal="center" vertical="center"/>
    </xf>
    <xf borderId="44" fillId="0" fontId="17" numFmtId="0" xfId="0" applyAlignment="1" applyBorder="1" applyFont="1">
      <alignment horizontal="center" readingOrder="0" shrinkToFit="0" vertical="center" wrapText="1"/>
    </xf>
    <xf borderId="11" fillId="0" fontId="18" numFmtId="164" xfId="0" applyAlignment="1" applyBorder="1" applyFont="1" applyNumberFormat="1">
      <alignment horizontal="center" vertical="center"/>
    </xf>
    <xf borderId="44" fillId="0" fontId="18" numFmtId="1" xfId="0" applyAlignment="1" applyBorder="1" applyFont="1" applyNumberFormat="1">
      <alignment horizontal="center" readingOrder="0" vertical="center"/>
    </xf>
    <xf borderId="37" fillId="0" fontId="23" numFmtId="164" xfId="0" applyAlignment="1" applyBorder="1" applyFont="1" applyNumberFormat="1">
      <alignment horizontal="center" vertical="center"/>
    </xf>
    <xf borderId="44" fillId="0" fontId="18" numFmtId="164" xfId="0" applyAlignment="1" applyBorder="1" applyFont="1" applyNumberFormat="1">
      <alignment horizontal="center" vertical="center"/>
    </xf>
    <xf borderId="22" fillId="5" fontId="17" numFmtId="165" xfId="0" applyAlignment="1" applyBorder="1" applyFill="1" applyFont="1" applyNumberFormat="1">
      <alignment horizontal="center" readingOrder="0" shrinkToFit="0" vertical="center" wrapText="1"/>
    </xf>
    <xf borderId="21" fillId="0" fontId="17" numFmtId="0" xfId="0" applyAlignment="1" applyBorder="1" applyFont="1">
      <alignment horizontal="center" readingOrder="0" vertical="center"/>
    </xf>
    <xf borderId="40" fillId="0" fontId="18" numFmtId="164" xfId="0" applyAlignment="1" applyBorder="1" applyFont="1" applyNumberFormat="1">
      <alignment horizontal="center" vertical="center"/>
    </xf>
    <xf borderId="24" fillId="6" fontId="18" numFmtId="21" xfId="0" applyAlignment="1" applyBorder="1" applyFill="1" applyFont="1" applyNumberFormat="1">
      <alignment horizontal="center" vertical="center"/>
    </xf>
    <xf borderId="44" fillId="0" fontId="17" numFmtId="165" xfId="0" applyAlignment="1" applyBorder="1" applyFont="1" applyNumberFormat="1">
      <alignment horizontal="center" readingOrder="0" shrinkToFit="0" vertical="center" wrapText="1"/>
    </xf>
    <xf borderId="65" fillId="0" fontId="17" numFmtId="0" xfId="0" applyAlignment="1" applyBorder="1" applyFont="1">
      <alignment horizontal="center" readingOrder="0" vertical="center"/>
    </xf>
    <xf borderId="46" fillId="0" fontId="18" numFmtId="0" xfId="0" applyAlignment="1" applyBorder="1" applyFont="1">
      <alignment horizontal="center" readingOrder="0" vertical="center"/>
    </xf>
    <xf borderId="66" fillId="0" fontId="18" numFmtId="0" xfId="0" applyAlignment="1" applyBorder="1" applyFont="1">
      <alignment horizontal="center" readingOrder="0" vertical="center"/>
    </xf>
    <xf borderId="67" fillId="0" fontId="18" numFmtId="1" xfId="0" applyAlignment="1" applyBorder="1" applyFont="1" applyNumberFormat="1">
      <alignment horizontal="center" vertical="center"/>
    </xf>
    <xf borderId="68" fillId="0" fontId="18" numFmtId="0" xfId="0" applyAlignment="1" applyBorder="1" applyFont="1">
      <alignment horizontal="center" vertical="center"/>
    </xf>
    <xf borderId="37" fillId="4" fontId="23" numFmtId="164" xfId="0" applyAlignment="1" applyBorder="1" applyFont="1" applyNumberFormat="1">
      <alignment horizontal="center" vertical="center"/>
    </xf>
    <xf borderId="66" fillId="0" fontId="18" numFmtId="164" xfId="0" applyAlignment="1" applyBorder="1" applyFont="1" applyNumberFormat="1">
      <alignment horizontal="center" vertical="center"/>
    </xf>
    <xf borderId="53" fillId="0" fontId="18" numFmtId="164" xfId="0" applyAlignment="1" applyBorder="1" applyFont="1" applyNumberFormat="1">
      <alignment horizontal="center" vertical="center"/>
    </xf>
    <xf borderId="52" fillId="0" fontId="18" numFmtId="21" xfId="0" applyAlignment="1" applyBorder="1" applyFont="1" applyNumberFormat="1">
      <alignment horizontal="center" vertical="center"/>
    </xf>
    <xf borderId="51" fillId="0" fontId="18" numFmtId="21" xfId="0" applyAlignment="1" applyBorder="1" applyFont="1" applyNumberFormat="1">
      <alignment horizontal="center" vertical="center"/>
    </xf>
    <xf borderId="53" fillId="6" fontId="18" numFmtId="21" xfId="0" applyAlignment="1" applyBorder="1" applyFont="1" applyNumberFormat="1">
      <alignment horizontal="center" vertical="center"/>
    </xf>
    <xf borderId="66" fillId="0" fontId="17" numFmtId="47" xfId="0" applyAlignment="1" applyBorder="1" applyFont="1" applyNumberFormat="1">
      <alignment horizontal="center" shrinkToFit="0" vertical="center" wrapText="1"/>
    </xf>
    <xf borderId="52" fillId="0" fontId="17" numFmtId="49" xfId="0" applyAlignment="1" applyBorder="1" applyFont="1" applyNumberFormat="1">
      <alignment horizontal="center" shrinkToFit="0" vertical="center" wrapText="1"/>
    </xf>
    <xf borderId="53" fillId="0" fontId="17" numFmtId="49" xfId="0" applyAlignment="1" applyBorder="1" applyFont="1" applyNumberFormat="1">
      <alignment horizontal="center" readingOrder="0" shrinkToFit="0" vertical="center" wrapText="1"/>
    </xf>
    <xf borderId="0" fillId="0" fontId="17" numFmtId="0" xfId="0" applyAlignment="1" applyFont="1">
      <alignment horizontal="center" vertical="center"/>
    </xf>
    <xf borderId="0" fillId="0" fontId="18" numFmtId="0" xfId="0" applyAlignment="1" applyFont="1">
      <alignment vertical="center"/>
    </xf>
    <xf borderId="0" fillId="0" fontId="18" numFmtId="0" xfId="0" applyAlignment="1" applyFont="1">
      <alignment horizontal="center" vertical="center"/>
    </xf>
    <xf borderId="40" fillId="0" fontId="17" numFmtId="164" xfId="0" applyAlignment="1" applyBorder="1" applyFont="1" applyNumberFormat="1">
      <alignment horizontal="center" vertical="center"/>
    </xf>
    <xf borderId="69" fillId="0" fontId="17" numFmtId="164" xfId="0" applyAlignment="1" applyBorder="1" applyFont="1" applyNumberFormat="1">
      <alignment horizontal="center" vertical="center"/>
    </xf>
    <xf borderId="31" fillId="0" fontId="17" numFmtId="164" xfId="0" applyAlignment="1" applyBorder="1" applyFont="1" applyNumberFormat="1">
      <alignment horizontal="center" vertical="center"/>
    </xf>
    <xf borderId="0" fillId="0" fontId="18" numFmtId="0" xfId="0" applyAlignment="1" applyFont="1">
      <alignment horizontal="center" readingOrder="0" vertical="center"/>
    </xf>
    <xf borderId="15" fillId="0" fontId="18" numFmtId="0" xfId="0" applyAlignment="1" applyBorder="1" applyFont="1">
      <alignment readingOrder="0" shrinkToFit="0" wrapText="0"/>
    </xf>
    <xf borderId="35" fillId="0" fontId="18" numFmtId="0" xfId="0" applyAlignment="1" applyBorder="1" applyFont="1">
      <alignment horizontal="center" readingOrder="0" shrinkToFit="0" vertical="center" wrapText="0"/>
    </xf>
    <xf borderId="70" fillId="0" fontId="18" numFmtId="164" xfId="0" applyAlignment="1" applyBorder="1" applyFont="1" applyNumberFormat="1">
      <alignment horizontal="center" vertical="center"/>
    </xf>
    <xf borderId="71" fillId="0" fontId="18" numFmtId="0" xfId="0" applyAlignment="1" applyBorder="1" applyFont="1">
      <alignment readingOrder="0" shrinkToFit="0" wrapText="1"/>
    </xf>
    <xf borderId="0" fillId="0" fontId="17" numFmtId="0" xfId="0" applyFont="1"/>
    <xf borderId="0" fillId="0" fontId="17" numFmtId="0" xfId="0" applyAlignment="1" applyFont="1">
      <alignment horizontal="center"/>
    </xf>
    <xf borderId="23" fillId="0" fontId="17" numFmtId="164" xfId="0" applyAlignment="1" applyBorder="1" applyFont="1" applyNumberFormat="1">
      <alignment horizontal="center" vertical="center"/>
    </xf>
    <xf borderId="15" fillId="0" fontId="17" numFmtId="164" xfId="0" applyAlignment="1" applyBorder="1" applyFont="1" applyNumberFormat="1">
      <alignment horizontal="center" vertical="center"/>
    </xf>
    <xf borderId="24" fillId="0" fontId="17" numFmtId="164" xfId="0" applyAlignment="1" applyBorder="1" applyFont="1" applyNumberFormat="1">
      <alignment horizontal="center" vertical="center"/>
    </xf>
    <xf borderId="0" fillId="0" fontId="17" numFmtId="0" xfId="0" applyAlignment="1" applyFont="1">
      <alignment horizontal="center" readingOrder="0" vertical="center"/>
    </xf>
    <xf borderId="0" fillId="0" fontId="17" numFmtId="0" xfId="0" applyAlignment="1" applyFont="1">
      <alignment vertical="center"/>
    </xf>
    <xf borderId="51" fillId="7" fontId="17" numFmtId="164" xfId="0" applyAlignment="1" applyBorder="1" applyFill="1" applyFont="1" applyNumberFormat="1">
      <alignment horizontal="center" vertical="center"/>
    </xf>
    <xf borderId="67" fillId="7" fontId="17" numFmtId="164" xfId="0" applyAlignment="1" applyBorder="1" applyFont="1" applyNumberFormat="1">
      <alignment horizontal="center" vertical="center"/>
    </xf>
    <xf borderId="53" fillId="7" fontId="17" numFmtId="164" xfId="0" applyAlignment="1" applyBorder="1" applyFont="1" applyNumberFormat="1">
      <alignment horizontal="center" vertical="center"/>
    </xf>
    <xf borderId="0" fillId="0" fontId="0" numFmtId="0" xfId="0" applyAlignment="1" applyFont="1">
      <alignment horizontal="left"/>
    </xf>
    <xf borderId="1" fillId="0" fontId="0" numFmtId="164" xfId="0" applyAlignment="1" applyBorder="1" applyFont="1" applyNumberFormat="1">
      <alignment horizontal="center" readingOrder="0"/>
    </xf>
    <xf borderId="29" fillId="0" fontId="0" numFmtId="164" xfId="0" applyAlignment="1" applyBorder="1" applyFont="1" applyNumberFormat="1">
      <alignment horizontal="center" readingOrder="0"/>
    </xf>
    <xf borderId="3" fillId="0" fontId="0" numFmtId="164" xfId="0" applyAlignment="1" applyBorder="1" applyFont="1" applyNumberFormat="1">
      <alignment horizontal="center" readingOrder="0"/>
    </xf>
    <xf borderId="8" fillId="0" fontId="0" numFmtId="164" xfId="0" applyAlignment="1" applyBorder="1" applyFont="1" applyNumberFormat="1">
      <alignment horizontal="center" readingOrder="0"/>
    </xf>
    <xf borderId="0" fillId="0" fontId="0" numFmtId="164" xfId="0" applyAlignment="1" applyFont="1" applyNumberFormat="1">
      <alignment horizontal="center" readingOrder="0"/>
    </xf>
    <xf borderId="10" fillId="0" fontId="0" numFmtId="164" xfId="0" applyAlignment="1" applyBorder="1" applyFont="1" applyNumberFormat="1">
      <alignment horizontal="center" readingOrder="0"/>
    </xf>
    <xf borderId="0" fillId="0" fontId="0" numFmtId="3" xfId="0" applyAlignment="1" applyFont="1" applyNumberFormat="1">
      <alignment horizontal="center" readingOrder="0"/>
    </xf>
    <xf borderId="8" fillId="0" fontId="0" numFmtId="164" xfId="0" applyAlignment="1" applyBorder="1" applyFont="1" applyNumberFormat="1">
      <alignment horizontal="center"/>
    </xf>
    <xf borderId="0" fillId="0" fontId="0" numFmtId="164" xfId="0" applyAlignment="1" applyFont="1" applyNumberFormat="1">
      <alignment horizontal="center"/>
    </xf>
    <xf borderId="10" fillId="0" fontId="0" numFmtId="164" xfId="0" applyAlignment="1" applyBorder="1" applyFont="1" applyNumberFormat="1">
      <alignment horizontal="center"/>
    </xf>
    <xf borderId="8" fillId="0" fontId="0" numFmtId="2" xfId="0" applyAlignment="1" applyBorder="1" applyFont="1" applyNumberFormat="1">
      <alignment horizontal="center"/>
    </xf>
    <xf borderId="0" fillId="0" fontId="0" numFmtId="2" xfId="0" applyAlignment="1" applyFont="1" applyNumberFormat="1">
      <alignment horizontal="center" readingOrder="0"/>
    </xf>
    <xf borderId="0" fillId="0" fontId="0" numFmtId="2" xfId="0" applyAlignment="1" applyFont="1" applyNumberFormat="1">
      <alignment horizontal="center"/>
    </xf>
    <xf borderId="0" fillId="0" fontId="0" numFmtId="0" xfId="0" applyAlignment="1" applyFont="1">
      <alignment horizontal="center" readingOrder="0"/>
    </xf>
    <xf borderId="10" fillId="0" fontId="0" numFmtId="0" xfId="0" applyAlignment="1" applyBorder="1" applyFont="1">
      <alignment horizontal="center"/>
    </xf>
    <xf borderId="8" fillId="0" fontId="0" numFmtId="0" xfId="0" applyAlignment="1" applyBorder="1" applyFont="1">
      <alignment horizontal="center"/>
    </xf>
    <xf borderId="39" fillId="0" fontId="0" numFmtId="0" xfId="0" applyAlignment="1" applyBorder="1" applyFont="1">
      <alignment horizontal="center"/>
    </xf>
    <xf borderId="42" fillId="0" fontId="0" numFmtId="0" xfId="0" applyAlignment="1" applyBorder="1" applyFont="1">
      <alignment horizontal="center"/>
    </xf>
    <xf borderId="47" fillId="0" fontId="0" numFmtId="0" xfId="0" applyAlignment="1" applyBorder="1" applyFont="1">
      <alignment horizontal="center"/>
    </xf>
    <xf borderId="25" fillId="0" fontId="18" numFmtId="164" xfId="0" applyAlignment="1" applyBorder="1" applyFont="1" applyNumberFormat="1">
      <alignment horizontal="center" vertical="center"/>
    </xf>
    <xf borderId="37" fillId="4" fontId="24" numFmtId="164" xfId="0" applyAlignment="1" applyBorder="1" applyFont="1" applyNumberFormat="1">
      <alignment horizontal="center" vertical="center"/>
    </xf>
    <xf borderId="44" fillId="0" fontId="21" numFmtId="164" xfId="0" applyAlignment="1" applyBorder="1" applyFont="1" applyNumberFormat="1">
      <alignment horizontal="center" vertical="center"/>
    </xf>
    <xf borderId="24" fillId="0" fontId="22" numFmtId="21" xfId="0" applyAlignment="1" applyBorder="1" applyFont="1" applyNumberFormat="1">
      <alignment horizontal="center" vertical="center"/>
    </xf>
    <xf borderId="30" fillId="0" fontId="18" numFmtId="164" xfId="0" applyAlignment="1" applyBorder="1" applyFont="1" applyNumberFormat="1">
      <alignment horizontal="center" vertical="center"/>
    </xf>
    <xf borderId="67" fillId="0" fontId="18" numFmtId="164" xfId="0" applyAlignment="1" applyBorder="1" applyFont="1" applyNumberFormat="1">
      <alignment horizontal="center" vertical="center"/>
    </xf>
    <xf borderId="18" fillId="8" fontId="17" numFmtId="49" xfId="0" applyAlignment="1" applyBorder="1" applyFill="1" applyFont="1" applyNumberFormat="1">
      <alignment horizontal="center" readingOrder="0" shrinkToFit="0" vertical="center" wrapText="1"/>
    </xf>
    <xf borderId="51" fillId="0" fontId="18" numFmtId="164" xfId="0" applyAlignment="1" applyBorder="1" applyFont="1" applyNumberFormat="1">
      <alignment horizontal="center" vertical="center"/>
    </xf>
    <xf borderId="49" fillId="9" fontId="19" numFmtId="0" xfId="0" applyAlignment="1" applyBorder="1" applyFill="1" applyFont="1">
      <alignment horizontal="center" shrinkToFit="0" textRotation="90" vertical="center" wrapText="1"/>
    </xf>
    <xf borderId="15" fillId="9" fontId="19" numFmtId="164" xfId="0" applyAlignment="1" applyBorder="1" applyFont="1" applyNumberFormat="1">
      <alignment horizontal="center" vertical="center"/>
    </xf>
    <xf borderId="72" fillId="0" fontId="8" numFmtId="0" xfId="0" applyBorder="1" applyFont="1"/>
    <xf borderId="69" fillId="0" fontId="8" numFmtId="0" xfId="0" applyBorder="1" applyFont="1"/>
    <xf borderId="10" fillId="8" fontId="0" numFmtId="164" xfId="0" applyAlignment="1" applyBorder="1" applyFont="1" applyNumberFormat="1">
      <alignment horizontal="center" readingOrder="0"/>
    </xf>
    <xf borderId="6" fillId="5" fontId="17" numFmtId="165" xfId="0" applyAlignment="1" applyBorder="1" applyFont="1" applyNumberFormat="1">
      <alignment horizontal="center" readingOrder="0" shrinkToFit="0" vertical="center" wrapText="1"/>
    </xf>
    <xf borderId="37" fillId="0" fontId="24" numFmtId="164" xfId="0" applyAlignment="1" applyBorder="1" applyFont="1" applyNumberFormat="1">
      <alignment horizontal="center" vertical="center"/>
    </xf>
    <xf borderId="0" fillId="10" fontId="0" numFmtId="164" xfId="0" applyAlignment="1" applyFill="1" applyFont="1" applyNumberFormat="1">
      <alignment horizontal="center" readingOrder="0"/>
    </xf>
    <xf borderId="11" fillId="0" fontId="21" numFmtId="164" xfId="0" applyAlignment="1" applyBorder="1" applyFont="1" applyNumberFormat="1">
      <alignment horizontal="center" vertical="center"/>
    </xf>
    <xf borderId="22" fillId="8" fontId="17" numFmtId="165" xfId="0" applyAlignment="1" applyBorder="1" applyFont="1" applyNumberFormat="1">
      <alignment horizontal="center" readingOrder="0" shrinkToFit="0" vertical="center" wrapText="1"/>
    </xf>
    <xf borderId="8" fillId="10" fontId="0" numFmtId="164" xfId="0" applyAlignment="1" applyBorder="1" applyFont="1" applyNumberFormat="1">
      <alignment horizontal="center" readingOrder="0"/>
    </xf>
    <xf borderId="0" fillId="8" fontId="0" numFmtId="164" xfId="0" applyAlignment="1" applyFont="1" applyNumberFormat="1">
      <alignment horizontal="center" readingOrder="0"/>
    </xf>
    <xf borderId="10" fillId="0" fontId="0" numFmtId="0" xfId="0" applyAlignment="1" applyBorder="1" applyFont="1">
      <alignment horizontal="center" readingOrder="0"/>
    </xf>
    <xf borderId="7" fillId="8" fontId="17" numFmtId="164" xfId="0" applyAlignment="1" applyBorder="1" applyFont="1" applyNumberFormat="1">
      <alignment horizontal="center" readingOrder="0" shrinkToFit="0" vertical="center" wrapText="1"/>
    </xf>
    <xf borderId="29" fillId="8" fontId="0" numFmtId="164" xfId="0" applyAlignment="1" applyBorder="1" applyFont="1" applyNumberFormat="1">
      <alignment horizontal="center" readingOrder="0"/>
    </xf>
    <xf borderId="6" fillId="8" fontId="17" numFmtId="165" xfId="0" applyAlignment="1" applyBorder="1" applyFont="1" applyNumberFormat="1">
      <alignment horizontal="center" readingOrder="0" shrinkToFit="0" vertical="center" wrapText="1"/>
    </xf>
    <xf borderId="18" fillId="11" fontId="17" numFmtId="49" xfId="0" applyAlignment="1" applyBorder="1" applyFill="1" applyFont="1" applyNumberFormat="1">
      <alignment horizontal="center" readingOrder="0" shrinkToFit="0" vertical="center" wrapText="1"/>
    </xf>
    <xf borderId="24" fillId="8" fontId="17" numFmtId="49" xfId="0" applyAlignment="1" applyBorder="1" applyFont="1" applyNumberFormat="1">
      <alignment horizontal="center" readingOrder="0" shrinkToFit="0" vertical="center" wrapText="1"/>
    </xf>
    <xf borderId="0" fillId="11" fontId="0" numFmtId="164" xfId="0" applyAlignment="1" applyFont="1" applyNumberFormat="1">
      <alignment horizontal="center" readingOrder="0"/>
    </xf>
    <xf borderId="24" fillId="11" fontId="17" numFmtId="49" xfId="0" applyAlignment="1" applyBorder="1" applyFont="1" applyNumberFormat="1">
      <alignment horizontal="center" readingOrder="0" shrinkToFit="0" vertical="center" wrapText="1"/>
    </xf>
    <xf borderId="7" fillId="0" fontId="18" numFmtId="164" xfId="0" applyAlignment="1" applyBorder="1" applyFont="1" applyNumberFormat="1">
      <alignment horizontal="center" vertical="center"/>
    </xf>
    <xf borderId="40" fillId="0" fontId="21" numFmtId="164" xfId="0" applyAlignment="1" applyBorder="1" applyFont="1" applyNumberFormat="1">
      <alignment horizontal="center" vertical="center"/>
    </xf>
    <xf borderId="10" fillId="10" fontId="0" numFmtId="164" xfId="0" applyAlignment="1" applyBorder="1" applyFont="1" applyNumberFormat="1">
      <alignment horizontal="center" readingOrder="0"/>
    </xf>
    <xf borderId="51" fillId="12" fontId="18" numFmtId="21" xfId="0" applyAlignment="1" applyBorder="1" applyFill="1" applyFont="1" applyNumberFormat="1">
      <alignment horizontal="center" vertical="center"/>
    </xf>
    <xf borderId="53" fillId="12" fontId="17" numFmtId="49" xfId="0" applyAlignment="1" applyBorder="1" applyFont="1" applyNumberForma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57"/>
    <col customWidth="1" min="2" max="2" width="30.71"/>
    <col customWidth="1" min="3" max="3" width="7.14"/>
    <col customWidth="1" min="4" max="4" width="11.43"/>
    <col customWidth="1" min="5" max="5" width="7.0"/>
    <col customWidth="1" min="6" max="6" width="10.43"/>
    <col customWidth="1" min="7" max="7" width="17.0"/>
    <col customWidth="1" min="8" max="8" width="14.71"/>
    <col customWidth="1" min="9" max="9" width="11.14"/>
    <col customWidth="1" min="10" max="10" width="9.0"/>
    <col customWidth="1" min="11" max="13" width="8.86"/>
    <col customWidth="1" min="14" max="14" width="24.29"/>
    <col customWidth="1" min="15" max="26" width="8.86"/>
  </cols>
  <sheetData>
    <row r="1">
      <c r="B1" s="1" t="s">
        <v>0</v>
      </c>
      <c r="D1" s="2"/>
      <c r="E1" s="2"/>
      <c r="F1" s="2"/>
      <c r="G1" s="2"/>
      <c r="H1" s="2"/>
      <c r="I1" s="2"/>
      <c r="J1" s="2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B2" s="4"/>
      <c r="C2" s="4"/>
      <c r="E2" s="5" t="s">
        <v>1</v>
      </c>
      <c r="F2" s="4"/>
      <c r="G2" s="4"/>
      <c r="H2" s="4"/>
      <c r="I2" s="4"/>
      <c r="J2" s="4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6.0" customHeight="1">
      <c r="A3" s="6"/>
      <c r="B3" s="6"/>
      <c r="C3" s="6"/>
      <c r="D3" s="6"/>
      <c r="E3" s="6"/>
      <c r="F3" s="6"/>
      <c r="G3" s="6"/>
      <c r="H3" s="6"/>
      <c r="I3" s="6"/>
      <c r="J3" s="6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0" customHeight="1">
      <c r="A4" s="7" t="s">
        <v>2</v>
      </c>
      <c r="B4" s="8" t="s">
        <v>3</v>
      </c>
      <c r="C4" s="9" t="s">
        <v>4</v>
      </c>
      <c r="D4" s="10" t="s">
        <v>5</v>
      </c>
      <c r="E4" s="11"/>
      <c r="F4" s="12"/>
      <c r="G4" s="13" t="s">
        <v>6</v>
      </c>
      <c r="H4" s="14"/>
      <c r="I4" s="15" t="s">
        <v>7</v>
      </c>
      <c r="J4" s="16"/>
      <c r="K4" s="17"/>
      <c r="L4" s="17"/>
      <c r="M4" s="18" t="s">
        <v>8</v>
      </c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9"/>
      <c r="B5" s="20"/>
      <c r="C5" s="21" t="s">
        <v>9</v>
      </c>
      <c r="D5" s="22" t="s">
        <v>10</v>
      </c>
      <c r="E5" s="23" t="s">
        <v>11</v>
      </c>
      <c r="F5" s="24" t="s">
        <v>12</v>
      </c>
      <c r="G5" s="25" t="s">
        <v>13</v>
      </c>
      <c r="H5" s="25" t="s">
        <v>14</v>
      </c>
      <c r="I5" s="22" t="s">
        <v>10</v>
      </c>
      <c r="J5" s="23" t="s">
        <v>15</v>
      </c>
      <c r="K5" s="26"/>
      <c r="L5" s="26"/>
      <c r="M5" s="27" t="s">
        <v>16</v>
      </c>
      <c r="N5" s="27" t="s">
        <v>17</v>
      </c>
      <c r="O5" s="27" t="s">
        <v>10</v>
      </c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ht="27.75" customHeight="1">
      <c r="A6" s="28">
        <v>1.0</v>
      </c>
      <c r="B6" s="29" t="s">
        <v>18</v>
      </c>
      <c r="C6" s="13">
        <v>7.0</v>
      </c>
      <c r="D6" s="30">
        <v>42.711</v>
      </c>
      <c r="E6" s="31">
        <v>4.0</v>
      </c>
      <c r="F6" s="32">
        <v>319.0</v>
      </c>
      <c r="G6" s="33" t="s">
        <v>19</v>
      </c>
      <c r="H6" s="34" t="s">
        <v>20</v>
      </c>
      <c r="I6" s="30">
        <v>42.618</v>
      </c>
      <c r="J6" s="31">
        <v>286.0</v>
      </c>
      <c r="K6" s="17"/>
      <c r="L6" s="17"/>
      <c r="M6" s="35">
        <v>1.0</v>
      </c>
      <c r="N6" s="36" t="s">
        <v>21</v>
      </c>
      <c r="O6" s="37">
        <f>'Buro 11 NFS'!G16</f>
        <v>43.06665584</v>
      </c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 ht="27.75" customHeight="1">
      <c r="A7" s="38">
        <v>2.0</v>
      </c>
      <c r="B7" s="39" t="s">
        <v>22</v>
      </c>
      <c r="C7" s="40">
        <v>4.0</v>
      </c>
      <c r="D7" s="41">
        <v>42.846</v>
      </c>
      <c r="E7" s="42">
        <v>6.0</v>
      </c>
      <c r="F7" s="43">
        <v>319.0</v>
      </c>
      <c r="G7" s="44" t="s">
        <v>23</v>
      </c>
      <c r="H7" s="45" t="str">
        <f>G7</f>
        <v>3.41</v>
      </c>
      <c r="I7" s="41">
        <v>42.551</v>
      </c>
      <c r="J7" s="42">
        <v>50.0</v>
      </c>
      <c r="K7" s="17"/>
      <c r="L7" s="17"/>
      <c r="M7" s="35">
        <v>2.0</v>
      </c>
      <c r="N7" s="36" t="s">
        <v>24</v>
      </c>
      <c r="O7" s="37">
        <f>'NFS Legends'!E16</f>
        <v>43.08302564</v>
      </c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ht="27.75" customHeight="1">
      <c r="A8" s="38">
        <v>3.0</v>
      </c>
      <c r="B8" s="39" t="s">
        <v>25</v>
      </c>
      <c r="C8" s="40">
        <v>1.0</v>
      </c>
      <c r="D8" s="41">
        <v>42.856</v>
      </c>
      <c r="E8" s="42">
        <v>7.0</v>
      </c>
      <c r="F8" s="43">
        <v>318.0</v>
      </c>
      <c r="G8" s="44" t="s">
        <v>26</v>
      </c>
      <c r="H8" s="44" t="s">
        <v>26</v>
      </c>
      <c r="I8" s="41">
        <v>42.621</v>
      </c>
      <c r="J8" s="42">
        <v>138.0</v>
      </c>
      <c r="K8" s="17"/>
      <c r="L8" s="17"/>
      <c r="M8" s="35">
        <v>3.0</v>
      </c>
      <c r="N8" s="36" t="s">
        <v>27</v>
      </c>
      <c r="O8" s="37">
        <f>'NFS ASD Racing Team'!G16</f>
        <v>43.09806707</v>
      </c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ht="27.75" customHeight="1">
      <c r="A9" s="38">
        <v>4.0</v>
      </c>
      <c r="B9" s="39" t="s">
        <v>28</v>
      </c>
      <c r="C9" s="40">
        <v>13.0</v>
      </c>
      <c r="D9" s="41">
        <v>42.592</v>
      </c>
      <c r="E9" s="42">
        <v>1.0</v>
      </c>
      <c r="F9" s="43">
        <v>318.0</v>
      </c>
      <c r="G9" s="44" t="s">
        <v>26</v>
      </c>
      <c r="H9" s="46">
        <v>19.5</v>
      </c>
      <c r="I9" s="41">
        <v>42.561</v>
      </c>
      <c r="J9" s="42">
        <v>265.0</v>
      </c>
      <c r="K9" s="17"/>
      <c r="L9" s="17"/>
      <c r="M9" s="35">
        <v>4.0</v>
      </c>
      <c r="N9" s="36" t="s">
        <v>29</v>
      </c>
      <c r="O9" s="37">
        <f>'NFS Stayer'!E16</f>
        <v>43.11251316</v>
      </c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ht="27.75" customHeight="1">
      <c r="A10" s="38">
        <v>5.0</v>
      </c>
      <c r="B10" s="39" t="s">
        <v>30</v>
      </c>
      <c r="C10" s="40">
        <v>9.0</v>
      </c>
      <c r="D10" s="41">
        <v>42.727</v>
      </c>
      <c r="E10" s="42">
        <v>5.0</v>
      </c>
      <c r="F10" s="43">
        <v>318.0</v>
      </c>
      <c r="G10" s="44" t="s">
        <v>26</v>
      </c>
      <c r="H10" s="46">
        <v>4.7</v>
      </c>
      <c r="I10" s="41">
        <v>42.712</v>
      </c>
      <c r="J10" s="42">
        <v>39.0</v>
      </c>
      <c r="K10" s="17"/>
      <c r="L10" s="17"/>
      <c r="M10" s="35">
        <v>5.0</v>
      </c>
      <c r="N10" s="36" t="s">
        <v>31</v>
      </c>
      <c r="O10" s="37">
        <f>'NFS Kozaks'!E16</f>
        <v>43.12444444</v>
      </c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ht="27.75" customHeight="1">
      <c r="A11" s="38">
        <v>6.0</v>
      </c>
      <c r="B11" s="39" t="s">
        <v>32</v>
      </c>
      <c r="C11" s="40">
        <v>14.0</v>
      </c>
      <c r="D11" s="41">
        <v>42.621</v>
      </c>
      <c r="E11" s="42">
        <v>2.0</v>
      </c>
      <c r="F11" s="43">
        <v>318.0</v>
      </c>
      <c r="G11" s="44" t="s">
        <v>26</v>
      </c>
      <c r="H11" s="46">
        <v>2.0</v>
      </c>
      <c r="I11" s="41">
        <v>42.491</v>
      </c>
      <c r="J11" s="42">
        <v>126.0</v>
      </c>
      <c r="K11" s="17"/>
      <c r="L11" s="17"/>
      <c r="M11" s="35">
        <v>6.0</v>
      </c>
      <c r="N11" s="36" t="s">
        <v>33</v>
      </c>
      <c r="O11" s="37">
        <f>'NFS Legends'!E17</f>
        <v>43.13964474</v>
      </c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ht="27.75" customHeight="1">
      <c r="A12" s="38">
        <v>7.0</v>
      </c>
      <c r="B12" s="39" t="s">
        <v>34</v>
      </c>
      <c r="C12" s="40">
        <v>11.0</v>
      </c>
      <c r="D12" s="41">
        <v>43.038</v>
      </c>
      <c r="E12" s="42">
        <v>9.0</v>
      </c>
      <c r="F12" s="43">
        <v>317.0</v>
      </c>
      <c r="G12" s="47" t="s">
        <v>35</v>
      </c>
      <c r="H12" s="46">
        <v>5.0</v>
      </c>
      <c r="I12" s="41">
        <v>42.756</v>
      </c>
      <c r="J12" s="42">
        <v>256.0</v>
      </c>
      <c r="K12" s="17"/>
      <c r="L12" s="17"/>
      <c r="M12" s="35">
        <v>7.0</v>
      </c>
      <c r="N12" s="36" t="s">
        <v>36</v>
      </c>
      <c r="O12" s="37">
        <f>'NFS ASD Racing Team'!G17</f>
        <v>43.14462162</v>
      </c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ht="27.75" customHeight="1">
      <c r="A13" s="38">
        <v>8.0</v>
      </c>
      <c r="B13" s="39" t="s">
        <v>37</v>
      </c>
      <c r="C13" s="40">
        <v>6.0</v>
      </c>
      <c r="D13" s="41">
        <v>42.704</v>
      </c>
      <c r="E13" s="42">
        <v>3.0</v>
      </c>
      <c r="F13" s="43">
        <v>317.0</v>
      </c>
      <c r="G13" s="47" t="s">
        <v>35</v>
      </c>
      <c r="H13" s="46">
        <v>5.7</v>
      </c>
      <c r="I13" s="41">
        <v>42.478</v>
      </c>
      <c r="J13" s="42">
        <v>101.0</v>
      </c>
      <c r="K13" s="17"/>
      <c r="L13" s="17"/>
      <c r="M13" s="35">
        <v>8.0</v>
      </c>
      <c r="N13" s="36" t="s">
        <v>38</v>
      </c>
      <c r="O13" s="37">
        <f>'Buro 11 NFS'!G17</f>
        <v>43.18987342</v>
      </c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ht="27.75" customHeight="1">
      <c r="A14" s="38">
        <v>9.0</v>
      </c>
      <c r="B14" s="39" t="s">
        <v>39</v>
      </c>
      <c r="C14" s="40">
        <v>3.0</v>
      </c>
      <c r="D14" s="41">
        <v>42.944</v>
      </c>
      <c r="E14" s="42">
        <v>8.0</v>
      </c>
      <c r="F14" s="43">
        <v>317.0</v>
      </c>
      <c r="G14" s="47" t="s">
        <v>35</v>
      </c>
      <c r="H14" s="46">
        <v>2.0</v>
      </c>
      <c r="I14" s="41">
        <v>42.822</v>
      </c>
      <c r="J14" s="42">
        <v>225.0</v>
      </c>
      <c r="K14" s="17"/>
      <c r="L14" s="17"/>
      <c r="M14" s="35">
        <v>9.0</v>
      </c>
      <c r="N14" s="36" t="s">
        <v>40</v>
      </c>
      <c r="O14" s="37">
        <f>MST!E16</f>
        <v>43.19793865</v>
      </c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ht="27.75" customHeight="1">
      <c r="A15" s="38">
        <v>10.0</v>
      </c>
      <c r="B15" s="39" t="s">
        <v>41</v>
      </c>
      <c r="C15" s="40">
        <v>10.0</v>
      </c>
      <c r="D15" s="41">
        <v>43.168</v>
      </c>
      <c r="E15" s="42">
        <v>12.0</v>
      </c>
      <c r="F15" s="43">
        <v>315.0</v>
      </c>
      <c r="G15" s="44" t="s">
        <v>42</v>
      </c>
      <c r="H15" s="46" t="s">
        <v>35</v>
      </c>
      <c r="I15" s="41">
        <v>42.812</v>
      </c>
      <c r="J15" s="42">
        <v>307.0</v>
      </c>
      <c r="K15" s="17"/>
      <c r="L15" s="17"/>
      <c r="M15" s="35">
        <v>10.0</v>
      </c>
      <c r="N15" s="36" t="s">
        <v>43</v>
      </c>
      <c r="O15" s="37">
        <f>'Na Relaxe'!E16</f>
        <v>43.22824096</v>
      </c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ht="27.75" customHeight="1">
      <c r="A16" s="38">
        <v>11.0</v>
      </c>
      <c r="B16" s="39" t="s">
        <v>44</v>
      </c>
      <c r="C16" s="40">
        <v>5.0</v>
      </c>
      <c r="D16" s="43">
        <v>43.345</v>
      </c>
      <c r="E16" s="42">
        <v>14.0</v>
      </c>
      <c r="F16" s="43">
        <v>315.0</v>
      </c>
      <c r="G16" s="44" t="s">
        <v>42</v>
      </c>
      <c r="H16" s="46">
        <v>9.0</v>
      </c>
      <c r="I16" s="41">
        <v>42.961</v>
      </c>
      <c r="J16" s="42">
        <v>98.0</v>
      </c>
      <c r="K16" s="17"/>
      <c r="L16" s="17"/>
      <c r="M16" s="35">
        <v>11.0</v>
      </c>
      <c r="N16" s="36" t="s">
        <v>45</v>
      </c>
      <c r="O16" s="37">
        <f>RTG!G16</f>
        <v>43.27042953</v>
      </c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ht="27.75" customHeight="1">
      <c r="A17" s="48">
        <v>12.0</v>
      </c>
      <c r="B17" s="39" t="s">
        <v>46</v>
      </c>
      <c r="C17" s="40">
        <v>16.0</v>
      </c>
      <c r="D17" s="41">
        <v>43.048</v>
      </c>
      <c r="E17" s="42">
        <v>10.0</v>
      </c>
      <c r="F17" s="43">
        <v>315.0</v>
      </c>
      <c r="G17" s="47" t="s">
        <v>42</v>
      </c>
      <c r="H17" s="46">
        <v>14.0</v>
      </c>
      <c r="I17" s="41">
        <v>42.71</v>
      </c>
      <c r="J17" s="42">
        <v>285.0</v>
      </c>
      <c r="K17" s="17"/>
      <c r="L17" s="17"/>
      <c r="M17" s="35">
        <v>12.0</v>
      </c>
      <c r="N17" s="36" t="s">
        <v>47</v>
      </c>
      <c r="O17" s="37">
        <f>'NFS Speed UP RT'!G17</f>
        <v>43.30036905</v>
      </c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 ht="27.75" customHeight="1">
      <c r="A18" s="48">
        <v>13.0</v>
      </c>
      <c r="B18" s="39" t="s">
        <v>48</v>
      </c>
      <c r="C18" s="40">
        <v>15.0</v>
      </c>
      <c r="D18" s="41">
        <v>43.477</v>
      </c>
      <c r="E18" s="42">
        <v>16.0</v>
      </c>
      <c r="F18" s="43">
        <v>313.0</v>
      </c>
      <c r="G18" s="44" t="s">
        <v>49</v>
      </c>
      <c r="H18" s="46" t="s">
        <v>26</v>
      </c>
      <c r="I18" s="41">
        <v>43.019</v>
      </c>
      <c r="J18" s="42">
        <v>274.0</v>
      </c>
      <c r="K18" s="17"/>
      <c r="L18" s="17"/>
      <c r="M18" s="35">
        <v>13.0</v>
      </c>
      <c r="N18" s="36" t="s">
        <v>50</v>
      </c>
      <c r="O18" s="37">
        <f>'NFS Kozaks'!E17</f>
        <v>43.31971515</v>
      </c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 ht="27.75" customHeight="1">
      <c r="A19" s="48">
        <v>14.0</v>
      </c>
      <c r="B19" s="39" t="s">
        <v>51</v>
      </c>
      <c r="C19" s="40">
        <v>8.0</v>
      </c>
      <c r="D19" s="41">
        <v>42.727</v>
      </c>
      <c r="E19" s="42">
        <v>5.0</v>
      </c>
      <c r="F19" s="43">
        <v>313.0</v>
      </c>
      <c r="G19" s="44" t="s">
        <v>49</v>
      </c>
      <c r="H19" s="49" t="s">
        <v>52</v>
      </c>
      <c r="I19" s="41">
        <v>43.156</v>
      </c>
      <c r="J19" s="42">
        <v>247.0</v>
      </c>
      <c r="K19" s="17"/>
      <c r="L19" s="17"/>
      <c r="M19" s="35">
        <v>14.0</v>
      </c>
      <c r="N19" s="36" t="s">
        <v>53</v>
      </c>
      <c r="O19" s="37">
        <f>MST!E17</f>
        <v>43.32617687</v>
      </c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ht="27.75" customHeight="1">
      <c r="A20" s="48">
        <v>15.0</v>
      </c>
      <c r="B20" s="39" t="s">
        <v>54</v>
      </c>
      <c r="C20" s="40">
        <v>17.0</v>
      </c>
      <c r="D20" s="41">
        <v>43.121</v>
      </c>
      <c r="E20" s="42">
        <v>11.0</v>
      </c>
      <c r="F20" s="43">
        <v>312.0</v>
      </c>
      <c r="G20" s="44" t="s">
        <v>55</v>
      </c>
      <c r="H20" s="46">
        <v>41.0</v>
      </c>
      <c r="I20" s="41">
        <v>43.46</v>
      </c>
      <c r="J20" s="42">
        <v>220.0</v>
      </c>
      <c r="K20" s="17"/>
      <c r="L20" s="17"/>
      <c r="M20" s="35">
        <v>15.0</v>
      </c>
      <c r="N20" s="36" t="s">
        <v>56</v>
      </c>
      <c r="O20" s="37">
        <f>'PhD Racing'!E17</f>
        <v>43.3263875</v>
      </c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 ht="29.25" customHeight="1">
      <c r="A21" s="48">
        <v>16.0</v>
      </c>
      <c r="B21" s="39" t="s">
        <v>57</v>
      </c>
      <c r="C21" s="40">
        <v>12.0</v>
      </c>
      <c r="D21" s="43">
        <v>43.601</v>
      </c>
      <c r="E21" s="42">
        <v>17.0</v>
      </c>
      <c r="F21" s="43">
        <v>310.0</v>
      </c>
      <c r="G21" s="44" t="s">
        <v>58</v>
      </c>
      <c r="H21" s="46" t="s">
        <v>26</v>
      </c>
      <c r="I21" s="41">
        <v>43.326</v>
      </c>
      <c r="J21" s="42">
        <v>17.0</v>
      </c>
      <c r="K21" s="17"/>
      <c r="L21" s="17"/>
      <c r="M21" s="35">
        <v>16.0</v>
      </c>
      <c r="N21" s="36" t="s">
        <v>59</v>
      </c>
      <c r="O21" s="37">
        <f>'NFS Stayer'!E17</f>
        <v>43.34506329</v>
      </c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 ht="29.25" customHeight="1">
      <c r="A22" s="48">
        <v>17.0</v>
      </c>
      <c r="B22" s="39" t="s">
        <v>60</v>
      </c>
      <c r="C22" s="40">
        <v>18.0</v>
      </c>
      <c r="D22" s="43">
        <v>43.713</v>
      </c>
      <c r="E22" s="42">
        <v>18.0</v>
      </c>
      <c r="F22" s="43">
        <v>310.0</v>
      </c>
      <c r="G22" s="44" t="s">
        <v>58</v>
      </c>
      <c r="H22" s="46">
        <v>4.0</v>
      </c>
      <c r="I22" s="41">
        <v>43.406</v>
      </c>
      <c r="J22" s="42">
        <v>18.0</v>
      </c>
      <c r="K22" s="3"/>
      <c r="L22" s="3"/>
      <c r="M22" s="35">
        <v>17.0</v>
      </c>
      <c r="N22" s="36" t="s">
        <v>61</v>
      </c>
      <c r="O22" s="37">
        <f>FEA!E16</f>
        <v>43.41194937</v>
      </c>
      <c r="P22" s="17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29.25" customHeight="1">
      <c r="A23" s="48">
        <v>18.0</v>
      </c>
      <c r="B23" s="39" t="s">
        <v>62</v>
      </c>
      <c r="C23" s="40">
        <v>2.0</v>
      </c>
      <c r="D23" s="43">
        <v>43.423</v>
      </c>
      <c r="E23" s="42">
        <v>15.0</v>
      </c>
      <c r="F23" s="43">
        <f>307-5</f>
        <v>302</v>
      </c>
      <c r="G23" s="44" t="s">
        <v>63</v>
      </c>
      <c r="H23" s="46" t="s">
        <v>64</v>
      </c>
      <c r="I23" s="41">
        <v>43.166</v>
      </c>
      <c r="J23" s="42">
        <v>302.0</v>
      </c>
      <c r="K23" s="3"/>
      <c r="L23" s="3"/>
      <c r="M23" s="35">
        <v>18.0</v>
      </c>
      <c r="N23" s="36" t="s">
        <v>65</v>
      </c>
      <c r="O23" s="37">
        <f>'NFS Speed UP RT'!G16</f>
        <v>43.4165035</v>
      </c>
      <c r="P23" s="17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31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3"/>
      <c r="L24" s="3"/>
      <c r="M24" s="35">
        <v>19.0</v>
      </c>
      <c r="N24" s="36" t="s">
        <v>66</v>
      </c>
      <c r="O24" s="37">
        <f>RTG!G17</f>
        <v>43.42138509</v>
      </c>
      <c r="P24" s="17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31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3"/>
      <c r="L25" s="3"/>
      <c r="M25" s="35">
        <v>20.0</v>
      </c>
      <c r="N25" s="36" t="s">
        <v>67</v>
      </c>
      <c r="O25" s="37">
        <f>'PhD Racing'!E16</f>
        <v>43.50109396</v>
      </c>
      <c r="P25" s="17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31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3"/>
      <c r="L26" s="3"/>
      <c r="M26" s="35">
        <v>21.0</v>
      </c>
      <c r="N26" s="36" t="s">
        <v>68</v>
      </c>
      <c r="O26" s="37">
        <f>'Kipyatok RT'!E17</f>
        <v>43.57504242</v>
      </c>
      <c r="P26" s="17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31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3"/>
      <c r="L27" s="3"/>
      <c r="M27" s="35">
        <v>22.0</v>
      </c>
      <c r="N27" s="36" t="s">
        <v>69</v>
      </c>
      <c r="O27" s="37">
        <f>DG!G18</f>
        <v>43.65533962</v>
      </c>
      <c r="P27" s="17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31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3"/>
      <c r="L28" s="3"/>
      <c r="M28" s="35">
        <v>23.0</v>
      </c>
      <c r="N28" s="36" t="s">
        <v>70</v>
      </c>
      <c r="O28" s="37">
        <f>'Kipyatok RT'!E16</f>
        <v>43.72183688</v>
      </c>
      <c r="P28" s="17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31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3"/>
      <c r="L29" s="3"/>
      <c r="M29" s="35">
        <v>24.0</v>
      </c>
      <c r="N29" s="36" t="s">
        <v>71</v>
      </c>
      <c r="O29" s="37">
        <f>'Apex WAY Racing Team'!E17</f>
        <v>43.78123926</v>
      </c>
      <c r="P29" s="17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31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3"/>
      <c r="L30" s="3"/>
      <c r="M30" s="35">
        <v>25.0</v>
      </c>
      <c r="N30" s="36" t="s">
        <v>72</v>
      </c>
      <c r="O30" s="37">
        <f>'Apex WAY Racing Team'!E16</f>
        <v>43.79370213</v>
      </c>
      <c r="P30" s="17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31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3"/>
      <c r="L31" s="3"/>
      <c r="M31" s="35">
        <v>26.0</v>
      </c>
      <c r="N31" s="36" t="s">
        <v>73</v>
      </c>
      <c r="O31" s="37">
        <f>FEA!E17</f>
        <v>43.88672973</v>
      </c>
      <c r="P31" s="17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31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3"/>
      <c r="L32" s="3"/>
      <c r="M32" s="35">
        <v>27.0</v>
      </c>
      <c r="N32" s="36" t="s">
        <v>74</v>
      </c>
      <c r="O32" s="37">
        <f>DG!G17</f>
        <v>43.90656881</v>
      </c>
      <c r="P32" s="17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31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3"/>
      <c r="L33" s="3"/>
      <c r="M33" s="35">
        <v>28.0</v>
      </c>
      <c r="N33" s="36" t="s">
        <v>75</v>
      </c>
      <c r="O33" s="37">
        <f>'Mad Snails Team Junior'!E17</f>
        <v>44.08527027</v>
      </c>
      <c r="P33" s="17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31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3"/>
      <c r="L34" s="3"/>
      <c r="M34" s="35">
        <v>29.0</v>
      </c>
      <c r="N34" s="36" t="s">
        <v>76</v>
      </c>
      <c r="O34" s="37">
        <f>'NFS Hurma'!G16</f>
        <v>44.11566667</v>
      </c>
      <c r="P34" s="17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31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3"/>
      <c r="L35" s="3"/>
      <c r="M35" s="35">
        <v>30.0</v>
      </c>
      <c r="N35" s="36" t="s">
        <v>77</v>
      </c>
      <c r="O35" s="37">
        <f>'Na Relaxe'!E17</f>
        <v>44.11892086</v>
      </c>
      <c r="P35" s="17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31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3"/>
      <c r="L36" s="3"/>
      <c r="M36" s="35">
        <v>31.0</v>
      </c>
      <c r="N36" s="36" t="s">
        <v>78</v>
      </c>
      <c r="O36" s="37">
        <f>'Mad Snails Team Junior'!E16</f>
        <v>44.15257051</v>
      </c>
      <c r="P36" s="17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31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3"/>
      <c r="L37" s="3"/>
      <c r="M37" s="35">
        <v>32.0</v>
      </c>
      <c r="N37" s="36" t="s">
        <v>79</v>
      </c>
      <c r="O37" s="37">
        <f>'Limitless API'!E16</f>
        <v>44.24901258</v>
      </c>
      <c r="P37" s="17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31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3"/>
      <c r="L38" s="3"/>
      <c r="M38" s="35">
        <v>33.0</v>
      </c>
      <c r="N38" s="36" t="s">
        <v>80</v>
      </c>
      <c r="O38" s="37">
        <f>'Scuderia Troieshchyna'!E16</f>
        <v>44.26028025</v>
      </c>
      <c r="P38" s="17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31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3"/>
      <c r="L39" s="3"/>
      <c r="M39" s="35">
        <v>34.0</v>
      </c>
      <c r="N39" s="36" t="s">
        <v>81</v>
      </c>
      <c r="O39" s="37">
        <f>'Scuderia Troieshchyna'!E17</f>
        <v>44.26679167</v>
      </c>
      <c r="P39" s="17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31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3"/>
      <c r="L40" s="3"/>
      <c r="M40" s="35">
        <v>35.0</v>
      </c>
      <c r="N40" s="36" t="s">
        <v>82</v>
      </c>
      <c r="O40" s="37">
        <f>DG!G16</f>
        <v>44.28372527</v>
      </c>
      <c r="P40" s="17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31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3"/>
      <c r="L41" s="3"/>
      <c r="M41" s="35">
        <v>36.0</v>
      </c>
      <c r="N41" s="36" t="s">
        <v>83</v>
      </c>
      <c r="O41" s="37">
        <f>'Limitless API'!E17</f>
        <v>44.31328058</v>
      </c>
      <c r="P41" s="17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31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3"/>
      <c r="L42" s="3"/>
      <c r="M42" s="35">
        <v>37.0</v>
      </c>
      <c r="N42" s="36" t="s">
        <v>84</v>
      </c>
      <c r="O42" s="37">
        <f>'NFS Hurma'!G17</f>
        <v>44.45821528</v>
      </c>
      <c r="P42" s="17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3"/>
      <c r="L43" s="3"/>
      <c r="M43" s="50"/>
      <c r="N43" s="17"/>
      <c r="O43" s="17"/>
      <c r="P43" s="17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3"/>
      <c r="L44" s="3"/>
      <c r="M44" s="50"/>
      <c r="N44" s="17"/>
      <c r="O44" s="17"/>
      <c r="P44" s="17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3"/>
      <c r="L45" s="3"/>
      <c r="M45" s="3"/>
      <c r="N45" s="17"/>
      <c r="O45" s="17"/>
      <c r="P45" s="17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3"/>
      <c r="L46" s="3"/>
      <c r="M46" s="3"/>
      <c r="N46" s="17"/>
      <c r="O46" s="17"/>
      <c r="P46" s="17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3"/>
      <c r="L47" s="3"/>
      <c r="M47" s="3"/>
      <c r="N47" s="17"/>
      <c r="O47" s="17"/>
      <c r="P47" s="17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3"/>
      <c r="L48" s="3"/>
      <c r="M48" s="3"/>
      <c r="N48" s="17"/>
      <c r="O48" s="17"/>
      <c r="P48" s="17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3"/>
      <c r="L49" s="3"/>
      <c r="M49" s="3"/>
      <c r="N49" s="17"/>
      <c r="O49" s="17"/>
      <c r="P49" s="17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3"/>
      <c r="L50" s="3"/>
      <c r="M50" s="3"/>
      <c r="N50" s="17"/>
      <c r="O50" s="17"/>
      <c r="P50" s="17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3"/>
      <c r="L51" s="3"/>
      <c r="M51" s="3"/>
      <c r="N51" s="3"/>
      <c r="O51" s="17"/>
      <c r="P51" s="17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3"/>
      <c r="L52" s="3"/>
      <c r="M52" s="3"/>
      <c r="N52" s="3"/>
      <c r="O52" s="17"/>
      <c r="P52" s="17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3"/>
      <c r="L53" s="3"/>
      <c r="M53" s="3"/>
      <c r="N53" s="3"/>
      <c r="O53" s="17"/>
      <c r="P53" s="17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</sheetData>
  <mergeCells count="1">
    <mergeCell ref="M4:O4"/>
  </mergeCells>
  <printOptions/>
  <pageMargins bottom="0.7480314960629921" footer="0.0" header="0.0" left="0.7086614173228347" right="0.7086614173228347" top="0.7480314960629921"/>
  <pageSetup paperSize="9" scale="110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7.14"/>
    <col customWidth="1" min="2" max="2" width="36.71"/>
    <col customWidth="1" min="3" max="3" width="29.57"/>
    <col customWidth="1" min="4" max="5" width="9.86"/>
    <col customWidth="1" min="6" max="6" width="11.29"/>
    <col customWidth="1" min="7" max="7" width="9.86"/>
    <col customWidth="1" min="8" max="8" width="12.14"/>
    <col customWidth="1" min="9" max="9" width="10.43"/>
    <col customWidth="1" min="10" max="10" width="10.71"/>
    <col customWidth="1" min="11" max="26" width="8.86"/>
  </cols>
  <sheetData>
    <row r="1" ht="48.0" customHeight="1">
      <c r="A1" s="51" t="s">
        <v>0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5.25" customHeight="1">
      <c r="A2" s="3"/>
      <c r="B2" s="3"/>
      <c r="C2" s="3"/>
      <c r="D2" s="3"/>
      <c r="E2" s="3"/>
      <c r="F2" s="3"/>
      <c r="G2" s="6"/>
      <c r="H2" s="6"/>
      <c r="I2" s="3"/>
      <c r="J2" s="3"/>
      <c r="K2" s="3"/>
      <c r="L2" s="3"/>
      <c r="M2" s="3"/>
      <c r="N2" s="52" t="s">
        <v>85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9.5" customHeight="1">
      <c r="A3" s="53" t="s">
        <v>86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54"/>
      <c r="B4" s="55">
        <v>79.0</v>
      </c>
      <c r="C4" s="54"/>
      <c r="D4" s="54"/>
      <c r="E4" s="54"/>
      <c r="F4" s="54"/>
      <c r="G4" s="54"/>
      <c r="H4" s="54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25.5" customHeight="1">
      <c r="A5" s="56" t="s">
        <v>87</v>
      </c>
      <c r="B5" s="57" t="s">
        <v>3</v>
      </c>
      <c r="C5" s="58" t="s">
        <v>17</v>
      </c>
      <c r="D5" s="59" t="s">
        <v>16</v>
      </c>
      <c r="E5" s="60" t="s">
        <v>88</v>
      </c>
      <c r="F5" s="60" t="s">
        <v>89</v>
      </c>
      <c r="G5" s="61" t="s">
        <v>90</v>
      </c>
      <c r="H5" s="62"/>
      <c r="I5" s="62"/>
      <c r="J5" s="63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25.5" customHeight="1">
      <c r="A6" s="64"/>
      <c r="B6" s="65"/>
      <c r="C6" s="66"/>
      <c r="D6" s="67"/>
      <c r="E6" s="68"/>
      <c r="F6" s="68"/>
      <c r="G6" s="69" t="s">
        <v>91</v>
      </c>
      <c r="H6" s="70" t="s">
        <v>10</v>
      </c>
      <c r="I6" s="71" t="s">
        <v>92</v>
      </c>
      <c r="J6" s="71" t="s">
        <v>2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25.5" customHeight="1">
      <c r="A7" s="72">
        <v>6.0</v>
      </c>
      <c r="B7" s="73" t="s">
        <v>37</v>
      </c>
      <c r="C7" s="74" t="s">
        <v>24</v>
      </c>
      <c r="D7" s="75" t="s">
        <v>93</v>
      </c>
      <c r="E7" s="76">
        <v>83.0</v>
      </c>
      <c r="F7" s="77">
        <f t="shared" ref="F7:F25" si="1">IF(E7&lt;30,0,IF(E7&lt;55,27.5,IF(E7&lt;57.5,25,IF(E7&lt;60,22.5,IF(E7&lt;62.5,20,IF(E7&lt;65,17.5,IF(E7&lt;67.5,15,IF(E7&lt;70,12.5,IF(E7&lt;72.5,10,IF(E7&lt;75,7.5,IF(E7&lt;77.5,5,IF(E7&lt;80,2.5,0))))))))))))</f>
        <v>0</v>
      </c>
      <c r="G7" s="78">
        <v>8.0</v>
      </c>
      <c r="H7" s="79">
        <v>42.591</v>
      </c>
      <c r="I7" s="80">
        <f>AVERAGEIF(H7:H8,"&gt;35")</f>
        <v>42.7035</v>
      </c>
      <c r="J7" s="81">
        <f>RANK(I7,I7:I43,1)</f>
        <v>3</v>
      </c>
      <c r="K7" s="17"/>
      <c r="L7" s="17"/>
      <c r="M7" s="82"/>
      <c r="N7" s="82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 ht="25.5" customHeight="1">
      <c r="A8" s="83"/>
      <c r="B8" s="84"/>
      <c r="C8" s="85" t="s">
        <v>33</v>
      </c>
      <c r="D8" s="86" t="s">
        <v>94</v>
      </c>
      <c r="E8" s="87"/>
      <c r="F8" s="88">
        <f t="shared" si="1"/>
        <v>0</v>
      </c>
      <c r="G8" s="89">
        <v>7.0</v>
      </c>
      <c r="H8" s="90">
        <v>42.816</v>
      </c>
      <c r="I8" s="91"/>
      <c r="J8" s="91"/>
      <c r="K8" s="17"/>
      <c r="L8" s="17"/>
      <c r="M8" s="82"/>
      <c r="N8" s="82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ht="25.5" customHeight="1">
      <c r="A9" s="92">
        <v>4.0</v>
      </c>
      <c r="B9" s="93" t="s">
        <v>22</v>
      </c>
      <c r="C9" s="94" t="s">
        <v>38</v>
      </c>
      <c r="D9" s="95" t="s">
        <v>93</v>
      </c>
      <c r="E9" s="76">
        <v>75.7</v>
      </c>
      <c r="F9" s="77">
        <f t="shared" si="1"/>
        <v>5</v>
      </c>
      <c r="G9" s="78">
        <v>5.0</v>
      </c>
      <c r="H9" s="79">
        <v>42.793</v>
      </c>
      <c r="I9" s="80">
        <f>AVERAGEIF(H9:H10,"&gt;35")</f>
        <v>42.846</v>
      </c>
      <c r="J9" s="81">
        <f>RANK(I9,I7:I43,1)</f>
        <v>6</v>
      </c>
      <c r="K9" s="17"/>
      <c r="L9" s="17"/>
      <c r="M9" s="82"/>
      <c r="N9" s="82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 ht="25.5" customHeight="1">
      <c r="A10" s="91"/>
      <c r="B10" s="96"/>
      <c r="C10" s="97" t="s">
        <v>21</v>
      </c>
      <c r="D10" s="98" t="s">
        <v>94</v>
      </c>
      <c r="E10" s="87">
        <v>71.9</v>
      </c>
      <c r="F10" s="88">
        <f t="shared" si="1"/>
        <v>10</v>
      </c>
      <c r="G10" s="99">
        <v>6.0</v>
      </c>
      <c r="H10" s="100">
        <v>42.899</v>
      </c>
      <c r="I10" s="91"/>
      <c r="J10" s="91"/>
      <c r="K10" s="17"/>
      <c r="L10" s="17"/>
      <c r="M10" s="82"/>
      <c r="N10" s="82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 ht="25.5" customHeight="1">
      <c r="A11" s="92">
        <v>7.0</v>
      </c>
      <c r="B11" s="101" t="s">
        <v>18</v>
      </c>
      <c r="C11" s="94" t="s">
        <v>27</v>
      </c>
      <c r="D11" s="95" t="s">
        <v>93</v>
      </c>
      <c r="E11" s="76">
        <v>75.8</v>
      </c>
      <c r="F11" s="77">
        <f t="shared" si="1"/>
        <v>5</v>
      </c>
      <c r="G11" s="78">
        <v>8.0</v>
      </c>
      <c r="H11" s="79">
        <v>42.686</v>
      </c>
      <c r="I11" s="80">
        <f>AVERAGEIF(H11:H12,"&gt;35")</f>
        <v>42.7105</v>
      </c>
      <c r="J11" s="81">
        <f>RANK(I11,I7:I43,1)</f>
        <v>4</v>
      </c>
      <c r="K11" s="17"/>
      <c r="L11" s="17"/>
      <c r="M11" s="82"/>
      <c r="N11" s="82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 ht="25.5" customHeight="1">
      <c r="A12" s="91"/>
      <c r="B12" s="102"/>
      <c r="C12" s="103" t="s">
        <v>36</v>
      </c>
      <c r="D12" s="104" t="s">
        <v>94</v>
      </c>
      <c r="E12" s="105">
        <v>80.4</v>
      </c>
      <c r="F12" s="88">
        <f t="shared" si="1"/>
        <v>0</v>
      </c>
      <c r="G12" s="99">
        <v>9.0</v>
      </c>
      <c r="H12" s="100">
        <v>42.735</v>
      </c>
      <c r="I12" s="91"/>
      <c r="J12" s="91"/>
      <c r="K12" s="17"/>
      <c r="L12" s="17"/>
      <c r="M12" s="106"/>
      <c r="N12" s="106"/>
      <c r="O12" s="10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ht="25.5" customHeight="1">
      <c r="A13" s="72">
        <v>16.0</v>
      </c>
      <c r="B13" s="73" t="s">
        <v>46</v>
      </c>
      <c r="C13" s="94" t="s">
        <v>43</v>
      </c>
      <c r="D13" s="75" t="s">
        <v>93</v>
      </c>
      <c r="E13" s="76">
        <v>74.0</v>
      </c>
      <c r="F13" s="77">
        <f t="shared" si="1"/>
        <v>7.5</v>
      </c>
      <c r="G13" s="78">
        <v>18.0</v>
      </c>
      <c r="H13" s="79">
        <v>42.822</v>
      </c>
      <c r="I13" s="80">
        <f>AVERAGEIF(H13:H14,"&gt;35")</f>
        <v>43.0475</v>
      </c>
      <c r="J13" s="108">
        <f>RANK(I13,I7:I43,1)</f>
        <v>10</v>
      </c>
      <c r="K13" s="17"/>
      <c r="L13" s="17"/>
      <c r="M13" s="106"/>
      <c r="N13" s="106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 ht="25.5" customHeight="1">
      <c r="A14" s="84"/>
      <c r="B14" s="84"/>
      <c r="C14" s="109" t="s">
        <v>77</v>
      </c>
      <c r="D14" s="86" t="s">
        <v>94</v>
      </c>
      <c r="E14" s="87">
        <v>69.0</v>
      </c>
      <c r="F14" s="88">
        <f t="shared" si="1"/>
        <v>12.5</v>
      </c>
      <c r="G14" s="99">
        <v>21.0</v>
      </c>
      <c r="H14" s="100">
        <v>43.273</v>
      </c>
      <c r="I14" s="91"/>
      <c r="J14" s="110"/>
      <c r="K14" s="17"/>
      <c r="L14" s="17"/>
      <c r="M14" s="106"/>
      <c r="N14" s="106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 ht="25.5" customHeight="1">
      <c r="A15" s="72">
        <v>14.0</v>
      </c>
      <c r="B15" s="73" t="s">
        <v>32</v>
      </c>
      <c r="C15" s="111" t="s">
        <v>50</v>
      </c>
      <c r="D15" s="86" t="s">
        <v>93</v>
      </c>
      <c r="E15" s="87">
        <v>84.0</v>
      </c>
      <c r="F15" s="112">
        <f t="shared" si="1"/>
        <v>0</v>
      </c>
      <c r="G15" s="78">
        <v>17.0</v>
      </c>
      <c r="H15" s="79">
        <v>42.767</v>
      </c>
      <c r="I15" s="80">
        <f>AVERAGEIF(H15:H16,"&gt;35")</f>
        <v>42.621</v>
      </c>
      <c r="J15" s="108">
        <f>RANK(I15,I7:I43,1)</f>
        <v>2</v>
      </c>
      <c r="K15" s="17"/>
      <c r="L15" s="17"/>
      <c r="M15" s="106"/>
      <c r="N15" s="106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 ht="25.5" customHeight="1">
      <c r="A16" s="84"/>
      <c r="B16" s="84"/>
      <c r="C16" s="113" t="s">
        <v>31</v>
      </c>
      <c r="D16" s="114" t="s">
        <v>94</v>
      </c>
      <c r="E16" s="105">
        <v>67.0</v>
      </c>
      <c r="F16" s="88">
        <f t="shared" si="1"/>
        <v>15</v>
      </c>
      <c r="G16" s="99">
        <v>16.0</v>
      </c>
      <c r="H16" s="100">
        <v>42.475</v>
      </c>
      <c r="I16" s="91"/>
      <c r="J16" s="110"/>
      <c r="K16" s="17"/>
      <c r="L16" s="17"/>
      <c r="M16" s="106"/>
      <c r="N16" s="106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 ht="25.5" customHeight="1">
      <c r="A17" s="72">
        <v>13.0</v>
      </c>
      <c r="B17" s="73" t="s">
        <v>28</v>
      </c>
      <c r="C17" s="94" t="s">
        <v>59</v>
      </c>
      <c r="D17" s="95" t="s">
        <v>93</v>
      </c>
      <c r="E17" s="76">
        <v>73.0</v>
      </c>
      <c r="F17" s="77">
        <f t="shared" si="1"/>
        <v>7.5</v>
      </c>
      <c r="G17" s="115">
        <v>16.0</v>
      </c>
      <c r="H17" s="116">
        <v>42.687</v>
      </c>
      <c r="I17" s="80">
        <f>AVERAGEIF(H17:H18,"&gt;35")</f>
        <v>42.592</v>
      </c>
      <c r="J17" s="108">
        <f>RANK(I17,I7:I43,1)</f>
        <v>1</v>
      </c>
      <c r="K17" s="3"/>
      <c r="L17" s="3"/>
      <c r="M17" s="82"/>
      <c r="N17" s="82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25.5" customHeight="1">
      <c r="A18" s="84"/>
      <c r="B18" s="84"/>
      <c r="C18" s="103" t="s">
        <v>29</v>
      </c>
      <c r="D18" s="98" t="s">
        <v>94</v>
      </c>
      <c r="E18" s="87">
        <v>74.0</v>
      </c>
      <c r="F18" s="88">
        <f t="shared" si="1"/>
        <v>7.5</v>
      </c>
      <c r="G18" s="117">
        <v>15.0</v>
      </c>
      <c r="H18" s="118">
        <v>42.497</v>
      </c>
      <c r="I18" s="91"/>
      <c r="J18" s="110"/>
      <c r="K18" s="3"/>
      <c r="L18" s="3"/>
      <c r="M18" s="17"/>
      <c r="N18" s="17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25.5" customHeight="1">
      <c r="A19" s="72">
        <v>3.0</v>
      </c>
      <c r="B19" s="119" t="s">
        <v>39</v>
      </c>
      <c r="C19" s="120" t="s">
        <v>56</v>
      </c>
      <c r="D19" s="75" t="s">
        <v>93</v>
      </c>
      <c r="E19" s="76">
        <v>77.8</v>
      </c>
      <c r="F19" s="77">
        <f t="shared" si="1"/>
        <v>2.5</v>
      </c>
      <c r="G19" s="115">
        <v>4.0</v>
      </c>
      <c r="H19" s="121">
        <v>42.962</v>
      </c>
      <c r="I19" s="80">
        <f>AVERAGEIF(H19:H20,"&gt;35")</f>
        <v>42.944</v>
      </c>
      <c r="J19" s="108">
        <f>RANK(I19,I7:I43,1)</f>
        <v>8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25.5" customHeight="1">
      <c r="A20" s="84"/>
      <c r="B20" s="91"/>
      <c r="C20" s="122" t="s">
        <v>67</v>
      </c>
      <c r="D20" s="114" t="s">
        <v>94</v>
      </c>
      <c r="E20" s="105">
        <v>79.5</v>
      </c>
      <c r="F20" s="88">
        <f t="shared" si="1"/>
        <v>2.5</v>
      </c>
      <c r="G20" s="117">
        <v>3.0</v>
      </c>
      <c r="H20" s="123">
        <v>42.926</v>
      </c>
      <c r="I20" s="91"/>
      <c r="J20" s="110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25.5" customHeight="1">
      <c r="A21" s="72">
        <v>17.0</v>
      </c>
      <c r="B21" s="124" t="s">
        <v>54</v>
      </c>
      <c r="C21" s="125" t="s">
        <v>75</v>
      </c>
      <c r="D21" s="75" t="s">
        <v>93</v>
      </c>
      <c r="E21" s="76">
        <v>94.0</v>
      </c>
      <c r="F21" s="77">
        <f t="shared" si="1"/>
        <v>0</v>
      </c>
      <c r="G21" s="115">
        <v>33.0</v>
      </c>
      <c r="H21" s="116">
        <v>43.263</v>
      </c>
      <c r="I21" s="80">
        <f>AVERAGEIF(H21:H22,"&gt;35")</f>
        <v>43.1205</v>
      </c>
      <c r="J21" s="108">
        <f>RANK(I21,I7:I43,1)</f>
        <v>11</v>
      </c>
      <c r="K21" s="3"/>
      <c r="L21" s="3"/>
      <c r="M21" s="82"/>
      <c r="N21" s="82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25.5" customHeight="1">
      <c r="A22" s="84"/>
      <c r="B22" s="84"/>
      <c r="C22" s="126" t="s">
        <v>95</v>
      </c>
      <c r="D22" s="127" t="s">
        <v>94</v>
      </c>
      <c r="E22" s="128">
        <v>77.0</v>
      </c>
      <c r="F22" s="129">
        <f t="shared" si="1"/>
        <v>5</v>
      </c>
      <c r="G22" s="117">
        <v>21.0</v>
      </c>
      <c r="H22" s="118">
        <v>42.978</v>
      </c>
      <c r="I22" s="91"/>
      <c r="J22" s="110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25.5" customHeight="1">
      <c r="A23" s="72">
        <v>11.0</v>
      </c>
      <c r="B23" s="73" t="s">
        <v>34</v>
      </c>
      <c r="C23" s="130" t="s">
        <v>66</v>
      </c>
      <c r="D23" s="75" t="s">
        <v>93</v>
      </c>
      <c r="E23" s="76">
        <v>87.0</v>
      </c>
      <c r="F23" s="77">
        <f t="shared" si="1"/>
        <v>0</v>
      </c>
      <c r="G23" s="115">
        <v>13.0</v>
      </c>
      <c r="H23" s="116">
        <v>43.153</v>
      </c>
      <c r="I23" s="80">
        <f>AVERAGEIF(H23:H24,"&gt;35")</f>
        <v>43.0375</v>
      </c>
      <c r="J23" s="108">
        <f>RANK(I23,I7:I43,1)</f>
        <v>9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25.5" customHeight="1">
      <c r="A24" s="83"/>
      <c r="B24" s="83"/>
      <c r="C24" s="113" t="s">
        <v>45</v>
      </c>
      <c r="D24" s="131" t="s">
        <v>94</v>
      </c>
      <c r="E24" s="132">
        <v>69.0</v>
      </c>
      <c r="F24" s="133">
        <f t="shared" si="1"/>
        <v>12.5</v>
      </c>
      <c r="G24" s="134">
        <v>14.0</v>
      </c>
      <c r="H24" s="135">
        <v>42.922</v>
      </c>
      <c r="I24" s="91"/>
      <c r="J24" s="136"/>
      <c r="K24" s="3"/>
      <c r="L24" s="3"/>
      <c r="M24" s="3"/>
      <c r="N24" s="3"/>
      <c r="O24" s="137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25.5" customHeight="1">
      <c r="A25" s="72">
        <v>9.0</v>
      </c>
      <c r="B25" s="119" t="s">
        <v>30</v>
      </c>
      <c r="C25" s="94" t="s">
        <v>65</v>
      </c>
      <c r="D25" s="95" t="s">
        <v>93</v>
      </c>
      <c r="E25" s="76">
        <v>83.0</v>
      </c>
      <c r="F25" s="77">
        <f t="shared" si="1"/>
        <v>0</v>
      </c>
      <c r="G25" s="115">
        <v>11.0</v>
      </c>
      <c r="H25" s="116">
        <v>42.666</v>
      </c>
      <c r="I25" s="80">
        <f>AVERAGEIF(H25:H26,"&gt;35")</f>
        <v>42.727</v>
      </c>
      <c r="J25" s="108">
        <f>RANK(I25,I7:I43,1)</f>
        <v>5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25.5" customHeight="1">
      <c r="A26" s="84"/>
      <c r="B26" s="91"/>
      <c r="C26" s="103" t="s">
        <v>47</v>
      </c>
      <c r="D26" s="98" t="s">
        <v>94</v>
      </c>
      <c r="E26" s="87">
        <v>80.0</v>
      </c>
      <c r="F26" s="112">
        <v>0.0</v>
      </c>
      <c r="G26" s="138">
        <v>12.0</v>
      </c>
      <c r="H26" s="139">
        <v>42.788</v>
      </c>
      <c r="I26" s="91"/>
      <c r="J26" s="110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25.5" customHeight="1">
      <c r="A27" s="72">
        <v>8.0</v>
      </c>
      <c r="B27" s="140" t="s">
        <v>51</v>
      </c>
      <c r="C27" s="85" t="s">
        <v>74</v>
      </c>
      <c r="D27" s="75" t="s">
        <v>93</v>
      </c>
      <c r="E27" s="141">
        <v>77.0</v>
      </c>
      <c r="F27" s="142">
        <f t="shared" ref="F27:F43" si="2">IF(E27&lt;30,0,IF(E27&lt;55,27.5,IF(E27&lt;57.5,25,IF(E27&lt;60,22.5,IF(E27&lt;62.5,20,IF(E27&lt;65,17.5,IF(E27&lt;67.5,15,IF(E27&lt;70,12.5,IF(E27&lt;72.5,10,IF(E27&lt;75,7.5,IF(E27&lt;77.5,5,IF(E27&lt;80,2.5,0))))))))))))</f>
        <v>5</v>
      </c>
      <c r="G27" s="143">
        <v>10.0</v>
      </c>
      <c r="H27" s="144">
        <v>43.589</v>
      </c>
      <c r="I27" s="80">
        <f>AVERAGEIF(H27:H29,"&gt;35")</f>
        <v>43.3285</v>
      </c>
      <c r="J27" s="108">
        <f>RANK(I27,I7:I43,1)</f>
        <v>13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25.5" customHeight="1">
      <c r="A28" s="145"/>
      <c r="B28" s="146"/>
      <c r="C28" s="85" t="s">
        <v>69</v>
      </c>
      <c r="D28" s="86" t="s">
        <v>94</v>
      </c>
      <c r="E28" s="105">
        <v>83.0</v>
      </c>
      <c r="F28" s="88">
        <f t="shared" si="2"/>
        <v>0</v>
      </c>
      <c r="G28" s="117">
        <v>11.0</v>
      </c>
      <c r="H28" s="123">
        <v>43.068</v>
      </c>
      <c r="I28" s="146"/>
      <c r="J28" s="147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25.5" customHeight="1">
      <c r="A29" s="84"/>
      <c r="B29" s="91"/>
      <c r="C29" s="148" t="s">
        <v>82</v>
      </c>
      <c r="D29" s="114" t="s">
        <v>96</v>
      </c>
      <c r="E29" s="105">
        <v>82.0</v>
      </c>
      <c r="F29" s="88">
        <f t="shared" si="2"/>
        <v>0</v>
      </c>
      <c r="G29" s="117"/>
      <c r="H29" s="123"/>
      <c r="I29" s="91"/>
      <c r="J29" s="110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25.5" customHeight="1">
      <c r="A30" s="72">
        <v>12.0</v>
      </c>
      <c r="B30" s="140" t="s">
        <v>57</v>
      </c>
      <c r="C30" s="111" t="s">
        <v>76</v>
      </c>
      <c r="D30" s="75" t="s">
        <v>93</v>
      </c>
      <c r="E30" s="76">
        <v>74.4</v>
      </c>
      <c r="F30" s="77">
        <f t="shared" si="2"/>
        <v>7.5</v>
      </c>
      <c r="G30" s="115">
        <v>15.0</v>
      </c>
      <c r="H30" s="116">
        <v>43.608</v>
      </c>
      <c r="I30" s="80">
        <f>AVERAGEIF(H30:H31,"&gt;35")</f>
        <v>43.6005</v>
      </c>
      <c r="J30" s="108">
        <f>RANK(I30,I7:I43,1)</f>
        <v>17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25.5" customHeight="1">
      <c r="A31" s="84"/>
      <c r="B31" s="91"/>
      <c r="C31" s="149" t="s">
        <v>84</v>
      </c>
      <c r="D31" s="127" t="s">
        <v>94</v>
      </c>
      <c r="E31" s="128">
        <v>74.0</v>
      </c>
      <c r="F31" s="129">
        <f t="shared" si="2"/>
        <v>7.5</v>
      </c>
      <c r="G31" s="117">
        <v>14.0</v>
      </c>
      <c r="H31" s="118">
        <v>43.593</v>
      </c>
      <c r="I31" s="91"/>
      <c r="J31" s="110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25.5" customHeight="1">
      <c r="A32" s="72">
        <v>10.0</v>
      </c>
      <c r="B32" s="150" t="s">
        <v>41</v>
      </c>
      <c r="C32" s="125" t="s">
        <v>68</v>
      </c>
      <c r="D32" s="75" t="s">
        <v>93</v>
      </c>
      <c r="E32" s="76">
        <v>84.0</v>
      </c>
      <c r="F32" s="77">
        <f t="shared" si="2"/>
        <v>0</v>
      </c>
      <c r="G32" s="115">
        <v>13.0</v>
      </c>
      <c r="H32" s="116">
        <v>43.286</v>
      </c>
      <c r="I32" s="80">
        <f>AVERAGEIF(H32:H33,"&gt;35")</f>
        <v>43.168</v>
      </c>
      <c r="J32" s="108">
        <f>RANK(I32,I7:I43,1)</f>
        <v>12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25.5" customHeight="1">
      <c r="A33" s="83"/>
      <c r="B33" s="83"/>
      <c r="C33" s="126" t="s">
        <v>70</v>
      </c>
      <c r="D33" s="131" t="s">
        <v>94</v>
      </c>
      <c r="E33" s="132">
        <v>87.0</v>
      </c>
      <c r="F33" s="133">
        <f t="shared" si="2"/>
        <v>0</v>
      </c>
      <c r="G33" s="134">
        <v>12.0</v>
      </c>
      <c r="H33" s="135">
        <v>43.05</v>
      </c>
      <c r="I33" s="91"/>
      <c r="J33" s="136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25.5" customHeight="1">
      <c r="A34" s="72">
        <v>18.0</v>
      </c>
      <c r="B34" s="150" t="s">
        <v>60</v>
      </c>
      <c r="C34" s="94" t="s">
        <v>80</v>
      </c>
      <c r="D34" s="75" t="s">
        <v>93</v>
      </c>
      <c r="E34" s="76">
        <v>92.0</v>
      </c>
      <c r="F34" s="142">
        <f t="shared" si="2"/>
        <v>0</v>
      </c>
      <c r="G34" s="115">
        <v>69.0</v>
      </c>
      <c r="H34" s="116">
        <v>43.618</v>
      </c>
      <c r="I34" s="80">
        <f>AVERAGEIF(H34:H35,"&gt;35")</f>
        <v>43.7125</v>
      </c>
      <c r="J34" s="108">
        <f>RANK(I34,I7:I43,1)</f>
        <v>18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25.5" customHeight="1">
      <c r="A35" s="84"/>
      <c r="B35" s="84"/>
      <c r="C35" s="103" t="s">
        <v>81</v>
      </c>
      <c r="D35" s="127" t="s">
        <v>94</v>
      </c>
      <c r="E35" s="128">
        <v>81.0</v>
      </c>
      <c r="F35" s="129">
        <f t="shared" si="2"/>
        <v>0</v>
      </c>
      <c r="G35" s="151">
        <v>44.0</v>
      </c>
      <c r="H35" s="152">
        <v>43.807</v>
      </c>
      <c r="I35" s="91"/>
      <c r="J35" s="110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25.5" customHeight="1">
      <c r="A36" s="72">
        <v>15.0</v>
      </c>
      <c r="B36" s="150" t="s">
        <v>48</v>
      </c>
      <c r="C36" s="94" t="s">
        <v>72</v>
      </c>
      <c r="D36" s="75" t="s">
        <v>93</v>
      </c>
      <c r="E36" s="76">
        <v>70.0</v>
      </c>
      <c r="F36" s="77">
        <f t="shared" si="2"/>
        <v>10</v>
      </c>
      <c r="G36" s="153">
        <v>17.0</v>
      </c>
      <c r="H36" s="154">
        <v>43.262</v>
      </c>
      <c r="I36" s="80">
        <f>AVERAGEIF(H36:H37,"&gt;35")</f>
        <v>43.4765</v>
      </c>
      <c r="J36" s="108">
        <f>RANK(I36,I7:I43,1)</f>
        <v>16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25.5" customHeight="1">
      <c r="A37" s="84"/>
      <c r="B37" s="84"/>
      <c r="C37" s="97" t="s">
        <v>71</v>
      </c>
      <c r="D37" s="155" t="s">
        <v>94</v>
      </c>
      <c r="E37" s="156">
        <v>69.0</v>
      </c>
      <c r="F37" s="133">
        <f t="shared" si="2"/>
        <v>12.5</v>
      </c>
      <c r="G37" s="157">
        <v>18.0</v>
      </c>
      <c r="H37" s="158">
        <v>43.691</v>
      </c>
      <c r="I37" s="91"/>
      <c r="J37" s="110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25.5" customHeight="1">
      <c r="A38" s="72">
        <v>5.0</v>
      </c>
      <c r="B38" s="150" t="s">
        <v>44</v>
      </c>
      <c r="C38" s="159" t="s">
        <v>73</v>
      </c>
      <c r="D38" s="95" t="s">
        <v>93</v>
      </c>
      <c r="E38" s="76">
        <v>79.0</v>
      </c>
      <c r="F38" s="77">
        <f t="shared" si="2"/>
        <v>2.5</v>
      </c>
      <c r="G38" s="153">
        <v>7.0</v>
      </c>
      <c r="H38" s="154">
        <v>43.585</v>
      </c>
      <c r="I38" s="80">
        <f>AVERAGEIF(H38:H39,"&gt;35")</f>
        <v>43.345</v>
      </c>
      <c r="J38" s="108">
        <f>RANK(I38,I7:I43,1)</f>
        <v>14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25.5" customHeight="1">
      <c r="A39" s="84"/>
      <c r="B39" s="84"/>
      <c r="C39" s="109" t="s">
        <v>61</v>
      </c>
      <c r="D39" s="160" t="s">
        <v>94</v>
      </c>
      <c r="E39" s="156">
        <v>82.0</v>
      </c>
      <c r="F39" s="133">
        <f t="shared" si="2"/>
        <v>0</v>
      </c>
      <c r="G39" s="157">
        <v>6.0</v>
      </c>
      <c r="H39" s="158">
        <v>43.105</v>
      </c>
      <c r="I39" s="91"/>
      <c r="J39" s="110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25.5" customHeight="1">
      <c r="A40" s="72">
        <v>2.0</v>
      </c>
      <c r="B40" s="150" t="s">
        <v>62</v>
      </c>
      <c r="C40" s="161" t="s">
        <v>79</v>
      </c>
      <c r="D40" s="75" t="s">
        <v>93</v>
      </c>
      <c r="E40" s="76">
        <v>77.0</v>
      </c>
      <c r="F40" s="77">
        <f t="shared" si="2"/>
        <v>5</v>
      </c>
      <c r="G40" s="153">
        <v>2.0</v>
      </c>
      <c r="H40" s="154">
        <v>43.517</v>
      </c>
      <c r="I40" s="80">
        <f>AVERAGEIF(H40:H41,"&gt;35")</f>
        <v>43.4225</v>
      </c>
      <c r="J40" s="108">
        <f>RANK(I40,I7:I43,1)</f>
        <v>15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25.5" customHeight="1">
      <c r="A41" s="84"/>
      <c r="B41" s="84"/>
      <c r="C41" s="162" t="s">
        <v>83</v>
      </c>
      <c r="D41" s="155" t="s">
        <v>94</v>
      </c>
      <c r="E41" s="156">
        <v>59.0</v>
      </c>
      <c r="F41" s="133">
        <f t="shared" si="2"/>
        <v>22.5</v>
      </c>
      <c r="G41" s="157">
        <v>3.0</v>
      </c>
      <c r="H41" s="158">
        <v>43.328</v>
      </c>
      <c r="I41" s="91"/>
      <c r="J41" s="110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25.5" customHeight="1">
      <c r="A42" s="72">
        <v>1.0</v>
      </c>
      <c r="B42" s="73" t="s">
        <v>25</v>
      </c>
      <c r="C42" s="161" t="s">
        <v>40</v>
      </c>
      <c r="D42" s="75" t="s">
        <v>93</v>
      </c>
      <c r="E42" s="76">
        <v>93.0</v>
      </c>
      <c r="F42" s="77">
        <f t="shared" si="2"/>
        <v>0</v>
      </c>
      <c r="G42" s="153">
        <v>1.0</v>
      </c>
      <c r="H42" s="154">
        <v>42.621</v>
      </c>
      <c r="I42" s="80">
        <f>AVERAGEIF(H42:H43,"&gt;35")</f>
        <v>42.856</v>
      </c>
      <c r="J42" s="108">
        <f>RANK(I42,I7:I43,1)</f>
        <v>7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25.5" customHeight="1">
      <c r="A43" s="84"/>
      <c r="B43" s="84"/>
      <c r="C43" s="162" t="s">
        <v>53</v>
      </c>
      <c r="D43" s="155" t="s">
        <v>94</v>
      </c>
      <c r="E43" s="156">
        <v>91.0</v>
      </c>
      <c r="F43" s="133">
        <f t="shared" si="2"/>
        <v>0</v>
      </c>
      <c r="G43" s="157">
        <v>2.0</v>
      </c>
      <c r="H43" s="158">
        <v>43.091</v>
      </c>
      <c r="I43" s="91"/>
      <c r="J43" s="110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6"/>
      <c r="H44" s="6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6"/>
      <c r="H45" s="6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6"/>
      <c r="H46" s="6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6"/>
      <c r="H47" s="6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6"/>
      <c r="H48" s="6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6"/>
      <c r="H49" s="6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6"/>
      <c r="H50" s="6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6"/>
      <c r="H51" s="6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6"/>
      <c r="H52" s="6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6"/>
      <c r="H53" s="6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6"/>
      <c r="H54" s="6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6"/>
      <c r="H55" s="6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6"/>
      <c r="H56" s="6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6"/>
      <c r="H57" s="6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6"/>
      <c r="H58" s="6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6"/>
      <c r="H59" s="6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6"/>
      <c r="H60" s="6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6"/>
      <c r="H61" s="6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6"/>
      <c r="H62" s="6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6"/>
      <c r="H63" s="6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6"/>
      <c r="H64" s="6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6"/>
      <c r="H65" s="6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6"/>
      <c r="H66" s="6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6"/>
      <c r="H67" s="6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6"/>
      <c r="H68" s="6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6"/>
      <c r="H69" s="6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6"/>
      <c r="H70" s="6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6"/>
      <c r="H71" s="6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6"/>
      <c r="H72" s="6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6"/>
      <c r="H73" s="6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6"/>
      <c r="H74" s="6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6"/>
      <c r="H75" s="6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6"/>
      <c r="H76" s="6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6"/>
      <c r="H77" s="6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6"/>
      <c r="H78" s="6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6"/>
      <c r="H79" s="6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6"/>
      <c r="H80" s="6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6"/>
      <c r="H81" s="6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6"/>
      <c r="H82" s="6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6"/>
      <c r="H83" s="6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6"/>
      <c r="H84" s="6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6"/>
      <c r="H85" s="6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6"/>
      <c r="H86" s="6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6"/>
      <c r="H87" s="6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6"/>
      <c r="H88" s="6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6"/>
      <c r="H89" s="6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6"/>
      <c r="H90" s="6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6"/>
      <c r="H91" s="6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6"/>
      <c r="H92" s="6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6"/>
      <c r="H93" s="6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6"/>
      <c r="H94" s="6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6"/>
      <c r="H95" s="6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6"/>
      <c r="H96" s="6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6"/>
      <c r="H97" s="6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6"/>
      <c r="H98" s="6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6"/>
      <c r="H99" s="6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6"/>
      <c r="H100" s="6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6"/>
      <c r="H101" s="6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6"/>
      <c r="H102" s="6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6"/>
      <c r="H103" s="6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6"/>
      <c r="H104" s="6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6"/>
      <c r="H105" s="6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6"/>
      <c r="H106" s="6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6"/>
      <c r="H107" s="6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6"/>
      <c r="H108" s="6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6"/>
      <c r="H109" s="6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6"/>
      <c r="H110" s="6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6"/>
      <c r="H111" s="6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6"/>
      <c r="H112" s="6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6"/>
      <c r="H113" s="6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6"/>
      <c r="H114" s="6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6"/>
      <c r="H115" s="6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6"/>
      <c r="H116" s="6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6"/>
      <c r="H117" s="6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6"/>
      <c r="H118" s="6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6"/>
      <c r="H119" s="6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6"/>
      <c r="H120" s="6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6"/>
      <c r="H121" s="6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6"/>
      <c r="H122" s="6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6"/>
      <c r="H123" s="6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6"/>
      <c r="H124" s="6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6"/>
      <c r="H125" s="6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6"/>
      <c r="H126" s="6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6"/>
      <c r="H127" s="6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6"/>
      <c r="H128" s="6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6"/>
      <c r="H129" s="6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6"/>
      <c r="H130" s="6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6"/>
      <c r="H131" s="6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6"/>
      <c r="H132" s="6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6"/>
      <c r="H133" s="6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6"/>
      <c r="H134" s="6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6"/>
      <c r="H135" s="6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6"/>
      <c r="H136" s="6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6"/>
      <c r="H137" s="6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6"/>
      <c r="H138" s="6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6"/>
      <c r="H139" s="6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6"/>
      <c r="H140" s="6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6"/>
      <c r="H141" s="6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6"/>
      <c r="H142" s="6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6"/>
      <c r="H143" s="6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6"/>
      <c r="H144" s="6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6"/>
      <c r="H145" s="6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6"/>
      <c r="H146" s="6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6"/>
      <c r="H147" s="6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6"/>
      <c r="H148" s="6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6"/>
      <c r="H149" s="6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6"/>
      <c r="H150" s="6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6"/>
      <c r="H151" s="6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6"/>
      <c r="H152" s="6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6"/>
      <c r="H153" s="6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6"/>
      <c r="H154" s="6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6"/>
      <c r="H155" s="6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6"/>
      <c r="H156" s="6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6"/>
      <c r="H157" s="6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6"/>
      <c r="H158" s="6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6"/>
      <c r="H159" s="6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6"/>
      <c r="H160" s="6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6"/>
      <c r="H161" s="6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6"/>
      <c r="H162" s="6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6"/>
      <c r="H163" s="6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6"/>
      <c r="H164" s="6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6"/>
      <c r="H165" s="6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6"/>
      <c r="H166" s="6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6"/>
      <c r="H167" s="6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6"/>
      <c r="H168" s="6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6"/>
      <c r="H169" s="6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6"/>
      <c r="H170" s="6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6"/>
      <c r="H171" s="6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6"/>
      <c r="H172" s="6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6"/>
      <c r="H173" s="6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6"/>
      <c r="H174" s="6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6"/>
      <c r="H175" s="6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6"/>
      <c r="H176" s="6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6"/>
      <c r="H177" s="6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6"/>
      <c r="H178" s="6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6"/>
      <c r="H179" s="6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6"/>
      <c r="H180" s="6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6"/>
      <c r="H181" s="6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6"/>
      <c r="H182" s="6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6"/>
      <c r="H183" s="6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6"/>
      <c r="H184" s="6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6"/>
      <c r="H185" s="6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6"/>
      <c r="H186" s="6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6"/>
      <c r="H187" s="6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6"/>
      <c r="H188" s="6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6"/>
      <c r="H189" s="6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6"/>
      <c r="H190" s="6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6"/>
      <c r="H191" s="6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6"/>
      <c r="H192" s="6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6"/>
      <c r="H193" s="6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6"/>
      <c r="H194" s="6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6"/>
      <c r="H195" s="6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6"/>
      <c r="H196" s="6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6"/>
      <c r="H197" s="6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6"/>
      <c r="H198" s="6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6"/>
      <c r="H199" s="6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6"/>
      <c r="H200" s="6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6"/>
      <c r="H201" s="6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6"/>
      <c r="H202" s="6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6"/>
      <c r="H203" s="6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6"/>
      <c r="H204" s="6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6"/>
      <c r="H205" s="6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6"/>
      <c r="H206" s="6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6"/>
      <c r="H207" s="6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6"/>
      <c r="H208" s="6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6"/>
      <c r="H209" s="6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6"/>
      <c r="H210" s="6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6"/>
      <c r="H211" s="6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6"/>
      <c r="H212" s="6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6"/>
      <c r="H213" s="6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6"/>
      <c r="H214" s="6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6"/>
      <c r="H215" s="6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6"/>
      <c r="H216" s="6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6"/>
      <c r="H217" s="6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6"/>
      <c r="H218" s="6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6"/>
      <c r="H219" s="6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6"/>
      <c r="H220" s="6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6"/>
      <c r="H221" s="6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6"/>
      <c r="H222" s="6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6"/>
      <c r="H223" s="6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6"/>
      <c r="H224" s="6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6"/>
      <c r="H225" s="6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6"/>
      <c r="H226" s="6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6"/>
      <c r="H227" s="6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6"/>
      <c r="H228" s="6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6"/>
      <c r="H229" s="6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6"/>
      <c r="H230" s="6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6"/>
      <c r="H231" s="6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6"/>
      <c r="H232" s="6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6"/>
      <c r="H233" s="6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6"/>
      <c r="H234" s="6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6"/>
      <c r="H235" s="6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6"/>
      <c r="H236" s="6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6"/>
      <c r="H237" s="6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6"/>
      <c r="H238" s="6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6"/>
      <c r="H239" s="6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6"/>
      <c r="H240" s="6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6"/>
      <c r="H241" s="6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6"/>
      <c r="H242" s="6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6"/>
      <c r="H243" s="6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6"/>
      <c r="H244" s="6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6"/>
      <c r="H245" s="6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6"/>
      <c r="H246" s="6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6"/>
      <c r="H247" s="6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6"/>
      <c r="H248" s="6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6"/>
      <c r="H249" s="6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6"/>
      <c r="H250" s="6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6"/>
      <c r="H251" s="6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6"/>
      <c r="H252" s="6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6"/>
      <c r="H253" s="6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6"/>
      <c r="H254" s="6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6"/>
      <c r="H255" s="6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6"/>
      <c r="H256" s="6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6"/>
      <c r="H257" s="6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6"/>
      <c r="H258" s="6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6"/>
      <c r="H259" s="6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6"/>
      <c r="H260" s="6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6"/>
      <c r="H261" s="6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6"/>
      <c r="H262" s="6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6"/>
      <c r="H263" s="6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6"/>
      <c r="H264" s="6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6"/>
      <c r="H265" s="6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6"/>
      <c r="H266" s="6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6"/>
      <c r="H267" s="6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6"/>
      <c r="H268" s="6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6"/>
      <c r="H269" s="6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6"/>
      <c r="H270" s="6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6"/>
      <c r="H271" s="6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6"/>
      <c r="H272" s="6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6"/>
      <c r="H273" s="6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6"/>
      <c r="H274" s="6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6"/>
      <c r="H275" s="6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6"/>
      <c r="H276" s="6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6"/>
      <c r="H277" s="6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6"/>
      <c r="H278" s="6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6"/>
      <c r="H279" s="6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6"/>
      <c r="H280" s="6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6"/>
      <c r="H281" s="6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6"/>
      <c r="H282" s="6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6"/>
      <c r="H283" s="6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6"/>
      <c r="H284" s="6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6"/>
      <c r="H285" s="6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6"/>
      <c r="H286" s="6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6"/>
      <c r="H287" s="6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6"/>
      <c r="H288" s="6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6"/>
      <c r="H289" s="6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6"/>
      <c r="H290" s="6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6"/>
      <c r="H291" s="6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6"/>
      <c r="H292" s="6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6"/>
      <c r="H293" s="6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6"/>
      <c r="H294" s="6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6"/>
      <c r="H295" s="6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6"/>
      <c r="H296" s="6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6"/>
      <c r="H297" s="6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6"/>
      <c r="H298" s="6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6"/>
      <c r="H299" s="6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6"/>
      <c r="H300" s="6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6"/>
      <c r="H301" s="6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6"/>
      <c r="H302" s="6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6"/>
      <c r="H303" s="6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6"/>
      <c r="H304" s="6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6"/>
      <c r="H305" s="6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6"/>
      <c r="H306" s="6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6"/>
      <c r="H307" s="6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6"/>
      <c r="H308" s="6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6"/>
      <c r="H309" s="6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6"/>
      <c r="H310" s="6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6"/>
      <c r="H311" s="6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6"/>
      <c r="H312" s="6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6"/>
      <c r="H313" s="6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6"/>
      <c r="H314" s="6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6"/>
      <c r="H315" s="6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6"/>
      <c r="H316" s="6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6"/>
      <c r="H317" s="6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6"/>
      <c r="H318" s="6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6"/>
      <c r="H319" s="6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6"/>
      <c r="H320" s="6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6"/>
      <c r="H321" s="6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6"/>
      <c r="H322" s="6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6"/>
      <c r="H323" s="6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6"/>
      <c r="H324" s="6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6"/>
      <c r="H325" s="6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6"/>
      <c r="H326" s="6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6"/>
      <c r="H327" s="6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6"/>
      <c r="H328" s="6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6"/>
      <c r="H329" s="6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6"/>
      <c r="H330" s="6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6"/>
      <c r="H331" s="6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6"/>
      <c r="H332" s="6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6"/>
      <c r="H333" s="6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6"/>
      <c r="H334" s="6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6"/>
      <c r="H335" s="6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6"/>
      <c r="H336" s="6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6"/>
      <c r="H337" s="6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6"/>
      <c r="H338" s="6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6"/>
      <c r="H339" s="6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6"/>
      <c r="H340" s="6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6"/>
      <c r="H341" s="6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6"/>
      <c r="H342" s="6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6"/>
      <c r="H343" s="6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6"/>
      <c r="H344" s="6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6"/>
      <c r="H345" s="6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6"/>
      <c r="H346" s="6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6"/>
      <c r="H347" s="6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6"/>
      <c r="H348" s="6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6"/>
      <c r="H349" s="6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6"/>
      <c r="H350" s="6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6"/>
      <c r="H351" s="6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6"/>
      <c r="H352" s="6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6"/>
      <c r="H353" s="6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6"/>
      <c r="H354" s="6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6"/>
      <c r="H355" s="6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6"/>
      <c r="H356" s="6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6"/>
      <c r="H357" s="6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6"/>
      <c r="H358" s="6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6"/>
      <c r="H359" s="6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6"/>
      <c r="H360" s="6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6"/>
      <c r="H361" s="6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6"/>
      <c r="H362" s="6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6"/>
      <c r="H363" s="6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6"/>
      <c r="H364" s="6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6"/>
      <c r="H365" s="6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6"/>
      <c r="H366" s="6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6"/>
      <c r="H367" s="6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6"/>
      <c r="H368" s="6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6"/>
      <c r="H369" s="6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6"/>
      <c r="H370" s="6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6"/>
      <c r="H371" s="6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6"/>
      <c r="H372" s="6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6"/>
      <c r="H373" s="6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6"/>
      <c r="H374" s="6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6"/>
      <c r="H375" s="6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6"/>
      <c r="H376" s="6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6"/>
      <c r="H377" s="6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6"/>
      <c r="H378" s="6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6"/>
      <c r="H379" s="6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6"/>
      <c r="H380" s="6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6"/>
      <c r="H381" s="6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6"/>
      <c r="H382" s="6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6"/>
      <c r="H383" s="6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6"/>
      <c r="H384" s="6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6"/>
      <c r="H385" s="6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6"/>
      <c r="H386" s="6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6"/>
      <c r="H387" s="6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6"/>
      <c r="H388" s="6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6"/>
      <c r="H389" s="6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6"/>
      <c r="H390" s="6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6"/>
      <c r="H391" s="6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6"/>
      <c r="H392" s="6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6"/>
      <c r="H393" s="6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6"/>
      <c r="H394" s="6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6"/>
      <c r="H395" s="6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6"/>
      <c r="H396" s="6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6"/>
      <c r="H397" s="6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6"/>
      <c r="H398" s="6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6"/>
      <c r="H399" s="6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6"/>
      <c r="H400" s="6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6"/>
      <c r="H401" s="6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6"/>
      <c r="H402" s="6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6"/>
      <c r="H403" s="6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6"/>
      <c r="H404" s="6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6"/>
      <c r="H405" s="6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6"/>
      <c r="H406" s="6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6"/>
      <c r="H407" s="6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6"/>
      <c r="H408" s="6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6"/>
      <c r="H409" s="6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6"/>
      <c r="H410" s="6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6"/>
      <c r="H411" s="6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6"/>
      <c r="H412" s="6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6"/>
      <c r="H413" s="6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6"/>
      <c r="H414" s="6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6"/>
      <c r="H415" s="6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6"/>
      <c r="H416" s="6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6"/>
      <c r="H417" s="6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6"/>
      <c r="H418" s="6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6"/>
      <c r="H419" s="6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6"/>
      <c r="H420" s="6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6"/>
      <c r="H421" s="6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6"/>
      <c r="H422" s="6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6"/>
      <c r="H423" s="6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6"/>
      <c r="H424" s="6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6"/>
      <c r="H425" s="6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6"/>
      <c r="H426" s="6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6"/>
      <c r="H427" s="6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6"/>
      <c r="H428" s="6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6"/>
      <c r="H429" s="6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6"/>
      <c r="H430" s="6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6"/>
      <c r="H431" s="6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6"/>
      <c r="H432" s="6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6"/>
      <c r="H433" s="6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6"/>
      <c r="H434" s="6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6"/>
      <c r="H435" s="6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6"/>
      <c r="H436" s="6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6"/>
      <c r="H437" s="6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6"/>
      <c r="H438" s="6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6"/>
      <c r="H439" s="6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6"/>
      <c r="H440" s="6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6"/>
      <c r="H441" s="6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6"/>
      <c r="H442" s="6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6"/>
      <c r="H443" s="6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6"/>
      <c r="H444" s="6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6"/>
      <c r="H445" s="6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6"/>
      <c r="H446" s="6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6"/>
      <c r="H447" s="6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6"/>
      <c r="H448" s="6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6"/>
      <c r="H449" s="6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6"/>
      <c r="H450" s="6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6"/>
      <c r="H451" s="6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6"/>
      <c r="H452" s="6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6"/>
      <c r="H453" s="6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6"/>
      <c r="H454" s="6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6"/>
      <c r="H455" s="6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6"/>
      <c r="H456" s="6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6"/>
      <c r="H457" s="6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6"/>
      <c r="H458" s="6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6"/>
      <c r="H459" s="6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6"/>
      <c r="H460" s="6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6"/>
      <c r="H461" s="6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6"/>
      <c r="H462" s="6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6"/>
      <c r="H463" s="6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6"/>
      <c r="H464" s="6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6"/>
      <c r="H465" s="6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6"/>
      <c r="H466" s="6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6"/>
      <c r="H467" s="6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6"/>
      <c r="H468" s="6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6"/>
      <c r="H469" s="6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6"/>
      <c r="H470" s="6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6"/>
      <c r="H471" s="6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6"/>
      <c r="H472" s="6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6"/>
      <c r="H473" s="6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6"/>
      <c r="H474" s="6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6"/>
      <c r="H475" s="6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6"/>
      <c r="H476" s="6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6"/>
      <c r="H477" s="6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6"/>
      <c r="H478" s="6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6"/>
      <c r="H479" s="6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6"/>
      <c r="H480" s="6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6"/>
      <c r="H481" s="6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6"/>
      <c r="H482" s="6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6"/>
      <c r="H483" s="6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6"/>
      <c r="H484" s="6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6"/>
      <c r="H485" s="6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6"/>
      <c r="H486" s="6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6"/>
      <c r="H487" s="6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6"/>
      <c r="H488" s="6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6"/>
      <c r="H489" s="6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6"/>
      <c r="H490" s="6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6"/>
      <c r="H491" s="6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6"/>
      <c r="H492" s="6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6"/>
      <c r="H493" s="6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6"/>
      <c r="H494" s="6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6"/>
      <c r="H495" s="6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6"/>
      <c r="H496" s="6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6"/>
      <c r="H497" s="6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6"/>
      <c r="H498" s="6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6"/>
      <c r="H499" s="6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6"/>
      <c r="H500" s="6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6"/>
      <c r="H501" s="6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6"/>
      <c r="H502" s="6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6"/>
      <c r="H503" s="6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6"/>
      <c r="H504" s="6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6"/>
      <c r="H505" s="6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6"/>
      <c r="H506" s="6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6"/>
      <c r="H507" s="6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6"/>
      <c r="H508" s="6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6"/>
      <c r="H509" s="6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6"/>
      <c r="H510" s="6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6"/>
      <c r="H511" s="6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6"/>
      <c r="H512" s="6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6"/>
      <c r="H513" s="6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6"/>
      <c r="H514" s="6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6"/>
      <c r="H515" s="6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6"/>
      <c r="H516" s="6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6"/>
      <c r="H517" s="6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6"/>
      <c r="H518" s="6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6"/>
      <c r="H519" s="6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6"/>
      <c r="H520" s="6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6"/>
      <c r="H521" s="6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6"/>
      <c r="H522" s="6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6"/>
      <c r="H523" s="6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6"/>
      <c r="H524" s="6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6"/>
      <c r="H525" s="6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6"/>
      <c r="H526" s="6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6"/>
      <c r="H527" s="6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6"/>
      <c r="H528" s="6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6"/>
      <c r="H529" s="6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6"/>
      <c r="H530" s="6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6"/>
      <c r="H531" s="6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6"/>
      <c r="H532" s="6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6"/>
      <c r="H533" s="6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6"/>
      <c r="H534" s="6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6"/>
      <c r="H535" s="6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6"/>
      <c r="H536" s="6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6"/>
      <c r="H537" s="6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6"/>
      <c r="H538" s="6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6"/>
      <c r="H539" s="6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6"/>
      <c r="H540" s="6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6"/>
      <c r="H541" s="6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6"/>
      <c r="H542" s="6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6"/>
      <c r="H543" s="6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6"/>
      <c r="H544" s="6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6"/>
      <c r="H545" s="6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6"/>
      <c r="H546" s="6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6"/>
      <c r="H547" s="6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6"/>
      <c r="H548" s="6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6"/>
      <c r="H549" s="6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6"/>
      <c r="H550" s="6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6"/>
      <c r="H551" s="6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6"/>
      <c r="H552" s="6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6"/>
      <c r="H553" s="6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6"/>
      <c r="H554" s="6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6"/>
      <c r="H555" s="6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6"/>
      <c r="H556" s="6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6"/>
      <c r="H557" s="6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6"/>
      <c r="H558" s="6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6"/>
      <c r="H559" s="6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6"/>
      <c r="H560" s="6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6"/>
      <c r="H561" s="6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6"/>
      <c r="H562" s="6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6"/>
      <c r="H563" s="6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6"/>
      <c r="H564" s="6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6"/>
      <c r="H565" s="6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6"/>
      <c r="H566" s="6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6"/>
      <c r="H567" s="6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6"/>
      <c r="H568" s="6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6"/>
      <c r="H569" s="6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6"/>
      <c r="H570" s="6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6"/>
      <c r="H571" s="6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6"/>
      <c r="H572" s="6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6"/>
      <c r="H573" s="6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6"/>
      <c r="H574" s="6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6"/>
      <c r="H575" s="6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6"/>
      <c r="H576" s="6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6"/>
      <c r="H577" s="6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6"/>
      <c r="H578" s="6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6"/>
      <c r="H579" s="6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6"/>
      <c r="H580" s="6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6"/>
      <c r="H581" s="6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6"/>
      <c r="H582" s="6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6"/>
      <c r="H583" s="6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6"/>
      <c r="H584" s="6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6"/>
      <c r="H585" s="6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6"/>
      <c r="H586" s="6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6"/>
      <c r="H587" s="6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6"/>
      <c r="H588" s="6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6"/>
      <c r="H589" s="6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6"/>
      <c r="H590" s="6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6"/>
      <c r="H591" s="6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6"/>
      <c r="H592" s="6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6"/>
      <c r="H593" s="6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6"/>
      <c r="H594" s="6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6"/>
      <c r="H595" s="6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6"/>
      <c r="H596" s="6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6"/>
      <c r="H597" s="6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6"/>
      <c r="H598" s="6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6"/>
      <c r="H599" s="6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6"/>
      <c r="H600" s="6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6"/>
      <c r="H601" s="6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6"/>
      <c r="H602" s="6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6"/>
      <c r="H603" s="6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6"/>
      <c r="H604" s="6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6"/>
      <c r="H605" s="6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6"/>
      <c r="H606" s="6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6"/>
      <c r="H607" s="6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6"/>
      <c r="H608" s="6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6"/>
      <c r="H609" s="6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6"/>
      <c r="H610" s="6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6"/>
      <c r="H611" s="6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6"/>
      <c r="H612" s="6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6"/>
      <c r="H613" s="6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6"/>
      <c r="H614" s="6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6"/>
      <c r="H615" s="6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6"/>
      <c r="H616" s="6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6"/>
      <c r="H617" s="6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6"/>
      <c r="H618" s="6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6"/>
      <c r="H619" s="6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6"/>
      <c r="H620" s="6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6"/>
      <c r="H621" s="6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6"/>
      <c r="H622" s="6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6"/>
      <c r="H623" s="6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6"/>
      <c r="H624" s="6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6"/>
      <c r="H625" s="6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6"/>
      <c r="H626" s="6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6"/>
      <c r="H627" s="6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6"/>
      <c r="H628" s="6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6"/>
      <c r="H629" s="6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6"/>
      <c r="H630" s="6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6"/>
      <c r="H631" s="6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6"/>
      <c r="H632" s="6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6"/>
      <c r="H633" s="6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6"/>
      <c r="H634" s="6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6"/>
      <c r="H635" s="6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6"/>
      <c r="H636" s="6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6"/>
      <c r="H637" s="6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6"/>
      <c r="H638" s="6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6"/>
      <c r="H639" s="6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6"/>
      <c r="H640" s="6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6"/>
      <c r="H641" s="6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6"/>
      <c r="H642" s="6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6"/>
      <c r="H643" s="6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6"/>
      <c r="H644" s="6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6"/>
      <c r="H645" s="6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6"/>
      <c r="H646" s="6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6"/>
      <c r="H647" s="6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6"/>
      <c r="H648" s="6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6"/>
      <c r="H649" s="6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6"/>
      <c r="H650" s="6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6"/>
      <c r="H651" s="6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6"/>
      <c r="H652" s="6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6"/>
      <c r="H653" s="6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6"/>
      <c r="H654" s="6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6"/>
      <c r="H655" s="6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6"/>
      <c r="H656" s="6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6"/>
      <c r="H657" s="6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6"/>
      <c r="H658" s="6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6"/>
      <c r="H659" s="6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6"/>
      <c r="H660" s="6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6"/>
      <c r="H661" s="6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6"/>
      <c r="H662" s="6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6"/>
      <c r="H663" s="6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6"/>
      <c r="H664" s="6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6"/>
      <c r="H665" s="6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6"/>
      <c r="H666" s="6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6"/>
      <c r="H667" s="6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6"/>
      <c r="H668" s="6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6"/>
      <c r="H669" s="6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6"/>
      <c r="H670" s="6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6"/>
      <c r="H671" s="6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6"/>
      <c r="H672" s="6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6"/>
      <c r="H673" s="6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6"/>
      <c r="H674" s="6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6"/>
      <c r="H675" s="6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6"/>
      <c r="H676" s="6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6"/>
      <c r="H677" s="6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6"/>
      <c r="H678" s="6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6"/>
      <c r="H679" s="6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6"/>
      <c r="H680" s="6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6"/>
      <c r="H681" s="6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6"/>
      <c r="H682" s="6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6"/>
      <c r="H683" s="6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6"/>
      <c r="H684" s="6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6"/>
      <c r="H685" s="6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6"/>
      <c r="H686" s="6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6"/>
      <c r="H687" s="6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6"/>
      <c r="H688" s="6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6"/>
      <c r="H689" s="6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6"/>
      <c r="H690" s="6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6"/>
      <c r="H691" s="6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6"/>
      <c r="H692" s="6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6"/>
      <c r="H693" s="6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6"/>
      <c r="H694" s="6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6"/>
      <c r="H695" s="6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6"/>
      <c r="H696" s="6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6"/>
      <c r="H697" s="6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6"/>
      <c r="H698" s="6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6"/>
      <c r="H699" s="6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6"/>
      <c r="H700" s="6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6"/>
      <c r="H701" s="6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6"/>
      <c r="H702" s="6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6"/>
      <c r="H703" s="6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6"/>
      <c r="H704" s="6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6"/>
      <c r="H705" s="6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6"/>
      <c r="H706" s="6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6"/>
      <c r="H707" s="6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6"/>
      <c r="H708" s="6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6"/>
      <c r="H709" s="6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6"/>
      <c r="H710" s="6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6"/>
      <c r="H711" s="6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6"/>
      <c r="H712" s="6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6"/>
      <c r="H713" s="6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6"/>
      <c r="H714" s="6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6"/>
      <c r="H715" s="6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6"/>
      <c r="H716" s="6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6"/>
      <c r="H717" s="6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6"/>
      <c r="H718" s="6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6"/>
      <c r="H719" s="6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6"/>
      <c r="H720" s="6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6"/>
      <c r="H721" s="6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6"/>
      <c r="H722" s="6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6"/>
      <c r="H723" s="6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6"/>
      <c r="H724" s="6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6"/>
      <c r="H725" s="6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6"/>
      <c r="H726" s="6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6"/>
      <c r="H727" s="6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6"/>
      <c r="H728" s="6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6"/>
      <c r="H729" s="6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6"/>
      <c r="H730" s="6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6"/>
      <c r="H731" s="6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6"/>
      <c r="H732" s="6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6"/>
      <c r="H733" s="6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6"/>
      <c r="H734" s="6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6"/>
      <c r="H735" s="6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6"/>
      <c r="H736" s="6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6"/>
      <c r="H737" s="6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6"/>
      <c r="H738" s="6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6"/>
      <c r="H739" s="6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6"/>
      <c r="H740" s="6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6"/>
      <c r="H741" s="6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6"/>
      <c r="H742" s="6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6"/>
      <c r="H743" s="6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6"/>
      <c r="H744" s="6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6"/>
      <c r="H745" s="6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6"/>
      <c r="H746" s="6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6"/>
      <c r="H747" s="6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6"/>
      <c r="H748" s="6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6"/>
      <c r="H749" s="6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6"/>
      <c r="H750" s="6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6"/>
      <c r="H751" s="6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6"/>
      <c r="H752" s="6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6"/>
      <c r="H753" s="6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6"/>
      <c r="H754" s="6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6"/>
      <c r="H755" s="6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6"/>
      <c r="H756" s="6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6"/>
      <c r="H757" s="6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6"/>
      <c r="H758" s="6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6"/>
      <c r="H759" s="6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6"/>
      <c r="H760" s="6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6"/>
      <c r="H761" s="6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6"/>
      <c r="H762" s="6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6"/>
      <c r="H763" s="6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6"/>
      <c r="H764" s="6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6"/>
      <c r="H765" s="6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6"/>
      <c r="H766" s="6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6"/>
      <c r="H767" s="6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6"/>
      <c r="H768" s="6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6"/>
      <c r="H769" s="6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6"/>
      <c r="H770" s="6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6"/>
      <c r="H771" s="6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6"/>
      <c r="H772" s="6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6"/>
      <c r="H773" s="6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6"/>
      <c r="H774" s="6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6"/>
      <c r="H775" s="6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6"/>
      <c r="H776" s="6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6"/>
      <c r="H777" s="6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6"/>
      <c r="H778" s="6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6"/>
      <c r="H779" s="6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6"/>
      <c r="H780" s="6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6"/>
      <c r="H781" s="6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6"/>
      <c r="H782" s="6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6"/>
      <c r="H783" s="6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6"/>
      <c r="H784" s="6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6"/>
      <c r="H785" s="6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6"/>
      <c r="H786" s="6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6"/>
      <c r="H787" s="6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6"/>
      <c r="H788" s="6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6"/>
      <c r="H789" s="6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6"/>
      <c r="H790" s="6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6"/>
      <c r="H791" s="6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6"/>
      <c r="H792" s="6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6"/>
      <c r="H793" s="6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6"/>
      <c r="H794" s="6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6"/>
      <c r="H795" s="6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6"/>
      <c r="H796" s="6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6"/>
      <c r="H797" s="6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6"/>
      <c r="H798" s="6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6"/>
      <c r="H799" s="6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6"/>
      <c r="H800" s="6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6"/>
      <c r="H801" s="6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6"/>
      <c r="H802" s="6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6"/>
      <c r="H803" s="6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6"/>
      <c r="H804" s="6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6"/>
      <c r="H805" s="6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6"/>
      <c r="H806" s="6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6"/>
      <c r="H807" s="6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6"/>
      <c r="H808" s="6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6"/>
      <c r="H809" s="6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6"/>
      <c r="H810" s="6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6"/>
      <c r="H811" s="6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6"/>
      <c r="H812" s="6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6"/>
      <c r="H813" s="6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6"/>
      <c r="H814" s="6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6"/>
      <c r="H815" s="6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6"/>
      <c r="H816" s="6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6"/>
      <c r="H817" s="6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6"/>
      <c r="H818" s="6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6"/>
      <c r="H819" s="6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6"/>
      <c r="H820" s="6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6"/>
      <c r="H821" s="6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6"/>
      <c r="H822" s="6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6"/>
      <c r="H823" s="6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6"/>
      <c r="H824" s="6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6"/>
      <c r="H825" s="6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6"/>
      <c r="H826" s="6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6"/>
      <c r="H827" s="6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6"/>
      <c r="H828" s="6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6"/>
      <c r="H829" s="6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6"/>
      <c r="H830" s="6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6"/>
      <c r="H831" s="6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6"/>
      <c r="H832" s="6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6"/>
      <c r="H833" s="6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6"/>
      <c r="H834" s="6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6"/>
      <c r="H835" s="6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6"/>
      <c r="H836" s="6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6"/>
      <c r="H837" s="6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6"/>
      <c r="H838" s="6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6"/>
      <c r="H839" s="6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6"/>
      <c r="H840" s="6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6"/>
      <c r="H841" s="6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6"/>
      <c r="H842" s="6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6"/>
      <c r="H843" s="6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6"/>
      <c r="H844" s="6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6"/>
      <c r="H845" s="6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6"/>
      <c r="H846" s="6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6"/>
      <c r="H847" s="6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6"/>
      <c r="H848" s="6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6"/>
      <c r="H849" s="6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6"/>
      <c r="H850" s="6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6"/>
      <c r="H851" s="6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6"/>
      <c r="H852" s="6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6"/>
      <c r="H853" s="6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6"/>
      <c r="H854" s="6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6"/>
      <c r="H855" s="6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6"/>
      <c r="H856" s="6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6"/>
      <c r="H857" s="6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6"/>
      <c r="H858" s="6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6"/>
      <c r="H859" s="6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6"/>
      <c r="H860" s="6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6"/>
      <c r="H861" s="6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6"/>
      <c r="H862" s="6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6"/>
      <c r="H863" s="6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6"/>
      <c r="H864" s="6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6"/>
      <c r="H865" s="6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6"/>
      <c r="H866" s="6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6"/>
      <c r="H867" s="6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6"/>
      <c r="H868" s="6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6"/>
      <c r="H869" s="6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6"/>
      <c r="H870" s="6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6"/>
      <c r="H871" s="6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6"/>
      <c r="H872" s="6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6"/>
      <c r="H873" s="6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6"/>
      <c r="H874" s="6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6"/>
      <c r="H875" s="6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6"/>
      <c r="H876" s="6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6"/>
      <c r="H877" s="6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6"/>
      <c r="H878" s="6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6"/>
      <c r="H879" s="6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6"/>
      <c r="H880" s="6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6"/>
      <c r="H881" s="6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6"/>
      <c r="H882" s="6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6"/>
      <c r="H883" s="6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6"/>
      <c r="H884" s="6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6"/>
      <c r="H885" s="6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6"/>
      <c r="H886" s="6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6"/>
      <c r="H887" s="6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6"/>
      <c r="H888" s="6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6"/>
      <c r="H889" s="6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6"/>
      <c r="H890" s="6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6"/>
      <c r="H891" s="6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6"/>
      <c r="H892" s="6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6"/>
      <c r="H893" s="6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6"/>
      <c r="H894" s="6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6"/>
      <c r="H895" s="6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6"/>
      <c r="H896" s="6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6"/>
      <c r="H897" s="6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6"/>
      <c r="H898" s="6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6"/>
      <c r="H899" s="6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6"/>
      <c r="H900" s="6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6"/>
      <c r="H901" s="6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6"/>
      <c r="H902" s="6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6"/>
      <c r="H903" s="6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6"/>
      <c r="H904" s="6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6"/>
      <c r="H905" s="6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6"/>
      <c r="H906" s="6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6"/>
      <c r="H907" s="6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6"/>
      <c r="H908" s="6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6"/>
      <c r="H909" s="6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6"/>
      <c r="H910" s="6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6"/>
      <c r="H911" s="6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6"/>
      <c r="H912" s="6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6"/>
      <c r="H913" s="6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6"/>
      <c r="H914" s="6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6"/>
      <c r="H915" s="6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6"/>
      <c r="H916" s="6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6"/>
      <c r="H917" s="6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6"/>
      <c r="H918" s="6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6"/>
      <c r="H919" s="6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6"/>
      <c r="H920" s="6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6"/>
      <c r="H921" s="6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6"/>
      <c r="H922" s="6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6"/>
      <c r="H923" s="6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6"/>
      <c r="H924" s="6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6"/>
      <c r="H925" s="6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6"/>
      <c r="H926" s="6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6"/>
      <c r="H927" s="6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6"/>
      <c r="H928" s="6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6"/>
      <c r="H929" s="6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6"/>
      <c r="H930" s="6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6"/>
      <c r="H931" s="6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6"/>
      <c r="H932" s="6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6"/>
      <c r="H933" s="6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6"/>
      <c r="H934" s="6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6"/>
      <c r="H935" s="6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6"/>
      <c r="H936" s="6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6"/>
      <c r="H937" s="6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6"/>
      <c r="H938" s="6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6"/>
      <c r="H939" s="6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6"/>
      <c r="H940" s="6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6"/>
      <c r="H941" s="6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6"/>
      <c r="H942" s="6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6"/>
      <c r="H943" s="6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6"/>
      <c r="H944" s="6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6"/>
      <c r="H945" s="6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6"/>
      <c r="H946" s="6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6"/>
      <c r="H947" s="6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6"/>
      <c r="H948" s="6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6"/>
      <c r="H949" s="6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6"/>
      <c r="H950" s="6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6"/>
      <c r="H951" s="6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6"/>
      <c r="H952" s="6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6"/>
      <c r="H953" s="6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6"/>
      <c r="H954" s="6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6"/>
      <c r="H955" s="6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6"/>
      <c r="H956" s="6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6"/>
      <c r="H957" s="6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6"/>
      <c r="H958" s="6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6"/>
      <c r="H959" s="6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6"/>
      <c r="H960" s="6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6"/>
      <c r="H961" s="6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6"/>
      <c r="H962" s="6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6"/>
      <c r="H963" s="6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6"/>
      <c r="H964" s="6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</sheetData>
  <mergeCells count="81">
    <mergeCell ref="A13:A14"/>
    <mergeCell ref="A15:A16"/>
    <mergeCell ref="A17:A18"/>
    <mergeCell ref="A19:A20"/>
    <mergeCell ref="A21:A22"/>
    <mergeCell ref="A23:A24"/>
    <mergeCell ref="A25:A26"/>
    <mergeCell ref="A36:A37"/>
    <mergeCell ref="B36:B37"/>
    <mergeCell ref="A38:A39"/>
    <mergeCell ref="B38:B39"/>
    <mergeCell ref="A40:A41"/>
    <mergeCell ref="B40:B41"/>
    <mergeCell ref="A42:A43"/>
    <mergeCell ref="B42:B43"/>
    <mergeCell ref="A27:A29"/>
    <mergeCell ref="A30:A31"/>
    <mergeCell ref="B30:B31"/>
    <mergeCell ref="A32:A33"/>
    <mergeCell ref="B32:B33"/>
    <mergeCell ref="A34:A35"/>
    <mergeCell ref="B34:B35"/>
    <mergeCell ref="I40:I41"/>
    <mergeCell ref="I42:I43"/>
    <mergeCell ref="I34:I35"/>
    <mergeCell ref="J34:J35"/>
    <mergeCell ref="I36:I37"/>
    <mergeCell ref="J36:J37"/>
    <mergeCell ref="I38:I39"/>
    <mergeCell ref="J38:J39"/>
    <mergeCell ref="J40:J41"/>
    <mergeCell ref="J42:J43"/>
    <mergeCell ref="A1:J1"/>
    <mergeCell ref="A3:J3"/>
    <mergeCell ref="A5:A6"/>
    <mergeCell ref="B5:B6"/>
    <mergeCell ref="C5:C6"/>
    <mergeCell ref="D5:D6"/>
    <mergeCell ref="E5:E6"/>
    <mergeCell ref="F5:F6"/>
    <mergeCell ref="G5:J5"/>
    <mergeCell ref="I7:I8"/>
    <mergeCell ref="J7:J8"/>
    <mergeCell ref="I9:I10"/>
    <mergeCell ref="J9:J10"/>
    <mergeCell ref="J11:J12"/>
    <mergeCell ref="B15:B16"/>
    <mergeCell ref="B17:B18"/>
    <mergeCell ref="B19:B20"/>
    <mergeCell ref="B21:B22"/>
    <mergeCell ref="B23:B24"/>
    <mergeCell ref="B25:B26"/>
    <mergeCell ref="B27:B29"/>
    <mergeCell ref="A7:A8"/>
    <mergeCell ref="B7:B8"/>
    <mergeCell ref="A9:A10"/>
    <mergeCell ref="B9:B10"/>
    <mergeCell ref="A11:A12"/>
    <mergeCell ref="B11:B12"/>
    <mergeCell ref="B13:B14"/>
    <mergeCell ref="I11:I12"/>
    <mergeCell ref="I13:I14"/>
    <mergeCell ref="J13:J14"/>
    <mergeCell ref="I15:I16"/>
    <mergeCell ref="J15:J16"/>
    <mergeCell ref="I17:I18"/>
    <mergeCell ref="J17:J18"/>
    <mergeCell ref="I19:I20"/>
    <mergeCell ref="J19:J20"/>
    <mergeCell ref="I21:I22"/>
    <mergeCell ref="J21:J22"/>
    <mergeCell ref="I23:I24"/>
    <mergeCell ref="J23:J24"/>
    <mergeCell ref="J25:J26"/>
    <mergeCell ref="I25:I26"/>
    <mergeCell ref="I27:I29"/>
    <mergeCell ref="J27:J29"/>
    <mergeCell ref="I30:I31"/>
    <mergeCell ref="J30:J31"/>
    <mergeCell ref="I32:I33"/>
    <mergeCell ref="J32:J33"/>
  </mergeCells>
  <printOptions/>
  <pageMargins bottom="0.31496062992125984" footer="0.0" header="0.0" left="0.11811023622047245" right="0.15748031496062992" top="0.31496062992125984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18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27</v>
      </c>
      <c r="C8" s="189">
        <v>11.0</v>
      </c>
      <c r="D8" s="190">
        <f>COUNTA(C21:C85)</f>
        <v>39</v>
      </c>
      <c r="E8" s="191">
        <f>COUNTA(C21:C85)</f>
        <v>39</v>
      </c>
      <c r="F8" s="192">
        <f>MIN(C21:C84)</f>
        <v>42.851</v>
      </c>
      <c r="G8" s="193">
        <f>AVERAGE(C21:C87)</f>
        <v>43.1834359</v>
      </c>
      <c r="H8" s="194">
        <f t="shared" ref="H8:H15" si="2">G8-F8</f>
        <v>0.3324358974</v>
      </c>
      <c r="I8" s="195">
        <v>0.019525462962962963</v>
      </c>
      <c r="J8" s="196">
        <f t="shared" ref="J8:K8" si="1">I8</f>
        <v>0.01952546296</v>
      </c>
      <c r="K8" s="197">
        <f t="shared" si="1"/>
        <v>0.01952546296</v>
      </c>
      <c r="L8" s="198">
        <v>137.718</v>
      </c>
      <c r="M8" s="199">
        <v>91.008</v>
      </c>
      <c r="N8" s="200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36</v>
      </c>
      <c r="C9" s="203">
        <v>15.0</v>
      </c>
      <c r="D9" s="204">
        <f>COUNTA(D21:D85)+D8+1</f>
        <v>58</v>
      </c>
      <c r="E9" s="205">
        <f>COUNTA(D21:D85)+1</f>
        <v>19</v>
      </c>
      <c r="F9" s="206">
        <f>MIN(D21:D84)</f>
        <v>42.89</v>
      </c>
      <c r="G9" s="207">
        <f>AVERAGE(D21:D86)</f>
        <v>43.17444444</v>
      </c>
      <c r="H9" s="208">
        <f t="shared" si="2"/>
        <v>0.2844444444</v>
      </c>
      <c r="I9" s="209">
        <v>0.03011574074074074</v>
      </c>
      <c r="J9" s="210">
        <f t="shared" ref="J9:J15" si="3">I9-I8</f>
        <v>0.01059027778</v>
      </c>
      <c r="K9" s="211">
        <f>J9</f>
        <v>0.01059027778</v>
      </c>
      <c r="L9" s="212">
        <v>137.808</v>
      </c>
      <c r="M9" s="213">
        <v>92.078</v>
      </c>
      <c r="N9" s="214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27</v>
      </c>
      <c r="C10" s="203">
        <v>1.0</v>
      </c>
      <c r="D10" s="204">
        <f>COUNTA(E21:E85)+D9+1</f>
        <v>102</v>
      </c>
      <c r="E10" s="205">
        <f>COUNTA(E21:E85)+1</f>
        <v>44</v>
      </c>
      <c r="F10" s="215">
        <f>MIN(E21:E86)</f>
        <v>42.688</v>
      </c>
      <c r="G10" s="216">
        <f>AVERAGE(E21:E87)</f>
        <v>42.93062791</v>
      </c>
      <c r="H10" s="208">
        <f t="shared" si="2"/>
        <v>0.242627907</v>
      </c>
      <c r="I10" s="209">
        <v>0.05306712962962963</v>
      </c>
      <c r="J10" s="210">
        <f t="shared" si="3"/>
        <v>0.02295138889</v>
      </c>
      <c r="K10" s="211">
        <f t="shared" ref="K10:K15" si="4">J10+K8</f>
        <v>0.04247685185</v>
      </c>
      <c r="L10" s="217">
        <v>137.858</v>
      </c>
      <c r="M10" s="213">
        <v>91.014</v>
      </c>
      <c r="N10" s="214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36</v>
      </c>
      <c r="C11" s="203">
        <v>16.0</v>
      </c>
      <c r="D11" s="204">
        <f>COUNTA(F21:F85)+D10+1</f>
        <v>129</v>
      </c>
      <c r="E11" s="205">
        <f>COUNTA(F21:F85)+1</f>
        <v>27</v>
      </c>
      <c r="F11" s="218">
        <f>MIN(F21:F86)</f>
        <v>42.979</v>
      </c>
      <c r="G11" s="216">
        <f>AVERAGE(F21:F86)</f>
        <v>43.19584615</v>
      </c>
      <c r="H11" s="208">
        <f t="shared" si="2"/>
        <v>0.2168461538</v>
      </c>
      <c r="I11" s="209">
        <v>0.06766203703703703</v>
      </c>
      <c r="J11" s="210">
        <f t="shared" si="3"/>
        <v>0.01459490741</v>
      </c>
      <c r="K11" s="211">
        <f t="shared" si="4"/>
        <v>0.02518518519</v>
      </c>
      <c r="L11" s="217">
        <v>137.854</v>
      </c>
      <c r="M11" s="213">
        <v>91.052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02" t="s">
        <v>27</v>
      </c>
      <c r="C12" s="219">
        <v>9.0</v>
      </c>
      <c r="D12" s="204">
        <f>COUNTA(G21:G85)+D11+1</f>
        <v>171</v>
      </c>
      <c r="E12" s="205">
        <f>COUNTA(G21:G85)+1</f>
        <v>42</v>
      </c>
      <c r="F12" s="220">
        <f>MIN(G21:G86)</f>
        <v>42.643</v>
      </c>
      <c r="G12" s="221">
        <f>AVERAGE(G21:G886)</f>
        <v>42.94385366</v>
      </c>
      <c r="H12" s="208">
        <f t="shared" si="2"/>
        <v>0.3008536585</v>
      </c>
      <c r="I12" s="209">
        <v>0.08987268518518518</v>
      </c>
      <c r="J12" s="210">
        <f t="shared" si="3"/>
        <v>0.02221064815</v>
      </c>
      <c r="K12" s="211">
        <f t="shared" si="4"/>
        <v>0.0646875</v>
      </c>
      <c r="L12" s="212">
        <v>136.06</v>
      </c>
      <c r="M12" s="222">
        <v>90.441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23" t="s">
        <v>36</v>
      </c>
      <c r="C13" s="219">
        <v>44.0</v>
      </c>
      <c r="D13" s="204">
        <f>COUNTA(H21:H83)+D12+1</f>
        <v>231</v>
      </c>
      <c r="E13" s="205">
        <f>COUNTA(H21:H83)+1</f>
        <v>60</v>
      </c>
      <c r="F13" s="224">
        <f>MIN(H21:H85)</f>
        <v>42.973</v>
      </c>
      <c r="G13" s="216">
        <f>AVERAGE(H21:H85)</f>
        <v>43.19466102</v>
      </c>
      <c r="H13" s="208">
        <f t="shared" si="2"/>
        <v>0.2216610169</v>
      </c>
      <c r="I13" s="209">
        <v>0.1207175925925926</v>
      </c>
      <c r="J13" s="210">
        <f t="shared" si="3"/>
        <v>0.03084490741</v>
      </c>
      <c r="K13" s="211">
        <f t="shared" si="4"/>
        <v>0.05603009259</v>
      </c>
      <c r="L13" s="212">
        <v>137.704</v>
      </c>
      <c r="M13" s="222">
        <v>90.895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02" t="s">
        <v>27</v>
      </c>
      <c r="C14" s="219">
        <v>15.0</v>
      </c>
      <c r="D14" s="204">
        <f>COUNTA(I21:I85)+D13+1</f>
        <v>273</v>
      </c>
      <c r="E14" s="205">
        <f>COUNTA(I21:I85)+1</f>
        <v>42</v>
      </c>
      <c r="F14" s="218">
        <f>MIN(I21:I86)</f>
        <v>43.038</v>
      </c>
      <c r="G14" s="216">
        <f>AVERAGE(I21:I86)</f>
        <v>43.34668293</v>
      </c>
      <c r="H14" s="208">
        <f t="shared" si="2"/>
        <v>0.3086829268</v>
      </c>
      <c r="I14" s="209">
        <v>0.14287037037037037</v>
      </c>
      <c r="J14" s="210">
        <f t="shared" si="3"/>
        <v>0.02215277778</v>
      </c>
      <c r="K14" s="225">
        <f t="shared" si="4"/>
        <v>0.08684027778</v>
      </c>
      <c r="L14" s="226">
        <v>136.774</v>
      </c>
      <c r="M14" s="222">
        <v>90.536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36</v>
      </c>
      <c r="C15" s="229">
        <v>1.0</v>
      </c>
      <c r="D15" s="230">
        <f>COUNTA(J21:J85)+D14+1</f>
        <v>319</v>
      </c>
      <c r="E15" s="231">
        <f>COUNTA(J21:J85)+1</f>
        <v>46</v>
      </c>
      <c r="F15" s="232">
        <f>MIN(J21:J86)</f>
        <v>42.618</v>
      </c>
      <c r="G15" s="233">
        <f>AVERAGE(J21:J86)</f>
        <v>43.03748889</v>
      </c>
      <c r="H15" s="234">
        <f t="shared" si="2"/>
        <v>0.4194888889</v>
      </c>
      <c r="I15" s="235" t="str">
        <f>'Загальні результати'!G6</f>
        <v>4:00:17</v>
      </c>
      <c r="J15" s="236">
        <f t="shared" si="3"/>
        <v>0.02399305556</v>
      </c>
      <c r="K15" s="237">
        <f t="shared" si="4"/>
        <v>0.08002314815</v>
      </c>
      <c r="L15" s="238"/>
      <c r="M15" s="239"/>
      <c r="N15" s="240"/>
      <c r="O15" s="106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3"/>
      <c r="D16" s="243"/>
      <c r="E16" s="243"/>
      <c r="F16" s="244">
        <f t="shared" ref="F16:F17" si="5">AVERAGE(F8,F10,F12,F14)</f>
        <v>42.805</v>
      </c>
      <c r="G16" s="245">
        <f>AVERAGE(C21:C95,E21:E95,G21:G95,I21:I95)</f>
        <v>43.09806707</v>
      </c>
      <c r="H16" s="246">
        <f t="shared" ref="H16:H17" si="6">AVERAGE(H8,H10,H12,H14)</f>
        <v>0.2961500974</v>
      </c>
      <c r="I16" s="247" t="s">
        <v>114</v>
      </c>
      <c r="J16" s="248"/>
      <c r="K16" s="249" t="s">
        <v>115</v>
      </c>
      <c r="L16" s="250">
        <f>AVERAGE(L8:L14)</f>
        <v>137.3965714</v>
      </c>
      <c r="M16" s="250">
        <f>AVERAGE(M8:M14)-90</f>
        <v>1.003428571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53"/>
      <c r="E17" s="253"/>
      <c r="F17" s="254">
        <f t="shared" si="5"/>
        <v>42.865</v>
      </c>
      <c r="G17" s="255">
        <f>AVERAGE(D21:D95,F21:F95,H21:H95,J21:J95)</f>
        <v>43.14462162</v>
      </c>
      <c r="H17" s="256">
        <f t="shared" si="6"/>
        <v>0.285610126</v>
      </c>
      <c r="I17" s="257" t="s">
        <v>117</v>
      </c>
      <c r="J17" s="253" t="s">
        <v>85</v>
      </c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30.0" customHeight="1">
      <c r="A18" s="252"/>
      <c r="B18" s="252"/>
      <c r="C18" s="252"/>
      <c r="D18" s="253"/>
      <c r="E18" s="253"/>
      <c r="F18" s="259">
        <f>AVERAGE(F8:F15)</f>
        <v>42.835</v>
      </c>
      <c r="G18" s="260">
        <f>AVERAGE(C21:J93)</f>
        <v>43.12015064</v>
      </c>
      <c r="H18" s="261">
        <f>AVERAGE(H8:H15)</f>
        <v>0.2908801117</v>
      </c>
      <c r="I18" s="253"/>
      <c r="J18" s="253"/>
      <c r="K18" s="253"/>
      <c r="L18" s="252"/>
      <c r="M18" s="252"/>
      <c r="N18" s="25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6"/>
      <c r="E19" s="6"/>
      <c r="F19" s="6"/>
      <c r="G19" s="6"/>
      <c r="H19" s="6"/>
      <c r="I19" s="6"/>
      <c r="J19" s="6"/>
      <c r="K19" s="6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262" t="str">
        <f>B8</f>
        <v>Ткаченко Кирило</v>
      </c>
      <c r="D20" s="262" t="str">
        <f>B9</f>
        <v>Лантушенко Ігор</v>
      </c>
      <c r="E20" s="3" t="str">
        <f>B10</f>
        <v>Ткаченко Кирило</v>
      </c>
      <c r="F20" s="3" t="str">
        <f>B11</f>
        <v>Лантушенко Ігор</v>
      </c>
      <c r="G20" s="3" t="str">
        <f>B12</f>
        <v>Ткаченко Кирило</v>
      </c>
      <c r="H20" s="3" t="str">
        <f>B13</f>
        <v>Лантушенко Ігор</v>
      </c>
      <c r="I20" s="3" t="str">
        <f>B14</f>
        <v>Ткаченко Кирило</v>
      </c>
      <c r="J20" s="262" t="str">
        <f>B15</f>
        <v>Лантушенко Ігор</v>
      </c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.75" customHeight="1">
      <c r="A21" s="3"/>
      <c r="B21" s="3">
        <v>1.0</v>
      </c>
      <c r="C21" s="263">
        <v>44.15</v>
      </c>
      <c r="D21" s="264">
        <v>43.237</v>
      </c>
      <c r="E21" s="264">
        <v>43.093</v>
      </c>
      <c r="F21" s="264">
        <v>43.25</v>
      </c>
      <c r="G21" s="264">
        <v>43.144</v>
      </c>
      <c r="H21" s="264">
        <v>43.203</v>
      </c>
      <c r="I21" s="264">
        <v>43.32</v>
      </c>
      <c r="J21" s="265">
        <v>43.288</v>
      </c>
      <c r="K21" s="6"/>
      <c r="L21" s="6"/>
      <c r="M21" s="6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2.0</v>
      </c>
      <c r="C22" s="266">
        <v>43.334</v>
      </c>
      <c r="D22" s="267">
        <v>43.302</v>
      </c>
      <c r="E22" s="267">
        <v>42.963</v>
      </c>
      <c r="F22" s="267">
        <v>43.33</v>
      </c>
      <c r="G22" s="267">
        <v>42.721</v>
      </c>
      <c r="H22" s="267">
        <v>43.119</v>
      </c>
      <c r="I22" s="267">
        <v>43.242</v>
      </c>
      <c r="J22" s="268">
        <v>42.851</v>
      </c>
      <c r="K22" s="6"/>
      <c r="L22" s="17"/>
      <c r="M22" s="17"/>
      <c r="N22" s="1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3.0</v>
      </c>
      <c r="C23" s="266">
        <v>43.39</v>
      </c>
      <c r="D23" s="267">
        <v>43.181</v>
      </c>
      <c r="E23" s="267">
        <v>43.005</v>
      </c>
      <c r="F23" s="267">
        <v>43.238</v>
      </c>
      <c r="G23" s="267">
        <v>43.073</v>
      </c>
      <c r="H23" s="267">
        <v>43.189</v>
      </c>
      <c r="I23" s="267">
        <v>43.319</v>
      </c>
      <c r="J23" s="268">
        <v>42.969</v>
      </c>
      <c r="K23" s="269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4.0</v>
      </c>
      <c r="C24" s="266">
        <v>43.091</v>
      </c>
      <c r="D24" s="267">
        <v>42.981</v>
      </c>
      <c r="E24" s="267">
        <v>42.815</v>
      </c>
      <c r="F24" s="267">
        <v>42.988</v>
      </c>
      <c r="G24" s="267">
        <v>42.841</v>
      </c>
      <c r="H24" s="267">
        <v>43.348</v>
      </c>
      <c r="I24" s="267">
        <v>43.319</v>
      </c>
      <c r="J24" s="268">
        <v>43.009</v>
      </c>
      <c r="K24" s="6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5.0</v>
      </c>
      <c r="C25" s="266">
        <v>43.124</v>
      </c>
      <c r="D25" s="267">
        <v>42.973</v>
      </c>
      <c r="E25" s="267">
        <v>42.86</v>
      </c>
      <c r="F25" s="267">
        <v>42.979</v>
      </c>
      <c r="G25" s="267">
        <v>42.781</v>
      </c>
      <c r="H25" s="267">
        <v>43.031</v>
      </c>
      <c r="I25" s="267">
        <v>43.247</v>
      </c>
      <c r="J25" s="268">
        <v>42.932</v>
      </c>
      <c r="K25" s="6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6.0</v>
      </c>
      <c r="C26" s="266">
        <v>42.997</v>
      </c>
      <c r="D26" s="267">
        <v>43.032</v>
      </c>
      <c r="E26" s="267">
        <v>42.91</v>
      </c>
      <c r="F26" s="267">
        <v>43.358</v>
      </c>
      <c r="G26" s="267">
        <v>42.857</v>
      </c>
      <c r="H26" s="267">
        <v>43.362</v>
      </c>
      <c r="I26" s="267">
        <v>43.299</v>
      </c>
      <c r="J26" s="268">
        <v>42.911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7.0</v>
      </c>
      <c r="C27" s="266">
        <v>42.864</v>
      </c>
      <c r="D27" s="267">
        <v>44.503</v>
      </c>
      <c r="E27" s="267">
        <v>42.842</v>
      </c>
      <c r="F27" s="267">
        <v>43.149</v>
      </c>
      <c r="G27" s="267">
        <v>43.032</v>
      </c>
      <c r="H27" s="267">
        <v>43.424</v>
      </c>
      <c r="I27" s="267">
        <v>43.335</v>
      </c>
      <c r="J27" s="268">
        <v>42.758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8.0</v>
      </c>
      <c r="C28" s="266">
        <v>42.898</v>
      </c>
      <c r="D28" s="267">
        <v>42.897</v>
      </c>
      <c r="E28" s="267">
        <v>42.896</v>
      </c>
      <c r="F28" s="267">
        <v>43.178</v>
      </c>
      <c r="G28" s="267">
        <v>42.895</v>
      </c>
      <c r="H28" s="267">
        <v>43.295</v>
      </c>
      <c r="I28" s="267">
        <v>43.266</v>
      </c>
      <c r="J28" s="268">
        <v>42.796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9.0</v>
      </c>
      <c r="C29" s="266">
        <v>43.392</v>
      </c>
      <c r="D29" s="267">
        <v>43.342</v>
      </c>
      <c r="E29" s="267">
        <v>42.764</v>
      </c>
      <c r="F29" s="267">
        <v>43.019</v>
      </c>
      <c r="G29" s="267">
        <v>43.123</v>
      </c>
      <c r="H29" s="267">
        <v>43.466</v>
      </c>
      <c r="I29" s="267">
        <v>43.317</v>
      </c>
      <c r="J29" s="268">
        <v>42.704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10.0</v>
      </c>
      <c r="C30" s="266">
        <v>43.386</v>
      </c>
      <c r="D30" s="267">
        <v>42.89</v>
      </c>
      <c r="E30" s="267">
        <v>42.985</v>
      </c>
      <c r="F30" s="267">
        <v>43.71</v>
      </c>
      <c r="G30" s="267">
        <v>42.728</v>
      </c>
      <c r="H30" s="267">
        <v>43.214</v>
      </c>
      <c r="I30" s="267">
        <v>43.154</v>
      </c>
      <c r="J30" s="268">
        <v>42.956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11.0</v>
      </c>
      <c r="C31" s="266">
        <v>43.225</v>
      </c>
      <c r="D31" s="267">
        <v>43.307</v>
      </c>
      <c r="E31" s="267">
        <v>42.914</v>
      </c>
      <c r="F31" s="267">
        <v>43.055</v>
      </c>
      <c r="G31" s="267">
        <v>43.015</v>
      </c>
      <c r="H31" s="267">
        <v>43.097</v>
      </c>
      <c r="I31" s="267">
        <v>43.468</v>
      </c>
      <c r="J31" s="268">
        <v>43.105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12.0</v>
      </c>
      <c r="C32" s="266">
        <v>44.956</v>
      </c>
      <c r="D32" s="267">
        <v>43.16</v>
      </c>
      <c r="E32" s="267">
        <v>42.691</v>
      </c>
      <c r="F32" s="267">
        <v>43.03</v>
      </c>
      <c r="G32" s="267">
        <v>42.967</v>
      </c>
      <c r="H32" s="267">
        <v>43.36</v>
      </c>
      <c r="I32" s="267">
        <v>43.215</v>
      </c>
      <c r="J32" s="268">
        <v>42.618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13.0</v>
      </c>
      <c r="C33" s="266">
        <v>43.583</v>
      </c>
      <c r="D33" s="267">
        <v>42.965</v>
      </c>
      <c r="E33" s="267">
        <v>42.923</v>
      </c>
      <c r="F33" s="267">
        <v>43.02</v>
      </c>
      <c r="G33" s="267">
        <v>42.906</v>
      </c>
      <c r="H33" s="267">
        <v>43.146</v>
      </c>
      <c r="I33" s="267">
        <v>43.219</v>
      </c>
      <c r="J33" s="268">
        <v>42.963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14.0</v>
      </c>
      <c r="C34" s="266">
        <v>42.966</v>
      </c>
      <c r="D34" s="267">
        <v>42.977</v>
      </c>
      <c r="E34" s="267">
        <v>42.895</v>
      </c>
      <c r="F34" s="267">
        <v>43.123</v>
      </c>
      <c r="G34" s="267">
        <v>42.95</v>
      </c>
      <c r="H34" s="267">
        <v>43.124</v>
      </c>
      <c r="I34" s="267">
        <v>43.064</v>
      </c>
      <c r="J34" s="268">
        <v>42.782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15.0</v>
      </c>
      <c r="C35" s="266">
        <v>42.972</v>
      </c>
      <c r="D35" s="267">
        <v>42.94</v>
      </c>
      <c r="E35" s="267">
        <v>42.94</v>
      </c>
      <c r="F35" s="267">
        <v>43.326</v>
      </c>
      <c r="G35" s="267">
        <v>43.067</v>
      </c>
      <c r="H35" s="267">
        <v>43.168</v>
      </c>
      <c r="I35" s="267">
        <v>43.312</v>
      </c>
      <c r="J35" s="268">
        <v>42.901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16.0</v>
      </c>
      <c r="C36" s="266">
        <v>42.851</v>
      </c>
      <c r="D36" s="267">
        <v>42.952</v>
      </c>
      <c r="E36" s="267">
        <v>42.698</v>
      </c>
      <c r="F36" s="267">
        <v>43.29</v>
      </c>
      <c r="G36" s="267">
        <v>42.819</v>
      </c>
      <c r="H36" s="267">
        <v>43.047</v>
      </c>
      <c r="I36" s="267">
        <v>43.311</v>
      </c>
      <c r="J36" s="268">
        <v>42.979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17.0</v>
      </c>
      <c r="C37" s="266">
        <v>42.871</v>
      </c>
      <c r="D37" s="267">
        <v>43.351</v>
      </c>
      <c r="E37" s="267">
        <v>42.875</v>
      </c>
      <c r="F37" s="267">
        <v>43.28</v>
      </c>
      <c r="G37" s="267">
        <v>42.922</v>
      </c>
      <c r="H37" s="267">
        <v>42.973</v>
      </c>
      <c r="I37" s="267">
        <v>43.248</v>
      </c>
      <c r="J37" s="268">
        <v>42.82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18.0</v>
      </c>
      <c r="C38" s="266">
        <v>42.941</v>
      </c>
      <c r="D38" s="267">
        <v>43.15</v>
      </c>
      <c r="E38" s="267">
        <v>42.839</v>
      </c>
      <c r="F38" s="267">
        <v>43.111</v>
      </c>
      <c r="G38" s="267">
        <v>42.842</v>
      </c>
      <c r="H38" s="267">
        <v>43.368</v>
      </c>
      <c r="I38" s="267">
        <v>43.332</v>
      </c>
      <c r="J38" s="268">
        <v>42.92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19.0</v>
      </c>
      <c r="C39" s="266">
        <v>43.069</v>
      </c>
      <c r="D39" s="267"/>
      <c r="E39" s="267">
        <v>43.081</v>
      </c>
      <c r="F39" s="267">
        <v>43.146</v>
      </c>
      <c r="G39" s="267">
        <v>42.846</v>
      </c>
      <c r="H39" s="267">
        <v>43.223</v>
      </c>
      <c r="I39" s="267">
        <v>43.501</v>
      </c>
      <c r="J39" s="268">
        <v>42.897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20.0</v>
      </c>
      <c r="C40" s="266">
        <v>42.946</v>
      </c>
      <c r="D40" s="267"/>
      <c r="E40" s="267">
        <v>42.86</v>
      </c>
      <c r="F40" s="267">
        <v>43.108</v>
      </c>
      <c r="G40" s="267">
        <v>42.943</v>
      </c>
      <c r="H40" s="267">
        <v>43.142</v>
      </c>
      <c r="I40" s="267">
        <v>43.213</v>
      </c>
      <c r="J40" s="268">
        <v>42.909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21.0</v>
      </c>
      <c r="C41" s="266">
        <v>42.988</v>
      </c>
      <c r="D41" s="267"/>
      <c r="E41" s="267">
        <v>43.0</v>
      </c>
      <c r="F41" s="267">
        <v>43.364</v>
      </c>
      <c r="G41" s="267">
        <v>42.971</v>
      </c>
      <c r="H41" s="267">
        <v>43.215</v>
      </c>
      <c r="I41" s="267">
        <v>43.254</v>
      </c>
      <c r="J41" s="268">
        <v>42.898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22.0</v>
      </c>
      <c r="C42" s="266">
        <v>43.152</v>
      </c>
      <c r="D42" s="267"/>
      <c r="E42" s="267">
        <v>42.822</v>
      </c>
      <c r="F42" s="267">
        <v>43.152</v>
      </c>
      <c r="G42" s="267">
        <v>42.838</v>
      </c>
      <c r="H42" s="267">
        <v>43.305</v>
      </c>
      <c r="I42" s="267">
        <v>43.375</v>
      </c>
      <c r="J42" s="268">
        <v>42.78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23.0</v>
      </c>
      <c r="C43" s="266">
        <v>43.058</v>
      </c>
      <c r="D43" s="267"/>
      <c r="E43" s="267">
        <v>42.97</v>
      </c>
      <c r="F43" s="267">
        <v>43.197</v>
      </c>
      <c r="G43" s="267">
        <v>43.119</v>
      </c>
      <c r="H43" s="267">
        <v>43.277</v>
      </c>
      <c r="I43" s="267">
        <v>43.375</v>
      </c>
      <c r="J43" s="268">
        <v>42.85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24.0</v>
      </c>
      <c r="C44" s="266">
        <v>43.073</v>
      </c>
      <c r="D44" s="267"/>
      <c r="E44" s="267">
        <v>42.915</v>
      </c>
      <c r="F44" s="267">
        <v>43.148</v>
      </c>
      <c r="G44" s="267">
        <v>42.953</v>
      </c>
      <c r="H44" s="267">
        <v>43.17</v>
      </c>
      <c r="I44" s="267">
        <v>43.644</v>
      </c>
      <c r="J44" s="268">
        <v>43.316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25.0</v>
      </c>
      <c r="C45" s="266">
        <v>42.938</v>
      </c>
      <c r="D45" s="267"/>
      <c r="E45" s="267">
        <v>43.182</v>
      </c>
      <c r="F45" s="267">
        <v>43.324</v>
      </c>
      <c r="G45" s="267">
        <v>42.873</v>
      </c>
      <c r="H45" s="267">
        <v>43.053</v>
      </c>
      <c r="I45" s="267">
        <v>43.356</v>
      </c>
      <c r="J45" s="268">
        <v>43.195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26.0</v>
      </c>
      <c r="C46" s="266">
        <v>42.869</v>
      </c>
      <c r="D46" s="267"/>
      <c r="E46" s="267">
        <v>42.887</v>
      </c>
      <c r="F46" s="267">
        <v>43.219</v>
      </c>
      <c r="G46" s="267">
        <v>42.965</v>
      </c>
      <c r="H46" s="267">
        <v>43.366</v>
      </c>
      <c r="I46" s="267">
        <v>43.368</v>
      </c>
      <c r="J46" s="268">
        <v>43.095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27.0</v>
      </c>
      <c r="C47" s="266">
        <v>43.083</v>
      </c>
      <c r="D47" s="267"/>
      <c r="E47" s="267">
        <v>43.188</v>
      </c>
      <c r="F47" s="267"/>
      <c r="G47" s="267">
        <v>42.858</v>
      </c>
      <c r="H47" s="267">
        <v>43.045</v>
      </c>
      <c r="I47" s="267">
        <v>43.404</v>
      </c>
      <c r="J47" s="268">
        <v>43.038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28.0</v>
      </c>
      <c r="C48" s="266">
        <v>42.866</v>
      </c>
      <c r="D48" s="267"/>
      <c r="E48" s="267">
        <v>42.83</v>
      </c>
      <c r="F48" s="267"/>
      <c r="G48" s="267">
        <v>42.88</v>
      </c>
      <c r="H48" s="267">
        <v>43.064</v>
      </c>
      <c r="I48" s="267">
        <v>43.25</v>
      </c>
      <c r="J48" s="268">
        <v>42.921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29.0</v>
      </c>
      <c r="C49" s="266">
        <v>43.166</v>
      </c>
      <c r="D49" s="267"/>
      <c r="E49" s="267">
        <v>42.973</v>
      </c>
      <c r="F49" s="267"/>
      <c r="G49" s="267">
        <v>42.911</v>
      </c>
      <c r="H49" s="267">
        <v>43.604</v>
      </c>
      <c r="I49" s="267">
        <v>43.259</v>
      </c>
      <c r="J49" s="268">
        <v>43.264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30.0</v>
      </c>
      <c r="C50" s="266">
        <v>43.119</v>
      </c>
      <c r="D50" s="267"/>
      <c r="E50" s="267">
        <v>42.86</v>
      </c>
      <c r="F50" s="267"/>
      <c r="G50" s="267">
        <v>43.076</v>
      </c>
      <c r="H50" s="267">
        <v>43.504</v>
      </c>
      <c r="I50" s="267">
        <v>43.52</v>
      </c>
      <c r="J50" s="268">
        <v>42.899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31.0</v>
      </c>
      <c r="C51" s="266">
        <v>43.092</v>
      </c>
      <c r="D51" s="267"/>
      <c r="E51" s="267">
        <v>42.934</v>
      </c>
      <c r="F51" s="267"/>
      <c r="G51" s="267">
        <v>43.219</v>
      </c>
      <c r="H51" s="267">
        <v>43.068</v>
      </c>
      <c r="I51" s="267">
        <v>43.495</v>
      </c>
      <c r="J51" s="268">
        <v>42.759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32.0</v>
      </c>
      <c r="C52" s="266">
        <v>43.046</v>
      </c>
      <c r="D52" s="267"/>
      <c r="E52" s="267">
        <v>43.026</v>
      </c>
      <c r="F52" s="267"/>
      <c r="G52" s="267">
        <v>42.814</v>
      </c>
      <c r="H52" s="267">
        <v>43.116</v>
      </c>
      <c r="I52" s="267">
        <v>43.58</v>
      </c>
      <c r="J52" s="268">
        <v>42.863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33.0</v>
      </c>
      <c r="C53" s="266">
        <v>42.964</v>
      </c>
      <c r="D53" s="267"/>
      <c r="E53" s="267">
        <v>42.944</v>
      </c>
      <c r="F53" s="267"/>
      <c r="G53" s="267">
        <v>42.94</v>
      </c>
      <c r="H53" s="267">
        <v>42.982</v>
      </c>
      <c r="I53" s="267">
        <v>43.16</v>
      </c>
      <c r="J53" s="268">
        <v>42.725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34.0</v>
      </c>
      <c r="C54" s="266">
        <v>43.087</v>
      </c>
      <c r="D54" s="267"/>
      <c r="E54" s="267">
        <v>43.653</v>
      </c>
      <c r="F54" s="267"/>
      <c r="G54" s="267">
        <v>42.808</v>
      </c>
      <c r="H54" s="267">
        <v>43.267</v>
      </c>
      <c r="I54" s="267">
        <v>43.198</v>
      </c>
      <c r="J54" s="268">
        <v>42.912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35.0</v>
      </c>
      <c r="C55" s="266">
        <v>43.087</v>
      </c>
      <c r="D55" s="267"/>
      <c r="E55" s="267">
        <v>43.02</v>
      </c>
      <c r="F55" s="267"/>
      <c r="G55" s="267">
        <v>42.921</v>
      </c>
      <c r="H55" s="267">
        <v>43.227</v>
      </c>
      <c r="I55" s="267">
        <v>43.324</v>
      </c>
      <c r="J55" s="268">
        <v>43.175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36.0</v>
      </c>
      <c r="C56" s="266">
        <v>42.947</v>
      </c>
      <c r="D56" s="267"/>
      <c r="E56" s="267">
        <v>43.004</v>
      </c>
      <c r="F56" s="267"/>
      <c r="G56" s="267">
        <v>42.88</v>
      </c>
      <c r="H56" s="267">
        <v>43.042</v>
      </c>
      <c r="I56" s="267">
        <v>43.038</v>
      </c>
      <c r="J56" s="268">
        <v>43.818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37.0</v>
      </c>
      <c r="C57" s="266">
        <v>44.204</v>
      </c>
      <c r="D57" s="267"/>
      <c r="E57" s="267">
        <v>43.345</v>
      </c>
      <c r="F57" s="267"/>
      <c r="G57" s="267">
        <v>42.841</v>
      </c>
      <c r="H57" s="267">
        <v>43.156</v>
      </c>
      <c r="I57" s="267">
        <v>44.174</v>
      </c>
      <c r="J57" s="268">
        <v>43.648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38.0</v>
      </c>
      <c r="C58" s="266">
        <v>43.305</v>
      </c>
      <c r="D58" s="267"/>
      <c r="E58" s="267">
        <v>42.849</v>
      </c>
      <c r="F58" s="267"/>
      <c r="G58" s="267">
        <v>43.074</v>
      </c>
      <c r="H58" s="267">
        <v>43.163</v>
      </c>
      <c r="I58" s="267">
        <v>43.364</v>
      </c>
      <c r="J58" s="268">
        <v>44.201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39.0</v>
      </c>
      <c r="C59" s="266">
        <v>43.104</v>
      </c>
      <c r="D59" s="267"/>
      <c r="E59" s="267">
        <v>42.694</v>
      </c>
      <c r="F59" s="267"/>
      <c r="G59" s="267">
        <v>42.643</v>
      </c>
      <c r="H59" s="267">
        <v>43.243</v>
      </c>
      <c r="I59" s="267">
        <v>43.293</v>
      </c>
      <c r="J59" s="268">
        <v>44.92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40.0</v>
      </c>
      <c r="C60" s="266"/>
      <c r="D60" s="267"/>
      <c r="E60" s="267">
        <v>42.73</v>
      </c>
      <c r="F60" s="267"/>
      <c r="G60" s="267">
        <v>43.443</v>
      </c>
      <c r="H60" s="267">
        <v>43.092</v>
      </c>
      <c r="I60" s="267">
        <v>43.362</v>
      </c>
      <c r="J60" s="268">
        <v>43.515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41.0</v>
      </c>
      <c r="C61" s="266"/>
      <c r="D61" s="267"/>
      <c r="E61" s="267">
        <v>42.768</v>
      </c>
      <c r="F61" s="267"/>
      <c r="G61" s="267">
        <v>43.199</v>
      </c>
      <c r="H61" s="267">
        <v>43.121</v>
      </c>
      <c r="I61" s="267">
        <v>43.72</v>
      </c>
      <c r="J61" s="268">
        <v>42.871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42.0</v>
      </c>
      <c r="C62" s="270"/>
      <c r="D62" s="267"/>
      <c r="E62" s="267">
        <v>42.688</v>
      </c>
      <c r="F62" s="267"/>
      <c r="G62" s="267"/>
      <c r="H62" s="267">
        <v>43.234</v>
      </c>
      <c r="I62" s="267"/>
      <c r="J62" s="268">
        <v>42.914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43.0</v>
      </c>
      <c r="C63" s="270"/>
      <c r="D63" s="267"/>
      <c r="E63" s="267">
        <v>42.886</v>
      </c>
      <c r="F63" s="267"/>
      <c r="G63" s="267"/>
      <c r="H63" s="267">
        <v>43.319</v>
      </c>
      <c r="I63" s="267"/>
      <c r="J63" s="268">
        <v>42.741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44.0</v>
      </c>
      <c r="C64" s="270"/>
      <c r="D64" s="267"/>
      <c r="E64" s="267"/>
      <c r="F64" s="267"/>
      <c r="G64" s="271"/>
      <c r="H64" s="267">
        <v>43.209</v>
      </c>
      <c r="I64" s="267"/>
      <c r="J64" s="268">
        <v>42.681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45.0</v>
      </c>
      <c r="C65" s="270"/>
      <c r="D65" s="267"/>
      <c r="E65" s="267"/>
      <c r="F65" s="267"/>
      <c r="G65" s="271"/>
      <c r="H65" s="267">
        <v>43.186</v>
      </c>
      <c r="I65" s="267"/>
      <c r="J65" s="268">
        <v>42.62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46.0</v>
      </c>
      <c r="C66" s="270"/>
      <c r="D66" s="267"/>
      <c r="E66" s="267"/>
      <c r="F66" s="267"/>
      <c r="G66" s="271"/>
      <c r="H66" s="267">
        <v>43.057</v>
      </c>
      <c r="I66" s="267"/>
      <c r="J66" s="272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47.0</v>
      </c>
      <c r="C67" s="270"/>
      <c r="D67" s="267"/>
      <c r="E67" s="267"/>
      <c r="F67" s="267"/>
      <c r="G67" s="271"/>
      <c r="H67" s="267">
        <v>43.0</v>
      </c>
      <c r="I67" s="267"/>
      <c r="J67" s="272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48.0</v>
      </c>
      <c r="C68" s="270"/>
      <c r="D68" s="267"/>
      <c r="E68" s="267"/>
      <c r="F68" s="267"/>
      <c r="G68" s="271"/>
      <c r="H68" s="267">
        <v>43.108</v>
      </c>
      <c r="I68" s="267"/>
      <c r="J68" s="272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49.0</v>
      </c>
      <c r="C69" s="273"/>
      <c r="D69" s="274"/>
      <c r="E69" s="274"/>
      <c r="F69" s="274"/>
      <c r="G69" s="275"/>
      <c r="H69" s="276">
        <v>43.027</v>
      </c>
      <c r="I69" s="276"/>
      <c r="J69" s="277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50.0</v>
      </c>
      <c r="C70" s="273"/>
      <c r="D70" s="274"/>
      <c r="E70" s="274"/>
      <c r="F70" s="274"/>
      <c r="G70" s="275"/>
      <c r="H70" s="276">
        <v>43.166</v>
      </c>
      <c r="I70" s="276"/>
      <c r="J70" s="27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51.0</v>
      </c>
      <c r="C71" s="273"/>
      <c r="D71" s="274"/>
      <c r="E71" s="274"/>
      <c r="F71" s="275"/>
      <c r="G71" s="275"/>
      <c r="H71" s="276">
        <v>43.118</v>
      </c>
      <c r="I71" s="276"/>
      <c r="J71" s="27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52.0</v>
      </c>
      <c r="C72" s="273"/>
      <c r="D72" s="274"/>
      <c r="E72" s="274"/>
      <c r="F72" s="275"/>
      <c r="G72" s="275"/>
      <c r="H72" s="276">
        <v>43.019</v>
      </c>
      <c r="I72" s="276"/>
      <c r="J72" s="27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53.0</v>
      </c>
      <c r="C73" s="273"/>
      <c r="D73" s="274"/>
      <c r="E73" s="274"/>
      <c r="F73" s="275"/>
      <c r="G73" s="275"/>
      <c r="H73" s="276">
        <v>42.99</v>
      </c>
      <c r="I73" s="276"/>
      <c r="J73" s="27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54.0</v>
      </c>
      <c r="C74" s="273"/>
      <c r="D74" s="274"/>
      <c r="E74" s="274"/>
      <c r="F74" s="275"/>
      <c r="G74" s="275"/>
      <c r="H74" s="276">
        <v>43.126</v>
      </c>
      <c r="I74" s="276"/>
      <c r="J74" s="27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55.0</v>
      </c>
      <c r="C75" s="273"/>
      <c r="D75" s="274"/>
      <c r="E75" s="274"/>
      <c r="F75" s="275"/>
      <c r="G75" s="275"/>
      <c r="H75" s="276">
        <v>44.128</v>
      </c>
      <c r="I75" s="276"/>
      <c r="J75" s="27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56.0</v>
      </c>
      <c r="C76" s="273"/>
      <c r="D76" s="275"/>
      <c r="E76" s="274"/>
      <c r="F76" s="275"/>
      <c r="G76" s="275"/>
      <c r="H76" s="276">
        <v>43.032</v>
      </c>
      <c r="I76" s="276"/>
      <c r="J76" s="27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57.0</v>
      </c>
      <c r="C77" s="273"/>
      <c r="D77" s="275"/>
      <c r="E77" s="274"/>
      <c r="F77" s="275"/>
      <c r="G77" s="275"/>
      <c r="H77" s="276">
        <v>43.121</v>
      </c>
      <c r="I77" s="276"/>
      <c r="J77" s="27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58.0</v>
      </c>
      <c r="C78" s="278"/>
      <c r="D78" s="6"/>
      <c r="E78" s="276"/>
      <c r="F78" s="6"/>
      <c r="G78" s="6"/>
      <c r="H78" s="276">
        <v>43.076</v>
      </c>
      <c r="I78" s="276"/>
      <c r="J78" s="27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59.0</v>
      </c>
      <c r="C79" s="278"/>
      <c r="D79" s="6"/>
      <c r="E79" s="276"/>
      <c r="F79" s="6"/>
      <c r="G79" s="6"/>
      <c r="H79" s="276">
        <v>43.19</v>
      </c>
      <c r="I79" s="276"/>
      <c r="J79" s="277"/>
      <c r="K79" s="6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60.0</v>
      </c>
      <c r="C80" s="278"/>
      <c r="D80" s="6"/>
      <c r="E80" s="276"/>
      <c r="F80" s="6"/>
      <c r="G80" s="6"/>
      <c r="H80" s="6"/>
      <c r="I80" s="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61.0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62.0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63.0</v>
      </c>
      <c r="C83" s="279"/>
      <c r="D83" s="280"/>
      <c r="E83" s="280"/>
      <c r="F83" s="280"/>
      <c r="G83" s="280"/>
      <c r="H83" s="280"/>
      <c r="I83" s="280"/>
      <c r="J83" s="281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/>
      <c r="C84" s="3"/>
      <c r="D84" s="6"/>
      <c r="E84" s="6"/>
      <c r="F84" s="6"/>
      <c r="G84" s="6"/>
      <c r="H84" s="6"/>
      <c r="I84" s="6"/>
      <c r="J84" s="6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10">
    <mergeCell ref="F6:H6"/>
    <mergeCell ref="I6:I7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22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21</v>
      </c>
      <c r="C8" s="189">
        <v>7.0</v>
      </c>
      <c r="D8" s="190">
        <f>COUNTA(C21:C85)</f>
        <v>29</v>
      </c>
      <c r="E8" s="191">
        <f>COUNTA(C21:C85)</f>
        <v>29</v>
      </c>
      <c r="F8" s="282">
        <f>MIN(C21:C84)</f>
        <v>42.937</v>
      </c>
      <c r="G8" s="193">
        <f>AVERAGE(C21:C87)</f>
        <v>43.215</v>
      </c>
      <c r="H8" s="194">
        <f t="shared" ref="H8:H15" si="2">G8-F8</f>
        <v>0.278</v>
      </c>
      <c r="I8" s="195">
        <v>0.014548611111111111</v>
      </c>
      <c r="J8" s="196">
        <f t="shared" ref="J8:K8" si="1">I8</f>
        <v>0.01454861111</v>
      </c>
      <c r="K8" s="197">
        <f t="shared" si="1"/>
        <v>0.01454861111</v>
      </c>
      <c r="L8" s="198">
        <v>138.213</v>
      </c>
      <c r="M8" s="199">
        <v>91.859</v>
      </c>
      <c r="N8" s="200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21</v>
      </c>
      <c r="C9" s="203">
        <v>12.0</v>
      </c>
      <c r="D9" s="204">
        <f>COUNTA(D21:D85)+D8+1</f>
        <v>86</v>
      </c>
      <c r="E9" s="205">
        <f>COUNTA(D21:D85)+1</f>
        <v>57</v>
      </c>
      <c r="F9" s="283">
        <f>MIN(D21:D84)</f>
        <v>42.551</v>
      </c>
      <c r="G9" s="284">
        <f>AVERAGE(D21:D86)</f>
        <v>42.77758929</v>
      </c>
      <c r="H9" s="208">
        <f t="shared" si="2"/>
        <v>0.2265892857</v>
      </c>
      <c r="I9" s="209">
        <v>0.04387731481481481</v>
      </c>
      <c r="J9" s="210">
        <f t="shared" ref="J9:J15" si="3">I9-I8</f>
        <v>0.0293287037</v>
      </c>
      <c r="K9" s="211">
        <f>J9+K8</f>
        <v>0.04387731481</v>
      </c>
      <c r="L9" s="212">
        <v>137.149</v>
      </c>
      <c r="M9" s="222">
        <v>90.12</v>
      </c>
      <c r="N9" s="214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38</v>
      </c>
      <c r="C10" s="203">
        <v>5.0</v>
      </c>
      <c r="D10" s="204">
        <f>COUNTA(E21:E85)+D9+1</f>
        <v>146</v>
      </c>
      <c r="E10" s="205">
        <f>COUNTA(E21:E85)+1</f>
        <v>60</v>
      </c>
      <c r="F10" s="224">
        <f>MIN(E21:E86)</f>
        <v>42.843</v>
      </c>
      <c r="G10" s="216">
        <f>AVERAGE(E21:E87)</f>
        <v>43.17201695</v>
      </c>
      <c r="H10" s="208">
        <f t="shared" si="2"/>
        <v>0.3290169492</v>
      </c>
      <c r="I10" s="209">
        <v>0.07493055555555556</v>
      </c>
      <c r="J10" s="210">
        <f t="shared" si="3"/>
        <v>0.03105324074</v>
      </c>
      <c r="K10" s="211">
        <f>J10</f>
        <v>0.03105324074</v>
      </c>
      <c r="L10" s="217">
        <v>137.261</v>
      </c>
      <c r="M10" s="222">
        <v>90.912</v>
      </c>
      <c r="N10" s="214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21</v>
      </c>
      <c r="C11" s="203">
        <v>13.0</v>
      </c>
      <c r="D11" s="204">
        <f>COUNTA(F21:F85)+D10+1</f>
        <v>166</v>
      </c>
      <c r="E11" s="205">
        <f>COUNTA(F21:F85)+1</f>
        <v>20</v>
      </c>
      <c r="F11" s="215">
        <f>MIN(F21:F86)</f>
        <v>43.13</v>
      </c>
      <c r="G11" s="216">
        <f>AVERAGE(F21:F86)</f>
        <v>43.31089474</v>
      </c>
      <c r="H11" s="208">
        <f t="shared" si="2"/>
        <v>0.1808947368</v>
      </c>
      <c r="I11" s="209">
        <v>0.08605324074074074</v>
      </c>
      <c r="J11" s="210">
        <f t="shared" si="3"/>
        <v>0.01112268519</v>
      </c>
      <c r="K11" s="211">
        <f t="shared" ref="K11:K14" si="4">J11+K9</f>
        <v>0.055</v>
      </c>
      <c r="L11" s="217">
        <v>137.455</v>
      </c>
      <c r="M11" s="222">
        <v>90.774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23" t="s">
        <v>38</v>
      </c>
      <c r="C12" s="219">
        <v>15.0</v>
      </c>
      <c r="D12" s="204">
        <f>COUNTA(G21:G85)+D11+1</f>
        <v>219</v>
      </c>
      <c r="E12" s="205">
        <f>COUNTA(G21:G85)+1</f>
        <v>53</v>
      </c>
      <c r="F12" s="215">
        <f>MIN(G21:G86)</f>
        <v>42.812</v>
      </c>
      <c r="G12" s="216">
        <f>AVERAGE(G21:G886)</f>
        <v>43.13394231</v>
      </c>
      <c r="H12" s="208">
        <f t="shared" si="2"/>
        <v>0.3219423077</v>
      </c>
      <c r="I12" s="209">
        <v>0.11359953703703704</v>
      </c>
      <c r="J12" s="210">
        <f t="shared" si="3"/>
        <v>0.0275462963</v>
      </c>
      <c r="K12" s="211">
        <f t="shared" si="4"/>
        <v>0.05859953704</v>
      </c>
      <c r="L12" s="212">
        <v>136.641</v>
      </c>
      <c r="M12" s="222">
        <v>90.622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02" t="s">
        <v>21</v>
      </c>
      <c r="C13" s="219">
        <v>18.0</v>
      </c>
      <c r="D13" s="204">
        <f>COUNTA(H21:H83)+D12+1</f>
        <v>270</v>
      </c>
      <c r="E13" s="205">
        <f>COUNTA(H21:H83)+1</f>
        <v>51</v>
      </c>
      <c r="F13" s="218">
        <f>MIN(H21:H85)</f>
        <v>42.946</v>
      </c>
      <c r="G13" s="216">
        <f>AVERAGE(H21:H85)</f>
        <v>43.21156</v>
      </c>
      <c r="H13" s="208">
        <f t="shared" si="2"/>
        <v>0.26556</v>
      </c>
      <c r="I13" s="209">
        <v>0.14019675925925926</v>
      </c>
      <c r="J13" s="210">
        <f t="shared" si="3"/>
        <v>0.02659722222</v>
      </c>
      <c r="K13" s="225">
        <f t="shared" si="4"/>
        <v>0.08159722222</v>
      </c>
      <c r="L13" s="212">
        <v>138.154</v>
      </c>
      <c r="M13" s="213">
        <v>91.751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23" t="s">
        <v>38</v>
      </c>
      <c r="C14" s="219">
        <v>9.0</v>
      </c>
      <c r="D14" s="204">
        <f>COUNTA(I21:I85)+D13+1</f>
        <v>300</v>
      </c>
      <c r="E14" s="205">
        <f>COUNTA(I21:I85)+1</f>
        <v>30</v>
      </c>
      <c r="F14" s="220">
        <f>MIN(I21:I86)</f>
        <v>42.722</v>
      </c>
      <c r="G14" s="221">
        <f>AVERAGE(I21:I86)</f>
        <v>43.03410345</v>
      </c>
      <c r="H14" s="208">
        <f t="shared" si="2"/>
        <v>0.3121034483</v>
      </c>
      <c r="I14" s="209">
        <v>0.15623842592592593</v>
      </c>
      <c r="J14" s="210">
        <f t="shared" si="3"/>
        <v>0.01604166667</v>
      </c>
      <c r="K14" s="285">
        <f t="shared" si="4"/>
        <v>0.0746412037</v>
      </c>
      <c r="L14" s="226">
        <v>136.737</v>
      </c>
      <c r="M14" s="222">
        <v>90.834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38</v>
      </c>
      <c r="C15" s="229">
        <v>7.0</v>
      </c>
      <c r="D15" s="230">
        <f>COUNTA(J21:J85)+D14+1</f>
        <v>319</v>
      </c>
      <c r="E15" s="231">
        <f>COUNTA(J21:J85)+1</f>
        <v>19</v>
      </c>
      <c r="F15" s="286">
        <f>MIN(J21:J86)</f>
        <v>43.176</v>
      </c>
      <c r="G15" s="287">
        <f>AVERAGE(J21:J86)</f>
        <v>43.66094444</v>
      </c>
      <c r="H15" s="234">
        <f t="shared" si="2"/>
        <v>0.4849444444</v>
      </c>
      <c r="I15" s="235" t="str">
        <f>'Загальні результати'!G6</f>
        <v>4:00:17</v>
      </c>
      <c r="J15" s="236">
        <f t="shared" si="3"/>
        <v>0.010625</v>
      </c>
      <c r="K15" s="237">
        <f>J15+K14</f>
        <v>0.0852662037</v>
      </c>
      <c r="L15" s="238"/>
      <c r="M15" s="239"/>
      <c r="N15" s="240"/>
      <c r="O15" s="106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3"/>
      <c r="D16" s="243"/>
      <c r="E16" s="243"/>
      <c r="F16" s="244">
        <f>AVERAGE(F8,F9,F11,F13)</f>
        <v>42.891</v>
      </c>
      <c r="G16" s="245">
        <f>AVERAGE(C21:C95,D21:D95,F21:F95,H21:H95)</f>
        <v>43.06665584</v>
      </c>
      <c r="H16" s="246">
        <f>AVERAGE(H8,H9,H11,H13)</f>
        <v>0.2377610056</v>
      </c>
      <c r="I16" s="247" t="s">
        <v>118</v>
      </c>
      <c r="J16" s="248"/>
      <c r="K16" s="249" t="s">
        <v>115</v>
      </c>
      <c r="L16" s="250">
        <f>AVERAGE(L8:L14)</f>
        <v>137.3728571</v>
      </c>
      <c r="M16" s="250">
        <f>AVERAGE(M8:M14)-90</f>
        <v>0.9817142857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53"/>
      <c r="E17" s="253"/>
      <c r="F17" s="254">
        <f>AVERAGE(F10,F12,F15,F14)</f>
        <v>42.88825</v>
      </c>
      <c r="G17" s="255">
        <f>AVERAGE(E21:E95,G21:G95,I21:I95,J21:J95)</f>
        <v>43.18987342</v>
      </c>
      <c r="H17" s="256">
        <f>AVERAGE(H10,H12,H15,H14)</f>
        <v>0.3620017874</v>
      </c>
      <c r="I17" s="257" t="s">
        <v>119</v>
      </c>
      <c r="J17" s="253" t="s">
        <v>85</v>
      </c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30.0" customHeight="1">
      <c r="A18" s="252"/>
      <c r="B18" s="252"/>
      <c r="C18" s="252"/>
      <c r="D18" s="253"/>
      <c r="E18" s="253"/>
      <c r="F18" s="259">
        <f>AVERAGE(F8:F15)</f>
        <v>42.889625</v>
      </c>
      <c r="G18" s="260">
        <f>AVERAGE(C21:J93)</f>
        <v>43.12905449</v>
      </c>
      <c r="H18" s="261">
        <f>AVERAGE(H8:H15)</f>
        <v>0.2998813965</v>
      </c>
      <c r="I18" s="253"/>
      <c r="J18" s="253"/>
      <c r="K18" s="253"/>
      <c r="L18" s="252"/>
      <c r="M18" s="252"/>
      <c r="N18" s="25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6"/>
      <c r="E19" s="6"/>
      <c r="F19" s="6"/>
      <c r="G19" s="6"/>
      <c r="H19" s="6"/>
      <c r="I19" s="6"/>
      <c r="J19" s="6"/>
      <c r="K19" s="6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262" t="str">
        <f>B8</f>
        <v>Міфтахутдінов Ільяс</v>
      </c>
      <c r="D20" s="262" t="str">
        <f>B9</f>
        <v>Міфтахутдінов Ільяс</v>
      </c>
      <c r="E20" s="3" t="str">
        <f>B10</f>
        <v>Якусик Дмитро</v>
      </c>
      <c r="F20" s="3" t="str">
        <f>B11</f>
        <v>Міфтахутдінов Ільяс</v>
      </c>
      <c r="G20" s="3" t="str">
        <f>B12</f>
        <v>Якусик Дмитро</v>
      </c>
      <c r="H20" s="3" t="str">
        <f>B13</f>
        <v>Міфтахутдінов Ільяс</v>
      </c>
      <c r="I20" s="3" t="str">
        <f>B14</f>
        <v>Якусик Дмитро</v>
      </c>
      <c r="J20" s="262" t="str">
        <f>B15</f>
        <v>Якусик Дмитро</v>
      </c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.75" customHeight="1">
      <c r="A21" s="3"/>
      <c r="B21" s="3">
        <v>1.0</v>
      </c>
      <c r="C21" s="263">
        <v>44.589</v>
      </c>
      <c r="D21" s="264">
        <v>42.903</v>
      </c>
      <c r="E21" s="264">
        <v>43.496</v>
      </c>
      <c r="F21" s="264">
        <v>43.745</v>
      </c>
      <c r="G21" s="264">
        <v>43.642</v>
      </c>
      <c r="H21" s="264">
        <v>43.341</v>
      </c>
      <c r="I21" s="264">
        <v>43.106</v>
      </c>
      <c r="J21" s="265">
        <v>43.96</v>
      </c>
      <c r="K21" s="6"/>
      <c r="L21" s="6"/>
      <c r="M21" s="6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2.0</v>
      </c>
      <c r="C22" s="266">
        <v>43.463</v>
      </c>
      <c r="D22" s="267">
        <v>42.657</v>
      </c>
      <c r="E22" s="267">
        <v>43.205</v>
      </c>
      <c r="F22" s="267">
        <v>43.422</v>
      </c>
      <c r="G22" s="267">
        <v>42.95</v>
      </c>
      <c r="H22" s="267">
        <v>43.189</v>
      </c>
      <c r="I22" s="267">
        <v>43.071</v>
      </c>
      <c r="J22" s="268">
        <v>44.021</v>
      </c>
      <c r="K22" s="6"/>
      <c r="L22" s="17"/>
      <c r="M22" s="17"/>
      <c r="N22" s="1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3.0</v>
      </c>
      <c r="C23" s="266">
        <v>43.253</v>
      </c>
      <c r="D23" s="267">
        <v>42.881</v>
      </c>
      <c r="E23" s="267">
        <v>43.655</v>
      </c>
      <c r="F23" s="267">
        <v>43.347</v>
      </c>
      <c r="G23" s="267">
        <v>43.246</v>
      </c>
      <c r="H23" s="267">
        <v>43.248</v>
      </c>
      <c r="I23" s="267">
        <v>43.765</v>
      </c>
      <c r="J23" s="268">
        <v>43.454</v>
      </c>
      <c r="K23" s="269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4.0</v>
      </c>
      <c r="C24" s="266">
        <v>43.232</v>
      </c>
      <c r="D24" s="267">
        <v>42.653</v>
      </c>
      <c r="E24" s="267">
        <v>43.658</v>
      </c>
      <c r="F24" s="267">
        <v>43.375</v>
      </c>
      <c r="G24" s="267">
        <v>43.047</v>
      </c>
      <c r="H24" s="267">
        <v>43.294</v>
      </c>
      <c r="I24" s="267">
        <v>43.238</v>
      </c>
      <c r="J24" s="268">
        <v>43.369</v>
      </c>
      <c r="K24" s="6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5.0</v>
      </c>
      <c r="C25" s="266">
        <v>43.055</v>
      </c>
      <c r="D25" s="267">
        <v>42.825</v>
      </c>
      <c r="E25" s="267">
        <v>43.467</v>
      </c>
      <c r="F25" s="267">
        <v>43.402</v>
      </c>
      <c r="G25" s="267">
        <v>43.195</v>
      </c>
      <c r="H25" s="267">
        <v>43.401</v>
      </c>
      <c r="I25" s="267">
        <v>43.086</v>
      </c>
      <c r="J25" s="268">
        <v>43.299</v>
      </c>
      <c r="K25" s="6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6.0</v>
      </c>
      <c r="C26" s="266">
        <v>43.032</v>
      </c>
      <c r="D26" s="267">
        <v>42.647</v>
      </c>
      <c r="E26" s="267">
        <v>43.243</v>
      </c>
      <c r="F26" s="267">
        <v>43.327</v>
      </c>
      <c r="G26" s="267">
        <v>43.087</v>
      </c>
      <c r="H26" s="267">
        <v>43.186</v>
      </c>
      <c r="I26" s="267">
        <v>43.221</v>
      </c>
      <c r="J26" s="268">
        <v>43.405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7.0</v>
      </c>
      <c r="C27" s="266">
        <v>43.201</v>
      </c>
      <c r="D27" s="267">
        <v>42.751</v>
      </c>
      <c r="E27" s="267">
        <v>42.991</v>
      </c>
      <c r="F27" s="267">
        <v>43.191</v>
      </c>
      <c r="G27" s="267">
        <v>43.095</v>
      </c>
      <c r="H27" s="267">
        <v>43.117</v>
      </c>
      <c r="I27" s="267">
        <v>43.298</v>
      </c>
      <c r="J27" s="268">
        <v>43.356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8.0</v>
      </c>
      <c r="C28" s="266">
        <v>43.017</v>
      </c>
      <c r="D28" s="267">
        <v>42.653</v>
      </c>
      <c r="E28" s="267">
        <v>43.527</v>
      </c>
      <c r="F28" s="267">
        <v>43.155</v>
      </c>
      <c r="G28" s="267">
        <v>43.281</v>
      </c>
      <c r="H28" s="267">
        <v>43.154</v>
      </c>
      <c r="I28" s="267">
        <v>42.94</v>
      </c>
      <c r="J28" s="268">
        <v>43.496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9.0</v>
      </c>
      <c r="C29" s="266">
        <v>42.937</v>
      </c>
      <c r="D29" s="267">
        <v>42.725</v>
      </c>
      <c r="E29" s="267">
        <v>43.195</v>
      </c>
      <c r="F29" s="267">
        <v>43.212</v>
      </c>
      <c r="G29" s="267">
        <v>43.122</v>
      </c>
      <c r="H29" s="267">
        <v>43.233</v>
      </c>
      <c r="I29" s="267">
        <v>42.786</v>
      </c>
      <c r="J29" s="268">
        <v>43.827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10.0</v>
      </c>
      <c r="C30" s="266">
        <v>43.341</v>
      </c>
      <c r="D30" s="267">
        <v>42.596</v>
      </c>
      <c r="E30" s="267">
        <v>43.108</v>
      </c>
      <c r="F30" s="267">
        <v>43.583</v>
      </c>
      <c r="G30" s="267">
        <v>43.154</v>
      </c>
      <c r="H30" s="267">
        <v>43.157</v>
      </c>
      <c r="I30" s="267">
        <v>43.174</v>
      </c>
      <c r="J30" s="268">
        <v>43.625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11.0</v>
      </c>
      <c r="C31" s="266">
        <v>43.161</v>
      </c>
      <c r="D31" s="267">
        <v>42.614</v>
      </c>
      <c r="E31" s="267">
        <v>43.056</v>
      </c>
      <c r="F31" s="267">
        <v>43.14</v>
      </c>
      <c r="G31" s="267">
        <v>43.455</v>
      </c>
      <c r="H31" s="267">
        <v>43.697</v>
      </c>
      <c r="I31" s="267">
        <v>42.85</v>
      </c>
      <c r="J31" s="268">
        <v>44.207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12.0</v>
      </c>
      <c r="C32" s="266">
        <v>43.592</v>
      </c>
      <c r="D32" s="267">
        <v>42.64</v>
      </c>
      <c r="E32" s="267">
        <v>43.241</v>
      </c>
      <c r="F32" s="267">
        <v>43.309</v>
      </c>
      <c r="G32" s="267">
        <v>43.088</v>
      </c>
      <c r="H32" s="267">
        <v>43.183</v>
      </c>
      <c r="I32" s="267">
        <v>42.866</v>
      </c>
      <c r="J32" s="268">
        <v>45.081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13.0</v>
      </c>
      <c r="C33" s="266">
        <v>44.257</v>
      </c>
      <c r="D33" s="267">
        <v>42.713</v>
      </c>
      <c r="E33" s="267">
        <v>43.099</v>
      </c>
      <c r="F33" s="267">
        <v>43.146</v>
      </c>
      <c r="G33" s="267">
        <v>43.088</v>
      </c>
      <c r="H33" s="267">
        <v>43.017</v>
      </c>
      <c r="I33" s="267">
        <v>42.96</v>
      </c>
      <c r="J33" s="268">
        <v>43.908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14.0</v>
      </c>
      <c r="C34" s="266">
        <v>43.077</v>
      </c>
      <c r="D34" s="267">
        <v>42.874</v>
      </c>
      <c r="E34" s="267">
        <v>42.986</v>
      </c>
      <c r="F34" s="267">
        <v>43.223</v>
      </c>
      <c r="G34" s="267">
        <v>42.957</v>
      </c>
      <c r="H34" s="267">
        <v>43.021</v>
      </c>
      <c r="I34" s="267">
        <v>42.799</v>
      </c>
      <c r="J34" s="268">
        <v>43.304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15.0</v>
      </c>
      <c r="C35" s="266">
        <v>43.068</v>
      </c>
      <c r="D35" s="267">
        <v>43.028</v>
      </c>
      <c r="E35" s="267">
        <v>43.356</v>
      </c>
      <c r="F35" s="267">
        <v>43.165</v>
      </c>
      <c r="G35" s="267">
        <v>42.986</v>
      </c>
      <c r="H35" s="267">
        <v>43.223</v>
      </c>
      <c r="I35" s="267">
        <v>42.722</v>
      </c>
      <c r="J35" s="268">
        <v>43.526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16.0</v>
      </c>
      <c r="C36" s="266">
        <v>43.112</v>
      </c>
      <c r="D36" s="267">
        <v>42.669</v>
      </c>
      <c r="E36" s="267">
        <v>42.98</v>
      </c>
      <c r="F36" s="267">
        <v>43.34</v>
      </c>
      <c r="G36" s="267">
        <v>42.993</v>
      </c>
      <c r="H36" s="267">
        <v>43.183</v>
      </c>
      <c r="I36" s="267">
        <v>42.792</v>
      </c>
      <c r="J36" s="268">
        <v>43.639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17.0</v>
      </c>
      <c r="C37" s="266">
        <v>43.049</v>
      </c>
      <c r="D37" s="267">
        <v>42.779</v>
      </c>
      <c r="E37" s="267">
        <v>43.076</v>
      </c>
      <c r="F37" s="267">
        <v>43.13</v>
      </c>
      <c r="G37" s="267">
        <v>43.748</v>
      </c>
      <c r="H37" s="267">
        <v>43.149</v>
      </c>
      <c r="I37" s="267">
        <v>43.001</v>
      </c>
      <c r="J37" s="268">
        <v>43.176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18.0</v>
      </c>
      <c r="C38" s="266">
        <v>42.939</v>
      </c>
      <c r="D38" s="267">
        <v>42.633</v>
      </c>
      <c r="E38" s="267">
        <v>43.125</v>
      </c>
      <c r="F38" s="267">
        <v>43.31</v>
      </c>
      <c r="G38" s="267">
        <v>43.052</v>
      </c>
      <c r="H38" s="267">
        <v>43.16</v>
      </c>
      <c r="I38" s="267">
        <v>42.757</v>
      </c>
      <c r="J38" s="268">
        <v>43.244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19.0</v>
      </c>
      <c r="C39" s="266">
        <v>42.982</v>
      </c>
      <c r="D39" s="267">
        <v>42.608</v>
      </c>
      <c r="E39" s="267">
        <v>43.218</v>
      </c>
      <c r="F39" s="267">
        <v>43.385</v>
      </c>
      <c r="G39" s="267">
        <v>43.058</v>
      </c>
      <c r="H39" s="267">
        <v>43.224</v>
      </c>
      <c r="I39" s="267">
        <v>42.752</v>
      </c>
      <c r="J39" s="268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20.0</v>
      </c>
      <c r="C40" s="266">
        <v>43.021</v>
      </c>
      <c r="D40" s="267">
        <v>42.551</v>
      </c>
      <c r="E40" s="267">
        <v>43.281</v>
      </c>
      <c r="F40" s="267"/>
      <c r="G40" s="267">
        <v>42.949</v>
      </c>
      <c r="H40" s="267">
        <v>43.089</v>
      </c>
      <c r="I40" s="267">
        <v>42.892</v>
      </c>
      <c r="J40" s="268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21.0</v>
      </c>
      <c r="C41" s="266">
        <v>42.977</v>
      </c>
      <c r="D41" s="267">
        <v>42.91</v>
      </c>
      <c r="E41" s="267">
        <v>42.941</v>
      </c>
      <c r="F41" s="267"/>
      <c r="G41" s="267">
        <v>42.886</v>
      </c>
      <c r="H41" s="267">
        <v>43.115</v>
      </c>
      <c r="I41" s="267">
        <v>42.885</v>
      </c>
      <c r="J41" s="268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22.0</v>
      </c>
      <c r="C42" s="266">
        <v>43.268</v>
      </c>
      <c r="D42" s="267">
        <v>43.068</v>
      </c>
      <c r="E42" s="267">
        <v>43.01</v>
      </c>
      <c r="F42" s="267"/>
      <c r="G42" s="267">
        <v>43.064</v>
      </c>
      <c r="H42" s="267">
        <v>43.16</v>
      </c>
      <c r="I42" s="267">
        <v>43.0</v>
      </c>
      <c r="J42" s="268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23.0</v>
      </c>
      <c r="C43" s="266">
        <v>43.147</v>
      </c>
      <c r="D43" s="267">
        <v>42.607</v>
      </c>
      <c r="E43" s="267">
        <v>42.941</v>
      </c>
      <c r="F43" s="267"/>
      <c r="G43" s="267">
        <v>43.327</v>
      </c>
      <c r="H43" s="267">
        <v>43.127</v>
      </c>
      <c r="I43" s="267">
        <v>42.955</v>
      </c>
      <c r="J43" s="268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24.0</v>
      </c>
      <c r="C44" s="266">
        <v>43.035</v>
      </c>
      <c r="D44" s="267">
        <v>42.709</v>
      </c>
      <c r="E44" s="267">
        <v>43.442</v>
      </c>
      <c r="F44" s="267"/>
      <c r="G44" s="267">
        <v>43.069</v>
      </c>
      <c r="H44" s="267">
        <v>43.354</v>
      </c>
      <c r="I44" s="267">
        <v>42.951</v>
      </c>
      <c r="J44" s="268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25.0</v>
      </c>
      <c r="C45" s="266">
        <v>43.19</v>
      </c>
      <c r="D45" s="267">
        <v>43.186</v>
      </c>
      <c r="E45" s="267">
        <v>43.215</v>
      </c>
      <c r="F45" s="267"/>
      <c r="G45" s="267">
        <v>43.364</v>
      </c>
      <c r="H45" s="267">
        <v>43.288</v>
      </c>
      <c r="I45" s="267">
        <v>42.983</v>
      </c>
      <c r="J45" s="268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26.0</v>
      </c>
      <c r="C46" s="266">
        <v>42.973</v>
      </c>
      <c r="D46" s="267">
        <v>42.662</v>
      </c>
      <c r="E46" s="267">
        <v>43.234</v>
      </c>
      <c r="F46" s="267"/>
      <c r="G46" s="267">
        <v>43.089</v>
      </c>
      <c r="H46" s="267">
        <v>43.321</v>
      </c>
      <c r="I46" s="267">
        <v>43.18</v>
      </c>
      <c r="J46" s="268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27.0</v>
      </c>
      <c r="C47" s="266">
        <v>42.979</v>
      </c>
      <c r="D47" s="267">
        <v>42.601</v>
      </c>
      <c r="E47" s="267">
        <v>43.169</v>
      </c>
      <c r="F47" s="267"/>
      <c r="G47" s="267">
        <v>43.268</v>
      </c>
      <c r="H47" s="267">
        <v>43.278</v>
      </c>
      <c r="I47" s="267">
        <v>43.719</v>
      </c>
      <c r="J47" s="268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28.0</v>
      </c>
      <c r="C48" s="266">
        <v>42.998</v>
      </c>
      <c r="D48" s="267">
        <v>43.22</v>
      </c>
      <c r="E48" s="267">
        <v>43.013</v>
      </c>
      <c r="F48" s="267"/>
      <c r="G48" s="267">
        <v>43.223</v>
      </c>
      <c r="H48" s="267">
        <v>43.222</v>
      </c>
      <c r="I48" s="267">
        <v>42.973</v>
      </c>
      <c r="J48" s="268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29.0</v>
      </c>
      <c r="C49" s="266">
        <v>43.29</v>
      </c>
      <c r="D49" s="267">
        <v>42.705</v>
      </c>
      <c r="E49" s="267">
        <v>43.079</v>
      </c>
      <c r="F49" s="267"/>
      <c r="G49" s="267">
        <v>44.032</v>
      </c>
      <c r="H49" s="267">
        <v>43.137</v>
      </c>
      <c r="I49" s="267">
        <v>43.267</v>
      </c>
      <c r="J49" s="268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30.0</v>
      </c>
      <c r="C50" s="266"/>
      <c r="D50" s="267">
        <v>42.7</v>
      </c>
      <c r="E50" s="267">
        <v>43.325</v>
      </c>
      <c r="F50" s="267"/>
      <c r="G50" s="267">
        <v>43.107</v>
      </c>
      <c r="H50" s="267">
        <v>43.044</v>
      </c>
      <c r="I50" s="267"/>
      <c r="J50" s="268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31.0</v>
      </c>
      <c r="C51" s="266"/>
      <c r="D51" s="267">
        <v>42.625</v>
      </c>
      <c r="E51" s="267">
        <v>43.119</v>
      </c>
      <c r="F51" s="267"/>
      <c r="G51" s="267">
        <v>42.93</v>
      </c>
      <c r="H51" s="267">
        <v>42.946</v>
      </c>
      <c r="I51" s="267"/>
      <c r="J51" s="268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32.0</v>
      </c>
      <c r="C52" s="266"/>
      <c r="D52" s="267">
        <v>42.697</v>
      </c>
      <c r="E52" s="267">
        <v>42.945</v>
      </c>
      <c r="F52" s="267"/>
      <c r="G52" s="267">
        <v>43.093</v>
      </c>
      <c r="H52" s="267">
        <v>43.131</v>
      </c>
      <c r="I52" s="267"/>
      <c r="J52" s="268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33.0</v>
      </c>
      <c r="C53" s="266"/>
      <c r="D53" s="267">
        <v>42.664</v>
      </c>
      <c r="E53" s="267">
        <v>43.732</v>
      </c>
      <c r="F53" s="267"/>
      <c r="G53" s="267">
        <v>43.066</v>
      </c>
      <c r="H53" s="267">
        <v>43.202</v>
      </c>
      <c r="I53" s="267"/>
      <c r="J53" s="268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34.0</v>
      </c>
      <c r="C54" s="266"/>
      <c r="D54" s="267">
        <v>42.687</v>
      </c>
      <c r="E54" s="267">
        <v>42.994</v>
      </c>
      <c r="F54" s="267"/>
      <c r="G54" s="267">
        <v>43.0</v>
      </c>
      <c r="H54" s="267">
        <v>43.152</v>
      </c>
      <c r="I54" s="267"/>
      <c r="J54" s="268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35.0</v>
      </c>
      <c r="C55" s="266"/>
      <c r="D55" s="267">
        <v>42.7</v>
      </c>
      <c r="E55" s="267">
        <v>43.062</v>
      </c>
      <c r="F55" s="267"/>
      <c r="G55" s="267">
        <v>43.037</v>
      </c>
      <c r="H55" s="267">
        <v>43.718</v>
      </c>
      <c r="I55" s="267"/>
      <c r="J55" s="268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36.0</v>
      </c>
      <c r="C56" s="266"/>
      <c r="D56" s="267">
        <v>42.593</v>
      </c>
      <c r="E56" s="267">
        <v>42.905</v>
      </c>
      <c r="F56" s="267"/>
      <c r="G56" s="267">
        <v>42.884</v>
      </c>
      <c r="H56" s="267">
        <v>43.091</v>
      </c>
      <c r="I56" s="267"/>
      <c r="J56" s="272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37.0</v>
      </c>
      <c r="C57" s="266"/>
      <c r="D57" s="267">
        <v>42.919</v>
      </c>
      <c r="E57" s="267">
        <v>43.294</v>
      </c>
      <c r="F57" s="267"/>
      <c r="G57" s="267">
        <v>43.135</v>
      </c>
      <c r="H57" s="267">
        <v>43.195</v>
      </c>
      <c r="I57" s="267"/>
      <c r="J57" s="272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38.0</v>
      </c>
      <c r="C58" s="266"/>
      <c r="D58" s="267">
        <v>42.621</v>
      </c>
      <c r="E58" s="267">
        <v>43.152</v>
      </c>
      <c r="F58" s="267"/>
      <c r="G58" s="267">
        <v>42.812</v>
      </c>
      <c r="H58" s="267">
        <v>43.083</v>
      </c>
      <c r="I58" s="267"/>
      <c r="J58" s="272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39.0</v>
      </c>
      <c r="C59" s="266"/>
      <c r="D59" s="267">
        <v>42.683</v>
      </c>
      <c r="E59" s="267">
        <v>42.993</v>
      </c>
      <c r="F59" s="267"/>
      <c r="G59" s="267">
        <v>43.216</v>
      </c>
      <c r="H59" s="267">
        <v>43.185</v>
      </c>
      <c r="I59" s="267"/>
      <c r="J59" s="272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40.0</v>
      </c>
      <c r="C60" s="266"/>
      <c r="D60" s="267">
        <v>43.284</v>
      </c>
      <c r="E60" s="267">
        <v>43.036</v>
      </c>
      <c r="F60" s="267"/>
      <c r="G60" s="267">
        <v>43.112</v>
      </c>
      <c r="H60" s="267">
        <v>43.744</v>
      </c>
      <c r="I60" s="267"/>
      <c r="J60" s="272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41.0</v>
      </c>
      <c r="C61" s="266"/>
      <c r="D61" s="267">
        <v>43.849</v>
      </c>
      <c r="E61" s="267">
        <v>43.433</v>
      </c>
      <c r="F61" s="267"/>
      <c r="G61" s="267">
        <v>42.918</v>
      </c>
      <c r="H61" s="267">
        <v>43.087</v>
      </c>
      <c r="I61" s="267"/>
      <c r="J61" s="272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42.0</v>
      </c>
      <c r="C62" s="270"/>
      <c r="D62" s="267">
        <v>42.747</v>
      </c>
      <c r="E62" s="267">
        <v>43.267</v>
      </c>
      <c r="F62" s="267"/>
      <c r="G62" s="267">
        <v>43.001</v>
      </c>
      <c r="H62" s="267">
        <v>43.163</v>
      </c>
      <c r="I62" s="267"/>
      <c r="J62" s="272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43.0</v>
      </c>
      <c r="C63" s="270"/>
      <c r="D63" s="267">
        <v>42.862</v>
      </c>
      <c r="E63" s="267">
        <v>43.254</v>
      </c>
      <c r="F63" s="267"/>
      <c r="G63" s="267">
        <v>43.068</v>
      </c>
      <c r="H63" s="267">
        <v>43.464</v>
      </c>
      <c r="I63" s="267"/>
      <c r="J63" s="272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44.0</v>
      </c>
      <c r="C64" s="270"/>
      <c r="D64" s="267">
        <v>42.568</v>
      </c>
      <c r="E64" s="267">
        <v>43.139</v>
      </c>
      <c r="F64" s="267"/>
      <c r="G64" s="267">
        <v>42.948</v>
      </c>
      <c r="H64" s="267">
        <v>43.17</v>
      </c>
      <c r="I64" s="267"/>
      <c r="J64" s="272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45.0</v>
      </c>
      <c r="C65" s="270"/>
      <c r="D65" s="267">
        <v>42.84</v>
      </c>
      <c r="E65" s="267">
        <v>42.927</v>
      </c>
      <c r="F65" s="267"/>
      <c r="G65" s="267">
        <v>42.935</v>
      </c>
      <c r="H65" s="267">
        <v>43.292</v>
      </c>
      <c r="I65" s="267"/>
      <c r="J65" s="272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46.0</v>
      </c>
      <c r="C66" s="270"/>
      <c r="D66" s="267">
        <v>42.653</v>
      </c>
      <c r="E66" s="267">
        <v>43.107</v>
      </c>
      <c r="F66" s="267"/>
      <c r="G66" s="267">
        <v>43.016</v>
      </c>
      <c r="H66" s="267">
        <v>43.207</v>
      </c>
      <c r="I66" s="267"/>
      <c r="J66" s="272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47.0</v>
      </c>
      <c r="C67" s="270"/>
      <c r="D67" s="267">
        <v>42.676</v>
      </c>
      <c r="E67" s="267">
        <v>42.843</v>
      </c>
      <c r="F67" s="267"/>
      <c r="G67" s="267">
        <v>43.513</v>
      </c>
      <c r="H67" s="267">
        <v>42.981</v>
      </c>
      <c r="I67" s="267"/>
      <c r="J67" s="272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48.0</v>
      </c>
      <c r="C68" s="270"/>
      <c r="D68" s="267">
        <v>42.622</v>
      </c>
      <c r="E68" s="267">
        <v>43.105</v>
      </c>
      <c r="F68" s="267"/>
      <c r="G68" s="267">
        <v>43.06</v>
      </c>
      <c r="H68" s="267">
        <v>43.001</v>
      </c>
      <c r="I68" s="267"/>
      <c r="J68" s="272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49.0</v>
      </c>
      <c r="C69" s="273"/>
      <c r="D69" s="267">
        <v>42.881</v>
      </c>
      <c r="E69" s="267">
        <v>42.981</v>
      </c>
      <c r="F69" s="274"/>
      <c r="G69" s="274">
        <v>43.049</v>
      </c>
      <c r="H69" s="276">
        <v>43.172</v>
      </c>
      <c r="I69" s="276"/>
      <c r="J69" s="277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50.0</v>
      </c>
      <c r="C70" s="273"/>
      <c r="D70" s="267">
        <v>42.645</v>
      </c>
      <c r="E70" s="267">
        <v>43.021</v>
      </c>
      <c r="F70" s="274"/>
      <c r="G70" s="274">
        <v>43.332</v>
      </c>
      <c r="H70" s="276">
        <v>43.282</v>
      </c>
      <c r="I70" s="276"/>
      <c r="J70" s="27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51.0</v>
      </c>
      <c r="C71" s="273"/>
      <c r="D71" s="267">
        <v>42.785</v>
      </c>
      <c r="E71" s="267">
        <v>43.229</v>
      </c>
      <c r="F71" s="275"/>
      <c r="G71" s="274">
        <v>43.042</v>
      </c>
      <c r="H71" s="276"/>
      <c r="I71" s="276"/>
      <c r="J71" s="27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52.0</v>
      </c>
      <c r="C72" s="273"/>
      <c r="D72" s="267">
        <v>42.624</v>
      </c>
      <c r="E72" s="267">
        <v>43.241</v>
      </c>
      <c r="F72" s="275"/>
      <c r="G72" s="274">
        <v>43.176</v>
      </c>
      <c r="H72" s="276"/>
      <c r="I72" s="276"/>
      <c r="J72" s="27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53.0</v>
      </c>
      <c r="C73" s="273"/>
      <c r="D73" s="267">
        <v>42.662</v>
      </c>
      <c r="E73" s="267">
        <v>43.152</v>
      </c>
      <c r="F73" s="275"/>
      <c r="G73" s="275"/>
      <c r="H73" s="276"/>
      <c r="I73" s="276"/>
      <c r="J73" s="27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54.0</v>
      </c>
      <c r="C74" s="273"/>
      <c r="D74" s="267">
        <v>42.577</v>
      </c>
      <c r="E74" s="267">
        <v>43.122</v>
      </c>
      <c r="F74" s="275"/>
      <c r="G74" s="275"/>
      <c r="H74" s="276"/>
      <c r="I74" s="276"/>
      <c r="J74" s="27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55.0</v>
      </c>
      <c r="C75" s="273"/>
      <c r="D75" s="267">
        <v>42.734</v>
      </c>
      <c r="E75" s="267">
        <v>43.222</v>
      </c>
      <c r="F75" s="275"/>
      <c r="G75" s="275"/>
      <c r="H75" s="276"/>
      <c r="I75" s="276"/>
      <c r="J75" s="27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56.0</v>
      </c>
      <c r="C76" s="273"/>
      <c r="D76" s="267">
        <v>43.579</v>
      </c>
      <c r="E76" s="267">
        <v>42.933</v>
      </c>
      <c r="F76" s="275"/>
      <c r="G76" s="275"/>
      <c r="H76" s="6"/>
      <c r="I76" s="276"/>
      <c r="J76" s="27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57.0</v>
      </c>
      <c r="C77" s="273"/>
      <c r="D77" s="271"/>
      <c r="E77" s="267">
        <v>43.109</v>
      </c>
      <c r="F77" s="275"/>
      <c r="G77" s="275"/>
      <c r="H77" s="6"/>
      <c r="I77" s="276"/>
      <c r="J77" s="27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58.0</v>
      </c>
      <c r="C78" s="278"/>
      <c r="D78" s="271"/>
      <c r="E78" s="267">
        <v>43.207</v>
      </c>
      <c r="F78" s="6"/>
      <c r="G78" s="6"/>
      <c r="H78" s="6"/>
      <c r="I78" s="276"/>
      <c r="J78" s="27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59.0</v>
      </c>
      <c r="C79" s="278"/>
      <c r="D79" s="6"/>
      <c r="E79" s="276">
        <v>43.293</v>
      </c>
      <c r="F79" s="6"/>
      <c r="G79" s="6"/>
      <c r="H79" s="6"/>
      <c r="I79" s="276"/>
      <c r="J79" s="277"/>
      <c r="K79" s="6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60.0</v>
      </c>
      <c r="C80" s="278"/>
      <c r="D80" s="6"/>
      <c r="E80" s="276"/>
      <c r="F80" s="6"/>
      <c r="G80" s="6"/>
      <c r="H80" s="6"/>
      <c r="I80" s="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61.0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62.0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63.0</v>
      </c>
      <c r="C83" s="279"/>
      <c r="D83" s="280"/>
      <c r="E83" s="280"/>
      <c r="F83" s="280"/>
      <c r="G83" s="280"/>
      <c r="H83" s="280"/>
      <c r="I83" s="280"/>
      <c r="J83" s="281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/>
      <c r="C84" s="3"/>
      <c r="D84" s="6"/>
      <c r="E84" s="6"/>
      <c r="F84" s="6"/>
      <c r="G84" s="6"/>
      <c r="H84" s="6"/>
      <c r="I84" s="6"/>
      <c r="J84" s="6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10">
    <mergeCell ref="F6:H6"/>
    <mergeCell ref="I6:I7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25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40</v>
      </c>
      <c r="C8" s="189">
        <v>4.0</v>
      </c>
      <c r="D8" s="190">
        <f>COUNTA(C21:C85)</f>
        <v>24</v>
      </c>
      <c r="E8" s="191">
        <f>COUNTA(C21:C85)</f>
        <v>24</v>
      </c>
      <c r="F8" s="192">
        <f>MIN(C21:C84)</f>
        <v>42.971</v>
      </c>
      <c r="G8" s="193">
        <f>AVERAGE(C21:C87)</f>
        <v>43.44345833</v>
      </c>
      <c r="H8" s="194">
        <f t="shared" ref="H8:H15" si="2">G8-F8</f>
        <v>0.4724583333</v>
      </c>
      <c r="I8" s="195">
        <v>0.01204861111111111</v>
      </c>
      <c r="J8" s="196">
        <f t="shared" ref="J8:K8" si="1">I8</f>
        <v>0.01204861111</v>
      </c>
      <c r="K8" s="197">
        <f t="shared" si="1"/>
        <v>0.01204861111</v>
      </c>
      <c r="L8" s="198">
        <v>138.082</v>
      </c>
      <c r="M8" s="199">
        <v>91.192</v>
      </c>
      <c r="N8" s="288" t="s">
        <v>120</v>
      </c>
      <c r="O8" s="50" t="s">
        <v>121</v>
      </c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40</v>
      </c>
      <c r="C9" s="203">
        <v>18.0</v>
      </c>
      <c r="D9" s="204">
        <f>COUNTA(D21:D85)+D8+1</f>
        <v>65</v>
      </c>
      <c r="E9" s="205">
        <f>COUNTA(D21:D85)+1</f>
        <v>41</v>
      </c>
      <c r="F9" s="206">
        <f>MIN(D21:D84)</f>
        <v>43.15</v>
      </c>
      <c r="G9" s="207">
        <f>AVERAGE(D21:D86)</f>
        <v>43.385</v>
      </c>
      <c r="H9" s="208">
        <f t="shared" si="2"/>
        <v>0.235</v>
      </c>
      <c r="I9" s="209">
        <v>0.033796296296296297</v>
      </c>
      <c r="J9" s="210">
        <f t="shared" ref="J9:J15" si="3">I9-I8</f>
        <v>0.02174768519</v>
      </c>
      <c r="K9" s="211">
        <f>J9+K8</f>
        <v>0.0337962963</v>
      </c>
      <c r="L9" s="212">
        <v>140.17</v>
      </c>
      <c r="M9" s="213">
        <v>91.463</v>
      </c>
      <c r="N9" s="214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53</v>
      </c>
      <c r="C10" s="203">
        <v>17.0</v>
      </c>
      <c r="D10" s="204">
        <f>COUNTA(E21:E85)+D9+1</f>
        <v>104</v>
      </c>
      <c r="E10" s="205">
        <f>COUNTA(E21:E85)+1</f>
        <v>39</v>
      </c>
      <c r="F10" s="218">
        <f>MIN(E21:E86)</f>
        <v>42.938</v>
      </c>
      <c r="G10" s="216">
        <f>AVERAGE(E21:E87)</f>
        <v>43.27257895</v>
      </c>
      <c r="H10" s="208">
        <f t="shared" si="2"/>
        <v>0.3345789474</v>
      </c>
      <c r="I10" s="209">
        <v>0.05444444444444444</v>
      </c>
      <c r="J10" s="210">
        <f t="shared" si="3"/>
        <v>0.02064814815</v>
      </c>
      <c r="K10" s="211">
        <f>J10</f>
        <v>0.02064814815</v>
      </c>
      <c r="L10" s="217">
        <v>138.177</v>
      </c>
      <c r="M10" s="213">
        <v>92.019</v>
      </c>
      <c r="N10" s="214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40</v>
      </c>
      <c r="C11" s="203">
        <v>1.0</v>
      </c>
      <c r="D11" s="204">
        <f>COUNTA(F21:F85)+D10+1</f>
        <v>149</v>
      </c>
      <c r="E11" s="205">
        <f>COUNTA(F21:F85)+1</f>
        <v>45</v>
      </c>
      <c r="F11" s="232">
        <f>MIN(F21:F86)</f>
        <v>42.621</v>
      </c>
      <c r="G11" s="221">
        <f>AVERAGE(F21:F86)</f>
        <v>42.96418182</v>
      </c>
      <c r="H11" s="208">
        <f t="shared" si="2"/>
        <v>0.3431818182</v>
      </c>
      <c r="I11" s="209">
        <v>0.07792824074074074</v>
      </c>
      <c r="J11" s="210">
        <f t="shared" si="3"/>
        <v>0.0234837963</v>
      </c>
      <c r="K11" s="211">
        <f t="shared" ref="K11:K14" si="4">J11+K9</f>
        <v>0.05728009259</v>
      </c>
      <c r="L11" s="217">
        <v>136.995</v>
      </c>
      <c r="M11" s="213">
        <v>91.308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23" t="s">
        <v>53</v>
      </c>
      <c r="C12" s="219">
        <v>12.0</v>
      </c>
      <c r="D12" s="204">
        <f>COUNTA(G21:G85)+D11+1</f>
        <v>207</v>
      </c>
      <c r="E12" s="205">
        <f>COUNTA(G21:G85)+1</f>
        <v>58</v>
      </c>
      <c r="F12" s="220">
        <f>MIN(G21:G86)</f>
        <v>42.886</v>
      </c>
      <c r="G12" s="221">
        <f>AVERAGE(G21:G886)</f>
        <v>43.24414035</v>
      </c>
      <c r="H12" s="208">
        <f t="shared" si="2"/>
        <v>0.3581403509</v>
      </c>
      <c r="I12" s="209">
        <v>0.10804398148148148</v>
      </c>
      <c r="J12" s="210">
        <f t="shared" si="3"/>
        <v>0.03011574074</v>
      </c>
      <c r="K12" s="211">
        <f t="shared" si="4"/>
        <v>0.05076388889</v>
      </c>
      <c r="L12" s="212">
        <v>136.636</v>
      </c>
      <c r="M12" s="213">
        <v>91.032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23" t="s">
        <v>40</v>
      </c>
      <c r="C13" s="219">
        <v>11.0</v>
      </c>
      <c r="D13" s="204">
        <f>COUNTA(H21:H83)+D12+1</f>
        <v>263</v>
      </c>
      <c r="E13" s="205">
        <f>COUNTA(H21:H83)+1</f>
        <v>56</v>
      </c>
      <c r="F13" s="224">
        <f>MIN(H21:H85)</f>
        <v>42.857</v>
      </c>
      <c r="G13" s="216">
        <f>AVERAGE(H21:H85)</f>
        <v>43.14176364</v>
      </c>
      <c r="H13" s="208">
        <f t="shared" si="2"/>
        <v>0.2847636364</v>
      </c>
      <c r="I13" s="209">
        <v>0.13708333333333333</v>
      </c>
      <c r="J13" s="210">
        <f t="shared" si="3"/>
        <v>0.02903935185</v>
      </c>
      <c r="K13" s="225">
        <f t="shared" si="4"/>
        <v>0.08631944444</v>
      </c>
      <c r="L13" s="212">
        <v>141.486</v>
      </c>
      <c r="M13" s="213">
        <v>94.822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23" t="s">
        <v>53</v>
      </c>
      <c r="C14" s="219">
        <v>5.0</v>
      </c>
      <c r="D14" s="204">
        <f>COUNTA(I21:I85)+D13+1</f>
        <v>298</v>
      </c>
      <c r="E14" s="205">
        <f>COUNTA(I21:I85)+1</f>
        <v>35</v>
      </c>
      <c r="F14" s="215">
        <f>MIN(I21:I86)</f>
        <v>43.105</v>
      </c>
      <c r="G14" s="216">
        <f>AVERAGE(I21:I86)</f>
        <v>43.43217647</v>
      </c>
      <c r="H14" s="208">
        <f t="shared" si="2"/>
        <v>0.3271764706</v>
      </c>
      <c r="I14" s="209">
        <v>0.15582175925925926</v>
      </c>
      <c r="J14" s="210">
        <f t="shared" si="3"/>
        <v>0.01873842593</v>
      </c>
      <c r="K14" s="285">
        <f t="shared" si="4"/>
        <v>0.06950231481</v>
      </c>
      <c r="L14" s="226">
        <v>138.106</v>
      </c>
      <c r="M14" s="213">
        <v>91.854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53</v>
      </c>
      <c r="C15" s="229">
        <v>3.0</v>
      </c>
      <c r="D15" s="230">
        <f>COUNTA(J21:J85)+D14+1</f>
        <v>318</v>
      </c>
      <c r="E15" s="231">
        <f>COUNTA(J21:J85)+1</f>
        <v>20</v>
      </c>
      <c r="F15" s="289">
        <f>MIN(J21:J86)</f>
        <v>43.028</v>
      </c>
      <c r="G15" s="287">
        <f>AVERAGE(J21:J86)</f>
        <v>43.75457895</v>
      </c>
      <c r="H15" s="234">
        <f t="shared" si="2"/>
        <v>0.7265789474</v>
      </c>
      <c r="I15" s="235" t="str">
        <f>'Загальні результати'!G6</f>
        <v>4:00:17</v>
      </c>
      <c r="J15" s="236">
        <f t="shared" si="3"/>
        <v>0.01104166667</v>
      </c>
      <c r="K15" s="237">
        <f>J15+K14</f>
        <v>0.08054398148</v>
      </c>
      <c r="L15" s="238"/>
      <c r="M15" s="239"/>
      <c r="N15" s="240"/>
      <c r="O15" s="106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3"/>
      <c r="D16" s="290" t="s">
        <v>122</v>
      </c>
      <c r="E16" s="291">
        <f>G16</f>
        <v>43.19793865</v>
      </c>
      <c r="F16" s="244">
        <f>AVERAGE(F8,F9,F11,F13)</f>
        <v>42.89975</v>
      </c>
      <c r="G16" s="245">
        <f>AVERAGE(C21:C95,D21:D95,F21:F95,H21:H95)</f>
        <v>43.19793865</v>
      </c>
      <c r="H16" s="246">
        <f>AVERAGE(H8,H9,H11,H13)</f>
        <v>0.333850947</v>
      </c>
      <c r="I16" s="247" t="s">
        <v>123</v>
      </c>
      <c r="J16" s="248"/>
      <c r="K16" s="249" t="s">
        <v>115</v>
      </c>
      <c r="L16" s="250">
        <f>AVERAGE(L8:L14)</f>
        <v>138.5217143</v>
      </c>
      <c r="M16" s="250">
        <f>AVERAGE(M8:M14)-90</f>
        <v>1.955714286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92"/>
      <c r="E17" s="291">
        <f>AVERAGE(E21:E95,G21:G95,I21:I95,J21:J28,J30:J95)</f>
        <v>43.32617687</v>
      </c>
      <c r="F17" s="254">
        <f>AVERAGE(F10,F12,F15,F14)</f>
        <v>42.98925</v>
      </c>
      <c r="G17" s="255">
        <f>AVERAGE(E21:E95,G21:G95,I21:I95,J21:J95)</f>
        <v>43.36016892</v>
      </c>
      <c r="H17" s="256">
        <f>AVERAGE(H10,H12,H15,H14)</f>
        <v>0.4366186791</v>
      </c>
      <c r="I17" s="257" t="s">
        <v>124</v>
      </c>
      <c r="J17" s="253" t="s">
        <v>85</v>
      </c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30.0" customHeight="1">
      <c r="A18" s="252"/>
      <c r="B18" s="252"/>
      <c r="C18" s="252"/>
      <c r="D18" s="293"/>
      <c r="E18" s="291">
        <f>AVERAGE(C21:I97,J21:J28,J30:J95)</f>
        <v>43.25874839</v>
      </c>
      <c r="F18" s="259">
        <f>AVERAGE(F8:F15)</f>
        <v>42.9445</v>
      </c>
      <c r="G18" s="260">
        <f>AVERAGE(C21:J93)</f>
        <v>43.27514148</v>
      </c>
      <c r="H18" s="261">
        <f>AVERAGE(H8:H15)</f>
        <v>0.385234813</v>
      </c>
      <c r="I18" s="253"/>
      <c r="J18" s="253"/>
      <c r="K18" s="253"/>
      <c r="L18" s="252"/>
      <c r="M18" s="252"/>
      <c r="N18" s="25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6"/>
      <c r="E19" s="6"/>
      <c r="F19" s="6"/>
      <c r="G19" s="6"/>
      <c r="H19" s="6"/>
      <c r="I19" s="6"/>
      <c r="J19" s="6"/>
      <c r="K19" s="6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262" t="str">
        <f>B8</f>
        <v>Тищенко Михайло</v>
      </c>
      <c r="D20" s="262" t="str">
        <f>B9</f>
        <v>Тищенко Михайло</v>
      </c>
      <c r="E20" s="3" t="str">
        <f>B10</f>
        <v>Закалюк Євгеній</v>
      </c>
      <c r="F20" s="3" t="str">
        <f>B11</f>
        <v>Тищенко Михайло</v>
      </c>
      <c r="G20" s="3" t="str">
        <f>B12</f>
        <v>Закалюк Євгеній</v>
      </c>
      <c r="H20" s="3" t="str">
        <f>B13</f>
        <v>Тищенко Михайло</v>
      </c>
      <c r="I20" s="3" t="str">
        <f>B14</f>
        <v>Закалюк Євгеній</v>
      </c>
      <c r="J20" s="262" t="str">
        <f>B15</f>
        <v>Закалюк Євгеній</v>
      </c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.75" customHeight="1">
      <c r="A21" s="3"/>
      <c r="B21" s="3">
        <v>1.0</v>
      </c>
      <c r="C21" s="263">
        <v>44.847</v>
      </c>
      <c r="D21" s="264">
        <v>43.938</v>
      </c>
      <c r="E21" s="264">
        <v>44.027</v>
      </c>
      <c r="F21" s="264">
        <v>43.162</v>
      </c>
      <c r="G21" s="264">
        <v>43.122</v>
      </c>
      <c r="H21" s="264">
        <v>43.199</v>
      </c>
      <c r="I21" s="264">
        <v>43.443</v>
      </c>
      <c r="J21" s="265">
        <v>43.858</v>
      </c>
      <c r="K21" s="6"/>
      <c r="L21" s="6"/>
      <c r="M21" s="6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2.0</v>
      </c>
      <c r="C22" s="266">
        <v>43.96</v>
      </c>
      <c r="D22" s="267">
        <v>43.454</v>
      </c>
      <c r="E22" s="267">
        <v>43.684</v>
      </c>
      <c r="F22" s="267">
        <v>42.991</v>
      </c>
      <c r="G22" s="267">
        <v>43.374</v>
      </c>
      <c r="H22" s="267">
        <v>43.112</v>
      </c>
      <c r="I22" s="267">
        <v>43.474</v>
      </c>
      <c r="J22" s="268">
        <v>43.321</v>
      </c>
      <c r="K22" s="6"/>
      <c r="L22" s="17"/>
      <c r="M22" s="17"/>
      <c r="N22" s="1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3.0</v>
      </c>
      <c r="C23" s="266">
        <v>43.19</v>
      </c>
      <c r="D23" s="267">
        <v>43.425</v>
      </c>
      <c r="E23" s="267">
        <v>43.649</v>
      </c>
      <c r="F23" s="267">
        <v>42.87</v>
      </c>
      <c r="G23" s="267">
        <v>43.24</v>
      </c>
      <c r="H23" s="267">
        <v>43.02</v>
      </c>
      <c r="I23" s="267">
        <v>43.453</v>
      </c>
      <c r="J23" s="268">
        <v>43.576</v>
      </c>
      <c r="K23" s="269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4.0</v>
      </c>
      <c r="C24" s="266">
        <v>43.155</v>
      </c>
      <c r="D24" s="267">
        <v>43.19</v>
      </c>
      <c r="E24" s="267">
        <v>43.814</v>
      </c>
      <c r="F24" s="267">
        <v>42.846</v>
      </c>
      <c r="G24" s="267">
        <v>43.207</v>
      </c>
      <c r="H24" s="267">
        <v>43.2</v>
      </c>
      <c r="I24" s="267">
        <v>43.398</v>
      </c>
      <c r="J24" s="268">
        <v>43.323</v>
      </c>
      <c r="K24" s="6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5.0</v>
      </c>
      <c r="C25" s="266">
        <v>43.29</v>
      </c>
      <c r="D25" s="267">
        <v>43.202</v>
      </c>
      <c r="E25" s="267">
        <v>43.338</v>
      </c>
      <c r="F25" s="267">
        <v>42.897</v>
      </c>
      <c r="G25" s="267">
        <v>43.165</v>
      </c>
      <c r="H25" s="267">
        <v>43.303</v>
      </c>
      <c r="I25" s="267">
        <v>43.375</v>
      </c>
      <c r="J25" s="268">
        <v>43.028</v>
      </c>
      <c r="K25" s="6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6.0</v>
      </c>
      <c r="C26" s="266">
        <v>43.219</v>
      </c>
      <c r="D26" s="267">
        <v>43.269</v>
      </c>
      <c r="E26" s="267">
        <v>43.368</v>
      </c>
      <c r="F26" s="267">
        <v>43.043</v>
      </c>
      <c r="G26" s="267">
        <v>42.98</v>
      </c>
      <c r="H26" s="267">
        <v>43.099</v>
      </c>
      <c r="I26" s="267">
        <v>43.325</v>
      </c>
      <c r="J26" s="268">
        <v>43.792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7.0</v>
      </c>
      <c r="C27" s="266">
        <v>43.601</v>
      </c>
      <c r="D27" s="267">
        <v>43.302</v>
      </c>
      <c r="E27" s="267">
        <v>43.268</v>
      </c>
      <c r="F27" s="267">
        <v>43.04</v>
      </c>
      <c r="G27" s="267">
        <v>43.124</v>
      </c>
      <c r="H27" s="267">
        <v>43.49</v>
      </c>
      <c r="I27" s="267">
        <v>44.073</v>
      </c>
      <c r="J27" s="268">
        <v>43.584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8.0</v>
      </c>
      <c r="C28" s="266">
        <v>44.91</v>
      </c>
      <c r="D28" s="267">
        <v>43.257</v>
      </c>
      <c r="E28" s="267">
        <v>43.059</v>
      </c>
      <c r="F28" s="267">
        <v>43.001</v>
      </c>
      <c r="G28" s="267">
        <v>43.063</v>
      </c>
      <c r="H28" s="267">
        <v>43.096</v>
      </c>
      <c r="I28" s="267">
        <v>43.46</v>
      </c>
      <c r="J28" s="268">
        <v>43.259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9.0</v>
      </c>
      <c r="C29" s="266">
        <v>43.424</v>
      </c>
      <c r="D29" s="267">
        <v>43.274</v>
      </c>
      <c r="E29" s="267">
        <v>43.059</v>
      </c>
      <c r="F29" s="267">
        <v>43.028</v>
      </c>
      <c r="G29" s="267">
        <v>43.151</v>
      </c>
      <c r="H29" s="267">
        <v>43.299</v>
      </c>
      <c r="I29" s="267">
        <v>43.462</v>
      </c>
      <c r="J29" s="294">
        <v>48.357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10.0</v>
      </c>
      <c r="C30" s="266">
        <v>43.407</v>
      </c>
      <c r="D30" s="267">
        <v>43.15</v>
      </c>
      <c r="E30" s="267">
        <v>43.15</v>
      </c>
      <c r="F30" s="267">
        <v>43.017</v>
      </c>
      <c r="G30" s="267">
        <v>43.19</v>
      </c>
      <c r="H30" s="267">
        <v>43.194</v>
      </c>
      <c r="I30" s="267">
        <v>43.711</v>
      </c>
      <c r="J30" s="268">
        <v>44.109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11.0</v>
      </c>
      <c r="C31" s="266">
        <v>43.28</v>
      </c>
      <c r="D31" s="267">
        <v>43.354</v>
      </c>
      <c r="E31" s="267">
        <v>43.195</v>
      </c>
      <c r="F31" s="267">
        <v>42.861</v>
      </c>
      <c r="G31" s="267">
        <v>43.481</v>
      </c>
      <c r="H31" s="267">
        <v>43.815</v>
      </c>
      <c r="I31" s="267">
        <v>44.014</v>
      </c>
      <c r="J31" s="268">
        <v>43.801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12.0</v>
      </c>
      <c r="C32" s="266">
        <v>43.315</v>
      </c>
      <c r="D32" s="267">
        <v>43.392</v>
      </c>
      <c r="E32" s="267">
        <v>43.092</v>
      </c>
      <c r="F32" s="267">
        <v>42.884</v>
      </c>
      <c r="G32" s="267">
        <v>43.129</v>
      </c>
      <c r="H32" s="267">
        <v>43.196</v>
      </c>
      <c r="I32" s="267">
        <v>43.527</v>
      </c>
      <c r="J32" s="268">
        <v>43.181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13.0</v>
      </c>
      <c r="C33" s="266">
        <v>43.188</v>
      </c>
      <c r="D33" s="267">
        <v>43.235</v>
      </c>
      <c r="E33" s="267">
        <v>43.393</v>
      </c>
      <c r="F33" s="267">
        <v>44.013</v>
      </c>
      <c r="G33" s="267">
        <v>43.072</v>
      </c>
      <c r="H33" s="267">
        <v>43.349</v>
      </c>
      <c r="I33" s="267">
        <v>43.32</v>
      </c>
      <c r="J33" s="268">
        <v>43.45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14.0</v>
      </c>
      <c r="C34" s="266">
        <v>43.32</v>
      </c>
      <c r="D34" s="267">
        <v>43.383</v>
      </c>
      <c r="E34" s="267">
        <v>43.097</v>
      </c>
      <c r="F34" s="267">
        <v>42.959</v>
      </c>
      <c r="G34" s="267">
        <v>42.98</v>
      </c>
      <c r="H34" s="267">
        <v>43.118</v>
      </c>
      <c r="I34" s="267">
        <v>43.853</v>
      </c>
      <c r="J34" s="268">
        <v>44.2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15.0</v>
      </c>
      <c r="C35" s="266">
        <v>43.218</v>
      </c>
      <c r="D35" s="267">
        <v>43.295</v>
      </c>
      <c r="E35" s="267">
        <v>43.066</v>
      </c>
      <c r="F35" s="267">
        <v>42.96</v>
      </c>
      <c r="G35" s="267">
        <v>43.077</v>
      </c>
      <c r="H35" s="267">
        <v>43.032</v>
      </c>
      <c r="I35" s="267">
        <v>43.224</v>
      </c>
      <c r="J35" s="268">
        <v>43.429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16.0</v>
      </c>
      <c r="C36" s="266">
        <v>43.058</v>
      </c>
      <c r="D36" s="267">
        <v>43.313</v>
      </c>
      <c r="E36" s="267">
        <v>43.257</v>
      </c>
      <c r="F36" s="267">
        <v>42.877</v>
      </c>
      <c r="G36" s="267">
        <v>43.18</v>
      </c>
      <c r="H36" s="267">
        <v>43.102</v>
      </c>
      <c r="I36" s="267">
        <v>43.365</v>
      </c>
      <c r="J36" s="268">
        <v>43.287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17.0</v>
      </c>
      <c r="C37" s="266">
        <v>42.971</v>
      </c>
      <c r="D37" s="267">
        <v>43.276</v>
      </c>
      <c r="E37" s="267">
        <v>43.22</v>
      </c>
      <c r="F37" s="267">
        <v>42.863</v>
      </c>
      <c r="G37" s="267">
        <v>42.993</v>
      </c>
      <c r="H37" s="267">
        <v>43.465</v>
      </c>
      <c r="I37" s="267">
        <v>43.63</v>
      </c>
      <c r="J37" s="268">
        <v>43.207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18.0</v>
      </c>
      <c r="C38" s="266">
        <v>43.131</v>
      </c>
      <c r="D38" s="267">
        <v>43.277</v>
      </c>
      <c r="E38" s="267">
        <v>43.131</v>
      </c>
      <c r="F38" s="267">
        <v>42.917</v>
      </c>
      <c r="G38" s="267">
        <v>43.494</v>
      </c>
      <c r="H38" s="267">
        <v>43.031</v>
      </c>
      <c r="I38" s="267">
        <v>43.435</v>
      </c>
      <c r="J38" s="268">
        <v>43.199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19.0</v>
      </c>
      <c r="C39" s="266">
        <v>42.994</v>
      </c>
      <c r="D39" s="267">
        <v>43.188</v>
      </c>
      <c r="E39" s="267">
        <v>43.329</v>
      </c>
      <c r="F39" s="267">
        <v>42.725</v>
      </c>
      <c r="G39" s="267">
        <v>44.126</v>
      </c>
      <c r="H39" s="267">
        <v>42.857</v>
      </c>
      <c r="I39" s="267">
        <v>43.205</v>
      </c>
      <c r="J39" s="268">
        <v>43.376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20.0</v>
      </c>
      <c r="C40" s="266">
        <v>43.039</v>
      </c>
      <c r="D40" s="267">
        <v>43.332</v>
      </c>
      <c r="E40" s="267">
        <v>43.055</v>
      </c>
      <c r="F40" s="267">
        <v>42.94</v>
      </c>
      <c r="G40" s="267">
        <v>43.159</v>
      </c>
      <c r="H40" s="267">
        <v>43.039</v>
      </c>
      <c r="I40" s="267">
        <v>43.341</v>
      </c>
      <c r="J40" s="268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21.0</v>
      </c>
      <c r="C41" s="266">
        <v>43.095</v>
      </c>
      <c r="D41" s="267">
        <v>43.361</v>
      </c>
      <c r="E41" s="267">
        <v>43.182</v>
      </c>
      <c r="F41" s="267">
        <v>43.525</v>
      </c>
      <c r="G41" s="267">
        <v>43.694</v>
      </c>
      <c r="H41" s="267">
        <v>42.925</v>
      </c>
      <c r="I41" s="267">
        <v>43.305</v>
      </c>
      <c r="J41" s="268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22.0</v>
      </c>
      <c r="C42" s="266">
        <v>43.419</v>
      </c>
      <c r="D42" s="267">
        <v>43.403</v>
      </c>
      <c r="E42" s="267">
        <v>43.587</v>
      </c>
      <c r="F42" s="267">
        <v>42.834</v>
      </c>
      <c r="G42" s="267">
        <v>43.13</v>
      </c>
      <c r="H42" s="267">
        <v>42.971</v>
      </c>
      <c r="I42" s="267">
        <v>43.246</v>
      </c>
      <c r="J42" s="268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23.0</v>
      </c>
      <c r="C43" s="266">
        <v>43.871</v>
      </c>
      <c r="D43" s="267">
        <v>43.262</v>
      </c>
      <c r="E43" s="267">
        <v>43.368</v>
      </c>
      <c r="F43" s="267">
        <v>42.798</v>
      </c>
      <c r="G43" s="267">
        <v>42.931</v>
      </c>
      <c r="H43" s="267">
        <v>43.009</v>
      </c>
      <c r="I43" s="267">
        <v>43.227</v>
      </c>
      <c r="J43" s="268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24.0</v>
      </c>
      <c r="C44" s="266">
        <v>43.741</v>
      </c>
      <c r="D44" s="267">
        <v>43.59</v>
      </c>
      <c r="E44" s="267">
        <v>43.372</v>
      </c>
      <c r="F44" s="267">
        <v>42.886</v>
      </c>
      <c r="G44" s="267">
        <v>42.886</v>
      </c>
      <c r="H44" s="267">
        <v>42.977</v>
      </c>
      <c r="I44" s="267">
        <v>43.344</v>
      </c>
      <c r="J44" s="268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25.0</v>
      </c>
      <c r="C45" s="266"/>
      <c r="D45" s="267">
        <v>43.264</v>
      </c>
      <c r="E45" s="267">
        <v>43.106</v>
      </c>
      <c r="F45" s="267">
        <v>42.763</v>
      </c>
      <c r="G45" s="267">
        <v>43.08</v>
      </c>
      <c r="H45" s="267">
        <v>43.025</v>
      </c>
      <c r="I45" s="267">
        <v>43.314</v>
      </c>
      <c r="J45" s="268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26.0</v>
      </c>
      <c r="C46" s="266"/>
      <c r="D46" s="267">
        <v>43.18</v>
      </c>
      <c r="E46" s="267">
        <v>43.346</v>
      </c>
      <c r="F46" s="267">
        <v>42.86</v>
      </c>
      <c r="G46" s="267">
        <v>43.034</v>
      </c>
      <c r="H46" s="267">
        <v>43.286</v>
      </c>
      <c r="I46" s="267">
        <v>43.105</v>
      </c>
      <c r="J46" s="268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27.0</v>
      </c>
      <c r="C47" s="266"/>
      <c r="D47" s="267">
        <v>43.738</v>
      </c>
      <c r="E47" s="267">
        <v>43.564</v>
      </c>
      <c r="F47" s="267">
        <v>42.782</v>
      </c>
      <c r="G47" s="267">
        <v>43.16</v>
      </c>
      <c r="H47" s="267">
        <v>42.962</v>
      </c>
      <c r="I47" s="267">
        <v>43.454</v>
      </c>
      <c r="J47" s="268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28.0</v>
      </c>
      <c r="C48" s="266"/>
      <c r="D48" s="267">
        <v>43.502</v>
      </c>
      <c r="E48" s="267">
        <v>43.36</v>
      </c>
      <c r="F48" s="267">
        <v>42.834</v>
      </c>
      <c r="G48" s="267">
        <v>43.084</v>
      </c>
      <c r="H48" s="267">
        <v>43.061</v>
      </c>
      <c r="I48" s="267">
        <v>43.384</v>
      </c>
      <c r="J48" s="268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29.0</v>
      </c>
      <c r="C49" s="266"/>
      <c r="D49" s="267">
        <v>43.389</v>
      </c>
      <c r="E49" s="267">
        <v>43.246</v>
      </c>
      <c r="F49" s="267">
        <v>42.7</v>
      </c>
      <c r="G49" s="267">
        <v>43.252</v>
      </c>
      <c r="H49" s="267">
        <v>43.16</v>
      </c>
      <c r="I49" s="267">
        <v>43.258</v>
      </c>
      <c r="J49" s="268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30.0</v>
      </c>
      <c r="C50" s="266"/>
      <c r="D50" s="267">
        <v>43.405</v>
      </c>
      <c r="E50" s="267">
        <v>42.944</v>
      </c>
      <c r="F50" s="267">
        <v>43.086</v>
      </c>
      <c r="G50" s="267">
        <v>43.306</v>
      </c>
      <c r="H50" s="267">
        <v>43.082</v>
      </c>
      <c r="I50" s="267">
        <v>43.33</v>
      </c>
      <c r="J50" s="268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31.0</v>
      </c>
      <c r="C51" s="266"/>
      <c r="D51" s="267">
        <v>43.398</v>
      </c>
      <c r="E51" s="267">
        <v>43.018</v>
      </c>
      <c r="F51" s="267">
        <v>42.824</v>
      </c>
      <c r="G51" s="267">
        <v>44.207</v>
      </c>
      <c r="H51" s="267">
        <v>43.075</v>
      </c>
      <c r="I51" s="267">
        <v>43.46</v>
      </c>
      <c r="J51" s="268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32.0</v>
      </c>
      <c r="C52" s="266"/>
      <c r="D52" s="267">
        <v>43.24</v>
      </c>
      <c r="E52" s="267">
        <v>42.938</v>
      </c>
      <c r="F52" s="267">
        <v>42.793</v>
      </c>
      <c r="G52" s="267">
        <v>43.46</v>
      </c>
      <c r="H52" s="267">
        <v>43.001</v>
      </c>
      <c r="I52" s="267">
        <v>43.389</v>
      </c>
      <c r="J52" s="268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33.0</v>
      </c>
      <c r="C53" s="266"/>
      <c r="D53" s="267">
        <v>43.911</v>
      </c>
      <c r="E53" s="267">
        <v>43.224</v>
      </c>
      <c r="F53" s="267">
        <v>42.621</v>
      </c>
      <c r="G53" s="267">
        <v>43.345</v>
      </c>
      <c r="H53" s="267">
        <v>43.181</v>
      </c>
      <c r="I53" s="267">
        <v>43.343</v>
      </c>
      <c r="J53" s="268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34.0</v>
      </c>
      <c r="C54" s="266"/>
      <c r="D54" s="267">
        <v>43.457</v>
      </c>
      <c r="E54" s="267">
        <v>43.203</v>
      </c>
      <c r="F54" s="267">
        <v>43.073</v>
      </c>
      <c r="G54" s="267">
        <v>43.876</v>
      </c>
      <c r="H54" s="267">
        <v>43.274</v>
      </c>
      <c r="I54" s="267">
        <v>43.447</v>
      </c>
      <c r="J54" s="268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35.0</v>
      </c>
      <c r="C55" s="266"/>
      <c r="D55" s="267">
        <v>43.514</v>
      </c>
      <c r="E55" s="267">
        <v>42.999</v>
      </c>
      <c r="F55" s="267">
        <v>42.845</v>
      </c>
      <c r="G55" s="267">
        <v>43.755</v>
      </c>
      <c r="H55" s="267">
        <v>43.08</v>
      </c>
      <c r="I55" s="267"/>
      <c r="J55" s="268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36.0</v>
      </c>
      <c r="C56" s="266"/>
      <c r="D56" s="267">
        <v>43.295</v>
      </c>
      <c r="E56" s="267">
        <v>43.188</v>
      </c>
      <c r="F56" s="267">
        <v>42.891</v>
      </c>
      <c r="G56" s="267">
        <v>43.135</v>
      </c>
      <c r="H56" s="267">
        <v>43.101</v>
      </c>
      <c r="I56" s="267"/>
      <c r="J56" s="272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37.0</v>
      </c>
      <c r="C57" s="266"/>
      <c r="D57" s="267">
        <v>43.541</v>
      </c>
      <c r="E57" s="267">
        <v>43.385</v>
      </c>
      <c r="F57" s="267">
        <v>43.28</v>
      </c>
      <c r="G57" s="267">
        <v>43.431</v>
      </c>
      <c r="H57" s="267">
        <v>43.029</v>
      </c>
      <c r="I57" s="267"/>
      <c r="J57" s="272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38.0</v>
      </c>
      <c r="C58" s="266"/>
      <c r="D58" s="267">
        <v>43.436</v>
      </c>
      <c r="E58" s="267">
        <v>43.077</v>
      </c>
      <c r="F58" s="267">
        <v>42.999</v>
      </c>
      <c r="G58" s="267">
        <v>43.005</v>
      </c>
      <c r="H58" s="267">
        <v>43.087</v>
      </c>
      <c r="I58" s="267"/>
      <c r="J58" s="272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39.0</v>
      </c>
      <c r="C59" s="266"/>
      <c r="D59" s="267">
        <v>43.564</v>
      </c>
      <c r="E59" s="267"/>
      <c r="F59" s="267">
        <v>42.897</v>
      </c>
      <c r="G59" s="267">
        <v>43.066</v>
      </c>
      <c r="H59" s="267">
        <v>43.177</v>
      </c>
      <c r="I59" s="267"/>
      <c r="J59" s="272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40.0</v>
      </c>
      <c r="C60" s="266"/>
      <c r="D60" s="267">
        <v>43.444</v>
      </c>
      <c r="E60" s="267"/>
      <c r="F60" s="267">
        <v>43.16</v>
      </c>
      <c r="G60" s="267">
        <v>42.918</v>
      </c>
      <c r="H60" s="267">
        <v>43.044</v>
      </c>
      <c r="I60" s="267"/>
      <c r="J60" s="272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41.0</v>
      </c>
      <c r="C61" s="266"/>
      <c r="D61" s="267"/>
      <c r="E61" s="267"/>
      <c r="F61" s="267">
        <v>43.087</v>
      </c>
      <c r="G61" s="267">
        <v>43.376</v>
      </c>
      <c r="H61" s="267">
        <v>43.031</v>
      </c>
      <c r="I61" s="267"/>
      <c r="J61" s="272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42.0</v>
      </c>
      <c r="C62" s="270"/>
      <c r="D62" s="267"/>
      <c r="E62" s="267"/>
      <c r="F62" s="267">
        <v>42.926</v>
      </c>
      <c r="G62" s="267">
        <v>43.038</v>
      </c>
      <c r="H62" s="267">
        <v>42.965</v>
      </c>
      <c r="I62" s="267"/>
      <c r="J62" s="272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43.0</v>
      </c>
      <c r="C63" s="270"/>
      <c r="D63" s="267"/>
      <c r="E63" s="267"/>
      <c r="F63" s="267">
        <v>43.026</v>
      </c>
      <c r="G63" s="267">
        <v>43.222</v>
      </c>
      <c r="H63" s="267">
        <v>43.139</v>
      </c>
      <c r="I63" s="267"/>
      <c r="J63" s="272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44.0</v>
      </c>
      <c r="C64" s="270"/>
      <c r="D64" s="267"/>
      <c r="E64" s="267"/>
      <c r="F64" s="267">
        <v>43.04</v>
      </c>
      <c r="G64" s="267">
        <v>43.221</v>
      </c>
      <c r="H64" s="267">
        <v>43.33</v>
      </c>
      <c r="I64" s="267"/>
      <c r="J64" s="272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45.0</v>
      </c>
      <c r="C65" s="270"/>
      <c r="D65" s="267"/>
      <c r="E65" s="267"/>
      <c r="F65" s="267"/>
      <c r="G65" s="267">
        <v>43.172</v>
      </c>
      <c r="H65" s="267">
        <v>43.137</v>
      </c>
      <c r="I65" s="267"/>
      <c r="J65" s="272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46.0</v>
      </c>
      <c r="C66" s="270"/>
      <c r="D66" s="267"/>
      <c r="E66" s="267"/>
      <c r="F66" s="267"/>
      <c r="G66" s="267">
        <v>43.163</v>
      </c>
      <c r="H66" s="267">
        <v>43.023</v>
      </c>
      <c r="I66" s="267"/>
      <c r="J66" s="272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47.0</v>
      </c>
      <c r="C67" s="270"/>
      <c r="D67" s="267"/>
      <c r="E67" s="267"/>
      <c r="F67" s="267"/>
      <c r="G67" s="267">
        <v>43.009</v>
      </c>
      <c r="H67" s="267">
        <v>43.346</v>
      </c>
      <c r="I67" s="267"/>
      <c r="J67" s="272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48.0</v>
      </c>
      <c r="C68" s="270"/>
      <c r="D68" s="267"/>
      <c r="E68" s="267"/>
      <c r="F68" s="267"/>
      <c r="G68" s="267">
        <v>43.28</v>
      </c>
      <c r="H68" s="267">
        <v>43.072</v>
      </c>
      <c r="I68" s="267"/>
      <c r="J68" s="272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49.0</v>
      </c>
      <c r="C69" s="273"/>
      <c r="D69" s="274"/>
      <c r="E69" s="274"/>
      <c r="F69" s="274"/>
      <c r="G69" s="274">
        <v>43.76</v>
      </c>
      <c r="H69" s="276">
        <v>42.986</v>
      </c>
      <c r="I69" s="276"/>
      <c r="J69" s="277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50.0</v>
      </c>
      <c r="C70" s="273"/>
      <c r="D70" s="274"/>
      <c r="E70" s="274"/>
      <c r="F70" s="274"/>
      <c r="G70" s="274">
        <v>43.066</v>
      </c>
      <c r="H70" s="276">
        <v>43.1</v>
      </c>
      <c r="I70" s="276"/>
      <c r="J70" s="27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51.0</v>
      </c>
      <c r="C71" s="273"/>
      <c r="D71" s="274"/>
      <c r="E71" s="274"/>
      <c r="F71" s="275"/>
      <c r="G71" s="274">
        <v>43.105</v>
      </c>
      <c r="H71" s="276">
        <v>43.169</v>
      </c>
      <c r="I71" s="276"/>
      <c r="J71" s="27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52.0</v>
      </c>
      <c r="C72" s="273"/>
      <c r="D72" s="274"/>
      <c r="E72" s="274"/>
      <c r="F72" s="275"/>
      <c r="G72" s="274">
        <v>43.06</v>
      </c>
      <c r="H72" s="276">
        <v>43.003</v>
      </c>
      <c r="I72" s="276"/>
      <c r="J72" s="27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53.0</v>
      </c>
      <c r="C73" s="273"/>
      <c r="D73" s="274"/>
      <c r="E73" s="274"/>
      <c r="F73" s="275"/>
      <c r="G73" s="274">
        <v>43.023</v>
      </c>
      <c r="H73" s="276">
        <v>43.509</v>
      </c>
      <c r="I73" s="276"/>
      <c r="J73" s="27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54.0</v>
      </c>
      <c r="C74" s="273"/>
      <c r="D74" s="274"/>
      <c r="E74" s="274"/>
      <c r="F74" s="275"/>
      <c r="G74" s="274">
        <v>43.195</v>
      </c>
      <c r="H74" s="276">
        <v>43.241</v>
      </c>
      <c r="I74" s="276"/>
      <c r="J74" s="27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55.0</v>
      </c>
      <c r="C75" s="273"/>
      <c r="D75" s="274"/>
      <c r="E75" s="274"/>
      <c r="F75" s="275"/>
      <c r="G75" s="274">
        <v>43.377</v>
      </c>
      <c r="H75" s="276">
        <v>43.223</v>
      </c>
      <c r="I75" s="276"/>
      <c r="J75" s="27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56.0</v>
      </c>
      <c r="C76" s="273"/>
      <c r="D76" s="275"/>
      <c r="E76" s="274"/>
      <c r="F76" s="275"/>
      <c r="G76" s="274">
        <v>43.481</v>
      </c>
      <c r="H76" s="6"/>
      <c r="I76" s="276"/>
      <c r="J76" s="27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57.0</v>
      </c>
      <c r="C77" s="273"/>
      <c r="D77" s="275"/>
      <c r="E77" s="274"/>
      <c r="F77" s="275"/>
      <c r="G77" s="274">
        <v>43.306</v>
      </c>
      <c r="H77" s="6"/>
      <c r="I77" s="276"/>
      <c r="J77" s="27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58.0</v>
      </c>
      <c r="C78" s="278"/>
      <c r="D78" s="6"/>
      <c r="E78" s="276"/>
      <c r="F78" s="6"/>
      <c r="G78" s="6"/>
      <c r="H78" s="6"/>
      <c r="I78" s="276"/>
      <c r="J78" s="27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59.0</v>
      </c>
      <c r="C79" s="278"/>
      <c r="D79" s="6"/>
      <c r="E79" s="276"/>
      <c r="F79" s="6"/>
      <c r="G79" s="6"/>
      <c r="H79" s="6"/>
      <c r="I79" s="276"/>
      <c r="J79" s="277"/>
      <c r="K79" s="6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60.0</v>
      </c>
      <c r="C80" s="278"/>
      <c r="D80" s="6"/>
      <c r="E80" s="276"/>
      <c r="F80" s="6"/>
      <c r="G80" s="6"/>
      <c r="H80" s="6"/>
      <c r="I80" s="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61.0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62.0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63.0</v>
      </c>
      <c r="C83" s="279"/>
      <c r="D83" s="280"/>
      <c r="E83" s="280"/>
      <c r="F83" s="280"/>
      <c r="G83" s="280"/>
      <c r="H83" s="280"/>
      <c r="I83" s="280"/>
      <c r="J83" s="281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/>
      <c r="C84" s="3"/>
      <c r="D84" s="6"/>
      <c r="E84" s="6"/>
      <c r="F84" s="6"/>
      <c r="G84" s="6"/>
      <c r="H84" s="6"/>
      <c r="I84" s="6"/>
      <c r="J84" s="6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11">
    <mergeCell ref="F6:H6"/>
    <mergeCell ref="I6:I7"/>
    <mergeCell ref="D16:D18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28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29</v>
      </c>
      <c r="C8" s="189">
        <v>17.0</v>
      </c>
      <c r="D8" s="190">
        <f>COUNTA(C21:C85)</f>
        <v>21</v>
      </c>
      <c r="E8" s="191">
        <f>COUNTA(C21:C85)</f>
        <v>21</v>
      </c>
      <c r="F8" s="282">
        <f>MIN(C21:C84)</f>
        <v>42.781</v>
      </c>
      <c r="G8" s="193">
        <f>AVERAGE(C21:C87)</f>
        <v>43.06861905</v>
      </c>
      <c r="H8" s="194">
        <f t="shared" ref="H8:H15" si="2">G8-F8</f>
        <v>0.2876190476</v>
      </c>
      <c r="I8" s="195">
        <v>0.011168981481481481</v>
      </c>
      <c r="J8" s="196">
        <f t="shared" ref="J8:K8" si="1">I8</f>
        <v>0.01116898148</v>
      </c>
      <c r="K8" s="197">
        <f t="shared" si="1"/>
        <v>0.01116898148</v>
      </c>
      <c r="L8" s="198">
        <v>136.914</v>
      </c>
      <c r="M8" s="295">
        <v>90.705</v>
      </c>
      <c r="N8" s="200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59</v>
      </c>
      <c r="C9" s="203">
        <v>1.0</v>
      </c>
      <c r="D9" s="204">
        <f>COUNTA(D21:D85)+D8+1</f>
        <v>52</v>
      </c>
      <c r="E9" s="205">
        <f>COUNTA(D21:D85)+1</f>
        <v>31</v>
      </c>
      <c r="F9" s="296">
        <f>MIN(D21:D84)</f>
        <v>42.677</v>
      </c>
      <c r="G9" s="284">
        <f>AVERAGE(D21:D86)</f>
        <v>42.90103333</v>
      </c>
      <c r="H9" s="208">
        <f t="shared" si="2"/>
        <v>0.2240333333</v>
      </c>
      <c r="I9" s="209">
        <v>0.026956018518518518</v>
      </c>
      <c r="J9" s="210">
        <f t="shared" ref="J9:J15" si="3">I9-I8</f>
        <v>0.01578703704</v>
      </c>
      <c r="K9" s="211">
        <f>J9</f>
        <v>0.01578703704</v>
      </c>
      <c r="L9" s="212">
        <v>136.204</v>
      </c>
      <c r="M9" s="222">
        <v>90.506</v>
      </c>
      <c r="N9" s="214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29</v>
      </c>
      <c r="C10" s="203">
        <v>10.0</v>
      </c>
      <c r="D10" s="204">
        <f>COUNTA(E21:E85)+D9+1</f>
        <v>85</v>
      </c>
      <c r="E10" s="205">
        <f>COUNTA(E21:E85)+1</f>
        <v>33</v>
      </c>
      <c r="F10" s="224">
        <f>MIN(E21:E86)</f>
        <v>42.817</v>
      </c>
      <c r="G10" s="216">
        <f>AVERAGE(E21:E87)</f>
        <v>43.0498125</v>
      </c>
      <c r="H10" s="208">
        <f t="shared" si="2"/>
        <v>0.2328125</v>
      </c>
      <c r="I10" s="209">
        <v>0.04447916666666667</v>
      </c>
      <c r="J10" s="210">
        <f t="shared" si="3"/>
        <v>0.01752314815</v>
      </c>
      <c r="K10" s="211">
        <f t="shared" ref="K10:K15" si="4">J10+K8</f>
        <v>0.02869212963</v>
      </c>
      <c r="L10" s="217">
        <v>137.733</v>
      </c>
      <c r="M10" s="213">
        <v>91.083</v>
      </c>
      <c r="N10" s="214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59</v>
      </c>
      <c r="C11" s="203" t="s">
        <v>125</v>
      </c>
      <c r="D11" s="204">
        <f>COUNTA(F21:F85)+D10+1</f>
        <v>143</v>
      </c>
      <c r="E11" s="205">
        <f>COUNTA(F21:F85)+1</f>
        <v>58</v>
      </c>
      <c r="F11" s="215">
        <f>MIN(F21:F86)</f>
        <v>43.057</v>
      </c>
      <c r="G11" s="216">
        <f>AVERAGE(F21:F86)</f>
        <v>44.25191228</v>
      </c>
      <c r="H11" s="208">
        <f t="shared" si="2"/>
        <v>1.194912281</v>
      </c>
      <c r="I11" s="209">
        <v>0.07527777777777778</v>
      </c>
      <c r="J11" s="210">
        <f t="shared" si="3"/>
        <v>0.03079861111</v>
      </c>
      <c r="K11" s="211">
        <f t="shared" si="4"/>
        <v>0.04658564815</v>
      </c>
      <c r="L11" s="217">
        <v>137.773</v>
      </c>
      <c r="M11" s="222">
        <v>90.897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23" t="s">
        <v>29</v>
      </c>
      <c r="C12" s="219">
        <v>14.0</v>
      </c>
      <c r="D12" s="204">
        <f>COUNTA(G21:G85)+D11+1</f>
        <v>184</v>
      </c>
      <c r="E12" s="205">
        <f>COUNTA(G21:G85)+1</f>
        <v>41</v>
      </c>
      <c r="F12" s="215">
        <f>MIN(G21:G86)</f>
        <v>43.244</v>
      </c>
      <c r="G12" s="216">
        <f>AVERAGE(G21:G886)</f>
        <v>43.53025</v>
      </c>
      <c r="H12" s="208">
        <f t="shared" si="2"/>
        <v>0.28625</v>
      </c>
      <c r="I12" s="209">
        <v>0.09701388888888889</v>
      </c>
      <c r="J12" s="210">
        <f t="shared" si="3"/>
        <v>0.02173611111</v>
      </c>
      <c r="K12" s="211">
        <f t="shared" si="4"/>
        <v>0.05042824074</v>
      </c>
      <c r="L12" s="212">
        <v>136.255</v>
      </c>
      <c r="M12" s="222">
        <v>90.916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23" t="s">
        <v>59</v>
      </c>
      <c r="C13" s="219">
        <v>9.0</v>
      </c>
      <c r="D13" s="204">
        <f>COUNTA(H21:H83)+D12+1</f>
        <v>210</v>
      </c>
      <c r="E13" s="205">
        <f>COUNTA(H21:H83)+1</f>
        <v>26</v>
      </c>
      <c r="F13" s="218">
        <f>MIN(H21:H85)</f>
        <v>42.769</v>
      </c>
      <c r="G13" s="216">
        <f>AVERAGE(H21:H85)</f>
        <v>43.14056</v>
      </c>
      <c r="H13" s="208">
        <f t="shared" si="2"/>
        <v>0.37156</v>
      </c>
      <c r="I13" s="209">
        <v>0.11107638888888889</v>
      </c>
      <c r="J13" s="210">
        <f t="shared" si="3"/>
        <v>0.0140625</v>
      </c>
      <c r="K13" s="211">
        <f t="shared" si="4"/>
        <v>0.06064814815</v>
      </c>
      <c r="L13" s="212">
        <v>136.316</v>
      </c>
      <c r="M13" s="222">
        <v>90.91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23" t="s">
        <v>29</v>
      </c>
      <c r="C14" s="219">
        <v>1.0</v>
      </c>
      <c r="D14" s="204">
        <f>COUNTA(I21:I85)+D13+1</f>
        <v>270</v>
      </c>
      <c r="E14" s="205">
        <f>COUNTA(I21:I85)+1</f>
        <v>60</v>
      </c>
      <c r="F14" s="232">
        <f>MIN(I21:I86)</f>
        <v>42.561</v>
      </c>
      <c r="G14" s="221">
        <f>AVERAGE(I21:I86)</f>
        <v>42.8789322</v>
      </c>
      <c r="H14" s="208">
        <f t="shared" si="2"/>
        <v>0.3179322034</v>
      </c>
      <c r="I14" s="209">
        <v>0.14194444444444446</v>
      </c>
      <c r="J14" s="210">
        <f t="shared" si="3"/>
        <v>0.03086805556</v>
      </c>
      <c r="K14" s="225">
        <f t="shared" si="4"/>
        <v>0.0812962963</v>
      </c>
      <c r="L14" s="226">
        <v>138.363</v>
      </c>
      <c r="M14" s="222">
        <v>90.921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59</v>
      </c>
      <c r="C15" s="229">
        <v>18.0</v>
      </c>
      <c r="D15" s="230">
        <f>COUNTA(J21:J85)+D14+1</f>
        <v>318</v>
      </c>
      <c r="E15" s="231">
        <f>COUNTA(J21:J85)+1</f>
        <v>48</v>
      </c>
      <c r="F15" s="286">
        <f>MIN(J21:J86)</f>
        <v>43.255</v>
      </c>
      <c r="G15" s="287">
        <f>AVERAGE(J21:J86)</f>
        <v>43.61717021</v>
      </c>
      <c r="H15" s="234">
        <f t="shared" si="2"/>
        <v>0.3621702128</v>
      </c>
      <c r="I15" s="235" t="str">
        <f>'Загальні результати'!G6</f>
        <v>4:00:17</v>
      </c>
      <c r="J15" s="236">
        <f t="shared" si="3"/>
        <v>0.02491898148</v>
      </c>
      <c r="K15" s="237">
        <f t="shared" si="4"/>
        <v>0.08556712963</v>
      </c>
      <c r="L15" s="238"/>
      <c r="M15" s="239"/>
      <c r="N15" s="240"/>
      <c r="O15" s="106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3"/>
      <c r="D16" s="290" t="s">
        <v>122</v>
      </c>
      <c r="E16" s="291">
        <f>AVERAGE(C21:C95,E21:E95,G21:G95,I21:I95)</f>
        <v>43.11251316</v>
      </c>
      <c r="F16" s="244">
        <f t="shared" ref="F16:F17" si="5">AVERAGE(F8,F10,F12,F14)</f>
        <v>42.85075</v>
      </c>
      <c r="G16" s="245">
        <f>AVERAGE(C21:C95,E21:E95,G21:G95,I21:I95)</f>
        <v>43.11251316</v>
      </c>
      <c r="H16" s="246">
        <f t="shared" ref="H16:H17" si="6">AVERAGE(H8,H10,H12,H14)</f>
        <v>0.2811534378</v>
      </c>
      <c r="I16" s="247" t="s">
        <v>126</v>
      </c>
      <c r="J16" s="248"/>
      <c r="K16" s="249" t="s">
        <v>115</v>
      </c>
      <c r="L16" s="250">
        <f>AVERAGE(L8:L14)</f>
        <v>137.0797143</v>
      </c>
      <c r="M16" s="250">
        <f>AVERAGE(M8:M14)-90</f>
        <v>0.8482857143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92"/>
      <c r="E17" s="291">
        <f>AVERAGE(D21:D95,F21:F33,F35:F95,H21:H95,J21:J95)</f>
        <v>43.34506329</v>
      </c>
      <c r="F17" s="254">
        <f t="shared" si="5"/>
        <v>42.9395</v>
      </c>
      <c r="G17" s="255">
        <f>AVERAGE(D21:D95,F21:F95,H21:H95,J21:J95)</f>
        <v>43.63466038</v>
      </c>
      <c r="H17" s="256">
        <f t="shared" si="6"/>
        <v>0.5381689567</v>
      </c>
      <c r="I17" s="257" t="s">
        <v>127</v>
      </c>
      <c r="J17" s="253" t="s">
        <v>85</v>
      </c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30.0" customHeight="1">
      <c r="A18" s="252"/>
      <c r="B18" s="252"/>
      <c r="C18" s="252"/>
      <c r="D18" s="293"/>
      <c r="E18" s="291">
        <f>AVERAGE(C21:J33,G34:J34,C34:E34,C35:J95)</f>
        <v>43.23103871</v>
      </c>
      <c r="F18" s="259">
        <f>AVERAGE(F8:F15)</f>
        <v>42.895125</v>
      </c>
      <c r="G18" s="260">
        <f>AVERAGE(C21:J93)</f>
        <v>43.37946302</v>
      </c>
      <c r="H18" s="261">
        <f>AVERAGE(H8:H15)</f>
        <v>0.4096611972</v>
      </c>
      <c r="I18" s="253"/>
      <c r="J18" s="253"/>
      <c r="K18" s="253"/>
      <c r="L18" s="252"/>
      <c r="M18" s="252"/>
      <c r="N18" s="25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6"/>
      <c r="E19" s="6"/>
      <c r="F19" s="6"/>
      <c r="G19" s="6"/>
      <c r="H19" s="6"/>
      <c r="I19" s="6"/>
      <c r="J19" s="6"/>
      <c r="K19" s="6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262" t="str">
        <f>B8</f>
        <v>Лихошерст Олексій</v>
      </c>
      <c r="D20" s="262" t="str">
        <f>B9</f>
        <v>Нужний Олексій</v>
      </c>
      <c r="E20" s="3" t="str">
        <f>B10</f>
        <v>Лихошерст Олексій</v>
      </c>
      <c r="F20" s="3" t="str">
        <f>B11</f>
        <v>Нужний Олексій</v>
      </c>
      <c r="G20" s="3" t="str">
        <f>B12</f>
        <v>Лихошерст Олексій</v>
      </c>
      <c r="H20" s="3" t="str">
        <f>B13</f>
        <v>Нужний Олексій</v>
      </c>
      <c r="I20" s="3" t="str">
        <f>B14</f>
        <v>Лихошерст Олексій</v>
      </c>
      <c r="J20" s="262" t="str">
        <f>B15</f>
        <v>Нужний Олексій</v>
      </c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.75" customHeight="1">
      <c r="A21" s="3"/>
      <c r="B21" s="3">
        <v>1.0</v>
      </c>
      <c r="C21" s="263">
        <v>44.686</v>
      </c>
      <c r="D21" s="264">
        <v>43.462</v>
      </c>
      <c r="E21" s="264">
        <v>43.15</v>
      </c>
      <c r="F21" s="264">
        <v>43.487</v>
      </c>
      <c r="G21" s="264">
        <v>43.626</v>
      </c>
      <c r="H21" s="264">
        <v>43.029</v>
      </c>
      <c r="I21" s="264">
        <v>43.412</v>
      </c>
      <c r="J21" s="265">
        <v>43.592</v>
      </c>
      <c r="K21" s="6"/>
      <c r="L21" s="6"/>
      <c r="M21" s="6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2.0</v>
      </c>
      <c r="C22" s="266">
        <v>43.314</v>
      </c>
      <c r="D22" s="267">
        <v>42.959</v>
      </c>
      <c r="E22" s="267">
        <v>43.293</v>
      </c>
      <c r="F22" s="267">
        <v>43.36</v>
      </c>
      <c r="G22" s="267">
        <v>43.74</v>
      </c>
      <c r="H22" s="267">
        <v>43.482</v>
      </c>
      <c r="I22" s="267">
        <v>43.374</v>
      </c>
      <c r="J22" s="268">
        <v>43.44</v>
      </c>
      <c r="K22" s="6"/>
      <c r="L22" s="17"/>
      <c r="M22" s="17"/>
      <c r="N22" s="1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3.0</v>
      </c>
      <c r="C23" s="266">
        <v>43.266</v>
      </c>
      <c r="D23" s="267">
        <v>42.913</v>
      </c>
      <c r="E23" s="267">
        <v>43.273</v>
      </c>
      <c r="F23" s="267">
        <v>43.182</v>
      </c>
      <c r="G23" s="267">
        <v>43.689</v>
      </c>
      <c r="H23" s="267">
        <v>43.196</v>
      </c>
      <c r="I23" s="267">
        <v>42.835</v>
      </c>
      <c r="J23" s="268">
        <v>43.719</v>
      </c>
      <c r="K23" s="269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4.0</v>
      </c>
      <c r="C24" s="266">
        <v>42.881</v>
      </c>
      <c r="D24" s="267">
        <v>42.889</v>
      </c>
      <c r="E24" s="267">
        <v>43.185</v>
      </c>
      <c r="F24" s="267">
        <v>43.536</v>
      </c>
      <c r="G24" s="267">
        <v>43.584</v>
      </c>
      <c r="H24" s="267">
        <v>44.075</v>
      </c>
      <c r="I24" s="267">
        <v>42.846</v>
      </c>
      <c r="J24" s="268">
        <v>43.725</v>
      </c>
      <c r="K24" s="6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5.0</v>
      </c>
      <c r="C25" s="266">
        <v>42.949</v>
      </c>
      <c r="D25" s="267">
        <v>42.677</v>
      </c>
      <c r="E25" s="267">
        <v>43.448</v>
      </c>
      <c r="F25" s="267">
        <v>43.559</v>
      </c>
      <c r="G25" s="267">
        <v>43.483</v>
      </c>
      <c r="H25" s="267">
        <v>42.977</v>
      </c>
      <c r="I25" s="267">
        <v>42.854</v>
      </c>
      <c r="J25" s="268">
        <v>43.557</v>
      </c>
      <c r="K25" s="6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6.0</v>
      </c>
      <c r="C26" s="266">
        <v>42.811</v>
      </c>
      <c r="D26" s="267">
        <v>42.93</v>
      </c>
      <c r="E26" s="267">
        <v>42.951</v>
      </c>
      <c r="F26" s="267">
        <v>43.526</v>
      </c>
      <c r="G26" s="267">
        <v>43.514</v>
      </c>
      <c r="H26" s="267">
        <v>43.14</v>
      </c>
      <c r="I26" s="267">
        <v>42.791</v>
      </c>
      <c r="J26" s="268">
        <v>43.417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7.0</v>
      </c>
      <c r="C27" s="266">
        <v>42.801</v>
      </c>
      <c r="D27" s="267">
        <v>42.933</v>
      </c>
      <c r="E27" s="267">
        <v>43.095</v>
      </c>
      <c r="F27" s="267">
        <v>43.537</v>
      </c>
      <c r="G27" s="267">
        <v>43.547</v>
      </c>
      <c r="H27" s="267">
        <v>42.995</v>
      </c>
      <c r="I27" s="267">
        <v>42.843</v>
      </c>
      <c r="J27" s="268">
        <v>43.495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8.0</v>
      </c>
      <c r="C28" s="266">
        <v>42.879</v>
      </c>
      <c r="D28" s="267">
        <v>42.883</v>
      </c>
      <c r="E28" s="267">
        <v>42.981</v>
      </c>
      <c r="F28" s="267">
        <v>45.315</v>
      </c>
      <c r="G28" s="267">
        <v>43.258</v>
      </c>
      <c r="H28" s="267">
        <v>42.928</v>
      </c>
      <c r="I28" s="267">
        <v>43.005</v>
      </c>
      <c r="J28" s="268">
        <v>43.394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9.0</v>
      </c>
      <c r="C29" s="266">
        <v>43.008</v>
      </c>
      <c r="D29" s="267">
        <v>42.772</v>
      </c>
      <c r="E29" s="267">
        <v>43.008</v>
      </c>
      <c r="F29" s="267">
        <v>43.871</v>
      </c>
      <c r="G29" s="267">
        <v>43.671</v>
      </c>
      <c r="H29" s="267">
        <v>43.042</v>
      </c>
      <c r="I29" s="267">
        <v>43.035</v>
      </c>
      <c r="J29" s="268">
        <v>43.59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10.0</v>
      </c>
      <c r="C30" s="266">
        <v>43.3</v>
      </c>
      <c r="D30" s="267">
        <v>42.834</v>
      </c>
      <c r="E30" s="267">
        <v>43.414</v>
      </c>
      <c r="F30" s="267">
        <v>44.264</v>
      </c>
      <c r="G30" s="267">
        <v>43.488</v>
      </c>
      <c r="H30" s="267">
        <v>44.614</v>
      </c>
      <c r="I30" s="267">
        <v>42.998</v>
      </c>
      <c r="J30" s="268">
        <v>43.483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11.0</v>
      </c>
      <c r="C31" s="266">
        <v>42.858</v>
      </c>
      <c r="D31" s="267">
        <v>42.802</v>
      </c>
      <c r="E31" s="267">
        <v>42.828</v>
      </c>
      <c r="F31" s="267">
        <v>43.767</v>
      </c>
      <c r="G31" s="267">
        <v>43.674</v>
      </c>
      <c r="H31" s="267">
        <v>43.018</v>
      </c>
      <c r="I31" s="267">
        <v>42.873</v>
      </c>
      <c r="J31" s="268">
        <v>43.488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12.0</v>
      </c>
      <c r="C32" s="266">
        <v>42.912</v>
      </c>
      <c r="D32" s="267">
        <v>42.68</v>
      </c>
      <c r="E32" s="267">
        <v>43.312</v>
      </c>
      <c r="F32" s="267">
        <v>44.144</v>
      </c>
      <c r="G32" s="267">
        <v>43.541</v>
      </c>
      <c r="H32" s="267">
        <v>43.046</v>
      </c>
      <c r="I32" s="267">
        <v>42.913</v>
      </c>
      <c r="J32" s="268">
        <v>43.34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13.0</v>
      </c>
      <c r="C33" s="266">
        <v>43.039</v>
      </c>
      <c r="D33" s="267">
        <v>43.44</v>
      </c>
      <c r="E33" s="267">
        <v>43.27</v>
      </c>
      <c r="F33" s="267">
        <v>44.766</v>
      </c>
      <c r="G33" s="267">
        <v>43.504</v>
      </c>
      <c r="H33" s="267">
        <v>42.776</v>
      </c>
      <c r="I33" s="267">
        <v>42.852</v>
      </c>
      <c r="J33" s="268">
        <v>43.573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14.0</v>
      </c>
      <c r="C34" s="266">
        <v>43.025</v>
      </c>
      <c r="D34" s="267">
        <v>42.847</v>
      </c>
      <c r="E34" s="267">
        <v>42.96</v>
      </c>
      <c r="F34" s="297">
        <v>89.391</v>
      </c>
      <c r="G34" s="267">
        <v>43.987</v>
      </c>
      <c r="H34" s="267">
        <v>43.013</v>
      </c>
      <c r="I34" s="267">
        <v>42.847</v>
      </c>
      <c r="J34" s="268">
        <v>43.558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15.0</v>
      </c>
      <c r="C35" s="266">
        <v>43.006</v>
      </c>
      <c r="D35" s="267">
        <v>42.707</v>
      </c>
      <c r="E35" s="267">
        <v>43.016</v>
      </c>
      <c r="F35" s="267">
        <v>43.657</v>
      </c>
      <c r="G35" s="267">
        <v>43.421</v>
      </c>
      <c r="H35" s="267">
        <v>43.309</v>
      </c>
      <c r="I35" s="267">
        <v>42.735</v>
      </c>
      <c r="J35" s="268">
        <v>44.454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16.0</v>
      </c>
      <c r="C36" s="266">
        <v>42.917</v>
      </c>
      <c r="D36" s="267">
        <v>42.753</v>
      </c>
      <c r="E36" s="267">
        <v>42.912</v>
      </c>
      <c r="F36" s="267">
        <v>43.461</v>
      </c>
      <c r="G36" s="267">
        <v>43.52</v>
      </c>
      <c r="H36" s="267">
        <v>43.601</v>
      </c>
      <c r="I36" s="267">
        <v>42.871</v>
      </c>
      <c r="J36" s="268">
        <v>43.876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17.0</v>
      </c>
      <c r="C37" s="266">
        <v>42.947</v>
      </c>
      <c r="D37" s="267">
        <v>42.741</v>
      </c>
      <c r="E37" s="267">
        <v>43.038</v>
      </c>
      <c r="F37" s="267">
        <v>43.747</v>
      </c>
      <c r="G37" s="267">
        <v>43.548</v>
      </c>
      <c r="H37" s="267">
        <v>42.888</v>
      </c>
      <c r="I37" s="267">
        <v>42.782</v>
      </c>
      <c r="J37" s="268">
        <v>43.392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18.0</v>
      </c>
      <c r="C38" s="266">
        <v>42.808</v>
      </c>
      <c r="D38" s="267">
        <v>42.991</v>
      </c>
      <c r="E38" s="267">
        <v>42.955</v>
      </c>
      <c r="F38" s="267">
        <v>43.299</v>
      </c>
      <c r="G38" s="267">
        <v>43.39</v>
      </c>
      <c r="H38" s="267">
        <v>42.801</v>
      </c>
      <c r="I38" s="267">
        <v>42.873</v>
      </c>
      <c r="J38" s="268">
        <v>43.352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19.0</v>
      </c>
      <c r="C39" s="266">
        <v>42.781</v>
      </c>
      <c r="D39" s="267">
        <v>42.865</v>
      </c>
      <c r="E39" s="267">
        <v>42.985</v>
      </c>
      <c r="F39" s="267">
        <v>43.208</v>
      </c>
      <c r="G39" s="267">
        <v>43.312</v>
      </c>
      <c r="H39" s="267">
        <v>42.85</v>
      </c>
      <c r="I39" s="267">
        <v>42.909</v>
      </c>
      <c r="J39" s="268">
        <v>43.255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20.0</v>
      </c>
      <c r="C40" s="266">
        <v>43.09</v>
      </c>
      <c r="D40" s="267">
        <v>43.108</v>
      </c>
      <c r="E40" s="267">
        <v>42.963</v>
      </c>
      <c r="F40" s="267">
        <v>43.289</v>
      </c>
      <c r="G40" s="267">
        <v>43.291</v>
      </c>
      <c r="H40" s="267">
        <v>42.769</v>
      </c>
      <c r="I40" s="267">
        <v>43.607</v>
      </c>
      <c r="J40" s="268">
        <v>43.488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21.0</v>
      </c>
      <c r="C41" s="266">
        <v>43.163</v>
      </c>
      <c r="D41" s="267">
        <v>42.682</v>
      </c>
      <c r="E41" s="267">
        <v>43.061</v>
      </c>
      <c r="F41" s="267">
        <v>43.395</v>
      </c>
      <c r="G41" s="267">
        <v>43.254</v>
      </c>
      <c r="H41" s="267">
        <v>42.884</v>
      </c>
      <c r="I41" s="267">
        <v>42.983</v>
      </c>
      <c r="J41" s="268">
        <v>43.582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22.0</v>
      </c>
      <c r="C42" s="266"/>
      <c r="D42" s="267">
        <v>42.787</v>
      </c>
      <c r="E42" s="267">
        <v>42.914</v>
      </c>
      <c r="F42" s="267">
        <v>43.309</v>
      </c>
      <c r="G42" s="267">
        <v>43.244</v>
      </c>
      <c r="H42" s="267">
        <v>43.042</v>
      </c>
      <c r="I42" s="267">
        <v>42.748</v>
      </c>
      <c r="J42" s="268">
        <v>43.355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23.0</v>
      </c>
      <c r="C43" s="266"/>
      <c r="D43" s="267">
        <v>42.769</v>
      </c>
      <c r="E43" s="267">
        <v>42.935</v>
      </c>
      <c r="F43" s="267">
        <v>43.222</v>
      </c>
      <c r="G43" s="267">
        <v>44.045</v>
      </c>
      <c r="H43" s="267">
        <v>43.159</v>
      </c>
      <c r="I43" s="267">
        <v>42.807</v>
      </c>
      <c r="J43" s="268">
        <v>43.429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24.0</v>
      </c>
      <c r="C44" s="266"/>
      <c r="D44" s="267">
        <v>42.973</v>
      </c>
      <c r="E44" s="267">
        <v>42.817</v>
      </c>
      <c r="F44" s="267">
        <v>43.306</v>
      </c>
      <c r="G44" s="267">
        <v>43.465</v>
      </c>
      <c r="H44" s="267">
        <v>42.869</v>
      </c>
      <c r="I44" s="267">
        <v>42.808</v>
      </c>
      <c r="J44" s="268">
        <v>43.734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25.0</v>
      </c>
      <c r="C45" s="266"/>
      <c r="D45" s="267">
        <v>43.17</v>
      </c>
      <c r="E45" s="267">
        <v>42.993</v>
      </c>
      <c r="F45" s="267">
        <v>43.227</v>
      </c>
      <c r="G45" s="267">
        <v>43.486</v>
      </c>
      <c r="H45" s="267">
        <v>43.011</v>
      </c>
      <c r="I45" s="267">
        <v>42.786</v>
      </c>
      <c r="J45" s="268">
        <v>43.519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26.0</v>
      </c>
      <c r="C46" s="266"/>
      <c r="D46" s="267">
        <v>42.836</v>
      </c>
      <c r="E46" s="267">
        <v>42.893</v>
      </c>
      <c r="F46" s="267">
        <v>43.321</v>
      </c>
      <c r="G46" s="267">
        <v>43.437</v>
      </c>
      <c r="H46" s="267"/>
      <c r="I46" s="267">
        <v>42.854</v>
      </c>
      <c r="J46" s="268">
        <v>43.619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27.0</v>
      </c>
      <c r="C47" s="266"/>
      <c r="D47" s="267">
        <v>42.976</v>
      </c>
      <c r="E47" s="267">
        <v>42.934</v>
      </c>
      <c r="F47" s="267">
        <v>43.255</v>
      </c>
      <c r="G47" s="267">
        <v>43.339</v>
      </c>
      <c r="H47" s="267"/>
      <c r="I47" s="267">
        <v>42.839</v>
      </c>
      <c r="J47" s="268">
        <v>43.605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28.0</v>
      </c>
      <c r="C48" s="266"/>
      <c r="D48" s="267">
        <v>42.925</v>
      </c>
      <c r="E48" s="267">
        <v>42.826</v>
      </c>
      <c r="F48" s="267">
        <v>43.792</v>
      </c>
      <c r="G48" s="267">
        <v>43.334</v>
      </c>
      <c r="H48" s="267"/>
      <c r="I48" s="267">
        <v>42.792</v>
      </c>
      <c r="J48" s="268">
        <v>43.501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29.0</v>
      </c>
      <c r="C49" s="266"/>
      <c r="D49" s="267">
        <v>42.823</v>
      </c>
      <c r="E49" s="267">
        <v>43.071</v>
      </c>
      <c r="F49" s="267">
        <v>43.242</v>
      </c>
      <c r="G49" s="267">
        <v>43.319</v>
      </c>
      <c r="H49" s="267"/>
      <c r="I49" s="267">
        <v>42.644</v>
      </c>
      <c r="J49" s="268">
        <v>43.503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30.0</v>
      </c>
      <c r="C50" s="266"/>
      <c r="D50" s="267">
        <v>42.904</v>
      </c>
      <c r="E50" s="267">
        <v>43.063</v>
      </c>
      <c r="F50" s="267">
        <v>43.302</v>
      </c>
      <c r="G50" s="267">
        <v>43.433</v>
      </c>
      <c r="H50" s="267"/>
      <c r="I50" s="267">
        <v>42.75</v>
      </c>
      <c r="J50" s="268">
        <v>43.606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31.0</v>
      </c>
      <c r="C51" s="266"/>
      <c r="D51" s="267"/>
      <c r="E51" s="267">
        <v>42.899</v>
      </c>
      <c r="F51" s="267">
        <v>43.222</v>
      </c>
      <c r="G51" s="267">
        <v>43.43</v>
      </c>
      <c r="H51" s="267"/>
      <c r="I51" s="267">
        <v>42.785</v>
      </c>
      <c r="J51" s="268">
        <v>43.503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32.0</v>
      </c>
      <c r="C52" s="266"/>
      <c r="D52" s="267"/>
      <c r="E52" s="267">
        <v>43.151</v>
      </c>
      <c r="F52" s="267">
        <v>43.277</v>
      </c>
      <c r="G52" s="267">
        <v>43.607</v>
      </c>
      <c r="H52" s="267"/>
      <c r="I52" s="267">
        <v>42.955</v>
      </c>
      <c r="J52" s="268">
        <v>43.515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33.0</v>
      </c>
      <c r="C53" s="266"/>
      <c r="D53" s="267"/>
      <c r="E53" s="267"/>
      <c r="F53" s="267">
        <v>43.613</v>
      </c>
      <c r="G53" s="267">
        <v>43.589</v>
      </c>
      <c r="H53" s="267"/>
      <c r="I53" s="267">
        <v>42.831</v>
      </c>
      <c r="J53" s="268">
        <v>43.568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34.0</v>
      </c>
      <c r="C54" s="266"/>
      <c r="D54" s="267"/>
      <c r="E54" s="267"/>
      <c r="F54" s="267">
        <v>43.093</v>
      </c>
      <c r="G54" s="267">
        <v>44.491</v>
      </c>
      <c r="H54" s="267"/>
      <c r="I54" s="267">
        <v>42.652</v>
      </c>
      <c r="J54" s="268">
        <v>43.549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35.0</v>
      </c>
      <c r="C55" s="266"/>
      <c r="D55" s="267"/>
      <c r="E55" s="267"/>
      <c r="F55" s="267">
        <v>43.159</v>
      </c>
      <c r="G55" s="267">
        <v>43.574</v>
      </c>
      <c r="H55" s="267"/>
      <c r="I55" s="267">
        <v>42.909</v>
      </c>
      <c r="J55" s="268">
        <v>43.53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36.0</v>
      </c>
      <c r="C56" s="266"/>
      <c r="D56" s="267"/>
      <c r="E56" s="267"/>
      <c r="F56" s="267">
        <v>43.316</v>
      </c>
      <c r="G56" s="267">
        <v>43.644</v>
      </c>
      <c r="H56" s="267"/>
      <c r="I56" s="267">
        <v>42.858</v>
      </c>
      <c r="J56" s="268">
        <v>43.918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37.0</v>
      </c>
      <c r="C57" s="266"/>
      <c r="D57" s="267"/>
      <c r="E57" s="267"/>
      <c r="F57" s="267">
        <v>43.137</v>
      </c>
      <c r="G57" s="267">
        <v>43.439</v>
      </c>
      <c r="H57" s="267"/>
      <c r="I57" s="267">
        <v>42.922</v>
      </c>
      <c r="J57" s="268">
        <v>43.623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38.0</v>
      </c>
      <c r="C58" s="266"/>
      <c r="D58" s="267"/>
      <c r="E58" s="267"/>
      <c r="F58" s="267">
        <v>43.241</v>
      </c>
      <c r="G58" s="267">
        <v>43.336</v>
      </c>
      <c r="H58" s="267"/>
      <c r="I58" s="267">
        <v>42.888</v>
      </c>
      <c r="J58" s="268">
        <v>44.196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39.0</v>
      </c>
      <c r="C59" s="266"/>
      <c r="D59" s="267"/>
      <c r="E59" s="267"/>
      <c r="F59" s="267">
        <v>43.154</v>
      </c>
      <c r="G59" s="267">
        <v>43.421</v>
      </c>
      <c r="H59" s="267"/>
      <c r="I59" s="267">
        <v>42.999</v>
      </c>
      <c r="J59" s="268">
        <v>43.361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40.0</v>
      </c>
      <c r="C60" s="266"/>
      <c r="D60" s="267"/>
      <c r="E60" s="267"/>
      <c r="F60" s="267">
        <v>43.057</v>
      </c>
      <c r="G60" s="267">
        <v>43.535</v>
      </c>
      <c r="H60" s="267"/>
      <c r="I60" s="267">
        <v>42.839</v>
      </c>
      <c r="J60" s="268">
        <v>43.837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41.0</v>
      </c>
      <c r="C61" s="266"/>
      <c r="D61" s="267"/>
      <c r="E61" s="267"/>
      <c r="F61" s="267">
        <v>43.167</v>
      </c>
      <c r="G61" s="267"/>
      <c r="H61" s="267"/>
      <c r="I61" s="267">
        <v>42.979</v>
      </c>
      <c r="J61" s="268">
        <v>44.105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42.0</v>
      </c>
      <c r="C62" s="270"/>
      <c r="D62" s="267"/>
      <c r="E62" s="267"/>
      <c r="F62" s="267">
        <v>43.354</v>
      </c>
      <c r="G62" s="267"/>
      <c r="H62" s="267"/>
      <c r="I62" s="267">
        <v>42.845</v>
      </c>
      <c r="J62" s="268">
        <v>43.682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43.0</v>
      </c>
      <c r="C63" s="270"/>
      <c r="D63" s="267"/>
      <c r="E63" s="267"/>
      <c r="F63" s="267">
        <v>43.804</v>
      </c>
      <c r="G63" s="267"/>
      <c r="H63" s="267"/>
      <c r="I63" s="267">
        <v>42.828</v>
      </c>
      <c r="J63" s="268">
        <v>43.548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44.0</v>
      </c>
      <c r="C64" s="270"/>
      <c r="D64" s="267"/>
      <c r="E64" s="267"/>
      <c r="F64" s="267">
        <v>43.247</v>
      </c>
      <c r="G64" s="271"/>
      <c r="H64" s="267"/>
      <c r="I64" s="267">
        <v>42.812</v>
      </c>
      <c r="J64" s="268">
        <v>43.874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45.0</v>
      </c>
      <c r="C65" s="270"/>
      <c r="D65" s="267"/>
      <c r="E65" s="267"/>
      <c r="F65" s="267">
        <v>43.185</v>
      </c>
      <c r="G65" s="271"/>
      <c r="H65" s="267"/>
      <c r="I65" s="267">
        <v>42.747</v>
      </c>
      <c r="J65" s="268">
        <v>43.776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46.0</v>
      </c>
      <c r="C66" s="270"/>
      <c r="D66" s="267"/>
      <c r="E66" s="267"/>
      <c r="F66" s="267">
        <v>43.17</v>
      </c>
      <c r="G66" s="271"/>
      <c r="H66" s="267"/>
      <c r="I66" s="267">
        <v>42.758</v>
      </c>
      <c r="J66" s="268">
        <v>43.857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47.0</v>
      </c>
      <c r="C67" s="270"/>
      <c r="D67" s="267"/>
      <c r="E67" s="267"/>
      <c r="F67" s="267">
        <v>43.131</v>
      </c>
      <c r="G67" s="271"/>
      <c r="H67" s="267"/>
      <c r="I67" s="267">
        <v>42.722</v>
      </c>
      <c r="J67" s="268">
        <v>43.924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48.0</v>
      </c>
      <c r="C68" s="270"/>
      <c r="D68" s="267"/>
      <c r="E68" s="267"/>
      <c r="F68" s="267">
        <v>43.563</v>
      </c>
      <c r="G68" s="271"/>
      <c r="H68" s="267"/>
      <c r="I68" s="267">
        <v>43.001</v>
      </c>
      <c r="J68" s="272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49.0</v>
      </c>
      <c r="C69" s="273"/>
      <c r="D69" s="274"/>
      <c r="E69" s="274"/>
      <c r="F69" s="274">
        <v>43.253</v>
      </c>
      <c r="G69" s="275"/>
      <c r="H69" s="276"/>
      <c r="I69" s="276">
        <v>43.218</v>
      </c>
      <c r="J69" s="277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50.0</v>
      </c>
      <c r="C70" s="273"/>
      <c r="D70" s="274"/>
      <c r="E70" s="274"/>
      <c r="F70" s="274">
        <v>43.254</v>
      </c>
      <c r="G70" s="275"/>
      <c r="H70" s="276"/>
      <c r="I70" s="276">
        <v>42.826</v>
      </c>
      <c r="J70" s="27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51.0</v>
      </c>
      <c r="C71" s="273"/>
      <c r="D71" s="274"/>
      <c r="E71" s="274"/>
      <c r="F71" s="274">
        <v>43.323</v>
      </c>
      <c r="G71" s="275"/>
      <c r="H71" s="276"/>
      <c r="I71" s="276">
        <v>43.032</v>
      </c>
      <c r="J71" s="27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52.0</v>
      </c>
      <c r="C72" s="273"/>
      <c r="D72" s="274"/>
      <c r="E72" s="274"/>
      <c r="F72" s="274">
        <v>43.227</v>
      </c>
      <c r="G72" s="275"/>
      <c r="H72" s="276"/>
      <c r="I72" s="276">
        <v>42.709</v>
      </c>
      <c r="J72" s="27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53.0</v>
      </c>
      <c r="C73" s="273"/>
      <c r="D73" s="274"/>
      <c r="E73" s="274"/>
      <c r="F73" s="274">
        <v>43.722</v>
      </c>
      <c r="G73" s="275"/>
      <c r="H73" s="276"/>
      <c r="I73" s="276">
        <v>42.736</v>
      </c>
      <c r="J73" s="27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54.0</v>
      </c>
      <c r="C74" s="273"/>
      <c r="D74" s="274"/>
      <c r="E74" s="274"/>
      <c r="F74" s="274">
        <v>43.172</v>
      </c>
      <c r="G74" s="275"/>
      <c r="H74" s="276"/>
      <c r="I74" s="276">
        <v>42.561</v>
      </c>
      <c r="J74" s="27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55.0</v>
      </c>
      <c r="C75" s="273"/>
      <c r="D75" s="274"/>
      <c r="E75" s="274"/>
      <c r="F75" s="274">
        <v>43.186</v>
      </c>
      <c r="G75" s="275"/>
      <c r="H75" s="276"/>
      <c r="I75" s="276">
        <v>42.76</v>
      </c>
      <c r="J75" s="27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56.0</v>
      </c>
      <c r="C76" s="273"/>
      <c r="D76" s="275"/>
      <c r="E76" s="274"/>
      <c r="F76" s="274">
        <v>43.27</v>
      </c>
      <c r="G76" s="275"/>
      <c r="H76" s="6"/>
      <c r="I76" s="276">
        <v>42.691</v>
      </c>
      <c r="J76" s="27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57.0</v>
      </c>
      <c r="C77" s="273"/>
      <c r="D77" s="275"/>
      <c r="E77" s="274"/>
      <c r="F77" s="274">
        <v>43.325</v>
      </c>
      <c r="G77" s="275"/>
      <c r="H77" s="6"/>
      <c r="I77" s="276">
        <v>42.825</v>
      </c>
      <c r="J77" s="27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58.0</v>
      </c>
      <c r="C78" s="278"/>
      <c r="D78" s="6"/>
      <c r="E78" s="276"/>
      <c r="F78" s="6"/>
      <c r="G78" s="6"/>
      <c r="H78" s="6"/>
      <c r="I78" s="276">
        <v>42.775</v>
      </c>
      <c r="J78" s="27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59.0</v>
      </c>
      <c r="C79" s="278"/>
      <c r="D79" s="6"/>
      <c r="E79" s="276"/>
      <c r="F79" s="6"/>
      <c r="G79" s="6"/>
      <c r="H79" s="6"/>
      <c r="I79" s="276">
        <v>43.128</v>
      </c>
      <c r="J79" s="277"/>
      <c r="K79" s="6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60.0</v>
      </c>
      <c r="C80" s="278"/>
      <c r="D80" s="6"/>
      <c r="E80" s="276"/>
      <c r="F80" s="6"/>
      <c r="G80" s="6"/>
      <c r="H80" s="6"/>
      <c r="I80" s="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61.0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62.0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63.0</v>
      </c>
      <c r="C83" s="279"/>
      <c r="D83" s="280"/>
      <c r="E83" s="280"/>
      <c r="F83" s="280"/>
      <c r="G83" s="280"/>
      <c r="H83" s="280"/>
      <c r="I83" s="280"/>
      <c r="J83" s="281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/>
      <c r="C84" s="3"/>
      <c r="D84" s="6"/>
      <c r="E84" s="6"/>
      <c r="F84" s="6"/>
      <c r="G84" s="6"/>
      <c r="H84" s="6"/>
      <c r="I84" s="6"/>
      <c r="J84" s="6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11">
    <mergeCell ref="F6:H6"/>
    <mergeCell ref="I6:I7"/>
    <mergeCell ref="D16:D18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30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65</v>
      </c>
      <c r="C8" s="189">
        <v>13.0</v>
      </c>
      <c r="D8" s="190">
        <f>COUNTA(C21:C85)</f>
        <v>23</v>
      </c>
      <c r="E8" s="191">
        <f>COUNTA(C21:C85)</f>
        <v>23</v>
      </c>
      <c r="F8" s="282">
        <f>MIN(C21:C84)</f>
        <v>43.022</v>
      </c>
      <c r="G8" s="193">
        <f>AVERAGE(C21:C87)</f>
        <v>43.51821739</v>
      </c>
      <c r="H8" s="194">
        <f t="shared" ref="H8:H15" si="2">G8-F8</f>
        <v>0.4962173913</v>
      </c>
      <c r="I8" s="195">
        <v>0.011620370370370371</v>
      </c>
      <c r="J8" s="196">
        <f t="shared" ref="J8:K8" si="1">I8</f>
        <v>0.01162037037</v>
      </c>
      <c r="K8" s="197">
        <f t="shared" si="1"/>
        <v>0.01162037037</v>
      </c>
      <c r="L8" s="198">
        <v>137.838</v>
      </c>
      <c r="M8" s="295">
        <v>90.887</v>
      </c>
      <c r="N8" s="200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47</v>
      </c>
      <c r="C9" s="203">
        <v>9.0</v>
      </c>
      <c r="D9" s="204">
        <f>COUNTA(D21:D85)+D8+1</f>
        <v>63</v>
      </c>
      <c r="E9" s="205">
        <f>COUNTA(D21:D85)+1</f>
        <v>40</v>
      </c>
      <c r="F9" s="283">
        <f>MIN(D21:D84)</f>
        <v>42.712</v>
      </c>
      <c r="G9" s="284">
        <f>AVERAGE(D21:D86)</f>
        <v>43.01597436</v>
      </c>
      <c r="H9" s="208">
        <f t="shared" si="2"/>
        <v>0.303974359</v>
      </c>
      <c r="I9" s="209">
        <v>0.03263888888888889</v>
      </c>
      <c r="J9" s="210">
        <f t="shared" ref="J9:J15" si="3">I9-I8</f>
        <v>0.02101851852</v>
      </c>
      <c r="K9" s="211">
        <f>J9</f>
        <v>0.02101851852</v>
      </c>
      <c r="L9" s="212">
        <v>138.409</v>
      </c>
      <c r="M9" s="213">
        <v>91.758</v>
      </c>
      <c r="N9" s="214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65</v>
      </c>
      <c r="C10" s="203">
        <v>15.0</v>
      </c>
      <c r="D10" s="204">
        <f>COUNTA(E21:E85)+D9+1</f>
        <v>102</v>
      </c>
      <c r="E10" s="205">
        <f>COUNTA(E21:E85)+1</f>
        <v>39</v>
      </c>
      <c r="F10" s="220">
        <f>MIN(E21:E86)</f>
        <v>42.863</v>
      </c>
      <c r="G10" s="221">
        <f>AVERAGE(E21:E87)</f>
        <v>43.15194737</v>
      </c>
      <c r="H10" s="208">
        <f t="shared" si="2"/>
        <v>0.2889473684</v>
      </c>
      <c r="I10" s="209">
        <v>0.05320601851851852</v>
      </c>
      <c r="J10" s="210">
        <f t="shared" si="3"/>
        <v>0.02056712963</v>
      </c>
      <c r="K10" s="211">
        <f t="shared" ref="K10:K15" si="4">J10+K8</f>
        <v>0.0321875</v>
      </c>
      <c r="L10" s="217">
        <v>136.733</v>
      </c>
      <c r="M10" s="222">
        <v>90.78</v>
      </c>
      <c r="N10" s="214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47</v>
      </c>
      <c r="C11" s="203">
        <v>11.0</v>
      </c>
      <c r="D11" s="204">
        <f>COUNTA(F21:F85)+D10+1</f>
        <v>156</v>
      </c>
      <c r="E11" s="205">
        <f>COUNTA(F21:F85)+1</f>
        <v>54</v>
      </c>
      <c r="F11" s="224">
        <f>MIN(F21:F86)</f>
        <v>42.814</v>
      </c>
      <c r="G11" s="216">
        <f>AVERAGE(F21:F86)</f>
        <v>43.17835849</v>
      </c>
      <c r="H11" s="208">
        <f t="shared" si="2"/>
        <v>0.3643584906</v>
      </c>
      <c r="I11" s="209">
        <v>0.08128472222222222</v>
      </c>
      <c r="J11" s="210">
        <f t="shared" si="3"/>
        <v>0.0280787037</v>
      </c>
      <c r="K11" s="211">
        <f t="shared" si="4"/>
        <v>0.04909722222</v>
      </c>
      <c r="L11" s="217">
        <v>139.337</v>
      </c>
      <c r="M11" s="213">
        <v>92.863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23" t="s">
        <v>65</v>
      </c>
      <c r="C12" s="219">
        <v>8.0</v>
      </c>
      <c r="D12" s="204">
        <f>COUNTA(G21:G85)+D11+1</f>
        <v>206</v>
      </c>
      <c r="E12" s="205">
        <f>COUNTA(G21:G85)+1</f>
        <v>50</v>
      </c>
      <c r="F12" s="215">
        <f>MIN(G21:G86)</f>
        <v>43.16</v>
      </c>
      <c r="G12" s="216">
        <f>AVERAGE(G21:G886)</f>
        <v>43.62877551</v>
      </c>
      <c r="H12" s="208">
        <f t="shared" si="2"/>
        <v>0.4687755102</v>
      </c>
      <c r="I12" s="209">
        <v>0.10765046296296296</v>
      </c>
      <c r="J12" s="210">
        <f t="shared" si="3"/>
        <v>0.02636574074</v>
      </c>
      <c r="K12" s="211">
        <f t="shared" si="4"/>
        <v>0.05855324074</v>
      </c>
      <c r="L12" s="212">
        <v>141.643</v>
      </c>
      <c r="M12" s="213">
        <v>94.759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23" t="s">
        <v>47</v>
      </c>
      <c r="C13" s="219">
        <v>16.0</v>
      </c>
      <c r="D13" s="204">
        <f>COUNTA(H21:H83)+D12+1</f>
        <v>252</v>
      </c>
      <c r="E13" s="205">
        <f>COUNTA(H21:H83)+1</f>
        <v>46</v>
      </c>
      <c r="F13" s="215">
        <f>MIN(H21:H85)</f>
        <v>43.236</v>
      </c>
      <c r="G13" s="216">
        <f>AVERAGE(H21:H85)</f>
        <v>43.58013333</v>
      </c>
      <c r="H13" s="208">
        <f t="shared" si="2"/>
        <v>0.3441333333</v>
      </c>
      <c r="I13" s="209">
        <v>0.13197916666666668</v>
      </c>
      <c r="J13" s="210">
        <f t="shared" si="3"/>
        <v>0.0243287037</v>
      </c>
      <c r="K13" s="211">
        <f t="shared" si="4"/>
        <v>0.07342592593</v>
      </c>
      <c r="L13" s="212">
        <v>137.918</v>
      </c>
      <c r="M13" s="213">
        <v>91.662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23" t="s">
        <v>65</v>
      </c>
      <c r="C14" s="219">
        <v>13.0</v>
      </c>
      <c r="D14" s="204">
        <f>COUNTA(I21:I85)+D13+1</f>
        <v>286</v>
      </c>
      <c r="E14" s="205">
        <f>COUNTA(I21:I85)+1</f>
        <v>34</v>
      </c>
      <c r="F14" s="215">
        <f>MIN(I21:I86)</f>
        <v>42.968</v>
      </c>
      <c r="G14" s="216">
        <f>AVERAGE(I21:I86)</f>
        <v>43.33506061</v>
      </c>
      <c r="H14" s="208">
        <f t="shared" si="2"/>
        <v>0.3670606061</v>
      </c>
      <c r="I14" s="209">
        <v>0.1501273148148148</v>
      </c>
      <c r="J14" s="210">
        <f t="shared" si="3"/>
        <v>0.01814814815</v>
      </c>
      <c r="K14" s="225">
        <f t="shared" si="4"/>
        <v>0.07670138889</v>
      </c>
      <c r="L14" s="226">
        <v>138.215</v>
      </c>
      <c r="M14" s="222">
        <v>90.712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47</v>
      </c>
      <c r="C15" s="229">
        <v>15.0</v>
      </c>
      <c r="D15" s="230">
        <f>COUNTA(J21:J85)+D14+1</f>
        <v>318</v>
      </c>
      <c r="E15" s="231">
        <f>COUNTA(J21:J85)+1</f>
        <v>32</v>
      </c>
      <c r="F15" s="289">
        <f>MIN(J21:J86)</f>
        <v>43.052</v>
      </c>
      <c r="G15" s="287">
        <f>AVERAGE(J21:J86)</f>
        <v>43.46064516</v>
      </c>
      <c r="H15" s="234">
        <f t="shared" si="2"/>
        <v>0.4086451613</v>
      </c>
      <c r="I15" s="235" t="str">
        <f>'Загальні результати'!G6</f>
        <v>4:00:17</v>
      </c>
      <c r="J15" s="236">
        <f t="shared" si="3"/>
        <v>0.01673611111</v>
      </c>
      <c r="K15" s="237">
        <f t="shared" si="4"/>
        <v>0.09016203704</v>
      </c>
      <c r="L15" s="238"/>
      <c r="M15" s="239"/>
      <c r="N15" s="240"/>
      <c r="O15" s="106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3"/>
      <c r="D16" s="243"/>
      <c r="E16" s="243"/>
      <c r="F16" s="244">
        <f t="shared" ref="F16:F17" si="5">AVERAGE(F8,F10,F12,F14)</f>
        <v>43.00325</v>
      </c>
      <c r="G16" s="245">
        <f>AVERAGE(C21:C95,E21:E95,G21:G95,I21:I95)</f>
        <v>43.4165035</v>
      </c>
      <c r="H16" s="246">
        <f t="shared" ref="H16:H17" si="6">AVERAGE(H8,H10,H12,H14)</f>
        <v>0.405250219</v>
      </c>
      <c r="I16" s="247" t="s">
        <v>128</v>
      </c>
      <c r="J16" s="248"/>
      <c r="K16" s="249" t="s">
        <v>115</v>
      </c>
      <c r="L16" s="250">
        <f>AVERAGE(L8:L14)</f>
        <v>138.5847143</v>
      </c>
      <c r="M16" s="250">
        <f>AVERAGE(M8:M14)-90</f>
        <v>1.917285714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53"/>
      <c r="E17" s="253"/>
      <c r="F17" s="254">
        <f t="shared" si="5"/>
        <v>42.9535</v>
      </c>
      <c r="G17" s="255">
        <f>AVERAGE(D21:D95,F21:F95,H21:H95,J21:J95)</f>
        <v>43.30036905</v>
      </c>
      <c r="H17" s="256">
        <f t="shared" si="6"/>
        <v>0.355277836</v>
      </c>
      <c r="I17" s="257" t="s">
        <v>129</v>
      </c>
      <c r="J17" s="253" t="s">
        <v>85</v>
      </c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30.0" customHeight="1">
      <c r="A18" s="252"/>
      <c r="B18" s="252"/>
      <c r="C18" s="252"/>
      <c r="D18" s="253"/>
      <c r="E18" s="253"/>
      <c r="F18" s="259">
        <f>AVERAGE(F8:F15)</f>
        <v>42.978375</v>
      </c>
      <c r="G18" s="260">
        <f>AVERAGE(C21:J93)</f>
        <v>43.35376849</v>
      </c>
      <c r="H18" s="261">
        <f>AVERAGE(H8:H15)</f>
        <v>0.3802640275</v>
      </c>
      <c r="I18" s="253"/>
      <c r="J18" s="253"/>
      <c r="K18" s="253"/>
      <c r="L18" s="252"/>
      <c r="M18" s="252"/>
      <c r="N18" s="25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6"/>
      <c r="E19" s="6"/>
      <c r="F19" s="6"/>
      <c r="G19" s="6"/>
      <c r="H19" s="6"/>
      <c r="I19" s="6"/>
      <c r="J19" s="6"/>
      <c r="K19" s="6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262" t="str">
        <f>B8</f>
        <v>Харченко Артем</v>
      </c>
      <c r="D20" s="262" t="str">
        <f>B9</f>
        <v>Кравчонок Олександр</v>
      </c>
      <c r="E20" s="3" t="str">
        <f>B10</f>
        <v>Харченко Артем</v>
      </c>
      <c r="F20" s="3" t="str">
        <f>B11</f>
        <v>Кравчонок Олександр</v>
      </c>
      <c r="G20" s="3" t="str">
        <f>B12</f>
        <v>Харченко Артем</v>
      </c>
      <c r="H20" s="3" t="str">
        <f>B13</f>
        <v>Кравчонок Олександр</v>
      </c>
      <c r="I20" s="3" t="str">
        <f>B14</f>
        <v>Харченко Артем</v>
      </c>
      <c r="J20" s="262" t="str">
        <f>B15</f>
        <v>Кравчонок Олександр</v>
      </c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.75" customHeight="1">
      <c r="A21" s="3"/>
      <c r="B21" s="3">
        <v>1.0</v>
      </c>
      <c r="C21" s="263">
        <v>45.219</v>
      </c>
      <c r="D21" s="264">
        <v>43.195</v>
      </c>
      <c r="E21" s="264">
        <v>43.309</v>
      </c>
      <c r="F21" s="264">
        <v>43.212</v>
      </c>
      <c r="G21" s="264">
        <v>44.073</v>
      </c>
      <c r="H21" s="264">
        <v>43.39</v>
      </c>
      <c r="I21" s="264">
        <v>43.51</v>
      </c>
      <c r="J21" s="265">
        <v>43.213</v>
      </c>
      <c r="K21" s="6"/>
      <c r="L21" s="6"/>
      <c r="M21" s="6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2.0</v>
      </c>
      <c r="C22" s="266">
        <v>43.617</v>
      </c>
      <c r="D22" s="267">
        <v>42.993</v>
      </c>
      <c r="E22" s="267">
        <v>43.063</v>
      </c>
      <c r="F22" s="267">
        <v>43.626</v>
      </c>
      <c r="G22" s="267">
        <v>43.671</v>
      </c>
      <c r="H22" s="267">
        <v>43.585</v>
      </c>
      <c r="I22" s="267">
        <v>43.502</v>
      </c>
      <c r="J22" s="268">
        <v>43.162</v>
      </c>
      <c r="K22" s="6"/>
      <c r="L22" s="17"/>
      <c r="M22" s="17"/>
      <c r="N22" s="1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3.0</v>
      </c>
      <c r="C23" s="266">
        <v>43.464</v>
      </c>
      <c r="D23" s="267">
        <v>42.99</v>
      </c>
      <c r="E23" s="267">
        <v>43.002</v>
      </c>
      <c r="F23" s="267">
        <v>43.126</v>
      </c>
      <c r="G23" s="267">
        <v>43.708</v>
      </c>
      <c r="H23" s="267">
        <v>43.463</v>
      </c>
      <c r="I23" s="267">
        <v>43.906</v>
      </c>
      <c r="J23" s="268">
        <v>43.147</v>
      </c>
      <c r="K23" s="269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4.0</v>
      </c>
      <c r="C24" s="266">
        <v>43.235</v>
      </c>
      <c r="D24" s="267">
        <v>43.243</v>
      </c>
      <c r="E24" s="267">
        <v>43.132</v>
      </c>
      <c r="F24" s="267">
        <v>43.049</v>
      </c>
      <c r="G24" s="267">
        <v>43.5</v>
      </c>
      <c r="H24" s="267">
        <v>43.371</v>
      </c>
      <c r="I24" s="267">
        <v>43.305</v>
      </c>
      <c r="J24" s="268">
        <v>43.473</v>
      </c>
      <c r="K24" s="6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5.0</v>
      </c>
      <c r="C25" s="266">
        <v>43.735</v>
      </c>
      <c r="D25" s="267">
        <v>42.936</v>
      </c>
      <c r="E25" s="267">
        <v>43.542</v>
      </c>
      <c r="F25" s="267">
        <v>43.115</v>
      </c>
      <c r="G25" s="267">
        <v>43.404</v>
      </c>
      <c r="H25" s="267">
        <v>43.325</v>
      </c>
      <c r="I25" s="267">
        <v>43.513</v>
      </c>
      <c r="J25" s="268">
        <v>43.33</v>
      </c>
      <c r="K25" s="6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6.0</v>
      </c>
      <c r="C26" s="266">
        <v>43.364</v>
      </c>
      <c r="D26" s="267">
        <v>43.027</v>
      </c>
      <c r="E26" s="267">
        <v>42.863</v>
      </c>
      <c r="F26" s="267">
        <v>44.626</v>
      </c>
      <c r="G26" s="267">
        <v>43.529</v>
      </c>
      <c r="H26" s="267">
        <v>43.373</v>
      </c>
      <c r="I26" s="267">
        <v>44.362</v>
      </c>
      <c r="J26" s="268">
        <v>43.152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7.0</v>
      </c>
      <c r="C27" s="266">
        <v>43.442</v>
      </c>
      <c r="D27" s="267">
        <v>43.104</v>
      </c>
      <c r="E27" s="267">
        <v>43.001</v>
      </c>
      <c r="F27" s="267">
        <v>43.29</v>
      </c>
      <c r="G27" s="267">
        <v>43.443</v>
      </c>
      <c r="H27" s="267">
        <v>43.646</v>
      </c>
      <c r="I27" s="267">
        <v>43.308</v>
      </c>
      <c r="J27" s="268">
        <v>44.611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8.0</v>
      </c>
      <c r="C28" s="266">
        <v>44.229</v>
      </c>
      <c r="D28" s="267">
        <v>43.17</v>
      </c>
      <c r="E28" s="267">
        <v>43.175</v>
      </c>
      <c r="F28" s="267">
        <v>43.406</v>
      </c>
      <c r="G28" s="267">
        <v>43.451</v>
      </c>
      <c r="H28" s="267">
        <v>43.294</v>
      </c>
      <c r="I28" s="267">
        <v>43.355</v>
      </c>
      <c r="J28" s="268">
        <v>43.169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9.0</v>
      </c>
      <c r="C29" s="266">
        <v>43.3</v>
      </c>
      <c r="D29" s="267">
        <v>42.973</v>
      </c>
      <c r="E29" s="267">
        <v>43.559</v>
      </c>
      <c r="F29" s="267">
        <v>43.278</v>
      </c>
      <c r="G29" s="267">
        <v>43.646</v>
      </c>
      <c r="H29" s="267">
        <v>43.662</v>
      </c>
      <c r="I29" s="267">
        <v>43.268</v>
      </c>
      <c r="J29" s="268">
        <v>43.367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10.0</v>
      </c>
      <c r="C30" s="266">
        <v>43.735</v>
      </c>
      <c r="D30" s="267">
        <v>42.87</v>
      </c>
      <c r="E30" s="267">
        <v>42.948</v>
      </c>
      <c r="F30" s="267">
        <v>43.058</v>
      </c>
      <c r="G30" s="267">
        <v>43.366</v>
      </c>
      <c r="H30" s="267">
        <v>43.477</v>
      </c>
      <c r="I30" s="267">
        <v>43.363</v>
      </c>
      <c r="J30" s="268">
        <v>43.336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11.0</v>
      </c>
      <c r="C31" s="266">
        <v>43.301</v>
      </c>
      <c r="D31" s="267">
        <v>42.898</v>
      </c>
      <c r="E31" s="267">
        <v>43.086</v>
      </c>
      <c r="F31" s="267">
        <v>43.006</v>
      </c>
      <c r="G31" s="267">
        <v>43.875</v>
      </c>
      <c r="H31" s="267">
        <v>43.484</v>
      </c>
      <c r="I31" s="267">
        <v>43.947</v>
      </c>
      <c r="J31" s="268">
        <v>43.251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12.0</v>
      </c>
      <c r="C32" s="266">
        <v>43.267</v>
      </c>
      <c r="D32" s="267">
        <v>42.864</v>
      </c>
      <c r="E32" s="267">
        <v>43.555</v>
      </c>
      <c r="F32" s="267">
        <v>43.076</v>
      </c>
      <c r="G32" s="267">
        <v>43.426</v>
      </c>
      <c r="H32" s="267">
        <v>43.236</v>
      </c>
      <c r="I32" s="267">
        <v>43.133</v>
      </c>
      <c r="J32" s="268">
        <v>43.296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13.0</v>
      </c>
      <c r="C33" s="266">
        <v>43.254</v>
      </c>
      <c r="D33" s="267">
        <v>42.968</v>
      </c>
      <c r="E33" s="267">
        <v>43.062</v>
      </c>
      <c r="F33" s="267">
        <v>43.061</v>
      </c>
      <c r="G33" s="267">
        <v>43.735</v>
      </c>
      <c r="H33" s="267">
        <v>43.523</v>
      </c>
      <c r="I33" s="267">
        <v>43.141</v>
      </c>
      <c r="J33" s="268">
        <v>43.25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14.0</v>
      </c>
      <c r="C34" s="266">
        <v>43.319</v>
      </c>
      <c r="D34" s="267">
        <v>42.74</v>
      </c>
      <c r="E34" s="267">
        <v>43.127</v>
      </c>
      <c r="F34" s="267">
        <v>43.247</v>
      </c>
      <c r="G34" s="267">
        <v>43.377</v>
      </c>
      <c r="H34" s="267">
        <v>43.443</v>
      </c>
      <c r="I34" s="267">
        <v>43.197</v>
      </c>
      <c r="J34" s="268">
        <v>47.025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15.0</v>
      </c>
      <c r="C35" s="266">
        <v>43.719</v>
      </c>
      <c r="D35" s="267">
        <v>42.712</v>
      </c>
      <c r="E35" s="267">
        <v>43.102</v>
      </c>
      <c r="F35" s="267">
        <v>43.045</v>
      </c>
      <c r="G35" s="267">
        <v>43.271</v>
      </c>
      <c r="H35" s="267">
        <v>43.453</v>
      </c>
      <c r="I35" s="267">
        <v>43.258</v>
      </c>
      <c r="J35" s="268">
        <v>43.349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16.0</v>
      </c>
      <c r="C36" s="266">
        <v>43.223</v>
      </c>
      <c r="D36" s="267">
        <v>43.188</v>
      </c>
      <c r="E36" s="267">
        <v>42.963</v>
      </c>
      <c r="F36" s="267">
        <v>43.233</v>
      </c>
      <c r="G36" s="267">
        <v>43.248</v>
      </c>
      <c r="H36" s="267">
        <v>43.518</v>
      </c>
      <c r="I36" s="267">
        <v>43.176</v>
      </c>
      <c r="J36" s="268">
        <v>43.315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17.0</v>
      </c>
      <c r="C37" s="266">
        <v>43.022</v>
      </c>
      <c r="D37" s="267">
        <v>43.048</v>
      </c>
      <c r="E37" s="267">
        <v>43.143</v>
      </c>
      <c r="F37" s="267">
        <v>42.915</v>
      </c>
      <c r="G37" s="267">
        <v>43.457</v>
      </c>
      <c r="H37" s="267">
        <v>43.588</v>
      </c>
      <c r="I37" s="267">
        <v>43.262</v>
      </c>
      <c r="J37" s="268">
        <v>43.479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18.0</v>
      </c>
      <c r="C38" s="266">
        <v>43.237</v>
      </c>
      <c r="D38" s="267">
        <v>42.859</v>
      </c>
      <c r="E38" s="267">
        <v>43.305</v>
      </c>
      <c r="F38" s="267">
        <v>43.077</v>
      </c>
      <c r="G38" s="267">
        <v>43.508</v>
      </c>
      <c r="H38" s="267">
        <v>43.455</v>
      </c>
      <c r="I38" s="267">
        <v>43.235</v>
      </c>
      <c r="J38" s="268">
        <v>43.3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19.0</v>
      </c>
      <c r="C39" s="266">
        <v>43.218</v>
      </c>
      <c r="D39" s="267">
        <v>42.869</v>
      </c>
      <c r="E39" s="267">
        <v>43.003</v>
      </c>
      <c r="F39" s="267">
        <v>43.069</v>
      </c>
      <c r="G39" s="267">
        <v>43.422</v>
      </c>
      <c r="H39" s="267">
        <v>43.702</v>
      </c>
      <c r="I39" s="267">
        <v>43.289</v>
      </c>
      <c r="J39" s="268">
        <v>43.32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20.0</v>
      </c>
      <c r="C40" s="266">
        <v>43.197</v>
      </c>
      <c r="D40" s="267">
        <v>42.992</v>
      </c>
      <c r="E40" s="267">
        <v>43.184</v>
      </c>
      <c r="F40" s="267">
        <v>43.174</v>
      </c>
      <c r="G40" s="267">
        <v>43.629</v>
      </c>
      <c r="H40" s="267">
        <v>43.375</v>
      </c>
      <c r="I40" s="267">
        <v>43.156</v>
      </c>
      <c r="J40" s="268">
        <v>43.278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21.0</v>
      </c>
      <c r="C41" s="266">
        <v>43.353</v>
      </c>
      <c r="D41" s="267">
        <v>43.331</v>
      </c>
      <c r="E41" s="267">
        <v>43.13</v>
      </c>
      <c r="F41" s="267">
        <v>43.13</v>
      </c>
      <c r="G41" s="267">
        <v>43.503</v>
      </c>
      <c r="H41" s="267">
        <v>43.392</v>
      </c>
      <c r="I41" s="267">
        <v>43.037</v>
      </c>
      <c r="J41" s="268">
        <v>43.427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22.0</v>
      </c>
      <c r="C42" s="266">
        <v>44.021</v>
      </c>
      <c r="D42" s="267">
        <v>42.808</v>
      </c>
      <c r="E42" s="267">
        <v>43.174</v>
      </c>
      <c r="F42" s="267">
        <v>42.967</v>
      </c>
      <c r="G42" s="267">
        <v>45.652</v>
      </c>
      <c r="H42" s="267">
        <v>44.017</v>
      </c>
      <c r="I42" s="267">
        <v>43.171</v>
      </c>
      <c r="J42" s="268">
        <v>43.785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23.0</v>
      </c>
      <c r="C43" s="266">
        <v>43.448</v>
      </c>
      <c r="D43" s="267">
        <v>42.791</v>
      </c>
      <c r="E43" s="267">
        <v>43.11</v>
      </c>
      <c r="F43" s="267">
        <v>42.999</v>
      </c>
      <c r="G43" s="267">
        <v>43.42</v>
      </c>
      <c r="H43" s="267">
        <v>43.604</v>
      </c>
      <c r="I43" s="267">
        <v>43.83</v>
      </c>
      <c r="J43" s="268">
        <v>43.294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24.0</v>
      </c>
      <c r="C44" s="266"/>
      <c r="D44" s="267">
        <v>42.962</v>
      </c>
      <c r="E44" s="267">
        <v>42.951</v>
      </c>
      <c r="F44" s="267">
        <v>43.255</v>
      </c>
      <c r="G44" s="267">
        <v>44.223</v>
      </c>
      <c r="H44" s="267">
        <v>43.518</v>
      </c>
      <c r="I44" s="267">
        <v>43.206</v>
      </c>
      <c r="J44" s="268">
        <v>43.224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25.0</v>
      </c>
      <c r="C45" s="266"/>
      <c r="D45" s="267">
        <v>42.79</v>
      </c>
      <c r="E45" s="267">
        <v>43.167</v>
      </c>
      <c r="F45" s="267">
        <v>44.022</v>
      </c>
      <c r="G45" s="267">
        <v>43.385</v>
      </c>
      <c r="H45" s="267">
        <v>44.586</v>
      </c>
      <c r="I45" s="267">
        <v>43.09</v>
      </c>
      <c r="J45" s="268">
        <v>43.052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26.0</v>
      </c>
      <c r="C46" s="266"/>
      <c r="D46" s="267">
        <v>43.615</v>
      </c>
      <c r="E46" s="267">
        <v>43.243</v>
      </c>
      <c r="F46" s="267">
        <v>43.945</v>
      </c>
      <c r="G46" s="267">
        <v>43.426</v>
      </c>
      <c r="H46" s="267">
        <v>43.568</v>
      </c>
      <c r="I46" s="267">
        <v>43.283</v>
      </c>
      <c r="J46" s="268">
        <v>43.425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27.0</v>
      </c>
      <c r="C47" s="266"/>
      <c r="D47" s="267">
        <v>43.304</v>
      </c>
      <c r="E47" s="267">
        <v>43.129</v>
      </c>
      <c r="F47" s="267">
        <v>42.827</v>
      </c>
      <c r="G47" s="267">
        <v>43.879</v>
      </c>
      <c r="H47" s="267">
        <v>43.563</v>
      </c>
      <c r="I47" s="267">
        <v>43.189</v>
      </c>
      <c r="J47" s="268">
        <v>43.223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28.0</v>
      </c>
      <c r="C48" s="266"/>
      <c r="D48" s="267">
        <v>43.052</v>
      </c>
      <c r="E48" s="267">
        <v>43.241</v>
      </c>
      <c r="F48" s="267">
        <v>42.83</v>
      </c>
      <c r="G48" s="267">
        <v>44.328</v>
      </c>
      <c r="H48" s="267">
        <v>43.561</v>
      </c>
      <c r="I48" s="267">
        <v>43.208</v>
      </c>
      <c r="J48" s="268">
        <v>43.448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29.0</v>
      </c>
      <c r="C49" s="266"/>
      <c r="D49" s="267">
        <v>42.87</v>
      </c>
      <c r="E49" s="267">
        <v>43.347</v>
      </c>
      <c r="F49" s="267">
        <v>43.376</v>
      </c>
      <c r="G49" s="267">
        <v>43.292</v>
      </c>
      <c r="H49" s="267">
        <v>43.902</v>
      </c>
      <c r="I49" s="267">
        <v>42.968</v>
      </c>
      <c r="J49" s="268">
        <v>43.056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30.0</v>
      </c>
      <c r="C50" s="266"/>
      <c r="D50" s="267">
        <v>42.961</v>
      </c>
      <c r="E50" s="267">
        <v>43.073</v>
      </c>
      <c r="F50" s="267">
        <v>43.508</v>
      </c>
      <c r="G50" s="267">
        <v>44.134</v>
      </c>
      <c r="H50" s="267">
        <v>43.614</v>
      </c>
      <c r="I50" s="267">
        <v>43.193</v>
      </c>
      <c r="J50" s="268">
        <v>43.226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31.0</v>
      </c>
      <c r="C51" s="266"/>
      <c r="D51" s="267">
        <v>42.93</v>
      </c>
      <c r="E51" s="267">
        <v>43.122</v>
      </c>
      <c r="F51" s="267">
        <v>43.412</v>
      </c>
      <c r="G51" s="267">
        <v>43.325</v>
      </c>
      <c r="H51" s="267">
        <v>43.353</v>
      </c>
      <c r="I51" s="267">
        <v>43.146</v>
      </c>
      <c r="J51" s="268">
        <v>43.297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32.0</v>
      </c>
      <c r="C52" s="266"/>
      <c r="D52" s="267">
        <v>42.87</v>
      </c>
      <c r="E52" s="267">
        <v>42.974</v>
      </c>
      <c r="F52" s="267">
        <v>43.061</v>
      </c>
      <c r="G52" s="267">
        <v>43.557</v>
      </c>
      <c r="H52" s="267">
        <v>43.437</v>
      </c>
      <c r="I52" s="267">
        <v>43.194</v>
      </c>
      <c r="J52" s="268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33.0</v>
      </c>
      <c r="C53" s="266"/>
      <c r="D53" s="267">
        <v>43.03</v>
      </c>
      <c r="E53" s="267">
        <v>43.252</v>
      </c>
      <c r="F53" s="267">
        <v>42.838</v>
      </c>
      <c r="G53" s="267">
        <v>44.628</v>
      </c>
      <c r="H53" s="267">
        <v>43.566</v>
      </c>
      <c r="I53" s="267">
        <v>43.356</v>
      </c>
      <c r="J53" s="268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34.0</v>
      </c>
      <c r="C54" s="266"/>
      <c r="D54" s="267">
        <v>42.974</v>
      </c>
      <c r="E54" s="267">
        <v>42.976</v>
      </c>
      <c r="F54" s="267">
        <v>43.152</v>
      </c>
      <c r="G54" s="267">
        <v>43.277</v>
      </c>
      <c r="H54" s="267">
        <v>44.132</v>
      </c>
      <c r="I54" s="267"/>
      <c r="J54" s="268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35.0</v>
      </c>
      <c r="C55" s="266"/>
      <c r="D55" s="267">
        <v>42.872</v>
      </c>
      <c r="E55" s="267">
        <v>43.084</v>
      </c>
      <c r="F55" s="267">
        <v>43.255</v>
      </c>
      <c r="G55" s="267">
        <v>43.453</v>
      </c>
      <c r="H55" s="267">
        <v>43.489</v>
      </c>
      <c r="I55" s="267"/>
      <c r="J55" s="268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36.0</v>
      </c>
      <c r="C56" s="266"/>
      <c r="D56" s="267">
        <v>43.105</v>
      </c>
      <c r="E56" s="267">
        <v>43.002</v>
      </c>
      <c r="F56" s="267">
        <v>42.996</v>
      </c>
      <c r="G56" s="267">
        <v>43.433</v>
      </c>
      <c r="H56" s="267">
        <v>43.407</v>
      </c>
      <c r="I56" s="267"/>
      <c r="J56" s="272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37.0</v>
      </c>
      <c r="C57" s="266"/>
      <c r="D57" s="267">
        <v>43.006</v>
      </c>
      <c r="E57" s="267">
        <v>43.367</v>
      </c>
      <c r="F57" s="267">
        <v>43.227</v>
      </c>
      <c r="G57" s="267">
        <v>43.312</v>
      </c>
      <c r="H57" s="267">
        <v>43.781</v>
      </c>
      <c r="I57" s="267"/>
      <c r="J57" s="272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38.0</v>
      </c>
      <c r="C58" s="266"/>
      <c r="D58" s="267">
        <v>43.549</v>
      </c>
      <c r="E58" s="267">
        <v>43.308</v>
      </c>
      <c r="F58" s="267">
        <v>42.977</v>
      </c>
      <c r="G58" s="267">
        <v>43.304</v>
      </c>
      <c r="H58" s="267">
        <v>43.96</v>
      </c>
      <c r="I58" s="267"/>
      <c r="J58" s="272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39.0</v>
      </c>
      <c r="C59" s="266"/>
      <c r="D59" s="267">
        <v>43.164</v>
      </c>
      <c r="E59" s="267"/>
      <c r="F59" s="267">
        <v>43.096</v>
      </c>
      <c r="G59" s="267">
        <v>43.308</v>
      </c>
      <c r="H59" s="267">
        <v>43.498</v>
      </c>
      <c r="I59" s="267"/>
      <c r="J59" s="272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40.0</v>
      </c>
      <c r="C60" s="266"/>
      <c r="D60" s="267"/>
      <c r="E60" s="267"/>
      <c r="F60" s="267">
        <v>43.038</v>
      </c>
      <c r="G60" s="267">
        <v>43.351</v>
      </c>
      <c r="H60" s="267">
        <v>43.495</v>
      </c>
      <c r="I60" s="267"/>
      <c r="J60" s="272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41.0</v>
      </c>
      <c r="C61" s="266"/>
      <c r="D61" s="267"/>
      <c r="E61" s="267"/>
      <c r="F61" s="267">
        <v>42.814</v>
      </c>
      <c r="G61" s="267">
        <v>45.169</v>
      </c>
      <c r="H61" s="267">
        <v>43.544</v>
      </c>
      <c r="I61" s="267"/>
      <c r="J61" s="272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42.0</v>
      </c>
      <c r="C62" s="270"/>
      <c r="D62" s="267"/>
      <c r="E62" s="267"/>
      <c r="F62" s="267">
        <v>42.969</v>
      </c>
      <c r="G62" s="267">
        <v>43.257</v>
      </c>
      <c r="H62" s="267">
        <v>43.535</v>
      </c>
      <c r="I62" s="267"/>
      <c r="J62" s="272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43.0</v>
      </c>
      <c r="C63" s="270"/>
      <c r="D63" s="267"/>
      <c r="E63" s="267"/>
      <c r="F63" s="267">
        <v>43.027</v>
      </c>
      <c r="G63" s="267">
        <v>43.291</v>
      </c>
      <c r="H63" s="267">
        <v>43.793</v>
      </c>
      <c r="I63" s="267"/>
      <c r="J63" s="272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44.0</v>
      </c>
      <c r="C64" s="270"/>
      <c r="D64" s="267"/>
      <c r="E64" s="267"/>
      <c r="F64" s="267">
        <v>43.109</v>
      </c>
      <c r="G64" s="267">
        <v>43.402</v>
      </c>
      <c r="H64" s="267">
        <v>43.484</v>
      </c>
      <c r="I64" s="267"/>
      <c r="J64" s="272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45.0</v>
      </c>
      <c r="C65" s="270"/>
      <c r="D65" s="267"/>
      <c r="E65" s="267"/>
      <c r="F65" s="267">
        <v>42.992</v>
      </c>
      <c r="G65" s="267">
        <v>43.437</v>
      </c>
      <c r="H65" s="267">
        <v>43.944</v>
      </c>
      <c r="I65" s="267"/>
      <c r="J65" s="272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46.0</v>
      </c>
      <c r="C66" s="270"/>
      <c r="D66" s="267"/>
      <c r="E66" s="267"/>
      <c r="F66" s="267">
        <v>43.073</v>
      </c>
      <c r="G66" s="267">
        <v>44.098</v>
      </c>
      <c r="H66" s="267"/>
      <c r="I66" s="267"/>
      <c r="J66" s="272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47.0</v>
      </c>
      <c r="C67" s="270"/>
      <c r="D67" s="267"/>
      <c r="E67" s="267"/>
      <c r="F67" s="267">
        <v>43.091</v>
      </c>
      <c r="G67" s="267">
        <v>43.16</v>
      </c>
      <c r="H67" s="267"/>
      <c r="I67" s="267"/>
      <c r="J67" s="272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48.0</v>
      </c>
      <c r="C68" s="270"/>
      <c r="D68" s="267"/>
      <c r="E68" s="267"/>
      <c r="F68" s="267">
        <v>43.111</v>
      </c>
      <c r="G68" s="267">
        <v>43.507</v>
      </c>
      <c r="H68" s="267"/>
      <c r="I68" s="267"/>
      <c r="J68" s="272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49.0</v>
      </c>
      <c r="C69" s="273"/>
      <c r="D69" s="274"/>
      <c r="E69" s="274"/>
      <c r="F69" s="267">
        <v>43.144</v>
      </c>
      <c r="G69" s="267">
        <v>43.56</v>
      </c>
      <c r="H69" s="276"/>
      <c r="I69" s="276"/>
      <c r="J69" s="277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50.0</v>
      </c>
      <c r="C70" s="273"/>
      <c r="D70" s="274"/>
      <c r="E70" s="274"/>
      <c r="F70" s="267">
        <v>43.03</v>
      </c>
      <c r="G70" s="271"/>
      <c r="H70" s="276"/>
      <c r="I70" s="276"/>
      <c r="J70" s="27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51.0</v>
      </c>
      <c r="C71" s="273"/>
      <c r="D71" s="274"/>
      <c r="E71" s="274"/>
      <c r="F71" s="267">
        <v>43.065</v>
      </c>
      <c r="G71" s="271"/>
      <c r="H71" s="276"/>
      <c r="I71" s="276"/>
      <c r="J71" s="27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52.0</v>
      </c>
      <c r="C72" s="273"/>
      <c r="D72" s="274"/>
      <c r="E72" s="274"/>
      <c r="F72" s="267">
        <v>43.131</v>
      </c>
      <c r="G72" s="271"/>
      <c r="H72" s="276"/>
      <c r="I72" s="276"/>
      <c r="J72" s="27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53.0</v>
      </c>
      <c r="C73" s="273"/>
      <c r="D73" s="274"/>
      <c r="E73" s="274"/>
      <c r="F73" s="267">
        <v>43.297</v>
      </c>
      <c r="G73" s="271"/>
      <c r="H73" s="276"/>
      <c r="I73" s="276"/>
      <c r="J73" s="27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54.0</v>
      </c>
      <c r="C74" s="273"/>
      <c r="D74" s="274"/>
      <c r="E74" s="274"/>
      <c r="F74" s="275"/>
      <c r="G74" s="275"/>
      <c r="H74" s="276"/>
      <c r="I74" s="276"/>
      <c r="J74" s="27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55.0</v>
      </c>
      <c r="C75" s="273"/>
      <c r="D75" s="274"/>
      <c r="E75" s="274"/>
      <c r="F75" s="275"/>
      <c r="G75" s="275"/>
      <c r="H75" s="276"/>
      <c r="I75" s="276"/>
      <c r="J75" s="27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56.0</v>
      </c>
      <c r="C76" s="273"/>
      <c r="D76" s="275"/>
      <c r="E76" s="274"/>
      <c r="F76" s="275"/>
      <c r="G76" s="275"/>
      <c r="H76" s="6"/>
      <c r="I76" s="276"/>
      <c r="J76" s="27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57.0</v>
      </c>
      <c r="C77" s="273"/>
      <c r="D77" s="275"/>
      <c r="E77" s="274"/>
      <c r="F77" s="275"/>
      <c r="G77" s="275"/>
      <c r="H77" s="6"/>
      <c r="I77" s="276"/>
      <c r="J77" s="27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58.0</v>
      </c>
      <c r="C78" s="278"/>
      <c r="D78" s="6"/>
      <c r="E78" s="276"/>
      <c r="F78" s="6"/>
      <c r="G78" s="6"/>
      <c r="H78" s="6"/>
      <c r="I78" s="276"/>
      <c r="J78" s="27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59.0</v>
      </c>
      <c r="C79" s="278"/>
      <c r="D79" s="6"/>
      <c r="E79" s="276"/>
      <c r="F79" s="6"/>
      <c r="G79" s="6"/>
      <c r="H79" s="6"/>
      <c r="I79" s="276"/>
      <c r="J79" s="277"/>
      <c r="K79" s="6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60.0</v>
      </c>
      <c r="C80" s="278"/>
      <c r="D80" s="6"/>
      <c r="E80" s="276"/>
      <c r="F80" s="6"/>
      <c r="G80" s="6"/>
      <c r="H80" s="6"/>
      <c r="I80" s="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61.0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62.0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63.0</v>
      </c>
      <c r="C83" s="279"/>
      <c r="D83" s="280"/>
      <c r="E83" s="280"/>
      <c r="F83" s="280"/>
      <c r="G83" s="280"/>
      <c r="H83" s="280"/>
      <c r="I83" s="280"/>
      <c r="J83" s="281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/>
      <c r="C84" s="3"/>
      <c r="D84" s="6"/>
      <c r="E84" s="6"/>
      <c r="F84" s="6"/>
      <c r="G84" s="6"/>
      <c r="H84" s="6"/>
      <c r="I84" s="6"/>
      <c r="J84" s="6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10">
    <mergeCell ref="F6:H6"/>
    <mergeCell ref="I6:I7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32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31</v>
      </c>
      <c r="C8" s="189">
        <v>18.0</v>
      </c>
      <c r="D8" s="190">
        <f>COUNTA(C21:C85)</f>
        <v>21</v>
      </c>
      <c r="E8" s="191">
        <f>COUNTA(C21:C85)</f>
        <v>21</v>
      </c>
      <c r="F8" s="192">
        <f>MIN(C21:C84)</f>
        <v>42.804</v>
      </c>
      <c r="G8" s="193">
        <f>AVERAGE(C21:C87)</f>
        <v>44.35757143</v>
      </c>
      <c r="H8" s="194">
        <f t="shared" ref="H8:H15" si="2">G8-F8</f>
        <v>1.553571429</v>
      </c>
      <c r="I8" s="195">
        <v>0.011111111111111112</v>
      </c>
      <c r="J8" s="196">
        <f t="shared" ref="J8:K8" si="1">I8</f>
        <v>0.01111111111</v>
      </c>
      <c r="K8" s="197">
        <f t="shared" si="1"/>
        <v>0.01111111111</v>
      </c>
      <c r="L8" s="198">
        <v>139.443</v>
      </c>
      <c r="M8" s="199">
        <v>91.617</v>
      </c>
      <c r="N8" s="288" t="s">
        <v>130</v>
      </c>
      <c r="O8" s="50" t="s">
        <v>131</v>
      </c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31</v>
      </c>
      <c r="C9" s="203">
        <v>3.0</v>
      </c>
      <c r="D9" s="204">
        <f>COUNTA(D21:D85)+D8+1</f>
        <v>46</v>
      </c>
      <c r="E9" s="205">
        <f>COUNTA(D21:D85)+1</f>
        <v>25</v>
      </c>
      <c r="F9" s="298">
        <f>MIN(D21:D84)</f>
        <v>42.859</v>
      </c>
      <c r="G9" s="207">
        <f>AVERAGE(D21:D86)</f>
        <v>43.25308333</v>
      </c>
      <c r="H9" s="208">
        <f t="shared" si="2"/>
        <v>0.3940833333</v>
      </c>
      <c r="I9" s="209">
        <v>0.02511574074074074</v>
      </c>
      <c r="J9" s="210">
        <f t="shared" ref="J9:J15" si="3">I9-I8</f>
        <v>0.01400462963</v>
      </c>
      <c r="K9" s="211">
        <f>J9+K8</f>
        <v>0.02511574074</v>
      </c>
      <c r="L9" s="212">
        <v>136.888</v>
      </c>
      <c r="M9" s="222">
        <v>90.504</v>
      </c>
      <c r="N9" s="214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50</v>
      </c>
      <c r="C10" s="203">
        <v>16.0</v>
      </c>
      <c r="D10" s="204">
        <f>COUNTA(E21:E85)+D9+1</f>
        <v>90</v>
      </c>
      <c r="E10" s="205">
        <f>COUNTA(E21:E85)+1</f>
        <v>44</v>
      </c>
      <c r="F10" s="220">
        <f>MIN(E21:E86)</f>
        <v>42.705</v>
      </c>
      <c r="G10" s="221">
        <f>AVERAGE(E21:E87)</f>
        <v>43.18502326</v>
      </c>
      <c r="H10" s="208">
        <f t="shared" si="2"/>
        <v>0.4800232558</v>
      </c>
      <c r="I10" s="209">
        <v>0.0475</v>
      </c>
      <c r="J10" s="210">
        <f t="shared" si="3"/>
        <v>0.02238425926</v>
      </c>
      <c r="K10" s="211">
        <f>J10</f>
        <v>0.02238425926</v>
      </c>
      <c r="L10" s="217">
        <v>138.339</v>
      </c>
      <c r="M10" s="213">
        <v>91.203</v>
      </c>
      <c r="N10" s="214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31</v>
      </c>
      <c r="C11" s="203">
        <v>12.0</v>
      </c>
      <c r="D11" s="204">
        <f>COUNTA(F21:F85)+D10+1</f>
        <v>144</v>
      </c>
      <c r="E11" s="205">
        <f>COUNTA(F21:F85)+1</f>
        <v>54</v>
      </c>
      <c r="F11" s="232">
        <f>MIN(F21:F86)</f>
        <v>42.491</v>
      </c>
      <c r="G11" s="221">
        <f>AVERAGE(F21:F86)</f>
        <v>42.74056604</v>
      </c>
      <c r="H11" s="208">
        <f t="shared" si="2"/>
        <v>0.2495660377</v>
      </c>
      <c r="I11" s="209">
        <v>0.07532407407407407</v>
      </c>
      <c r="J11" s="210">
        <f t="shared" si="3"/>
        <v>0.02782407407</v>
      </c>
      <c r="K11" s="211">
        <f t="shared" ref="K11:K14" si="4">J11+K9</f>
        <v>0.05293981481</v>
      </c>
      <c r="L11" s="217">
        <v>137.711</v>
      </c>
      <c r="M11" s="222">
        <v>90.551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23" t="s">
        <v>50</v>
      </c>
      <c r="C12" s="219">
        <v>16.0</v>
      </c>
      <c r="D12" s="204">
        <f>COUNTA(G21:G85)+D11+1</f>
        <v>204</v>
      </c>
      <c r="E12" s="205">
        <f>COUNTA(G21:G85)+1</f>
        <v>60</v>
      </c>
      <c r="F12" s="224">
        <f>MIN(G21:G86)</f>
        <v>42.977</v>
      </c>
      <c r="G12" s="216">
        <f>AVERAGE(G21:G886)</f>
        <v>43.38057627</v>
      </c>
      <c r="H12" s="208">
        <f t="shared" si="2"/>
        <v>0.4035762712</v>
      </c>
      <c r="I12" s="209">
        <v>0.10653935185185186</v>
      </c>
      <c r="J12" s="210">
        <f t="shared" si="3"/>
        <v>0.03121527778</v>
      </c>
      <c r="K12" s="211">
        <f t="shared" si="4"/>
        <v>0.05359953704</v>
      </c>
      <c r="L12" s="212">
        <v>138.09</v>
      </c>
      <c r="M12" s="222">
        <v>90.776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23" t="s">
        <v>31</v>
      </c>
      <c r="C13" s="219">
        <v>6.0</v>
      </c>
      <c r="D13" s="204">
        <f>COUNTA(H21:H83)+D12+1</f>
        <v>252</v>
      </c>
      <c r="E13" s="205">
        <f>COUNTA(H21:H83)+1</f>
        <v>48</v>
      </c>
      <c r="F13" s="215">
        <f>MIN(H21:H85)</f>
        <v>43.137</v>
      </c>
      <c r="G13" s="216">
        <f>AVERAGE(H21:H85)</f>
        <v>43.39117021</v>
      </c>
      <c r="H13" s="208">
        <f t="shared" si="2"/>
        <v>0.2541702128</v>
      </c>
      <c r="I13" s="209">
        <v>0.1317361111111111</v>
      </c>
      <c r="J13" s="210">
        <f t="shared" si="3"/>
        <v>0.02519675926</v>
      </c>
      <c r="K13" s="225">
        <f t="shared" si="4"/>
        <v>0.07813657407</v>
      </c>
      <c r="L13" s="212">
        <v>154.507</v>
      </c>
      <c r="M13" s="213">
        <v>107.602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23" t="s">
        <v>50</v>
      </c>
      <c r="C14" s="219">
        <v>33.0</v>
      </c>
      <c r="D14" s="204">
        <f>COUNTA(I21:I85)+D13+1</f>
        <v>271</v>
      </c>
      <c r="E14" s="205">
        <f>COUNTA(I21:I85)+1</f>
        <v>19</v>
      </c>
      <c r="F14" s="215">
        <f>MIN(I21:I86)</f>
        <v>43.285</v>
      </c>
      <c r="G14" s="216">
        <f>AVERAGE(I21:I86)</f>
        <v>43.46127778</v>
      </c>
      <c r="H14" s="208">
        <f t="shared" si="2"/>
        <v>0.1762777778</v>
      </c>
      <c r="I14" s="209">
        <v>0.1425810185185185</v>
      </c>
      <c r="J14" s="210">
        <f t="shared" si="3"/>
        <v>0.01084490741</v>
      </c>
      <c r="K14" s="285">
        <f t="shared" si="4"/>
        <v>0.06444444444</v>
      </c>
      <c r="L14" s="226">
        <v>137.685</v>
      </c>
      <c r="M14" s="299">
        <v>89.817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50</v>
      </c>
      <c r="C15" s="229">
        <v>21.0</v>
      </c>
      <c r="D15" s="230">
        <f>COUNTA(J21:J85)+D14+1</f>
        <v>318</v>
      </c>
      <c r="E15" s="231">
        <f>COUNTA(J21:J85)+1</f>
        <v>47</v>
      </c>
      <c r="F15" s="289">
        <f>MIN(J21:J86)</f>
        <v>42.867</v>
      </c>
      <c r="G15" s="287">
        <f>AVERAGE(J21:J86)</f>
        <v>43.51497826</v>
      </c>
      <c r="H15" s="234">
        <f t="shared" si="2"/>
        <v>0.6479782609</v>
      </c>
      <c r="I15" s="235" t="str">
        <f>'Загальні результати'!G6</f>
        <v>4:00:17</v>
      </c>
      <c r="J15" s="236">
        <f t="shared" si="3"/>
        <v>0.02428240741</v>
      </c>
      <c r="K15" s="237">
        <f>J15+K14</f>
        <v>0.08872685185</v>
      </c>
      <c r="L15" s="238"/>
      <c r="M15" s="239"/>
      <c r="N15" s="240"/>
      <c r="O15" s="106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3"/>
      <c r="D16" s="290" t="s">
        <v>122</v>
      </c>
      <c r="E16" s="291">
        <f>AVERAGE(C21:C31,C33:C95,D21:D95,F21:F95,H21:H95)</f>
        <v>43.12444444</v>
      </c>
      <c r="F16" s="244">
        <f>AVERAGE(F8,F9,F11,F13)</f>
        <v>42.82275</v>
      </c>
      <c r="G16" s="245">
        <f>AVERAGE(C21:C95,D21:D95,F21:F95,H21:H95)</f>
        <v>43.27046897</v>
      </c>
      <c r="H16" s="246">
        <f>AVERAGE(H8,H9,H11,H13)</f>
        <v>0.6128477531</v>
      </c>
      <c r="I16" s="247" t="s">
        <v>132</v>
      </c>
      <c r="J16" s="248"/>
      <c r="K16" s="249" t="s">
        <v>115</v>
      </c>
      <c r="L16" s="250">
        <f>AVERAGE(L8:L14)</f>
        <v>140.3804286</v>
      </c>
      <c r="M16" s="250">
        <f>(SUM(M8:M14)+10)/7-90</f>
        <v>4.581428571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92"/>
      <c r="E17" s="291">
        <f>AVERAGE(E21:E95,G21:G95,I21:I95,J21:J57,J59:J95)</f>
        <v>43.31971515</v>
      </c>
      <c r="F17" s="254">
        <f>AVERAGE(F10,F12,F15,F14)</f>
        <v>42.9585</v>
      </c>
      <c r="G17" s="255">
        <f>AVERAGE(E21:E95,G21:G95,I21:I95,J21:J95)</f>
        <v>43.37591566</v>
      </c>
      <c r="H17" s="256">
        <f>AVERAGE(H10,H12,H15,H14)</f>
        <v>0.4269638914</v>
      </c>
      <c r="I17" s="257" t="s">
        <v>133</v>
      </c>
      <c r="J17" s="253" t="s">
        <v>85</v>
      </c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30.0" customHeight="1">
      <c r="A18" s="252"/>
      <c r="B18" s="252"/>
      <c r="C18" s="252"/>
      <c r="D18" s="293"/>
      <c r="E18" s="291">
        <f>AVERAGE(C21:I31,D32:I32,C33:I95,J21:J57,J59:J95)</f>
        <v>43.22871521</v>
      </c>
      <c r="F18" s="259">
        <f>AVERAGE(F8:F15)</f>
        <v>42.890625</v>
      </c>
      <c r="G18" s="260">
        <f>AVERAGE(C21:J93)</f>
        <v>43.32675241</v>
      </c>
      <c r="H18" s="261">
        <f>AVERAGE(H8:H15)</f>
        <v>0.5199058223</v>
      </c>
      <c r="I18" s="253"/>
      <c r="J18" s="253"/>
      <c r="K18" s="253"/>
      <c r="L18" s="252"/>
      <c r="M18" s="252"/>
      <c r="N18" s="25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6"/>
      <c r="E19" s="6"/>
      <c r="F19" s="6"/>
      <c r="G19" s="6"/>
      <c r="H19" s="6"/>
      <c r="I19" s="6"/>
      <c r="J19" s="6"/>
      <c r="K19" s="6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262" t="str">
        <f>B8</f>
        <v>Пікулін Павло</v>
      </c>
      <c r="D20" s="262" t="str">
        <f>B9</f>
        <v>Пікулін Павло</v>
      </c>
      <c r="E20" s="3" t="str">
        <f>B10</f>
        <v>Бахмацький Олег</v>
      </c>
      <c r="F20" s="3" t="str">
        <f>B11</f>
        <v>Пікулін Павло</v>
      </c>
      <c r="G20" s="3" t="str">
        <f>B12</f>
        <v>Бахмацький Олег</v>
      </c>
      <c r="H20" s="3" t="str">
        <f>B13</f>
        <v>Пікулін Павло</v>
      </c>
      <c r="I20" s="3" t="str">
        <f>B14</f>
        <v>Бахмацький Олег</v>
      </c>
      <c r="J20" s="262" t="str">
        <f>B15</f>
        <v>Бахмацький Олег</v>
      </c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.75" customHeight="1">
      <c r="A21" s="3"/>
      <c r="B21" s="3">
        <v>1.0</v>
      </c>
      <c r="C21" s="263">
        <v>44.895</v>
      </c>
      <c r="D21" s="264">
        <v>43.81</v>
      </c>
      <c r="E21" s="264">
        <v>43.214</v>
      </c>
      <c r="F21" s="264">
        <v>42.977</v>
      </c>
      <c r="G21" s="264">
        <v>43.871</v>
      </c>
      <c r="H21" s="264">
        <v>43.57</v>
      </c>
      <c r="I21" s="264">
        <v>43.879</v>
      </c>
      <c r="J21" s="265">
        <v>43.852</v>
      </c>
      <c r="K21" s="6"/>
      <c r="L21" s="6"/>
      <c r="M21" s="6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2.0</v>
      </c>
      <c r="C22" s="266">
        <v>43.492</v>
      </c>
      <c r="D22" s="267">
        <v>43.606</v>
      </c>
      <c r="E22" s="267">
        <v>43.658</v>
      </c>
      <c r="F22" s="267">
        <v>43.329</v>
      </c>
      <c r="G22" s="267">
        <v>44.11</v>
      </c>
      <c r="H22" s="267">
        <v>43.476</v>
      </c>
      <c r="I22" s="267">
        <v>43.572</v>
      </c>
      <c r="J22" s="268">
        <v>43.582</v>
      </c>
      <c r="K22" s="6"/>
      <c r="L22" s="17"/>
      <c r="M22" s="17"/>
      <c r="N22" s="1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3.0</v>
      </c>
      <c r="C23" s="266">
        <v>43.478</v>
      </c>
      <c r="D23" s="267">
        <v>43.272</v>
      </c>
      <c r="E23" s="267">
        <v>43.223</v>
      </c>
      <c r="F23" s="267">
        <v>42.761</v>
      </c>
      <c r="G23" s="267">
        <v>43.917</v>
      </c>
      <c r="H23" s="267">
        <v>43.414</v>
      </c>
      <c r="I23" s="267">
        <v>43.519</v>
      </c>
      <c r="J23" s="268">
        <v>43.371</v>
      </c>
      <c r="K23" s="269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4.0</v>
      </c>
      <c r="C24" s="266">
        <v>42.958</v>
      </c>
      <c r="D24" s="267">
        <v>43.781</v>
      </c>
      <c r="E24" s="267">
        <v>43.2</v>
      </c>
      <c r="F24" s="267">
        <v>42.701</v>
      </c>
      <c r="G24" s="267">
        <v>43.332</v>
      </c>
      <c r="H24" s="267">
        <v>43.293</v>
      </c>
      <c r="I24" s="267">
        <v>43.334</v>
      </c>
      <c r="J24" s="268">
        <v>43.399</v>
      </c>
      <c r="K24" s="6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5.0</v>
      </c>
      <c r="C25" s="266">
        <v>42.804</v>
      </c>
      <c r="D25" s="267">
        <v>43.221</v>
      </c>
      <c r="E25" s="267">
        <v>44.015</v>
      </c>
      <c r="F25" s="267">
        <v>42.693</v>
      </c>
      <c r="G25" s="267">
        <v>43.445</v>
      </c>
      <c r="H25" s="267">
        <v>43.525</v>
      </c>
      <c r="I25" s="267">
        <v>43.358</v>
      </c>
      <c r="J25" s="268">
        <v>43.231</v>
      </c>
      <c r="K25" s="6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6.0</v>
      </c>
      <c r="C26" s="266">
        <v>43.14</v>
      </c>
      <c r="D26" s="267">
        <v>43.239</v>
      </c>
      <c r="E26" s="267">
        <v>43.131</v>
      </c>
      <c r="F26" s="267">
        <v>42.802</v>
      </c>
      <c r="G26" s="267">
        <v>43.36</v>
      </c>
      <c r="H26" s="267">
        <v>43.269</v>
      </c>
      <c r="I26" s="267">
        <v>43.511</v>
      </c>
      <c r="J26" s="268">
        <v>43.137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7.0</v>
      </c>
      <c r="C27" s="266">
        <v>42.891</v>
      </c>
      <c r="D27" s="267">
        <v>43.219</v>
      </c>
      <c r="E27" s="267">
        <v>43.28</v>
      </c>
      <c r="F27" s="267">
        <v>42.587</v>
      </c>
      <c r="G27" s="267">
        <v>43.451</v>
      </c>
      <c r="H27" s="267">
        <v>43.291</v>
      </c>
      <c r="I27" s="267">
        <v>43.297</v>
      </c>
      <c r="J27" s="268">
        <v>43.369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8.0</v>
      </c>
      <c r="C28" s="266">
        <v>43.3</v>
      </c>
      <c r="D28" s="267">
        <v>43.002</v>
      </c>
      <c r="E28" s="267">
        <v>43.359</v>
      </c>
      <c r="F28" s="267">
        <v>42.66</v>
      </c>
      <c r="G28" s="267">
        <v>43.394</v>
      </c>
      <c r="H28" s="267">
        <v>43.181</v>
      </c>
      <c r="I28" s="267">
        <v>43.285</v>
      </c>
      <c r="J28" s="268">
        <v>43.406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9.0</v>
      </c>
      <c r="C29" s="266">
        <v>43.215</v>
      </c>
      <c r="D29" s="267">
        <v>43.003</v>
      </c>
      <c r="E29" s="267">
        <v>43.124</v>
      </c>
      <c r="F29" s="267">
        <v>42.492</v>
      </c>
      <c r="G29" s="267">
        <v>43.379</v>
      </c>
      <c r="H29" s="267">
        <v>43.221</v>
      </c>
      <c r="I29" s="267">
        <v>43.641</v>
      </c>
      <c r="J29" s="268">
        <v>43.239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10.0</v>
      </c>
      <c r="C30" s="266">
        <v>43.534</v>
      </c>
      <c r="D30" s="267">
        <v>43.15</v>
      </c>
      <c r="E30" s="267">
        <v>43.093</v>
      </c>
      <c r="F30" s="267">
        <v>42.578</v>
      </c>
      <c r="G30" s="267">
        <v>43.365</v>
      </c>
      <c r="H30" s="267">
        <v>44.17</v>
      </c>
      <c r="I30" s="267">
        <v>43.391</v>
      </c>
      <c r="J30" s="268">
        <v>43.103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11.0</v>
      </c>
      <c r="C31" s="266">
        <v>43.12</v>
      </c>
      <c r="D31" s="267">
        <v>43.15</v>
      </c>
      <c r="E31" s="267">
        <v>43.129</v>
      </c>
      <c r="F31" s="267">
        <v>42.623</v>
      </c>
      <c r="G31" s="267">
        <v>43.253</v>
      </c>
      <c r="H31" s="267">
        <v>43.504</v>
      </c>
      <c r="I31" s="267">
        <v>43.288</v>
      </c>
      <c r="J31" s="268">
        <v>43.083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12.0</v>
      </c>
      <c r="C32" s="300">
        <v>64.298</v>
      </c>
      <c r="D32" s="267">
        <v>43.157</v>
      </c>
      <c r="E32" s="267">
        <v>43.134</v>
      </c>
      <c r="F32" s="267">
        <v>42.721</v>
      </c>
      <c r="G32" s="267">
        <v>43.333</v>
      </c>
      <c r="H32" s="267">
        <v>43.137</v>
      </c>
      <c r="I32" s="267">
        <v>43.292</v>
      </c>
      <c r="J32" s="268">
        <v>43.215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13.0</v>
      </c>
      <c r="C33" s="266">
        <v>43.605</v>
      </c>
      <c r="D33" s="267">
        <v>43.092</v>
      </c>
      <c r="E33" s="267">
        <v>43.189</v>
      </c>
      <c r="F33" s="267">
        <v>42.685</v>
      </c>
      <c r="G33" s="267">
        <v>43.491</v>
      </c>
      <c r="H33" s="267">
        <v>43.648</v>
      </c>
      <c r="I33" s="267">
        <v>43.489</v>
      </c>
      <c r="J33" s="268">
        <v>43.074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14.0</v>
      </c>
      <c r="C34" s="266">
        <v>43.103</v>
      </c>
      <c r="D34" s="267">
        <v>43.743</v>
      </c>
      <c r="E34" s="267">
        <v>43.228</v>
      </c>
      <c r="F34" s="267">
        <v>42.845</v>
      </c>
      <c r="G34" s="267">
        <v>43.237</v>
      </c>
      <c r="H34" s="267">
        <v>43.444</v>
      </c>
      <c r="I34" s="267">
        <v>43.571</v>
      </c>
      <c r="J34" s="268">
        <v>43.192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15.0</v>
      </c>
      <c r="C35" s="266">
        <v>43.137</v>
      </c>
      <c r="D35" s="267">
        <v>43.336</v>
      </c>
      <c r="E35" s="267">
        <v>42.999</v>
      </c>
      <c r="F35" s="267">
        <v>42.497</v>
      </c>
      <c r="G35" s="267">
        <v>43.382</v>
      </c>
      <c r="H35" s="267">
        <v>43.192</v>
      </c>
      <c r="I35" s="267">
        <v>43.345</v>
      </c>
      <c r="J35" s="268">
        <v>43.302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16.0</v>
      </c>
      <c r="C36" s="266">
        <v>43.578</v>
      </c>
      <c r="D36" s="267">
        <v>43.306</v>
      </c>
      <c r="E36" s="267">
        <v>43.216</v>
      </c>
      <c r="F36" s="267">
        <v>42.661</v>
      </c>
      <c r="G36" s="267">
        <v>43.407</v>
      </c>
      <c r="H36" s="267">
        <v>43.346</v>
      </c>
      <c r="I36" s="267">
        <v>43.446</v>
      </c>
      <c r="J36" s="268">
        <v>43.295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17.0</v>
      </c>
      <c r="C37" s="266">
        <v>43.188</v>
      </c>
      <c r="D37" s="267">
        <v>43.254</v>
      </c>
      <c r="E37" s="267">
        <v>44.655</v>
      </c>
      <c r="F37" s="267">
        <v>42.667</v>
      </c>
      <c r="G37" s="267">
        <v>43.316</v>
      </c>
      <c r="H37" s="267">
        <v>43.291</v>
      </c>
      <c r="I37" s="267">
        <v>43.388</v>
      </c>
      <c r="J37" s="268">
        <v>43.153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18.0</v>
      </c>
      <c r="C38" s="266">
        <v>43.019</v>
      </c>
      <c r="D38" s="267">
        <v>43.218</v>
      </c>
      <c r="E38" s="267">
        <v>43.229</v>
      </c>
      <c r="F38" s="267">
        <v>42.553</v>
      </c>
      <c r="G38" s="267">
        <v>43.183</v>
      </c>
      <c r="H38" s="267">
        <v>43.307</v>
      </c>
      <c r="I38" s="267">
        <v>43.697</v>
      </c>
      <c r="J38" s="268">
        <v>43.025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19.0</v>
      </c>
      <c r="C39" s="266">
        <v>44.091</v>
      </c>
      <c r="D39" s="267">
        <v>43.071</v>
      </c>
      <c r="E39" s="267">
        <v>43.31</v>
      </c>
      <c r="F39" s="267">
        <v>42.621</v>
      </c>
      <c r="G39" s="267">
        <v>43.559</v>
      </c>
      <c r="H39" s="267">
        <v>43.186</v>
      </c>
      <c r="I39" s="267"/>
      <c r="J39" s="268">
        <v>43.192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20.0</v>
      </c>
      <c r="C40" s="266">
        <v>43.367</v>
      </c>
      <c r="D40" s="267">
        <v>42.859</v>
      </c>
      <c r="E40" s="267">
        <v>43.096</v>
      </c>
      <c r="F40" s="267">
        <v>42.92</v>
      </c>
      <c r="G40" s="267">
        <v>43.499</v>
      </c>
      <c r="H40" s="267">
        <v>43.298</v>
      </c>
      <c r="I40" s="267"/>
      <c r="J40" s="268">
        <v>43.128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21.0</v>
      </c>
      <c r="C41" s="266">
        <v>43.296</v>
      </c>
      <c r="D41" s="267">
        <v>42.934</v>
      </c>
      <c r="E41" s="267">
        <v>43.052</v>
      </c>
      <c r="F41" s="267">
        <v>42.715</v>
      </c>
      <c r="G41" s="267">
        <v>43.278</v>
      </c>
      <c r="H41" s="267">
        <v>43.181</v>
      </c>
      <c r="I41" s="267"/>
      <c r="J41" s="268">
        <v>43.133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22.0</v>
      </c>
      <c r="C42" s="266"/>
      <c r="D42" s="267">
        <v>43.185</v>
      </c>
      <c r="E42" s="267">
        <v>43.126</v>
      </c>
      <c r="F42" s="267">
        <v>42.707</v>
      </c>
      <c r="G42" s="267">
        <v>43.077</v>
      </c>
      <c r="H42" s="267">
        <v>43.413</v>
      </c>
      <c r="I42" s="267"/>
      <c r="J42" s="268">
        <v>43.534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23.0</v>
      </c>
      <c r="C43" s="266"/>
      <c r="D43" s="267">
        <v>43.213</v>
      </c>
      <c r="E43" s="267">
        <v>42.959</v>
      </c>
      <c r="F43" s="267">
        <v>42.773</v>
      </c>
      <c r="G43" s="267">
        <v>43.092</v>
      </c>
      <c r="H43" s="267">
        <v>43.273</v>
      </c>
      <c r="I43" s="267"/>
      <c r="J43" s="268">
        <v>43.573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24.0</v>
      </c>
      <c r="C44" s="266"/>
      <c r="D44" s="267">
        <v>43.253</v>
      </c>
      <c r="E44" s="267">
        <v>43.009</v>
      </c>
      <c r="F44" s="267">
        <v>42.783</v>
      </c>
      <c r="G44" s="267">
        <v>43.888</v>
      </c>
      <c r="H44" s="267">
        <v>43.232</v>
      </c>
      <c r="I44" s="267"/>
      <c r="J44" s="268">
        <v>43.109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25.0</v>
      </c>
      <c r="C45" s="266"/>
      <c r="D45" s="267"/>
      <c r="E45" s="267">
        <v>42.891</v>
      </c>
      <c r="F45" s="267">
        <v>42.654</v>
      </c>
      <c r="G45" s="267">
        <v>43.278</v>
      </c>
      <c r="H45" s="267">
        <v>43.547</v>
      </c>
      <c r="I45" s="267"/>
      <c r="J45" s="268">
        <v>43.094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26.0</v>
      </c>
      <c r="C46" s="266"/>
      <c r="D46" s="267"/>
      <c r="E46" s="267">
        <v>42.96</v>
      </c>
      <c r="F46" s="267">
        <v>43.092</v>
      </c>
      <c r="G46" s="267">
        <v>43.241</v>
      </c>
      <c r="H46" s="267">
        <v>43.24</v>
      </c>
      <c r="I46" s="267"/>
      <c r="J46" s="268">
        <v>43.165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27.0</v>
      </c>
      <c r="C47" s="266"/>
      <c r="D47" s="267"/>
      <c r="E47" s="267">
        <v>42.918</v>
      </c>
      <c r="F47" s="267">
        <v>42.794</v>
      </c>
      <c r="G47" s="267">
        <v>43.263</v>
      </c>
      <c r="H47" s="267">
        <v>43.352</v>
      </c>
      <c r="I47" s="267"/>
      <c r="J47" s="268">
        <v>42.943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28.0</v>
      </c>
      <c r="C48" s="266"/>
      <c r="D48" s="267"/>
      <c r="E48" s="267">
        <v>42.8</v>
      </c>
      <c r="F48" s="267">
        <v>42.715</v>
      </c>
      <c r="G48" s="267">
        <v>43.058</v>
      </c>
      <c r="H48" s="267">
        <v>43.373</v>
      </c>
      <c r="I48" s="267"/>
      <c r="J48" s="268">
        <v>43.361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29.0</v>
      </c>
      <c r="C49" s="266"/>
      <c r="D49" s="267"/>
      <c r="E49" s="267">
        <v>42.894</v>
      </c>
      <c r="F49" s="267">
        <v>42.63</v>
      </c>
      <c r="G49" s="267">
        <v>43.184</v>
      </c>
      <c r="H49" s="267">
        <v>44.016</v>
      </c>
      <c r="I49" s="267"/>
      <c r="J49" s="268">
        <v>42.909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30.0</v>
      </c>
      <c r="C50" s="266"/>
      <c r="D50" s="267"/>
      <c r="E50" s="267">
        <v>42.842</v>
      </c>
      <c r="F50" s="267">
        <v>42.611</v>
      </c>
      <c r="G50" s="267">
        <v>43.218</v>
      </c>
      <c r="H50" s="267">
        <v>43.258</v>
      </c>
      <c r="I50" s="267"/>
      <c r="J50" s="268">
        <v>43.113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31.0</v>
      </c>
      <c r="C51" s="266"/>
      <c r="D51" s="267"/>
      <c r="E51" s="267">
        <v>42.862</v>
      </c>
      <c r="F51" s="267">
        <v>43.137</v>
      </c>
      <c r="G51" s="267">
        <v>43.136</v>
      </c>
      <c r="H51" s="267">
        <v>43.515</v>
      </c>
      <c r="I51" s="267"/>
      <c r="J51" s="268">
        <v>42.867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32.0</v>
      </c>
      <c r="C52" s="266"/>
      <c r="D52" s="267"/>
      <c r="E52" s="267">
        <v>42.705</v>
      </c>
      <c r="F52" s="267">
        <v>42.792</v>
      </c>
      <c r="G52" s="267">
        <v>43.433</v>
      </c>
      <c r="H52" s="267">
        <v>43.382</v>
      </c>
      <c r="I52" s="267"/>
      <c r="J52" s="268">
        <v>42.953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33.0</v>
      </c>
      <c r="C53" s="266"/>
      <c r="D53" s="267"/>
      <c r="E53" s="267">
        <v>42.856</v>
      </c>
      <c r="F53" s="267">
        <v>42.678</v>
      </c>
      <c r="G53" s="267">
        <v>43.486</v>
      </c>
      <c r="H53" s="267">
        <v>43.475</v>
      </c>
      <c r="I53" s="267"/>
      <c r="J53" s="268">
        <v>43.234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34.0</v>
      </c>
      <c r="C54" s="266"/>
      <c r="D54" s="267"/>
      <c r="E54" s="267">
        <v>43.041</v>
      </c>
      <c r="F54" s="267">
        <v>42.664</v>
      </c>
      <c r="G54" s="267">
        <v>44.81</v>
      </c>
      <c r="H54" s="267">
        <v>43.268</v>
      </c>
      <c r="I54" s="267"/>
      <c r="J54" s="268">
        <v>43.245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35.0</v>
      </c>
      <c r="C55" s="266"/>
      <c r="D55" s="267"/>
      <c r="E55" s="267">
        <v>43.144</v>
      </c>
      <c r="F55" s="267">
        <v>42.491</v>
      </c>
      <c r="G55" s="267">
        <v>43.181</v>
      </c>
      <c r="H55" s="267">
        <v>43.336</v>
      </c>
      <c r="I55" s="267"/>
      <c r="J55" s="268">
        <v>43.837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36.0</v>
      </c>
      <c r="C56" s="266"/>
      <c r="D56" s="267"/>
      <c r="E56" s="267">
        <v>43.117</v>
      </c>
      <c r="F56" s="267">
        <v>42.686</v>
      </c>
      <c r="G56" s="267">
        <v>43.72</v>
      </c>
      <c r="H56" s="267">
        <v>43.524</v>
      </c>
      <c r="I56" s="267"/>
      <c r="J56" s="268">
        <v>43.63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37.0</v>
      </c>
      <c r="C57" s="266"/>
      <c r="D57" s="267"/>
      <c r="E57" s="267">
        <v>43.012</v>
      </c>
      <c r="F57" s="267">
        <v>42.762</v>
      </c>
      <c r="G57" s="267">
        <v>43.362</v>
      </c>
      <c r="H57" s="267">
        <v>43.533</v>
      </c>
      <c r="I57" s="267"/>
      <c r="J57" s="268">
        <v>44.453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38.0</v>
      </c>
      <c r="C58" s="266"/>
      <c r="D58" s="267"/>
      <c r="E58" s="267">
        <v>44.457</v>
      </c>
      <c r="F58" s="267">
        <v>42.672</v>
      </c>
      <c r="G58" s="267">
        <v>43.287</v>
      </c>
      <c r="H58" s="267">
        <v>43.466</v>
      </c>
      <c r="I58" s="267"/>
      <c r="J58" s="294">
        <v>52.649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39.0</v>
      </c>
      <c r="C59" s="266"/>
      <c r="D59" s="267"/>
      <c r="E59" s="267">
        <v>43.465</v>
      </c>
      <c r="F59" s="267">
        <v>42.622</v>
      </c>
      <c r="G59" s="267">
        <v>43.607</v>
      </c>
      <c r="H59" s="267">
        <v>43.305</v>
      </c>
      <c r="I59" s="267"/>
      <c r="J59" s="268">
        <v>43.483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40.0</v>
      </c>
      <c r="C60" s="266"/>
      <c r="D60" s="267"/>
      <c r="E60" s="267">
        <v>42.961</v>
      </c>
      <c r="F60" s="267">
        <v>42.696</v>
      </c>
      <c r="G60" s="267">
        <v>43.413</v>
      </c>
      <c r="H60" s="267">
        <v>43.331</v>
      </c>
      <c r="I60" s="267"/>
      <c r="J60" s="268">
        <v>42.961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41.0</v>
      </c>
      <c r="C61" s="266"/>
      <c r="D61" s="267"/>
      <c r="E61" s="267">
        <v>43.095</v>
      </c>
      <c r="F61" s="267">
        <v>42.808</v>
      </c>
      <c r="G61" s="267">
        <v>43.29</v>
      </c>
      <c r="H61" s="267">
        <v>43.37</v>
      </c>
      <c r="I61" s="267"/>
      <c r="J61" s="268">
        <v>43.516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42.0</v>
      </c>
      <c r="C62" s="270"/>
      <c r="D62" s="267"/>
      <c r="E62" s="267">
        <v>42.874</v>
      </c>
      <c r="F62" s="267">
        <v>42.636</v>
      </c>
      <c r="G62" s="267">
        <v>43.305</v>
      </c>
      <c r="H62" s="267">
        <v>43.178</v>
      </c>
      <c r="I62" s="267"/>
      <c r="J62" s="268">
        <v>45.026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43.0</v>
      </c>
      <c r="C63" s="270"/>
      <c r="D63" s="267"/>
      <c r="E63" s="267">
        <v>43.434</v>
      </c>
      <c r="F63" s="267">
        <v>43.421</v>
      </c>
      <c r="G63" s="267">
        <v>43.23</v>
      </c>
      <c r="H63" s="267">
        <v>43.307</v>
      </c>
      <c r="I63" s="267"/>
      <c r="J63" s="268">
        <v>42.941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44.0</v>
      </c>
      <c r="C64" s="270"/>
      <c r="D64" s="267"/>
      <c r="E64" s="267"/>
      <c r="F64" s="267">
        <v>42.63</v>
      </c>
      <c r="G64" s="267">
        <v>43.171</v>
      </c>
      <c r="H64" s="267">
        <v>43.208</v>
      </c>
      <c r="I64" s="267"/>
      <c r="J64" s="268">
        <v>43.119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45.0</v>
      </c>
      <c r="C65" s="270"/>
      <c r="D65" s="267"/>
      <c r="E65" s="267"/>
      <c r="F65" s="267">
        <v>42.674</v>
      </c>
      <c r="G65" s="267">
        <v>43.317</v>
      </c>
      <c r="H65" s="267">
        <v>43.372</v>
      </c>
      <c r="I65" s="267"/>
      <c r="J65" s="268">
        <v>42.935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46.0</v>
      </c>
      <c r="C66" s="270"/>
      <c r="D66" s="267"/>
      <c r="E66" s="267"/>
      <c r="F66" s="267">
        <v>42.543</v>
      </c>
      <c r="G66" s="267">
        <v>43.216</v>
      </c>
      <c r="H66" s="267">
        <v>43.456</v>
      </c>
      <c r="I66" s="267"/>
      <c r="J66" s="268">
        <v>43.558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47.0</v>
      </c>
      <c r="C67" s="270"/>
      <c r="D67" s="267"/>
      <c r="E67" s="267"/>
      <c r="F67" s="267">
        <v>42.736</v>
      </c>
      <c r="G67" s="267">
        <v>43.354</v>
      </c>
      <c r="H67" s="267">
        <v>43.711</v>
      </c>
      <c r="I67" s="267"/>
      <c r="J67" s="272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48.0</v>
      </c>
      <c r="C68" s="270"/>
      <c r="D68" s="267"/>
      <c r="E68" s="267"/>
      <c r="F68" s="267">
        <v>42.715</v>
      </c>
      <c r="G68" s="267">
        <v>43.395</v>
      </c>
      <c r="H68" s="267"/>
      <c r="I68" s="267"/>
      <c r="J68" s="272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49.0</v>
      </c>
      <c r="C69" s="273"/>
      <c r="D69" s="274"/>
      <c r="E69" s="274"/>
      <c r="F69" s="267">
        <v>42.635</v>
      </c>
      <c r="G69" s="267">
        <v>43.274</v>
      </c>
      <c r="H69" s="276"/>
      <c r="I69" s="276"/>
      <c r="J69" s="277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50.0</v>
      </c>
      <c r="C70" s="273"/>
      <c r="D70" s="274"/>
      <c r="E70" s="274"/>
      <c r="F70" s="267">
        <v>42.795</v>
      </c>
      <c r="G70" s="267">
        <v>43.081</v>
      </c>
      <c r="H70" s="276"/>
      <c r="I70" s="276"/>
      <c r="J70" s="27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51.0</v>
      </c>
      <c r="C71" s="273"/>
      <c r="D71" s="274"/>
      <c r="E71" s="274"/>
      <c r="F71" s="267">
        <v>42.594</v>
      </c>
      <c r="G71" s="267">
        <v>43.214</v>
      </c>
      <c r="H71" s="276"/>
      <c r="I71" s="276"/>
      <c r="J71" s="27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52.0</v>
      </c>
      <c r="C72" s="273"/>
      <c r="D72" s="274"/>
      <c r="E72" s="274"/>
      <c r="F72" s="267">
        <v>43.24</v>
      </c>
      <c r="G72" s="267">
        <v>43.149</v>
      </c>
      <c r="H72" s="276"/>
      <c r="I72" s="276"/>
      <c r="J72" s="27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53.0</v>
      </c>
      <c r="C73" s="273"/>
      <c r="D73" s="274"/>
      <c r="E73" s="274"/>
      <c r="F73" s="267">
        <v>42.776</v>
      </c>
      <c r="G73" s="267">
        <v>43.439</v>
      </c>
      <c r="H73" s="276"/>
      <c r="I73" s="276"/>
      <c r="J73" s="27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54.0</v>
      </c>
      <c r="C74" s="273"/>
      <c r="D74" s="274"/>
      <c r="E74" s="274"/>
      <c r="F74" s="271"/>
      <c r="G74" s="267">
        <v>43.73</v>
      </c>
      <c r="H74" s="276"/>
      <c r="I74" s="276"/>
      <c r="J74" s="27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55.0</v>
      </c>
      <c r="C75" s="273"/>
      <c r="D75" s="274"/>
      <c r="E75" s="274"/>
      <c r="F75" s="271"/>
      <c r="G75" s="267">
        <v>43.291</v>
      </c>
      <c r="H75" s="276"/>
      <c r="I75" s="276"/>
      <c r="J75" s="27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56.0</v>
      </c>
      <c r="C76" s="273"/>
      <c r="D76" s="275"/>
      <c r="E76" s="274"/>
      <c r="F76" s="271"/>
      <c r="G76" s="267">
        <v>43.174</v>
      </c>
      <c r="H76" s="6"/>
      <c r="I76" s="276"/>
      <c r="J76" s="27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57.0</v>
      </c>
      <c r="C77" s="273"/>
      <c r="D77" s="275"/>
      <c r="E77" s="274"/>
      <c r="F77" s="271"/>
      <c r="G77" s="267">
        <v>42.977</v>
      </c>
      <c r="H77" s="6"/>
      <c r="I77" s="276"/>
      <c r="J77" s="27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58.0</v>
      </c>
      <c r="C78" s="278"/>
      <c r="D78" s="6"/>
      <c r="E78" s="276"/>
      <c r="F78" s="271"/>
      <c r="G78" s="267">
        <v>43.21</v>
      </c>
      <c r="H78" s="6"/>
      <c r="I78" s="276"/>
      <c r="J78" s="27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59.0</v>
      </c>
      <c r="C79" s="278"/>
      <c r="D79" s="6"/>
      <c r="E79" s="276"/>
      <c r="F79" s="6"/>
      <c r="G79" s="276">
        <v>43.341</v>
      </c>
      <c r="H79" s="6"/>
      <c r="I79" s="276"/>
      <c r="J79" s="277"/>
      <c r="K79" s="6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60.0</v>
      </c>
      <c r="C80" s="278"/>
      <c r="D80" s="6"/>
      <c r="E80" s="276"/>
      <c r="F80" s="6"/>
      <c r="G80" s="6"/>
      <c r="H80" s="6"/>
      <c r="I80" s="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61.0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62.0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63.0</v>
      </c>
      <c r="C83" s="279"/>
      <c r="D83" s="280"/>
      <c r="E83" s="280"/>
      <c r="F83" s="280"/>
      <c r="G83" s="280"/>
      <c r="H83" s="280"/>
      <c r="I83" s="280"/>
      <c r="J83" s="281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/>
      <c r="C84" s="3"/>
      <c r="D84" s="6"/>
      <c r="E84" s="6"/>
      <c r="F84" s="6"/>
      <c r="G84" s="6"/>
      <c r="H84" s="6"/>
      <c r="I84" s="6"/>
      <c r="J84" s="6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11">
    <mergeCell ref="F6:H6"/>
    <mergeCell ref="I6:I7"/>
    <mergeCell ref="D16:D18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34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45</v>
      </c>
      <c r="C8" s="189">
        <v>15.0</v>
      </c>
      <c r="D8" s="190">
        <f>COUNTA(C21:C85)</f>
        <v>33</v>
      </c>
      <c r="E8" s="191">
        <f>COUNTA(C21:C85)</f>
        <v>33</v>
      </c>
      <c r="F8" s="192">
        <f>MIN(C21:C84)</f>
        <v>42.935</v>
      </c>
      <c r="G8" s="193">
        <f>AVERAGE(C21:C87)</f>
        <v>43.28533333</v>
      </c>
      <c r="H8" s="194">
        <f t="shared" ref="H8:H15" si="2">G8-F8</f>
        <v>0.3503333333</v>
      </c>
      <c r="I8" s="195">
        <v>0.016585648148148148</v>
      </c>
      <c r="J8" s="196">
        <f t="shared" ref="J8:K8" si="1">I8</f>
        <v>0.01658564815</v>
      </c>
      <c r="K8" s="197">
        <f t="shared" si="1"/>
        <v>0.01658564815</v>
      </c>
      <c r="L8" s="198">
        <v>138.002</v>
      </c>
      <c r="M8" s="199">
        <v>91.09</v>
      </c>
      <c r="N8" s="200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66</v>
      </c>
      <c r="C9" s="203">
        <v>7.0</v>
      </c>
      <c r="D9" s="204">
        <f>COUNTA(D21:D85)+D8+1</f>
        <v>68</v>
      </c>
      <c r="E9" s="205">
        <f>COUNTA(D21:D85)+1</f>
        <v>35</v>
      </c>
      <c r="F9" s="206">
        <f>MIN(D21:D84)</f>
        <v>43.345</v>
      </c>
      <c r="G9" s="207">
        <f>AVERAGE(D21:D86)</f>
        <v>43.65988235</v>
      </c>
      <c r="H9" s="208">
        <f t="shared" si="2"/>
        <v>0.3148823529</v>
      </c>
      <c r="I9" s="209">
        <v>0.0353587962962963</v>
      </c>
      <c r="J9" s="210">
        <f t="shared" ref="J9:J15" si="3">I9-I8</f>
        <v>0.01877314815</v>
      </c>
      <c r="K9" s="211">
        <f>J9</f>
        <v>0.01877314815</v>
      </c>
      <c r="L9" s="212">
        <v>138.494</v>
      </c>
      <c r="M9" s="222">
        <v>90.873</v>
      </c>
      <c r="N9" s="214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45</v>
      </c>
      <c r="C10" s="203">
        <v>18.0</v>
      </c>
      <c r="D10" s="204">
        <f>COUNTA(E21:E85)+D9+1</f>
        <v>93</v>
      </c>
      <c r="E10" s="205">
        <f>COUNTA(E21:E85)+1</f>
        <v>25</v>
      </c>
      <c r="F10" s="215">
        <f>MIN(E21:E86)</f>
        <v>43.17</v>
      </c>
      <c r="G10" s="216">
        <f>AVERAGE(E21:E87)</f>
        <v>43.44441667</v>
      </c>
      <c r="H10" s="208">
        <f t="shared" si="2"/>
        <v>0.2744166667</v>
      </c>
      <c r="I10" s="209">
        <v>0.049039351851851855</v>
      </c>
      <c r="J10" s="210">
        <f t="shared" si="3"/>
        <v>0.01368055556</v>
      </c>
      <c r="K10" s="211">
        <f t="shared" ref="K10:K15" si="4">J10+K8</f>
        <v>0.0302662037</v>
      </c>
      <c r="L10" s="217">
        <v>139.817</v>
      </c>
      <c r="M10" s="213">
        <v>91.765</v>
      </c>
      <c r="N10" s="214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66</v>
      </c>
      <c r="C11" s="203">
        <v>8.0</v>
      </c>
      <c r="D11" s="204">
        <f>COUNTA(F21:F85)+D10+1</f>
        <v>152</v>
      </c>
      <c r="E11" s="205">
        <f>COUNTA(F21:F85)+1</f>
        <v>59</v>
      </c>
      <c r="F11" s="215">
        <f>MIN(F21:F86)</f>
        <v>43.108</v>
      </c>
      <c r="G11" s="216">
        <f>AVERAGE(F21:F86)</f>
        <v>43.48224138</v>
      </c>
      <c r="H11" s="208">
        <f t="shared" si="2"/>
        <v>0.3742413793</v>
      </c>
      <c r="I11" s="209">
        <v>0.07983796296296296</v>
      </c>
      <c r="J11" s="210">
        <f t="shared" si="3"/>
        <v>0.03079861111</v>
      </c>
      <c r="K11" s="211">
        <f t="shared" si="4"/>
        <v>0.04957175926</v>
      </c>
      <c r="L11" s="217">
        <v>143.214</v>
      </c>
      <c r="M11" s="213">
        <v>96.293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23" t="s">
        <v>45</v>
      </c>
      <c r="C12" s="219">
        <v>10.0</v>
      </c>
      <c r="D12" s="204">
        <f>COUNTA(G21:G85)+D11+1</f>
        <v>190</v>
      </c>
      <c r="E12" s="205">
        <f>COUNTA(G21:G85)+1</f>
        <v>38</v>
      </c>
      <c r="F12" s="215">
        <f>MIN(G21:G86)</f>
        <v>42.961</v>
      </c>
      <c r="G12" s="216">
        <f>AVERAGE(G21:G886)</f>
        <v>43.38313514</v>
      </c>
      <c r="H12" s="208">
        <f t="shared" si="2"/>
        <v>0.4221351351</v>
      </c>
      <c r="I12" s="209">
        <v>0.10008101851851851</v>
      </c>
      <c r="J12" s="210">
        <f t="shared" si="3"/>
        <v>0.02024305556</v>
      </c>
      <c r="K12" s="211">
        <f t="shared" si="4"/>
        <v>0.05050925926</v>
      </c>
      <c r="L12" s="212">
        <v>138.222</v>
      </c>
      <c r="M12" s="222">
        <v>90.96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23" t="s">
        <v>66</v>
      </c>
      <c r="C13" s="219">
        <v>21.0</v>
      </c>
      <c r="D13" s="204">
        <f>COUNTA(H21:H83)+D12+1</f>
        <v>214</v>
      </c>
      <c r="E13" s="205">
        <f>COUNTA(H21:H83)+1</f>
        <v>24</v>
      </c>
      <c r="F13" s="218">
        <f>MIN(H21:H85)</f>
        <v>43.345</v>
      </c>
      <c r="G13" s="216">
        <f>AVERAGE(H21:H85)</f>
        <v>43.54252174</v>
      </c>
      <c r="H13" s="208">
        <f t="shared" si="2"/>
        <v>0.1975217391</v>
      </c>
      <c r="I13" s="209">
        <v>0.11326388888888889</v>
      </c>
      <c r="J13" s="210">
        <f t="shared" si="3"/>
        <v>0.01318287037</v>
      </c>
      <c r="K13" s="211">
        <f t="shared" si="4"/>
        <v>0.06275462963</v>
      </c>
      <c r="L13" s="212">
        <v>142.33</v>
      </c>
      <c r="M13" s="213">
        <v>96.075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23" t="s">
        <v>45</v>
      </c>
      <c r="C14" s="219">
        <v>17.0</v>
      </c>
      <c r="D14" s="204">
        <f>COUNTA(I21:I85)+D13+1</f>
        <v>270</v>
      </c>
      <c r="E14" s="205">
        <f>COUNTA(I21:I85)+1</f>
        <v>56</v>
      </c>
      <c r="F14" s="232">
        <f>MIN(I21:I86)</f>
        <v>42.756</v>
      </c>
      <c r="G14" s="221">
        <f>AVERAGE(I21:I86)</f>
        <v>43.10974545</v>
      </c>
      <c r="H14" s="208">
        <f t="shared" si="2"/>
        <v>0.3537454545</v>
      </c>
      <c r="I14" s="209">
        <v>0.1423611111111111</v>
      </c>
      <c r="J14" s="210">
        <f t="shared" si="3"/>
        <v>0.02909722222</v>
      </c>
      <c r="K14" s="225">
        <f t="shared" si="4"/>
        <v>0.07960648148</v>
      </c>
      <c r="L14" s="226">
        <v>137.06</v>
      </c>
      <c r="M14" s="222">
        <v>90.754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66</v>
      </c>
      <c r="C15" s="229">
        <v>12.0</v>
      </c>
      <c r="D15" s="230">
        <f>COUNTA(J21:J85)+D14+1</f>
        <v>317</v>
      </c>
      <c r="E15" s="231">
        <f>COUNTA(J21:J85)+1</f>
        <v>47</v>
      </c>
      <c r="F15" s="220">
        <f>MIN(J21:J86)</f>
        <v>42.81</v>
      </c>
      <c r="G15" s="233">
        <f>AVERAGE(J21:J86)</f>
        <v>43.10780435</v>
      </c>
      <c r="H15" s="234">
        <f t="shared" si="2"/>
        <v>0.2978043478</v>
      </c>
      <c r="I15" s="235" t="str">
        <f>'Загальні результати'!G6</f>
        <v>4:00:17</v>
      </c>
      <c r="J15" s="236">
        <f t="shared" si="3"/>
        <v>0.02450231481</v>
      </c>
      <c r="K15" s="237">
        <f t="shared" si="4"/>
        <v>0.08725694444</v>
      </c>
      <c r="L15" s="238"/>
      <c r="M15" s="239"/>
      <c r="N15" s="240"/>
      <c r="O15" s="106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3"/>
      <c r="D16" s="243"/>
      <c r="E16" s="243"/>
      <c r="F16" s="244">
        <f t="shared" ref="F16:F17" si="5">AVERAGE(F8,F10,F12,F14)</f>
        <v>42.9555</v>
      </c>
      <c r="G16" s="245">
        <f>AVERAGE(C21:C95,E21:E95,G21:G95,I21:I95)</f>
        <v>43.27042953</v>
      </c>
      <c r="H16" s="246">
        <f t="shared" ref="H16:H17" si="6">AVERAGE(H8,H10,H12,H14)</f>
        <v>0.3501576474</v>
      </c>
      <c r="I16" s="247" t="s">
        <v>119</v>
      </c>
      <c r="J16" s="248"/>
      <c r="K16" s="249" t="s">
        <v>115</v>
      </c>
      <c r="L16" s="250">
        <f>AVERAGE(L8:L14)</f>
        <v>139.5912857</v>
      </c>
      <c r="M16" s="250">
        <f>AVERAGE(M8:M14)-90</f>
        <v>2.544285714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53"/>
      <c r="E17" s="253"/>
      <c r="F17" s="254">
        <f t="shared" si="5"/>
        <v>43.152</v>
      </c>
      <c r="G17" s="255">
        <f>AVERAGE(D21:D95,F21:F95,H21:H95,J21:J95)</f>
        <v>43.42138509</v>
      </c>
      <c r="H17" s="256">
        <f t="shared" si="6"/>
        <v>0.2961124548</v>
      </c>
      <c r="I17" s="257" t="s">
        <v>134</v>
      </c>
      <c r="J17" s="253" t="s">
        <v>85</v>
      </c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30.0" customHeight="1">
      <c r="A18" s="252"/>
      <c r="B18" s="252"/>
      <c r="C18" s="252"/>
      <c r="D18" s="253"/>
      <c r="E18" s="253"/>
      <c r="F18" s="259">
        <f>AVERAGE(F8:F15)</f>
        <v>43.05375</v>
      </c>
      <c r="G18" s="260">
        <f>AVERAGE(C21:J93)</f>
        <v>43.34882903</v>
      </c>
      <c r="H18" s="261">
        <f>AVERAGE(H8:H15)</f>
        <v>0.3231350511</v>
      </c>
      <c r="I18" s="253"/>
      <c r="J18" s="253"/>
      <c r="K18" s="253"/>
      <c r="L18" s="252"/>
      <c r="M18" s="252"/>
      <c r="N18" s="25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6"/>
      <c r="E19" s="6"/>
      <c r="F19" s="6"/>
      <c r="G19" s="6"/>
      <c r="H19" s="6"/>
      <c r="I19" s="6"/>
      <c r="J19" s="6"/>
      <c r="K19" s="6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262" t="str">
        <f>B8</f>
        <v>Хавіло Дмитро</v>
      </c>
      <c r="D20" s="262" t="str">
        <f>B9</f>
        <v>Литвиненко Віктор</v>
      </c>
      <c r="E20" s="3" t="str">
        <f>B10</f>
        <v>Хавіло Дмитро</v>
      </c>
      <c r="F20" s="3" t="str">
        <f>B11</f>
        <v>Литвиненко Віктор</v>
      </c>
      <c r="G20" s="3" t="str">
        <f>B12</f>
        <v>Хавіло Дмитро</v>
      </c>
      <c r="H20" s="3" t="str">
        <f>B13</f>
        <v>Литвиненко Віктор</v>
      </c>
      <c r="I20" s="3" t="str">
        <f>B14</f>
        <v>Хавіло Дмитро</v>
      </c>
      <c r="J20" s="262" t="str">
        <f>B15</f>
        <v>Литвиненко Віктор</v>
      </c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.75" customHeight="1">
      <c r="A21" s="3"/>
      <c r="B21" s="3">
        <v>1.0</v>
      </c>
      <c r="C21" s="263">
        <v>44.622</v>
      </c>
      <c r="D21" s="264">
        <v>43.42</v>
      </c>
      <c r="E21" s="264">
        <v>43.265</v>
      </c>
      <c r="F21" s="264">
        <v>43.546</v>
      </c>
      <c r="G21" s="264">
        <v>43.694</v>
      </c>
      <c r="H21" s="264">
        <v>43.56</v>
      </c>
      <c r="I21" s="264">
        <v>43.214</v>
      </c>
      <c r="J21" s="265">
        <v>42.899</v>
      </c>
      <c r="K21" s="6"/>
      <c r="L21" s="6"/>
      <c r="M21" s="6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2.0</v>
      </c>
      <c r="C22" s="266">
        <v>44.255</v>
      </c>
      <c r="D22" s="267">
        <v>43.685</v>
      </c>
      <c r="E22" s="267">
        <v>43.339</v>
      </c>
      <c r="F22" s="267">
        <v>43.945</v>
      </c>
      <c r="G22" s="267">
        <v>43.32</v>
      </c>
      <c r="H22" s="267">
        <v>43.345</v>
      </c>
      <c r="I22" s="267">
        <v>43.146</v>
      </c>
      <c r="J22" s="268">
        <v>42.934</v>
      </c>
      <c r="K22" s="6"/>
      <c r="L22" s="17"/>
      <c r="M22" s="17"/>
      <c r="N22" s="1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3.0</v>
      </c>
      <c r="C23" s="266">
        <v>43.094</v>
      </c>
      <c r="D23" s="267">
        <v>43.999</v>
      </c>
      <c r="E23" s="267">
        <v>43.334</v>
      </c>
      <c r="F23" s="267">
        <v>43.841</v>
      </c>
      <c r="G23" s="267">
        <v>43.316</v>
      </c>
      <c r="H23" s="267">
        <v>43.585</v>
      </c>
      <c r="I23" s="267">
        <v>43.729</v>
      </c>
      <c r="J23" s="268">
        <v>43.021</v>
      </c>
      <c r="K23" s="269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4.0</v>
      </c>
      <c r="C24" s="266">
        <v>43.147</v>
      </c>
      <c r="D24" s="267">
        <v>43.557</v>
      </c>
      <c r="E24" s="267">
        <v>43.442</v>
      </c>
      <c r="F24" s="267">
        <v>43.79</v>
      </c>
      <c r="G24" s="267">
        <v>43.802</v>
      </c>
      <c r="H24" s="267">
        <v>43.422</v>
      </c>
      <c r="I24" s="267">
        <v>43.118</v>
      </c>
      <c r="J24" s="268">
        <v>43.082</v>
      </c>
      <c r="K24" s="6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5.0</v>
      </c>
      <c r="C25" s="266">
        <v>43.067</v>
      </c>
      <c r="D25" s="267">
        <v>43.615</v>
      </c>
      <c r="E25" s="267">
        <v>43.303</v>
      </c>
      <c r="F25" s="267">
        <v>43.258</v>
      </c>
      <c r="G25" s="267">
        <v>43.354</v>
      </c>
      <c r="H25" s="267">
        <v>43.583</v>
      </c>
      <c r="I25" s="267">
        <v>43.116</v>
      </c>
      <c r="J25" s="268">
        <v>42.958</v>
      </c>
      <c r="K25" s="6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6.0</v>
      </c>
      <c r="C26" s="266">
        <v>43.474</v>
      </c>
      <c r="D26" s="267">
        <v>43.581</v>
      </c>
      <c r="E26" s="267">
        <v>43.521</v>
      </c>
      <c r="F26" s="267">
        <v>43.247</v>
      </c>
      <c r="G26" s="267">
        <v>43.151</v>
      </c>
      <c r="H26" s="267">
        <v>43.448</v>
      </c>
      <c r="I26" s="267">
        <v>42.944</v>
      </c>
      <c r="J26" s="268">
        <v>43.02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7.0</v>
      </c>
      <c r="C27" s="266">
        <v>43.281</v>
      </c>
      <c r="D27" s="267">
        <v>43.479</v>
      </c>
      <c r="E27" s="267">
        <v>43.584</v>
      </c>
      <c r="F27" s="267">
        <v>43.363</v>
      </c>
      <c r="G27" s="267">
        <v>43.54</v>
      </c>
      <c r="H27" s="267">
        <v>43.851</v>
      </c>
      <c r="I27" s="267">
        <v>43.204</v>
      </c>
      <c r="J27" s="268">
        <v>42.922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8.0</v>
      </c>
      <c r="C28" s="266">
        <v>44.432</v>
      </c>
      <c r="D28" s="267">
        <v>43.456</v>
      </c>
      <c r="E28" s="267">
        <v>43.177</v>
      </c>
      <c r="F28" s="267">
        <v>43.382</v>
      </c>
      <c r="G28" s="267">
        <v>43.309</v>
      </c>
      <c r="H28" s="267">
        <v>43.603</v>
      </c>
      <c r="I28" s="267">
        <v>42.983</v>
      </c>
      <c r="J28" s="268">
        <v>42.88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9.0</v>
      </c>
      <c r="C29" s="266">
        <v>43.128</v>
      </c>
      <c r="D29" s="267">
        <v>43.507</v>
      </c>
      <c r="E29" s="267">
        <v>43.395</v>
      </c>
      <c r="F29" s="267">
        <v>43.342</v>
      </c>
      <c r="G29" s="267">
        <v>43.228</v>
      </c>
      <c r="H29" s="267">
        <v>43.45</v>
      </c>
      <c r="I29" s="267">
        <v>42.844</v>
      </c>
      <c r="J29" s="268">
        <v>42.918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10.0</v>
      </c>
      <c r="C30" s="266">
        <v>43.292</v>
      </c>
      <c r="D30" s="267">
        <v>43.539</v>
      </c>
      <c r="E30" s="267">
        <v>43.201</v>
      </c>
      <c r="F30" s="267">
        <v>43.28</v>
      </c>
      <c r="G30" s="267">
        <v>43.274</v>
      </c>
      <c r="H30" s="267">
        <v>43.367</v>
      </c>
      <c r="I30" s="267">
        <v>42.803</v>
      </c>
      <c r="J30" s="268">
        <v>43.029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11.0</v>
      </c>
      <c r="C31" s="266">
        <v>43.182</v>
      </c>
      <c r="D31" s="267">
        <v>43.435</v>
      </c>
      <c r="E31" s="267">
        <v>43.223</v>
      </c>
      <c r="F31" s="267">
        <v>43.368</v>
      </c>
      <c r="G31" s="267">
        <v>43.314</v>
      </c>
      <c r="H31" s="267">
        <v>43.498</v>
      </c>
      <c r="I31" s="267">
        <v>43.112</v>
      </c>
      <c r="J31" s="268">
        <v>43.28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12.0</v>
      </c>
      <c r="C32" s="266">
        <v>43.291</v>
      </c>
      <c r="D32" s="267">
        <v>43.345</v>
      </c>
      <c r="E32" s="267">
        <v>44.479</v>
      </c>
      <c r="F32" s="267">
        <v>43.451</v>
      </c>
      <c r="G32" s="267">
        <v>43.195</v>
      </c>
      <c r="H32" s="267">
        <v>43.903</v>
      </c>
      <c r="I32" s="267">
        <v>43.007</v>
      </c>
      <c r="J32" s="268">
        <v>43.079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13.0</v>
      </c>
      <c r="C33" s="266">
        <v>42.935</v>
      </c>
      <c r="D33" s="267">
        <v>43.428</v>
      </c>
      <c r="E33" s="267">
        <v>43.57</v>
      </c>
      <c r="F33" s="267">
        <v>43.362</v>
      </c>
      <c r="G33" s="267">
        <v>43.21</v>
      </c>
      <c r="H33" s="267">
        <v>43.459</v>
      </c>
      <c r="I33" s="267">
        <v>43.116</v>
      </c>
      <c r="J33" s="268">
        <v>42.932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14.0</v>
      </c>
      <c r="C34" s="266">
        <v>43.206</v>
      </c>
      <c r="D34" s="267">
        <v>43.641</v>
      </c>
      <c r="E34" s="267">
        <v>43.451</v>
      </c>
      <c r="F34" s="267">
        <v>43.416</v>
      </c>
      <c r="G34" s="267">
        <v>43.232</v>
      </c>
      <c r="H34" s="267">
        <v>43.703</v>
      </c>
      <c r="I34" s="267">
        <v>43.097</v>
      </c>
      <c r="J34" s="268">
        <v>43.909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15.0</v>
      </c>
      <c r="C35" s="266">
        <v>43.109</v>
      </c>
      <c r="D35" s="267">
        <v>44.26</v>
      </c>
      <c r="E35" s="267">
        <v>43.522</v>
      </c>
      <c r="F35" s="267">
        <v>43.412</v>
      </c>
      <c r="G35" s="267">
        <v>43.208</v>
      </c>
      <c r="H35" s="267">
        <v>43.514</v>
      </c>
      <c r="I35" s="267">
        <v>43.053</v>
      </c>
      <c r="J35" s="268">
        <v>42.979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16.0</v>
      </c>
      <c r="C36" s="266">
        <v>43.068</v>
      </c>
      <c r="D36" s="267">
        <v>43.605</v>
      </c>
      <c r="E36" s="267">
        <v>43.347</v>
      </c>
      <c r="F36" s="267">
        <v>43.54</v>
      </c>
      <c r="G36" s="267">
        <v>43.214</v>
      </c>
      <c r="H36" s="267">
        <v>43.507</v>
      </c>
      <c r="I36" s="267">
        <v>42.945</v>
      </c>
      <c r="J36" s="268">
        <v>42.972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17.0</v>
      </c>
      <c r="C37" s="266">
        <v>43.094</v>
      </c>
      <c r="D37" s="267">
        <v>43.505</v>
      </c>
      <c r="E37" s="267">
        <v>43.604</v>
      </c>
      <c r="F37" s="267">
        <v>43.456</v>
      </c>
      <c r="G37" s="267">
        <v>43.403</v>
      </c>
      <c r="H37" s="267">
        <v>43.402</v>
      </c>
      <c r="I37" s="267">
        <v>43.046</v>
      </c>
      <c r="J37" s="268">
        <v>42.986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18.0</v>
      </c>
      <c r="C38" s="266">
        <v>43.058</v>
      </c>
      <c r="D38" s="267">
        <v>43.502</v>
      </c>
      <c r="E38" s="267">
        <v>43.487</v>
      </c>
      <c r="F38" s="267">
        <v>43.482</v>
      </c>
      <c r="G38" s="267">
        <v>43.16</v>
      </c>
      <c r="H38" s="267">
        <v>43.667</v>
      </c>
      <c r="I38" s="267">
        <v>43.357</v>
      </c>
      <c r="J38" s="268">
        <v>42.846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19.0</v>
      </c>
      <c r="C39" s="266">
        <v>43.132</v>
      </c>
      <c r="D39" s="267">
        <v>43.661</v>
      </c>
      <c r="E39" s="267">
        <v>43.59</v>
      </c>
      <c r="F39" s="267">
        <v>43.353</v>
      </c>
      <c r="G39" s="267">
        <v>43.199</v>
      </c>
      <c r="H39" s="267">
        <v>43.412</v>
      </c>
      <c r="I39" s="267">
        <v>42.949</v>
      </c>
      <c r="J39" s="268">
        <v>43.169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20.0</v>
      </c>
      <c r="C40" s="266">
        <v>43.314</v>
      </c>
      <c r="D40" s="267">
        <v>43.568</v>
      </c>
      <c r="E40" s="267">
        <v>43.236</v>
      </c>
      <c r="F40" s="267">
        <v>43.266</v>
      </c>
      <c r="G40" s="267">
        <v>42.961</v>
      </c>
      <c r="H40" s="267">
        <v>43.447</v>
      </c>
      <c r="I40" s="267">
        <v>43.058</v>
      </c>
      <c r="J40" s="268">
        <v>43.114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21.0</v>
      </c>
      <c r="C41" s="266">
        <v>43.123</v>
      </c>
      <c r="D41" s="267">
        <v>44.187</v>
      </c>
      <c r="E41" s="267">
        <v>43.17</v>
      </c>
      <c r="F41" s="267">
        <v>43.264</v>
      </c>
      <c r="G41" s="267">
        <v>43.041</v>
      </c>
      <c r="H41" s="267">
        <v>43.381</v>
      </c>
      <c r="I41" s="267">
        <v>43.386</v>
      </c>
      <c r="J41" s="268">
        <v>43.024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22.0</v>
      </c>
      <c r="C42" s="266">
        <v>43.249</v>
      </c>
      <c r="D42" s="267">
        <v>43.646</v>
      </c>
      <c r="E42" s="267">
        <v>43.38</v>
      </c>
      <c r="F42" s="267">
        <v>43.326</v>
      </c>
      <c r="G42" s="267">
        <v>43.266</v>
      </c>
      <c r="H42" s="267">
        <v>43.472</v>
      </c>
      <c r="I42" s="267">
        <v>43.652</v>
      </c>
      <c r="J42" s="268">
        <v>43.132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23.0</v>
      </c>
      <c r="C43" s="266">
        <v>42.96</v>
      </c>
      <c r="D43" s="267">
        <v>43.585</v>
      </c>
      <c r="E43" s="267">
        <v>43.509</v>
      </c>
      <c r="F43" s="267">
        <v>44.387</v>
      </c>
      <c r="G43" s="267">
        <v>43.116</v>
      </c>
      <c r="H43" s="267">
        <v>43.899</v>
      </c>
      <c r="I43" s="267">
        <v>43.247</v>
      </c>
      <c r="J43" s="268">
        <v>43.084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24.0</v>
      </c>
      <c r="C44" s="266">
        <v>43.11</v>
      </c>
      <c r="D44" s="267">
        <v>43.363</v>
      </c>
      <c r="E44" s="267">
        <v>43.537</v>
      </c>
      <c r="F44" s="267">
        <v>43.659</v>
      </c>
      <c r="G44" s="267">
        <v>43.265</v>
      </c>
      <c r="H44" s="267"/>
      <c r="I44" s="267">
        <v>43.009</v>
      </c>
      <c r="J44" s="268">
        <v>42.954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25.0</v>
      </c>
      <c r="C45" s="266">
        <v>43.289</v>
      </c>
      <c r="D45" s="267">
        <v>44.487</v>
      </c>
      <c r="E45" s="267"/>
      <c r="F45" s="267">
        <v>43.551</v>
      </c>
      <c r="G45" s="267">
        <v>43.299</v>
      </c>
      <c r="H45" s="267"/>
      <c r="I45" s="267">
        <v>43.17</v>
      </c>
      <c r="J45" s="268">
        <v>42.973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26.0</v>
      </c>
      <c r="C46" s="266">
        <v>43.119</v>
      </c>
      <c r="D46" s="267">
        <v>43.671</v>
      </c>
      <c r="E46" s="267"/>
      <c r="F46" s="267">
        <v>43.395</v>
      </c>
      <c r="G46" s="267">
        <v>43.186</v>
      </c>
      <c r="H46" s="267"/>
      <c r="I46" s="267">
        <v>43.034</v>
      </c>
      <c r="J46" s="268">
        <v>43.012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27.0</v>
      </c>
      <c r="C47" s="266">
        <v>43.308</v>
      </c>
      <c r="D47" s="267">
        <v>43.521</v>
      </c>
      <c r="E47" s="267"/>
      <c r="F47" s="267">
        <v>43.301</v>
      </c>
      <c r="G47" s="267">
        <v>43.735</v>
      </c>
      <c r="H47" s="267"/>
      <c r="I47" s="267">
        <v>42.963</v>
      </c>
      <c r="J47" s="268">
        <v>42.952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28.0</v>
      </c>
      <c r="C48" s="266">
        <v>43.047</v>
      </c>
      <c r="D48" s="267">
        <v>44.586</v>
      </c>
      <c r="E48" s="267"/>
      <c r="F48" s="267">
        <v>43.117</v>
      </c>
      <c r="G48" s="267">
        <v>43.398</v>
      </c>
      <c r="H48" s="267"/>
      <c r="I48" s="267">
        <v>43.414</v>
      </c>
      <c r="J48" s="268">
        <v>44.067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29.0</v>
      </c>
      <c r="C49" s="266">
        <v>43.167</v>
      </c>
      <c r="D49" s="267">
        <v>43.567</v>
      </c>
      <c r="E49" s="267"/>
      <c r="F49" s="267">
        <v>43.186</v>
      </c>
      <c r="G49" s="267">
        <v>43.267</v>
      </c>
      <c r="H49" s="267"/>
      <c r="I49" s="267">
        <v>43.175</v>
      </c>
      <c r="J49" s="268">
        <v>42.993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30.0</v>
      </c>
      <c r="C50" s="266">
        <v>43.147</v>
      </c>
      <c r="D50" s="267">
        <v>43.527</v>
      </c>
      <c r="E50" s="267"/>
      <c r="F50" s="267">
        <v>43.248</v>
      </c>
      <c r="G50" s="267">
        <v>43.982</v>
      </c>
      <c r="H50" s="267"/>
      <c r="I50" s="267">
        <v>42.935</v>
      </c>
      <c r="J50" s="268">
        <v>43.019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31.0</v>
      </c>
      <c r="C51" s="266">
        <v>43.132</v>
      </c>
      <c r="D51" s="267">
        <v>43.652</v>
      </c>
      <c r="E51" s="267"/>
      <c r="F51" s="267">
        <v>43.242</v>
      </c>
      <c r="G51" s="267">
        <v>43.952</v>
      </c>
      <c r="H51" s="267"/>
      <c r="I51" s="267">
        <v>42.921</v>
      </c>
      <c r="J51" s="268">
        <v>43.66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32.0</v>
      </c>
      <c r="C52" s="266">
        <v>43.195</v>
      </c>
      <c r="D52" s="267">
        <v>43.494</v>
      </c>
      <c r="E52" s="267"/>
      <c r="F52" s="267">
        <v>43.205</v>
      </c>
      <c r="G52" s="267">
        <v>43.291</v>
      </c>
      <c r="H52" s="267"/>
      <c r="I52" s="267">
        <v>43.135</v>
      </c>
      <c r="J52" s="268">
        <v>43.033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33.0</v>
      </c>
      <c r="C53" s="266">
        <v>43.389</v>
      </c>
      <c r="D53" s="267">
        <v>43.476</v>
      </c>
      <c r="E53" s="267"/>
      <c r="F53" s="267">
        <v>43.347</v>
      </c>
      <c r="G53" s="267">
        <v>44.114</v>
      </c>
      <c r="H53" s="267"/>
      <c r="I53" s="267">
        <v>43.216</v>
      </c>
      <c r="J53" s="268">
        <v>43.057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34.0</v>
      </c>
      <c r="C54" s="266"/>
      <c r="D54" s="267">
        <v>43.886</v>
      </c>
      <c r="E54" s="267"/>
      <c r="F54" s="267">
        <v>43.364</v>
      </c>
      <c r="G54" s="267">
        <v>43.333</v>
      </c>
      <c r="H54" s="267"/>
      <c r="I54" s="267">
        <v>43.055</v>
      </c>
      <c r="J54" s="268">
        <v>43.369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35.0</v>
      </c>
      <c r="C55" s="266"/>
      <c r="D55" s="267"/>
      <c r="E55" s="267"/>
      <c r="F55" s="267">
        <v>44.632</v>
      </c>
      <c r="G55" s="267">
        <v>43.468</v>
      </c>
      <c r="H55" s="267"/>
      <c r="I55" s="267">
        <v>43.139</v>
      </c>
      <c r="J55" s="268">
        <v>42.839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36.0</v>
      </c>
      <c r="C56" s="266"/>
      <c r="D56" s="267"/>
      <c r="E56" s="267"/>
      <c r="F56" s="267">
        <v>43.108</v>
      </c>
      <c r="G56" s="267">
        <v>43.99</v>
      </c>
      <c r="H56" s="267"/>
      <c r="I56" s="267">
        <v>43.109</v>
      </c>
      <c r="J56" s="268">
        <v>43.028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37.0</v>
      </c>
      <c r="C57" s="266"/>
      <c r="D57" s="267"/>
      <c r="E57" s="267"/>
      <c r="F57" s="267">
        <v>43.2</v>
      </c>
      <c r="G57" s="267">
        <v>43.389</v>
      </c>
      <c r="H57" s="267"/>
      <c r="I57" s="267">
        <v>43.093</v>
      </c>
      <c r="J57" s="268">
        <v>42.858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38.0</v>
      </c>
      <c r="C58" s="266"/>
      <c r="D58" s="267"/>
      <c r="E58" s="267"/>
      <c r="F58" s="267">
        <v>43.914</v>
      </c>
      <c r="G58" s="267"/>
      <c r="H58" s="267"/>
      <c r="I58" s="267">
        <v>42.843</v>
      </c>
      <c r="J58" s="268">
        <v>42.903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39.0</v>
      </c>
      <c r="C59" s="266"/>
      <c r="D59" s="267"/>
      <c r="E59" s="267"/>
      <c r="F59" s="267">
        <v>43.291</v>
      </c>
      <c r="G59" s="267"/>
      <c r="H59" s="267"/>
      <c r="I59" s="267">
        <v>43.008</v>
      </c>
      <c r="J59" s="268">
        <v>42.81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40.0</v>
      </c>
      <c r="C60" s="266"/>
      <c r="D60" s="267"/>
      <c r="E60" s="267"/>
      <c r="F60" s="267">
        <v>43.264</v>
      </c>
      <c r="G60" s="267"/>
      <c r="H60" s="267"/>
      <c r="I60" s="267">
        <v>43.065</v>
      </c>
      <c r="J60" s="268">
        <v>44.394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41.0</v>
      </c>
      <c r="C61" s="266"/>
      <c r="D61" s="267"/>
      <c r="E61" s="267"/>
      <c r="F61" s="267">
        <v>43.301</v>
      </c>
      <c r="G61" s="267"/>
      <c r="H61" s="267"/>
      <c r="I61" s="267">
        <v>42.756</v>
      </c>
      <c r="J61" s="268">
        <v>43.876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42.0</v>
      </c>
      <c r="C62" s="270"/>
      <c r="D62" s="267"/>
      <c r="E62" s="267"/>
      <c r="F62" s="267">
        <v>43.379</v>
      </c>
      <c r="G62" s="267"/>
      <c r="H62" s="267"/>
      <c r="I62" s="267">
        <v>42.899</v>
      </c>
      <c r="J62" s="268">
        <v>43.269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43.0</v>
      </c>
      <c r="C63" s="270"/>
      <c r="D63" s="267"/>
      <c r="E63" s="267"/>
      <c r="F63" s="267">
        <v>43.481</v>
      </c>
      <c r="G63" s="267"/>
      <c r="H63" s="267"/>
      <c r="I63" s="267">
        <v>43.001</v>
      </c>
      <c r="J63" s="268">
        <v>42.953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44.0</v>
      </c>
      <c r="C64" s="270"/>
      <c r="D64" s="267"/>
      <c r="E64" s="267"/>
      <c r="F64" s="267">
        <v>43.406</v>
      </c>
      <c r="G64" s="271"/>
      <c r="H64" s="267"/>
      <c r="I64" s="267">
        <v>43.529</v>
      </c>
      <c r="J64" s="268">
        <v>42.904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45.0</v>
      </c>
      <c r="C65" s="270"/>
      <c r="D65" s="267"/>
      <c r="E65" s="267"/>
      <c r="F65" s="267">
        <v>43.552</v>
      </c>
      <c r="G65" s="271"/>
      <c r="H65" s="267"/>
      <c r="I65" s="267">
        <v>43.059</v>
      </c>
      <c r="J65" s="268">
        <v>43.026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46.0</v>
      </c>
      <c r="C66" s="270"/>
      <c r="D66" s="267"/>
      <c r="E66" s="267"/>
      <c r="F66" s="267">
        <v>43.431</v>
      </c>
      <c r="G66" s="271"/>
      <c r="H66" s="267"/>
      <c r="I66" s="267">
        <v>43.137</v>
      </c>
      <c r="J66" s="268">
        <v>42.841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47.0</v>
      </c>
      <c r="C67" s="270"/>
      <c r="D67" s="267"/>
      <c r="E67" s="267"/>
      <c r="F67" s="267">
        <v>43.452</v>
      </c>
      <c r="G67" s="271"/>
      <c r="H67" s="267"/>
      <c r="I67" s="267">
        <v>43.197</v>
      </c>
      <c r="J67" s="272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48.0</v>
      </c>
      <c r="C68" s="270"/>
      <c r="D68" s="267"/>
      <c r="E68" s="267"/>
      <c r="F68" s="267">
        <v>43.427</v>
      </c>
      <c r="G68" s="271"/>
      <c r="H68" s="267"/>
      <c r="I68" s="267">
        <v>42.93</v>
      </c>
      <c r="J68" s="272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49.0</v>
      </c>
      <c r="C69" s="273"/>
      <c r="D69" s="274"/>
      <c r="E69" s="274"/>
      <c r="F69" s="267">
        <v>43.486</v>
      </c>
      <c r="G69" s="271"/>
      <c r="H69" s="267"/>
      <c r="I69" s="267">
        <v>42.93</v>
      </c>
      <c r="J69" s="272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50.0</v>
      </c>
      <c r="C70" s="273"/>
      <c r="D70" s="274"/>
      <c r="E70" s="274"/>
      <c r="F70" s="267">
        <v>44.119</v>
      </c>
      <c r="G70" s="271"/>
      <c r="H70" s="267"/>
      <c r="I70" s="267">
        <v>43.284</v>
      </c>
      <c r="J70" s="272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51.0</v>
      </c>
      <c r="C71" s="273"/>
      <c r="D71" s="274"/>
      <c r="E71" s="274"/>
      <c r="F71" s="267">
        <v>43.469</v>
      </c>
      <c r="G71" s="271"/>
      <c r="H71" s="267"/>
      <c r="I71" s="267">
        <v>43.0</v>
      </c>
      <c r="J71" s="272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52.0</v>
      </c>
      <c r="C72" s="273"/>
      <c r="D72" s="274"/>
      <c r="E72" s="274"/>
      <c r="F72" s="267">
        <v>43.469</v>
      </c>
      <c r="G72" s="271"/>
      <c r="H72" s="267"/>
      <c r="I72" s="267">
        <v>43.389</v>
      </c>
      <c r="J72" s="272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53.0</v>
      </c>
      <c r="C73" s="273"/>
      <c r="D73" s="274"/>
      <c r="E73" s="274"/>
      <c r="F73" s="267">
        <v>43.99</v>
      </c>
      <c r="G73" s="271"/>
      <c r="H73" s="267"/>
      <c r="I73" s="267">
        <v>43.098</v>
      </c>
      <c r="J73" s="272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54.0</v>
      </c>
      <c r="C74" s="273"/>
      <c r="D74" s="274"/>
      <c r="E74" s="274"/>
      <c r="F74" s="267">
        <v>43.398</v>
      </c>
      <c r="G74" s="271"/>
      <c r="H74" s="267"/>
      <c r="I74" s="267">
        <v>43.007</v>
      </c>
      <c r="J74" s="272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55.0</v>
      </c>
      <c r="C75" s="273"/>
      <c r="D75" s="274"/>
      <c r="E75" s="274"/>
      <c r="F75" s="267">
        <v>43.459</v>
      </c>
      <c r="G75" s="271"/>
      <c r="H75" s="267"/>
      <c r="I75" s="267">
        <v>43.41</v>
      </c>
      <c r="J75" s="272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56.0</v>
      </c>
      <c r="C76" s="273"/>
      <c r="D76" s="275"/>
      <c r="E76" s="274"/>
      <c r="F76" s="267">
        <v>44.214</v>
      </c>
      <c r="G76" s="271"/>
      <c r="H76" s="271"/>
      <c r="I76" s="267"/>
      <c r="J76" s="272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57.0</v>
      </c>
      <c r="C77" s="273"/>
      <c r="D77" s="275"/>
      <c r="E77" s="274"/>
      <c r="F77" s="267">
        <v>43.34</v>
      </c>
      <c r="G77" s="271"/>
      <c r="H77" s="271"/>
      <c r="I77" s="267"/>
      <c r="J77" s="272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58.0</v>
      </c>
      <c r="C78" s="278"/>
      <c r="D78" s="6"/>
      <c r="E78" s="276"/>
      <c r="F78" s="267">
        <v>43.496</v>
      </c>
      <c r="G78" s="271"/>
      <c r="H78" s="271"/>
      <c r="I78" s="267"/>
      <c r="J78" s="272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59.0</v>
      </c>
      <c r="C79" s="278"/>
      <c r="D79" s="6"/>
      <c r="E79" s="276"/>
      <c r="F79" s="6"/>
      <c r="G79" s="6"/>
      <c r="H79" s="6"/>
      <c r="I79" s="276"/>
      <c r="J79" s="277"/>
      <c r="K79" s="6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60.0</v>
      </c>
      <c r="C80" s="278"/>
      <c r="D80" s="6"/>
      <c r="E80" s="276"/>
      <c r="F80" s="6"/>
      <c r="G80" s="6"/>
      <c r="H80" s="6"/>
      <c r="I80" s="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61.0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62.0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63.0</v>
      </c>
      <c r="C83" s="279"/>
      <c r="D83" s="280"/>
      <c r="E83" s="280"/>
      <c r="F83" s="280"/>
      <c r="G83" s="280"/>
      <c r="H83" s="280"/>
      <c r="I83" s="280"/>
      <c r="J83" s="281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/>
      <c r="C84" s="3"/>
      <c r="D84" s="6"/>
      <c r="E84" s="6"/>
      <c r="F84" s="6"/>
      <c r="G84" s="6"/>
      <c r="H84" s="6"/>
      <c r="I84" s="6"/>
      <c r="J84" s="6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10">
    <mergeCell ref="F6:H6"/>
    <mergeCell ref="I6:I7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37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24</v>
      </c>
      <c r="C8" s="189">
        <v>9.0</v>
      </c>
      <c r="D8" s="190">
        <f>COUNTA(C21:C85)</f>
        <v>21</v>
      </c>
      <c r="E8" s="191">
        <f>COUNTA(C21:C85)</f>
        <v>21</v>
      </c>
      <c r="F8" s="192">
        <f>MIN(C21:C84)</f>
        <v>42.596</v>
      </c>
      <c r="G8" s="193">
        <f>AVERAGE(C21:C87)</f>
        <v>43.10442857</v>
      </c>
      <c r="H8" s="194">
        <f t="shared" ref="H8:H15" si="2">G8-F8</f>
        <v>0.5084285714</v>
      </c>
      <c r="I8" s="195">
        <v>0.010486111111111111</v>
      </c>
      <c r="J8" s="196">
        <f t="shared" ref="J8:K8" si="1">I8</f>
        <v>0.01048611111</v>
      </c>
      <c r="K8" s="197">
        <f t="shared" si="1"/>
        <v>0.01048611111</v>
      </c>
      <c r="L8" s="198">
        <v>141.127</v>
      </c>
      <c r="M8" s="199">
        <v>91.43</v>
      </c>
      <c r="N8" s="288" t="s">
        <v>135</v>
      </c>
      <c r="O8" s="50" t="s">
        <v>136</v>
      </c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24</v>
      </c>
      <c r="C9" s="203">
        <v>44.0</v>
      </c>
      <c r="D9" s="204">
        <f>COUNTA(D21:D85)+D8+1</f>
        <v>40</v>
      </c>
      <c r="E9" s="205">
        <f>COUNTA(D21:D85)+1</f>
        <v>19</v>
      </c>
      <c r="F9" s="206">
        <f>MIN(D21:D84)</f>
        <v>43.213</v>
      </c>
      <c r="G9" s="207">
        <f>AVERAGE(D21:D86)</f>
        <v>43.40022222</v>
      </c>
      <c r="H9" s="208">
        <f t="shared" si="2"/>
        <v>0.1872222222</v>
      </c>
      <c r="I9" s="209">
        <v>0.021180555555555557</v>
      </c>
      <c r="J9" s="210">
        <f t="shared" ref="J9:J15" si="3">I9-I8</f>
        <v>0.01069444444</v>
      </c>
      <c r="K9" s="211">
        <f>J9+K8</f>
        <v>0.02118055556</v>
      </c>
      <c r="L9" s="212">
        <v>139.042</v>
      </c>
      <c r="M9" s="213">
        <v>91.987</v>
      </c>
      <c r="N9" s="214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33</v>
      </c>
      <c r="C10" s="203" t="s">
        <v>137</v>
      </c>
      <c r="D10" s="204">
        <f>COUNTA(E21:E85)+D9+1</f>
        <v>62</v>
      </c>
      <c r="E10" s="205">
        <f>COUNTA(E21:E85)+1</f>
        <v>22</v>
      </c>
      <c r="F10" s="215">
        <f>MIN(E21:E86)</f>
        <v>42.971</v>
      </c>
      <c r="G10" s="216">
        <f>AVERAGE(E21:E87)</f>
        <v>46.73680952</v>
      </c>
      <c r="H10" s="208">
        <f t="shared" si="2"/>
        <v>3.765809524</v>
      </c>
      <c r="I10" s="209">
        <v>0.03415509259259259</v>
      </c>
      <c r="J10" s="210">
        <f t="shared" si="3"/>
        <v>0.01297453704</v>
      </c>
      <c r="K10" s="211">
        <f>J10</f>
        <v>0.01297453704</v>
      </c>
      <c r="L10" s="217">
        <v>137.571</v>
      </c>
      <c r="M10" s="213">
        <v>91.104</v>
      </c>
      <c r="N10" s="214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33</v>
      </c>
      <c r="C11" s="203">
        <v>9.0</v>
      </c>
      <c r="D11" s="204">
        <f>COUNTA(F21:F85)+D10+1</f>
        <v>122</v>
      </c>
      <c r="E11" s="205">
        <f>COUNTA(F21:F85)+1</f>
        <v>60</v>
      </c>
      <c r="F11" s="215">
        <f>MIN(F21:F86)</f>
        <v>42.478</v>
      </c>
      <c r="G11" s="216">
        <f>AVERAGE(F21:F86)</f>
        <v>43.17730508</v>
      </c>
      <c r="H11" s="208">
        <f t="shared" si="2"/>
        <v>0.6993050847</v>
      </c>
      <c r="I11" s="209">
        <v>0.06521990740740741</v>
      </c>
      <c r="J11" s="210">
        <f t="shared" si="3"/>
        <v>0.03106481481</v>
      </c>
      <c r="K11" s="211">
        <f>J11+K10</f>
        <v>0.04403935185</v>
      </c>
      <c r="L11" s="217">
        <v>137.029</v>
      </c>
      <c r="M11" s="222">
        <v>90.872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23" t="s">
        <v>24</v>
      </c>
      <c r="C12" s="219">
        <v>69.0</v>
      </c>
      <c r="D12" s="204">
        <f>COUNTA(G21:G85)+D11+1</f>
        <v>182</v>
      </c>
      <c r="E12" s="205">
        <f>COUNTA(G21:G85)+1</f>
        <v>60</v>
      </c>
      <c r="F12" s="215">
        <f>MIN(G21:G86)</f>
        <v>42.953</v>
      </c>
      <c r="G12" s="216">
        <f>AVERAGE(G21:G886)</f>
        <v>43.19476271</v>
      </c>
      <c r="H12" s="208">
        <f t="shared" si="2"/>
        <v>0.2417627119</v>
      </c>
      <c r="I12" s="209">
        <v>0.09630787037037038</v>
      </c>
      <c r="J12" s="210">
        <f t="shared" si="3"/>
        <v>0.03108796296</v>
      </c>
      <c r="K12" s="211">
        <f>J12+K9</f>
        <v>0.05226851852</v>
      </c>
      <c r="L12" s="212">
        <v>138.871</v>
      </c>
      <c r="M12" s="222">
        <v>90.985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23" t="s">
        <v>33</v>
      </c>
      <c r="C13" s="219">
        <v>33.0</v>
      </c>
      <c r="D13" s="204">
        <f>COUNTA(H21:H83)+D12+1</f>
        <v>207</v>
      </c>
      <c r="E13" s="205">
        <f>COUNTA(H21:H83)+1</f>
        <v>25</v>
      </c>
      <c r="F13" s="215">
        <f>MIN(H21:H85)</f>
        <v>43.003</v>
      </c>
      <c r="G13" s="216">
        <f>AVERAGE(H21:H85)</f>
        <v>43.430125</v>
      </c>
      <c r="H13" s="208">
        <f t="shared" si="2"/>
        <v>0.427125</v>
      </c>
      <c r="I13" s="209">
        <v>0.10997685185185185</v>
      </c>
      <c r="J13" s="210">
        <f t="shared" si="3"/>
        <v>0.01366898148</v>
      </c>
      <c r="K13" s="211">
        <f t="shared" ref="K13:K15" si="4">J13+K11</f>
        <v>0.05770833333</v>
      </c>
      <c r="L13" s="212">
        <v>136.513</v>
      </c>
      <c r="M13" s="213">
        <v>91.412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23" t="s">
        <v>24</v>
      </c>
      <c r="C14" s="219">
        <v>12.0</v>
      </c>
      <c r="D14" s="204">
        <f>COUNTA(I21:I85)+D13+1</f>
        <v>266</v>
      </c>
      <c r="E14" s="205">
        <f>COUNTA(I21:I85)+1</f>
        <v>59</v>
      </c>
      <c r="F14" s="215">
        <f>MIN(I21:I86)</f>
        <v>42.501</v>
      </c>
      <c r="G14" s="216">
        <f>AVERAGE(I21:I86)</f>
        <v>42.86317241</v>
      </c>
      <c r="H14" s="208">
        <f t="shared" si="2"/>
        <v>0.3621724138</v>
      </c>
      <c r="I14" s="209">
        <v>0.14033564814814814</v>
      </c>
      <c r="J14" s="210">
        <f t="shared" si="3"/>
        <v>0.0303587963</v>
      </c>
      <c r="K14" s="225">
        <f t="shared" si="4"/>
        <v>0.08262731481</v>
      </c>
      <c r="L14" s="226">
        <v>139.584</v>
      </c>
      <c r="M14" s="213">
        <v>91.458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33</v>
      </c>
      <c r="C15" s="229">
        <v>8.0</v>
      </c>
      <c r="D15" s="230">
        <f>COUNTA(J21:J85)+D14+1</f>
        <v>317</v>
      </c>
      <c r="E15" s="231">
        <f>COUNTA(J21:J85)+1</f>
        <v>51</v>
      </c>
      <c r="F15" s="289">
        <f>MIN(J21:J86)</f>
        <v>42.889</v>
      </c>
      <c r="G15" s="287">
        <f>AVERAGE(J21:J86)</f>
        <v>43.22462</v>
      </c>
      <c r="H15" s="234">
        <f t="shared" si="2"/>
        <v>0.33562</v>
      </c>
      <c r="I15" s="235" t="str">
        <f>'Загальні результати'!G6</f>
        <v>4:00:17</v>
      </c>
      <c r="J15" s="236">
        <f t="shared" si="3"/>
        <v>0.02652777778</v>
      </c>
      <c r="K15" s="237">
        <f t="shared" si="4"/>
        <v>0.08423611111</v>
      </c>
      <c r="L15" s="238"/>
      <c r="M15" s="239"/>
      <c r="N15" s="240"/>
      <c r="O15" s="106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3"/>
      <c r="D16" s="290" t="s">
        <v>122</v>
      </c>
      <c r="E16" s="291">
        <f>AVERAGE(C21:C95,D21:D95,G21:G95,I21:I95)</f>
        <v>43.08302564</v>
      </c>
      <c r="F16" s="244">
        <f>AVERAGE(F8,F9,F12,F14)</f>
        <v>42.81575</v>
      </c>
      <c r="G16" s="245">
        <f>AVERAGE(C21:C95,D21:D95,G21:G95,I21:I95)</f>
        <v>43.08302564</v>
      </c>
      <c r="H16" s="246">
        <f>AVERAGE(H8,H9,H12,H14)</f>
        <v>0.3248964798</v>
      </c>
      <c r="I16" s="247" t="s">
        <v>129</v>
      </c>
      <c r="J16" s="248"/>
      <c r="K16" s="249" t="s">
        <v>115</v>
      </c>
      <c r="L16" s="250">
        <f>AVERAGE(L8:L14)</f>
        <v>138.5338571</v>
      </c>
      <c r="M16" s="250">
        <f>AVERAGE(M8:M14)-90</f>
        <v>1.321142857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92"/>
      <c r="E17" s="291">
        <f>AVERAGE(E21:E27,E29:E95,F21:F67,F69:F95,H21:H95,J21:J95)</f>
        <v>43.13964474</v>
      </c>
      <c r="F17" s="254">
        <f>AVERAGE(F10,F11,F13,F15)</f>
        <v>42.83525</v>
      </c>
      <c r="G17" s="255">
        <f>AVERAGE(E21:E95,F21:F95,H21:H95,J21:J95)</f>
        <v>43.71745455</v>
      </c>
      <c r="H17" s="256">
        <f>AVERAGE(H10,H11,H13,H15)</f>
        <v>1.306964902</v>
      </c>
      <c r="I17" s="257" t="s">
        <v>138</v>
      </c>
      <c r="J17" s="253" t="s">
        <v>85</v>
      </c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30.0" customHeight="1">
      <c r="A18" s="252"/>
      <c r="B18" s="252"/>
      <c r="C18" s="252"/>
      <c r="D18" s="293"/>
      <c r="E18" s="291">
        <f>AVERAGE(C21:J27,C28:D28,F28:J28,C29:J67,G68:J68,C69:J83)</f>
        <v>43.11096753</v>
      </c>
      <c r="F18" s="259">
        <f>AVERAGE(F8:F15)</f>
        <v>42.8255</v>
      </c>
      <c r="G18" s="260">
        <f>AVERAGE(C21:J93)</f>
        <v>43.39819355</v>
      </c>
      <c r="H18" s="261">
        <f>AVERAGE(H8:H15)</f>
        <v>0.815930691</v>
      </c>
      <c r="I18" s="253"/>
      <c r="J18" s="253"/>
      <c r="K18" s="253"/>
      <c r="L18" s="252"/>
      <c r="M18" s="252"/>
      <c r="N18" s="25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6"/>
      <c r="E19" s="6"/>
      <c r="F19" s="6"/>
      <c r="G19" s="6"/>
      <c r="H19" s="6"/>
      <c r="I19" s="6"/>
      <c r="J19" s="6"/>
      <c r="K19" s="6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262" t="str">
        <f>B8</f>
        <v>Шиленко Олександр</v>
      </c>
      <c r="D20" s="262" t="str">
        <f>B9</f>
        <v>Шиленко Олександр</v>
      </c>
      <c r="E20" s="3" t="str">
        <f>B10</f>
        <v>Васильчук Назар</v>
      </c>
      <c r="F20" s="3" t="str">
        <f>B11</f>
        <v>Васильчук Назар</v>
      </c>
      <c r="G20" s="3" t="str">
        <f>B12</f>
        <v>Шиленко Олександр</v>
      </c>
      <c r="H20" s="3" t="str">
        <f>B13</f>
        <v>Васильчук Назар</v>
      </c>
      <c r="I20" s="3" t="str">
        <f>B14</f>
        <v>Шиленко Олександр</v>
      </c>
      <c r="J20" s="262" t="str">
        <f>B15</f>
        <v>Васильчук Назар</v>
      </c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.75" customHeight="1">
      <c r="A21" s="3"/>
      <c r="B21" s="3">
        <v>1.0</v>
      </c>
      <c r="C21" s="263">
        <v>43.92</v>
      </c>
      <c r="D21" s="264">
        <v>44.014</v>
      </c>
      <c r="E21" s="264">
        <v>43.501</v>
      </c>
      <c r="F21" s="264">
        <v>42.837</v>
      </c>
      <c r="G21" s="264">
        <v>43.637</v>
      </c>
      <c r="H21" s="264">
        <v>44.237</v>
      </c>
      <c r="I21" s="264">
        <v>42.939</v>
      </c>
      <c r="J21" s="265">
        <v>43.404</v>
      </c>
      <c r="K21" s="6"/>
      <c r="L21" s="6"/>
      <c r="M21" s="6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2.0</v>
      </c>
      <c r="C22" s="266">
        <v>43.39</v>
      </c>
      <c r="D22" s="267">
        <v>43.388</v>
      </c>
      <c r="E22" s="267">
        <v>43.428</v>
      </c>
      <c r="F22" s="267">
        <v>42.776</v>
      </c>
      <c r="G22" s="267">
        <v>44.137</v>
      </c>
      <c r="H22" s="267">
        <v>43.989</v>
      </c>
      <c r="I22" s="267">
        <v>42.713</v>
      </c>
      <c r="J22" s="268">
        <v>43.49</v>
      </c>
      <c r="K22" s="6"/>
      <c r="L22" s="17"/>
      <c r="M22" s="17"/>
      <c r="N22" s="1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3.0</v>
      </c>
      <c r="C23" s="266">
        <v>43.539</v>
      </c>
      <c r="D23" s="267">
        <v>43.372</v>
      </c>
      <c r="E23" s="267">
        <v>42.971</v>
      </c>
      <c r="F23" s="267">
        <v>42.905</v>
      </c>
      <c r="G23" s="267">
        <v>43.782</v>
      </c>
      <c r="H23" s="267">
        <v>43.78</v>
      </c>
      <c r="I23" s="267">
        <v>42.869</v>
      </c>
      <c r="J23" s="268">
        <v>43.254</v>
      </c>
      <c r="K23" s="269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4.0</v>
      </c>
      <c r="C24" s="266">
        <v>42.911</v>
      </c>
      <c r="D24" s="267">
        <v>43.463</v>
      </c>
      <c r="E24" s="267">
        <v>43.197</v>
      </c>
      <c r="F24" s="267">
        <v>42.792</v>
      </c>
      <c r="G24" s="267">
        <v>43.253</v>
      </c>
      <c r="H24" s="267">
        <v>43.73</v>
      </c>
      <c r="I24" s="267">
        <v>42.984</v>
      </c>
      <c r="J24" s="268">
        <v>43.234</v>
      </c>
      <c r="K24" s="6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5.0</v>
      </c>
      <c r="C25" s="266">
        <v>42.821</v>
      </c>
      <c r="D25" s="267">
        <v>43.293</v>
      </c>
      <c r="E25" s="267">
        <v>43.095</v>
      </c>
      <c r="F25" s="267">
        <v>43.095</v>
      </c>
      <c r="G25" s="267">
        <v>43.149</v>
      </c>
      <c r="H25" s="267">
        <v>43.386</v>
      </c>
      <c r="I25" s="267">
        <v>42.826</v>
      </c>
      <c r="J25" s="268">
        <v>43.473</v>
      </c>
      <c r="K25" s="6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6.0</v>
      </c>
      <c r="C26" s="266">
        <v>43.091</v>
      </c>
      <c r="D26" s="267">
        <v>43.281</v>
      </c>
      <c r="E26" s="267">
        <v>43.656</v>
      </c>
      <c r="F26" s="267">
        <v>42.684</v>
      </c>
      <c r="G26" s="267">
        <v>43.094</v>
      </c>
      <c r="H26" s="267">
        <v>43.266</v>
      </c>
      <c r="I26" s="267">
        <v>42.877</v>
      </c>
      <c r="J26" s="268">
        <v>43.89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7.0</v>
      </c>
      <c r="C27" s="266">
        <v>42.985</v>
      </c>
      <c r="D27" s="267">
        <v>43.411</v>
      </c>
      <c r="E27" s="267">
        <v>44.049</v>
      </c>
      <c r="F27" s="267">
        <v>42.923</v>
      </c>
      <c r="G27" s="267">
        <v>43.131</v>
      </c>
      <c r="H27" s="267">
        <v>43.345</v>
      </c>
      <c r="I27" s="267">
        <v>43.17</v>
      </c>
      <c r="J27" s="268">
        <v>43.185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8.0</v>
      </c>
      <c r="C28" s="266">
        <v>43.213</v>
      </c>
      <c r="D28" s="267">
        <v>43.247</v>
      </c>
      <c r="E28" s="297">
        <v>112.353</v>
      </c>
      <c r="F28" s="267">
        <v>43.359</v>
      </c>
      <c r="G28" s="267">
        <v>43.236</v>
      </c>
      <c r="H28" s="267">
        <v>43.309</v>
      </c>
      <c r="I28" s="267">
        <v>42.627</v>
      </c>
      <c r="J28" s="268">
        <v>43.365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9.0</v>
      </c>
      <c r="C29" s="266">
        <v>43.213</v>
      </c>
      <c r="D29" s="267">
        <v>43.213</v>
      </c>
      <c r="E29" s="267">
        <v>43.39</v>
      </c>
      <c r="F29" s="267">
        <v>43.019</v>
      </c>
      <c r="G29" s="267">
        <v>43.128</v>
      </c>
      <c r="H29" s="267">
        <v>43.413</v>
      </c>
      <c r="I29" s="267">
        <v>42.548</v>
      </c>
      <c r="J29" s="268">
        <v>43.146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10.0</v>
      </c>
      <c r="C30" s="266">
        <v>43.556</v>
      </c>
      <c r="D30" s="267">
        <v>43.38</v>
      </c>
      <c r="E30" s="267">
        <v>43.278</v>
      </c>
      <c r="F30" s="267">
        <v>42.501</v>
      </c>
      <c r="G30" s="267">
        <v>43.196</v>
      </c>
      <c r="H30" s="267">
        <v>43.296</v>
      </c>
      <c r="I30" s="267">
        <v>42.737</v>
      </c>
      <c r="J30" s="268">
        <v>43.312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11.0</v>
      </c>
      <c r="C31" s="266">
        <v>43.093</v>
      </c>
      <c r="D31" s="267">
        <v>43.273</v>
      </c>
      <c r="E31" s="267">
        <v>43.193</v>
      </c>
      <c r="F31" s="267">
        <v>42.668</v>
      </c>
      <c r="G31" s="267">
        <v>43.194</v>
      </c>
      <c r="H31" s="267">
        <v>44.142</v>
      </c>
      <c r="I31" s="267">
        <v>42.601</v>
      </c>
      <c r="J31" s="268">
        <v>43.102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12.0</v>
      </c>
      <c r="C32" s="266">
        <v>44.438</v>
      </c>
      <c r="D32" s="267">
        <v>43.603</v>
      </c>
      <c r="E32" s="267">
        <v>43.801</v>
      </c>
      <c r="F32" s="267">
        <v>42.564</v>
      </c>
      <c r="G32" s="267">
        <v>43.09</v>
      </c>
      <c r="H32" s="267">
        <v>43.28</v>
      </c>
      <c r="I32" s="267">
        <v>42.71</v>
      </c>
      <c r="J32" s="268">
        <v>43.107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13.0</v>
      </c>
      <c r="C33" s="266">
        <v>42.876</v>
      </c>
      <c r="D33" s="267">
        <v>43.231</v>
      </c>
      <c r="E33" s="267">
        <v>43.455</v>
      </c>
      <c r="F33" s="267">
        <v>42.659</v>
      </c>
      <c r="G33" s="267">
        <v>43.198</v>
      </c>
      <c r="H33" s="267">
        <v>43.272</v>
      </c>
      <c r="I33" s="267">
        <v>42.983</v>
      </c>
      <c r="J33" s="268">
        <v>42.982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14.0</v>
      </c>
      <c r="C34" s="266">
        <v>42.769</v>
      </c>
      <c r="D34" s="267">
        <v>43.433</v>
      </c>
      <c r="E34" s="267">
        <v>43.628</v>
      </c>
      <c r="F34" s="267">
        <v>42.936</v>
      </c>
      <c r="G34" s="267">
        <v>43.521</v>
      </c>
      <c r="H34" s="267">
        <v>43.206</v>
      </c>
      <c r="I34" s="267">
        <v>42.863</v>
      </c>
      <c r="J34" s="268">
        <v>42.901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15.0</v>
      </c>
      <c r="C35" s="266">
        <v>42.633</v>
      </c>
      <c r="D35" s="267">
        <v>43.332</v>
      </c>
      <c r="E35" s="267">
        <v>43.342</v>
      </c>
      <c r="F35" s="267">
        <v>42.987</v>
      </c>
      <c r="G35" s="267">
        <v>43.071</v>
      </c>
      <c r="H35" s="267">
        <v>43.148</v>
      </c>
      <c r="I35" s="267">
        <v>43.356</v>
      </c>
      <c r="J35" s="268">
        <v>42.889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16.0</v>
      </c>
      <c r="C36" s="266">
        <v>42.596</v>
      </c>
      <c r="D36" s="267">
        <v>43.349</v>
      </c>
      <c r="E36" s="267">
        <v>43.364</v>
      </c>
      <c r="F36" s="267">
        <v>42.695</v>
      </c>
      <c r="G36" s="267">
        <v>43.314</v>
      </c>
      <c r="H36" s="267">
        <v>43.274</v>
      </c>
      <c r="I36" s="267">
        <v>42.876</v>
      </c>
      <c r="J36" s="268">
        <v>43.095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17.0</v>
      </c>
      <c r="C37" s="266">
        <v>42.618</v>
      </c>
      <c r="D37" s="267">
        <v>43.256</v>
      </c>
      <c r="E37" s="267">
        <v>44.334</v>
      </c>
      <c r="F37" s="267">
        <v>42.641</v>
      </c>
      <c r="G37" s="267">
        <v>43.105</v>
      </c>
      <c r="H37" s="267">
        <v>43.313</v>
      </c>
      <c r="I37" s="267">
        <v>42.693</v>
      </c>
      <c r="J37" s="268">
        <v>43.098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18.0</v>
      </c>
      <c r="C38" s="266">
        <v>42.869</v>
      </c>
      <c r="D38" s="267">
        <v>43.665</v>
      </c>
      <c r="E38" s="267">
        <v>43.252</v>
      </c>
      <c r="F38" s="267">
        <v>42.631</v>
      </c>
      <c r="G38" s="267">
        <v>43.346</v>
      </c>
      <c r="H38" s="267">
        <v>43.151</v>
      </c>
      <c r="I38" s="267">
        <v>42.722</v>
      </c>
      <c r="J38" s="268">
        <v>43.52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19.0</v>
      </c>
      <c r="C39" s="266">
        <v>42.716</v>
      </c>
      <c r="D39" s="267"/>
      <c r="E39" s="267">
        <v>43.384</v>
      </c>
      <c r="F39" s="267">
        <v>42.697</v>
      </c>
      <c r="G39" s="267">
        <v>43.134</v>
      </c>
      <c r="H39" s="267">
        <v>43.477</v>
      </c>
      <c r="I39" s="267">
        <v>42.68</v>
      </c>
      <c r="J39" s="268">
        <v>43.218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20.0</v>
      </c>
      <c r="C40" s="266">
        <v>42.831</v>
      </c>
      <c r="D40" s="267"/>
      <c r="E40" s="267">
        <v>43.236</v>
      </c>
      <c r="F40" s="267">
        <v>42.747</v>
      </c>
      <c r="G40" s="267">
        <v>43.082</v>
      </c>
      <c r="H40" s="267">
        <v>43.206</v>
      </c>
      <c r="I40" s="267">
        <v>42.716</v>
      </c>
      <c r="J40" s="268">
        <v>43.08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21.0</v>
      </c>
      <c r="C41" s="266">
        <v>43.115</v>
      </c>
      <c r="D41" s="267"/>
      <c r="E41" s="267">
        <v>43.566</v>
      </c>
      <c r="F41" s="267">
        <v>42.94</v>
      </c>
      <c r="G41" s="267">
        <v>43.259</v>
      </c>
      <c r="H41" s="267">
        <v>43.155</v>
      </c>
      <c r="I41" s="267">
        <v>42.651</v>
      </c>
      <c r="J41" s="268">
        <v>43.281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22.0</v>
      </c>
      <c r="C42" s="266"/>
      <c r="D42" s="267"/>
      <c r="E42" s="267"/>
      <c r="F42" s="267">
        <v>42.546</v>
      </c>
      <c r="G42" s="267">
        <v>43.128</v>
      </c>
      <c r="H42" s="267">
        <v>43.232</v>
      </c>
      <c r="I42" s="267">
        <v>42.994</v>
      </c>
      <c r="J42" s="268">
        <v>43.306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23.0</v>
      </c>
      <c r="C43" s="266"/>
      <c r="D43" s="267"/>
      <c r="E43" s="267"/>
      <c r="F43" s="267">
        <v>42.703</v>
      </c>
      <c r="G43" s="267">
        <v>43.204</v>
      </c>
      <c r="H43" s="267">
        <v>43.003</v>
      </c>
      <c r="I43" s="267">
        <v>43.928</v>
      </c>
      <c r="J43" s="268">
        <v>43.242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24.0</v>
      </c>
      <c r="C44" s="266"/>
      <c r="D44" s="267"/>
      <c r="E44" s="267"/>
      <c r="F44" s="267">
        <v>42.59</v>
      </c>
      <c r="G44" s="267">
        <v>43.224</v>
      </c>
      <c r="H44" s="267">
        <v>43.713</v>
      </c>
      <c r="I44" s="267">
        <v>42.669</v>
      </c>
      <c r="J44" s="268">
        <v>43.418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25.0</v>
      </c>
      <c r="C45" s="266"/>
      <c r="D45" s="267"/>
      <c r="E45" s="267"/>
      <c r="F45" s="267">
        <v>42.542</v>
      </c>
      <c r="G45" s="267">
        <v>43.258</v>
      </c>
      <c r="H45" s="267"/>
      <c r="I45" s="267">
        <v>42.877</v>
      </c>
      <c r="J45" s="268">
        <v>43.111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26.0</v>
      </c>
      <c r="C46" s="266"/>
      <c r="D46" s="267"/>
      <c r="E46" s="267"/>
      <c r="F46" s="267">
        <v>42.798</v>
      </c>
      <c r="G46" s="267">
        <v>43.175</v>
      </c>
      <c r="H46" s="267"/>
      <c r="I46" s="267">
        <v>42.696</v>
      </c>
      <c r="J46" s="268">
        <v>43.14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27.0</v>
      </c>
      <c r="C47" s="266"/>
      <c r="D47" s="267"/>
      <c r="E47" s="267"/>
      <c r="F47" s="267">
        <v>42.981</v>
      </c>
      <c r="G47" s="267">
        <v>43.197</v>
      </c>
      <c r="H47" s="267"/>
      <c r="I47" s="267">
        <v>42.88</v>
      </c>
      <c r="J47" s="268">
        <v>43.039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28.0</v>
      </c>
      <c r="C48" s="266"/>
      <c r="D48" s="267"/>
      <c r="E48" s="267"/>
      <c r="F48" s="267">
        <v>42.635</v>
      </c>
      <c r="G48" s="267">
        <v>43.092</v>
      </c>
      <c r="H48" s="267"/>
      <c r="I48" s="267">
        <v>42.687</v>
      </c>
      <c r="J48" s="268">
        <v>43.014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29.0</v>
      </c>
      <c r="C49" s="266"/>
      <c r="D49" s="267"/>
      <c r="E49" s="267"/>
      <c r="F49" s="267">
        <v>43.733</v>
      </c>
      <c r="G49" s="267">
        <v>43.295</v>
      </c>
      <c r="H49" s="267"/>
      <c r="I49" s="267">
        <v>42.779</v>
      </c>
      <c r="J49" s="268">
        <v>43.259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30.0</v>
      </c>
      <c r="C50" s="266"/>
      <c r="D50" s="267"/>
      <c r="E50" s="267"/>
      <c r="F50" s="267">
        <v>42.686</v>
      </c>
      <c r="G50" s="267">
        <v>43.432</v>
      </c>
      <c r="H50" s="267"/>
      <c r="I50" s="267">
        <v>43.601</v>
      </c>
      <c r="J50" s="268">
        <v>43.035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31.0</v>
      </c>
      <c r="C51" s="266"/>
      <c r="D51" s="267"/>
      <c r="E51" s="267"/>
      <c r="F51" s="267">
        <v>42.65</v>
      </c>
      <c r="G51" s="267">
        <v>43.005</v>
      </c>
      <c r="H51" s="267"/>
      <c r="I51" s="267">
        <v>43.375</v>
      </c>
      <c r="J51" s="268">
        <v>43.147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32.0</v>
      </c>
      <c r="C52" s="266"/>
      <c r="D52" s="267"/>
      <c r="E52" s="267"/>
      <c r="F52" s="267">
        <v>42.686</v>
      </c>
      <c r="G52" s="267">
        <v>43.002</v>
      </c>
      <c r="H52" s="267"/>
      <c r="I52" s="267">
        <v>43.014</v>
      </c>
      <c r="J52" s="268">
        <v>42.99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33.0</v>
      </c>
      <c r="C53" s="266"/>
      <c r="D53" s="267"/>
      <c r="E53" s="267"/>
      <c r="F53" s="267">
        <v>42.71</v>
      </c>
      <c r="G53" s="267">
        <v>43.101</v>
      </c>
      <c r="H53" s="267"/>
      <c r="I53" s="267">
        <v>42.657</v>
      </c>
      <c r="J53" s="268">
        <v>43.174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34.0</v>
      </c>
      <c r="C54" s="266"/>
      <c r="D54" s="267"/>
      <c r="E54" s="267"/>
      <c r="F54" s="267">
        <v>42.766</v>
      </c>
      <c r="G54" s="267">
        <v>43.119</v>
      </c>
      <c r="H54" s="267"/>
      <c r="I54" s="267">
        <v>42.702</v>
      </c>
      <c r="J54" s="268">
        <v>43.225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35.0</v>
      </c>
      <c r="C55" s="266"/>
      <c r="D55" s="267"/>
      <c r="E55" s="267"/>
      <c r="F55" s="267">
        <v>42.623</v>
      </c>
      <c r="G55" s="267">
        <v>43.021</v>
      </c>
      <c r="H55" s="267"/>
      <c r="I55" s="267">
        <v>42.601</v>
      </c>
      <c r="J55" s="268">
        <v>43.161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36.0</v>
      </c>
      <c r="C56" s="266"/>
      <c r="D56" s="267"/>
      <c r="E56" s="267"/>
      <c r="F56" s="267">
        <v>42.654</v>
      </c>
      <c r="G56" s="267">
        <v>43.068</v>
      </c>
      <c r="H56" s="267"/>
      <c r="I56" s="267">
        <v>43.326</v>
      </c>
      <c r="J56" s="268">
        <v>44.079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37.0</v>
      </c>
      <c r="C57" s="266"/>
      <c r="D57" s="267"/>
      <c r="E57" s="267"/>
      <c r="F57" s="267">
        <v>42.643</v>
      </c>
      <c r="G57" s="267">
        <v>43.013</v>
      </c>
      <c r="H57" s="267"/>
      <c r="I57" s="267">
        <v>42.941</v>
      </c>
      <c r="J57" s="268">
        <v>43.199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38.0</v>
      </c>
      <c r="C58" s="266"/>
      <c r="D58" s="267"/>
      <c r="E58" s="267"/>
      <c r="F58" s="267">
        <v>42.478</v>
      </c>
      <c r="G58" s="267">
        <v>43.254</v>
      </c>
      <c r="H58" s="267"/>
      <c r="I58" s="267">
        <v>42.781</v>
      </c>
      <c r="J58" s="268">
        <v>43.178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39.0</v>
      </c>
      <c r="C59" s="266"/>
      <c r="D59" s="267"/>
      <c r="E59" s="267"/>
      <c r="F59" s="267">
        <v>42.512</v>
      </c>
      <c r="G59" s="267">
        <v>43.103</v>
      </c>
      <c r="H59" s="267"/>
      <c r="I59" s="267">
        <v>42.668</v>
      </c>
      <c r="J59" s="268">
        <v>43.258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40.0</v>
      </c>
      <c r="C60" s="266"/>
      <c r="D60" s="267"/>
      <c r="E60" s="267"/>
      <c r="F60" s="267">
        <v>42.605</v>
      </c>
      <c r="G60" s="267">
        <v>43.11</v>
      </c>
      <c r="H60" s="267"/>
      <c r="I60" s="267">
        <v>42.501</v>
      </c>
      <c r="J60" s="268">
        <v>43.282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41.0</v>
      </c>
      <c r="C61" s="266"/>
      <c r="D61" s="267"/>
      <c r="E61" s="267"/>
      <c r="F61" s="267">
        <v>42.587</v>
      </c>
      <c r="G61" s="267">
        <v>42.974</v>
      </c>
      <c r="H61" s="267"/>
      <c r="I61" s="267">
        <v>42.795</v>
      </c>
      <c r="J61" s="268">
        <v>43.161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42.0</v>
      </c>
      <c r="C62" s="270"/>
      <c r="D62" s="267"/>
      <c r="E62" s="267"/>
      <c r="F62" s="267">
        <v>42.516</v>
      </c>
      <c r="G62" s="267">
        <v>43.134</v>
      </c>
      <c r="H62" s="267"/>
      <c r="I62" s="267">
        <v>42.713</v>
      </c>
      <c r="J62" s="268">
        <v>42.954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43.0</v>
      </c>
      <c r="C63" s="270"/>
      <c r="D63" s="267"/>
      <c r="E63" s="267"/>
      <c r="F63" s="267">
        <v>42.603</v>
      </c>
      <c r="G63" s="267">
        <v>43.117</v>
      </c>
      <c r="H63" s="267"/>
      <c r="I63" s="267">
        <v>43.561</v>
      </c>
      <c r="J63" s="268">
        <v>43.167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44.0</v>
      </c>
      <c r="C64" s="270"/>
      <c r="D64" s="267"/>
      <c r="E64" s="267"/>
      <c r="F64" s="267">
        <v>42.616</v>
      </c>
      <c r="G64" s="267">
        <v>43.101</v>
      </c>
      <c r="H64" s="267"/>
      <c r="I64" s="267">
        <v>42.833</v>
      </c>
      <c r="J64" s="268">
        <v>43.368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45.0</v>
      </c>
      <c r="C65" s="270"/>
      <c r="D65" s="267"/>
      <c r="E65" s="267"/>
      <c r="F65" s="267">
        <v>42.634</v>
      </c>
      <c r="G65" s="267">
        <v>43.275</v>
      </c>
      <c r="H65" s="267"/>
      <c r="I65" s="267">
        <v>42.699</v>
      </c>
      <c r="J65" s="268">
        <v>43.367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46.0</v>
      </c>
      <c r="C66" s="270"/>
      <c r="D66" s="267"/>
      <c r="E66" s="267"/>
      <c r="F66" s="267">
        <v>42.718</v>
      </c>
      <c r="G66" s="267">
        <v>43.13</v>
      </c>
      <c r="H66" s="267"/>
      <c r="I66" s="267">
        <v>42.686</v>
      </c>
      <c r="J66" s="268">
        <v>43.16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47.0</v>
      </c>
      <c r="C67" s="270"/>
      <c r="D67" s="267"/>
      <c r="E67" s="267"/>
      <c r="F67" s="267">
        <v>43.857</v>
      </c>
      <c r="G67" s="267">
        <v>43.065</v>
      </c>
      <c r="H67" s="267"/>
      <c r="I67" s="267">
        <v>43.025</v>
      </c>
      <c r="J67" s="268">
        <v>43.142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48.0</v>
      </c>
      <c r="C68" s="270"/>
      <c r="D68" s="267"/>
      <c r="E68" s="267"/>
      <c r="F68" s="301">
        <v>62.909</v>
      </c>
      <c r="G68" s="267">
        <v>43.034</v>
      </c>
      <c r="H68" s="267"/>
      <c r="I68" s="267">
        <v>42.704</v>
      </c>
      <c r="J68" s="268">
        <v>43.297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49.0</v>
      </c>
      <c r="C69" s="273"/>
      <c r="D69" s="274"/>
      <c r="E69" s="274"/>
      <c r="F69" s="267">
        <v>43.516</v>
      </c>
      <c r="G69" s="267">
        <v>43.089</v>
      </c>
      <c r="H69" s="267"/>
      <c r="I69" s="267">
        <v>42.656</v>
      </c>
      <c r="J69" s="302">
        <v>43.26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50.0</v>
      </c>
      <c r="C70" s="273"/>
      <c r="D70" s="274"/>
      <c r="E70" s="274"/>
      <c r="F70" s="267">
        <v>42.848</v>
      </c>
      <c r="G70" s="267">
        <v>43.03</v>
      </c>
      <c r="H70" s="267"/>
      <c r="I70" s="267">
        <v>42.903</v>
      </c>
      <c r="J70" s="302">
        <v>43.072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51.0</v>
      </c>
      <c r="C71" s="273"/>
      <c r="D71" s="274"/>
      <c r="E71" s="274"/>
      <c r="F71" s="267">
        <v>42.553</v>
      </c>
      <c r="G71" s="267">
        <v>42.953</v>
      </c>
      <c r="H71" s="267"/>
      <c r="I71" s="267">
        <v>42.971</v>
      </c>
      <c r="J71" s="27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52.0</v>
      </c>
      <c r="C72" s="273"/>
      <c r="D72" s="274"/>
      <c r="E72" s="274"/>
      <c r="F72" s="267">
        <v>42.74</v>
      </c>
      <c r="G72" s="267">
        <v>43.544</v>
      </c>
      <c r="H72" s="267"/>
      <c r="I72" s="267">
        <v>42.614</v>
      </c>
      <c r="J72" s="27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53.0</v>
      </c>
      <c r="C73" s="273"/>
      <c r="D73" s="274"/>
      <c r="E73" s="274"/>
      <c r="F73" s="267">
        <v>43.422</v>
      </c>
      <c r="G73" s="267">
        <v>43.082</v>
      </c>
      <c r="H73" s="267"/>
      <c r="I73" s="267">
        <v>42.703</v>
      </c>
      <c r="J73" s="27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54.0</v>
      </c>
      <c r="C74" s="273"/>
      <c r="D74" s="274"/>
      <c r="E74" s="274"/>
      <c r="F74" s="267">
        <v>42.948</v>
      </c>
      <c r="G74" s="267">
        <v>43.434</v>
      </c>
      <c r="H74" s="267"/>
      <c r="I74" s="267">
        <v>42.691</v>
      </c>
      <c r="J74" s="27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55.0</v>
      </c>
      <c r="C75" s="273"/>
      <c r="D75" s="274"/>
      <c r="E75" s="274"/>
      <c r="F75" s="267">
        <v>43.161</v>
      </c>
      <c r="G75" s="267">
        <v>43.141</v>
      </c>
      <c r="H75" s="267"/>
      <c r="I75" s="267">
        <v>42.874</v>
      </c>
      <c r="J75" s="27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56.0</v>
      </c>
      <c r="C76" s="273"/>
      <c r="D76" s="275"/>
      <c r="E76" s="274"/>
      <c r="F76" s="267">
        <v>43.458</v>
      </c>
      <c r="G76" s="267">
        <v>43.173</v>
      </c>
      <c r="H76" s="271"/>
      <c r="I76" s="267">
        <v>42.804</v>
      </c>
      <c r="J76" s="27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57.0</v>
      </c>
      <c r="C77" s="273"/>
      <c r="D77" s="275"/>
      <c r="E77" s="274"/>
      <c r="F77" s="267">
        <v>44.065</v>
      </c>
      <c r="G77" s="267">
        <v>43.053</v>
      </c>
      <c r="H77" s="271"/>
      <c r="I77" s="267">
        <v>42.889</v>
      </c>
      <c r="J77" s="27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58.0</v>
      </c>
      <c r="C78" s="278"/>
      <c r="D78" s="6"/>
      <c r="E78" s="276"/>
      <c r="F78" s="267">
        <v>42.7</v>
      </c>
      <c r="G78" s="267">
        <v>43.012</v>
      </c>
      <c r="H78" s="271"/>
      <c r="I78" s="267">
        <v>43.125</v>
      </c>
      <c r="J78" s="27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59.0</v>
      </c>
      <c r="C79" s="278"/>
      <c r="D79" s="6"/>
      <c r="E79" s="276"/>
      <c r="F79" s="276">
        <v>43.013</v>
      </c>
      <c r="G79" s="276">
        <v>43.292</v>
      </c>
      <c r="H79" s="6"/>
      <c r="I79" s="276"/>
      <c r="J79" s="277"/>
      <c r="K79" s="6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60.0</v>
      </c>
      <c r="C80" s="278"/>
      <c r="D80" s="6"/>
      <c r="E80" s="276"/>
      <c r="F80" s="6"/>
      <c r="G80" s="6"/>
      <c r="H80" s="6"/>
      <c r="I80" s="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61.0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62.0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63.0</v>
      </c>
      <c r="C83" s="279"/>
      <c r="D83" s="280"/>
      <c r="E83" s="280"/>
      <c r="F83" s="280"/>
      <c r="G83" s="280"/>
      <c r="H83" s="280"/>
      <c r="I83" s="280"/>
      <c r="J83" s="281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/>
      <c r="C84" s="3"/>
      <c r="D84" s="6"/>
      <c r="E84" s="6"/>
      <c r="F84" s="6"/>
      <c r="G84" s="6"/>
      <c r="H84" s="6"/>
      <c r="I84" s="6"/>
      <c r="J84" s="6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11">
    <mergeCell ref="F6:H6"/>
    <mergeCell ref="I6:I7"/>
    <mergeCell ref="D16:D18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39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67</v>
      </c>
      <c r="C8" s="189">
        <v>6.0</v>
      </c>
      <c r="D8" s="190">
        <f>COUNTA(C21:C85)</f>
        <v>21</v>
      </c>
      <c r="E8" s="191">
        <f>COUNTA(C21:C85)</f>
        <v>21</v>
      </c>
      <c r="F8" s="192">
        <f>MIN(C21:C84)</f>
        <v>43.139</v>
      </c>
      <c r="G8" s="193">
        <f>AVERAGE(C21:C87)</f>
        <v>43.58242857</v>
      </c>
      <c r="H8" s="194">
        <f t="shared" ref="H8:H15" si="2">G8-F8</f>
        <v>0.4434285714</v>
      </c>
      <c r="I8" s="195">
        <v>0.010625</v>
      </c>
      <c r="J8" s="196">
        <f t="shared" ref="J8:K8" si="1">I8</f>
        <v>0.010625</v>
      </c>
      <c r="K8" s="197">
        <f t="shared" si="1"/>
        <v>0.010625</v>
      </c>
      <c r="L8" s="303">
        <v>109.071</v>
      </c>
      <c r="M8" s="199">
        <v>92.22</v>
      </c>
      <c r="N8" s="288" t="s">
        <v>139</v>
      </c>
      <c r="O8" s="50" t="s">
        <v>140</v>
      </c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56</v>
      </c>
      <c r="C9" s="203">
        <v>10.0</v>
      </c>
      <c r="D9" s="204">
        <f>COUNTA(D21:D85)+D8+1</f>
        <v>46</v>
      </c>
      <c r="E9" s="205">
        <f>COUNTA(D21:D85)+1</f>
        <v>25</v>
      </c>
      <c r="F9" s="206">
        <f>MIN(D21:D84)</f>
        <v>43.113</v>
      </c>
      <c r="G9" s="207">
        <f>AVERAGE(D21:D86)</f>
        <v>43.62216667</v>
      </c>
      <c r="H9" s="208">
        <f t="shared" si="2"/>
        <v>0.5091666667</v>
      </c>
      <c r="I9" s="209">
        <v>0.024016203703703703</v>
      </c>
      <c r="J9" s="210">
        <f t="shared" ref="J9:J15" si="3">I9-I8</f>
        <v>0.0133912037</v>
      </c>
      <c r="K9" s="211">
        <f>J9</f>
        <v>0.0133912037</v>
      </c>
      <c r="L9" s="212">
        <v>137.464</v>
      </c>
      <c r="M9" s="213">
        <v>91.464</v>
      </c>
      <c r="N9" s="214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67</v>
      </c>
      <c r="C10" s="203">
        <v>8.0</v>
      </c>
      <c r="D10" s="204">
        <f>COUNTA(E21:E85)+D9+1</f>
        <v>89</v>
      </c>
      <c r="E10" s="205">
        <f>COUNTA(E21:E85)+1</f>
        <v>43</v>
      </c>
      <c r="F10" s="215">
        <f>MIN(E21:E86)</f>
        <v>43.008</v>
      </c>
      <c r="G10" s="216">
        <f>AVERAGE(E21:E87)</f>
        <v>43.49147619</v>
      </c>
      <c r="H10" s="208">
        <f t="shared" si="2"/>
        <v>0.4834761905</v>
      </c>
      <c r="I10" s="209">
        <v>0.04675925925925926</v>
      </c>
      <c r="J10" s="210">
        <f t="shared" si="3"/>
        <v>0.02274305556</v>
      </c>
      <c r="K10" s="211">
        <f t="shared" ref="K10:K15" si="4">J10+K8</f>
        <v>0.03336805556</v>
      </c>
      <c r="L10" s="217">
        <v>137.123</v>
      </c>
      <c r="M10" s="222">
        <v>90.939</v>
      </c>
      <c r="N10" s="214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56</v>
      </c>
      <c r="C11" s="203">
        <v>2.0</v>
      </c>
      <c r="D11" s="204">
        <f>COUNTA(F21:F85)+D10+1</f>
        <v>148</v>
      </c>
      <c r="E11" s="205">
        <f>COUNTA(F21:F85)+1</f>
        <v>59</v>
      </c>
      <c r="F11" s="215">
        <f>MIN(F21:F86)</f>
        <v>42.853</v>
      </c>
      <c r="G11" s="216">
        <f>AVERAGE(F21:F86)</f>
        <v>43.958</v>
      </c>
      <c r="H11" s="208">
        <f t="shared" si="2"/>
        <v>1.105</v>
      </c>
      <c r="I11" s="209">
        <v>0.07784722222222222</v>
      </c>
      <c r="J11" s="210">
        <f t="shared" si="3"/>
        <v>0.03108796296</v>
      </c>
      <c r="K11" s="211">
        <f t="shared" si="4"/>
        <v>0.04447916667</v>
      </c>
      <c r="L11" s="212">
        <v>138.97</v>
      </c>
      <c r="M11" s="213">
        <v>91.548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23" t="s">
        <v>67</v>
      </c>
      <c r="C12" s="219">
        <v>6.0</v>
      </c>
      <c r="D12" s="204">
        <f>COUNTA(G21:G85)+D11+1</f>
        <v>189</v>
      </c>
      <c r="E12" s="205">
        <f>COUNTA(G21:G85)+1</f>
        <v>41</v>
      </c>
      <c r="F12" s="215">
        <f>MIN(G21:G86)</f>
        <v>43.306</v>
      </c>
      <c r="G12" s="216">
        <f>AVERAGE(G21:G886)</f>
        <v>43.6594</v>
      </c>
      <c r="H12" s="208">
        <f t="shared" si="2"/>
        <v>0.3534</v>
      </c>
      <c r="I12" s="209">
        <v>0.09967592592592593</v>
      </c>
      <c r="J12" s="210">
        <f t="shared" si="3"/>
        <v>0.0218287037</v>
      </c>
      <c r="K12" s="211">
        <f t="shared" si="4"/>
        <v>0.05519675926</v>
      </c>
      <c r="L12" s="212">
        <v>137.879</v>
      </c>
      <c r="M12" s="213">
        <v>91.597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23" t="s">
        <v>56</v>
      </c>
      <c r="C13" s="219">
        <v>69.0</v>
      </c>
      <c r="D13" s="204">
        <f>COUNTA(H21:H83)+D12+1</f>
        <v>214</v>
      </c>
      <c r="E13" s="205">
        <f>COUNTA(H21:H83)+1</f>
        <v>25</v>
      </c>
      <c r="F13" s="218">
        <f>MIN(H21:H85)</f>
        <v>43.414</v>
      </c>
      <c r="G13" s="216">
        <f>AVERAGE(H21:H85)</f>
        <v>43.62166667</v>
      </c>
      <c r="H13" s="208">
        <f t="shared" si="2"/>
        <v>0.2076666667</v>
      </c>
      <c r="I13" s="209">
        <v>0.11337962962962964</v>
      </c>
      <c r="J13" s="210">
        <f t="shared" si="3"/>
        <v>0.0137037037</v>
      </c>
      <c r="K13" s="211">
        <f t="shared" si="4"/>
        <v>0.05818287037</v>
      </c>
      <c r="L13" s="212">
        <v>136.172</v>
      </c>
      <c r="M13" s="222">
        <v>90.926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23" t="s">
        <v>67</v>
      </c>
      <c r="C14" s="219">
        <v>9.0</v>
      </c>
      <c r="D14" s="204">
        <f>COUNTA(I21:I85)+D13+1</f>
        <v>261</v>
      </c>
      <c r="E14" s="205">
        <f>COUNTA(I21:I85)+1</f>
        <v>47</v>
      </c>
      <c r="F14" s="232">
        <f>MIN(I21:I86)</f>
        <v>42.822</v>
      </c>
      <c r="G14" s="221">
        <f>AVERAGE(I21:I86)</f>
        <v>43.33508696</v>
      </c>
      <c r="H14" s="208">
        <f t="shared" si="2"/>
        <v>0.5130869565</v>
      </c>
      <c r="I14" s="209">
        <v>0.1380324074074074</v>
      </c>
      <c r="J14" s="210">
        <f t="shared" si="3"/>
        <v>0.02465277778</v>
      </c>
      <c r="K14" s="225">
        <f t="shared" si="4"/>
        <v>0.07984953704</v>
      </c>
      <c r="L14" s="226">
        <v>138.805</v>
      </c>
      <c r="M14" s="213">
        <v>92.199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56</v>
      </c>
      <c r="C15" s="229">
        <v>2.0</v>
      </c>
      <c r="D15" s="230">
        <f>COUNTA(J21:J85)+D14+1</f>
        <v>317</v>
      </c>
      <c r="E15" s="231">
        <f>COUNTA(J21:J85)+1</f>
        <v>56</v>
      </c>
      <c r="F15" s="220">
        <f>MIN(J21:J86)</f>
        <v>42.839</v>
      </c>
      <c r="G15" s="233">
        <f>AVERAGE(J21:J86)</f>
        <v>43.12854545</v>
      </c>
      <c r="H15" s="234">
        <f t="shared" si="2"/>
        <v>0.2895454545</v>
      </c>
      <c r="I15" s="235" t="str">
        <f>'Загальні результати'!G6</f>
        <v>4:00:17</v>
      </c>
      <c r="J15" s="236">
        <f t="shared" si="3"/>
        <v>0.02883101852</v>
      </c>
      <c r="K15" s="237">
        <f t="shared" si="4"/>
        <v>0.08701388889</v>
      </c>
      <c r="L15" s="238"/>
      <c r="M15" s="239"/>
      <c r="N15" s="240"/>
      <c r="O15" s="106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3"/>
      <c r="D16" s="290" t="s">
        <v>122</v>
      </c>
      <c r="E16" s="291">
        <f>AVERAGE(C21:C95,E21:E95,G21:G95,I21:I95)</f>
        <v>43.50109396</v>
      </c>
      <c r="F16" s="244">
        <f t="shared" ref="F16:F17" si="5">AVERAGE(F8,F10,F12,F14)</f>
        <v>43.06875</v>
      </c>
      <c r="G16" s="245">
        <f>AVERAGE(C21:C95,E21:E95,G21:G95,I21:I95)</f>
        <v>43.50109396</v>
      </c>
      <c r="H16" s="246">
        <f t="shared" ref="H16:H17" si="6">AVERAGE(H8,H10,H12,H14)</f>
        <v>0.4483479296</v>
      </c>
      <c r="I16" s="247" t="s">
        <v>141</v>
      </c>
      <c r="J16" s="248"/>
      <c r="K16" s="249" t="s">
        <v>115</v>
      </c>
      <c r="L16" s="250">
        <f>AVERAGE(L8:L14)</f>
        <v>133.6405714</v>
      </c>
      <c r="M16" s="250">
        <f>AVERAGE(M8:M14)-90</f>
        <v>1.556142857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92"/>
      <c r="E17" s="291">
        <f>AVERAGE(D21:D95,F21:F33,F35:F95,H21:H95,J21:J95)</f>
        <v>43.3263875</v>
      </c>
      <c r="F17" s="254">
        <f t="shared" si="5"/>
        <v>43.05475</v>
      </c>
      <c r="G17" s="255">
        <f>AVERAGE(D21:D95,F21:F95,H21:H95,J21:J95)</f>
        <v>43.5744472</v>
      </c>
      <c r="H17" s="256">
        <f t="shared" si="6"/>
        <v>0.527844697</v>
      </c>
      <c r="I17" s="257" t="s">
        <v>142</v>
      </c>
      <c r="J17" s="253" t="s">
        <v>85</v>
      </c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30.0" customHeight="1">
      <c r="A18" s="252"/>
      <c r="B18" s="252"/>
      <c r="C18" s="252"/>
      <c r="D18" s="293"/>
      <c r="E18" s="291">
        <f>AVERAGE(C21:J33,C34:E34,G34:J34,C35:J83)</f>
        <v>43.41063107</v>
      </c>
      <c r="F18" s="259">
        <f>AVERAGE(F8:F15)</f>
        <v>43.06175</v>
      </c>
      <c r="G18" s="260">
        <f>AVERAGE(C21:J93)</f>
        <v>43.53919032</v>
      </c>
      <c r="H18" s="261">
        <f>AVERAGE(H8:H15)</f>
        <v>0.4880963133</v>
      </c>
      <c r="I18" s="253"/>
      <c r="J18" s="253"/>
      <c r="K18" s="253"/>
      <c r="L18" s="252"/>
      <c r="M18" s="252"/>
      <c r="N18" s="25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6"/>
      <c r="E19" s="6"/>
      <c r="F19" s="6"/>
      <c r="G19" s="6"/>
      <c r="H19" s="6"/>
      <c r="I19" s="6"/>
      <c r="J19" s="6"/>
      <c r="K19" s="6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262" t="str">
        <f>B8</f>
        <v>Дорохін Антон</v>
      </c>
      <c r="D20" s="262" t="str">
        <f>B9</f>
        <v>Булавінов Андрій</v>
      </c>
      <c r="E20" s="3" t="str">
        <f>B10</f>
        <v>Дорохін Антон</v>
      </c>
      <c r="F20" s="3" t="str">
        <f>B11</f>
        <v>Булавінов Андрій</v>
      </c>
      <c r="G20" s="3" t="str">
        <f>B12</f>
        <v>Дорохін Антон</v>
      </c>
      <c r="H20" s="3" t="str">
        <f>B13</f>
        <v>Булавінов Андрій</v>
      </c>
      <c r="I20" s="3" t="str">
        <f>B14</f>
        <v>Дорохін Антон</v>
      </c>
      <c r="J20" s="262" t="str">
        <f>B15</f>
        <v>Булавінов Андрій</v>
      </c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.75" customHeight="1">
      <c r="A21" s="3"/>
      <c r="B21" s="3">
        <v>1.0</v>
      </c>
      <c r="C21" s="263">
        <v>44.632</v>
      </c>
      <c r="D21" s="264">
        <v>44.034</v>
      </c>
      <c r="E21" s="264">
        <v>43.307</v>
      </c>
      <c r="F21" s="264">
        <v>43.291</v>
      </c>
      <c r="G21" s="264">
        <v>43.722</v>
      </c>
      <c r="H21" s="264">
        <v>43.522</v>
      </c>
      <c r="I21" s="264">
        <v>43.29</v>
      </c>
      <c r="J21" s="265">
        <v>43.267</v>
      </c>
      <c r="K21" s="6"/>
      <c r="L21" s="6"/>
      <c r="M21" s="6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2.0</v>
      </c>
      <c r="C22" s="266">
        <v>44.968</v>
      </c>
      <c r="D22" s="267">
        <v>44.207</v>
      </c>
      <c r="E22" s="267">
        <v>44.272</v>
      </c>
      <c r="F22" s="267">
        <v>43.337</v>
      </c>
      <c r="G22" s="267">
        <v>43.648</v>
      </c>
      <c r="H22" s="267">
        <v>43.756</v>
      </c>
      <c r="I22" s="267">
        <v>43.27</v>
      </c>
      <c r="J22" s="268">
        <v>42.972</v>
      </c>
      <c r="K22" s="6"/>
      <c r="L22" s="17"/>
      <c r="M22" s="17"/>
      <c r="N22" s="1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3.0</v>
      </c>
      <c r="C23" s="266">
        <v>44.083</v>
      </c>
      <c r="D23" s="267">
        <v>43.812</v>
      </c>
      <c r="E23" s="267">
        <v>43.395</v>
      </c>
      <c r="F23" s="267">
        <v>43.447</v>
      </c>
      <c r="G23" s="267">
        <v>43.513</v>
      </c>
      <c r="H23" s="267">
        <v>43.944</v>
      </c>
      <c r="I23" s="267">
        <v>43.186</v>
      </c>
      <c r="J23" s="268">
        <v>43.133</v>
      </c>
      <c r="K23" s="269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4.0</v>
      </c>
      <c r="C24" s="266">
        <v>43.589</v>
      </c>
      <c r="D24" s="267">
        <v>43.818</v>
      </c>
      <c r="E24" s="267">
        <v>43.297</v>
      </c>
      <c r="F24" s="267">
        <v>43.18</v>
      </c>
      <c r="G24" s="267">
        <v>43.571</v>
      </c>
      <c r="H24" s="267">
        <v>44.064</v>
      </c>
      <c r="I24" s="267">
        <v>43.013</v>
      </c>
      <c r="J24" s="268">
        <v>42.986</v>
      </c>
      <c r="K24" s="6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5.0</v>
      </c>
      <c r="C25" s="266">
        <v>43.565</v>
      </c>
      <c r="D25" s="267">
        <v>43.624</v>
      </c>
      <c r="E25" s="267">
        <v>43.129</v>
      </c>
      <c r="F25" s="267">
        <v>43.351</v>
      </c>
      <c r="G25" s="267">
        <v>43.845</v>
      </c>
      <c r="H25" s="267">
        <v>43.632</v>
      </c>
      <c r="I25" s="267">
        <v>43.577</v>
      </c>
      <c r="J25" s="268">
        <v>42.963</v>
      </c>
      <c r="K25" s="6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6.0</v>
      </c>
      <c r="C26" s="266">
        <v>43.395</v>
      </c>
      <c r="D26" s="267">
        <v>43.785</v>
      </c>
      <c r="E26" s="267">
        <v>43.054</v>
      </c>
      <c r="F26" s="267">
        <v>43.042</v>
      </c>
      <c r="G26" s="267">
        <v>43.52</v>
      </c>
      <c r="H26" s="267">
        <v>43.828</v>
      </c>
      <c r="I26" s="267">
        <v>43.585</v>
      </c>
      <c r="J26" s="268">
        <v>43.072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7.0</v>
      </c>
      <c r="C27" s="266">
        <v>43.354</v>
      </c>
      <c r="D27" s="267">
        <v>43.666</v>
      </c>
      <c r="E27" s="267">
        <v>43.138</v>
      </c>
      <c r="F27" s="267">
        <v>43.295</v>
      </c>
      <c r="G27" s="267">
        <v>43.448</v>
      </c>
      <c r="H27" s="267">
        <v>43.602</v>
      </c>
      <c r="I27" s="267">
        <v>43.0</v>
      </c>
      <c r="J27" s="268">
        <v>43.331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8.0</v>
      </c>
      <c r="C28" s="266">
        <v>43.242</v>
      </c>
      <c r="D28" s="267">
        <v>43.446</v>
      </c>
      <c r="E28" s="267">
        <v>43.193</v>
      </c>
      <c r="F28" s="267">
        <v>43.298</v>
      </c>
      <c r="G28" s="267">
        <v>43.586</v>
      </c>
      <c r="H28" s="267">
        <v>43.584</v>
      </c>
      <c r="I28" s="267">
        <v>43.056</v>
      </c>
      <c r="J28" s="268">
        <v>43.029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9.0</v>
      </c>
      <c r="C29" s="266">
        <v>44.122</v>
      </c>
      <c r="D29" s="267">
        <v>44.549</v>
      </c>
      <c r="E29" s="267">
        <v>43.204</v>
      </c>
      <c r="F29" s="267">
        <v>43.145</v>
      </c>
      <c r="G29" s="267">
        <v>43.514</v>
      </c>
      <c r="H29" s="267">
        <v>43.707</v>
      </c>
      <c r="I29" s="267">
        <v>43.16</v>
      </c>
      <c r="J29" s="268">
        <v>42.892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10.0</v>
      </c>
      <c r="C30" s="266">
        <v>43.428</v>
      </c>
      <c r="D30" s="267">
        <v>43.525</v>
      </c>
      <c r="E30" s="267">
        <v>43.29</v>
      </c>
      <c r="F30" s="267">
        <v>43.537</v>
      </c>
      <c r="G30" s="267">
        <v>43.412</v>
      </c>
      <c r="H30" s="267">
        <v>43.436</v>
      </c>
      <c r="I30" s="267">
        <v>42.822</v>
      </c>
      <c r="J30" s="268">
        <v>42.922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11.0</v>
      </c>
      <c r="C31" s="266">
        <v>43.22</v>
      </c>
      <c r="D31" s="267">
        <v>43.367</v>
      </c>
      <c r="E31" s="267">
        <v>44.082</v>
      </c>
      <c r="F31" s="267">
        <v>43.203</v>
      </c>
      <c r="G31" s="267">
        <v>43.634</v>
      </c>
      <c r="H31" s="267">
        <v>43.44</v>
      </c>
      <c r="I31" s="267">
        <v>43.144</v>
      </c>
      <c r="J31" s="268">
        <v>43.33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12.0</v>
      </c>
      <c r="C32" s="266">
        <v>43.332</v>
      </c>
      <c r="D32" s="267">
        <v>43.313</v>
      </c>
      <c r="E32" s="267">
        <v>43.237</v>
      </c>
      <c r="F32" s="267">
        <v>43.271</v>
      </c>
      <c r="G32" s="267">
        <v>44.108</v>
      </c>
      <c r="H32" s="267">
        <v>43.513</v>
      </c>
      <c r="I32" s="267">
        <v>43.042</v>
      </c>
      <c r="J32" s="268">
        <v>42.967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13.0</v>
      </c>
      <c r="C33" s="266">
        <v>43.39</v>
      </c>
      <c r="D33" s="267">
        <v>43.416</v>
      </c>
      <c r="E33" s="267">
        <v>43.908</v>
      </c>
      <c r="F33" s="267">
        <v>43.156</v>
      </c>
      <c r="G33" s="267">
        <v>43.826</v>
      </c>
      <c r="H33" s="267">
        <v>43.529</v>
      </c>
      <c r="I33" s="267">
        <v>42.973</v>
      </c>
      <c r="J33" s="268">
        <v>42.861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14.0</v>
      </c>
      <c r="C34" s="266">
        <v>43.277</v>
      </c>
      <c r="D34" s="267">
        <v>43.534</v>
      </c>
      <c r="E34" s="267">
        <v>43.342</v>
      </c>
      <c r="F34" s="301">
        <v>83.264</v>
      </c>
      <c r="G34" s="267">
        <v>43.637</v>
      </c>
      <c r="H34" s="267">
        <v>43.679</v>
      </c>
      <c r="I34" s="267">
        <v>43.285</v>
      </c>
      <c r="J34" s="268">
        <v>43.04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15.0</v>
      </c>
      <c r="C35" s="266">
        <v>43.139</v>
      </c>
      <c r="D35" s="267">
        <v>43.374</v>
      </c>
      <c r="E35" s="267">
        <v>43.304</v>
      </c>
      <c r="F35" s="267">
        <v>44.921</v>
      </c>
      <c r="G35" s="267">
        <v>43.385</v>
      </c>
      <c r="H35" s="267">
        <v>43.485</v>
      </c>
      <c r="I35" s="267">
        <v>44.266</v>
      </c>
      <c r="J35" s="268">
        <v>43.039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16.0</v>
      </c>
      <c r="C36" s="266">
        <v>43.405</v>
      </c>
      <c r="D36" s="267">
        <v>43.113</v>
      </c>
      <c r="E36" s="267">
        <v>43.208</v>
      </c>
      <c r="F36" s="267">
        <v>43.248</v>
      </c>
      <c r="G36" s="267">
        <v>43.441</v>
      </c>
      <c r="H36" s="267">
        <v>43.595</v>
      </c>
      <c r="I36" s="267">
        <v>43.755</v>
      </c>
      <c r="J36" s="268">
        <v>43.04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17.0</v>
      </c>
      <c r="C37" s="266">
        <v>43.473</v>
      </c>
      <c r="D37" s="267">
        <v>43.569</v>
      </c>
      <c r="E37" s="267">
        <v>43.207</v>
      </c>
      <c r="F37" s="267">
        <v>43.359</v>
      </c>
      <c r="G37" s="267">
        <v>43.803</v>
      </c>
      <c r="H37" s="267">
        <v>43.626</v>
      </c>
      <c r="I37" s="267">
        <v>43.427</v>
      </c>
      <c r="J37" s="268">
        <v>42.839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18.0</v>
      </c>
      <c r="C38" s="266">
        <v>43.24</v>
      </c>
      <c r="D38" s="267">
        <v>44.176</v>
      </c>
      <c r="E38" s="267">
        <v>43.493</v>
      </c>
      <c r="F38" s="267">
        <v>43.224</v>
      </c>
      <c r="G38" s="267">
        <v>43.55</v>
      </c>
      <c r="H38" s="267">
        <v>43.587</v>
      </c>
      <c r="I38" s="267">
        <v>43.268</v>
      </c>
      <c r="J38" s="268">
        <v>42.967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19.0</v>
      </c>
      <c r="C39" s="266">
        <v>43.322</v>
      </c>
      <c r="D39" s="267">
        <v>43.364</v>
      </c>
      <c r="E39" s="267">
        <v>43.389</v>
      </c>
      <c r="F39" s="267">
        <v>43.447</v>
      </c>
      <c r="G39" s="267">
        <v>43.306</v>
      </c>
      <c r="H39" s="267">
        <v>43.602</v>
      </c>
      <c r="I39" s="267">
        <v>42.948</v>
      </c>
      <c r="J39" s="268">
        <v>43.179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20.0</v>
      </c>
      <c r="C40" s="266">
        <v>43.375</v>
      </c>
      <c r="D40" s="267">
        <v>43.281</v>
      </c>
      <c r="E40" s="267">
        <v>43.527</v>
      </c>
      <c r="F40" s="267">
        <v>43.606</v>
      </c>
      <c r="G40" s="267">
        <v>43.814</v>
      </c>
      <c r="H40" s="267">
        <v>43.59</v>
      </c>
      <c r="I40" s="267">
        <v>42.97</v>
      </c>
      <c r="J40" s="268">
        <v>42.997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21.0</v>
      </c>
      <c r="C41" s="266">
        <v>43.68</v>
      </c>
      <c r="D41" s="267">
        <v>43.41</v>
      </c>
      <c r="E41" s="267">
        <v>43.506</v>
      </c>
      <c r="F41" s="267">
        <v>44.037</v>
      </c>
      <c r="G41" s="267">
        <v>43.43</v>
      </c>
      <c r="H41" s="267">
        <v>43.414</v>
      </c>
      <c r="I41" s="267">
        <v>43.246</v>
      </c>
      <c r="J41" s="268">
        <v>43.201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22.0</v>
      </c>
      <c r="C42" s="266"/>
      <c r="D42" s="267">
        <v>43.461</v>
      </c>
      <c r="E42" s="267">
        <v>43.399</v>
      </c>
      <c r="F42" s="267">
        <v>43.236</v>
      </c>
      <c r="G42" s="267">
        <v>43.731</v>
      </c>
      <c r="H42" s="267">
        <v>43.466</v>
      </c>
      <c r="I42" s="267">
        <v>43.208</v>
      </c>
      <c r="J42" s="268">
        <v>43.149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23.0</v>
      </c>
      <c r="C43" s="266"/>
      <c r="D43" s="267">
        <v>43.4</v>
      </c>
      <c r="E43" s="267">
        <v>44.233</v>
      </c>
      <c r="F43" s="267">
        <v>43.738</v>
      </c>
      <c r="G43" s="267">
        <v>43.513</v>
      </c>
      <c r="H43" s="267">
        <v>43.506</v>
      </c>
      <c r="I43" s="267">
        <v>43.267</v>
      </c>
      <c r="J43" s="268">
        <v>43.751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24.0</v>
      </c>
      <c r="C44" s="266"/>
      <c r="D44" s="267">
        <v>43.688</v>
      </c>
      <c r="E44" s="267">
        <v>43.143</v>
      </c>
      <c r="F44" s="267">
        <v>43.123</v>
      </c>
      <c r="G44" s="267">
        <v>43.547</v>
      </c>
      <c r="H44" s="267">
        <v>43.813</v>
      </c>
      <c r="I44" s="267">
        <v>43.009</v>
      </c>
      <c r="J44" s="268">
        <v>43.266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25.0</v>
      </c>
      <c r="C45" s="266"/>
      <c r="D45" s="267"/>
      <c r="E45" s="267">
        <v>43.71</v>
      </c>
      <c r="F45" s="267">
        <v>43.313</v>
      </c>
      <c r="G45" s="267">
        <v>43.549</v>
      </c>
      <c r="H45" s="267"/>
      <c r="I45" s="267">
        <v>43.327</v>
      </c>
      <c r="J45" s="268">
        <v>43.004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26.0</v>
      </c>
      <c r="C46" s="266"/>
      <c r="D46" s="267"/>
      <c r="E46" s="267">
        <v>43.741</v>
      </c>
      <c r="F46" s="267">
        <v>43.304</v>
      </c>
      <c r="G46" s="267">
        <v>43.47</v>
      </c>
      <c r="H46" s="267"/>
      <c r="I46" s="267">
        <v>43.801</v>
      </c>
      <c r="J46" s="268">
        <v>43.025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27.0</v>
      </c>
      <c r="C47" s="266"/>
      <c r="D47" s="267"/>
      <c r="E47" s="267">
        <v>45.084</v>
      </c>
      <c r="F47" s="267">
        <v>43.324</v>
      </c>
      <c r="G47" s="267">
        <v>43.914</v>
      </c>
      <c r="H47" s="267"/>
      <c r="I47" s="267">
        <v>43.223</v>
      </c>
      <c r="J47" s="268">
        <v>43.068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28.0</v>
      </c>
      <c r="C48" s="266"/>
      <c r="D48" s="267"/>
      <c r="E48" s="267">
        <v>44.224</v>
      </c>
      <c r="F48" s="267">
        <v>43.265</v>
      </c>
      <c r="G48" s="267">
        <v>44.435</v>
      </c>
      <c r="H48" s="267"/>
      <c r="I48" s="267">
        <v>42.904</v>
      </c>
      <c r="J48" s="268">
        <v>44.074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29.0</v>
      </c>
      <c r="C49" s="266"/>
      <c r="D49" s="267"/>
      <c r="E49" s="267">
        <v>43.789</v>
      </c>
      <c r="F49" s="267">
        <v>43.017</v>
      </c>
      <c r="G49" s="267">
        <v>43.534</v>
      </c>
      <c r="H49" s="267"/>
      <c r="I49" s="267">
        <v>43.219</v>
      </c>
      <c r="J49" s="268">
        <v>43.399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30.0</v>
      </c>
      <c r="C50" s="266"/>
      <c r="D50" s="267"/>
      <c r="E50" s="267">
        <v>43.191</v>
      </c>
      <c r="F50" s="267">
        <v>43.087</v>
      </c>
      <c r="G50" s="267">
        <v>43.634</v>
      </c>
      <c r="H50" s="267"/>
      <c r="I50" s="267">
        <v>43.146</v>
      </c>
      <c r="J50" s="268">
        <v>42.966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31.0</v>
      </c>
      <c r="C51" s="266"/>
      <c r="D51" s="267"/>
      <c r="E51" s="267">
        <v>43.042</v>
      </c>
      <c r="F51" s="267">
        <v>42.949</v>
      </c>
      <c r="G51" s="267">
        <v>43.589</v>
      </c>
      <c r="H51" s="267"/>
      <c r="I51" s="267">
        <v>42.92</v>
      </c>
      <c r="J51" s="268">
        <v>42.948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32.0</v>
      </c>
      <c r="C52" s="266"/>
      <c r="D52" s="267"/>
      <c r="E52" s="267">
        <v>43.008</v>
      </c>
      <c r="F52" s="267">
        <v>43.121</v>
      </c>
      <c r="G52" s="267">
        <v>43.709</v>
      </c>
      <c r="H52" s="267"/>
      <c r="I52" s="267">
        <v>43.694</v>
      </c>
      <c r="J52" s="268">
        <v>43.104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33.0</v>
      </c>
      <c r="C53" s="266"/>
      <c r="D53" s="267"/>
      <c r="E53" s="267">
        <v>43.238</v>
      </c>
      <c r="F53" s="267">
        <v>42.99</v>
      </c>
      <c r="G53" s="267">
        <v>43.486</v>
      </c>
      <c r="H53" s="267"/>
      <c r="I53" s="267">
        <v>43.762</v>
      </c>
      <c r="J53" s="268">
        <v>42.97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34.0</v>
      </c>
      <c r="C54" s="266"/>
      <c r="D54" s="267"/>
      <c r="E54" s="267">
        <v>43.119</v>
      </c>
      <c r="F54" s="267">
        <v>43.289</v>
      </c>
      <c r="G54" s="267">
        <v>43.994</v>
      </c>
      <c r="H54" s="267"/>
      <c r="I54" s="267">
        <v>43.445</v>
      </c>
      <c r="J54" s="268">
        <v>42.988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35.0</v>
      </c>
      <c r="C55" s="266"/>
      <c r="D55" s="267"/>
      <c r="E55" s="267">
        <v>44.364</v>
      </c>
      <c r="F55" s="267">
        <v>43.056</v>
      </c>
      <c r="G55" s="267">
        <v>44.087</v>
      </c>
      <c r="H55" s="267"/>
      <c r="I55" s="267">
        <v>43.409</v>
      </c>
      <c r="J55" s="268">
        <v>43.002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36.0</v>
      </c>
      <c r="C56" s="266"/>
      <c r="D56" s="267"/>
      <c r="E56" s="267">
        <v>43.582</v>
      </c>
      <c r="F56" s="267">
        <v>42.853</v>
      </c>
      <c r="G56" s="267">
        <v>43.777</v>
      </c>
      <c r="H56" s="267"/>
      <c r="I56" s="267">
        <v>44.272</v>
      </c>
      <c r="J56" s="268">
        <v>42.902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37.0</v>
      </c>
      <c r="C57" s="266"/>
      <c r="D57" s="267"/>
      <c r="E57" s="267">
        <v>43.755</v>
      </c>
      <c r="F57" s="267">
        <v>43.262</v>
      </c>
      <c r="G57" s="267">
        <v>43.653</v>
      </c>
      <c r="H57" s="267"/>
      <c r="I57" s="267">
        <v>43.175</v>
      </c>
      <c r="J57" s="268">
        <v>42.968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38.0</v>
      </c>
      <c r="C58" s="266"/>
      <c r="D58" s="267"/>
      <c r="E58" s="267">
        <v>43.558</v>
      </c>
      <c r="F58" s="267">
        <v>43.351</v>
      </c>
      <c r="G58" s="267">
        <v>43.815</v>
      </c>
      <c r="H58" s="267"/>
      <c r="I58" s="267">
        <v>44.274</v>
      </c>
      <c r="J58" s="268">
        <v>42.963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39.0</v>
      </c>
      <c r="C59" s="266"/>
      <c r="D59" s="267"/>
      <c r="E59" s="267">
        <v>43.354</v>
      </c>
      <c r="F59" s="267">
        <v>43.07</v>
      </c>
      <c r="G59" s="267">
        <v>43.404</v>
      </c>
      <c r="H59" s="267"/>
      <c r="I59" s="267">
        <v>43.224</v>
      </c>
      <c r="J59" s="268">
        <v>43.312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40.0</v>
      </c>
      <c r="C60" s="266"/>
      <c r="D60" s="267"/>
      <c r="E60" s="267">
        <v>43.17</v>
      </c>
      <c r="F60" s="267">
        <v>43.022</v>
      </c>
      <c r="G60" s="267">
        <v>43.822</v>
      </c>
      <c r="H60" s="267"/>
      <c r="I60" s="267">
        <v>43.311</v>
      </c>
      <c r="J60" s="268">
        <v>43.166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41.0</v>
      </c>
      <c r="C61" s="266"/>
      <c r="D61" s="267"/>
      <c r="E61" s="267">
        <v>43.226</v>
      </c>
      <c r="F61" s="267">
        <v>43.127</v>
      </c>
      <c r="G61" s="267"/>
      <c r="H61" s="267"/>
      <c r="I61" s="267">
        <v>43.45</v>
      </c>
      <c r="J61" s="268">
        <v>43.287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42.0</v>
      </c>
      <c r="C62" s="270"/>
      <c r="D62" s="267"/>
      <c r="E62" s="267">
        <v>43.23</v>
      </c>
      <c r="F62" s="267">
        <v>43.755</v>
      </c>
      <c r="G62" s="267"/>
      <c r="H62" s="267"/>
      <c r="I62" s="267">
        <v>43.414</v>
      </c>
      <c r="J62" s="268">
        <v>43.059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43.0</v>
      </c>
      <c r="C63" s="270"/>
      <c r="D63" s="267"/>
      <c r="E63" s="267"/>
      <c r="F63" s="267">
        <v>42.902</v>
      </c>
      <c r="G63" s="267"/>
      <c r="H63" s="267"/>
      <c r="I63" s="267">
        <v>43.419</v>
      </c>
      <c r="J63" s="268">
        <v>42.925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44.0</v>
      </c>
      <c r="C64" s="270"/>
      <c r="D64" s="267"/>
      <c r="E64" s="267"/>
      <c r="F64" s="267">
        <v>43.035</v>
      </c>
      <c r="G64" s="271"/>
      <c r="H64" s="267"/>
      <c r="I64" s="267">
        <v>43.443</v>
      </c>
      <c r="J64" s="268">
        <v>42.974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45.0</v>
      </c>
      <c r="C65" s="270"/>
      <c r="D65" s="267"/>
      <c r="E65" s="267"/>
      <c r="F65" s="267">
        <v>43.117</v>
      </c>
      <c r="G65" s="271"/>
      <c r="H65" s="267"/>
      <c r="I65" s="267">
        <v>43.492</v>
      </c>
      <c r="J65" s="268">
        <v>42.901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46.0</v>
      </c>
      <c r="C66" s="270"/>
      <c r="D66" s="267"/>
      <c r="E66" s="267"/>
      <c r="F66" s="267">
        <v>42.9</v>
      </c>
      <c r="G66" s="271"/>
      <c r="H66" s="267"/>
      <c r="I66" s="267">
        <v>43.323</v>
      </c>
      <c r="J66" s="268">
        <v>42.84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47.0</v>
      </c>
      <c r="C67" s="270"/>
      <c r="D67" s="267"/>
      <c r="E67" s="267"/>
      <c r="F67" s="267">
        <v>43.835</v>
      </c>
      <c r="G67" s="271"/>
      <c r="H67" s="267"/>
      <c r="I67" s="267"/>
      <c r="J67" s="268">
        <v>43.046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48.0</v>
      </c>
      <c r="C68" s="270"/>
      <c r="D68" s="267"/>
      <c r="E68" s="267"/>
      <c r="F68" s="267">
        <v>43.388</v>
      </c>
      <c r="G68" s="271"/>
      <c r="H68" s="267"/>
      <c r="I68" s="267"/>
      <c r="J68" s="268">
        <v>43.102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49.0</v>
      </c>
      <c r="C69" s="273"/>
      <c r="D69" s="274"/>
      <c r="E69" s="274"/>
      <c r="F69" s="267">
        <v>42.932</v>
      </c>
      <c r="G69" s="275"/>
      <c r="H69" s="276"/>
      <c r="I69" s="276"/>
      <c r="J69" s="302">
        <v>43.074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50.0</v>
      </c>
      <c r="C70" s="273"/>
      <c r="D70" s="274"/>
      <c r="E70" s="274"/>
      <c r="F70" s="267">
        <v>43.09</v>
      </c>
      <c r="G70" s="275"/>
      <c r="H70" s="276"/>
      <c r="I70" s="276"/>
      <c r="J70" s="302">
        <v>43.724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51.0</v>
      </c>
      <c r="C71" s="273"/>
      <c r="D71" s="274"/>
      <c r="E71" s="274"/>
      <c r="F71" s="267">
        <v>43.038</v>
      </c>
      <c r="G71" s="275"/>
      <c r="H71" s="276"/>
      <c r="I71" s="276"/>
      <c r="J71" s="302">
        <v>44.386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52.0</v>
      </c>
      <c r="C72" s="273"/>
      <c r="D72" s="274"/>
      <c r="E72" s="274"/>
      <c r="F72" s="267">
        <v>43.312</v>
      </c>
      <c r="G72" s="275"/>
      <c r="H72" s="276"/>
      <c r="I72" s="276"/>
      <c r="J72" s="302">
        <v>43.328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53.0</v>
      </c>
      <c r="C73" s="273"/>
      <c r="D73" s="274"/>
      <c r="E73" s="274"/>
      <c r="F73" s="267">
        <v>43.425</v>
      </c>
      <c r="G73" s="275"/>
      <c r="H73" s="276"/>
      <c r="I73" s="276"/>
      <c r="J73" s="302">
        <v>43.195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54.0</v>
      </c>
      <c r="C74" s="273"/>
      <c r="D74" s="274"/>
      <c r="E74" s="274"/>
      <c r="F74" s="267">
        <v>43.081</v>
      </c>
      <c r="G74" s="275"/>
      <c r="H74" s="276"/>
      <c r="I74" s="276"/>
      <c r="J74" s="302">
        <v>43.024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55.0</v>
      </c>
      <c r="C75" s="273"/>
      <c r="D75" s="274"/>
      <c r="E75" s="274"/>
      <c r="F75" s="267">
        <v>43.172</v>
      </c>
      <c r="G75" s="275"/>
      <c r="H75" s="276"/>
      <c r="I75" s="276"/>
      <c r="J75" s="302">
        <v>43.153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56.0</v>
      </c>
      <c r="C76" s="273"/>
      <c r="D76" s="275"/>
      <c r="E76" s="274"/>
      <c r="F76" s="267">
        <v>43.083</v>
      </c>
      <c r="G76" s="275"/>
      <c r="H76" s="6"/>
      <c r="I76" s="276"/>
      <c r="J76" s="27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57.0</v>
      </c>
      <c r="C77" s="273"/>
      <c r="D77" s="275"/>
      <c r="E77" s="274"/>
      <c r="F77" s="267">
        <v>42.993</v>
      </c>
      <c r="G77" s="275"/>
      <c r="H77" s="6"/>
      <c r="I77" s="276"/>
      <c r="J77" s="27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58.0</v>
      </c>
      <c r="C78" s="278"/>
      <c r="D78" s="6"/>
      <c r="E78" s="276"/>
      <c r="F78" s="267">
        <v>43.35</v>
      </c>
      <c r="G78" s="6"/>
      <c r="H78" s="6"/>
      <c r="I78" s="276"/>
      <c r="J78" s="27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59.0</v>
      </c>
      <c r="C79" s="278"/>
      <c r="D79" s="6"/>
      <c r="E79" s="276"/>
      <c r="F79" s="271"/>
      <c r="G79" s="6"/>
      <c r="H79" s="6"/>
      <c r="I79" s="276"/>
      <c r="J79" s="277"/>
      <c r="K79" s="6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60.0</v>
      </c>
      <c r="C80" s="278"/>
      <c r="D80" s="6"/>
      <c r="E80" s="276"/>
      <c r="F80" s="6"/>
      <c r="G80" s="6"/>
      <c r="H80" s="6"/>
      <c r="I80" s="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61.0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62.0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63.0</v>
      </c>
      <c r="C83" s="279"/>
      <c r="D83" s="280"/>
      <c r="E83" s="280"/>
      <c r="F83" s="280"/>
      <c r="G83" s="280"/>
      <c r="H83" s="280"/>
      <c r="I83" s="280"/>
      <c r="J83" s="281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/>
      <c r="C84" s="3"/>
      <c r="D84" s="6"/>
      <c r="E84" s="6"/>
      <c r="F84" s="6"/>
      <c r="G84" s="6"/>
      <c r="H84" s="6"/>
      <c r="I84" s="6"/>
      <c r="J84" s="6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11">
    <mergeCell ref="F6:H6"/>
    <mergeCell ref="I6:I7"/>
    <mergeCell ref="D16:D18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41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70</v>
      </c>
      <c r="C8" s="189">
        <v>14.0</v>
      </c>
      <c r="D8" s="190">
        <f>COUNTA(C21:C85)</f>
        <v>31</v>
      </c>
      <c r="E8" s="191">
        <f>COUNTA(C21:C85)</f>
        <v>31</v>
      </c>
      <c r="F8" s="192">
        <f>MIN(C21:C84)</f>
        <v>43.302</v>
      </c>
      <c r="G8" s="193">
        <f>AVERAGE(C21:C87)</f>
        <v>43.75303226</v>
      </c>
      <c r="H8" s="194">
        <f t="shared" ref="H8:H15" si="2">G8-F8</f>
        <v>0.4510322581</v>
      </c>
      <c r="I8" s="195">
        <v>0.015752314814814816</v>
      </c>
      <c r="J8" s="196">
        <f t="shared" ref="J8:K8" si="1">I8</f>
        <v>0.01575231481</v>
      </c>
      <c r="K8" s="197">
        <f t="shared" si="1"/>
        <v>0.01575231481</v>
      </c>
      <c r="L8" s="198">
        <v>140.833</v>
      </c>
      <c r="M8" s="199">
        <v>91.247</v>
      </c>
      <c r="N8" s="288" t="s">
        <v>120</v>
      </c>
      <c r="O8" s="50" t="s">
        <v>121</v>
      </c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68</v>
      </c>
      <c r="C9" s="203">
        <v>33.0</v>
      </c>
      <c r="D9" s="204">
        <f>COUNTA(D21:D85)+D8+1</f>
        <v>57</v>
      </c>
      <c r="E9" s="205">
        <f>COUNTA(D21:D85)+1</f>
        <v>26</v>
      </c>
      <c r="F9" s="298">
        <f>MIN(D21:D84)</f>
        <v>43.461</v>
      </c>
      <c r="G9" s="207">
        <f>AVERAGE(D21:D86)</f>
        <v>43.77608</v>
      </c>
      <c r="H9" s="208">
        <f t="shared" si="2"/>
        <v>0.31508</v>
      </c>
      <c r="I9" s="209">
        <v>0.030046296296296297</v>
      </c>
      <c r="J9" s="210">
        <f t="shared" ref="J9:J15" si="3">I9-I8</f>
        <v>0.01429398148</v>
      </c>
      <c r="K9" s="211">
        <f>J9</f>
        <v>0.01429398148</v>
      </c>
      <c r="L9" s="212">
        <v>148.592</v>
      </c>
      <c r="M9" s="213">
        <v>92.619</v>
      </c>
      <c r="N9" s="214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70</v>
      </c>
      <c r="C10" s="203">
        <v>3.0</v>
      </c>
      <c r="D10" s="204">
        <f>COUNTA(E21:E85)+D9+1</f>
        <v>101</v>
      </c>
      <c r="E10" s="205">
        <f>COUNTA(E21:E85)+1</f>
        <v>44</v>
      </c>
      <c r="F10" s="220">
        <f>MIN(E21:E86)</f>
        <v>43.178</v>
      </c>
      <c r="G10" s="221">
        <f>AVERAGE(E21:E87)</f>
        <v>43.73995349</v>
      </c>
      <c r="H10" s="208">
        <f t="shared" si="2"/>
        <v>0.5619534884</v>
      </c>
      <c r="I10" s="209">
        <v>0.05354166666666667</v>
      </c>
      <c r="J10" s="210">
        <f t="shared" si="3"/>
        <v>0.02349537037</v>
      </c>
      <c r="K10" s="211">
        <f t="shared" ref="K10:K15" si="4">J10+K8</f>
        <v>0.03924768519</v>
      </c>
      <c r="L10" s="217">
        <v>138.308</v>
      </c>
      <c r="M10" s="213">
        <v>91.44</v>
      </c>
      <c r="N10" s="214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68</v>
      </c>
      <c r="C11" s="203">
        <v>18.0</v>
      </c>
      <c r="D11" s="204">
        <f>COUNTA(F21:F85)+D10+1</f>
        <v>153</v>
      </c>
      <c r="E11" s="205">
        <f>COUNTA(F21:F85)+1</f>
        <v>52</v>
      </c>
      <c r="F11" s="224">
        <f>MIN(F21:F86)</f>
        <v>43.272</v>
      </c>
      <c r="G11" s="216">
        <f>AVERAGE(F21:F86)</f>
        <v>43.79056863</v>
      </c>
      <c r="H11" s="208">
        <f t="shared" si="2"/>
        <v>0.5185686275</v>
      </c>
      <c r="I11" s="209">
        <v>0.08099537037037037</v>
      </c>
      <c r="J11" s="210">
        <f t="shared" si="3"/>
        <v>0.0274537037</v>
      </c>
      <c r="K11" s="211">
        <f t="shared" si="4"/>
        <v>0.04174768519</v>
      </c>
      <c r="L11" s="217">
        <v>137.872</v>
      </c>
      <c r="M11" s="213">
        <v>91.513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23" t="s">
        <v>70</v>
      </c>
      <c r="C12" s="219">
        <v>2.0</v>
      </c>
      <c r="D12" s="204">
        <f>COUNTA(G21:G85)+D11+1</f>
        <v>203</v>
      </c>
      <c r="E12" s="205">
        <f>COUNTA(G21:G85)+1</f>
        <v>50</v>
      </c>
      <c r="F12" s="215">
        <f>MIN(G21:G86)</f>
        <v>43.266</v>
      </c>
      <c r="G12" s="216">
        <f>AVERAGE(G21:G886)</f>
        <v>43.53340816</v>
      </c>
      <c r="H12" s="208">
        <f t="shared" si="2"/>
        <v>0.2674081633</v>
      </c>
      <c r="I12" s="209">
        <v>0.10726851851851851</v>
      </c>
      <c r="J12" s="210">
        <f t="shared" si="3"/>
        <v>0.02627314815</v>
      </c>
      <c r="K12" s="211">
        <f t="shared" si="4"/>
        <v>0.06552083333</v>
      </c>
      <c r="L12" s="212">
        <v>141.679</v>
      </c>
      <c r="M12" s="213">
        <v>92.435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23" t="s">
        <v>68</v>
      </c>
      <c r="C13" s="219">
        <v>5.0</v>
      </c>
      <c r="D13" s="204">
        <f>COUNTA(H21:H83)+D12+1</f>
        <v>255</v>
      </c>
      <c r="E13" s="205">
        <f>COUNTA(H21:H83)+1</f>
        <v>52</v>
      </c>
      <c r="F13" s="215">
        <f>MIN(H21:H85)</f>
        <v>43.132</v>
      </c>
      <c r="G13" s="216">
        <f>AVERAGE(H21:H85)</f>
        <v>43.54437255</v>
      </c>
      <c r="H13" s="208">
        <f t="shared" si="2"/>
        <v>0.412372549</v>
      </c>
      <c r="I13" s="209">
        <v>0.13462962962962963</v>
      </c>
      <c r="J13" s="210">
        <f t="shared" si="3"/>
        <v>0.02736111111</v>
      </c>
      <c r="K13" s="211">
        <f t="shared" si="4"/>
        <v>0.0691087963</v>
      </c>
      <c r="L13" s="212">
        <v>139.499</v>
      </c>
      <c r="M13" s="213">
        <v>92.458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23" t="s">
        <v>70</v>
      </c>
      <c r="C14" s="219">
        <v>14.0</v>
      </c>
      <c r="D14" s="204">
        <f>COUNTA(I21:I85)+D13+1</f>
        <v>275</v>
      </c>
      <c r="E14" s="205">
        <f>COUNTA(I21:I85)+1</f>
        <v>20</v>
      </c>
      <c r="F14" s="218">
        <f>MIN(I21:I86)</f>
        <v>43.655</v>
      </c>
      <c r="G14" s="216">
        <f>AVERAGE(I21:I86)</f>
        <v>44.40463158</v>
      </c>
      <c r="H14" s="208">
        <f t="shared" si="2"/>
        <v>0.7496315789</v>
      </c>
      <c r="I14" s="209">
        <v>0.14599537037037036</v>
      </c>
      <c r="J14" s="210">
        <f t="shared" si="3"/>
        <v>0.01136574074</v>
      </c>
      <c r="K14" s="225">
        <f t="shared" si="4"/>
        <v>0.07688657407</v>
      </c>
      <c r="L14" s="226">
        <v>138.045</v>
      </c>
      <c r="M14" s="213">
        <v>91.448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68</v>
      </c>
      <c r="C15" s="229">
        <v>17.0</v>
      </c>
      <c r="D15" s="230">
        <f>COUNTA(J21:J85)+D14+1</f>
        <v>315</v>
      </c>
      <c r="E15" s="231">
        <f>COUNTA(J21:J85)+1</f>
        <v>40</v>
      </c>
      <c r="F15" s="232">
        <f>MIN(J21:J86)</f>
        <v>42.812</v>
      </c>
      <c r="G15" s="233">
        <f>AVERAGE(J21:J86)</f>
        <v>43.20807692</v>
      </c>
      <c r="H15" s="234">
        <f t="shared" si="2"/>
        <v>0.3960769231</v>
      </c>
      <c r="I15" s="235" t="str">
        <f>'Загальні результати'!G6</f>
        <v>4:00:17</v>
      </c>
      <c r="J15" s="236">
        <f t="shared" si="3"/>
        <v>0.02086805556</v>
      </c>
      <c r="K15" s="237">
        <f t="shared" si="4"/>
        <v>0.08997685185</v>
      </c>
      <c r="L15" s="238"/>
      <c r="M15" s="239"/>
      <c r="N15" s="240"/>
      <c r="O15" s="106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3"/>
      <c r="D16" s="290" t="s">
        <v>122</v>
      </c>
      <c r="E16" s="291">
        <f>AVERAGE(C21:C95,E21:E95,G21:G95,I22:I95)</f>
        <v>43.72183688</v>
      </c>
      <c r="F16" s="244">
        <f t="shared" ref="F16:F17" si="5">AVERAGE(F8,F10,F12,F14)</f>
        <v>43.35025</v>
      </c>
      <c r="G16" s="245">
        <f>AVERAGE(C21:C95,E21:E95,G21:G95,I21:I95)</f>
        <v>43.76047183</v>
      </c>
      <c r="H16" s="246">
        <f t="shared" ref="H16:H17" si="6">AVERAGE(H8,H10,H12,H14)</f>
        <v>0.5075063722</v>
      </c>
      <c r="I16" s="247" t="s">
        <v>119</v>
      </c>
      <c r="J16" s="248"/>
      <c r="K16" s="249" t="s">
        <v>115</v>
      </c>
      <c r="L16" s="250">
        <f>AVERAGE(L8:L14)</f>
        <v>140.6897143</v>
      </c>
      <c r="M16" s="250">
        <f>AVERAGE(M8:M14)-90</f>
        <v>1.88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92"/>
      <c r="E17" s="291">
        <f>AVERAGE(D21:D95,F21:F33,F35:F95,H21:H95,J21:J95)</f>
        <v>43.57504242</v>
      </c>
      <c r="F17" s="254">
        <f t="shared" si="5"/>
        <v>43.16925</v>
      </c>
      <c r="G17" s="255">
        <f>AVERAGE(D21:D95,F21:F95,H21:H95,J21:J95)</f>
        <v>43.57589759</v>
      </c>
      <c r="H17" s="256">
        <f t="shared" si="6"/>
        <v>0.4105245249</v>
      </c>
      <c r="I17" s="257" t="s">
        <v>141</v>
      </c>
      <c r="J17" s="253" t="s">
        <v>85</v>
      </c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30.0" customHeight="1">
      <c r="A18" s="252"/>
      <c r="B18" s="252"/>
      <c r="C18" s="252"/>
      <c r="D18" s="293"/>
      <c r="E18" s="291">
        <f>AVERAGE(C22:J95,C21:H21,J21)</f>
        <v>43.64292508</v>
      </c>
      <c r="F18" s="259">
        <f>AVERAGE(F8:F15)</f>
        <v>43.25975</v>
      </c>
      <c r="G18" s="260">
        <f>AVERAGE(C21:J93)</f>
        <v>43.66099351</v>
      </c>
      <c r="H18" s="261">
        <f>AVERAGE(H8:H15)</f>
        <v>0.4590154485</v>
      </c>
      <c r="I18" s="253"/>
      <c r="J18" s="253"/>
      <c r="K18" s="253"/>
      <c r="L18" s="252"/>
      <c r="M18" s="252"/>
      <c r="N18" s="25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6"/>
      <c r="E19" s="6"/>
      <c r="F19" s="6"/>
      <c r="G19" s="6"/>
      <c r="H19" s="6"/>
      <c r="I19" s="6"/>
      <c r="J19" s="6"/>
      <c r="K19" s="6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262" t="str">
        <f>B8</f>
        <v>Черненко Дмитро</v>
      </c>
      <c r="D20" s="262" t="str">
        <f>B9</f>
        <v>Хижняк Антон</v>
      </c>
      <c r="E20" s="3" t="str">
        <f>B10</f>
        <v>Черненко Дмитро</v>
      </c>
      <c r="F20" s="3" t="str">
        <f>B11</f>
        <v>Хижняк Антон</v>
      </c>
      <c r="G20" s="3" t="str">
        <f>B12</f>
        <v>Черненко Дмитро</v>
      </c>
      <c r="H20" s="3" t="str">
        <f>B13</f>
        <v>Хижняк Антон</v>
      </c>
      <c r="I20" s="3" t="str">
        <f>B14</f>
        <v>Черненко Дмитро</v>
      </c>
      <c r="J20" s="262" t="str">
        <f>B15</f>
        <v>Хижняк Антон</v>
      </c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.75" customHeight="1">
      <c r="A21" s="3"/>
      <c r="B21" s="3">
        <v>1.0</v>
      </c>
      <c r="C21" s="263">
        <v>45.486</v>
      </c>
      <c r="D21" s="264">
        <v>43.974</v>
      </c>
      <c r="E21" s="264">
        <v>45.317</v>
      </c>
      <c r="F21" s="264">
        <v>43.691</v>
      </c>
      <c r="G21" s="264">
        <v>43.832</v>
      </c>
      <c r="H21" s="264">
        <v>43.852</v>
      </c>
      <c r="I21" s="304">
        <v>49.208</v>
      </c>
      <c r="J21" s="265">
        <v>43.215</v>
      </c>
      <c r="K21" s="6"/>
      <c r="L21" s="6"/>
      <c r="M21" s="6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2.0</v>
      </c>
      <c r="C22" s="266">
        <v>43.891</v>
      </c>
      <c r="D22" s="267">
        <v>43.938</v>
      </c>
      <c r="E22" s="267">
        <v>44.023</v>
      </c>
      <c r="F22" s="267">
        <v>43.663</v>
      </c>
      <c r="G22" s="267">
        <v>43.544</v>
      </c>
      <c r="H22" s="267">
        <v>43.829</v>
      </c>
      <c r="I22" s="267">
        <v>44.208</v>
      </c>
      <c r="J22" s="268">
        <v>43.142</v>
      </c>
      <c r="K22" s="6"/>
      <c r="L22" s="17"/>
      <c r="M22" s="17"/>
      <c r="N22" s="1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3.0</v>
      </c>
      <c r="C23" s="266">
        <v>44.151</v>
      </c>
      <c r="D23" s="267">
        <v>43.692</v>
      </c>
      <c r="E23" s="267">
        <v>43.796</v>
      </c>
      <c r="F23" s="267">
        <v>43.642</v>
      </c>
      <c r="G23" s="267">
        <v>43.511</v>
      </c>
      <c r="H23" s="267">
        <v>43.74</v>
      </c>
      <c r="I23" s="267">
        <v>44.186</v>
      </c>
      <c r="J23" s="268">
        <v>43.276</v>
      </c>
      <c r="K23" s="269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4.0</v>
      </c>
      <c r="C24" s="266">
        <v>43.752</v>
      </c>
      <c r="D24" s="267">
        <v>43.728</v>
      </c>
      <c r="E24" s="267">
        <v>43.863</v>
      </c>
      <c r="F24" s="267">
        <v>43.772</v>
      </c>
      <c r="G24" s="267">
        <v>43.485</v>
      </c>
      <c r="H24" s="267">
        <v>43.718</v>
      </c>
      <c r="I24" s="267">
        <v>43.8</v>
      </c>
      <c r="J24" s="268">
        <v>43.072</v>
      </c>
      <c r="K24" s="6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5.0</v>
      </c>
      <c r="C25" s="266">
        <v>43.511</v>
      </c>
      <c r="D25" s="267">
        <v>43.72</v>
      </c>
      <c r="E25" s="267">
        <v>43.806</v>
      </c>
      <c r="F25" s="267">
        <v>44.436</v>
      </c>
      <c r="G25" s="267">
        <v>43.45</v>
      </c>
      <c r="H25" s="267">
        <v>43.602</v>
      </c>
      <c r="I25" s="267">
        <v>43.655</v>
      </c>
      <c r="J25" s="268">
        <v>43.024</v>
      </c>
      <c r="K25" s="6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6.0</v>
      </c>
      <c r="C26" s="266">
        <v>43.531</v>
      </c>
      <c r="D26" s="267">
        <v>44.343</v>
      </c>
      <c r="E26" s="267">
        <v>43.769</v>
      </c>
      <c r="F26" s="267">
        <v>43.734</v>
      </c>
      <c r="G26" s="267">
        <v>43.598</v>
      </c>
      <c r="H26" s="267">
        <v>43.689</v>
      </c>
      <c r="I26" s="267">
        <v>44.294</v>
      </c>
      <c r="J26" s="268">
        <v>43.149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7.0</v>
      </c>
      <c r="C27" s="266">
        <v>43.538</v>
      </c>
      <c r="D27" s="267">
        <v>43.672</v>
      </c>
      <c r="E27" s="267">
        <v>43.758</v>
      </c>
      <c r="F27" s="267">
        <v>44.078</v>
      </c>
      <c r="G27" s="267">
        <v>43.343</v>
      </c>
      <c r="H27" s="267">
        <v>43.457</v>
      </c>
      <c r="I27" s="267">
        <v>44.919</v>
      </c>
      <c r="J27" s="268">
        <v>43.89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8.0</v>
      </c>
      <c r="C28" s="266">
        <v>43.51</v>
      </c>
      <c r="D28" s="267">
        <v>43.754</v>
      </c>
      <c r="E28" s="267">
        <v>43.526</v>
      </c>
      <c r="F28" s="267">
        <v>43.313</v>
      </c>
      <c r="G28" s="267">
        <v>43.504</v>
      </c>
      <c r="H28" s="267">
        <v>43.89</v>
      </c>
      <c r="I28" s="267">
        <v>43.959</v>
      </c>
      <c r="J28" s="268">
        <v>43.032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9.0</v>
      </c>
      <c r="C29" s="266">
        <v>43.449</v>
      </c>
      <c r="D29" s="267">
        <v>43.486</v>
      </c>
      <c r="E29" s="267">
        <v>43.54</v>
      </c>
      <c r="F29" s="267">
        <v>43.517</v>
      </c>
      <c r="G29" s="267">
        <v>43.687</v>
      </c>
      <c r="H29" s="267">
        <v>43.524</v>
      </c>
      <c r="I29" s="267">
        <v>44.038</v>
      </c>
      <c r="J29" s="268">
        <v>42.981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10.0</v>
      </c>
      <c r="C30" s="266">
        <v>43.302</v>
      </c>
      <c r="D30" s="267">
        <v>43.586</v>
      </c>
      <c r="E30" s="267">
        <v>43.58</v>
      </c>
      <c r="F30" s="267">
        <v>43.436</v>
      </c>
      <c r="G30" s="267">
        <v>43.807</v>
      </c>
      <c r="H30" s="267">
        <v>43.518</v>
      </c>
      <c r="I30" s="267">
        <v>44.056</v>
      </c>
      <c r="J30" s="268">
        <v>43.362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11.0</v>
      </c>
      <c r="C31" s="266">
        <v>43.37</v>
      </c>
      <c r="D31" s="267">
        <v>43.845</v>
      </c>
      <c r="E31" s="267">
        <v>43.468</v>
      </c>
      <c r="F31" s="267">
        <v>43.458</v>
      </c>
      <c r="G31" s="267">
        <v>43.528</v>
      </c>
      <c r="H31" s="267">
        <v>43.168</v>
      </c>
      <c r="I31" s="267">
        <v>44.048</v>
      </c>
      <c r="J31" s="268">
        <v>42.96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12.0</v>
      </c>
      <c r="C32" s="266">
        <v>43.508</v>
      </c>
      <c r="D32" s="267">
        <v>43.836</v>
      </c>
      <c r="E32" s="267">
        <v>43.473</v>
      </c>
      <c r="F32" s="267">
        <v>43.272</v>
      </c>
      <c r="G32" s="267">
        <v>43.294</v>
      </c>
      <c r="H32" s="267">
        <v>43.883</v>
      </c>
      <c r="I32" s="267">
        <v>44.164</v>
      </c>
      <c r="J32" s="268">
        <v>43.566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13.0</v>
      </c>
      <c r="C33" s="266">
        <v>43.874</v>
      </c>
      <c r="D33" s="267">
        <v>43.811</v>
      </c>
      <c r="E33" s="267">
        <v>44.111</v>
      </c>
      <c r="F33" s="267">
        <v>43.509</v>
      </c>
      <c r="G33" s="267">
        <v>44.935</v>
      </c>
      <c r="H33" s="267">
        <v>43.539</v>
      </c>
      <c r="I33" s="267">
        <v>43.943</v>
      </c>
      <c r="J33" s="268">
        <v>42.924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14.0</v>
      </c>
      <c r="C34" s="266">
        <v>43.438</v>
      </c>
      <c r="D34" s="267">
        <v>44.215</v>
      </c>
      <c r="E34" s="267">
        <v>43.469</v>
      </c>
      <c r="F34" s="267">
        <v>43.717</v>
      </c>
      <c r="G34" s="267">
        <v>43.571</v>
      </c>
      <c r="H34" s="267">
        <v>43.545</v>
      </c>
      <c r="I34" s="267">
        <v>43.957</v>
      </c>
      <c r="J34" s="268">
        <v>43.371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15.0</v>
      </c>
      <c r="C35" s="266">
        <v>43.642</v>
      </c>
      <c r="D35" s="267">
        <v>43.545</v>
      </c>
      <c r="E35" s="267">
        <v>44.089</v>
      </c>
      <c r="F35" s="267">
        <v>43.329</v>
      </c>
      <c r="G35" s="267">
        <v>43.383</v>
      </c>
      <c r="H35" s="267">
        <v>43.622</v>
      </c>
      <c r="I35" s="267">
        <v>44.292</v>
      </c>
      <c r="J35" s="268">
        <v>43.05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16.0</v>
      </c>
      <c r="C36" s="266">
        <v>43.54</v>
      </c>
      <c r="D36" s="267">
        <v>43.482</v>
      </c>
      <c r="E36" s="267">
        <v>43.492</v>
      </c>
      <c r="F36" s="267">
        <v>44.494</v>
      </c>
      <c r="G36" s="267">
        <v>43.328</v>
      </c>
      <c r="H36" s="267">
        <v>43.435</v>
      </c>
      <c r="I36" s="267">
        <v>44.456</v>
      </c>
      <c r="J36" s="268">
        <v>42.927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17.0</v>
      </c>
      <c r="C37" s="266">
        <v>43.66</v>
      </c>
      <c r="D37" s="267">
        <v>43.646</v>
      </c>
      <c r="E37" s="267">
        <v>43.431</v>
      </c>
      <c r="F37" s="267">
        <v>44.157</v>
      </c>
      <c r="G37" s="267">
        <v>43.266</v>
      </c>
      <c r="H37" s="267">
        <v>43.531</v>
      </c>
      <c r="I37" s="267">
        <v>44.143</v>
      </c>
      <c r="J37" s="268">
        <v>42.911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18.0</v>
      </c>
      <c r="C38" s="266">
        <v>43.604</v>
      </c>
      <c r="D38" s="267">
        <v>44.078</v>
      </c>
      <c r="E38" s="267">
        <v>43.421</v>
      </c>
      <c r="F38" s="267">
        <v>44.196</v>
      </c>
      <c r="G38" s="267">
        <v>43.388</v>
      </c>
      <c r="H38" s="267">
        <v>44.085</v>
      </c>
      <c r="I38" s="267">
        <v>43.959</v>
      </c>
      <c r="J38" s="268">
        <v>43.032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19.0</v>
      </c>
      <c r="C39" s="266">
        <v>43.498</v>
      </c>
      <c r="D39" s="267">
        <v>43.634</v>
      </c>
      <c r="E39" s="267">
        <v>43.69</v>
      </c>
      <c r="F39" s="267">
        <v>43.841</v>
      </c>
      <c r="G39" s="267">
        <v>43.397</v>
      </c>
      <c r="H39" s="267">
        <v>43.324</v>
      </c>
      <c r="I39" s="267">
        <v>44.403</v>
      </c>
      <c r="J39" s="268">
        <v>43.084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20.0</v>
      </c>
      <c r="C40" s="266">
        <v>43.766</v>
      </c>
      <c r="D40" s="267">
        <v>43.701</v>
      </c>
      <c r="E40" s="267">
        <v>43.452</v>
      </c>
      <c r="F40" s="267">
        <v>43.659</v>
      </c>
      <c r="G40" s="267">
        <v>43.486</v>
      </c>
      <c r="H40" s="267">
        <v>43.55</v>
      </c>
      <c r="I40" s="267"/>
      <c r="J40" s="268">
        <v>43.175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21.0</v>
      </c>
      <c r="C41" s="266">
        <v>43.679</v>
      </c>
      <c r="D41" s="267">
        <v>44.004</v>
      </c>
      <c r="E41" s="267">
        <v>43.302</v>
      </c>
      <c r="F41" s="267">
        <v>44.135</v>
      </c>
      <c r="G41" s="267">
        <v>43.345</v>
      </c>
      <c r="H41" s="267">
        <v>43.363</v>
      </c>
      <c r="I41" s="267"/>
      <c r="J41" s="268">
        <v>43.134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22.0</v>
      </c>
      <c r="C42" s="266">
        <v>44.178</v>
      </c>
      <c r="D42" s="267">
        <v>44.141</v>
      </c>
      <c r="E42" s="267">
        <v>43.424</v>
      </c>
      <c r="F42" s="267">
        <v>43.727</v>
      </c>
      <c r="G42" s="267">
        <v>43.307</v>
      </c>
      <c r="H42" s="267">
        <v>43.669</v>
      </c>
      <c r="I42" s="267"/>
      <c r="J42" s="268">
        <v>43.59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23.0</v>
      </c>
      <c r="C43" s="266">
        <v>43.61</v>
      </c>
      <c r="D43" s="267">
        <v>43.472</v>
      </c>
      <c r="E43" s="267">
        <v>43.405</v>
      </c>
      <c r="F43" s="267">
        <v>43.596</v>
      </c>
      <c r="G43" s="267">
        <v>43.73</v>
      </c>
      <c r="H43" s="267">
        <v>43.613</v>
      </c>
      <c r="I43" s="267"/>
      <c r="J43" s="268">
        <v>42.943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24.0</v>
      </c>
      <c r="C44" s="266">
        <v>43.794</v>
      </c>
      <c r="D44" s="267">
        <v>43.461</v>
      </c>
      <c r="E44" s="267">
        <v>43.452</v>
      </c>
      <c r="F44" s="267">
        <v>43.443</v>
      </c>
      <c r="G44" s="267">
        <v>43.423</v>
      </c>
      <c r="H44" s="267">
        <v>43.425</v>
      </c>
      <c r="I44" s="267"/>
      <c r="J44" s="268">
        <v>43.964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25.0</v>
      </c>
      <c r="C45" s="266">
        <v>43.737</v>
      </c>
      <c r="D45" s="267">
        <v>43.638</v>
      </c>
      <c r="E45" s="267">
        <v>43.695</v>
      </c>
      <c r="F45" s="267">
        <v>43.635</v>
      </c>
      <c r="G45" s="267">
        <v>43.46</v>
      </c>
      <c r="H45" s="267">
        <v>43.633</v>
      </c>
      <c r="I45" s="267"/>
      <c r="J45" s="268">
        <v>43.461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26.0</v>
      </c>
      <c r="C46" s="266">
        <v>43.799</v>
      </c>
      <c r="D46" s="267"/>
      <c r="E46" s="267">
        <v>43.327</v>
      </c>
      <c r="F46" s="267">
        <v>43.426</v>
      </c>
      <c r="G46" s="267">
        <v>43.424</v>
      </c>
      <c r="H46" s="267">
        <v>43.649</v>
      </c>
      <c r="I46" s="267"/>
      <c r="J46" s="268">
        <v>43.052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27.0</v>
      </c>
      <c r="C47" s="266">
        <v>44.566</v>
      </c>
      <c r="D47" s="267"/>
      <c r="E47" s="267">
        <v>43.364</v>
      </c>
      <c r="F47" s="267">
        <v>43.573</v>
      </c>
      <c r="G47" s="267">
        <v>43.548</v>
      </c>
      <c r="H47" s="267">
        <v>43.502</v>
      </c>
      <c r="I47" s="267"/>
      <c r="J47" s="268">
        <v>42.986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28.0</v>
      </c>
      <c r="C48" s="266">
        <v>43.68</v>
      </c>
      <c r="D48" s="267"/>
      <c r="E48" s="267">
        <v>43.845</v>
      </c>
      <c r="F48" s="267">
        <v>43.564</v>
      </c>
      <c r="G48" s="267">
        <v>43.446</v>
      </c>
      <c r="H48" s="267">
        <v>43.421</v>
      </c>
      <c r="I48" s="267"/>
      <c r="J48" s="268">
        <v>42.871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29.0</v>
      </c>
      <c r="C49" s="266">
        <v>43.484</v>
      </c>
      <c r="D49" s="267"/>
      <c r="E49" s="267">
        <v>43.694</v>
      </c>
      <c r="F49" s="267">
        <v>44.119</v>
      </c>
      <c r="G49" s="267">
        <v>43.465</v>
      </c>
      <c r="H49" s="267">
        <v>43.465</v>
      </c>
      <c r="I49" s="267"/>
      <c r="J49" s="268">
        <v>43.119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30.0</v>
      </c>
      <c r="C50" s="266">
        <v>43.579</v>
      </c>
      <c r="D50" s="267"/>
      <c r="E50" s="267">
        <v>43.273</v>
      </c>
      <c r="F50" s="267">
        <v>43.756</v>
      </c>
      <c r="G50" s="267">
        <v>43.436</v>
      </c>
      <c r="H50" s="267">
        <v>43.467</v>
      </c>
      <c r="I50" s="267"/>
      <c r="J50" s="268">
        <v>43.025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31.0</v>
      </c>
      <c r="C51" s="266">
        <v>44.217</v>
      </c>
      <c r="D51" s="267"/>
      <c r="E51" s="267">
        <v>43.178</v>
      </c>
      <c r="F51" s="267">
        <v>43.374</v>
      </c>
      <c r="G51" s="267">
        <v>43.283</v>
      </c>
      <c r="H51" s="267">
        <v>43.249</v>
      </c>
      <c r="I51" s="267"/>
      <c r="J51" s="268">
        <v>42.812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32.0</v>
      </c>
      <c r="C52" s="266"/>
      <c r="D52" s="267"/>
      <c r="E52" s="267">
        <v>43.427</v>
      </c>
      <c r="F52" s="267">
        <v>44.064</v>
      </c>
      <c r="G52" s="267">
        <v>43.539</v>
      </c>
      <c r="H52" s="267">
        <v>43.465</v>
      </c>
      <c r="I52" s="267"/>
      <c r="J52" s="268">
        <v>42.934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33.0</v>
      </c>
      <c r="C53" s="266"/>
      <c r="D53" s="267"/>
      <c r="E53" s="267">
        <v>44.429</v>
      </c>
      <c r="F53" s="267">
        <v>43.401</v>
      </c>
      <c r="G53" s="267">
        <v>43.499</v>
      </c>
      <c r="H53" s="267">
        <v>43.342</v>
      </c>
      <c r="I53" s="267"/>
      <c r="J53" s="268">
        <v>43.05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34.0</v>
      </c>
      <c r="C54" s="266"/>
      <c r="D54" s="267"/>
      <c r="E54" s="267">
        <v>44.616</v>
      </c>
      <c r="F54" s="267">
        <v>44.074</v>
      </c>
      <c r="G54" s="267">
        <v>43.35</v>
      </c>
      <c r="H54" s="267">
        <v>43.467</v>
      </c>
      <c r="I54" s="267"/>
      <c r="J54" s="268">
        <v>43.792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35.0</v>
      </c>
      <c r="C55" s="266"/>
      <c r="D55" s="267"/>
      <c r="E55" s="267">
        <v>45.016</v>
      </c>
      <c r="F55" s="267">
        <v>44.344</v>
      </c>
      <c r="G55" s="267">
        <v>44.663</v>
      </c>
      <c r="H55" s="267">
        <v>43.488</v>
      </c>
      <c r="I55" s="267"/>
      <c r="J55" s="268">
        <v>44.394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36.0</v>
      </c>
      <c r="C56" s="266"/>
      <c r="D56" s="267"/>
      <c r="E56" s="267">
        <v>43.776</v>
      </c>
      <c r="F56" s="267">
        <v>43.483</v>
      </c>
      <c r="G56" s="267">
        <v>43.499</v>
      </c>
      <c r="H56" s="267">
        <v>43.72</v>
      </c>
      <c r="I56" s="267"/>
      <c r="J56" s="268">
        <v>43.286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37.0</v>
      </c>
      <c r="C57" s="266"/>
      <c r="D57" s="267"/>
      <c r="E57" s="267">
        <v>43.853</v>
      </c>
      <c r="F57" s="267">
        <v>43.626</v>
      </c>
      <c r="G57" s="267">
        <v>43.6</v>
      </c>
      <c r="H57" s="267">
        <v>43.265</v>
      </c>
      <c r="I57" s="267"/>
      <c r="J57" s="268">
        <v>43.344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38.0</v>
      </c>
      <c r="C58" s="266"/>
      <c r="D58" s="267"/>
      <c r="E58" s="267">
        <v>43.497</v>
      </c>
      <c r="F58" s="267">
        <v>43.689</v>
      </c>
      <c r="G58" s="267">
        <v>43.487</v>
      </c>
      <c r="H58" s="267">
        <v>43.132</v>
      </c>
      <c r="I58" s="267"/>
      <c r="J58" s="268">
        <v>43.053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39.0</v>
      </c>
      <c r="C59" s="266"/>
      <c r="D59" s="267"/>
      <c r="E59" s="267">
        <v>43.497</v>
      </c>
      <c r="F59" s="267">
        <v>43.599</v>
      </c>
      <c r="G59" s="267">
        <v>43.455</v>
      </c>
      <c r="H59" s="267">
        <v>43.236</v>
      </c>
      <c r="I59" s="267"/>
      <c r="J59" s="268">
        <v>43.162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40.0</v>
      </c>
      <c r="C60" s="266"/>
      <c r="D60" s="267"/>
      <c r="E60" s="267">
        <v>43.842</v>
      </c>
      <c r="F60" s="267">
        <v>43.86</v>
      </c>
      <c r="G60" s="267">
        <v>43.549</v>
      </c>
      <c r="H60" s="267">
        <v>43.365</v>
      </c>
      <c r="I60" s="267"/>
      <c r="J60" s="272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41.0</v>
      </c>
      <c r="C61" s="266"/>
      <c r="D61" s="267"/>
      <c r="E61" s="267">
        <v>43.597</v>
      </c>
      <c r="F61" s="267">
        <v>43.812</v>
      </c>
      <c r="G61" s="267">
        <v>43.513</v>
      </c>
      <c r="H61" s="267">
        <v>43.239</v>
      </c>
      <c r="I61" s="267"/>
      <c r="J61" s="272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42.0</v>
      </c>
      <c r="C62" s="270"/>
      <c r="D62" s="267"/>
      <c r="E62" s="267">
        <v>44.056</v>
      </c>
      <c r="F62" s="267">
        <v>43.462</v>
      </c>
      <c r="G62" s="267">
        <v>43.49</v>
      </c>
      <c r="H62" s="267">
        <v>43.755</v>
      </c>
      <c r="I62" s="267"/>
      <c r="J62" s="272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43.0</v>
      </c>
      <c r="C63" s="270"/>
      <c r="D63" s="267"/>
      <c r="E63" s="267">
        <v>44.179</v>
      </c>
      <c r="F63" s="267">
        <v>43.669</v>
      </c>
      <c r="G63" s="267">
        <v>43.396</v>
      </c>
      <c r="H63" s="267">
        <v>43.347</v>
      </c>
      <c r="I63" s="267"/>
      <c r="J63" s="272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44.0</v>
      </c>
      <c r="C64" s="270"/>
      <c r="D64" s="267"/>
      <c r="E64" s="267"/>
      <c r="F64" s="267">
        <v>44.082</v>
      </c>
      <c r="G64" s="267">
        <v>43.501</v>
      </c>
      <c r="H64" s="267">
        <v>43.662</v>
      </c>
      <c r="I64" s="267"/>
      <c r="J64" s="272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45.0</v>
      </c>
      <c r="C65" s="270"/>
      <c r="D65" s="267"/>
      <c r="E65" s="267"/>
      <c r="F65" s="267">
        <v>43.587</v>
      </c>
      <c r="G65" s="267">
        <v>43.31</v>
      </c>
      <c r="H65" s="267">
        <v>44.123</v>
      </c>
      <c r="I65" s="267"/>
      <c r="J65" s="272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46.0</v>
      </c>
      <c r="C66" s="270"/>
      <c r="D66" s="267"/>
      <c r="E66" s="267"/>
      <c r="F66" s="267">
        <v>47.283</v>
      </c>
      <c r="G66" s="267">
        <v>43.433</v>
      </c>
      <c r="H66" s="267">
        <v>43.458</v>
      </c>
      <c r="I66" s="267"/>
      <c r="J66" s="272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47.0</v>
      </c>
      <c r="C67" s="270"/>
      <c r="D67" s="267"/>
      <c r="E67" s="267"/>
      <c r="F67" s="267">
        <v>43.413</v>
      </c>
      <c r="G67" s="267">
        <v>43.613</v>
      </c>
      <c r="H67" s="267">
        <v>43.607</v>
      </c>
      <c r="I67" s="267"/>
      <c r="J67" s="272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48.0</v>
      </c>
      <c r="C68" s="270"/>
      <c r="D68" s="267"/>
      <c r="E68" s="267"/>
      <c r="F68" s="267">
        <v>43.74</v>
      </c>
      <c r="G68" s="267">
        <v>43.499</v>
      </c>
      <c r="H68" s="267">
        <v>43.584</v>
      </c>
      <c r="I68" s="267"/>
      <c r="J68" s="272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49.0</v>
      </c>
      <c r="C69" s="273"/>
      <c r="D69" s="274"/>
      <c r="E69" s="274"/>
      <c r="F69" s="267">
        <v>43.652</v>
      </c>
      <c r="G69" s="267">
        <v>43.537</v>
      </c>
      <c r="H69" s="276">
        <v>43.326</v>
      </c>
      <c r="I69" s="276"/>
      <c r="J69" s="277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50.0</v>
      </c>
      <c r="C70" s="273"/>
      <c r="D70" s="274"/>
      <c r="E70" s="274"/>
      <c r="F70" s="267">
        <v>43.378</v>
      </c>
      <c r="G70" s="271"/>
      <c r="H70" s="276">
        <v>43.441</v>
      </c>
      <c r="I70" s="276"/>
      <c r="J70" s="27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51.0</v>
      </c>
      <c r="C71" s="273"/>
      <c r="D71" s="274"/>
      <c r="E71" s="274"/>
      <c r="F71" s="267">
        <v>43.839</v>
      </c>
      <c r="G71" s="271"/>
      <c r="H71" s="276">
        <v>43.784</v>
      </c>
      <c r="I71" s="276"/>
      <c r="J71" s="27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52.0</v>
      </c>
      <c r="C72" s="273"/>
      <c r="D72" s="274"/>
      <c r="E72" s="274"/>
      <c r="F72" s="275"/>
      <c r="G72" s="275"/>
      <c r="H72" s="276"/>
      <c r="I72" s="276"/>
      <c r="J72" s="27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53.0</v>
      </c>
      <c r="C73" s="273"/>
      <c r="D73" s="274"/>
      <c r="E73" s="274"/>
      <c r="F73" s="275"/>
      <c r="G73" s="275"/>
      <c r="H73" s="276"/>
      <c r="I73" s="276"/>
      <c r="J73" s="27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54.0</v>
      </c>
      <c r="C74" s="273"/>
      <c r="D74" s="274"/>
      <c r="E74" s="274"/>
      <c r="F74" s="275"/>
      <c r="G74" s="275"/>
      <c r="H74" s="276"/>
      <c r="I74" s="276"/>
      <c r="J74" s="27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55.0</v>
      </c>
      <c r="C75" s="273"/>
      <c r="D75" s="274"/>
      <c r="E75" s="274"/>
      <c r="F75" s="275"/>
      <c r="G75" s="275"/>
      <c r="H75" s="276"/>
      <c r="I75" s="276"/>
      <c r="J75" s="27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56.0</v>
      </c>
      <c r="C76" s="273"/>
      <c r="D76" s="275"/>
      <c r="E76" s="274"/>
      <c r="F76" s="275"/>
      <c r="G76" s="275"/>
      <c r="H76" s="6"/>
      <c r="I76" s="276"/>
      <c r="J76" s="27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57.0</v>
      </c>
      <c r="C77" s="273"/>
      <c r="D77" s="275"/>
      <c r="E77" s="274"/>
      <c r="F77" s="275"/>
      <c r="G77" s="275"/>
      <c r="H77" s="6"/>
      <c r="I77" s="276"/>
      <c r="J77" s="27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58.0</v>
      </c>
      <c r="C78" s="278"/>
      <c r="D78" s="6"/>
      <c r="E78" s="276"/>
      <c r="F78" s="6"/>
      <c r="G78" s="6"/>
      <c r="H78" s="6"/>
      <c r="I78" s="276"/>
      <c r="J78" s="27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59.0</v>
      </c>
      <c r="C79" s="278"/>
      <c r="D79" s="6"/>
      <c r="E79" s="276"/>
      <c r="F79" s="6"/>
      <c r="G79" s="6"/>
      <c r="H79" s="6"/>
      <c r="I79" s="276"/>
      <c r="J79" s="277"/>
      <c r="K79" s="6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60.0</v>
      </c>
      <c r="C80" s="278"/>
      <c r="D80" s="6"/>
      <c r="E80" s="276"/>
      <c r="F80" s="6"/>
      <c r="G80" s="6"/>
      <c r="H80" s="6"/>
      <c r="I80" s="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61.0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62.0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63.0</v>
      </c>
      <c r="C83" s="279"/>
      <c r="D83" s="280"/>
      <c r="E83" s="280"/>
      <c r="F83" s="280"/>
      <c r="G83" s="280"/>
      <c r="H83" s="280"/>
      <c r="I83" s="280"/>
      <c r="J83" s="281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/>
      <c r="C84" s="3"/>
      <c r="D84" s="6"/>
      <c r="E84" s="6"/>
      <c r="F84" s="6"/>
      <c r="G84" s="6"/>
      <c r="H84" s="6"/>
      <c r="I84" s="6"/>
      <c r="J84" s="6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11">
    <mergeCell ref="F6:H6"/>
    <mergeCell ref="I6:I7"/>
    <mergeCell ref="D16:D18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44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61</v>
      </c>
      <c r="C8" s="189">
        <v>8.0</v>
      </c>
      <c r="D8" s="190">
        <f>COUNTA(C21:C85)</f>
        <v>38</v>
      </c>
      <c r="E8" s="191">
        <f>COUNTA(C21:C85)</f>
        <v>38</v>
      </c>
      <c r="F8" s="192">
        <f>MIN(C21:C84)</f>
        <v>43.143</v>
      </c>
      <c r="G8" s="193">
        <f>AVERAGE(C21:C87)</f>
        <v>43.53736842</v>
      </c>
      <c r="H8" s="194">
        <f t="shared" ref="H8:H15" si="2">G8-F8</f>
        <v>0.3943684211</v>
      </c>
      <c r="I8" s="195">
        <v>0.019224537037037037</v>
      </c>
      <c r="J8" s="196">
        <f t="shared" ref="J8:K8" si="1">I8</f>
        <v>0.01922453704</v>
      </c>
      <c r="K8" s="197">
        <f t="shared" si="1"/>
        <v>0.01922453704</v>
      </c>
      <c r="L8" s="198">
        <v>135.948</v>
      </c>
      <c r="M8" s="305">
        <v>88.534</v>
      </c>
      <c r="N8" s="306" t="s">
        <v>120</v>
      </c>
      <c r="O8" s="50" t="s">
        <v>143</v>
      </c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73</v>
      </c>
      <c r="C9" s="203">
        <v>14.0</v>
      </c>
      <c r="D9" s="204">
        <f>COUNTA(D21:D85)+D8+1</f>
        <v>66</v>
      </c>
      <c r="E9" s="205">
        <f>COUNTA(D21:D85)+1</f>
        <v>28</v>
      </c>
      <c r="F9" s="298">
        <f>MIN(D21:D84)</f>
        <v>43.993</v>
      </c>
      <c r="G9" s="207">
        <f>AVERAGE(D21:D86)</f>
        <v>44.34318519</v>
      </c>
      <c r="H9" s="208">
        <f t="shared" si="2"/>
        <v>0.3501851852</v>
      </c>
      <c r="I9" s="209">
        <v>0.034652777777777775</v>
      </c>
      <c r="J9" s="210">
        <f t="shared" ref="J9:J15" si="3">I9-I8</f>
        <v>0.01542824074</v>
      </c>
      <c r="K9" s="211">
        <f>J9</f>
        <v>0.01542824074</v>
      </c>
      <c r="L9" s="212">
        <v>138.9</v>
      </c>
      <c r="M9" s="222">
        <v>90.478</v>
      </c>
      <c r="N9" s="307" t="s">
        <v>144</v>
      </c>
      <c r="O9" s="50" t="s">
        <v>131</v>
      </c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61</v>
      </c>
      <c r="C10" s="203">
        <v>21.0</v>
      </c>
      <c r="D10" s="204">
        <f>COUNTA(E21:E85)+D9+1</f>
        <v>120</v>
      </c>
      <c r="E10" s="205">
        <f>COUNTA(E21:E85)+1</f>
        <v>54</v>
      </c>
      <c r="F10" s="232">
        <f>MIN(E21:E86)</f>
        <v>42.961</v>
      </c>
      <c r="G10" s="221">
        <f>AVERAGE(E21:E87)</f>
        <v>43.71032075</v>
      </c>
      <c r="H10" s="208">
        <f t="shared" si="2"/>
        <v>0.7493207547</v>
      </c>
      <c r="I10" s="209">
        <v>0.06298611111111112</v>
      </c>
      <c r="J10" s="210">
        <f t="shared" si="3"/>
        <v>0.02833333333</v>
      </c>
      <c r="K10" s="211">
        <f t="shared" ref="K10:K15" si="4">J10+K8</f>
        <v>0.04755787037</v>
      </c>
      <c r="L10" s="226">
        <v>139.078</v>
      </c>
      <c r="M10" s="213">
        <v>91.6</v>
      </c>
      <c r="N10" s="214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73</v>
      </c>
      <c r="C11" s="203">
        <v>33.0</v>
      </c>
      <c r="D11" s="204">
        <f>COUNTA(F21:F85)+D10+1</f>
        <v>164</v>
      </c>
      <c r="E11" s="205">
        <f>COUNTA(F21:F85)+1</f>
        <v>44</v>
      </c>
      <c r="F11" s="224">
        <f>MIN(F21:F86)</f>
        <v>43.304</v>
      </c>
      <c r="G11" s="216">
        <f>AVERAGE(F21:F86)</f>
        <v>43.83639535</v>
      </c>
      <c r="H11" s="208">
        <f t="shared" si="2"/>
        <v>0.5323953488</v>
      </c>
      <c r="I11" s="209">
        <v>0.08641203703703704</v>
      </c>
      <c r="J11" s="210">
        <f t="shared" si="3"/>
        <v>0.02342592593</v>
      </c>
      <c r="K11" s="211">
        <f t="shared" si="4"/>
        <v>0.03885416667</v>
      </c>
      <c r="L11" s="217">
        <v>141.184</v>
      </c>
      <c r="M11" s="213">
        <v>91.54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23" t="s">
        <v>61</v>
      </c>
      <c r="C12" s="219">
        <v>13.0</v>
      </c>
      <c r="D12" s="204">
        <f>COUNTA(G21:G85)+D11+1</f>
        <v>205</v>
      </c>
      <c r="E12" s="205">
        <f>COUNTA(G21:G85)+1</f>
        <v>41</v>
      </c>
      <c r="F12" s="218">
        <f>MIN(G21:G86)</f>
        <v>43.24</v>
      </c>
      <c r="G12" s="216">
        <f>AVERAGE(G21:G886)</f>
        <v>43.484375</v>
      </c>
      <c r="H12" s="208">
        <f t="shared" si="2"/>
        <v>0.244375</v>
      </c>
      <c r="I12" s="209">
        <v>0.10818287037037037</v>
      </c>
      <c r="J12" s="210">
        <f t="shared" si="3"/>
        <v>0.02177083333</v>
      </c>
      <c r="K12" s="211">
        <f t="shared" si="4"/>
        <v>0.0693287037</v>
      </c>
      <c r="L12" s="212">
        <v>141.127</v>
      </c>
      <c r="M12" s="213">
        <v>91.096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23" t="s">
        <v>73</v>
      </c>
      <c r="C13" s="219">
        <v>2.0</v>
      </c>
      <c r="D13" s="204">
        <f>COUNTA(H21:H83)+D12+1</f>
        <v>257</v>
      </c>
      <c r="E13" s="205">
        <f>COUNTA(H21:H83)+1</f>
        <v>52</v>
      </c>
      <c r="F13" s="220">
        <f>MIN(H21:H85)</f>
        <v>43.178</v>
      </c>
      <c r="G13" s="221">
        <f>AVERAGE(H21:H85)</f>
        <v>43.6414902</v>
      </c>
      <c r="H13" s="208">
        <f t="shared" si="2"/>
        <v>0.4634901961</v>
      </c>
      <c r="I13" s="209">
        <v>0.1355787037037037</v>
      </c>
      <c r="J13" s="210">
        <f t="shared" si="3"/>
        <v>0.02739583333</v>
      </c>
      <c r="K13" s="211">
        <f t="shared" si="4"/>
        <v>0.06625</v>
      </c>
      <c r="L13" s="212">
        <v>137.33</v>
      </c>
      <c r="M13" s="222">
        <v>90.957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23" t="s">
        <v>61</v>
      </c>
      <c r="C14" s="219">
        <v>3.0</v>
      </c>
      <c r="D14" s="204">
        <f>COUNTA(I21:I85)+D13+1</f>
        <v>286</v>
      </c>
      <c r="E14" s="205">
        <f>COUNTA(I21:I85)+1</f>
        <v>29</v>
      </c>
      <c r="F14" s="224">
        <f>MIN(I21:I86)</f>
        <v>43.039</v>
      </c>
      <c r="G14" s="216">
        <f>AVERAGE(I21:I86)</f>
        <v>43.35003571</v>
      </c>
      <c r="H14" s="208">
        <f t="shared" si="2"/>
        <v>0.3110357143</v>
      </c>
      <c r="I14" s="209">
        <v>0.15121527777777777</v>
      </c>
      <c r="J14" s="210">
        <f t="shared" si="3"/>
        <v>0.01563657407</v>
      </c>
      <c r="K14" s="225">
        <f t="shared" si="4"/>
        <v>0.08496527778</v>
      </c>
      <c r="L14" s="226">
        <v>138.321</v>
      </c>
      <c r="M14" s="222">
        <v>90.962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73</v>
      </c>
      <c r="C15" s="229">
        <v>14.0</v>
      </c>
      <c r="D15" s="230">
        <f>COUNTA(J21:J85)+D14+1</f>
        <v>315</v>
      </c>
      <c r="E15" s="231">
        <f>COUNTA(J21:J85)+1</f>
        <v>29</v>
      </c>
      <c r="F15" s="289">
        <f>MIN(J21:J86)</f>
        <v>43.537</v>
      </c>
      <c r="G15" s="287">
        <f>AVERAGE(J21:J86)</f>
        <v>44.15592857</v>
      </c>
      <c r="H15" s="234">
        <f t="shared" si="2"/>
        <v>0.6189285714</v>
      </c>
      <c r="I15" s="235" t="str">
        <f>'Загальні результати'!G6</f>
        <v>4:00:17</v>
      </c>
      <c r="J15" s="236">
        <f t="shared" si="3"/>
        <v>0.01564814815</v>
      </c>
      <c r="K15" s="237">
        <f t="shared" si="4"/>
        <v>0.08189814815</v>
      </c>
      <c r="L15" s="238"/>
      <c r="M15" s="239"/>
      <c r="N15" s="240"/>
      <c r="O15" s="106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7"/>
      <c r="D16" s="290" t="s">
        <v>122</v>
      </c>
      <c r="E16" s="291">
        <f>AVERAGE(C21:C95,E21:E63,E65:E95,G21:G95,I21:I95)</f>
        <v>43.41194937</v>
      </c>
      <c r="F16" s="244">
        <f t="shared" ref="F16:F17" si="5">AVERAGE(F8,F10,F12,F14)</f>
        <v>43.09575</v>
      </c>
      <c r="G16" s="245">
        <f>AVERAGE(C21:C95,E21:E95,G21:G95,I21:I95)</f>
        <v>43.54869811</v>
      </c>
      <c r="H16" s="246">
        <f t="shared" ref="H16:H17" si="6">AVERAGE(H8,H10,H12,H14)</f>
        <v>0.4247749725</v>
      </c>
      <c r="I16" s="247" t="s">
        <v>145</v>
      </c>
      <c r="J16" s="248"/>
      <c r="K16" s="249" t="s">
        <v>115</v>
      </c>
      <c r="L16" s="250">
        <f>AVERAGE(L8:L14)</f>
        <v>138.8411429</v>
      </c>
      <c r="M16" s="250">
        <f>(SUM(M8:M14)+22)/7-90</f>
        <v>3.881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92"/>
      <c r="E17" s="291">
        <f>AVERAGE(D21:D95,F21:F95,H21:H62,H64:H95,J21:J95)</f>
        <v>43.88672973</v>
      </c>
      <c r="F17" s="254">
        <f t="shared" si="5"/>
        <v>43.503</v>
      </c>
      <c r="G17" s="255">
        <f>AVERAGE(D21:D95,F21:F95,H21:H95,J21:J95)</f>
        <v>43.92156376</v>
      </c>
      <c r="H17" s="256">
        <f t="shared" si="6"/>
        <v>0.4912498254</v>
      </c>
      <c r="I17" s="257" t="s">
        <v>119</v>
      </c>
      <c r="J17" s="253" t="s">
        <v>85</v>
      </c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30.0" customHeight="1">
      <c r="A18" s="252"/>
      <c r="B18" s="252"/>
      <c r="C18" s="252"/>
      <c r="D18" s="293"/>
      <c r="E18" s="291">
        <f>AVERAGE(C21:J62,C65:J79,E63:F63,G64:H64)</f>
        <v>43.6415817</v>
      </c>
      <c r="F18" s="259">
        <f>AVERAGE(F8:F15)</f>
        <v>43.299375</v>
      </c>
      <c r="G18" s="260">
        <f>AVERAGE(C21:J93)</f>
        <v>43.72907792</v>
      </c>
      <c r="H18" s="261">
        <f>AVERAGE(H8:H15)</f>
        <v>0.4580123989</v>
      </c>
      <c r="I18" s="253"/>
      <c r="J18" s="253"/>
      <c r="K18" s="253"/>
      <c r="L18" s="252"/>
      <c r="M18" s="252"/>
      <c r="N18" s="25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6"/>
      <c r="E19" s="6"/>
      <c r="F19" s="6"/>
      <c r="G19" s="6"/>
      <c r="H19" s="6"/>
      <c r="I19" s="6"/>
      <c r="J19" s="6"/>
      <c r="K19" s="6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262" t="str">
        <f>B8</f>
        <v>Подзігун Максим</v>
      </c>
      <c r="D20" s="262" t="str">
        <f>B9</f>
        <v>Голоцван Дмитро</v>
      </c>
      <c r="E20" s="3" t="str">
        <f>B10</f>
        <v>Подзігун Максим</v>
      </c>
      <c r="F20" s="3" t="str">
        <f>B11</f>
        <v>Голоцван Дмитро</v>
      </c>
      <c r="G20" s="3" t="str">
        <f>B12</f>
        <v>Подзігун Максим</v>
      </c>
      <c r="H20" s="3" t="str">
        <f>B13</f>
        <v>Голоцван Дмитро</v>
      </c>
      <c r="I20" s="3" t="str">
        <f>B14</f>
        <v>Подзігун Максим</v>
      </c>
      <c r="J20" s="262" t="str">
        <f>B15</f>
        <v>Голоцван Дмитро</v>
      </c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.75" customHeight="1">
      <c r="A21" s="3"/>
      <c r="B21" s="3">
        <v>1.0</v>
      </c>
      <c r="C21" s="263">
        <v>45.563</v>
      </c>
      <c r="D21" s="264">
        <v>44.16</v>
      </c>
      <c r="E21" s="264">
        <v>43.28</v>
      </c>
      <c r="F21" s="264">
        <v>43.772</v>
      </c>
      <c r="G21" s="264">
        <v>43.62</v>
      </c>
      <c r="H21" s="264">
        <v>43.932</v>
      </c>
      <c r="I21" s="264">
        <v>43.55</v>
      </c>
      <c r="J21" s="265">
        <v>43.88</v>
      </c>
      <c r="K21" s="6"/>
      <c r="L21" s="6"/>
      <c r="M21" s="6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2.0</v>
      </c>
      <c r="C22" s="266">
        <v>44.263</v>
      </c>
      <c r="D22" s="267">
        <v>44.194</v>
      </c>
      <c r="E22" s="267">
        <v>43.29</v>
      </c>
      <c r="F22" s="267">
        <v>43.677</v>
      </c>
      <c r="G22" s="267">
        <v>43.794</v>
      </c>
      <c r="H22" s="267">
        <v>43.626</v>
      </c>
      <c r="I22" s="267">
        <v>43.546</v>
      </c>
      <c r="J22" s="268">
        <v>43.945</v>
      </c>
      <c r="K22" s="6"/>
      <c r="L22" s="17"/>
      <c r="M22" s="17"/>
      <c r="N22" s="1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3.0</v>
      </c>
      <c r="C23" s="266">
        <v>43.911</v>
      </c>
      <c r="D23" s="267">
        <v>44.116</v>
      </c>
      <c r="E23" s="267">
        <v>43.167</v>
      </c>
      <c r="F23" s="267">
        <v>43.784</v>
      </c>
      <c r="G23" s="267">
        <v>43.457</v>
      </c>
      <c r="H23" s="267">
        <v>43.711</v>
      </c>
      <c r="I23" s="267">
        <v>43.456</v>
      </c>
      <c r="J23" s="268">
        <v>43.869</v>
      </c>
      <c r="K23" s="269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4.0</v>
      </c>
      <c r="C24" s="266">
        <v>43.754</v>
      </c>
      <c r="D24" s="267">
        <v>44.474</v>
      </c>
      <c r="E24" s="267">
        <v>43.154</v>
      </c>
      <c r="F24" s="267">
        <v>43.773</v>
      </c>
      <c r="G24" s="267">
        <v>43.595</v>
      </c>
      <c r="H24" s="267">
        <v>43.422</v>
      </c>
      <c r="I24" s="267">
        <v>43.243</v>
      </c>
      <c r="J24" s="268">
        <v>44.217</v>
      </c>
      <c r="K24" s="6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5.0</v>
      </c>
      <c r="C25" s="266">
        <v>43.639</v>
      </c>
      <c r="D25" s="267">
        <v>44.114</v>
      </c>
      <c r="E25" s="267">
        <v>43.03</v>
      </c>
      <c r="F25" s="267">
        <v>43.934</v>
      </c>
      <c r="G25" s="267">
        <v>43.78</v>
      </c>
      <c r="H25" s="267">
        <v>43.35</v>
      </c>
      <c r="I25" s="267">
        <v>43.411</v>
      </c>
      <c r="J25" s="268">
        <v>43.657</v>
      </c>
      <c r="K25" s="6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6.0</v>
      </c>
      <c r="C26" s="266">
        <v>43.732</v>
      </c>
      <c r="D26" s="267">
        <v>44.558</v>
      </c>
      <c r="E26" s="267">
        <v>43.884</v>
      </c>
      <c r="F26" s="267">
        <v>43.703</v>
      </c>
      <c r="G26" s="267">
        <v>43.88</v>
      </c>
      <c r="H26" s="267">
        <v>43.482</v>
      </c>
      <c r="I26" s="267">
        <v>43.368</v>
      </c>
      <c r="J26" s="268">
        <v>43.703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7.0</v>
      </c>
      <c r="C27" s="266">
        <v>43.537</v>
      </c>
      <c r="D27" s="267">
        <v>44.223</v>
      </c>
      <c r="E27" s="267">
        <v>43.032</v>
      </c>
      <c r="F27" s="267">
        <v>43.961</v>
      </c>
      <c r="G27" s="267">
        <v>43.349</v>
      </c>
      <c r="H27" s="267">
        <v>43.576</v>
      </c>
      <c r="I27" s="267">
        <v>43.427</v>
      </c>
      <c r="J27" s="268">
        <v>45.278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8.0</v>
      </c>
      <c r="C28" s="266">
        <v>44.287</v>
      </c>
      <c r="D28" s="267">
        <v>44.097</v>
      </c>
      <c r="E28" s="267">
        <v>43.144</v>
      </c>
      <c r="F28" s="267">
        <v>43.692</v>
      </c>
      <c r="G28" s="267">
        <v>43.317</v>
      </c>
      <c r="H28" s="267">
        <v>44.135</v>
      </c>
      <c r="I28" s="267">
        <v>43.678</v>
      </c>
      <c r="J28" s="268">
        <v>43.93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9.0</v>
      </c>
      <c r="C29" s="266">
        <v>43.212</v>
      </c>
      <c r="D29" s="267">
        <v>44.013</v>
      </c>
      <c r="E29" s="267">
        <v>43.23</v>
      </c>
      <c r="F29" s="267">
        <v>43.968</v>
      </c>
      <c r="G29" s="267">
        <v>43.371</v>
      </c>
      <c r="H29" s="267">
        <v>43.577</v>
      </c>
      <c r="I29" s="267">
        <v>43.622</v>
      </c>
      <c r="J29" s="268">
        <v>44.432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10.0</v>
      </c>
      <c r="C30" s="266">
        <v>43.199</v>
      </c>
      <c r="D30" s="267">
        <v>44.297</v>
      </c>
      <c r="E30" s="267">
        <v>43.953</v>
      </c>
      <c r="F30" s="267">
        <v>43.687</v>
      </c>
      <c r="G30" s="267">
        <v>43.495</v>
      </c>
      <c r="H30" s="267">
        <v>43.435</v>
      </c>
      <c r="I30" s="267">
        <v>43.473</v>
      </c>
      <c r="J30" s="268">
        <v>44.835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11.0</v>
      </c>
      <c r="C31" s="266">
        <v>43.837</v>
      </c>
      <c r="D31" s="267">
        <v>44.535</v>
      </c>
      <c r="E31" s="267">
        <v>43.237</v>
      </c>
      <c r="F31" s="267">
        <v>43.781</v>
      </c>
      <c r="G31" s="267">
        <v>43.598</v>
      </c>
      <c r="H31" s="267">
        <v>43.573</v>
      </c>
      <c r="I31" s="267">
        <v>43.32</v>
      </c>
      <c r="J31" s="268">
        <v>43.669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12.0</v>
      </c>
      <c r="C32" s="266">
        <v>43.446</v>
      </c>
      <c r="D32" s="267">
        <v>43.993</v>
      </c>
      <c r="E32" s="267">
        <v>43.342</v>
      </c>
      <c r="F32" s="267">
        <v>43.62</v>
      </c>
      <c r="G32" s="267">
        <v>43.435</v>
      </c>
      <c r="H32" s="267">
        <v>43.327</v>
      </c>
      <c r="I32" s="267">
        <v>43.357</v>
      </c>
      <c r="J32" s="268">
        <v>43.818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13.0</v>
      </c>
      <c r="C33" s="266">
        <v>43.213</v>
      </c>
      <c r="D33" s="267">
        <v>44.418</v>
      </c>
      <c r="E33" s="267">
        <v>43.413</v>
      </c>
      <c r="F33" s="267">
        <v>43.821</v>
      </c>
      <c r="G33" s="267">
        <v>43.385</v>
      </c>
      <c r="H33" s="267">
        <v>43.356</v>
      </c>
      <c r="I33" s="267">
        <v>43.374</v>
      </c>
      <c r="J33" s="268">
        <v>43.923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14.0</v>
      </c>
      <c r="C34" s="266">
        <v>43.315</v>
      </c>
      <c r="D34" s="267">
        <v>44.204</v>
      </c>
      <c r="E34" s="267">
        <v>43.139</v>
      </c>
      <c r="F34" s="267">
        <v>43.648</v>
      </c>
      <c r="G34" s="267">
        <v>43.421</v>
      </c>
      <c r="H34" s="267">
        <v>43.343</v>
      </c>
      <c r="I34" s="267">
        <v>43.181</v>
      </c>
      <c r="J34" s="268">
        <v>44.851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15.0</v>
      </c>
      <c r="C35" s="266">
        <v>43.178</v>
      </c>
      <c r="D35" s="267">
        <v>44.118</v>
      </c>
      <c r="E35" s="267">
        <v>43.17</v>
      </c>
      <c r="F35" s="267">
        <v>43.731</v>
      </c>
      <c r="G35" s="267">
        <v>43.509</v>
      </c>
      <c r="H35" s="267">
        <v>43.331</v>
      </c>
      <c r="I35" s="267">
        <v>43.298</v>
      </c>
      <c r="J35" s="268">
        <v>44.06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16.0</v>
      </c>
      <c r="C36" s="266">
        <v>43.43</v>
      </c>
      <c r="D36" s="267">
        <v>44.285</v>
      </c>
      <c r="E36" s="267">
        <v>43.315</v>
      </c>
      <c r="F36" s="267">
        <v>43.752</v>
      </c>
      <c r="G36" s="267">
        <v>43.532</v>
      </c>
      <c r="H36" s="267">
        <v>43.204</v>
      </c>
      <c r="I36" s="267">
        <v>43.297</v>
      </c>
      <c r="J36" s="268">
        <v>43.924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17.0</v>
      </c>
      <c r="C37" s="266">
        <v>43.387</v>
      </c>
      <c r="D37" s="267">
        <v>44.038</v>
      </c>
      <c r="E37" s="267">
        <v>42.969</v>
      </c>
      <c r="F37" s="267">
        <v>43.651</v>
      </c>
      <c r="G37" s="267">
        <v>43.554</v>
      </c>
      <c r="H37" s="267">
        <v>43.927</v>
      </c>
      <c r="I37" s="267">
        <v>43.39</v>
      </c>
      <c r="J37" s="268">
        <v>43.974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18.0</v>
      </c>
      <c r="C38" s="266">
        <v>43.23</v>
      </c>
      <c r="D38" s="267">
        <v>45.284</v>
      </c>
      <c r="E38" s="267">
        <v>43.137</v>
      </c>
      <c r="F38" s="267">
        <v>43.617</v>
      </c>
      <c r="G38" s="267">
        <v>43.803</v>
      </c>
      <c r="H38" s="267">
        <v>43.409</v>
      </c>
      <c r="I38" s="267">
        <v>43.183</v>
      </c>
      <c r="J38" s="268">
        <v>43.685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19.0</v>
      </c>
      <c r="C39" s="266">
        <v>43.305</v>
      </c>
      <c r="D39" s="267">
        <v>44.511</v>
      </c>
      <c r="E39" s="267">
        <v>43.129</v>
      </c>
      <c r="F39" s="267">
        <v>43.538</v>
      </c>
      <c r="G39" s="267">
        <v>43.612</v>
      </c>
      <c r="H39" s="267">
        <v>43.521</v>
      </c>
      <c r="I39" s="267">
        <v>43.387</v>
      </c>
      <c r="J39" s="268">
        <v>43.789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20.0</v>
      </c>
      <c r="C40" s="266">
        <v>43.828</v>
      </c>
      <c r="D40" s="267">
        <v>44.843</v>
      </c>
      <c r="E40" s="267">
        <v>42.992</v>
      </c>
      <c r="F40" s="267">
        <v>44.703</v>
      </c>
      <c r="G40" s="267">
        <v>43.331</v>
      </c>
      <c r="H40" s="267">
        <v>43.364</v>
      </c>
      <c r="I40" s="267">
        <v>43.279</v>
      </c>
      <c r="J40" s="268">
        <v>44.343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21.0</v>
      </c>
      <c r="C41" s="266">
        <v>43.628</v>
      </c>
      <c r="D41" s="267">
        <v>44.156</v>
      </c>
      <c r="E41" s="267">
        <v>43.159</v>
      </c>
      <c r="F41" s="267">
        <v>43.615</v>
      </c>
      <c r="G41" s="267">
        <v>43.805</v>
      </c>
      <c r="H41" s="267">
        <v>43.482</v>
      </c>
      <c r="I41" s="267">
        <v>43.378</v>
      </c>
      <c r="J41" s="268">
        <v>44.09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22.0</v>
      </c>
      <c r="C42" s="266">
        <v>43.436</v>
      </c>
      <c r="D42" s="267">
        <v>44.313</v>
      </c>
      <c r="E42" s="267">
        <v>43.067</v>
      </c>
      <c r="F42" s="267">
        <v>43.586</v>
      </c>
      <c r="G42" s="267">
        <v>43.409</v>
      </c>
      <c r="H42" s="267">
        <v>43.572</v>
      </c>
      <c r="I42" s="267">
        <v>43.232</v>
      </c>
      <c r="J42" s="268">
        <v>43.637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23.0</v>
      </c>
      <c r="C43" s="266">
        <v>43.288</v>
      </c>
      <c r="D43" s="267">
        <v>44.772</v>
      </c>
      <c r="E43" s="267">
        <v>43.543</v>
      </c>
      <c r="F43" s="267">
        <v>44.166</v>
      </c>
      <c r="G43" s="267">
        <v>43.344</v>
      </c>
      <c r="H43" s="267">
        <v>44.118</v>
      </c>
      <c r="I43" s="267">
        <v>43.039</v>
      </c>
      <c r="J43" s="268">
        <v>45.873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24.0</v>
      </c>
      <c r="C44" s="266">
        <v>43.451</v>
      </c>
      <c r="D44" s="267">
        <v>44.335</v>
      </c>
      <c r="E44" s="267">
        <v>43.203</v>
      </c>
      <c r="F44" s="267">
        <v>43.992</v>
      </c>
      <c r="G44" s="267">
        <v>43.269</v>
      </c>
      <c r="H44" s="267">
        <v>43.402</v>
      </c>
      <c r="I44" s="267">
        <v>43.336</v>
      </c>
      <c r="J44" s="268">
        <v>45.018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25.0</v>
      </c>
      <c r="C45" s="266">
        <v>43.397</v>
      </c>
      <c r="D45" s="267">
        <v>44.196</v>
      </c>
      <c r="E45" s="267">
        <v>43.216</v>
      </c>
      <c r="F45" s="267">
        <v>43.687</v>
      </c>
      <c r="G45" s="267">
        <v>43.432</v>
      </c>
      <c r="H45" s="267">
        <v>43.214</v>
      </c>
      <c r="I45" s="267">
        <v>43.115</v>
      </c>
      <c r="J45" s="268">
        <v>43.794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26.0</v>
      </c>
      <c r="C46" s="266">
        <v>43.368</v>
      </c>
      <c r="D46" s="267">
        <v>44.223</v>
      </c>
      <c r="E46" s="267">
        <v>43.271</v>
      </c>
      <c r="F46" s="267">
        <v>43.72</v>
      </c>
      <c r="G46" s="267">
        <v>43.553</v>
      </c>
      <c r="H46" s="267">
        <v>43.358</v>
      </c>
      <c r="I46" s="267">
        <v>43.14</v>
      </c>
      <c r="J46" s="268">
        <v>44.764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27.0</v>
      </c>
      <c r="C47" s="266">
        <v>43.36</v>
      </c>
      <c r="D47" s="267">
        <v>44.796</v>
      </c>
      <c r="E47" s="267">
        <v>42.985</v>
      </c>
      <c r="F47" s="267">
        <v>43.682</v>
      </c>
      <c r="G47" s="267">
        <v>43.312</v>
      </c>
      <c r="H47" s="267">
        <v>43.385</v>
      </c>
      <c r="I47" s="267">
        <v>43.314</v>
      </c>
      <c r="J47" s="268">
        <v>43.537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28.0</v>
      </c>
      <c r="C48" s="266">
        <v>43.273</v>
      </c>
      <c r="D48" s="267"/>
      <c r="E48" s="267">
        <v>43.195</v>
      </c>
      <c r="F48" s="267">
        <v>44.324</v>
      </c>
      <c r="G48" s="267">
        <v>43.365</v>
      </c>
      <c r="H48" s="267">
        <v>43.455</v>
      </c>
      <c r="I48" s="267">
        <v>43.407</v>
      </c>
      <c r="J48" s="268">
        <v>43.871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29.0</v>
      </c>
      <c r="C49" s="266">
        <v>43.383</v>
      </c>
      <c r="D49" s="267"/>
      <c r="E49" s="267">
        <v>43.089</v>
      </c>
      <c r="F49" s="267">
        <v>43.514</v>
      </c>
      <c r="G49" s="267">
        <v>43.24</v>
      </c>
      <c r="H49" s="267">
        <v>43.208</v>
      </c>
      <c r="I49" s="267"/>
      <c r="J49" s="268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30.0</v>
      </c>
      <c r="C50" s="266">
        <v>43.44</v>
      </c>
      <c r="D50" s="267"/>
      <c r="E50" s="267">
        <v>43.165</v>
      </c>
      <c r="F50" s="267">
        <v>43.749</v>
      </c>
      <c r="G50" s="267">
        <v>43.389</v>
      </c>
      <c r="H50" s="267">
        <v>43.547</v>
      </c>
      <c r="I50" s="267"/>
      <c r="J50" s="268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31.0</v>
      </c>
      <c r="C51" s="266">
        <v>43.143</v>
      </c>
      <c r="D51" s="267"/>
      <c r="E51" s="267">
        <v>42.961</v>
      </c>
      <c r="F51" s="267">
        <v>44.22</v>
      </c>
      <c r="G51" s="267">
        <v>43.392</v>
      </c>
      <c r="H51" s="267">
        <v>43.35</v>
      </c>
      <c r="I51" s="267"/>
      <c r="J51" s="268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32.0</v>
      </c>
      <c r="C52" s="266">
        <v>44.341</v>
      </c>
      <c r="D52" s="267"/>
      <c r="E52" s="267">
        <v>43.071</v>
      </c>
      <c r="F52" s="267">
        <v>43.914</v>
      </c>
      <c r="G52" s="267">
        <v>43.39</v>
      </c>
      <c r="H52" s="267">
        <v>43.33</v>
      </c>
      <c r="I52" s="267"/>
      <c r="J52" s="268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33.0</v>
      </c>
      <c r="C53" s="266">
        <v>43.219</v>
      </c>
      <c r="D53" s="267"/>
      <c r="E53" s="267">
        <v>43.241</v>
      </c>
      <c r="F53" s="267">
        <v>43.304</v>
      </c>
      <c r="G53" s="267">
        <v>43.405</v>
      </c>
      <c r="H53" s="267">
        <v>43.932</v>
      </c>
      <c r="I53" s="267"/>
      <c r="J53" s="268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34.0</v>
      </c>
      <c r="C54" s="266">
        <v>43.375</v>
      </c>
      <c r="D54" s="267"/>
      <c r="E54" s="267">
        <v>43.261</v>
      </c>
      <c r="F54" s="267">
        <v>44.311</v>
      </c>
      <c r="G54" s="267">
        <v>43.254</v>
      </c>
      <c r="H54" s="267">
        <v>44.152</v>
      </c>
      <c r="I54" s="267"/>
      <c r="J54" s="268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35.0</v>
      </c>
      <c r="C55" s="266">
        <v>43.212</v>
      </c>
      <c r="D55" s="267"/>
      <c r="E55" s="267">
        <v>43.46</v>
      </c>
      <c r="F55" s="267">
        <v>43.627</v>
      </c>
      <c r="G55" s="267">
        <v>43.348</v>
      </c>
      <c r="H55" s="267">
        <v>44.307</v>
      </c>
      <c r="I55" s="267"/>
      <c r="J55" s="268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36.0</v>
      </c>
      <c r="C56" s="266">
        <v>43.276</v>
      </c>
      <c r="D56" s="267"/>
      <c r="E56" s="267">
        <v>43.11</v>
      </c>
      <c r="F56" s="267">
        <v>43.493</v>
      </c>
      <c r="G56" s="267">
        <v>43.612</v>
      </c>
      <c r="H56" s="267">
        <v>43.473</v>
      </c>
      <c r="I56" s="267"/>
      <c r="J56" s="272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37.0</v>
      </c>
      <c r="C57" s="266">
        <v>43.303</v>
      </c>
      <c r="D57" s="267"/>
      <c r="E57" s="267">
        <v>44.188</v>
      </c>
      <c r="F57" s="267">
        <v>43.736</v>
      </c>
      <c r="G57" s="267">
        <v>43.479</v>
      </c>
      <c r="H57" s="267">
        <v>43.382</v>
      </c>
      <c r="I57" s="267"/>
      <c r="J57" s="272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38.0</v>
      </c>
      <c r="C58" s="266">
        <v>43.261</v>
      </c>
      <c r="D58" s="267"/>
      <c r="E58" s="267">
        <v>44.201</v>
      </c>
      <c r="F58" s="267">
        <v>43.942</v>
      </c>
      <c r="G58" s="267">
        <v>43.464</v>
      </c>
      <c r="H58" s="267">
        <v>43.333</v>
      </c>
      <c r="I58" s="267"/>
      <c r="J58" s="272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39.0</v>
      </c>
      <c r="C59" s="266"/>
      <c r="D59" s="267"/>
      <c r="E59" s="267">
        <v>43.02</v>
      </c>
      <c r="F59" s="267">
        <v>44.17</v>
      </c>
      <c r="G59" s="267">
        <v>43.561</v>
      </c>
      <c r="H59" s="267">
        <v>43.329</v>
      </c>
      <c r="I59" s="267"/>
      <c r="J59" s="272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40.0</v>
      </c>
      <c r="C60" s="266"/>
      <c r="D60" s="267"/>
      <c r="E60" s="267">
        <v>43.147</v>
      </c>
      <c r="F60" s="267">
        <v>43.944</v>
      </c>
      <c r="G60" s="267">
        <v>43.514</v>
      </c>
      <c r="H60" s="267">
        <v>43.182</v>
      </c>
      <c r="I60" s="267"/>
      <c r="J60" s="272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41.0</v>
      </c>
      <c r="C61" s="266"/>
      <c r="D61" s="267"/>
      <c r="E61" s="267">
        <v>42.989</v>
      </c>
      <c r="F61" s="267">
        <v>44.02</v>
      </c>
      <c r="G61" s="267"/>
      <c r="H61" s="267">
        <v>43.355</v>
      </c>
      <c r="I61" s="267"/>
      <c r="J61" s="272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42.0</v>
      </c>
      <c r="C62" s="270"/>
      <c r="D62" s="267"/>
      <c r="E62" s="267">
        <v>43.458</v>
      </c>
      <c r="F62" s="267">
        <v>43.945</v>
      </c>
      <c r="G62" s="267"/>
      <c r="H62" s="267">
        <v>43.483</v>
      </c>
      <c r="I62" s="267"/>
      <c r="J62" s="272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43.0</v>
      </c>
      <c r="C63" s="270"/>
      <c r="D63" s="267"/>
      <c r="E63" s="267">
        <v>44.058</v>
      </c>
      <c r="F63" s="267">
        <v>44.491</v>
      </c>
      <c r="G63" s="267"/>
      <c r="H63" s="308">
        <v>49.077</v>
      </c>
      <c r="I63" s="267"/>
      <c r="J63" s="272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44.0</v>
      </c>
      <c r="C64" s="270"/>
      <c r="D64" s="267"/>
      <c r="E64" s="301">
        <v>65.155</v>
      </c>
      <c r="F64" s="267"/>
      <c r="G64" s="271"/>
      <c r="H64" s="267">
        <v>43.891</v>
      </c>
      <c r="I64" s="267"/>
      <c r="J64" s="272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45.0</v>
      </c>
      <c r="C65" s="270"/>
      <c r="D65" s="267"/>
      <c r="E65" s="267">
        <v>43.653</v>
      </c>
      <c r="F65" s="267"/>
      <c r="G65" s="271"/>
      <c r="H65" s="267">
        <v>43.436</v>
      </c>
      <c r="I65" s="267"/>
      <c r="J65" s="272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46.0</v>
      </c>
      <c r="C66" s="270"/>
      <c r="D66" s="267"/>
      <c r="E66" s="267">
        <v>43.237</v>
      </c>
      <c r="F66" s="267"/>
      <c r="G66" s="271"/>
      <c r="H66" s="267">
        <v>43.391</v>
      </c>
      <c r="I66" s="267"/>
      <c r="J66" s="272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47.0</v>
      </c>
      <c r="C67" s="270"/>
      <c r="D67" s="267"/>
      <c r="E67" s="267">
        <v>43.796</v>
      </c>
      <c r="F67" s="267"/>
      <c r="G67" s="271"/>
      <c r="H67" s="267">
        <v>43.178</v>
      </c>
      <c r="I67" s="267"/>
      <c r="J67" s="272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48.0</v>
      </c>
      <c r="C68" s="270"/>
      <c r="D68" s="267"/>
      <c r="E68" s="267">
        <v>43.164</v>
      </c>
      <c r="F68" s="267"/>
      <c r="G68" s="271"/>
      <c r="H68" s="267">
        <v>43.565</v>
      </c>
      <c r="I68" s="267"/>
      <c r="J68" s="272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49.0</v>
      </c>
      <c r="C69" s="273"/>
      <c r="D69" s="274"/>
      <c r="E69" s="267">
        <v>43.739</v>
      </c>
      <c r="F69" s="274"/>
      <c r="G69" s="275"/>
      <c r="H69" s="276">
        <v>43.757</v>
      </c>
      <c r="I69" s="276"/>
      <c r="J69" s="277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50.0</v>
      </c>
      <c r="C70" s="273"/>
      <c r="D70" s="274"/>
      <c r="E70" s="267">
        <v>43.052</v>
      </c>
      <c r="F70" s="274"/>
      <c r="G70" s="275"/>
      <c r="H70" s="276">
        <v>43.477</v>
      </c>
      <c r="I70" s="276"/>
      <c r="J70" s="27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51.0</v>
      </c>
      <c r="C71" s="273"/>
      <c r="D71" s="274"/>
      <c r="E71" s="267">
        <v>43.39</v>
      </c>
      <c r="F71" s="275"/>
      <c r="G71" s="275"/>
      <c r="H71" s="276">
        <v>43.994</v>
      </c>
      <c r="I71" s="276"/>
      <c r="J71" s="27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52.0</v>
      </c>
      <c r="C72" s="273"/>
      <c r="D72" s="274"/>
      <c r="E72" s="267">
        <v>43.024</v>
      </c>
      <c r="F72" s="275"/>
      <c r="G72" s="275"/>
      <c r="H72" s="276"/>
      <c r="I72" s="276"/>
      <c r="J72" s="27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53.0</v>
      </c>
      <c r="C73" s="273"/>
      <c r="D73" s="274"/>
      <c r="E73" s="267">
        <v>43.372</v>
      </c>
      <c r="F73" s="275"/>
      <c r="G73" s="275"/>
      <c r="H73" s="276"/>
      <c r="I73" s="276"/>
      <c r="J73" s="27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54.0</v>
      </c>
      <c r="C74" s="273"/>
      <c r="D74" s="274"/>
      <c r="E74" s="274"/>
      <c r="F74" s="275"/>
      <c r="G74" s="275"/>
      <c r="H74" s="276"/>
      <c r="I74" s="276"/>
      <c r="J74" s="27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55.0</v>
      </c>
      <c r="C75" s="273"/>
      <c r="D75" s="274"/>
      <c r="E75" s="274"/>
      <c r="F75" s="275"/>
      <c r="G75" s="275"/>
      <c r="H75" s="276"/>
      <c r="I75" s="276"/>
      <c r="J75" s="27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56.0</v>
      </c>
      <c r="C76" s="273"/>
      <c r="D76" s="275"/>
      <c r="E76" s="274"/>
      <c r="F76" s="275"/>
      <c r="G76" s="275"/>
      <c r="H76" s="6"/>
      <c r="I76" s="276"/>
      <c r="J76" s="27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57.0</v>
      </c>
      <c r="C77" s="273"/>
      <c r="D77" s="275"/>
      <c r="E77" s="274"/>
      <c r="F77" s="275"/>
      <c r="G77" s="275"/>
      <c r="H77" s="6"/>
      <c r="I77" s="276"/>
      <c r="J77" s="27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58.0</v>
      </c>
      <c r="C78" s="278"/>
      <c r="D78" s="6"/>
      <c r="E78" s="276"/>
      <c r="F78" s="6"/>
      <c r="G78" s="6"/>
      <c r="H78" s="6"/>
      <c r="I78" s="276"/>
      <c r="J78" s="27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59.0</v>
      </c>
      <c r="C79" s="278"/>
      <c r="D79" s="6"/>
      <c r="E79" s="276"/>
      <c r="F79" s="6"/>
      <c r="G79" s="6"/>
      <c r="H79" s="6"/>
      <c r="I79" s="276"/>
      <c r="J79" s="277"/>
      <c r="K79" s="6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60.0</v>
      </c>
      <c r="C80" s="278"/>
      <c r="D80" s="6"/>
      <c r="E80" s="276"/>
      <c r="F80" s="6"/>
      <c r="G80" s="6"/>
      <c r="H80" s="6"/>
      <c r="I80" s="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61.0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62.0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63.0</v>
      </c>
      <c r="C83" s="279"/>
      <c r="D83" s="280"/>
      <c r="E83" s="280"/>
      <c r="F83" s="280"/>
      <c r="G83" s="280"/>
      <c r="H83" s="280"/>
      <c r="I83" s="280"/>
      <c r="J83" s="281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/>
      <c r="C84" s="3"/>
      <c r="D84" s="6"/>
      <c r="E84" s="6"/>
      <c r="F84" s="6"/>
      <c r="G84" s="6"/>
      <c r="H84" s="6"/>
      <c r="I84" s="6"/>
      <c r="J84" s="6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11">
    <mergeCell ref="F6:H6"/>
    <mergeCell ref="I6:I7"/>
    <mergeCell ref="D16:D18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46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43</v>
      </c>
      <c r="C8" s="189">
        <v>33.0</v>
      </c>
      <c r="D8" s="190">
        <f>COUNTA(C21:C85)</f>
        <v>28</v>
      </c>
      <c r="E8" s="191">
        <f>COUNTA(C21:C85)</f>
        <v>28</v>
      </c>
      <c r="F8" s="192">
        <f>MIN(C21:C84)</f>
        <v>43.008</v>
      </c>
      <c r="G8" s="193">
        <f>AVERAGE(C21:C87)</f>
        <v>43.39003571</v>
      </c>
      <c r="H8" s="194">
        <f t="shared" ref="H8:H15" si="2">G8-F8</f>
        <v>0.3820357143</v>
      </c>
      <c r="I8" s="195">
        <v>0.01412037037037037</v>
      </c>
      <c r="J8" s="196">
        <f t="shared" ref="J8:K8" si="1">I8</f>
        <v>0.01412037037</v>
      </c>
      <c r="K8" s="197">
        <f t="shared" si="1"/>
        <v>0.01412037037</v>
      </c>
      <c r="L8" s="303">
        <v>109.259</v>
      </c>
      <c r="M8" s="199">
        <v>91.157</v>
      </c>
      <c r="N8" s="288" t="s">
        <v>139</v>
      </c>
      <c r="O8" s="50" t="s">
        <v>140</v>
      </c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77</v>
      </c>
      <c r="C9" s="203">
        <v>13.0</v>
      </c>
      <c r="D9" s="204">
        <f>COUNTA(D21:D85)+D8+1</f>
        <v>48</v>
      </c>
      <c r="E9" s="205">
        <f>COUNTA(D21:D85)+1</f>
        <v>20</v>
      </c>
      <c r="F9" s="206">
        <f>MIN(D21:D84)</f>
        <v>43.708</v>
      </c>
      <c r="G9" s="207">
        <f>AVERAGE(D21:D86)</f>
        <v>44.13373684</v>
      </c>
      <c r="H9" s="208">
        <f t="shared" si="2"/>
        <v>0.4257368421</v>
      </c>
      <c r="I9" s="209">
        <v>0.02508101851851852</v>
      </c>
      <c r="J9" s="210">
        <f t="shared" ref="J9:J15" si="3">I9-I8</f>
        <v>0.01096064815</v>
      </c>
      <c r="K9" s="211">
        <f>J9</f>
        <v>0.01096064815</v>
      </c>
      <c r="L9" s="212">
        <v>138.338</v>
      </c>
      <c r="M9" s="222">
        <v>90.91</v>
      </c>
      <c r="N9" s="309" t="s">
        <v>120</v>
      </c>
      <c r="O9" s="50" t="s">
        <v>121</v>
      </c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43</v>
      </c>
      <c r="C10" s="203">
        <v>11.0</v>
      </c>
      <c r="D10" s="204">
        <f>COUNTA(E21:E85)+D9+1</f>
        <v>93</v>
      </c>
      <c r="E10" s="205">
        <f>COUNTA(E21:E85)+1</f>
        <v>45</v>
      </c>
      <c r="F10" s="218">
        <f>MIN(E21:E86)</f>
        <v>42.789</v>
      </c>
      <c r="G10" s="216">
        <f>AVERAGE(E21:E87)</f>
        <v>43.18418182</v>
      </c>
      <c r="H10" s="208">
        <f t="shared" si="2"/>
        <v>0.3951818182</v>
      </c>
      <c r="I10" s="209">
        <v>0.04868055555555555</v>
      </c>
      <c r="J10" s="210">
        <f t="shared" si="3"/>
        <v>0.02359953704</v>
      </c>
      <c r="K10" s="211">
        <f t="shared" ref="K10:K15" si="4">J10+K8</f>
        <v>0.03771990741</v>
      </c>
      <c r="L10" s="217">
        <v>140.152</v>
      </c>
      <c r="M10" s="222">
        <v>90.591</v>
      </c>
      <c r="N10" s="309" t="s">
        <v>120</v>
      </c>
      <c r="O10" s="50" t="s">
        <v>146</v>
      </c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77</v>
      </c>
      <c r="C11" s="203">
        <v>10.0</v>
      </c>
      <c r="D11" s="204">
        <f>COUNTA(F21:F85)+D10+1</f>
        <v>143</v>
      </c>
      <c r="E11" s="205">
        <f>COUNTA(F21:F85)+1</f>
        <v>50</v>
      </c>
      <c r="F11" s="220">
        <f>MIN(F21:F86)</f>
        <v>43.364</v>
      </c>
      <c r="G11" s="221">
        <f>AVERAGE(F21:F86)</f>
        <v>44.77346939</v>
      </c>
      <c r="H11" s="208">
        <f t="shared" si="2"/>
        <v>1.409469388</v>
      </c>
      <c r="I11" s="209">
        <v>0.07569444444444444</v>
      </c>
      <c r="J11" s="210">
        <f t="shared" si="3"/>
        <v>0.02701388889</v>
      </c>
      <c r="K11" s="211">
        <f t="shared" si="4"/>
        <v>0.03797453704</v>
      </c>
      <c r="L11" s="217">
        <v>139.947</v>
      </c>
      <c r="M11" s="222">
        <v>90.977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23" t="s">
        <v>43</v>
      </c>
      <c r="C12" s="219">
        <v>5.0</v>
      </c>
      <c r="D12" s="204">
        <f>COUNTA(G21:G85)+D11+1</f>
        <v>200</v>
      </c>
      <c r="E12" s="205">
        <f>COUNTA(G21:G85)+1</f>
        <v>57</v>
      </c>
      <c r="F12" s="224">
        <f>MIN(G21:G86)</f>
        <v>42.901</v>
      </c>
      <c r="G12" s="216">
        <f>AVERAGE(G21:G886)</f>
        <v>43.24121429</v>
      </c>
      <c r="H12" s="208">
        <f t="shared" si="2"/>
        <v>0.3402142857</v>
      </c>
      <c r="I12" s="209">
        <v>0.10533564814814815</v>
      </c>
      <c r="J12" s="210">
        <f t="shared" si="3"/>
        <v>0.0296412037</v>
      </c>
      <c r="K12" s="211">
        <f t="shared" si="4"/>
        <v>0.06736111111</v>
      </c>
      <c r="L12" s="212">
        <v>140.28</v>
      </c>
      <c r="M12" s="213">
        <v>93.007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23" t="s">
        <v>77</v>
      </c>
      <c r="C13" s="219">
        <v>14.0</v>
      </c>
      <c r="D13" s="204">
        <f>COUNTA(H21:H83)+D12+1</f>
        <v>249</v>
      </c>
      <c r="E13" s="205">
        <f>COUNTA(H21:H83)+1</f>
        <v>49</v>
      </c>
      <c r="F13" s="218">
        <f>MIN(H21:H85)</f>
        <v>43.557</v>
      </c>
      <c r="G13" s="216">
        <f>AVERAGE(H21:H85)</f>
        <v>44.27389583</v>
      </c>
      <c r="H13" s="208">
        <f t="shared" si="2"/>
        <v>0.7168958333</v>
      </c>
      <c r="I13" s="209">
        <v>0.1315625</v>
      </c>
      <c r="J13" s="210">
        <f t="shared" si="3"/>
        <v>0.02622685185</v>
      </c>
      <c r="K13" s="211">
        <f t="shared" si="4"/>
        <v>0.06420138889</v>
      </c>
      <c r="L13" s="212">
        <v>137.104</v>
      </c>
      <c r="M13" s="213">
        <v>91.35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23" t="s">
        <v>43</v>
      </c>
      <c r="C14" s="219">
        <v>44.0</v>
      </c>
      <c r="D14" s="204">
        <f>COUNTA(I21:I85)+D13+1</f>
        <v>290</v>
      </c>
      <c r="E14" s="205">
        <f>COUNTA(I21:I85)+1</f>
        <v>41</v>
      </c>
      <c r="F14" s="232">
        <f>MIN(I21:I86)</f>
        <v>42.71</v>
      </c>
      <c r="G14" s="221">
        <f>AVERAGE(I21:I86)</f>
        <v>43.384325</v>
      </c>
      <c r="H14" s="208">
        <f t="shared" si="2"/>
        <v>0.674325</v>
      </c>
      <c r="I14" s="209">
        <v>0.15322916666666667</v>
      </c>
      <c r="J14" s="210">
        <f t="shared" si="3"/>
        <v>0.02166666667</v>
      </c>
      <c r="K14" s="225">
        <f t="shared" si="4"/>
        <v>0.08902777778</v>
      </c>
      <c r="L14" s="226">
        <v>138.694</v>
      </c>
      <c r="M14" s="222">
        <v>90.259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77</v>
      </c>
      <c r="C15" s="229">
        <v>6.0</v>
      </c>
      <c r="D15" s="230">
        <f>COUNTA(J21:J85)+D14+1</f>
        <v>315</v>
      </c>
      <c r="E15" s="231">
        <f>COUNTA(J21:J85)+1</f>
        <v>25</v>
      </c>
      <c r="F15" s="286">
        <f>MIN(J21:J86)</f>
        <v>43.637</v>
      </c>
      <c r="G15" s="287">
        <f>AVERAGE(J21:J86)</f>
        <v>44.27483333</v>
      </c>
      <c r="H15" s="234">
        <f t="shared" si="2"/>
        <v>0.6378333333</v>
      </c>
      <c r="I15" s="235" t="str">
        <f>'Загальні результати'!G6</f>
        <v>4:00:17</v>
      </c>
      <c r="J15" s="236">
        <f t="shared" si="3"/>
        <v>0.01363425926</v>
      </c>
      <c r="K15" s="237">
        <f t="shared" si="4"/>
        <v>0.07783564815</v>
      </c>
      <c r="L15" s="238"/>
      <c r="M15" s="239"/>
      <c r="N15" s="240"/>
      <c r="O15" s="106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3"/>
      <c r="D16" s="290" t="s">
        <v>122</v>
      </c>
      <c r="E16" s="291">
        <f>AVERAGE(C21:C95,E21:E63,E65:E95,G21:G95,I23:I95,I21)</f>
        <v>43.22824096</v>
      </c>
      <c r="F16" s="244">
        <f t="shared" ref="F16:F17" si="5">AVERAGE(F8,F10,F12,F14)</f>
        <v>42.852</v>
      </c>
      <c r="G16" s="245">
        <f>AVERAGE(C21:C95,E21:E95,G21:G95,I21:I95)</f>
        <v>43.28515476</v>
      </c>
      <c r="H16" s="246">
        <f t="shared" ref="H16:H17" si="6">AVERAGE(H8,H10,H12,H14)</f>
        <v>0.4479392045</v>
      </c>
      <c r="I16" s="247" t="s">
        <v>119</v>
      </c>
      <c r="J16" s="248"/>
      <c r="K16" s="249" t="s">
        <v>115</v>
      </c>
      <c r="L16" s="250">
        <f>AVERAGE(L8:L14)</f>
        <v>134.8248571</v>
      </c>
      <c r="M16" s="250">
        <f>AVERAGE(M8:M14)-90</f>
        <v>1.178714286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92"/>
      <c r="E17" s="291">
        <f>AVERAGE(D21:D95,F21:F33,F35:F95,H21:H95,J21:J95)</f>
        <v>44.11892086</v>
      </c>
      <c r="F17" s="254">
        <f t="shared" si="5"/>
        <v>43.5665</v>
      </c>
      <c r="G17" s="255">
        <f>AVERAGE(D21:D95,F21:F95,H21:H95,J21:J95)</f>
        <v>44.42988571</v>
      </c>
      <c r="H17" s="256">
        <f t="shared" si="6"/>
        <v>0.7974838491</v>
      </c>
      <c r="I17" s="257" t="s">
        <v>117</v>
      </c>
      <c r="J17" s="253" t="s">
        <v>85</v>
      </c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30.0" customHeight="1">
      <c r="A18" s="252"/>
      <c r="B18" s="252"/>
      <c r="C18" s="252"/>
      <c r="D18" s="293"/>
      <c r="E18" s="291">
        <f>AVERAGE(C21:J62,C65:J79,E63:F63,G64:H64)</f>
        <v>43.80922039</v>
      </c>
      <c r="F18" s="259">
        <f>AVERAGE(F8:F15)</f>
        <v>43.20925</v>
      </c>
      <c r="G18" s="260">
        <f>AVERAGE(C21:J93)</f>
        <v>43.80548701</v>
      </c>
      <c r="H18" s="261">
        <f>AVERAGE(H8:H15)</f>
        <v>0.6227115268</v>
      </c>
      <c r="I18" s="253"/>
      <c r="J18" s="253"/>
      <c r="K18" s="253"/>
      <c r="L18" s="252"/>
      <c r="M18" s="252"/>
      <c r="N18" s="25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6"/>
      <c r="E19" s="6"/>
      <c r="F19" s="6"/>
      <c r="G19" s="6"/>
      <c r="H19" s="6"/>
      <c r="I19" s="6"/>
      <c r="J19" s="6"/>
      <c r="K19" s="6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262" t="str">
        <f>B8</f>
        <v>Ференс Дмитро</v>
      </c>
      <c r="D20" s="262" t="str">
        <f>B9</f>
        <v>Гуцуляк Ігор</v>
      </c>
      <c r="E20" s="3" t="str">
        <f>B10</f>
        <v>Ференс Дмитро</v>
      </c>
      <c r="F20" s="3" t="str">
        <f>B11</f>
        <v>Гуцуляк Ігор</v>
      </c>
      <c r="G20" s="3" t="str">
        <f>B12</f>
        <v>Ференс Дмитро</v>
      </c>
      <c r="H20" s="3" t="str">
        <f>B13</f>
        <v>Гуцуляк Ігор</v>
      </c>
      <c r="I20" s="3" t="str">
        <f>B14</f>
        <v>Ференс Дмитро</v>
      </c>
      <c r="J20" s="262" t="str">
        <f>B15</f>
        <v>Гуцуляк Ігор</v>
      </c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.75" customHeight="1">
      <c r="A21" s="3"/>
      <c r="B21" s="3">
        <v>1.0</v>
      </c>
      <c r="C21" s="263">
        <v>44.976</v>
      </c>
      <c r="D21" s="264">
        <v>43.983</v>
      </c>
      <c r="E21" s="264">
        <v>43.262</v>
      </c>
      <c r="F21" s="264">
        <v>43.99</v>
      </c>
      <c r="G21" s="264">
        <v>43.146</v>
      </c>
      <c r="H21" s="264">
        <v>44.858</v>
      </c>
      <c r="I21" s="264">
        <v>43.904</v>
      </c>
      <c r="J21" s="265">
        <v>44.069</v>
      </c>
      <c r="K21" s="6"/>
      <c r="L21" s="6"/>
      <c r="M21" s="6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2.0</v>
      </c>
      <c r="C22" s="266">
        <v>44.447</v>
      </c>
      <c r="D22" s="267">
        <v>44.061</v>
      </c>
      <c r="E22" s="267">
        <v>43.739</v>
      </c>
      <c r="F22" s="267">
        <v>43.478</v>
      </c>
      <c r="G22" s="267">
        <v>43.229</v>
      </c>
      <c r="H22" s="267">
        <v>43.745</v>
      </c>
      <c r="I22" s="308">
        <v>52.745</v>
      </c>
      <c r="J22" s="268">
        <v>43.859</v>
      </c>
      <c r="K22" s="6"/>
      <c r="L22" s="17"/>
      <c r="M22" s="17"/>
      <c r="N22" s="1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3.0</v>
      </c>
      <c r="C23" s="266">
        <v>43.491</v>
      </c>
      <c r="D23" s="267">
        <v>44.175</v>
      </c>
      <c r="E23" s="267">
        <v>44.202</v>
      </c>
      <c r="F23" s="267">
        <v>43.976</v>
      </c>
      <c r="G23" s="267">
        <v>43.193</v>
      </c>
      <c r="H23" s="267">
        <v>44.452</v>
      </c>
      <c r="I23" s="267">
        <v>43.925</v>
      </c>
      <c r="J23" s="268">
        <v>43.938</v>
      </c>
      <c r="K23" s="269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4.0</v>
      </c>
      <c r="C24" s="266">
        <v>43.017</v>
      </c>
      <c r="D24" s="267">
        <v>45.196</v>
      </c>
      <c r="E24" s="267">
        <v>43.413</v>
      </c>
      <c r="F24" s="267">
        <v>43.607</v>
      </c>
      <c r="G24" s="267">
        <v>43.141</v>
      </c>
      <c r="H24" s="267">
        <v>43.655</v>
      </c>
      <c r="I24" s="267">
        <v>43.186</v>
      </c>
      <c r="J24" s="268">
        <v>43.943</v>
      </c>
      <c r="K24" s="6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5.0</v>
      </c>
      <c r="C25" s="266">
        <v>43.177</v>
      </c>
      <c r="D25" s="267">
        <v>44.656</v>
      </c>
      <c r="E25" s="267">
        <v>43.19</v>
      </c>
      <c r="F25" s="267">
        <v>44.266</v>
      </c>
      <c r="G25" s="267">
        <v>43.13</v>
      </c>
      <c r="H25" s="267">
        <v>44.015</v>
      </c>
      <c r="I25" s="267">
        <v>43.053</v>
      </c>
      <c r="J25" s="268">
        <v>44.377</v>
      </c>
      <c r="K25" s="6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6.0</v>
      </c>
      <c r="C26" s="266">
        <v>43.24</v>
      </c>
      <c r="D26" s="267">
        <v>43.914</v>
      </c>
      <c r="E26" s="267">
        <v>43.16</v>
      </c>
      <c r="F26" s="267">
        <v>44.97</v>
      </c>
      <c r="G26" s="267">
        <v>43.13</v>
      </c>
      <c r="H26" s="267">
        <v>44.023</v>
      </c>
      <c r="I26" s="267">
        <v>43.074</v>
      </c>
      <c r="J26" s="268">
        <v>45.342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7.0</v>
      </c>
      <c r="C27" s="266">
        <v>43.367</v>
      </c>
      <c r="D27" s="267">
        <v>43.751</v>
      </c>
      <c r="E27" s="267">
        <v>43.344</v>
      </c>
      <c r="F27" s="267">
        <v>43.445</v>
      </c>
      <c r="G27" s="267">
        <v>43.046</v>
      </c>
      <c r="H27" s="267">
        <v>43.557</v>
      </c>
      <c r="I27" s="267">
        <v>43.316</v>
      </c>
      <c r="J27" s="268">
        <v>43.871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8.0</v>
      </c>
      <c r="C28" s="266">
        <v>43.67</v>
      </c>
      <c r="D28" s="267">
        <v>43.759</v>
      </c>
      <c r="E28" s="267">
        <v>43.079</v>
      </c>
      <c r="F28" s="267">
        <v>43.444</v>
      </c>
      <c r="G28" s="267">
        <v>43.393</v>
      </c>
      <c r="H28" s="267">
        <v>43.933</v>
      </c>
      <c r="I28" s="267">
        <v>43.139</v>
      </c>
      <c r="J28" s="268">
        <v>44.523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9.0</v>
      </c>
      <c r="C29" s="266">
        <v>44.164</v>
      </c>
      <c r="D29" s="267">
        <v>43.905</v>
      </c>
      <c r="E29" s="267">
        <v>43.033</v>
      </c>
      <c r="F29" s="267">
        <v>44.034</v>
      </c>
      <c r="G29" s="267">
        <v>42.991</v>
      </c>
      <c r="H29" s="267">
        <v>44.01</v>
      </c>
      <c r="I29" s="267">
        <v>43.521</v>
      </c>
      <c r="J29" s="268">
        <v>43.777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10.0</v>
      </c>
      <c r="C30" s="266">
        <v>43.111</v>
      </c>
      <c r="D30" s="267">
        <v>44.251</v>
      </c>
      <c r="E30" s="267">
        <v>43.804</v>
      </c>
      <c r="F30" s="267">
        <v>44.005</v>
      </c>
      <c r="G30" s="267">
        <v>43.25</v>
      </c>
      <c r="H30" s="267">
        <v>44.958</v>
      </c>
      <c r="I30" s="267">
        <v>43.26</v>
      </c>
      <c r="J30" s="268">
        <v>43.853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11.0</v>
      </c>
      <c r="C31" s="266">
        <v>43.186</v>
      </c>
      <c r="D31" s="267">
        <v>45.267</v>
      </c>
      <c r="E31" s="267">
        <v>43.178</v>
      </c>
      <c r="F31" s="267">
        <v>43.697</v>
      </c>
      <c r="G31" s="267">
        <v>43.127</v>
      </c>
      <c r="H31" s="267">
        <v>44.125</v>
      </c>
      <c r="I31" s="267">
        <v>43.429</v>
      </c>
      <c r="J31" s="268">
        <v>43.755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12.0</v>
      </c>
      <c r="C32" s="266">
        <v>43.475</v>
      </c>
      <c r="D32" s="267">
        <v>43.971</v>
      </c>
      <c r="E32" s="267">
        <v>42.976</v>
      </c>
      <c r="F32" s="267">
        <v>43.632</v>
      </c>
      <c r="G32" s="267">
        <v>43.26</v>
      </c>
      <c r="H32" s="267">
        <v>44.003</v>
      </c>
      <c r="I32" s="267">
        <v>43.253</v>
      </c>
      <c r="J32" s="268">
        <v>43.673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13.0</v>
      </c>
      <c r="C33" s="266">
        <v>43.25</v>
      </c>
      <c r="D33" s="267">
        <v>43.804</v>
      </c>
      <c r="E33" s="267">
        <v>42.867</v>
      </c>
      <c r="F33" s="267">
        <v>44.419</v>
      </c>
      <c r="G33" s="267">
        <v>43.135</v>
      </c>
      <c r="H33" s="267">
        <v>43.832</v>
      </c>
      <c r="I33" s="267">
        <v>43.068</v>
      </c>
      <c r="J33" s="268">
        <v>44.415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14.0</v>
      </c>
      <c r="C34" s="266">
        <v>43.135</v>
      </c>
      <c r="D34" s="267">
        <v>43.708</v>
      </c>
      <c r="E34" s="267">
        <v>42.888</v>
      </c>
      <c r="F34" s="301">
        <v>87.654</v>
      </c>
      <c r="G34" s="267">
        <v>43.048</v>
      </c>
      <c r="H34" s="267">
        <v>44.045</v>
      </c>
      <c r="I34" s="267">
        <v>42.933</v>
      </c>
      <c r="J34" s="268">
        <v>43.749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15.0</v>
      </c>
      <c r="C35" s="266">
        <v>43.308</v>
      </c>
      <c r="D35" s="267">
        <v>44.032</v>
      </c>
      <c r="E35" s="267">
        <v>42.866</v>
      </c>
      <c r="F35" s="267">
        <v>44.408</v>
      </c>
      <c r="G35" s="267">
        <v>43.316</v>
      </c>
      <c r="H35" s="267">
        <v>44.057</v>
      </c>
      <c r="I35" s="267">
        <v>42.849</v>
      </c>
      <c r="J35" s="268">
        <v>43.852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16.0</v>
      </c>
      <c r="C36" s="266">
        <v>43.45</v>
      </c>
      <c r="D36" s="267">
        <v>43.92</v>
      </c>
      <c r="E36" s="267">
        <v>43.009</v>
      </c>
      <c r="F36" s="267">
        <v>43.91</v>
      </c>
      <c r="G36" s="267">
        <v>43.235</v>
      </c>
      <c r="H36" s="267">
        <v>44.89</v>
      </c>
      <c r="I36" s="267">
        <v>42.968</v>
      </c>
      <c r="J36" s="268">
        <v>43.767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17.0</v>
      </c>
      <c r="C37" s="266">
        <v>43.147</v>
      </c>
      <c r="D37" s="267">
        <v>44.233</v>
      </c>
      <c r="E37" s="267">
        <v>43.024</v>
      </c>
      <c r="F37" s="267">
        <v>43.766</v>
      </c>
      <c r="G37" s="267">
        <v>43.105</v>
      </c>
      <c r="H37" s="267">
        <v>44.163</v>
      </c>
      <c r="I37" s="267">
        <v>42.905</v>
      </c>
      <c r="J37" s="268">
        <v>44.288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18.0</v>
      </c>
      <c r="C38" s="266">
        <v>43.136</v>
      </c>
      <c r="D38" s="267">
        <v>43.945</v>
      </c>
      <c r="E38" s="267">
        <v>43.108</v>
      </c>
      <c r="F38" s="267">
        <v>43.714</v>
      </c>
      <c r="G38" s="267">
        <v>43.189</v>
      </c>
      <c r="H38" s="267">
        <v>43.988</v>
      </c>
      <c r="I38" s="267">
        <v>42.896</v>
      </c>
      <c r="J38" s="268">
        <v>44.214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19.0</v>
      </c>
      <c r="C39" s="266">
        <v>43.008</v>
      </c>
      <c r="D39" s="267">
        <v>44.01</v>
      </c>
      <c r="E39" s="267">
        <v>42.961</v>
      </c>
      <c r="F39" s="267">
        <v>44.282</v>
      </c>
      <c r="G39" s="267">
        <v>43.138</v>
      </c>
      <c r="H39" s="267">
        <v>43.877</v>
      </c>
      <c r="I39" s="267">
        <v>43.407</v>
      </c>
      <c r="J39" s="268">
        <v>47.936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20.0</v>
      </c>
      <c r="C40" s="266">
        <v>43.404</v>
      </c>
      <c r="D40" s="267"/>
      <c r="E40" s="267">
        <v>42.97</v>
      </c>
      <c r="F40" s="267">
        <v>45.816</v>
      </c>
      <c r="G40" s="267">
        <v>43.221</v>
      </c>
      <c r="H40" s="267">
        <v>44.603</v>
      </c>
      <c r="I40" s="267">
        <v>43.03</v>
      </c>
      <c r="J40" s="268">
        <v>46.28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21.0</v>
      </c>
      <c r="C41" s="266">
        <v>43.135</v>
      </c>
      <c r="D41" s="267"/>
      <c r="E41" s="267">
        <v>43.167</v>
      </c>
      <c r="F41" s="267">
        <v>43.59</v>
      </c>
      <c r="G41" s="267">
        <v>43.141</v>
      </c>
      <c r="H41" s="267">
        <v>44.428</v>
      </c>
      <c r="I41" s="267">
        <v>43.703</v>
      </c>
      <c r="J41" s="268">
        <v>43.637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22.0</v>
      </c>
      <c r="C42" s="266">
        <v>43.241</v>
      </c>
      <c r="D42" s="267"/>
      <c r="E42" s="267">
        <v>42.878</v>
      </c>
      <c r="F42" s="267">
        <v>43.886</v>
      </c>
      <c r="G42" s="267">
        <v>43.147</v>
      </c>
      <c r="H42" s="267">
        <v>44.025</v>
      </c>
      <c r="I42" s="267">
        <v>44.297</v>
      </c>
      <c r="J42" s="268">
        <v>43.999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23.0</v>
      </c>
      <c r="C43" s="266">
        <v>43.241</v>
      </c>
      <c r="D43" s="267"/>
      <c r="E43" s="267">
        <v>43.414</v>
      </c>
      <c r="F43" s="267">
        <v>45.027</v>
      </c>
      <c r="G43" s="267">
        <v>43.046</v>
      </c>
      <c r="H43" s="267">
        <v>45.191</v>
      </c>
      <c r="I43" s="267">
        <v>43.604</v>
      </c>
      <c r="J43" s="268">
        <v>43.733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24.0</v>
      </c>
      <c r="C44" s="266">
        <v>43.355</v>
      </c>
      <c r="D44" s="267"/>
      <c r="E44" s="267">
        <v>42.917</v>
      </c>
      <c r="F44" s="267">
        <v>43.709</v>
      </c>
      <c r="G44" s="267">
        <v>43.448</v>
      </c>
      <c r="H44" s="267">
        <v>44.327</v>
      </c>
      <c r="I44" s="267">
        <v>42.89</v>
      </c>
      <c r="J44" s="268">
        <v>43.746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25.0</v>
      </c>
      <c r="C45" s="266">
        <v>43.042</v>
      </c>
      <c r="D45" s="267"/>
      <c r="E45" s="267">
        <v>44.44</v>
      </c>
      <c r="F45" s="267">
        <v>43.801</v>
      </c>
      <c r="G45" s="267">
        <v>43.062</v>
      </c>
      <c r="H45" s="267">
        <v>44.093</v>
      </c>
      <c r="I45" s="267">
        <v>43.179</v>
      </c>
      <c r="J45" s="268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26.0</v>
      </c>
      <c r="C46" s="266">
        <v>43.041</v>
      </c>
      <c r="D46" s="267"/>
      <c r="E46" s="267">
        <v>43.044</v>
      </c>
      <c r="F46" s="267">
        <v>43.744</v>
      </c>
      <c r="G46" s="267">
        <v>43.093</v>
      </c>
      <c r="H46" s="267">
        <v>44.11</v>
      </c>
      <c r="I46" s="267">
        <v>42.83</v>
      </c>
      <c r="J46" s="268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27.0</v>
      </c>
      <c r="C47" s="266">
        <v>43.1</v>
      </c>
      <c r="D47" s="267"/>
      <c r="E47" s="267">
        <v>42.839</v>
      </c>
      <c r="F47" s="267">
        <v>43.969</v>
      </c>
      <c r="G47" s="267">
        <v>43.139</v>
      </c>
      <c r="H47" s="267">
        <v>44.3</v>
      </c>
      <c r="I47" s="267">
        <v>43.053</v>
      </c>
      <c r="J47" s="268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28.0</v>
      </c>
      <c r="C48" s="266">
        <v>43.607</v>
      </c>
      <c r="D48" s="267"/>
      <c r="E48" s="267">
        <v>43.015</v>
      </c>
      <c r="F48" s="267">
        <v>43.364</v>
      </c>
      <c r="G48" s="267">
        <v>42.98</v>
      </c>
      <c r="H48" s="267">
        <v>43.905</v>
      </c>
      <c r="I48" s="267">
        <v>42.939</v>
      </c>
      <c r="J48" s="268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29.0</v>
      </c>
      <c r="C49" s="266"/>
      <c r="D49" s="267"/>
      <c r="E49" s="267">
        <v>43.166</v>
      </c>
      <c r="F49" s="267">
        <v>43.764</v>
      </c>
      <c r="G49" s="267">
        <v>42.901</v>
      </c>
      <c r="H49" s="267">
        <v>44.523</v>
      </c>
      <c r="I49" s="267">
        <v>42.948</v>
      </c>
      <c r="J49" s="268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30.0</v>
      </c>
      <c r="C50" s="266"/>
      <c r="D50" s="267"/>
      <c r="E50" s="267">
        <v>42.789</v>
      </c>
      <c r="F50" s="267">
        <v>43.621</v>
      </c>
      <c r="G50" s="267">
        <v>43.48</v>
      </c>
      <c r="H50" s="267">
        <v>44.31</v>
      </c>
      <c r="I50" s="267">
        <v>43.085</v>
      </c>
      <c r="J50" s="268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31.0</v>
      </c>
      <c r="C51" s="266"/>
      <c r="D51" s="267"/>
      <c r="E51" s="267">
        <v>43.023</v>
      </c>
      <c r="F51" s="267">
        <v>43.783</v>
      </c>
      <c r="G51" s="267">
        <v>43.609</v>
      </c>
      <c r="H51" s="267">
        <v>44.293</v>
      </c>
      <c r="I51" s="267">
        <v>42.924</v>
      </c>
      <c r="J51" s="268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32.0</v>
      </c>
      <c r="C52" s="266"/>
      <c r="D52" s="267"/>
      <c r="E52" s="267">
        <v>43.053</v>
      </c>
      <c r="F52" s="267">
        <v>43.708</v>
      </c>
      <c r="G52" s="267">
        <v>43.171</v>
      </c>
      <c r="H52" s="267">
        <v>44.244</v>
      </c>
      <c r="I52" s="267">
        <v>42.977</v>
      </c>
      <c r="J52" s="268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33.0</v>
      </c>
      <c r="C53" s="266"/>
      <c r="D53" s="267"/>
      <c r="E53" s="267">
        <v>44.079</v>
      </c>
      <c r="F53" s="267">
        <v>43.614</v>
      </c>
      <c r="G53" s="267">
        <v>44.075</v>
      </c>
      <c r="H53" s="267">
        <v>44.287</v>
      </c>
      <c r="I53" s="267">
        <v>42.747</v>
      </c>
      <c r="J53" s="268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34.0</v>
      </c>
      <c r="C54" s="266"/>
      <c r="D54" s="267"/>
      <c r="E54" s="267">
        <v>43.141</v>
      </c>
      <c r="F54" s="267">
        <v>43.63</v>
      </c>
      <c r="G54" s="267">
        <v>43.213</v>
      </c>
      <c r="H54" s="267">
        <v>44.116</v>
      </c>
      <c r="I54" s="267">
        <v>42.764</v>
      </c>
      <c r="J54" s="268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35.0</v>
      </c>
      <c r="C55" s="266"/>
      <c r="D55" s="267"/>
      <c r="E55" s="267">
        <v>43.003</v>
      </c>
      <c r="F55" s="267">
        <v>43.802</v>
      </c>
      <c r="G55" s="267">
        <v>43.205</v>
      </c>
      <c r="H55" s="267">
        <v>45.063</v>
      </c>
      <c r="I55" s="267">
        <v>42.71</v>
      </c>
      <c r="J55" s="268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36.0</v>
      </c>
      <c r="C56" s="266"/>
      <c r="D56" s="267"/>
      <c r="E56" s="267">
        <v>42.941</v>
      </c>
      <c r="F56" s="267">
        <v>43.611</v>
      </c>
      <c r="G56" s="267">
        <v>43.207</v>
      </c>
      <c r="H56" s="267">
        <v>44.923</v>
      </c>
      <c r="I56" s="267">
        <v>42.792</v>
      </c>
      <c r="J56" s="272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37.0</v>
      </c>
      <c r="C57" s="266"/>
      <c r="D57" s="267"/>
      <c r="E57" s="267">
        <v>42.871</v>
      </c>
      <c r="F57" s="267">
        <v>43.542</v>
      </c>
      <c r="G57" s="267">
        <v>43.13</v>
      </c>
      <c r="H57" s="267">
        <v>44.142</v>
      </c>
      <c r="I57" s="267">
        <v>42.734</v>
      </c>
      <c r="J57" s="272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38.0</v>
      </c>
      <c r="C58" s="266"/>
      <c r="D58" s="267"/>
      <c r="E58" s="267">
        <v>42.848</v>
      </c>
      <c r="F58" s="267">
        <v>43.915</v>
      </c>
      <c r="G58" s="267">
        <v>43.148</v>
      </c>
      <c r="H58" s="267">
        <v>45.037</v>
      </c>
      <c r="I58" s="267">
        <v>42.96</v>
      </c>
      <c r="J58" s="272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39.0</v>
      </c>
      <c r="C59" s="266"/>
      <c r="D59" s="267"/>
      <c r="E59" s="267">
        <v>42.832</v>
      </c>
      <c r="F59" s="267">
        <v>43.53</v>
      </c>
      <c r="G59" s="267">
        <v>43.242</v>
      </c>
      <c r="H59" s="267">
        <v>45.03</v>
      </c>
      <c r="I59" s="267">
        <v>42.849</v>
      </c>
      <c r="J59" s="272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40.0</v>
      </c>
      <c r="C60" s="266"/>
      <c r="D60" s="267"/>
      <c r="E60" s="267">
        <v>43.477</v>
      </c>
      <c r="F60" s="267">
        <v>43.593</v>
      </c>
      <c r="G60" s="267">
        <v>43.352</v>
      </c>
      <c r="H60" s="267">
        <v>44.598</v>
      </c>
      <c r="I60" s="267">
        <v>43.527</v>
      </c>
      <c r="J60" s="272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41.0</v>
      </c>
      <c r="C61" s="266"/>
      <c r="D61" s="267"/>
      <c r="E61" s="267">
        <v>43.902</v>
      </c>
      <c r="F61" s="267">
        <v>43.581</v>
      </c>
      <c r="G61" s="267">
        <v>43.35</v>
      </c>
      <c r="H61" s="267">
        <v>44.523</v>
      </c>
      <c r="I61" s="267"/>
      <c r="J61" s="272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42.0</v>
      </c>
      <c r="C62" s="270"/>
      <c r="D62" s="267"/>
      <c r="E62" s="267">
        <v>42.966</v>
      </c>
      <c r="F62" s="267">
        <v>43.885</v>
      </c>
      <c r="G62" s="267">
        <v>43.145</v>
      </c>
      <c r="H62" s="267">
        <v>44.078</v>
      </c>
      <c r="I62" s="267"/>
      <c r="J62" s="272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43.0</v>
      </c>
      <c r="C63" s="270"/>
      <c r="D63" s="267"/>
      <c r="E63" s="267">
        <v>42.953</v>
      </c>
      <c r="F63" s="267">
        <v>43.857</v>
      </c>
      <c r="G63" s="267">
        <v>43.036</v>
      </c>
      <c r="H63" s="267">
        <v>44.068</v>
      </c>
      <c r="I63" s="267"/>
      <c r="J63" s="272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44.0</v>
      </c>
      <c r="C64" s="270"/>
      <c r="D64" s="267"/>
      <c r="E64" s="267">
        <v>43.273</v>
      </c>
      <c r="F64" s="267">
        <v>43.71</v>
      </c>
      <c r="G64" s="267">
        <v>43.038</v>
      </c>
      <c r="H64" s="267">
        <v>44.14</v>
      </c>
      <c r="I64" s="267"/>
      <c r="J64" s="272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45.0</v>
      </c>
      <c r="C65" s="270"/>
      <c r="D65" s="267"/>
      <c r="E65" s="267"/>
      <c r="F65" s="267">
        <v>43.813</v>
      </c>
      <c r="G65" s="267">
        <v>43.104</v>
      </c>
      <c r="H65" s="267">
        <v>43.79</v>
      </c>
      <c r="I65" s="267"/>
      <c r="J65" s="272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46.0</v>
      </c>
      <c r="C66" s="270"/>
      <c r="D66" s="267"/>
      <c r="E66" s="267"/>
      <c r="F66" s="267">
        <v>43.839</v>
      </c>
      <c r="G66" s="267">
        <v>43.126</v>
      </c>
      <c r="H66" s="267">
        <v>44.325</v>
      </c>
      <c r="I66" s="267"/>
      <c r="J66" s="272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47.0</v>
      </c>
      <c r="C67" s="270"/>
      <c r="D67" s="267"/>
      <c r="E67" s="267"/>
      <c r="F67" s="267">
        <v>43.799</v>
      </c>
      <c r="G67" s="267">
        <v>43.378</v>
      </c>
      <c r="H67" s="267">
        <v>44.2</v>
      </c>
      <c r="I67" s="267"/>
      <c r="J67" s="272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48.0</v>
      </c>
      <c r="C68" s="270"/>
      <c r="D68" s="267"/>
      <c r="E68" s="267"/>
      <c r="F68" s="267">
        <v>43.682</v>
      </c>
      <c r="G68" s="267">
        <v>43.363</v>
      </c>
      <c r="H68" s="267">
        <v>44.289</v>
      </c>
      <c r="I68" s="267"/>
      <c r="J68" s="272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49.0</v>
      </c>
      <c r="C69" s="273"/>
      <c r="D69" s="274"/>
      <c r="E69" s="274"/>
      <c r="F69" s="274">
        <v>44.018</v>
      </c>
      <c r="G69" s="274">
        <v>43.332</v>
      </c>
      <c r="H69" s="276"/>
      <c r="I69" s="276"/>
      <c r="J69" s="277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50.0</v>
      </c>
      <c r="C70" s="273"/>
      <c r="D70" s="274"/>
      <c r="E70" s="274"/>
      <c r="F70" s="274"/>
      <c r="G70" s="274">
        <v>43.355</v>
      </c>
      <c r="H70" s="276"/>
      <c r="I70" s="276"/>
      <c r="J70" s="27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51.0</v>
      </c>
      <c r="C71" s="273"/>
      <c r="D71" s="274"/>
      <c r="E71" s="274"/>
      <c r="F71" s="275"/>
      <c r="G71" s="274">
        <v>43.659</v>
      </c>
      <c r="H71" s="276"/>
      <c r="I71" s="276"/>
      <c r="J71" s="27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52.0</v>
      </c>
      <c r="C72" s="273"/>
      <c r="D72" s="274"/>
      <c r="E72" s="274"/>
      <c r="F72" s="275"/>
      <c r="G72" s="274">
        <v>43.263</v>
      </c>
      <c r="H72" s="276"/>
      <c r="I72" s="276"/>
      <c r="J72" s="27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53.0</v>
      </c>
      <c r="C73" s="273"/>
      <c r="D73" s="274"/>
      <c r="E73" s="274"/>
      <c r="F73" s="275"/>
      <c r="G73" s="274">
        <v>43.348</v>
      </c>
      <c r="H73" s="276"/>
      <c r="I73" s="276"/>
      <c r="J73" s="27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54.0</v>
      </c>
      <c r="C74" s="273"/>
      <c r="D74" s="274"/>
      <c r="E74" s="274"/>
      <c r="F74" s="275"/>
      <c r="G74" s="274">
        <v>43.449</v>
      </c>
      <c r="H74" s="276"/>
      <c r="I74" s="276"/>
      <c r="J74" s="27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55.0</v>
      </c>
      <c r="C75" s="273"/>
      <c r="D75" s="274"/>
      <c r="E75" s="274"/>
      <c r="F75" s="275"/>
      <c r="G75" s="274">
        <v>43.479</v>
      </c>
      <c r="H75" s="276"/>
      <c r="I75" s="276"/>
      <c r="J75" s="27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56.0</v>
      </c>
      <c r="C76" s="273"/>
      <c r="D76" s="275"/>
      <c r="E76" s="274"/>
      <c r="F76" s="275"/>
      <c r="G76" s="274">
        <v>43.871</v>
      </c>
      <c r="H76" s="6"/>
      <c r="I76" s="276"/>
      <c r="J76" s="27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57.0</v>
      </c>
      <c r="C77" s="273"/>
      <c r="D77" s="275"/>
      <c r="E77" s="274"/>
      <c r="F77" s="275"/>
      <c r="G77" s="275"/>
      <c r="H77" s="6"/>
      <c r="I77" s="276"/>
      <c r="J77" s="27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58.0</v>
      </c>
      <c r="C78" s="278"/>
      <c r="D78" s="6"/>
      <c r="E78" s="276"/>
      <c r="F78" s="6"/>
      <c r="G78" s="6"/>
      <c r="H78" s="6"/>
      <c r="I78" s="276"/>
      <c r="J78" s="27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59.0</v>
      </c>
      <c r="C79" s="278"/>
      <c r="D79" s="6"/>
      <c r="E79" s="276"/>
      <c r="F79" s="6"/>
      <c r="G79" s="6"/>
      <c r="H79" s="6"/>
      <c r="I79" s="276"/>
      <c r="J79" s="277"/>
      <c r="K79" s="6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60.0</v>
      </c>
      <c r="C80" s="278"/>
      <c r="D80" s="6"/>
      <c r="E80" s="276"/>
      <c r="F80" s="6"/>
      <c r="G80" s="6"/>
      <c r="H80" s="6"/>
      <c r="I80" s="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61.0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62.0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63.0</v>
      </c>
      <c r="C83" s="279"/>
      <c r="D83" s="280"/>
      <c r="E83" s="280"/>
      <c r="F83" s="280"/>
      <c r="G83" s="280"/>
      <c r="H83" s="280"/>
      <c r="I83" s="280"/>
      <c r="J83" s="281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/>
      <c r="C84" s="3"/>
      <c r="D84" s="6"/>
      <c r="E84" s="6"/>
      <c r="F84" s="6"/>
      <c r="G84" s="6"/>
      <c r="H84" s="6"/>
      <c r="I84" s="6"/>
      <c r="J84" s="6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11">
    <mergeCell ref="F6:H6"/>
    <mergeCell ref="I6:I7"/>
    <mergeCell ref="D16:D18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48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72</v>
      </c>
      <c r="C8" s="189">
        <v>21.0</v>
      </c>
      <c r="D8" s="190">
        <f>COUNTA(C21:C85)</f>
        <v>21</v>
      </c>
      <c r="E8" s="191">
        <f>COUNTA(C21:C85)</f>
        <v>21</v>
      </c>
      <c r="F8" s="192">
        <f>MIN(C21:C84)</f>
        <v>43.487</v>
      </c>
      <c r="G8" s="193">
        <f>AVERAGE(C21:C87)</f>
        <v>44.21661905</v>
      </c>
      <c r="H8" s="194">
        <f t="shared" ref="H8:H15" si="2">G8-F8</f>
        <v>0.7296190476</v>
      </c>
      <c r="I8" s="195">
        <v>0.011111111111111112</v>
      </c>
      <c r="J8" s="196">
        <f t="shared" ref="J8:K8" si="1">I8</f>
        <v>0.01111111111</v>
      </c>
      <c r="K8" s="197">
        <f t="shared" si="1"/>
        <v>0.01111111111</v>
      </c>
      <c r="L8" s="198">
        <v>150.356</v>
      </c>
      <c r="M8" s="199">
        <v>96.401</v>
      </c>
      <c r="N8" s="306" t="s">
        <v>120</v>
      </c>
      <c r="O8" s="50" t="s">
        <v>121</v>
      </c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71</v>
      </c>
      <c r="C9" s="203">
        <v>17.0</v>
      </c>
      <c r="D9" s="204">
        <f>COUNTA(D21:D85)+D8+1</f>
        <v>61</v>
      </c>
      <c r="E9" s="205">
        <f>COUNTA(D21:D85)+1</f>
        <v>40</v>
      </c>
      <c r="F9" s="206">
        <f>MIN(D21:D84)</f>
        <v>43.067</v>
      </c>
      <c r="G9" s="207">
        <f>AVERAGE(D21:D86)</f>
        <v>43.57084615</v>
      </c>
      <c r="H9" s="208">
        <f t="shared" si="2"/>
        <v>0.5038461538</v>
      </c>
      <c r="I9" s="209">
        <v>0.032233796296296295</v>
      </c>
      <c r="J9" s="210">
        <f t="shared" ref="J9:J15" si="3">I9-I8</f>
        <v>0.02112268519</v>
      </c>
      <c r="K9" s="211">
        <f>J9</f>
        <v>0.02112268519</v>
      </c>
      <c r="L9" s="212">
        <v>154.998</v>
      </c>
      <c r="M9" s="213">
        <v>104.73</v>
      </c>
      <c r="N9" s="307" t="s">
        <v>130</v>
      </c>
      <c r="O9" s="50" t="s">
        <v>131</v>
      </c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72</v>
      </c>
      <c r="C10" s="203">
        <v>33.0</v>
      </c>
      <c r="D10" s="204">
        <f>COUNTA(E21:E85)+D9+1</f>
        <v>88</v>
      </c>
      <c r="E10" s="205">
        <f>COUNTA(E21:E85)+1</f>
        <v>27</v>
      </c>
      <c r="F10" s="215">
        <f>MIN(E21:E86)</f>
        <v>43.539</v>
      </c>
      <c r="G10" s="216">
        <f>AVERAGE(E21:E87)</f>
        <v>43.89842308</v>
      </c>
      <c r="H10" s="208">
        <f t="shared" si="2"/>
        <v>0.3594230769</v>
      </c>
      <c r="I10" s="209">
        <v>0.04724537037037037</v>
      </c>
      <c r="J10" s="210">
        <f t="shared" si="3"/>
        <v>0.01501157407</v>
      </c>
      <c r="K10" s="211">
        <f t="shared" ref="K10:K15" si="4">J10+K8</f>
        <v>0.02612268519</v>
      </c>
      <c r="L10" s="217">
        <v>142.187</v>
      </c>
      <c r="M10" s="213">
        <v>94.364</v>
      </c>
      <c r="N10" s="214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71</v>
      </c>
      <c r="C11" s="203">
        <v>13.0</v>
      </c>
      <c r="D11" s="204">
        <f>COUNTA(F21:F85)+D10+1</f>
        <v>122</v>
      </c>
      <c r="E11" s="205">
        <f>COUNTA(F21:F85)+1</f>
        <v>34</v>
      </c>
      <c r="F11" s="218">
        <f>MIN(F21:F86)</f>
        <v>43.565</v>
      </c>
      <c r="G11" s="216">
        <f>AVERAGE(F21:F86)</f>
        <v>44.227</v>
      </c>
      <c r="H11" s="208">
        <f t="shared" si="2"/>
        <v>0.662</v>
      </c>
      <c r="I11" s="209">
        <v>0.06578703703703703</v>
      </c>
      <c r="J11" s="210">
        <f t="shared" si="3"/>
        <v>0.01854166667</v>
      </c>
      <c r="K11" s="211">
        <f t="shared" si="4"/>
        <v>0.03966435185</v>
      </c>
      <c r="L11" s="217">
        <v>141.858</v>
      </c>
      <c r="M11" s="213">
        <v>92.749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23" t="s">
        <v>72</v>
      </c>
      <c r="C12" s="219">
        <v>21.0</v>
      </c>
      <c r="D12" s="204">
        <f>COUNTA(G21:G85)+D11+1</f>
        <v>181</v>
      </c>
      <c r="E12" s="205">
        <f>COUNTA(G21:G85)+1</f>
        <v>59</v>
      </c>
      <c r="F12" s="220">
        <f>MIN(G21:G86)</f>
        <v>43.195</v>
      </c>
      <c r="G12" s="221">
        <f>AVERAGE(G21:G886)</f>
        <v>43.61722414</v>
      </c>
      <c r="H12" s="208">
        <f t="shared" si="2"/>
        <v>0.4222241379</v>
      </c>
      <c r="I12" s="209">
        <v>0.09671296296296296</v>
      </c>
      <c r="J12" s="210">
        <f t="shared" si="3"/>
        <v>0.03092592593</v>
      </c>
      <c r="K12" s="211">
        <f t="shared" si="4"/>
        <v>0.05704861111</v>
      </c>
      <c r="L12" s="212">
        <v>142.001</v>
      </c>
      <c r="M12" s="213">
        <v>92.305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23" t="s">
        <v>71</v>
      </c>
      <c r="C13" s="219">
        <v>7.0</v>
      </c>
      <c r="D13" s="204">
        <f>COUNTA(H21:H83)+D12+1</f>
        <v>225</v>
      </c>
      <c r="E13" s="205">
        <f>COUNTA(H21:H83)+1</f>
        <v>44</v>
      </c>
      <c r="F13" s="224">
        <f>MIN(H21:H85)</f>
        <v>43.617</v>
      </c>
      <c r="G13" s="216">
        <f>AVERAGE(H21:H85)</f>
        <v>44.10016279</v>
      </c>
      <c r="H13" s="208">
        <f t="shared" si="2"/>
        <v>0.4831627907</v>
      </c>
      <c r="I13" s="209">
        <v>0.12030092592592592</v>
      </c>
      <c r="J13" s="210">
        <f t="shared" si="3"/>
        <v>0.02358796296</v>
      </c>
      <c r="K13" s="211">
        <f t="shared" si="4"/>
        <v>0.06325231481</v>
      </c>
      <c r="L13" s="212">
        <v>142.671</v>
      </c>
      <c r="M13" s="213">
        <v>91.568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23" t="s">
        <v>72</v>
      </c>
      <c r="C14" s="219">
        <v>69.0</v>
      </c>
      <c r="D14" s="204">
        <f>COUNTA(I21:I85)+D13+1</f>
        <v>262</v>
      </c>
      <c r="E14" s="205">
        <f>COUNTA(I21:I85)+1</f>
        <v>37</v>
      </c>
      <c r="F14" s="218">
        <f>MIN(I21:I86)</f>
        <v>43.355</v>
      </c>
      <c r="G14" s="216">
        <f>AVERAGE(I21:I86)</f>
        <v>43.75569444</v>
      </c>
      <c r="H14" s="208">
        <f t="shared" si="2"/>
        <v>0.4006944444</v>
      </c>
      <c r="I14" s="209">
        <v>0.1401851851851852</v>
      </c>
      <c r="J14" s="210">
        <f t="shared" si="3"/>
        <v>0.01988425926</v>
      </c>
      <c r="K14" s="225">
        <f t="shared" si="4"/>
        <v>0.07693287037</v>
      </c>
      <c r="L14" s="226">
        <v>139.249</v>
      </c>
      <c r="M14" s="299">
        <v>89.721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71</v>
      </c>
      <c r="C15" s="229">
        <v>11.0</v>
      </c>
      <c r="D15" s="230">
        <f>COUNTA(J21:J85)+D14+1</f>
        <v>313</v>
      </c>
      <c r="E15" s="231">
        <f>COUNTA(J21:J85)+1</f>
        <v>51</v>
      </c>
      <c r="F15" s="232">
        <f>MIN(J21:J86)</f>
        <v>43.019</v>
      </c>
      <c r="G15" s="233">
        <f>AVERAGE(J21:J86)</f>
        <v>43.70454</v>
      </c>
      <c r="H15" s="234">
        <f t="shared" si="2"/>
        <v>0.68554</v>
      </c>
      <c r="I15" s="235" t="str">
        <f>'Загальні результати'!G6</f>
        <v>4:00:17</v>
      </c>
      <c r="J15" s="236">
        <f t="shared" si="3"/>
        <v>0.02667824074</v>
      </c>
      <c r="K15" s="237">
        <f t="shared" si="4"/>
        <v>0.08993055556</v>
      </c>
      <c r="L15" s="238"/>
      <c r="M15" s="239"/>
      <c r="N15" s="240"/>
      <c r="O15" s="106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3"/>
      <c r="D16" s="290" t="s">
        <v>122</v>
      </c>
      <c r="E16" s="291">
        <f>AVERAGE(C21:C95,E21:E95,G21:G95,I21:I95)</f>
        <v>43.79370213</v>
      </c>
      <c r="F16" s="244">
        <f t="shared" ref="F16:F17" si="5">AVERAGE(F8,F10,F12,F14)</f>
        <v>43.394</v>
      </c>
      <c r="G16" s="245">
        <f>AVERAGE(C21:C95,E21:E95,G21:G95,I21:I95)</f>
        <v>43.79370213</v>
      </c>
      <c r="H16" s="246">
        <f t="shared" ref="H16:H17" si="6">AVERAGE(H8,H10,H12,H14)</f>
        <v>0.4779901767</v>
      </c>
      <c r="I16" s="247" t="s">
        <v>145</v>
      </c>
      <c r="J16" s="248"/>
      <c r="K16" s="249" t="s">
        <v>115</v>
      </c>
      <c r="L16" s="250">
        <f>AVERAGE(L8:L14)</f>
        <v>144.76</v>
      </c>
      <c r="M16" s="250">
        <f>AVERAGE(M8:M14)-90</f>
        <v>4.548285714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92"/>
      <c r="E17" s="291">
        <f>AVERAGE(D21:D95,F21:F28,F30:F95,H21:H95,J21:J63,J65:J95)</f>
        <v>43.78123926</v>
      </c>
      <c r="F17" s="254">
        <f t="shared" si="5"/>
        <v>43.317</v>
      </c>
      <c r="G17" s="255">
        <f>AVERAGE(D21:D95,F21:F95,H21:H95,J21:J95)</f>
        <v>43.88053333</v>
      </c>
      <c r="H17" s="256">
        <f t="shared" si="6"/>
        <v>0.5836372361</v>
      </c>
      <c r="I17" s="257" t="s">
        <v>147</v>
      </c>
      <c r="J17" s="253" t="s">
        <v>85</v>
      </c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30.0" customHeight="1">
      <c r="A18" s="252"/>
      <c r="B18" s="252"/>
      <c r="C18" s="252"/>
      <c r="D18" s="293"/>
      <c r="E18" s="291">
        <f>AVERAGE(C21:J28,C30:I78,J65:J78,J30:J63,G29:J29,C29:E29)</f>
        <v>43.78701974</v>
      </c>
      <c r="F18" s="259">
        <f>AVERAGE(F8:F15)</f>
        <v>43.3555</v>
      </c>
      <c r="G18" s="260">
        <f>AVERAGE(C21:J93)</f>
        <v>43.84052288</v>
      </c>
      <c r="H18" s="261">
        <f>AVERAGE(H8:H15)</f>
        <v>0.5308137064</v>
      </c>
      <c r="I18" s="253"/>
      <c r="J18" s="253"/>
      <c r="K18" s="253"/>
      <c r="L18" s="252"/>
      <c r="M18" s="252"/>
      <c r="N18" s="25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6"/>
      <c r="E19" s="6"/>
      <c r="F19" s="6"/>
      <c r="G19" s="6"/>
      <c r="H19" s="6"/>
      <c r="I19" s="6"/>
      <c r="J19" s="6"/>
      <c r="K19" s="6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262" t="str">
        <f>B8</f>
        <v>Бегішев Максим</v>
      </c>
      <c r="D20" s="262" t="str">
        <f>B9</f>
        <v>Кригін Ілля</v>
      </c>
      <c r="E20" s="3" t="str">
        <f>B10</f>
        <v>Бегішев Максим</v>
      </c>
      <c r="F20" s="3" t="str">
        <f>B11</f>
        <v>Кригін Ілля</v>
      </c>
      <c r="G20" s="3" t="str">
        <f>B12</f>
        <v>Бегішев Максим</v>
      </c>
      <c r="H20" s="3" t="str">
        <f>B13</f>
        <v>Кригін Ілля</v>
      </c>
      <c r="I20" s="3" t="str">
        <f>B14</f>
        <v>Бегішев Максим</v>
      </c>
      <c r="J20" s="262" t="str">
        <f>B15</f>
        <v>Кригін Ілля</v>
      </c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.75" customHeight="1">
      <c r="A21" s="3"/>
      <c r="B21" s="3">
        <v>1.0</v>
      </c>
      <c r="C21" s="263">
        <v>45.437</v>
      </c>
      <c r="D21" s="264">
        <v>43.701</v>
      </c>
      <c r="E21" s="264">
        <v>44.186</v>
      </c>
      <c r="F21" s="264">
        <v>43.996</v>
      </c>
      <c r="G21" s="264">
        <v>43.657</v>
      </c>
      <c r="H21" s="264">
        <v>44.108</v>
      </c>
      <c r="I21" s="264">
        <v>44.893</v>
      </c>
      <c r="J21" s="265">
        <v>43.355</v>
      </c>
      <c r="K21" s="6"/>
      <c r="L21" s="6"/>
      <c r="M21" s="6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2.0</v>
      </c>
      <c r="C22" s="266">
        <v>44.247</v>
      </c>
      <c r="D22" s="267">
        <v>44.285</v>
      </c>
      <c r="E22" s="267">
        <v>43.885</v>
      </c>
      <c r="F22" s="267">
        <v>44.062</v>
      </c>
      <c r="G22" s="267">
        <v>43.478</v>
      </c>
      <c r="H22" s="267">
        <v>43.933</v>
      </c>
      <c r="I22" s="267">
        <v>44.075</v>
      </c>
      <c r="J22" s="268">
        <v>43.318</v>
      </c>
      <c r="K22" s="6"/>
      <c r="L22" s="17"/>
      <c r="M22" s="17"/>
      <c r="N22" s="1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3.0</v>
      </c>
      <c r="C23" s="266">
        <v>44.598</v>
      </c>
      <c r="D23" s="267">
        <v>43.496</v>
      </c>
      <c r="E23" s="267">
        <v>43.668</v>
      </c>
      <c r="F23" s="267">
        <v>43.9</v>
      </c>
      <c r="G23" s="267">
        <v>43.567</v>
      </c>
      <c r="H23" s="267">
        <v>44.47</v>
      </c>
      <c r="I23" s="267">
        <v>43.605</v>
      </c>
      <c r="J23" s="268">
        <v>44.507</v>
      </c>
      <c r="K23" s="269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4.0</v>
      </c>
      <c r="C24" s="266">
        <v>43.692</v>
      </c>
      <c r="D24" s="267">
        <v>43.676</v>
      </c>
      <c r="E24" s="267">
        <v>43.943</v>
      </c>
      <c r="F24" s="267">
        <v>44.191</v>
      </c>
      <c r="G24" s="267">
        <v>44.348</v>
      </c>
      <c r="H24" s="267">
        <v>44.094</v>
      </c>
      <c r="I24" s="267">
        <v>43.575</v>
      </c>
      <c r="J24" s="268">
        <v>43.496</v>
      </c>
      <c r="K24" s="6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5.0</v>
      </c>
      <c r="C25" s="266">
        <v>43.676</v>
      </c>
      <c r="D25" s="267">
        <v>43.444</v>
      </c>
      <c r="E25" s="267">
        <v>43.824</v>
      </c>
      <c r="F25" s="267">
        <v>44.104</v>
      </c>
      <c r="G25" s="267">
        <v>43.541</v>
      </c>
      <c r="H25" s="267">
        <v>44.439</v>
      </c>
      <c r="I25" s="267">
        <v>43.583</v>
      </c>
      <c r="J25" s="268">
        <v>43.224</v>
      </c>
      <c r="K25" s="6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6.0</v>
      </c>
      <c r="C26" s="266">
        <v>43.868</v>
      </c>
      <c r="D26" s="267">
        <v>43.915</v>
      </c>
      <c r="E26" s="267">
        <v>43.69</v>
      </c>
      <c r="F26" s="267">
        <v>44.489</v>
      </c>
      <c r="G26" s="267">
        <v>43.719</v>
      </c>
      <c r="H26" s="267">
        <v>44.11</v>
      </c>
      <c r="I26" s="267">
        <v>43.872</v>
      </c>
      <c r="J26" s="268">
        <v>43.635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7.0</v>
      </c>
      <c r="C27" s="266">
        <v>43.617</v>
      </c>
      <c r="D27" s="267">
        <v>43.66</v>
      </c>
      <c r="E27" s="267">
        <v>43.862</v>
      </c>
      <c r="F27" s="267">
        <v>43.993</v>
      </c>
      <c r="G27" s="267">
        <v>44.609</v>
      </c>
      <c r="H27" s="267">
        <v>44.109</v>
      </c>
      <c r="I27" s="267">
        <v>44.177</v>
      </c>
      <c r="J27" s="268">
        <v>43.343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8.0</v>
      </c>
      <c r="C28" s="266">
        <v>43.683</v>
      </c>
      <c r="D28" s="267">
        <v>43.892</v>
      </c>
      <c r="E28" s="267">
        <v>44.094</v>
      </c>
      <c r="F28" s="267">
        <v>44.447</v>
      </c>
      <c r="G28" s="267">
        <v>43.674</v>
      </c>
      <c r="H28" s="267">
        <v>44.197</v>
      </c>
      <c r="I28" s="267">
        <v>43.827</v>
      </c>
      <c r="J28" s="268">
        <v>43.512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9.0</v>
      </c>
      <c r="C29" s="266">
        <v>44.607</v>
      </c>
      <c r="D29" s="267">
        <v>43.44</v>
      </c>
      <c r="E29" s="267">
        <v>43.763</v>
      </c>
      <c r="F29" s="308">
        <v>50.256</v>
      </c>
      <c r="G29" s="267">
        <v>43.904</v>
      </c>
      <c r="H29" s="267">
        <v>44.176</v>
      </c>
      <c r="I29" s="267">
        <v>43.614</v>
      </c>
      <c r="J29" s="268">
        <v>44.076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10.0</v>
      </c>
      <c r="C30" s="266">
        <v>43.878</v>
      </c>
      <c r="D30" s="267">
        <v>43.928</v>
      </c>
      <c r="E30" s="267">
        <v>43.962</v>
      </c>
      <c r="F30" s="267">
        <v>44.643</v>
      </c>
      <c r="G30" s="267">
        <v>43.585</v>
      </c>
      <c r="H30" s="267">
        <v>45.024</v>
      </c>
      <c r="I30" s="267">
        <v>43.713</v>
      </c>
      <c r="J30" s="268">
        <v>43.599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11.0</v>
      </c>
      <c r="C31" s="266">
        <v>44.194</v>
      </c>
      <c r="D31" s="267">
        <v>43.81</v>
      </c>
      <c r="E31" s="267">
        <v>43.86</v>
      </c>
      <c r="F31" s="267">
        <v>43.719</v>
      </c>
      <c r="G31" s="267">
        <v>43.487</v>
      </c>
      <c r="H31" s="267">
        <v>44.027</v>
      </c>
      <c r="I31" s="267">
        <v>43.571</v>
      </c>
      <c r="J31" s="268">
        <v>43.019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12.0</v>
      </c>
      <c r="C32" s="266">
        <v>44.823</v>
      </c>
      <c r="D32" s="267">
        <v>43.494</v>
      </c>
      <c r="E32" s="267">
        <v>43.858</v>
      </c>
      <c r="F32" s="267">
        <v>43.73</v>
      </c>
      <c r="G32" s="267">
        <v>43.801</v>
      </c>
      <c r="H32" s="267">
        <v>43.919</v>
      </c>
      <c r="I32" s="267">
        <v>43.696</v>
      </c>
      <c r="J32" s="268">
        <v>43.406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13.0</v>
      </c>
      <c r="C33" s="266">
        <v>46.489</v>
      </c>
      <c r="D33" s="267">
        <v>43.52</v>
      </c>
      <c r="E33" s="267">
        <v>43.754</v>
      </c>
      <c r="F33" s="267">
        <v>43.771</v>
      </c>
      <c r="G33" s="267">
        <v>43.939</v>
      </c>
      <c r="H33" s="267">
        <v>43.869</v>
      </c>
      <c r="I33" s="267">
        <v>44.013</v>
      </c>
      <c r="J33" s="268">
        <v>43.296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14.0</v>
      </c>
      <c r="C34" s="266">
        <v>44.269</v>
      </c>
      <c r="D34" s="267">
        <v>43.37</v>
      </c>
      <c r="E34" s="267">
        <v>44.588</v>
      </c>
      <c r="F34" s="267">
        <v>43.85</v>
      </c>
      <c r="G34" s="267">
        <v>44.027</v>
      </c>
      <c r="H34" s="267">
        <v>43.999</v>
      </c>
      <c r="I34" s="267">
        <v>43.402</v>
      </c>
      <c r="J34" s="268">
        <v>43.377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15.0</v>
      </c>
      <c r="C35" s="266">
        <v>44.106</v>
      </c>
      <c r="D35" s="267">
        <v>43.236</v>
      </c>
      <c r="E35" s="267">
        <v>43.724</v>
      </c>
      <c r="F35" s="267">
        <v>43.797</v>
      </c>
      <c r="G35" s="267">
        <v>43.545</v>
      </c>
      <c r="H35" s="267">
        <v>43.966</v>
      </c>
      <c r="I35" s="267">
        <v>43.557</v>
      </c>
      <c r="J35" s="268">
        <v>43.034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16.0</v>
      </c>
      <c r="C36" s="266">
        <v>43.541</v>
      </c>
      <c r="D36" s="267">
        <v>43.431</v>
      </c>
      <c r="E36" s="267">
        <v>43.539</v>
      </c>
      <c r="F36" s="267">
        <v>43.694</v>
      </c>
      <c r="G36" s="267">
        <v>43.857</v>
      </c>
      <c r="H36" s="267">
        <v>43.695</v>
      </c>
      <c r="I36" s="267">
        <v>43.422</v>
      </c>
      <c r="J36" s="268">
        <v>43.676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17.0</v>
      </c>
      <c r="C37" s="266">
        <v>43.487</v>
      </c>
      <c r="D37" s="267">
        <v>43.341</v>
      </c>
      <c r="E37" s="267">
        <v>43.64</v>
      </c>
      <c r="F37" s="267">
        <v>43.896</v>
      </c>
      <c r="G37" s="267">
        <v>43.195</v>
      </c>
      <c r="H37" s="267">
        <v>44.065</v>
      </c>
      <c r="I37" s="267">
        <v>43.593</v>
      </c>
      <c r="J37" s="268">
        <v>43.511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18.0</v>
      </c>
      <c r="C38" s="266">
        <v>44.171</v>
      </c>
      <c r="D38" s="267">
        <v>43.319</v>
      </c>
      <c r="E38" s="267">
        <v>44.513</v>
      </c>
      <c r="F38" s="267">
        <v>44.059</v>
      </c>
      <c r="G38" s="267">
        <v>43.678</v>
      </c>
      <c r="H38" s="267">
        <v>44.191</v>
      </c>
      <c r="I38" s="267">
        <v>43.455</v>
      </c>
      <c r="J38" s="268">
        <v>43.159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19.0</v>
      </c>
      <c r="C39" s="266">
        <v>43.623</v>
      </c>
      <c r="D39" s="267">
        <v>43.653</v>
      </c>
      <c r="E39" s="267">
        <v>44.195</v>
      </c>
      <c r="F39" s="267">
        <v>43.954</v>
      </c>
      <c r="G39" s="267">
        <v>43.495</v>
      </c>
      <c r="H39" s="267">
        <v>43.775</v>
      </c>
      <c r="I39" s="267">
        <v>43.638</v>
      </c>
      <c r="J39" s="268">
        <v>43.242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20.0</v>
      </c>
      <c r="C40" s="266">
        <v>43.757</v>
      </c>
      <c r="D40" s="267">
        <v>43.814</v>
      </c>
      <c r="E40" s="267">
        <v>43.862</v>
      </c>
      <c r="F40" s="267">
        <v>44.142</v>
      </c>
      <c r="G40" s="267">
        <v>43.573</v>
      </c>
      <c r="H40" s="267">
        <v>43.802</v>
      </c>
      <c r="I40" s="267">
        <v>43.355</v>
      </c>
      <c r="J40" s="268">
        <v>43.37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21.0</v>
      </c>
      <c r="C41" s="266">
        <v>44.786</v>
      </c>
      <c r="D41" s="267">
        <v>43.309</v>
      </c>
      <c r="E41" s="267">
        <v>43.76</v>
      </c>
      <c r="F41" s="267">
        <v>44.932</v>
      </c>
      <c r="G41" s="267">
        <v>43.559</v>
      </c>
      <c r="H41" s="267">
        <v>44.273</v>
      </c>
      <c r="I41" s="267">
        <v>43.877</v>
      </c>
      <c r="J41" s="268">
        <v>43.422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22.0</v>
      </c>
      <c r="C42" s="266"/>
      <c r="D42" s="267">
        <v>44.102</v>
      </c>
      <c r="E42" s="267">
        <v>43.775</v>
      </c>
      <c r="F42" s="267">
        <v>43.785</v>
      </c>
      <c r="G42" s="267">
        <v>43.827</v>
      </c>
      <c r="H42" s="267">
        <v>43.872</v>
      </c>
      <c r="I42" s="267">
        <v>44.333</v>
      </c>
      <c r="J42" s="268">
        <v>43.07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23.0</v>
      </c>
      <c r="C43" s="266"/>
      <c r="D43" s="267">
        <v>43.385</v>
      </c>
      <c r="E43" s="267">
        <v>44.032</v>
      </c>
      <c r="F43" s="267">
        <v>43.945</v>
      </c>
      <c r="G43" s="267">
        <v>43.455</v>
      </c>
      <c r="H43" s="267">
        <v>44.402</v>
      </c>
      <c r="I43" s="267">
        <v>43.399</v>
      </c>
      <c r="J43" s="268">
        <v>43.569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24.0</v>
      </c>
      <c r="C44" s="266"/>
      <c r="D44" s="267">
        <v>43.591</v>
      </c>
      <c r="E44" s="267">
        <v>43.581</v>
      </c>
      <c r="F44" s="267">
        <v>43.763</v>
      </c>
      <c r="G44" s="267">
        <v>43.87</v>
      </c>
      <c r="H44" s="267">
        <v>43.775</v>
      </c>
      <c r="I44" s="267">
        <v>43.694</v>
      </c>
      <c r="J44" s="268">
        <v>43.195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25.0</v>
      </c>
      <c r="C45" s="266"/>
      <c r="D45" s="267">
        <v>43.265</v>
      </c>
      <c r="E45" s="267">
        <v>43.892</v>
      </c>
      <c r="F45" s="267">
        <v>43.945</v>
      </c>
      <c r="G45" s="267">
        <v>43.99</v>
      </c>
      <c r="H45" s="267">
        <v>44.68</v>
      </c>
      <c r="I45" s="267">
        <v>43.738</v>
      </c>
      <c r="J45" s="268">
        <v>43.263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26.0</v>
      </c>
      <c r="C46" s="266"/>
      <c r="D46" s="267">
        <v>43.44</v>
      </c>
      <c r="E46" s="267">
        <v>43.909</v>
      </c>
      <c r="F46" s="267">
        <v>44.347</v>
      </c>
      <c r="G46" s="267">
        <v>43.481</v>
      </c>
      <c r="H46" s="267">
        <v>44.343</v>
      </c>
      <c r="I46" s="267">
        <v>43.795</v>
      </c>
      <c r="J46" s="268">
        <v>43.485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27.0</v>
      </c>
      <c r="C47" s="266"/>
      <c r="D47" s="267">
        <v>43.197</v>
      </c>
      <c r="E47" s="267"/>
      <c r="F47" s="267">
        <v>44.671</v>
      </c>
      <c r="G47" s="267">
        <v>43.773</v>
      </c>
      <c r="H47" s="267">
        <v>43.923</v>
      </c>
      <c r="I47" s="267">
        <v>43.7</v>
      </c>
      <c r="J47" s="268">
        <v>43.305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28.0</v>
      </c>
      <c r="C48" s="266"/>
      <c r="D48" s="267">
        <v>43.067</v>
      </c>
      <c r="E48" s="267"/>
      <c r="F48" s="267">
        <v>44.573</v>
      </c>
      <c r="G48" s="267">
        <v>43.491</v>
      </c>
      <c r="H48" s="267">
        <v>43.909</v>
      </c>
      <c r="I48" s="267">
        <v>43.643</v>
      </c>
      <c r="J48" s="268">
        <v>43.269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29.0</v>
      </c>
      <c r="C49" s="266"/>
      <c r="D49" s="267">
        <v>43.294</v>
      </c>
      <c r="E49" s="267"/>
      <c r="F49" s="267">
        <v>43.565</v>
      </c>
      <c r="G49" s="267">
        <v>43.662</v>
      </c>
      <c r="H49" s="267">
        <v>45.379</v>
      </c>
      <c r="I49" s="267">
        <v>43.523</v>
      </c>
      <c r="J49" s="268">
        <v>43.835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30.0</v>
      </c>
      <c r="C50" s="266"/>
      <c r="D50" s="267">
        <v>43.589</v>
      </c>
      <c r="E50" s="267"/>
      <c r="F50" s="267">
        <v>43.609</v>
      </c>
      <c r="G50" s="267">
        <v>43.467</v>
      </c>
      <c r="H50" s="267">
        <v>44.134</v>
      </c>
      <c r="I50" s="267">
        <v>43.556</v>
      </c>
      <c r="J50" s="268">
        <v>44.257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31.0</v>
      </c>
      <c r="C51" s="266"/>
      <c r="D51" s="267">
        <v>44.002</v>
      </c>
      <c r="E51" s="267"/>
      <c r="F51" s="267">
        <v>43.965</v>
      </c>
      <c r="G51" s="267">
        <v>43.534</v>
      </c>
      <c r="H51" s="267">
        <v>44.45</v>
      </c>
      <c r="I51" s="267">
        <v>43.775</v>
      </c>
      <c r="J51" s="268">
        <v>43.397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32.0</v>
      </c>
      <c r="C52" s="266"/>
      <c r="D52" s="267">
        <v>43.673</v>
      </c>
      <c r="E52" s="267"/>
      <c r="F52" s="267">
        <v>43.666</v>
      </c>
      <c r="G52" s="267">
        <v>43.466</v>
      </c>
      <c r="H52" s="267">
        <v>43.952</v>
      </c>
      <c r="I52" s="267">
        <v>43.811</v>
      </c>
      <c r="J52" s="268">
        <v>43.563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33.0</v>
      </c>
      <c r="C53" s="266"/>
      <c r="D53" s="267">
        <v>43.313</v>
      </c>
      <c r="E53" s="267"/>
      <c r="F53" s="267">
        <v>44.032</v>
      </c>
      <c r="G53" s="267">
        <v>43.425</v>
      </c>
      <c r="H53" s="267">
        <v>44.225</v>
      </c>
      <c r="I53" s="267">
        <v>43.735</v>
      </c>
      <c r="J53" s="268">
        <v>43.332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34.0</v>
      </c>
      <c r="C54" s="266"/>
      <c r="D54" s="267">
        <v>43.134</v>
      </c>
      <c r="E54" s="267"/>
      <c r="F54" s="267"/>
      <c r="G54" s="267">
        <v>43.431</v>
      </c>
      <c r="H54" s="267">
        <v>44.017</v>
      </c>
      <c r="I54" s="267">
        <v>43.857</v>
      </c>
      <c r="J54" s="268">
        <v>43.405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35.0</v>
      </c>
      <c r="C55" s="266"/>
      <c r="D55" s="267">
        <v>43.257</v>
      </c>
      <c r="E55" s="267"/>
      <c r="F55" s="267"/>
      <c r="G55" s="267">
        <v>43.471</v>
      </c>
      <c r="H55" s="267">
        <v>43.904</v>
      </c>
      <c r="I55" s="267">
        <v>43.827</v>
      </c>
      <c r="J55" s="268">
        <v>43.247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36.0</v>
      </c>
      <c r="C56" s="266"/>
      <c r="D56" s="267">
        <v>43.8</v>
      </c>
      <c r="E56" s="267"/>
      <c r="F56" s="267"/>
      <c r="G56" s="267">
        <v>43.468</v>
      </c>
      <c r="H56" s="267">
        <v>43.617</v>
      </c>
      <c r="I56" s="267">
        <v>44.306</v>
      </c>
      <c r="J56" s="268">
        <v>43.305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37.0</v>
      </c>
      <c r="C57" s="266"/>
      <c r="D57" s="267">
        <v>44.402</v>
      </c>
      <c r="E57" s="267"/>
      <c r="F57" s="267"/>
      <c r="G57" s="267">
        <v>43.73</v>
      </c>
      <c r="H57" s="267">
        <v>44.125</v>
      </c>
      <c r="I57" s="267"/>
      <c r="J57" s="268">
        <v>43.245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38.0</v>
      </c>
      <c r="C58" s="266"/>
      <c r="D58" s="267">
        <v>43.413</v>
      </c>
      <c r="E58" s="267"/>
      <c r="F58" s="267"/>
      <c r="G58" s="267">
        <v>43.495</v>
      </c>
      <c r="H58" s="267">
        <v>44.082</v>
      </c>
      <c r="I58" s="267"/>
      <c r="J58" s="268">
        <v>44.164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39.0</v>
      </c>
      <c r="C59" s="266"/>
      <c r="D59" s="267">
        <v>43.605</v>
      </c>
      <c r="E59" s="267"/>
      <c r="F59" s="267"/>
      <c r="G59" s="267">
        <v>43.488</v>
      </c>
      <c r="H59" s="267">
        <v>44.032</v>
      </c>
      <c r="I59" s="267"/>
      <c r="J59" s="268">
        <v>43.234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40.0</v>
      </c>
      <c r="C60" s="266"/>
      <c r="D60" s="267"/>
      <c r="E60" s="267"/>
      <c r="F60" s="267"/>
      <c r="G60" s="267">
        <v>43.473</v>
      </c>
      <c r="H60" s="267">
        <v>43.71</v>
      </c>
      <c r="I60" s="267"/>
      <c r="J60" s="268">
        <v>43.126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41.0</v>
      </c>
      <c r="C61" s="266"/>
      <c r="D61" s="267"/>
      <c r="E61" s="267"/>
      <c r="F61" s="267"/>
      <c r="G61" s="267">
        <v>44.199</v>
      </c>
      <c r="H61" s="267">
        <v>43.902</v>
      </c>
      <c r="I61" s="267"/>
      <c r="J61" s="268">
        <v>43.18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42.0</v>
      </c>
      <c r="C62" s="270"/>
      <c r="D62" s="267"/>
      <c r="E62" s="267"/>
      <c r="F62" s="267"/>
      <c r="G62" s="267">
        <v>43.615</v>
      </c>
      <c r="H62" s="267">
        <v>43.814</v>
      </c>
      <c r="I62" s="267"/>
      <c r="J62" s="268">
        <v>43.019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43.0</v>
      </c>
      <c r="C63" s="270"/>
      <c r="D63" s="267"/>
      <c r="E63" s="267"/>
      <c r="F63" s="267"/>
      <c r="G63" s="267">
        <v>43.438</v>
      </c>
      <c r="H63" s="267">
        <v>43.819</v>
      </c>
      <c r="I63" s="267"/>
      <c r="J63" s="268">
        <v>43.415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44.0</v>
      </c>
      <c r="C64" s="270"/>
      <c r="D64" s="267"/>
      <c r="E64" s="267"/>
      <c r="F64" s="267"/>
      <c r="G64" s="267">
        <v>43.542</v>
      </c>
      <c r="H64" s="267"/>
      <c r="I64" s="267"/>
      <c r="J64" s="294">
        <v>53.69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45.0</v>
      </c>
      <c r="C65" s="270"/>
      <c r="D65" s="267"/>
      <c r="E65" s="267"/>
      <c r="F65" s="267"/>
      <c r="G65" s="267">
        <v>43.398</v>
      </c>
      <c r="H65" s="267"/>
      <c r="I65" s="267"/>
      <c r="J65" s="268">
        <v>46.573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46.0</v>
      </c>
      <c r="C66" s="270"/>
      <c r="D66" s="267"/>
      <c r="E66" s="267"/>
      <c r="F66" s="267"/>
      <c r="G66" s="267">
        <v>43.34</v>
      </c>
      <c r="H66" s="267"/>
      <c r="I66" s="267"/>
      <c r="J66" s="268">
        <v>44.433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47.0</v>
      </c>
      <c r="C67" s="270"/>
      <c r="D67" s="267"/>
      <c r="E67" s="267"/>
      <c r="F67" s="267"/>
      <c r="G67" s="267">
        <v>43.418</v>
      </c>
      <c r="H67" s="267"/>
      <c r="I67" s="267"/>
      <c r="J67" s="268">
        <v>43.195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48.0</v>
      </c>
      <c r="C68" s="270"/>
      <c r="D68" s="267"/>
      <c r="E68" s="267"/>
      <c r="F68" s="267"/>
      <c r="G68" s="267">
        <v>43.285</v>
      </c>
      <c r="H68" s="267"/>
      <c r="I68" s="267"/>
      <c r="J68" s="268">
        <v>43.468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49.0</v>
      </c>
      <c r="C69" s="273"/>
      <c r="D69" s="274"/>
      <c r="E69" s="274"/>
      <c r="F69" s="274"/>
      <c r="G69" s="274">
        <v>43.273</v>
      </c>
      <c r="H69" s="276"/>
      <c r="I69" s="276"/>
      <c r="J69" s="302">
        <v>43.082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50.0</v>
      </c>
      <c r="C70" s="273"/>
      <c r="D70" s="274"/>
      <c r="E70" s="274"/>
      <c r="F70" s="274"/>
      <c r="G70" s="274">
        <v>43.492</v>
      </c>
      <c r="H70" s="276"/>
      <c r="I70" s="276"/>
      <c r="J70" s="302">
        <v>43.329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51.0</v>
      </c>
      <c r="C71" s="273"/>
      <c r="D71" s="274"/>
      <c r="E71" s="274"/>
      <c r="F71" s="275"/>
      <c r="G71" s="274">
        <v>43.451</v>
      </c>
      <c r="H71" s="276"/>
      <c r="I71" s="276"/>
      <c r="J71" s="27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52.0</v>
      </c>
      <c r="C72" s="273"/>
      <c r="D72" s="274"/>
      <c r="E72" s="274"/>
      <c r="F72" s="275"/>
      <c r="G72" s="274">
        <v>43.52</v>
      </c>
      <c r="H72" s="276"/>
      <c r="I72" s="276"/>
      <c r="J72" s="27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53.0</v>
      </c>
      <c r="C73" s="273"/>
      <c r="D73" s="274"/>
      <c r="E73" s="274"/>
      <c r="F73" s="275"/>
      <c r="G73" s="274">
        <v>43.843</v>
      </c>
      <c r="H73" s="276"/>
      <c r="I73" s="276"/>
      <c r="J73" s="27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54.0</v>
      </c>
      <c r="C74" s="273"/>
      <c r="D74" s="274"/>
      <c r="E74" s="274"/>
      <c r="F74" s="275"/>
      <c r="G74" s="274">
        <v>43.35</v>
      </c>
      <c r="H74" s="276"/>
      <c r="I74" s="276"/>
      <c r="J74" s="27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55.0</v>
      </c>
      <c r="C75" s="273"/>
      <c r="D75" s="274"/>
      <c r="E75" s="274"/>
      <c r="F75" s="275"/>
      <c r="G75" s="274">
        <v>43.213</v>
      </c>
      <c r="H75" s="276"/>
      <c r="I75" s="276"/>
      <c r="J75" s="27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56.0</v>
      </c>
      <c r="C76" s="273"/>
      <c r="D76" s="275"/>
      <c r="E76" s="274"/>
      <c r="F76" s="275"/>
      <c r="G76" s="274">
        <v>43.989</v>
      </c>
      <c r="H76" s="6"/>
      <c r="I76" s="276"/>
      <c r="J76" s="27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57.0</v>
      </c>
      <c r="C77" s="273"/>
      <c r="D77" s="275"/>
      <c r="E77" s="274"/>
      <c r="F77" s="275"/>
      <c r="G77" s="274">
        <v>43.271</v>
      </c>
      <c r="H77" s="6"/>
      <c r="I77" s="276"/>
      <c r="J77" s="27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58.0</v>
      </c>
      <c r="C78" s="278"/>
      <c r="D78" s="6"/>
      <c r="E78" s="276"/>
      <c r="F78" s="6"/>
      <c r="G78" s="276">
        <v>43.927</v>
      </c>
      <c r="H78" s="6"/>
      <c r="I78" s="276"/>
      <c r="J78" s="27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59.0</v>
      </c>
      <c r="C79" s="278"/>
      <c r="D79" s="6"/>
      <c r="E79" s="276"/>
      <c r="F79" s="6"/>
      <c r="G79" s="6"/>
      <c r="H79" s="6"/>
      <c r="I79" s="276"/>
      <c r="J79" s="277"/>
      <c r="K79" s="6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60.0</v>
      </c>
      <c r="C80" s="278"/>
      <c r="D80" s="6"/>
      <c r="E80" s="276"/>
      <c r="F80" s="6"/>
      <c r="G80" s="6"/>
      <c r="H80" s="6"/>
      <c r="I80" s="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61.0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62.0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63.0</v>
      </c>
      <c r="C83" s="279"/>
      <c r="D83" s="280"/>
      <c r="E83" s="280"/>
      <c r="F83" s="280"/>
      <c r="G83" s="280"/>
      <c r="H83" s="280"/>
      <c r="I83" s="280"/>
      <c r="J83" s="281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/>
      <c r="C84" s="3"/>
      <c r="D84" s="6"/>
      <c r="E84" s="6"/>
      <c r="F84" s="6"/>
      <c r="G84" s="6"/>
      <c r="H84" s="6"/>
      <c r="I84" s="6"/>
      <c r="J84" s="6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11">
    <mergeCell ref="F6:H6"/>
    <mergeCell ref="I6:I7"/>
    <mergeCell ref="D16:D18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51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82</v>
      </c>
      <c r="C8" s="189">
        <v>12.0</v>
      </c>
      <c r="D8" s="190">
        <f>COUNTA(C22:C86)</f>
        <v>24</v>
      </c>
      <c r="E8" s="191">
        <f>COUNTA(C22:C86)</f>
        <v>24</v>
      </c>
      <c r="F8" s="220">
        <f>MIN(C22:C85)</f>
        <v>43.532</v>
      </c>
      <c r="G8" s="310">
        <f>AVERAGE(C22:C88)</f>
        <v>44.26441667</v>
      </c>
      <c r="H8" s="194">
        <f t="shared" ref="H8:H15" si="2">G8-F8</f>
        <v>0.7324166667</v>
      </c>
      <c r="I8" s="195">
        <v>0.012361111111111111</v>
      </c>
      <c r="J8" s="196">
        <f t="shared" ref="J8:K8" si="1">I8</f>
        <v>0.01236111111</v>
      </c>
      <c r="K8" s="197">
        <f t="shared" si="1"/>
        <v>0.01236111111</v>
      </c>
      <c r="L8" s="198">
        <v>143.295</v>
      </c>
      <c r="M8" s="199">
        <v>96.457</v>
      </c>
      <c r="N8" s="200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74</v>
      </c>
      <c r="C9" s="203">
        <v>21.0</v>
      </c>
      <c r="D9" s="204">
        <f>COUNTA(D22:D86)+D8+1</f>
        <v>63</v>
      </c>
      <c r="E9" s="205">
        <f>COUNTA(D22:D86)+1</f>
        <v>39</v>
      </c>
      <c r="F9" s="311">
        <f>MIN(D22:D85)</f>
        <v>43.534</v>
      </c>
      <c r="G9" s="207">
        <f>AVERAGE(D22:D87)</f>
        <v>43.95968421</v>
      </c>
      <c r="H9" s="208">
        <f t="shared" si="2"/>
        <v>0.4256842105</v>
      </c>
      <c r="I9" s="209">
        <v>0.03335648148148148</v>
      </c>
      <c r="J9" s="210">
        <f t="shared" ref="J9:J15" si="3">I9-I8</f>
        <v>0.02099537037</v>
      </c>
      <c r="K9" s="211">
        <f t="shared" ref="K9:K10" si="4">J9</f>
        <v>0.02099537037</v>
      </c>
      <c r="L9" s="212">
        <v>141.829</v>
      </c>
      <c r="M9" s="213">
        <v>94.741</v>
      </c>
      <c r="N9" s="214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69</v>
      </c>
      <c r="C10" s="203">
        <v>69.0</v>
      </c>
      <c r="D10" s="204">
        <f>COUNTA(E22:E86)+D9+1</f>
        <v>114</v>
      </c>
      <c r="E10" s="205">
        <f>COUNTA(E22:E86)+1</f>
        <v>51</v>
      </c>
      <c r="F10" s="215">
        <f>MIN(E22:E87)</f>
        <v>43.281</v>
      </c>
      <c r="G10" s="216">
        <f>AVERAGE(E22:E88)</f>
        <v>43.82752</v>
      </c>
      <c r="H10" s="208">
        <f t="shared" si="2"/>
        <v>0.54652</v>
      </c>
      <c r="I10" s="209">
        <v>0.0603587962962963</v>
      </c>
      <c r="J10" s="210">
        <f t="shared" si="3"/>
        <v>0.02700231481</v>
      </c>
      <c r="K10" s="211">
        <f t="shared" si="4"/>
        <v>0.02700231481</v>
      </c>
      <c r="L10" s="217">
        <v>157.833</v>
      </c>
      <c r="M10" s="213">
        <v>95.145</v>
      </c>
      <c r="N10" s="214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82</v>
      </c>
      <c r="C11" s="203">
        <v>17.0</v>
      </c>
      <c r="D11" s="204">
        <f>COUNTA(F22:F86)+D10+1</f>
        <v>162</v>
      </c>
      <c r="E11" s="205">
        <f>COUNTA(F22:F86)+1</f>
        <v>48</v>
      </c>
      <c r="F11" s="218">
        <f>MIN(F22:F87)</f>
        <v>43.557</v>
      </c>
      <c r="G11" s="216">
        <f>AVERAGE(F22:F87)</f>
        <v>44.16842553</v>
      </c>
      <c r="H11" s="208">
        <f t="shared" si="2"/>
        <v>0.6114255319</v>
      </c>
      <c r="I11" s="209">
        <v>0.08621527777777778</v>
      </c>
      <c r="J11" s="210">
        <f t="shared" si="3"/>
        <v>0.02585648148</v>
      </c>
      <c r="K11" s="211">
        <f t="shared" ref="K11:K15" si="5">J11+K8</f>
        <v>0.03821759259</v>
      </c>
      <c r="L11" s="217">
        <v>145.347</v>
      </c>
      <c r="M11" s="213">
        <v>98.203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23" t="s">
        <v>74</v>
      </c>
      <c r="C12" s="219">
        <v>11.0</v>
      </c>
      <c r="D12" s="204">
        <f>COUNTA(G22:G86)+D11+1</f>
        <v>201</v>
      </c>
      <c r="E12" s="205">
        <f>COUNTA(G22:G86)+1</f>
        <v>39</v>
      </c>
      <c r="F12" s="220">
        <f>MIN(G22:G87)</f>
        <v>43.25</v>
      </c>
      <c r="G12" s="221">
        <f>AVERAGE(G22:G887)</f>
        <v>43.80473684</v>
      </c>
      <c r="H12" s="208">
        <f t="shared" si="2"/>
        <v>0.5547368421</v>
      </c>
      <c r="I12" s="209">
        <v>0.10715277777777778</v>
      </c>
      <c r="J12" s="210">
        <f t="shared" si="3"/>
        <v>0.0209375</v>
      </c>
      <c r="K12" s="211">
        <f t="shared" si="5"/>
        <v>0.04193287037</v>
      </c>
      <c r="L12" s="212">
        <v>140.517</v>
      </c>
      <c r="M12" s="213">
        <v>93.912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23" t="s">
        <v>69</v>
      </c>
      <c r="C13" s="219">
        <v>10.0</v>
      </c>
      <c r="D13" s="204">
        <f>COUNTA(H22:H84)+D12+1</f>
        <v>258</v>
      </c>
      <c r="E13" s="205">
        <f>COUNTA(H22:H84)+1</f>
        <v>57</v>
      </c>
      <c r="F13" s="232">
        <f>MIN(H22:H86)</f>
        <v>43.156</v>
      </c>
      <c r="G13" s="221">
        <f>AVERAGE(H22:H86)</f>
        <v>43.50160714</v>
      </c>
      <c r="H13" s="208">
        <f t="shared" si="2"/>
        <v>0.3456071429</v>
      </c>
      <c r="I13" s="209">
        <v>0.13697916666666668</v>
      </c>
      <c r="J13" s="210">
        <f t="shared" si="3"/>
        <v>0.02982638889</v>
      </c>
      <c r="K13" s="225">
        <f t="shared" si="5"/>
        <v>0.0568287037</v>
      </c>
      <c r="L13" s="212">
        <v>140.353</v>
      </c>
      <c r="M13" s="213">
        <v>92.438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23" t="s">
        <v>82</v>
      </c>
      <c r="C14" s="219">
        <v>16.0</v>
      </c>
      <c r="D14" s="204">
        <f>COUNTA(I22:I86)+D13+1</f>
        <v>279</v>
      </c>
      <c r="E14" s="205">
        <f>COUNTA(I22:I86)+1</f>
        <v>21</v>
      </c>
      <c r="F14" s="224">
        <f>MIN(I22:I87)</f>
        <v>43.996</v>
      </c>
      <c r="G14" s="216">
        <f>AVERAGE(I22:I87)</f>
        <v>44.57785</v>
      </c>
      <c r="H14" s="208">
        <f t="shared" si="2"/>
        <v>0.58185</v>
      </c>
      <c r="I14" s="209">
        <v>0.1489236111111111</v>
      </c>
      <c r="J14" s="210">
        <f t="shared" si="3"/>
        <v>0.01194444444</v>
      </c>
      <c r="K14" s="225">
        <f t="shared" si="5"/>
        <v>0.05016203704</v>
      </c>
      <c r="L14" s="226">
        <v>143.457</v>
      </c>
      <c r="M14" s="213">
        <v>95.55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74</v>
      </c>
      <c r="C15" s="229">
        <v>33.0</v>
      </c>
      <c r="D15" s="230">
        <f>COUNTA(J22:J86)+D14+1</f>
        <v>313</v>
      </c>
      <c r="E15" s="231">
        <f>COUNTA(J22:J86)+1</f>
        <v>34</v>
      </c>
      <c r="F15" s="289">
        <f>MIN(J22:J87)</f>
        <v>43.464</v>
      </c>
      <c r="G15" s="287">
        <f>AVERAGE(J22:J87)</f>
        <v>43.96266667</v>
      </c>
      <c r="H15" s="234">
        <f t="shared" si="2"/>
        <v>0.4986666667</v>
      </c>
      <c r="I15" s="235" t="str">
        <f>'Загальні результати'!G6</f>
        <v>4:00:17</v>
      </c>
      <c r="J15" s="236">
        <f t="shared" si="3"/>
        <v>0.01793981481</v>
      </c>
      <c r="K15" s="237">
        <f t="shared" si="5"/>
        <v>0.05987268519</v>
      </c>
      <c r="L15" s="238"/>
      <c r="M15" s="239"/>
      <c r="N15" s="240"/>
      <c r="O15" s="106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3"/>
      <c r="D16" s="243"/>
      <c r="E16" s="243"/>
      <c r="F16" s="244">
        <f t="shared" ref="F16:F17" si="6">AVERAGE(F8,F11,F14)</f>
        <v>43.695</v>
      </c>
      <c r="G16" s="245">
        <f>AVERAGE(C22:C96,F22:F96,I22:I96)</f>
        <v>44.28372527</v>
      </c>
      <c r="H16" s="246">
        <f t="shared" ref="H16:H17" si="7">AVERAGE(H8,H11,H14)</f>
        <v>0.6418973995</v>
      </c>
      <c r="I16" s="247" t="s">
        <v>148</v>
      </c>
      <c r="J16" s="248"/>
      <c r="K16" s="249" t="s">
        <v>115</v>
      </c>
      <c r="L16" s="250">
        <f>AVERAGE(L8:L14)</f>
        <v>144.6615714</v>
      </c>
      <c r="M16" s="250">
        <f>AVERAGE(M8:M14)-90</f>
        <v>5.206571429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53"/>
      <c r="E17" s="253"/>
      <c r="F17" s="244">
        <f t="shared" si="6"/>
        <v>43.416</v>
      </c>
      <c r="G17" s="245">
        <f>AVERAGE(D22:D97,G22:G97,J22:J97)</f>
        <v>43.90656881</v>
      </c>
      <c r="H17" s="246">
        <f t="shared" si="7"/>
        <v>0.4930292398</v>
      </c>
      <c r="I17" s="257" t="s">
        <v>129</v>
      </c>
      <c r="J17" s="253"/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27.75" customHeight="1">
      <c r="A18" s="252"/>
      <c r="B18" s="252"/>
      <c r="C18" s="252"/>
      <c r="D18" s="253"/>
      <c r="E18" s="253"/>
      <c r="F18" s="254">
        <f>AVERAGE(F10,F13)</f>
        <v>43.2185</v>
      </c>
      <c r="G18" s="255">
        <f>AVERAGE(E22:E96,H22:H96)</f>
        <v>43.65533962</v>
      </c>
      <c r="H18" s="256">
        <f>AVERAGE(H10,H13)</f>
        <v>0.4460635714</v>
      </c>
      <c r="I18" s="257" t="s">
        <v>149</v>
      </c>
      <c r="J18" s="253" t="s">
        <v>85</v>
      </c>
      <c r="K18" s="253"/>
      <c r="L18" s="258"/>
      <c r="M18" s="258"/>
      <c r="N18" s="258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ht="30.0" customHeight="1">
      <c r="A19" s="252"/>
      <c r="B19" s="252"/>
      <c r="C19" s="252"/>
      <c r="D19" s="253"/>
      <c r="E19" s="253"/>
      <c r="F19" s="259">
        <f>AVERAGE(F8:F15)</f>
        <v>43.47125</v>
      </c>
      <c r="G19" s="260">
        <f>AVERAGE(C22:J94)</f>
        <v>43.93170261</v>
      </c>
      <c r="H19" s="261">
        <f>AVERAGE(H8:H15)</f>
        <v>0.5371133826</v>
      </c>
      <c r="I19" s="253"/>
      <c r="J19" s="253"/>
      <c r="K19" s="253"/>
      <c r="L19" s="252"/>
      <c r="M19" s="252"/>
      <c r="N19" s="252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3"/>
      <c r="D20" s="6"/>
      <c r="E20" s="6"/>
      <c r="F20" s="6"/>
      <c r="G20" s="6"/>
      <c r="H20" s="6"/>
      <c r="I20" s="6"/>
      <c r="J20" s="6"/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>
      <c r="A21" s="3"/>
      <c r="B21" s="3"/>
      <c r="C21" s="262" t="str">
        <f>B8</f>
        <v>Криж Мирослав</v>
      </c>
      <c r="D21" s="262" t="str">
        <f>B9</f>
        <v>Ревчук Олександр</v>
      </c>
      <c r="E21" s="3" t="str">
        <f>B10</f>
        <v>Ревчук Олексій</v>
      </c>
      <c r="F21" s="3" t="str">
        <f>B11</f>
        <v>Криж Мирослав</v>
      </c>
      <c r="G21" s="3" t="str">
        <f>B12</f>
        <v>Ревчук Олександр</v>
      </c>
      <c r="H21" s="3" t="str">
        <f>B13</f>
        <v>Ревчук Олексій</v>
      </c>
      <c r="I21" s="3" t="str">
        <f>B14</f>
        <v>Криж Мирослав</v>
      </c>
      <c r="J21" s="262" t="str">
        <f>B15</f>
        <v>Ревчук Олександр</v>
      </c>
      <c r="K21" s="6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1.0</v>
      </c>
      <c r="C22" s="263">
        <v>45.826</v>
      </c>
      <c r="D22" s="264">
        <v>44.649</v>
      </c>
      <c r="E22" s="264">
        <v>43.791</v>
      </c>
      <c r="F22" s="264">
        <v>44.314</v>
      </c>
      <c r="G22" s="264">
        <v>44.005</v>
      </c>
      <c r="H22" s="264">
        <v>43.76</v>
      </c>
      <c r="I22" s="264">
        <v>45.146</v>
      </c>
      <c r="J22" s="265">
        <v>46.04</v>
      </c>
      <c r="K22" s="6"/>
      <c r="L22" s="6"/>
      <c r="M22" s="6"/>
      <c r="N22" s="6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2.0</v>
      </c>
      <c r="C23" s="266">
        <v>44.165</v>
      </c>
      <c r="D23" s="267">
        <v>43.804</v>
      </c>
      <c r="E23" s="267">
        <v>43.667</v>
      </c>
      <c r="F23" s="267">
        <v>44.418</v>
      </c>
      <c r="G23" s="267">
        <v>43.995</v>
      </c>
      <c r="H23" s="267">
        <v>43.55</v>
      </c>
      <c r="I23" s="267">
        <v>44.888</v>
      </c>
      <c r="J23" s="268">
        <v>44.027</v>
      </c>
      <c r="K23" s="6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3.0</v>
      </c>
      <c r="C24" s="266">
        <v>43.877</v>
      </c>
      <c r="D24" s="267">
        <v>44.394</v>
      </c>
      <c r="E24" s="267">
        <v>43.847</v>
      </c>
      <c r="F24" s="267">
        <v>43.953</v>
      </c>
      <c r="G24" s="267">
        <v>44.254</v>
      </c>
      <c r="H24" s="267">
        <v>43.276</v>
      </c>
      <c r="I24" s="267">
        <v>44.361</v>
      </c>
      <c r="J24" s="268">
        <v>43.892</v>
      </c>
      <c r="K24" s="269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4.0</v>
      </c>
      <c r="C25" s="266">
        <v>43.779</v>
      </c>
      <c r="D25" s="267">
        <v>43.709</v>
      </c>
      <c r="E25" s="267">
        <v>43.677</v>
      </c>
      <c r="F25" s="267">
        <v>45.437</v>
      </c>
      <c r="G25" s="267">
        <v>43.947</v>
      </c>
      <c r="H25" s="267">
        <v>44.278</v>
      </c>
      <c r="I25" s="267">
        <v>44.129</v>
      </c>
      <c r="J25" s="268">
        <v>43.464</v>
      </c>
      <c r="K25" s="6"/>
      <c r="L25" s="17"/>
      <c r="M25" s="17"/>
      <c r="N25" s="17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5.0</v>
      </c>
      <c r="C26" s="266">
        <v>43.751</v>
      </c>
      <c r="D26" s="267">
        <v>43.696</v>
      </c>
      <c r="E26" s="267">
        <v>45.225</v>
      </c>
      <c r="F26" s="267">
        <v>44.363</v>
      </c>
      <c r="G26" s="267">
        <v>43.553</v>
      </c>
      <c r="H26" s="267">
        <v>43.782</v>
      </c>
      <c r="I26" s="267">
        <v>44.481</v>
      </c>
      <c r="J26" s="268">
        <v>43.704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6.0</v>
      </c>
      <c r="C27" s="266">
        <v>43.78</v>
      </c>
      <c r="D27" s="267">
        <v>43.538</v>
      </c>
      <c r="E27" s="267">
        <v>43.694</v>
      </c>
      <c r="F27" s="267">
        <v>43.557</v>
      </c>
      <c r="G27" s="267">
        <v>43.836</v>
      </c>
      <c r="H27" s="267">
        <v>43.511</v>
      </c>
      <c r="I27" s="267">
        <v>45.329</v>
      </c>
      <c r="J27" s="268">
        <v>43.833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7.0</v>
      </c>
      <c r="C28" s="266">
        <v>43.532</v>
      </c>
      <c r="D28" s="267">
        <v>43.65</v>
      </c>
      <c r="E28" s="267">
        <v>43.658</v>
      </c>
      <c r="F28" s="267">
        <v>44.182</v>
      </c>
      <c r="G28" s="267">
        <v>43.911</v>
      </c>
      <c r="H28" s="267">
        <v>43.545</v>
      </c>
      <c r="I28" s="267">
        <v>44.636</v>
      </c>
      <c r="J28" s="268">
        <v>44.17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8.0</v>
      </c>
      <c r="C29" s="266">
        <v>45.521</v>
      </c>
      <c r="D29" s="267">
        <v>43.687</v>
      </c>
      <c r="E29" s="267">
        <v>43.633</v>
      </c>
      <c r="F29" s="267">
        <v>44.621</v>
      </c>
      <c r="G29" s="267">
        <v>45.173</v>
      </c>
      <c r="H29" s="267">
        <v>43.46</v>
      </c>
      <c r="I29" s="267">
        <v>44.243</v>
      </c>
      <c r="J29" s="268">
        <v>43.903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9.0</v>
      </c>
      <c r="C30" s="266">
        <v>44.323</v>
      </c>
      <c r="D30" s="267">
        <v>44.086</v>
      </c>
      <c r="E30" s="267">
        <v>43.764</v>
      </c>
      <c r="F30" s="267">
        <v>43.684</v>
      </c>
      <c r="G30" s="267">
        <v>44.388</v>
      </c>
      <c r="H30" s="267">
        <v>43.627</v>
      </c>
      <c r="I30" s="267">
        <v>44.326</v>
      </c>
      <c r="J30" s="268">
        <v>43.905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10.0</v>
      </c>
      <c r="C31" s="266">
        <v>43.693</v>
      </c>
      <c r="D31" s="267">
        <v>43.684</v>
      </c>
      <c r="E31" s="267">
        <v>43.581</v>
      </c>
      <c r="F31" s="267">
        <v>44.056</v>
      </c>
      <c r="G31" s="267">
        <v>43.584</v>
      </c>
      <c r="H31" s="267">
        <v>43.383</v>
      </c>
      <c r="I31" s="267">
        <v>44.98</v>
      </c>
      <c r="J31" s="268">
        <v>43.859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11.0</v>
      </c>
      <c r="C32" s="266">
        <v>44.28</v>
      </c>
      <c r="D32" s="267">
        <v>43.752</v>
      </c>
      <c r="E32" s="267">
        <v>43.753</v>
      </c>
      <c r="F32" s="267">
        <v>44.507</v>
      </c>
      <c r="G32" s="267">
        <v>43.69</v>
      </c>
      <c r="H32" s="267">
        <v>43.392</v>
      </c>
      <c r="I32" s="267">
        <v>44.319</v>
      </c>
      <c r="J32" s="268">
        <v>44.915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12.0</v>
      </c>
      <c r="C33" s="266">
        <v>44.159</v>
      </c>
      <c r="D33" s="267">
        <v>44.576</v>
      </c>
      <c r="E33" s="267">
        <v>43.64</v>
      </c>
      <c r="F33" s="267">
        <v>43.724</v>
      </c>
      <c r="G33" s="267">
        <v>44.685</v>
      </c>
      <c r="H33" s="267">
        <v>43.381</v>
      </c>
      <c r="I33" s="267">
        <v>44.555</v>
      </c>
      <c r="J33" s="268">
        <v>43.601</v>
      </c>
      <c r="K33" s="6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13.0</v>
      </c>
      <c r="C34" s="266">
        <v>43.88</v>
      </c>
      <c r="D34" s="267">
        <v>43.884</v>
      </c>
      <c r="E34" s="267">
        <v>43.627</v>
      </c>
      <c r="F34" s="267">
        <v>44.207</v>
      </c>
      <c r="G34" s="267">
        <v>43.604</v>
      </c>
      <c r="H34" s="267">
        <v>43.326</v>
      </c>
      <c r="I34" s="267">
        <v>44.424</v>
      </c>
      <c r="J34" s="268">
        <v>43.707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14.0</v>
      </c>
      <c r="C35" s="266">
        <v>43.866</v>
      </c>
      <c r="D35" s="267">
        <v>43.534</v>
      </c>
      <c r="E35" s="267">
        <v>43.965</v>
      </c>
      <c r="F35" s="267">
        <v>43.819</v>
      </c>
      <c r="G35" s="267">
        <v>44.405</v>
      </c>
      <c r="H35" s="267">
        <v>43.764</v>
      </c>
      <c r="I35" s="267">
        <v>44.667</v>
      </c>
      <c r="J35" s="268">
        <v>43.787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15.0</v>
      </c>
      <c r="C36" s="266">
        <v>43.852</v>
      </c>
      <c r="D36" s="267">
        <v>43.772</v>
      </c>
      <c r="E36" s="267">
        <v>44.367</v>
      </c>
      <c r="F36" s="267">
        <v>44.456</v>
      </c>
      <c r="G36" s="267">
        <v>43.57</v>
      </c>
      <c r="H36" s="267">
        <v>43.343</v>
      </c>
      <c r="I36" s="267">
        <v>44.353</v>
      </c>
      <c r="J36" s="268">
        <v>43.76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16.0</v>
      </c>
      <c r="C37" s="266">
        <v>44.129</v>
      </c>
      <c r="D37" s="267">
        <v>43.766</v>
      </c>
      <c r="E37" s="267">
        <v>43.644</v>
      </c>
      <c r="F37" s="267">
        <v>44.623</v>
      </c>
      <c r="G37" s="267">
        <v>43.477</v>
      </c>
      <c r="H37" s="267">
        <v>43.343</v>
      </c>
      <c r="I37" s="267">
        <v>44.442</v>
      </c>
      <c r="J37" s="268">
        <v>43.984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17.0</v>
      </c>
      <c r="C38" s="266">
        <v>44.223</v>
      </c>
      <c r="D38" s="267">
        <v>43.649</v>
      </c>
      <c r="E38" s="267">
        <v>43.513</v>
      </c>
      <c r="F38" s="267">
        <v>43.585</v>
      </c>
      <c r="G38" s="267">
        <v>43.769</v>
      </c>
      <c r="H38" s="267">
        <v>43.479</v>
      </c>
      <c r="I38" s="267">
        <v>43.996</v>
      </c>
      <c r="J38" s="268">
        <v>43.512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18.0</v>
      </c>
      <c r="C39" s="266">
        <v>43.937</v>
      </c>
      <c r="D39" s="267">
        <v>45.08</v>
      </c>
      <c r="E39" s="267">
        <v>44.557</v>
      </c>
      <c r="F39" s="267">
        <v>43.905</v>
      </c>
      <c r="G39" s="267">
        <v>43.543</v>
      </c>
      <c r="H39" s="267">
        <v>43.357</v>
      </c>
      <c r="I39" s="267">
        <v>44.417</v>
      </c>
      <c r="J39" s="268">
        <v>43.738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19.0</v>
      </c>
      <c r="C40" s="266">
        <v>46.485</v>
      </c>
      <c r="D40" s="267">
        <v>44.85</v>
      </c>
      <c r="E40" s="267">
        <v>43.489</v>
      </c>
      <c r="F40" s="267">
        <v>43.718</v>
      </c>
      <c r="G40" s="267">
        <v>43.661</v>
      </c>
      <c r="H40" s="267">
        <v>43.386</v>
      </c>
      <c r="I40" s="267">
        <v>44.151</v>
      </c>
      <c r="J40" s="268">
        <v>43.475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20.0</v>
      </c>
      <c r="C41" s="266">
        <v>44.299</v>
      </c>
      <c r="D41" s="267">
        <v>43.836</v>
      </c>
      <c r="E41" s="267">
        <v>43.453</v>
      </c>
      <c r="F41" s="267">
        <v>44.407</v>
      </c>
      <c r="G41" s="267">
        <v>44.086</v>
      </c>
      <c r="H41" s="267">
        <v>43.491</v>
      </c>
      <c r="I41" s="267">
        <v>45.714</v>
      </c>
      <c r="J41" s="268">
        <v>43.528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21.0</v>
      </c>
      <c r="C42" s="266">
        <v>43.912</v>
      </c>
      <c r="D42" s="267">
        <v>43.958</v>
      </c>
      <c r="E42" s="267">
        <v>44.548</v>
      </c>
      <c r="F42" s="267">
        <v>44.085</v>
      </c>
      <c r="G42" s="267">
        <v>43.674</v>
      </c>
      <c r="H42" s="267">
        <v>43.34</v>
      </c>
      <c r="I42" s="267"/>
      <c r="J42" s="268">
        <v>43.809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22.0</v>
      </c>
      <c r="C43" s="266">
        <v>44.201</v>
      </c>
      <c r="D43" s="267">
        <v>43.609</v>
      </c>
      <c r="E43" s="267">
        <v>44.037</v>
      </c>
      <c r="F43" s="267">
        <v>43.919</v>
      </c>
      <c r="G43" s="267">
        <v>43.559</v>
      </c>
      <c r="H43" s="267">
        <v>43.242</v>
      </c>
      <c r="I43" s="267"/>
      <c r="J43" s="268">
        <v>43.648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23.0</v>
      </c>
      <c r="C44" s="266">
        <v>44.248</v>
      </c>
      <c r="D44" s="267">
        <v>43.547</v>
      </c>
      <c r="E44" s="267">
        <v>43.836</v>
      </c>
      <c r="F44" s="267">
        <v>43.865</v>
      </c>
      <c r="G44" s="267">
        <v>43.877</v>
      </c>
      <c r="H44" s="267">
        <v>43.381</v>
      </c>
      <c r="I44" s="267"/>
      <c r="J44" s="268">
        <v>43.914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24.0</v>
      </c>
      <c r="C45" s="266">
        <v>44.628</v>
      </c>
      <c r="D45" s="267">
        <v>43.572</v>
      </c>
      <c r="E45" s="267">
        <v>44.92</v>
      </c>
      <c r="F45" s="267">
        <v>44.79</v>
      </c>
      <c r="G45" s="267">
        <v>43.362</v>
      </c>
      <c r="H45" s="267">
        <v>43.298</v>
      </c>
      <c r="I45" s="267"/>
      <c r="J45" s="268">
        <v>43.665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25.0</v>
      </c>
      <c r="C46" s="266"/>
      <c r="D46" s="267">
        <v>43.945</v>
      </c>
      <c r="E46" s="267">
        <v>43.667</v>
      </c>
      <c r="F46" s="267">
        <v>44.216</v>
      </c>
      <c r="G46" s="267">
        <v>43.622</v>
      </c>
      <c r="H46" s="267">
        <v>43.356</v>
      </c>
      <c r="I46" s="267"/>
      <c r="J46" s="268">
        <v>43.681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26.0</v>
      </c>
      <c r="C47" s="266"/>
      <c r="D47" s="267">
        <v>43.67</v>
      </c>
      <c r="E47" s="267">
        <v>43.563</v>
      </c>
      <c r="F47" s="267">
        <v>44.049</v>
      </c>
      <c r="G47" s="267">
        <v>43.751</v>
      </c>
      <c r="H47" s="267">
        <v>43.784</v>
      </c>
      <c r="I47" s="267"/>
      <c r="J47" s="268">
        <v>43.92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27.0</v>
      </c>
      <c r="C48" s="266"/>
      <c r="D48" s="267">
        <v>43.65</v>
      </c>
      <c r="E48" s="267">
        <v>43.735</v>
      </c>
      <c r="F48" s="267">
        <v>44.214</v>
      </c>
      <c r="G48" s="267">
        <v>44.44</v>
      </c>
      <c r="H48" s="267">
        <v>43.298</v>
      </c>
      <c r="I48" s="267"/>
      <c r="J48" s="268">
        <v>43.532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28.0</v>
      </c>
      <c r="C49" s="266"/>
      <c r="D49" s="267">
        <v>44.145</v>
      </c>
      <c r="E49" s="267">
        <v>43.821</v>
      </c>
      <c r="F49" s="267">
        <v>44.624</v>
      </c>
      <c r="G49" s="267">
        <v>43.72</v>
      </c>
      <c r="H49" s="267">
        <v>43.319</v>
      </c>
      <c r="I49" s="267"/>
      <c r="J49" s="268">
        <v>45.057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29.0</v>
      </c>
      <c r="C50" s="266"/>
      <c r="D50" s="267">
        <v>43.821</v>
      </c>
      <c r="E50" s="267">
        <v>44.075</v>
      </c>
      <c r="F50" s="267">
        <v>43.845</v>
      </c>
      <c r="G50" s="267">
        <v>43.587</v>
      </c>
      <c r="H50" s="267">
        <v>43.304</v>
      </c>
      <c r="I50" s="267"/>
      <c r="J50" s="268">
        <v>45.755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30.0</v>
      </c>
      <c r="C51" s="266"/>
      <c r="D51" s="267">
        <v>44.626</v>
      </c>
      <c r="E51" s="267">
        <v>43.295</v>
      </c>
      <c r="F51" s="267">
        <v>43.994</v>
      </c>
      <c r="G51" s="267">
        <v>43.748</v>
      </c>
      <c r="H51" s="267">
        <v>43.284</v>
      </c>
      <c r="I51" s="267"/>
      <c r="J51" s="268">
        <v>43.603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31.0</v>
      </c>
      <c r="C52" s="266"/>
      <c r="D52" s="267">
        <v>43.81</v>
      </c>
      <c r="E52" s="267">
        <v>43.351</v>
      </c>
      <c r="F52" s="267">
        <v>43.852</v>
      </c>
      <c r="G52" s="267">
        <v>44.22</v>
      </c>
      <c r="H52" s="267">
        <v>43.201</v>
      </c>
      <c r="I52" s="267"/>
      <c r="J52" s="268">
        <v>43.754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32.0</v>
      </c>
      <c r="C53" s="266"/>
      <c r="D53" s="267">
        <v>43.713</v>
      </c>
      <c r="E53" s="267">
        <v>43.281</v>
      </c>
      <c r="F53" s="267">
        <v>44.801</v>
      </c>
      <c r="G53" s="267">
        <v>43.357</v>
      </c>
      <c r="H53" s="267">
        <v>43.578</v>
      </c>
      <c r="I53" s="267"/>
      <c r="J53" s="268">
        <v>43.791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33.0</v>
      </c>
      <c r="C54" s="266"/>
      <c r="D54" s="267">
        <v>43.665</v>
      </c>
      <c r="E54" s="267">
        <v>43.523</v>
      </c>
      <c r="F54" s="267">
        <v>44.11</v>
      </c>
      <c r="G54" s="267">
        <v>43.343</v>
      </c>
      <c r="H54" s="267">
        <v>43.791</v>
      </c>
      <c r="I54" s="267"/>
      <c r="J54" s="268">
        <v>43.835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34.0</v>
      </c>
      <c r="C55" s="266"/>
      <c r="D55" s="267">
        <v>43.747</v>
      </c>
      <c r="E55" s="267">
        <v>43.625</v>
      </c>
      <c r="F55" s="267">
        <v>44.236</v>
      </c>
      <c r="G55" s="267">
        <v>43.511</v>
      </c>
      <c r="H55" s="267">
        <v>44.293</v>
      </c>
      <c r="I55" s="267"/>
      <c r="J55" s="268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35.0</v>
      </c>
      <c r="C56" s="266"/>
      <c r="D56" s="267">
        <v>44.538</v>
      </c>
      <c r="E56" s="267">
        <v>43.517</v>
      </c>
      <c r="F56" s="267">
        <v>44.684</v>
      </c>
      <c r="G56" s="267">
        <v>43.435</v>
      </c>
      <c r="H56" s="267">
        <v>44.328</v>
      </c>
      <c r="I56" s="267"/>
      <c r="J56" s="268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36.0</v>
      </c>
      <c r="C57" s="266"/>
      <c r="D57" s="267">
        <v>45.412</v>
      </c>
      <c r="E57" s="267">
        <v>43.499</v>
      </c>
      <c r="F57" s="267">
        <v>43.788</v>
      </c>
      <c r="G57" s="267">
        <v>43.401</v>
      </c>
      <c r="H57" s="267">
        <v>43.169</v>
      </c>
      <c r="I57" s="267"/>
      <c r="J57" s="272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37.0</v>
      </c>
      <c r="C58" s="266"/>
      <c r="D58" s="267">
        <v>43.735</v>
      </c>
      <c r="E58" s="267">
        <v>43.697</v>
      </c>
      <c r="F58" s="267">
        <v>44.246</v>
      </c>
      <c r="G58" s="267">
        <v>43.25</v>
      </c>
      <c r="H58" s="267">
        <v>43.247</v>
      </c>
      <c r="I58" s="267"/>
      <c r="J58" s="272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38.0</v>
      </c>
      <c r="C59" s="266"/>
      <c r="D59" s="267">
        <v>43.709</v>
      </c>
      <c r="E59" s="267">
        <v>44.094</v>
      </c>
      <c r="F59" s="267">
        <v>44.03</v>
      </c>
      <c r="G59" s="267">
        <v>43.587</v>
      </c>
      <c r="H59" s="267">
        <v>43.202</v>
      </c>
      <c r="I59" s="267"/>
      <c r="J59" s="272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39.0</v>
      </c>
      <c r="C60" s="266"/>
      <c r="D60" s="267"/>
      <c r="E60" s="267">
        <v>43.863</v>
      </c>
      <c r="F60" s="267">
        <v>43.883</v>
      </c>
      <c r="G60" s="267"/>
      <c r="H60" s="267">
        <v>43.245</v>
      </c>
      <c r="I60" s="267"/>
      <c r="J60" s="272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40.0</v>
      </c>
      <c r="C61" s="266"/>
      <c r="D61" s="267"/>
      <c r="E61" s="267">
        <v>43.367</v>
      </c>
      <c r="F61" s="267">
        <v>44.132</v>
      </c>
      <c r="G61" s="267"/>
      <c r="H61" s="267">
        <v>43.419</v>
      </c>
      <c r="I61" s="267"/>
      <c r="J61" s="272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41.0</v>
      </c>
      <c r="C62" s="266"/>
      <c r="D62" s="267"/>
      <c r="E62" s="267">
        <v>43.441</v>
      </c>
      <c r="F62" s="267">
        <v>43.921</v>
      </c>
      <c r="G62" s="267"/>
      <c r="H62" s="267">
        <v>43.805</v>
      </c>
      <c r="I62" s="267"/>
      <c r="J62" s="272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42.0</v>
      </c>
      <c r="C63" s="270"/>
      <c r="D63" s="267"/>
      <c r="E63" s="267">
        <v>43.628</v>
      </c>
      <c r="F63" s="267">
        <v>43.935</v>
      </c>
      <c r="G63" s="267"/>
      <c r="H63" s="267">
        <v>43.778</v>
      </c>
      <c r="I63" s="267"/>
      <c r="J63" s="272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43.0</v>
      </c>
      <c r="C64" s="270"/>
      <c r="D64" s="267"/>
      <c r="E64" s="267">
        <v>43.398</v>
      </c>
      <c r="F64" s="267">
        <v>44.116</v>
      </c>
      <c r="G64" s="267"/>
      <c r="H64" s="267">
        <v>43.322</v>
      </c>
      <c r="I64" s="267"/>
      <c r="J64" s="272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44.0</v>
      </c>
      <c r="C65" s="270"/>
      <c r="D65" s="267"/>
      <c r="E65" s="267">
        <v>44.308</v>
      </c>
      <c r="F65" s="267">
        <v>44.368</v>
      </c>
      <c r="G65" s="271"/>
      <c r="H65" s="267">
        <v>43.161</v>
      </c>
      <c r="I65" s="267"/>
      <c r="J65" s="272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45.0</v>
      </c>
      <c r="C66" s="270"/>
      <c r="D66" s="267"/>
      <c r="E66" s="267">
        <v>45.387</v>
      </c>
      <c r="F66" s="267">
        <v>44.217</v>
      </c>
      <c r="G66" s="271"/>
      <c r="H66" s="267">
        <v>43.156</v>
      </c>
      <c r="I66" s="267"/>
      <c r="J66" s="272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46.0</v>
      </c>
      <c r="C67" s="270"/>
      <c r="D67" s="267"/>
      <c r="E67" s="267">
        <v>43.65</v>
      </c>
      <c r="F67" s="267">
        <v>43.966</v>
      </c>
      <c r="G67" s="271"/>
      <c r="H67" s="267">
        <v>43.308</v>
      </c>
      <c r="I67" s="267"/>
      <c r="J67" s="272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47.0</v>
      </c>
      <c r="C68" s="270"/>
      <c r="D68" s="267"/>
      <c r="E68" s="267">
        <v>44.279</v>
      </c>
      <c r="F68" s="267">
        <v>44.494</v>
      </c>
      <c r="G68" s="271"/>
      <c r="H68" s="267">
        <v>43.449</v>
      </c>
      <c r="I68" s="267"/>
      <c r="J68" s="272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48.0</v>
      </c>
      <c r="C69" s="270"/>
      <c r="D69" s="267"/>
      <c r="E69" s="267">
        <v>43.522</v>
      </c>
      <c r="F69" s="267"/>
      <c r="G69" s="271"/>
      <c r="H69" s="267">
        <v>43.475</v>
      </c>
      <c r="I69" s="267"/>
      <c r="J69" s="272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49.0</v>
      </c>
      <c r="C70" s="273"/>
      <c r="D70" s="274"/>
      <c r="E70" s="274">
        <v>43.864</v>
      </c>
      <c r="F70" s="274"/>
      <c r="G70" s="275"/>
      <c r="H70" s="276">
        <v>43.367</v>
      </c>
      <c r="I70" s="276"/>
      <c r="J70" s="27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50.0</v>
      </c>
      <c r="C71" s="273"/>
      <c r="D71" s="274"/>
      <c r="E71" s="274">
        <v>44.04</v>
      </c>
      <c r="F71" s="274"/>
      <c r="G71" s="275"/>
      <c r="H71" s="276">
        <v>43.602</v>
      </c>
      <c r="I71" s="276"/>
      <c r="J71" s="27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51.0</v>
      </c>
      <c r="C72" s="273"/>
      <c r="D72" s="274"/>
      <c r="E72" s="274"/>
      <c r="F72" s="275"/>
      <c r="G72" s="275"/>
      <c r="H72" s="276">
        <v>43.447</v>
      </c>
      <c r="I72" s="276"/>
      <c r="J72" s="27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52.0</v>
      </c>
      <c r="C73" s="273"/>
      <c r="D73" s="274"/>
      <c r="E73" s="274"/>
      <c r="F73" s="275"/>
      <c r="G73" s="275"/>
      <c r="H73" s="276">
        <v>43.599</v>
      </c>
      <c r="I73" s="276"/>
      <c r="J73" s="27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53.0</v>
      </c>
      <c r="C74" s="273"/>
      <c r="D74" s="274"/>
      <c r="E74" s="274"/>
      <c r="F74" s="275"/>
      <c r="G74" s="275"/>
      <c r="H74" s="276">
        <v>43.641</v>
      </c>
      <c r="I74" s="276"/>
      <c r="J74" s="27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54.0</v>
      </c>
      <c r="C75" s="273"/>
      <c r="D75" s="274"/>
      <c r="E75" s="274"/>
      <c r="F75" s="275"/>
      <c r="G75" s="275"/>
      <c r="H75" s="276">
        <v>43.501</v>
      </c>
      <c r="I75" s="276"/>
      <c r="J75" s="27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55.0</v>
      </c>
      <c r="C76" s="273"/>
      <c r="D76" s="274"/>
      <c r="E76" s="274"/>
      <c r="F76" s="275"/>
      <c r="G76" s="275"/>
      <c r="H76" s="276">
        <v>43.606</v>
      </c>
      <c r="I76" s="276"/>
      <c r="J76" s="27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56.0</v>
      </c>
      <c r="C77" s="273"/>
      <c r="D77" s="275"/>
      <c r="E77" s="274"/>
      <c r="F77" s="275"/>
      <c r="G77" s="275"/>
      <c r="H77" s="276">
        <v>44.36</v>
      </c>
      <c r="I77" s="276"/>
      <c r="J77" s="27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57.0</v>
      </c>
      <c r="C78" s="273"/>
      <c r="D78" s="275"/>
      <c r="E78" s="274"/>
      <c r="F78" s="275"/>
      <c r="G78" s="275"/>
      <c r="H78" s="6"/>
      <c r="I78" s="276"/>
      <c r="J78" s="27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58.0</v>
      </c>
      <c r="C79" s="278"/>
      <c r="D79" s="6"/>
      <c r="E79" s="276"/>
      <c r="F79" s="6"/>
      <c r="G79" s="6"/>
      <c r="H79" s="6"/>
      <c r="I79" s="276"/>
      <c r="J79" s="277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59.0</v>
      </c>
      <c r="C80" s="278"/>
      <c r="D80" s="6"/>
      <c r="E80" s="276"/>
      <c r="F80" s="6"/>
      <c r="G80" s="6"/>
      <c r="H80" s="6"/>
      <c r="I80" s="27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60.0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61.0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62.0</v>
      </c>
      <c r="C83" s="278"/>
      <c r="D83" s="6"/>
      <c r="E83" s="276"/>
      <c r="F83" s="6"/>
      <c r="G83" s="6"/>
      <c r="H83" s="6"/>
      <c r="I83" s="6"/>
      <c r="J83" s="277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>
        <v>63.0</v>
      </c>
      <c r="C84" s="279"/>
      <c r="D84" s="280"/>
      <c r="E84" s="280"/>
      <c r="F84" s="280"/>
      <c r="G84" s="280"/>
      <c r="H84" s="280"/>
      <c r="I84" s="280"/>
      <c r="J84" s="281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ht="15.75" customHeight="1">
      <c r="A1001" s="3"/>
      <c r="B1001" s="3"/>
      <c r="C1001" s="3"/>
      <c r="D1001" s="6"/>
      <c r="E1001" s="6"/>
      <c r="F1001" s="6"/>
      <c r="G1001" s="6"/>
      <c r="H1001" s="6"/>
      <c r="I1001" s="6"/>
      <c r="J1001" s="6"/>
      <c r="K1001" s="6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</sheetData>
  <mergeCells count="10">
    <mergeCell ref="F6:H6"/>
    <mergeCell ref="I6:I7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54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78</v>
      </c>
      <c r="C8" s="189">
        <v>69.0</v>
      </c>
      <c r="D8" s="190">
        <f>COUNTA(C21:C85)</f>
        <v>23</v>
      </c>
      <c r="E8" s="191">
        <f>COUNTA(C21:C85)</f>
        <v>23</v>
      </c>
      <c r="F8" s="232">
        <f>MIN(C21:C84)</f>
        <v>43.478</v>
      </c>
      <c r="G8" s="310">
        <f>AVERAGE(C21:C87)</f>
        <v>43.85747826</v>
      </c>
      <c r="H8" s="194">
        <f t="shared" ref="H8:H15" si="2">G8-F8</f>
        <v>0.3794782609</v>
      </c>
      <c r="I8" s="195">
        <v>0.011724537037037037</v>
      </c>
      <c r="J8" s="196">
        <f t="shared" ref="J8:K8" si="1">I8</f>
        <v>0.01172453704</v>
      </c>
      <c r="K8" s="197">
        <f t="shared" si="1"/>
        <v>0.01172453704</v>
      </c>
      <c r="L8" s="198">
        <v>137.421</v>
      </c>
      <c r="M8" s="199">
        <v>91.046</v>
      </c>
      <c r="N8" s="288" t="s">
        <v>120</v>
      </c>
      <c r="O8" s="50" t="s">
        <v>150</v>
      </c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78</v>
      </c>
      <c r="C9" s="203">
        <v>6.0</v>
      </c>
      <c r="D9" s="204">
        <f>COUNTA(D21:D85)+D8+1</f>
        <v>57</v>
      </c>
      <c r="E9" s="205">
        <f>COUNTA(D21:D85)+1</f>
        <v>34</v>
      </c>
      <c r="F9" s="311">
        <f>MIN(D21:D84)</f>
        <v>43.482</v>
      </c>
      <c r="G9" s="207">
        <f>AVERAGE(D21:D86)</f>
        <v>43.89172727</v>
      </c>
      <c r="H9" s="208">
        <f t="shared" si="2"/>
        <v>0.4097272727</v>
      </c>
      <c r="I9" s="209">
        <v>0.03009259259259259</v>
      </c>
      <c r="J9" s="210">
        <f t="shared" ref="J9:J15" si="3">I9-I8</f>
        <v>0.01836805556</v>
      </c>
      <c r="K9" s="211">
        <f>J9+K8</f>
        <v>0.03009259259</v>
      </c>
      <c r="L9" s="212">
        <v>142.157</v>
      </c>
      <c r="M9" s="222">
        <v>90.684</v>
      </c>
      <c r="N9" s="214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75</v>
      </c>
      <c r="C10" s="203">
        <v>13.0</v>
      </c>
      <c r="D10" s="204">
        <f>COUNTA(E21:E85)+D9+1</f>
        <v>81</v>
      </c>
      <c r="E10" s="205">
        <f>COUNTA(E21:E85)+1</f>
        <v>24</v>
      </c>
      <c r="F10" s="215">
        <f>MIN(E21:E86)</f>
        <v>43.729</v>
      </c>
      <c r="G10" s="216">
        <f>AVERAGE(E21:E87)</f>
        <v>44.14565217</v>
      </c>
      <c r="H10" s="208">
        <f t="shared" si="2"/>
        <v>0.4166521739</v>
      </c>
      <c r="I10" s="209">
        <v>0.04349537037037037</v>
      </c>
      <c r="J10" s="210">
        <f t="shared" si="3"/>
        <v>0.01340277778</v>
      </c>
      <c r="K10" s="211">
        <f>J10</f>
        <v>0.01340277778</v>
      </c>
      <c r="L10" s="217">
        <v>142.228</v>
      </c>
      <c r="M10" s="213">
        <v>94.556</v>
      </c>
      <c r="N10" s="214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75</v>
      </c>
      <c r="C11" s="203">
        <v>7.0</v>
      </c>
      <c r="D11" s="204">
        <f>COUNTA(F21:F85)+D10+1</f>
        <v>117</v>
      </c>
      <c r="E11" s="205">
        <f>COUNTA(F21:F85)+1</f>
        <v>36</v>
      </c>
      <c r="F11" s="215">
        <f>MIN(F21:F86)</f>
        <v>43.789</v>
      </c>
      <c r="G11" s="216">
        <f>AVERAGE(F21:F86)</f>
        <v>44.34911429</v>
      </c>
      <c r="H11" s="208">
        <f t="shared" si="2"/>
        <v>0.5601142857</v>
      </c>
      <c r="I11" s="209">
        <v>0.06309027777777777</v>
      </c>
      <c r="J11" s="210">
        <f t="shared" si="3"/>
        <v>0.01959490741</v>
      </c>
      <c r="K11" s="211">
        <f t="shared" ref="K11:K12" si="4">J11+K10</f>
        <v>0.03299768519</v>
      </c>
      <c r="L11" s="217">
        <v>147.422</v>
      </c>
      <c r="M11" s="213">
        <v>94.012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23" t="s">
        <v>75</v>
      </c>
      <c r="C12" s="219">
        <v>44.0</v>
      </c>
      <c r="D12" s="204">
        <f>COUNTA(G21:G85)+D11+1</f>
        <v>160</v>
      </c>
      <c r="E12" s="205">
        <f>COUNTA(G21:G85)+1</f>
        <v>43</v>
      </c>
      <c r="F12" s="215">
        <f>MIN(G21:G86)</f>
        <v>43.661</v>
      </c>
      <c r="G12" s="216">
        <f>AVERAGE(G21:G886)</f>
        <v>44.0442381</v>
      </c>
      <c r="H12" s="208">
        <f t="shared" si="2"/>
        <v>0.3832380952</v>
      </c>
      <c r="I12" s="209">
        <v>0.08621527777777778</v>
      </c>
      <c r="J12" s="210">
        <f t="shared" si="3"/>
        <v>0.023125</v>
      </c>
      <c r="K12" s="211">
        <f t="shared" si="4"/>
        <v>0.05612268519</v>
      </c>
      <c r="L12" s="212">
        <v>148.066</v>
      </c>
      <c r="M12" s="213">
        <v>98.434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23" t="s">
        <v>78</v>
      </c>
      <c r="C13" s="219">
        <v>3.0</v>
      </c>
      <c r="D13" s="204">
        <f>COUNTA(H21:H83)+D12+1</f>
        <v>214</v>
      </c>
      <c r="E13" s="205">
        <f>COUNTA(H21:H83)+1</f>
        <v>54</v>
      </c>
      <c r="F13" s="215">
        <f>MIN(H21:H85)</f>
        <v>43.805</v>
      </c>
      <c r="G13" s="216">
        <f>AVERAGE(H21:H85)</f>
        <v>44.52660377</v>
      </c>
      <c r="H13" s="208">
        <f t="shared" si="2"/>
        <v>0.7216037736</v>
      </c>
      <c r="I13" s="209">
        <v>0.11524305555555556</v>
      </c>
      <c r="J13" s="210">
        <f t="shared" si="3"/>
        <v>0.02902777778</v>
      </c>
      <c r="K13" s="211">
        <f>J13+K9</f>
        <v>0.05912037037</v>
      </c>
      <c r="L13" s="212">
        <v>137.823</v>
      </c>
      <c r="M13" s="222">
        <v>90.662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23" t="s">
        <v>78</v>
      </c>
      <c r="C14" s="219">
        <v>21.0</v>
      </c>
      <c r="D14" s="204">
        <f>COUNTA(I21:I85)+D13+1</f>
        <v>262</v>
      </c>
      <c r="E14" s="205">
        <f>COUNTA(I21:I85)+1</f>
        <v>48</v>
      </c>
      <c r="F14" s="218">
        <f>MIN(I21:I86)</f>
        <v>43.46</v>
      </c>
      <c r="G14" s="216">
        <f>AVERAGE(I21:I86)</f>
        <v>44.05834043</v>
      </c>
      <c r="H14" s="208">
        <f t="shared" si="2"/>
        <v>0.5983404255</v>
      </c>
      <c r="I14" s="209">
        <v>0.14081018518518518</v>
      </c>
      <c r="J14" s="210">
        <f t="shared" si="3"/>
        <v>0.02556712963</v>
      </c>
      <c r="K14" s="225">
        <f>J14+K13</f>
        <v>0.0846875</v>
      </c>
      <c r="L14" s="226">
        <v>137.591</v>
      </c>
      <c r="M14" s="222">
        <v>90.794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75</v>
      </c>
      <c r="C15" s="229">
        <v>69.0</v>
      </c>
      <c r="D15" s="230">
        <f>COUNTA(J21:J85)+D14+1</f>
        <v>312</v>
      </c>
      <c r="E15" s="231">
        <f>COUNTA(J21:J85)+1</f>
        <v>50</v>
      </c>
      <c r="F15" s="220">
        <f>MIN(J21:J86)</f>
        <v>43.645</v>
      </c>
      <c r="G15" s="233">
        <f>AVERAGE(J21:J86)</f>
        <v>44.01367347</v>
      </c>
      <c r="H15" s="234">
        <f t="shared" si="2"/>
        <v>0.3686734694</v>
      </c>
      <c r="I15" s="235" t="str">
        <f>'Загальні результати'!G6</f>
        <v>4:00:17</v>
      </c>
      <c r="J15" s="236">
        <f t="shared" si="3"/>
        <v>0.02605324074</v>
      </c>
      <c r="K15" s="237">
        <f>J15+K12</f>
        <v>0.08217592593</v>
      </c>
      <c r="L15" s="238"/>
      <c r="M15" s="239"/>
      <c r="N15" s="240"/>
      <c r="O15" s="106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3"/>
      <c r="D16" s="290" t="s">
        <v>122</v>
      </c>
      <c r="E16" s="291">
        <f>AVERAGE(C21:C95,D21:D95,H21:H95,I21:I95)</f>
        <v>44.15257051</v>
      </c>
      <c r="F16" s="244">
        <f>AVERAGE(F8,F9,F13,F14)</f>
        <v>43.55625</v>
      </c>
      <c r="G16" s="245">
        <f>AVERAGE(C21:C95,D21:D95,H21:H95,I21:I95)</f>
        <v>44.15257051</v>
      </c>
      <c r="H16" s="246">
        <f>AVERAGE(H8,H9,H13,H14)</f>
        <v>0.5272874332</v>
      </c>
      <c r="I16" s="247" t="s">
        <v>151</v>
      </c>
      <c r="J16" s="248"/>
      <c r="K16" s="249" t="s">
        <v>115</v>
      </c>
      <c r="L16" s="250">
        <f>AVERAGE(L8:L14)</f>
        <v>141.8154286</v>
      </c>
      <c r="M16" s="250">
        <f>AVERAGE(M8:M14)-90</f>
        <v>2.884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92"/>
      <c r="E17" s="291">
        <f>AVERAGE(E21:E95,F21:F32,F34:F95,G21:G95,J21:J95)</f>
        <v>44.08527027</v>
      </c>
      <c r="F17" s="254">
        <f>AVERAGE(F10,F11,F12,F15)</f>
        <v>43.706</v>
      </c>
      <c r="G17" s="255">
        <f>AVERAGE(E21:E95,F21:F95,G21:G95,J21:J95)</f>
        <v>44.12145638</v>
      </c>
      <c r="H17" s="256">
        <f>AVERAGE(H10,H11,H12,H15)</f>
        <v>0.4321695061</v>
      </c>
      <c r="I17" s="257" t="s">
        <v>152</v>
      </c>
      <c r="J17" s="253" t="s">
        <v>85</v>
      </c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30.0" customHeight="1">
      <c r="A18" s="252"/>
      <c r="B18" s="252"/>
      <c r="C18" s="252"/>
      <c r="D18" s="293"/>
      <c r="E18" s="291">
        <f>AVERAGE(C21:J32,C34:J95,G33:J33,C33:E33)</f>
        <v>44.11980592</v>
      </c>
      <c r="F18" s="259">
        <f>AVERAGE(F8:F15)</f>
        <v>43.631125</v>
      </c>
      <c r="G18" s="260">
        <f>AVERAGE(C21:J93)</f>
        <v>44.13737049</v>
      </c>
      <c r="H18" s="261">
        <f>AVERAGE(H8:H15)</f>
        <v>0.4797284696</v>
      </c>
      <c r="I18" s="253"/>
      <c r="J18" s="253"/>
      <c r="K18" s="253"/>
      <c r="L18" s="252"/>
      <c r="M18" s="252"/>
      <c r="N18" s="25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6"/>
      <c r="E19" s="6"/>
      <c r="F19" s="6"/>
      <c r="G19" s="6"/>
      <c r="H19" s="6"/>
      <c r="I19" s="6"/>
      <c r="J19" s="6"/>
      <c r="K19" s="6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262" t="str">
        <f>B8</f>
        <v>Башинский Богдан</v>
      </c>
      <c r="D20" s="262" t="str">
        <f>B9</f>
        <v>Башинский Богдан</v>
      </c>
      <c r="E20" s="3" t="str">
        <f>B10</f>
        <v>Гетьманцев Данило</v>
      </c>
      <c r="F20" s="3" t="str">
        <f>B11</f>
        <v>Гетьманцев Данило</v>
      </c>
      <c r="G20" s="3" t="str">
        <f>B12</f>
        <v>Гетьманцев Данило</v>
      </c>
      <c r="H20" s="3" t="str">
        <f>B13</f>
        <v>Башинский Богдан</v>
      </c>
      <c r="I20" s="3" t="str">
        <f>B14</f>
        <v>Башинский Богдан</v>
      </c>
      <c r="J20" s="262" t="str">
        <f>B15</f>
        <v>Гетьманцев Данило</v>
      </c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.75" customHeight="1">
      <c r="A21" s="3"/>
      <c r="B21" s="3">
        <v>1.0</v>
      </c>
      <c r="C21" s="263">
        <v>45.873</v>
      </c>
      <c r="D21" s="264">
        <v>44.668</v>
      </c>
      <c r="E21" s="264">
        <v>44.629</v>
      </c>
      <c r="F21" s="264">
        <v>44.346</v>
      </c>
      <c r="G21" s="264">
        <v>44.086</v>
      </c>
      <c r="H21" s="264">
        <v>46.568</v>
      </c>
      <c r="I21" s="264">
        <v>44.882</v>
      </c>
      <c r="J21" s="265">
        <v>44.237</v>
      </c>
      <c r="K21" s="6"/>
      <c r="L21" s="6"/>
      <c r="M21" s="6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2.0</v>
      </c>
      <c r="C22" s="266">
        <v>44.255</v>
      </c>
      <c r="D22" s="267">
        <v>44.02</v>
      </c>
      <c r="E22" s="267">
        <v>44.158</v>
      </c>
      <c r="F22" s="267">
        <v>44.46</v>
      </c>
      <c r="G22" s="267">
        <v>43.998</v>
      </c>
      <c r="H22" s="267">
        <v>45.414</v>
      </c>
      <c r="I22" s="267">
        <v>44.207</v>
      </c>
      <c r="J22" s="268">
        <v>44.231</v>
      </c>
      <c r="K22" s="6"/>
      <c r="L22" s="17"/>
      <c r="M22" s="17"/>
      <c r="N22" s="1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3.0</v>
      </c>
      <c r="C23" s="266">
        <v>43.675</v>
      </c>
      <c r="D23" s="267">
        <v>43.8</v>
      </c>
      <c r="E23" s="267">
        <v>44.314</v>
      </c>
      <c r="F23" s="267">
        <v>43.924</v>
      </c>
      <c r="G23" s="267">
        <v>43.985</v>
      </c>
      <c r="H23" s="267">
        <v>44.817</v>
      </c>
      <c r="I23" s="267">
        <v>44.71</v>
      </c>
      <c r="J23" s="268">
        <v>44.057</v>
      </c>
      <c r="K23" s="269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4.0</v>
      </c>
      <c r="C24" s="266">
        <v>43.686</v>
      </c>
      <c r="D24" s="267">
        <v>43.579</v>
      </c>
      <c r="E24" s="267">
        <v>44.247</v>
      </c>
      <c r="F24" s="267">
        <v>45.732</v>
      </c>
      <c r="G24" s="267">
        <v>43.906</v>
      </c>
      <c r="H24" s="267">
        <v>45.421</v>
      </c>
      <c r="I24" s="267">
        <v>43.678</v>
      </c>
      <c r="J24" s="268">
        <v>43.7</v>
      </c>
      <c r="K24" s="6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5.0</v>
      </c>
      <c r="C25" s="266">
        <v>43.807</v>
      </c>
      <c r="D25" s="267">
        <v>43.77</v>
      </c>
      <c r="E25" s="267">
        <v>43.935</v>
      </c>
      <c r="F25" s="267">
        <v>44.112</v>
      </c>
      <c r="G25" s="267">
        <v>43.917</v>
      </c>
      <c r="H25" s="267">
        <v>45.787</v>
      </c>
      <c r="I25" s="267">
        <v>43.46</v>
      </c>
      <c r="J25" s="268">
        <v>44.061</v>
      </c>
      <c r="K25" s="6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6.0</v>
      </c>
      <c r="C26" s="266">
        <v>43.478</v>
      </c>
      <c r="D26" s="267">
        <v>43.782</v>
      </c>
      <c r="E26" s="267">
        <v>44.313</v>
      </c>
      <c r="F26" s="267">
        <v>43.963</v>
      </c>
      <c r="G26" s="267">
        <v>44.342</v>
      </c>
      <c r="H26" s="267">
        <v>44.761</v>
      </c>
      <c r="I26" s="267">
        <v>43.692</v>
      </c>
      <c r="J26" s="268">
        <v>43.741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7.0</v>
      </c>
      <c r="C27" s="266">
        <v>43.663</v>
      </c>
      <c r="D27" s="267">
        <v>44.024</v>
      </c>
      <c r="E27" s="267">
        <v>43.907</v>
      </c>
      <c r="F27" s="267">
        <v>44.834</v>
      </c>
      <c r="G27" s="267">
        <v>43.933</v>
      </c>
      <c r="H27" s="267">
        <v>44.995</v>
      </c>
      <c r="I27" s="267">
        <v>43.793</v>
      </c>
      <c r="J27" s="268">
        <v>44.79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8.0</v>
      </c>
      <c r="C28" s="266">
        <v>43.631</v>
      </c>
      <c r="D28" s="267">
        <v>43.898</v>
      </c>
      <c r="E28" s="267">
        <v>43.793</v>
      </c>
      <c r="F28" s="267">
        <v>44.053</v>
      </c>
      <c r="G28" s="267">
        <v>44.503</v>
      </c>
      <c r="H28" s="267">
        <v>44.646</v>
      </c>
      <c r="I28" s="267">
        <v>44.089</v>
      </c>
      <c r="J28" s="268">
        <v>43.892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9.0</v>
      </c>
      <c r="C29" s="266">
        <v>43.621</v>
      </c>
      <c r="D29" s="267">
        <v>43.87</v>
      </c>
      <c r="E29" s="267">
        <v>44.144</v>
      </c>
      <c r="F29" s="267">
        <v>43.946</v>
      </c>
      <c r="G29" s="267">
        <v>43.762</v>
      </c>
      <c r="H29" s="267">
        <v>44.244</v>
      </c>
      <c r="I29" s="267">
        <v>43.796</v>
      </c>
      <c r="J29" s="268">
        <v>43.978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10.0</v>
      </c>
      <c r="C30" s="266">
        <v>43.948</v>
      </c>
      <c r="D30" s="267">
        <v>43.615</v>
      </c>
      <c r="E30" s="267">
        <v>43.775</v>
      </c>
      <c r="F30" s="267">
        <v>44.029</v>
      </c>
      <c r="G30" s="267">
        <v>43.852</v>
      </c>
      <c r="H30" s="267">
        <v>44.82</v>
      </c>
      <c r="I30" s="267">
        <v>43.656</v>
      </c>
      <c r="J30" s="268">
        <v>43.748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11.0</v>
      </c>
      <c r="C31" s="266">
        <v>44.541</v>
      </c>
      <c r="D31" s="267">
        <v>43.764</v>
      </c>
      <c r="E31" s="267">
        <v>43.993</v>
      </c>
      <c r="F31" s="267">
        <v>44.398</v>
      </c>
      <c r="G31" s="267">
        <v>43.825</v>
      </c>
      <c r="H31" s="267">
        <v>44.288</v>
      </c>
      <c r="I31" s="267">
        <v>45.189</v>
      </c>
      <c r="J31" s="268">
        <v>43.902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12.0</v>
      </c>
      <c r="C32" s="266">
        <v>43.801</v>
      </c>
      <c r="D32" s="267">
        <v>44.595</v>
      </c>
      <c r="E32" s="267">
        <v>43.729</v>
      </c>
      <c r="F32" s="267">
        <v>44.027</v>
      </c>
      <c r="G32" s="267">
        <v>43.661</v>
      </c>
      <c r="H32" s="267">
        <v>44.794</v>
      </c>
      <c r="I32" s="267">
        <v>45.919</v>
      </c>
      <c r="J32" s="268">
        <v>44.211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13.0</v>
      </c>
      <c r="C33" s="266">
        <v>43.816</v>
      </c>
      <c r="D33" s="267">
        <v>43.628</v>
      </c>
      <c r="E33" s="267">
        <v>43.828</v>
      </c>
      <c r="F33" s="301">
        <v>49.477</v>
      </c>
      <c r="G33" s="267">
        <v>43.824</v>
      </c>
      <c r="H33" s="267">
        <v>44.864</v>
      </c>
      <c r="I33" s="267">
        <v>43.945</v>
      </c>
      <c r="J33" s="268">
        <v>44.163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14.0</v>
      </c>
      <c r="C34" s="266">
        <v>43.826</v>
      </c>
      <c r="D34" s="267">
        <v>43.495</v>
      </c>
      <c r="E34" s="267">
        <v>43.752</v>
      </c>
      <c r="F34" s="267">
        <v>44.641</v>
      </c>
      <c r="G34" s="267">
        <v>43.868</v>
      </c>
      <c r="H34" s="267">
        <v>44.294</v>
      </c>
      <c r="I34" s="267">
        <v>43.573</v>
      </c>
      <c r="J34" s="268">
        <v>44.001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15.0</v>
      </c>
      <c r="C35" s="266">
        <v>43.915</v>
      </c>
      <c r="D35" s="267">
        <v>43.876</v>
      </c>
      <c r="E35" s="267">
        <v>45.061</v>
      </c>
      <c r="F35" s="267">
        <v>43.789</v>
      </c>
      <c r="G35" s="267">
        <v>44.079</v>
      </c>
      <c r="H35" s="267">
        <v>44.749</v>
      </c>
      <c r="I35" s="267">
        <v>43.498</v>
      </c>
      <c r="J35" s="268">
        <v>43.82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16.0</v>
      </c>
      <c r="C36" s="266">
        <v>43.631</v>
      </c>
      <c r="D36" s="267">
        <v>43.588</v>
      </c>
      <c r="E36" s="267">
        <v>43.943</v>
      </c>
      <c r="F36" s="267">
        <v>44.037</v>
      </c>
      <c r="G36" s="267">
        <v>44.902</v>
      </c>
      <c r="H36" s="267">
        <v>44.384</v>
      </c>
      <c r="I36" s="267">
        <v>43.477</v>
      </c>
      <c r="J36" s="268">
        <v>43.818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17.0</v>
      </c>
      <c r="C37" s="266">
        <v>43.7</v>
      </c>
      <c r="D37" s="267">
        <v>43.696</v>
      </c>
      <c r="E37" s="267">
        <v>44.72</v>
      </c>
      <c r="F37" s="267">
        <v>43.967</v>
      </c>
      <c r="G37" s="267">
        <v>43.817</v>
      </c>
      <c r="H37" s="267">
        <v>44.145</v>
      </c>
      <c r="I37" s="267">
        <v>44.61</v>
      </c>
      <c r="J37" s="268">
        <v>43.819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18.0</v>
      </c>
      <c r="C38" s="266">
        <v>43.839</v>
      </c>
      <c r="D38" s="267">
        <v>43.706</v>
      </c>
      <c r="E38" s="267">
        <v>43.986</v>
      </c>
      <c r="F38" s="267">
        <v>44.158</v>
      </c>
      <c r="G38" s="267">
        <v>43.875</v>
      </c>
      <c r="H38" s="267">
        <v>44.529</v>
      </c>
      <c r="I38" s="267">
        <v>43.686</v>
      </c>
      <c r="J38" s="268">
        <v>43.939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19.0</v>
      </c>
      <c r="C39" s="266">
        <v>43.519</v>
      </c>
      <c r="D39" s="267">
        <v>43.541</v>
      </c>
      <c r="E39" s="267">
        <v>43.812</v>
      </c>
      <c r="F39" s="267">
        <v>44.124</v>
      </c>
      <c r="G39" s="267">
        <v>43.823</v>
      </c>
      <c r="H39" s="267">
        <v>44.029</v>
      </c>
      <c r="I39" s="267">
        <v>43.582</v>
      </c>
      <c r="J39" s="268">
        <v>43.742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20.0</v>
      </c>
      <c r="C40" s="266">
        <v>43.51</v>
      </c>
      <c r="D40" s="267">
        <v>44.082</v>
      </c>
      <c r="E40" s="267">
        <v>44.57</v>
      </c>
      <c r="F40" s="267">
        <v>44.048</v>
      </c>
      <c r="G40" s="267">
        <v>44.121</v>
      </c>
      <c r="H40" s="267">
        <v>44.765</v>
      </c>
      <c r="I40" s="267">
        <v>43.616</v>
      </c>
      <c r="J40" s="268">
        <v>44.131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21.0</v>
      </c>
      <c r="C41" s="266">
        <v>43.754</v>
      </c>
      <c r="D41" s="267">
        <v>44.543</v>
      </c>
      <c r="E41" s="267">
        <v>43.807</v>
      </c>
      <c r="F41" s="267">
        <v>44.02</v>
      </c>
      <c r="G41" s="267">
        <v>43.921</v>
      </c>
      <c r="H41" s="267">
        <v>44.759</v>
      </c>
      <c r="I41" s="267">
        <v>43.629</v>
      </c>
      <c r="J41" s="268">
        <v>43.786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22.0</v>
      </c>
      <c r="C42" s="266">
        <v>43.624</v>
      </c>
      <c r="D42" s="267">
        <v>43.767</v>
      </c>
      <c r="E42" s="267">
        <v>44.024</v>
      </c>
      <c r="F42" s="267">
        <v>44.087</v>
      </c>
      <c r="G42" s="267">
        <v>44.053</v>
      </c>
      <c r="H42" s="267">
        <v>44.058</v>
      </c>
      <c r="I42" s="267">
        <v>43.777</v>
      </c>
      <c r="J42" s="268">
        <v>45.114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23.0</v>
      </c>
      <c r="C43" s="266">
        <v>43.609</v>
      </c>
      <c r="D43" s="267">
        <v>43.741</v>
      </c>
      <c r="E43" s="267">
        <v>44.91</v>
      </c>
      <c r="F43" s="267">
        <v>44.245</v>
      </c>
      <c r="G43" s="267">
        <v>44.261</v>
      </c>
      <c r="H43" s="267">
        <v>43.924</v>
      </c>
      <c r="I43" s="267">
        <v>43.99</v>
      </c>
      <c r="J43" s="268">
        <v>44.812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24.0</v>
      </c>
      <c r="C44" s="266"/>
      <c r="D44" s="267">
        <v>43.482</v>
      </c>
      <c r="E44" s="267"/>
      <c r="F44" s="267">
        <v>43.877</v>
      </c>
      <c r="G44" s="267">
        <v>44.535</v>
      </c>
      <c r="H44" s="267">
        <v>44.036</v>
      </c>
      <c r="I44" s="267">
        <v>43.525</v>
      </c>
      <c r="J44" s="268">
        <v>43.836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25.0</v>
      </c>
      <c r="C45" s="266"/>
      <c r="D45" s="267">
        <v>43.874</v>
      </c>
      <c r="E45" s="267"/>
      <c r="F45" s="267">
        <v>43.822</v>
      </c>
      <c r="G45" s="267">
        <v>43.805</v>
      </c>
      <c r="H45" s="267">
        <v>44.182</v>
      </c>
      <c r="I45" s="267">
        <v>43.685</v>
      </c>
      <c r="J45" s="268">
        <v>43.865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26.0</v>
      </c>
      <c r="C46" s="266"/>
      <c r="D46" s="267">
        <v>43.73</v>
      </c>
      <c r="E46" s="267"/>
      <c r="F46" s="267">
        <v>43.836</v>
      </c>
      <c r="G46" s="267">
        <v>43.898</v>
      </c>
      <c r="H46" s="267">
        <v>44.108</v>
      </c>
      <c r="I46" s="267">
        <v>44.733</v>
      </c>
      <c r="J46" s="268">
        <v>43.669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27.0</v>
      </c>
      <c r="C47" s="266"/>
      <c r="D47" s="267">
        <v>44.943</v>
      </c>
      <c r="E47" s="267"/>
      <c r="F47" s="267">
        <v>45.686</v>
      </c>
      <c r="G47" s="267">
        <v>44.581</v>
      </c>
      <c r="H47" s="267">
        <v>44.174</v>
      </c>
      <c r="I47" s="267">
        <v>45.207</v>
      </c>
      <c r="J47" s="268">
        <v>43.895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28.0</v>
      </c>
      <c r="C48" s="266"/>
      <c r="D48" s="267">
        <v>43.854</v>
      </c>
      <c r="E48" s="267"/>
      <c r="F48" s="267">
        <v>44.636</v>
      </c>
      <c r="G48" s="267">
        <v>43.877</v>
      </c>
      <c r="H48" s="267">
        <v>44.075</v>
      </c>
      <c r="I48" s="267">
        <v>43.551</v>
      </c>
      <c r="J48" s="268">
        <v>43.838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29.0</v>
      </c>
      <c r="C49" s="266"/>
      <c r="D49" s="267">
        <v>44.162</v>
      </c>
      <c r="E49" s="267"/>
      <c r="F49" s="267">
        <v>43.9</v>
      </c>
      <c r="G49" s="267">
        <v>43.875</v>
      </c>
      <c r="H49" s="267">
        <v>43.982</v>
      </c>
      <c r="I49" s="267">
        <v>43.859</v>
      </c>
      <c r="J49" s="268">
        <v>43.866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30.0</v>
      </c>
      <c r="C50" s="266"/>
      <c r="D50" s="267">
        <v>43.777</v>
      </c>
      <c r="E50" s="267"/>
      <c r="F50" s="267">
        <v>44.149</v>
      </c>
      <c r="G50" s="267">
        <v>43.875</v>
      </c>
      <c r="H50" s="267">
        <v>44.02</v>
      </c>
      <c r="I50" s="267">
        <v>43.773</v>
      </c>
      <c r="J50" s="268">
        <v>44.031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31.0</v>
      </c>
      <c r="C51" s="266"/>
      <c r="D51" s="267">
        <v>44.085</v>
      </c>
      <c r="E51" s="267"/>
      <c r="F51" s="267">
        <v>43.805</v>
      </c>
      <c r="G51" s="267">
        <v>43.856</v>
      </c>
      <c r="H51" s="267">
        <v>44.466</v>
      </c>
      <c r="I51" s="267">
        <v>43.89</v>
      </c>
      <c r="J51" s="268">
        <v>44.431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32.0</v>
      </c>
      <c r="C52" s="266"/>
      <c r="D52" s="267">
        <v>43.72</v>
      </c>
      <c r="E52" s="267"/>
      <c r="F52" s="267">
        <v>43.937</v>
      </c>
      <c r="G52" s="267">
        <v>44.221</v>
      </c>
      <c r="H52" s="267">
        <v>44.166</v>
      </c>
      <c r="I52" s="267">
        <v>43.824</v>
      </c>
      <c r="J52" s="268">
        <v>43.884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33.0</v>
      </c>
      <c r="C53" s="266"/>
      <c r="D53" s="267">
        <v>43.752</v>
      </c>
      <c r="E53" s="267"/>
      <c r="F53" s="267">
        <v>44.011</v>
      </c>
      <c r="G53" s="267">
        <v>44.079</v>
      </c>
      <c r="H53" s="267">
        <v>43.87</v>
      </c>
      <c r="I53" s="267">
        <v>44.777</v>
      </c>
      <c r="J53" s="268">
        <v>43.936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34.0</v>
      </c>
      <c r="C54" s="266"/>
      <c r="D54" s="267"/>
      <c r="E54" s="267"/>
      <c r="F54" s="267">
        <v>43.9</v>
      </c>
      <c r="G54" s="267">
        <v>43.845</v>
      </c>
      <c r="H54" s="267">
        <v>43.87</v>
      </c>
      <c r="I54" s="267">
        <v>44.599</v>
      </c>
      <c r="J54" s="268">
        <v>43.871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35.0</v>
      </c>
      <c r="C55" s="266"/>
      <c r="D55" s="267"/>
      <c r="E55" s="267"/>
      <c r="F55" s="267">
        <v>44.243</v>
      </c>
      <c r="G55" s="267">
        <v>44.109</v>
      </c>
      <c r="H55" s="267">
        <v>43.88</v>
      </c>
      <c r="I55" s="267">
        <v>44.112</v>
      </c>
      <c r="J55" s="268">
        <v>43.729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36.0</v>
      </c>
      <c r="C56" s="266"/>
      <c r="D56" s="267"/>
      <c r="E56" s="267"/>
      <c r="F56" s="267"/>
      <c r="G56" s="267">
        <v>43.878</v>
      </c>
      <c r="H56" s="267">
        <v>44.91</v>
      </c>
      <c r="I56" s="267">
        <v>44.947</v>
      </c>
      <c r="J56" s="268">
        <v>44.043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37.0</v>
      </c>
      <c r="C57" s="266"/>
      <c r="D57" s="267"/>
      <c r="E57" s="267"/>
      <c r="F57" s="267"/>
      <c r="G57" s="267">
        <v>43.941</v>
      </c>
      <c r="H57" s="267">
        <v>44.169</v>
      </c>
      <c r="I57" s="267">
        <v>43.958</v>
      </c>
      <c r="J57" s="268">
        <v>44.944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38.0</v>
      </c>
      <c r="C58" s="266"/>
      <c r="D58" s="267"/>
      <c r="E58" s="267"/>
      <c r="F58" s="267"/>
      <c r="G58" s="267">
        <v>44.015</v>
      </c>
      <c r="H58" s="267">
        <v>43.841</v>
      </c>
      <c r="I58" s="267">
        <v>43.903</v>
      </c>
      <c r="J58" s="268">
        <v>44.509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39.0</v>
      </c>
      <c r="C59" s="266"/>
      <c r="D59" s="267"/>
      <c r="E59" s="267"/>
      <c r="F59" s="267"/>
      <c r="G59" s="267">
        <v>44.581</v>
      </c>
      <c r="H59" s="267">
        <v>44.031</v>
      </c>
      <c r="I59" s="267">
        <v>44.491</v>
      </c>
      <c r="J59" s="268">
        <v>43.864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40.0</v>
      </c>
      <c r="C60" s="266"/>
      <c r="D60" s="267"/>
      <c r="E60" s="267"/>
      <c r="F60" s="267"/>
      <c r="G60" s="267">
        <v>43.994</v>
      </c>
      <c r="H60" s="267">
        <v>43.805</v>
      </c>
      <c r="I60" s="267">
        <v>43.813</v>
      </c>
      <c r="J60" s="268">
        <v>43.736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41.0</v>
      </c>
      <c r="C61" s="266"/>
      <c r="D61" s="267"/>
      <c r="E61" s="267"/>
      <c r="F61" s="267"/>
      <c r="G61" s="267">
        <v>44.341</v>
      </c>
      <c r="H61" s="267">
        <v>44.474</v>
      </c>
      <c r="I61" s="267">
        <v>44.565</v>
      </c>
      <c r="J61" s="268">
        <v>43.775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42.0</v>
      </c>
      <c r="C62" s="270"/>
      <c r="D62" s="267"/>
      <c r="E62" s="267"/>
      <c r="F62" s="267"/>
      <c r="G62" s="267">
        <v>44.238</v>
      </c>
      <c r="H62" s="267">
        <v>44.055</v>
      </c>
      <c r="I62" s="267">
        <v>43.742</v>
      </c>
      <c r="J62" s="268">
        <v>43.886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43.0</v>
      </c>
      <c r="C63" s="270"/>
      <c r="D63" s="267"/>
      <c r="E63" s="267"/>
      <c r="F63" s="267"/>
      <c r="G63" s="267"/>
      <c r="H63" s="267">
        <v>44.031</v>
      </c>
      <c r="I63" s="267">
        <v>44.09</v>
      </c>
      <c r="J63" s="268">
        <v>43.754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44.0</v>
      </c>
      <c r="C64" s="270"/>
      <c r="D64" s="267"/>
      <c r="E64" s="267"/>
      <c r="F64" s="267"/>
      <c r="G64" s="271"/>
      <c r="H64" s="267">
        <v>44.06</v>
      </c>
      <c r="I64" s="267">
        <v>43.958</v>
      </c>
      <c r="J64" s="268">
        <v>44.118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45.0</v>
      </c>
      <c r="C65" s="270"/>
      <c r="D65" s="267"/>
      <c r="E65" s="267"/>
      <c r="F65" s="267"/>
      <c r="G65" s="271"/>
      <c r="H65" s="267">
        <v>44.161</v>
      </c>
      <c r="I65" s="267">
        <v>43.575</v>
      </c>
      <c r="J65" s="268">
        <v>44.28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46.0</v>
      </c>
      <c r="C66" s="270"/>
      <c r="D66" s="267"/>
      <c r="E66" s="267"/>
      <c r="F66" s="267"/>
      <c r="G66" s="271"/>
      <c r="H66" s="267">
        <v>44.636</v>
      </c>
      <c r="I66" s="267">
        <v>43.831</v>
      </c>
      <c r="J66" s="268">
        <v>43.645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47.0</v>
      </c>
      <c r="C67" s="270"/>
      <c r="D67" s="267"/>
      <c r="E67" s="267"/>
      <c r="F67" s="267"/>
      <c r="G67" s="271"/>
      <c r="H67" s="267">
        <v>43.838</v>
      </c>
      <c r="I67" s="267">
        <v>43.88</v>
      </c>
      <c r="J67" s="268">
        <v>43.957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48.0</v>
      </c>
      <c r="C68" s="270"/>
      <c r="D68" s="267"/>
      <c r="E68" s="267"/>
      <c r="F68" s="267"/>
      <c r="G68" s="271"/>
      <c r="H68" s="267">
        <v>44.876</v>
      </c>
      <c r="I68" s="267"/>
      <c r="J68" s="268">
        <v>43.852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49.0</v>
      </c>
      <c r="C69" s="273"/>
      <c r="D69" s="274"/>
      <c r="E69" s="274"/>
      <c r="F69" s="274"/>
      <c r="G69" s="275"/>
      <c r="H69" s="276">
        <v>46.291</v>
      </c>
      <c r="I69" s="276"/>
      <c r="J69" s="302">
        <v>43.763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50.0</v>
      </c>
      <c r="C70" s="273"/>
      <c r="D70" s="274"/>
      <c r="E70" s="274"/>
      <c r="F70" s="274"/>
      <c r="G70" s="275"/>
      <c r="H70" s="276">
        <v>45.594</v>
      </c>
      <c r="I70" s="276"/>
      <c r="J70" s="27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51.0</v>
      </c>
      <c r="C71" s="273"/>
      <c r="D71" s="274"/>
      <c r="E71" s="274"/>
      <c r="F71" s="275"/>
      <c r="G71" s="275"/>
      <c r="H71" s="276">
        <v>45.671</v>
      </c>
      <c r="I71" s="276"/>
      <c r="J71" s="27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52.0</v>
      </c>
      <c r="C72" s="273"/>
      <c r="D72" s="274"/>
      <c r="E72" s="274"/>
      <c r="F72" s="275"/>
      <c r="G72" s="275"/>
      <c r="H72" s="276">
        <v>44.493</v>
      </c>
      <c r="I72" s="276"/>
      <c r="J72" s="27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53.0</v>
      </c>
      <c r="C73" s="273"/>
      <c r="D73" s="274"/>
      <c r="E73" s="274"/>
      <c r="F73" s="275"/>
      <c r="G73" s="275"/>
      <c r="H73" s="276">
        <v>45.09</v>
      </c>
      <c r="I73" s="276"/>
      <c r="J73" s="27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54.0</v>
      </c>
      <c r="C74" s="273"/>
      <c r="D74" s="274"/>
      <c r="E74" s="274"/>
      <c r="F74" s="275"/>
      <c r="G74" s="275"/>
      <c r="H74" s="276"/>
      <c r="I74" s="276"/>
      <c r="J74" s="27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55.0</v>
      </c>
      <c r="C75" s="273"/>
      <c r="D75" s="274"/>
      <c r="E75" s="274"/>
      <c r="F75" s="275"/>
      <c r="G75" s="275"/>
      <c r="H75" s="276"/>
      <c r="I75" s="276"/>
      <c r="J75" s="27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56.0</v>
      </c>
      <c r="C76" s="273"/>
      <c r="D76" s="275"/>
      <c r="E76" s="274"/>
      <c r="F76" s="275"/>
      <c r="G76" s="275"/>
      <c r="H76" s="6"/>
      <c r="I76" s="276"/>
      <c r="J76" s="27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57.0</v>
      </c>
      <c r="C77" s="273"/>
      <c r="D77" s="275"/>
      <c r="E77" s="274"/>
      <c r="F77" s="275"/>
      <c r="G77" s="275"/>
      <c r="H77" s="6"/>
      <c r="I77" s="276"/>
      <c r="J77" s="27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58.0</v>
      </c>
      <c r="C78" s="278"/>
      <c r="D78" s="6"/>
      <c r="E78" s="276"/>
      <c r="F78" s="6"/>
      <c r="G78" s="6"/>
      <c r="H78" s="6"/>
      <c r="I78" s="276"/>
      <c r="J78" s="27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59.0</v>
      </c>
      <c r="C79" s="278"/>
      <c r="D79" s="6"/>
      <c r="E79" s="276"/>
      <c r="F79" s="6"/>
      <c r="G79" s="6"/>
      <c r="H79" s="6"/>
      <c r="I79" s="276"/>
      <c r="J79" s="277"/>
      <c r="K79" s="6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60.0</v>
      </c>
      <c r="C80" s="278"/>
      <c r="D80" s="6"/>
      <c r="E80" s="276"/>
      <c r="F80" s="6"/>
      <c r="G80" s="6"/>
      <c r="H80" s="6"/>
      <c r="I80" s="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61.0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62.0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63.0</v>
      </c>
      <c r="C83" s="279"/>
      <c r="D83" s="280"/>
      <c r="E83" s="280"/>
      <c r="F83" s="280"/>
      <c r="G83" s="280"/>
      <c r="H83" s="280"/>
      <c r="I83" s="280"/>
      <c r="J83" s="281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/>
      <c r="C84" s="3"/>
      <c r="D84" s="6"/>
      <c r="E84" s="6"/>
      <c r="F84" s="6"/>
      <c r="G84" s="6"/>
      <c r="H84" s="6"/>
      <c r="I84" s="6"/>
      <c r="J84" s="6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11">
    <mergeCell ref="F6:H6"/>
    <mergeCell ref="I6:I7"/>
    <mergeCell ref="D16:D18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57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76</v>
      </c>
      <c r="C8" s="189">
        <v>16.0</v>
      </c>
      <c r="D8" s="190">
        <f>COUNTA(C21:C85)</f>
        <v>38</v>
      </c>
      <c r="E8" s="191">
        <f>COUNTA(C21:C85)</f>
        <v>38</v>
      </c>
      <c r="F8" s="232">
        <f>MIN(C21:C84)</f>
        <v>43.326</v>
      </c>
      <c r="G8" s="310">
        <f>AVERAGE(C21:C87)</f>
        <v>43.93921053</v>
      </c>
      <c r="H8" s="194">
        <f t="shared" ref="H8:H15" si="2">G8-F8</f>
        <v>0.6132105263</v>
      </c>
      <c r="I8" s="195">
        <v>0.01940972222222222</v>
      </c>
      <c r="J8" s="196">
        <f t="shared" ref="J8:K8" si="1">I8</f>
        <v>0.01940972222</v>
      </c>
      <c r="K8" s="197">
        <f t="shared" si="1"/>
        <v>0.01940972222</v>
      </c>
      <c r="L8" s="198">
        <v>139.896</v>
      </c>
      <c r="M8" s="199">
        <v>93.535</v>
      </c>
      <c r="N8" s="200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84</v>
      </c>
      <c r="C9" s="203">
        <v>2.0</v>
      </c>
      <c r="D9" s="204">
        <f>COUNTA(D21:D85)+D8+1</f>
        <v>82</v>
      </c>
      <c r="E9" s="205">
        <f>COUNTA(D21:D85)+1</f>
        <v>44</v>
      </c>
      <c r="F9" s="296">
        <f>MIN(D21:D84)</f>
        <v>43.685</v>
      </c>
      <c r="G9" s="284">
        <f>AVERAGE(D21:D86)</f>
        <v>44.41606977</v>
      </c>
      <c r="H9" s="208">
        <f t="shared" si="2"/>
        <v>0.7310697674</v>
      </c>
      <c r="I9" s="209">
        <v>0.04313657407407408</v>
      </c>
      <c r="J9" s="210">
        <f t="shared" ref="J9:J15" si="3">I9-I8</f>
        <v>0.02372685185</v>
      </c>
      <c r="K9" s="211">
        <f>J9</f>
        <v>0.02372685185</v>
      </c>
      <c r="L9" s="212">
        <v>160.91</v>
      </c>
      <c r="M9" s="213">
        <v>103.574</v>
      </c>
      <c r="N9" s="214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76</v>
      </c>
      <c r="C10" s="203">
        <v>14.0</v>
      </c>
      <c r="D10" s="204">
        <f>COUNTA(E21:E85)+D9+1</f>
        <v>127</v>
      </c>
      <c r="E10" s="205">
        <f>COUNTA(E21:E85)+1</f>
        <v>45</v>
      </c>
      <c r="F10" s="224">
        <f>MIN(E21:E86)</f>
        <v>43.664</v>
      </c>
      <c r="G10" s="216">
        <f>AVERAGE(E21:E87)</f>
        <v>44.23854545</v>
      </c>
      <c r="H10" s="208">
        <f t="shared" si="2"/>
        <v>0.5745454545</v>
      </c>
      <c r="I10" s="209">
        <v>0.06752314814814815</v>
      </c>
      <c r="J10" s="210">
        <f t="shared" si="3"/>
        <v>0.02438657407</v>
      </c>
      <c r="K10" s="211">
        <f t="shared" ref="K10:K15" si="4">J10+K8</f>
        <v>0.0437962963</v>
      </c>
      <c r="L10" s="217">
        <v>142.243</v>
      </c>
      <c r="M10" s="213">
        <v>94.458</v>
      </c>
      <c r="N10" s="214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84</v>
      </c>
      <c r="C11" s="203">
        <v>7.0</v>
      </c>
      <c r="D11" s="204">
        <f>COUNTA(F21:F85)+D10+1</f>
        <v>167</v>
      </c>
      <c r="E11" s="205">
        <f>COUNTA(F21:F85)+1</f>
        <v>40</v>
      </c>
      <c r="F11" s="215">
        <f>MIN(F21:F86)</f>
        <v>43.78</v>
      </c>
      <c r="G11" s="216">
        <f>AVERAGE(F21:F86)</f>
        <v>44.58107692</v>
      </c>
      <c r="H11" s="208">
        <f t="shared" si="2"/>
        <v>0.8010769231</v>
      </c>
      <c r="I11" s="209">
        <v>0.08929398148148149</v>
      </c>
      <c r="J11" s="210">
        <f t="shared" si="3"/>
        <v>0.02177083333</v>
      </c>
      <c r="K11" s="211">
        <f t="shared" si="4"/>
        <v>0.04549768519</v>
      </c>
      <c r="L11" s="217">
        <v>141.955</v>
      </c>
      <c r="M11" s="213">
        <v>93.447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23" t="s">
        <v>76</v>
      </c>
      <c r="C12" s="219">
        <v>17.0</v>
      </c>
      <c r="D12" s="204">
        <f>COUNTA(G21:G85)+D11+1</f>
        <v>207</v>
      </c>
      <c r="E12" s="205">
        <f>COUNTA(G21:G85)+1</f>
        <v>40</v>
      </c>
      <c r="F12" s="215">
        <f>MIN(G21:G86)</f>
        <v>43.336</v>
      </c>
      <c r="G12" s="216">
        <f>AVERAGE(G21:G886)</f>
        <v>44.02033333</v>
      </c>
      <c r="H12" s="208">
        <f t="shared" si="2"/>
        <v>0.6843333333</v>
      </c>
      <c r="I12" s="209">
        <v>0.11081018518518519</v>
      </c>
      <c r="J12" s="210">
        <f t="shared" si="3"/>
        <v>0.0215162037</v>
      </c>
      <c r="K12" s="211">
        <f t="shared" si="4"/>
        <v>0.0653125</v>
      </c>
      <c r="L12" s="212">
        <v>143.489</v>
      </c>
      <c r="M12" s="213">
        <v>94.308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23" t="s">
        <v>84</v>
      </c>
      <c r="C13" s="219">
        <v>13.0</v>
      </c>
      <c r="D13" s="204">
        <f>COUNTA(H21:H83)+D12+1</f>
        <v>245</v>
      </c>
      <c r="E13" s="205">
        <f>COUNTA(H21:H83)+1</f>
        <v>38</v>
      </c>
      <c r="F13" s="215">
        <f>MIN(H21:H85)</f>
        <v>44.02</v>
      </c>
      <c r="G13" s="216">
        <f>AVERAGE(H21:H85)</f>
        <v>44.474</v>
      </c>
      <c r="H13" s="208">
        <f t="shared" si="2"/>
        <v>0.454</v>
      </c>
      <c r="I13" s="209">
        <v>0.1315162037037037</v>
      </c>
      <c r="J13" s="210">
        <f t="shared" si="3"/>
        <v>0.02070601852</v>
      </c>
      <c r="K13" s="211">
        <f t="shared" si="4"/>
        <v>0.0662037037</v>
      </c>
      <c r="L13" s="212">
        <v>139.388</v>
      </c>
      <c r="M13" s="213">
        <v>92.619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23" t="s">
        <v>76</v>
      </c>
      <c r="C14" s="219">
        <v>7.0</v>
      </c>
      <c r="D14" s="204">
        <f>COUNTA(I21:I85)+D13+1</f>
        <v>284</v>
      </c>
      <c r="E14" s="205">
        <f>COUNTA(I21:I85)+1</f>
        <v>39</v>
      </c>
      <c r="F14" s="215">
        <f>MIN(I21:I86)</f>
        <v>43.714</v>
      </c>
      <c r="G14" s="216">
        <f>AVERAGE(I21:I86)</f>
        <v>44.24768421</v>
      </c>
      <c r="H14" s="208">
        <f t="shared" si="2"/>
        <v>0.5336842105</v>
      </c>
      <c r="I14" s="209">
        <v>0.15259259259259259</v>
      </c>
      <c r="J14" s="210">
        <f t="shared" si="3"/>
        <v>0.02107638889</v>
      </c>
      <c r="K14" s="225">
        <f t="shared" si="4"/>
        <v>0.08638888889</v>
      </c>
      <c r="L14" s="226">
        <v>139.787</v>
      </c>
      <c r="M14" s="213">
        <v>92.474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84</v>
      </c>
      <c r="C15" s="229">
        <v>13.0</v>
      </c>
      <c r="D15" s="230">
        <f>COUNTA(J21:J85)+D14+1</f>
        <v>310</v>
      </c>
      <c r="E15" s="231">
        <f>COUNTA(J21:J85)+1</f>
        <v>26</v>
      </c>
      <c r="F15" s="289">
        <f>MIN(J21:J86)</f>
        <v>43.802</v>
      </c>
      <c r="G15" s="287">
        <f>AVERAGE(J21:J86)</f>
        <v>44.31568</v>
      </c>
      <c r="H15" s="234">
        <f t="shared" si="2"/>
        <v>0.51368</v>
      </c>
      <c r="I15" s="235" t="str">
        <f>'Загальні результати'!G6</f>
        <v>4:00:17</v>
      </c>
      <c r="J15" s="236">
        <f t="shared" si="3"/>
        <v>0.01427083333</v>
      </c>
      <c r="K15" s="237">
        <f t="shared" si="4"/>
        <v>0.08047453704</v>
      </c>
      <c r="L15" s="238"/>
      <c r="M15" s="239"/>
      <c r="N15" s="240"/>
      <c r="O15" s="106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3"/>
      <c r="D16" s="243"/>
      <c r="E16" s="243"/>
      <c r="F16" s="244">
        <f t="shared" ref="F16:F17" si="5">AVERAGE(F8,F10,F12,F14)</f>
        <v>43.51</v>
      </c>
      <c r="G16" s="245">
        <f>AVERAGE(C21:C95,E21:E95,G21:G95,I21:I95)</f>
        <v>44.11566667</v>
      </c>
      <c r="H16" s="246">
        <f t="shared" ref="H16:H17" si="6">AVERAGE(H8,H10,H12,H14)</f>
        <v>0.6014433812</v>
      </c>
      <c r="I16" s="247" t="s">
        <v>133</v>
      </c>
      <c r="J16" s="248"/>
      <c r="K16" s="249" t="s">
        <v>115</v>
      </c>
      <c r="L16" s="250">
        <f>AVERAGE(L8:L14)</f>
        <v>143.9525714</v>
      </c>
      <c r="M16" s="250">
        <f>AVERAGE(M8:M14)-90</f>
        <v>4.916428571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53"/>
      <c r="E17" s="253"/>
      <c r="F17" s="254">
        <f t="shared" si="5"/>
        <v>43.82175</v>
      </c>
      <c r="G17" s="255">
        <f>AVERAGE(D21:D95,F21:F95,H21:H95,J21:J95)</f>
        <v>44.45821528</v>
      </c>
      <c r="H17" s="256">
        <f t="shared" si="6"/>
        <v>0.6249566726</v>
      </c>
      <c r="I17" s="257" t="s">
        <v>129</v>
      </c>
      <c r="J17" s="253" t="s">
        <v>85</v>
      </c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30.0" customHeight="1">
      <c r="A18" s="252"/>
      <c r="B18" s="252"/>
      <c r="C18" s="252"/>
      <c r="D18" s="253"/>
      <c r="E18" s="253"/>
      <c r="F18" s="259">
        <f>AVERAGE(F8:F15)</f>
        <v>43.665875</v>
      </c>
      <c r="G18" s="260">
        <f>AVERAGE(C21:J93)</f>
        <v>44.27846205</v>
      </c>
      <c r="H18" s="261">
        <f>AVERAGE(H8:H15)</f>
        <v>0.6132000269</v>
      </c>
      <c r="I18" s="253"/>
      <c r="J18" s="253"/>
      <c r="K18" s="253"/>
      <c r="L18" s="252"/>
      <c r="M18" s="252"/>
      <c r="N18" s="25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6"/>
      <c r="E19" s="6"/>
      <c r="F19" s="6"/>
      <c r="G19" s="6"/>
      <c r="H19" s="6"/>
      <c r="I19" s="6"/>
      <c r="J19" s="6"/>
      <c r="K19" s="6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262" t="str">
        <f>B8</f>
        <v>Блонський Олег</v>
      </c>
      <c r="D20" s="262" t="str">
        <f>B9</f>
        <v>Івашина Олександр</v>
      </c>
      <c r="E20" s="3" t="str">
        <f>B10</f>
        <v>Блонський Олег</v>
      </c>
      <c r="F20" s="3" t="str">
        <f>B11</f>
        <v>Івашина Олександр</v>
      </c>
      <c r="G20" s="3" t="str">
        <f>B12</f>
        <v>Блонський Олег</v>
      </c>
      <c r="H20" s="3" t="str">
        <f>B13</f>
        <v>Івашина Олександр</v>
      </c>
      <c r="I20" s="3" t="str">
        <f>B14</f>
        <v>Блонський Олег</v>
      </c>
      <c r="J20" s="262" t="str">
        <f>B15</f>
        <v>Івашина Олександр</v>
      </c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.75" customHeight="1">
      <c r="A21" s="3"/>
      <c r="B21" s="3">
        <v>1.0</v>
      </c>
      <c r="C21" s="263">
        <v>45.298</v>
      </c>
      <c r="D21" s="264">
        <v>44.005</v>
      </c>
      <c r="E21" s="264">
        <v>45.609</v>
      </c>
      <c r="F21" s="264">
        <v>43.78</v>
      </c>
      <c r="G21" s="264">
        <v>43.923</v>
      </c>
      <c r="H21" s="264">
        <v>44.525</v>
      </c>
      <c r="I21" s="264">
        <v>44.99</v>
      </c>
      <c r="J21" s="265">
        <v>44.519</v>
      </c>
      <c r="K21" s="6"/>
      <c r="L21" s="6"/>
      <c r="M21" s="6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2.0</v>
      </c>
      <c r="C22" s="266">
        <v>45.51</v>
      </c>
      <c r="D22" s="267">
        <v>43.746</v>
      </c>
      <c r="E22" s="267">
        <v>43.847</v>
      </c>
      <c r="F22" s="267">
        <v>44.385</v>
      </c>
      <c r="G22" s="267">
        <v>43.964</v>
      </c>
      <c r="H22" s="267">
        <v>44.464</v>
      </c>
      <c r="I22" s="267">
        <v>45.023</v>
      </c>
      <c r="J22" s="268">
        <v>45.591</v>
      </c>
      <c r="K22" s="6"/>
      <c r="L22" s="17"/>
      <c r="M22" s="17"/>
      <c r="N22" s="1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3.0</v>
      </c>
      <c r="C23" s="266">
        <v>44.064</v>
      </c>
      <c r="D23" s="267">
        <v>43.86</v>
      </c>
      <c r="E23" s="267">
        <v>43.937</v>
      </c>
      <c r="F23" s="267">
        <v>43.928</v>
      </c>
      <c r="G23" s="267">
        <v>43.911</v>
      </c>
      <c r="H23" s="267">
        <v>44.479</v>
      </c>
      <c r="I23" s="267">
        <v>44.164</v>
      </c>
      <c r="J23" s="268">
        <v>44.113</v>
      </c>
      <c r="K23" s="269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4.0</v>
      </c>
      <c r="C24" s="266">
        <v>44.149</v>
      </c>
      <c r="D24" s="267">
        <v>44.195</v>
      </c>
      <c r="E24" s="267">
        <v>44.507</v>
      </c>
      <c r="F24" s="267">
        <v>44.104</v>
      </c>
      <c r="G24" s="267">
        <v>43.507</v>
      </c>
      <c r="H24" s="267">
        <v>44.622</v>
      </c>
      <c r="I24" s="267">
        <v>44.773</v>
      </c>
      <c r="J24" s="268">
        <v>44.031</v>
      </c>
      <c r="K24" s="6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5.0</v>
      </c>
      <c r="C25" s="266">
        <v>43.97</v>
      </c>
      <c r="D25" s="267">
        <v>44.902</v>
      </c>
      <c r="E25" s="267">
        <v>44.634</v>
      </c>
      <c r="F25" s="267">
        <v>44.337</v>
      </c>
      <c r="G25" s="267">
        <v>43.698</v>
      </c>
      <c r="H25" s="267">
        <v>44.764</v>
      </c>
      <c r="I25" s="267">
        <v>43.986</v>
      </c>
      <c r="J25" s="268">
        <v>44.296</v>
      </c>
      <c r="K25" s="6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6.0</v>
      </c>
      <c r="C26" s="266">
        <v>43.615</v>
      </c>
      <c r="D26" s="267">
        <v>44.448</v>
      </c>
      <c r="E26" s="267">
        <v>44.925</v>
      </c>
      <c r="F26" s="267">
        <v>44.281</v>
      </c>
      <c r="G26" s="267">
        <v>44.658</v>
      </c>
      <c r="H26" s="267">
        <v>44.063</v>
      </c>
      <c r="I26" s="267">
        <v>43.861</v>
      </c>
      <c r="J26" s="268">
        <v>44.282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7.0</v>
      </c>
      <c r="C27" s="266">
        <v>43.533</v>
      </c>
      <c r="D27" s="267">
        <v>44.208</v>
      </c>
      <c r="E27" s="267">
        <v>44.615</v>
      </c>
      <c r="F27" s="267">
        <v>44.65</v>
      </c>
      <c r="G27" s="267">
        <v>43.491</v>
      </c>
      <c r="H27" s="267">
        <v>44.334</v>
      </c>
      <c r="I27" s="267">
        <v>44.412</v>
      </c>
      <c r="J27" s="268">
        <v>44.524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8.0</v>
      </c>
      <c r="C28" s="266">
        <v>43.381</v>
      </c>
      <c r="D28" s="267">
        <v>44.043</v>
      </c>
      <c r="E28" s="267">
        <v>44.203</v>
      </c>
      <c r="F28" s="267">
        <v>46.112</v>
      </c>
      <c r="G28" s="267">
        <v>44.764</v>
      </c>
      <c r="H28" s="267">
        <v>44.558</v>
      </c>
      <c r="I28" s="267">
        <v>44.013</v>
      </c>
      <c r="J28" s="268">
        <v>44.176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9.0</v>
      </c>
      <c r="C29" s="266">
        <v>44.527</v>
      </c>
      <c r="D29" s="267">
        <v>44.866</v>
      </c>
      <c r="E29" s="267">
        <v>43.912</v>
      </c>
      <c r="F29" s="267">
        <v>44.327</v>
      </c>
      <c r="G29" s="267">
        <v>43.44</v>
      </c>
      <c r="H29" s="267">
        <v>44.321</v>
      </c>
      <c r="I29" s="267">
        <v>45.061</v>
      </c>
      <c r="J29" s="268">
        <v>44.999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10.0</v>
      </c>
      <c r="C30" s="266">
        <v>43.919</v>
      </c>
      <c r="D30" s="267">
        <v>43.983</v>
      </c>
      <c r="E30" s="267">
        <v>43.934</v>
      </c>
      <c r="F30" s="267">
        <v>44.805</v>
      </c>
      <c r="G30" s="267">
        <v>43.674</v>
      </c>
      <c r="H30" s="267">
        <v>44.32</v>
      </c>
      <c r="I30" s="267">
        <v>43.817</v>
      </c>
      <c r="J30" s="268">
        <v>43.924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11.0</v>
      </c>
      <c r="C31" s="266">
        <v>44.006</v>
      </c>
      <c r="D31" s="267">
        <v>44.249</v>
      </c>
      <c r="E31" s="267">
        <v>43.837</v>
      </c>
      <c r="F31" s="267">
        <v>45.469</v>
      </c>
      <c r="G31" s="267">
        <v>43.74</v>
      </c>
      <c r="H31" s="267">
        <v>44.048</v>
      </c>
      <c r="I31" s="267">
        <v>44.273</v>
      </c>
      <c r="J31" s="268">
        <v>43.948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12.0</v>
      </c>
      <c r="C32" s="266">
        <v>44.895</v>
      </c>
      <c r="D32" s="267">
        <v>44.15</v>
      </c>
      <c r="E32" s="267">
        <v>43.724</v>
      </c>
      <c r="F32" s="267">
        <v>44.751</v>
      </c>
      <c r="G32" s="267">
        <v>43.67</v>
      </c>
      <c r="H32" s="267">
        <v>44.871</v>
      </c>
      <c r="I32" s="267">
        <v>43.973</v>
      </c>
      <c r="J32" s="268">
        <v>44.44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13.0</v>
      </c>
      <c r="C33" s="266">
        <v>45.445</v>
      </c>
      <c r="D33" s="267">
        <v>44.301</v>
      </c>
      <c r="E33" s="267">
        <v>44.054</v>
      </c>
      <c r="F33" s="267">
        <v>44.341</v>
      </c>
      <c r="G33" s="267">
        <v>43.694</v>
      </c>
      <c r="H33" s="267">
        <v>44.231</v>
      </c>
      <c r="I33" s="267">
        <v>43.917</v>
      </c>
      <c r="J33" s="268">
        <v>44.122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14.0</v>
      </c>
      <c r="C34" s="266">
        <v>43.391</v>
      </c>
      <c r="D34" s="267">
        <v>44.703</v>
      </c>
      <c r="E34" s="267">
        <v>44.926</v>
      </c>
      <c r="F34" s="267">
        <v>44.195</v>
      </c>
      <c r="G34" s="267">
        <v>45.94</v>
      </c>
      <c r="H34" s="267">
        <v>44.098</v>
      </c>
      <c r="I34" s="267">
        <v>44.201</v>
      </c>
      <c r="J34" s="268">
        <v>44.328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15.0</v>
      </c>
      <c r="C35" s="266">
        <v>43.572</v>
      </c>
      <c r="D35" s="267">
        <v>45.093</v>
      </c>
      <c r="E35" s="267">
        <v>43.987</v>
      </c>
      <c r="F35" s="267">
        <v>44.34</v>
      </c>
      <c r="G35" s="267">
        <v>43.893</v>
      </c>
      <c r="H35" s="267">
        <v>44.249</v>
      </c>
      <c r="I35" s="267">
        <v>43.892</v>
      </c>
      <c r="J35" s="268">
        <v>44.648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16.0</v>
      </c>
      <c r="C36" s="266">
        <v>43.621</v>
      </c>
      <c r="D36" s="267">
        <v>44.911</v>
      </c>
      <c r="E36" s="267">
        <v>43.664</v>
      </c>
      <c r="F36" s="267">
        <v>46.025</v>
      </c>
      <c r="G36" s="267">
        <v>43.887</v>
      </c>
      <c r="H36" s="267">
        <v>44.98</v>
      </c>
      <c r="I36" s="267">
        <v>44.787</v>
      </c>
      <c r="J36" s="268">
        <v>43.802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17.0</v>
      </c>
      <c r="C37" s="266">
        <v>43.326</v>
      </c>
      <c r="D37" s="267">
        <v>44.744</v>
      </c>
      <c r="E37" s="267">
        <v>43.924</v>
      </c>
      <c r="F37" s="267">
        <v>44.068</v>
      </c>
      <c r="G37" s="267">
        <v>43.518</v>
      </c>
      <c r="H37" s="267">
        <v>44.068</v>
      </c>
      <c r="I37" s="267">
        <v>43.896</v>
      </c>
      <c r="J37" s="268">
        <v>44.315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18.0</v>
      </c>
      <c r="C38" s="266">
        <v>43.623</v>
      </c>
      <c r="D38" s="267">
        <v>45.097</v>
      </c>
      <c r="E38" s="267">
        <v>43.725</v>
      </c>
      <c r="F38" s="267">
        <v>45.403</v>
      </c>
      <c r="G38" s="267">
        <v>43.336</v>
      </c>
      <c r="H38" s="267">
        <v>44.147</v>
      </c>
      <c r="I38" s="267">
        <v>44.484</v>
      </c>
      <c r="J38" s="268">
        <v>44.211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19.0</v>
      </c>
      <c r="C39" s="266">
        <v>44.841</v>
      </c>
      <c r="D39" s="267">
        <v>45.847</v>
      </c>
      <c r="E39" s="267">
        <v>43.668</v>
      </c>
      <c r="F39" s="267">
        <v>44.18</v>
      </c>
      <c r="G39" s="267">
        <v>44.756</v>
      </c>
      <c r="H39" s="267">
        <v>44.597</v>
      </c>
      <c r="I39" s="267">
        <v>44.732</v>
      </c>
      <c r="J39" s="268">
        <v>44.181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20.0</v>
      </c>
      <c r="C40" s="266">
        <v>43.382</v>
      </c>
      <c r="D40" s="267">
        <v>44.105</v>
      </c>
      <c r="E40" s="267">
        <v>44.763</v>
      </c>
      <c r="F40" s="267">
        <v>44.22</v>
      </c>
      <c r="G40" s="267">
        <v>44.013</v>
      </c>
      <c r="H40" s="267">
        <v>44.203</v>
      </c>
      <c r="I40" s="267">
        <v>44.459</v>
      </c>
      <c r="J40" s="268">
        <v>44.438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21.0</v>
      </c>
      <c r="C41" s="266">
        <v>43.777</v>
      </c>
      <c r="D41" s="267">
        <v>43.928</v>
      </c>
      <c r="E41" s="267">
        <v>43.914</v>
      </c>
      <c r="F41" s="267">
        <v>44.121</v>
      </c>
      <c r="G41" s="267">
        <v>44.001</v>
      </c>
      <c r="H41" s="267">
        <v>44.218</v>
      </c>
      <c r="I41" s="267">
        <v>44.214</v>
      </c>
      <c r="J41" s="268">
        <v>43.928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22.0</v>
      </c>
      <c r="C42" s="266">
        <v>43.679</v>
      </c>
      <c r="D42" s="267">
        <v>44.178</v>
      </c>
      <c r="E42" s="267">
        <v>43.805</v>
      </c>
      <c r="F42" s="267">
        <v>44.585</v>
      </c>
      <c r="G42" s="267">
        <v>45.897</v>
      </c>
      <c r="H42" s="267">
        <v>44.161</v>
      </c>
      <c r="I42" s="267">
        <v>43.874</v>
      </c>
      <c r="J42" s="268">
        <v>44.119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23.0</v>
      </c>
      <c r="C43" s="266">
        <v>43.576</v>
      </c>
      <c r="D43" s="267">
        <v>44.167</v>
      </c>
      <c r="E43" s="267">
        <v>44.084</v>
      </c>
      <c r="F43" s="267">
        <v>44.366</v>
      </c>
      <c r="G43" s="267">
        <v>43.661</v>
      </c>
      <c r="H43" s="267">
        <v>44.154</v>
      </c>
      <c r="I43" s="267">
        <v>44.007</v>
      </c>
      <c r="J43" s="268">
        <v>44.248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24.0</v>
      </c>
      <c r="C44" s="266">
        <v>43.801</v>
      </c>
      <c r="D44" s="267">
        <v>43.926</v>
      </c>
      <c r="E44" s="267">
        <v>44.134</v>
      </c>
      <c r="F44" s="267">
        <v>44.843</v>
      </c>
      <c r="G44" s="267">
        <v>43.994</v>
      </c>
      <c r="H44" s="267">
        <v>44.216</v>
      </c>
      <c r="I44" s="267">
        <v>44.096</v>
      </c>
      <c r="J44" s="268">
        <v>44.442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25.0</v>
      </c>
      <c r="C45" s="266">
        <v>43.602</v>
      </c>
      <c r="D45" s="267">
        <v>44.027</v>
      </c>
      <c r="E45" s="267">
        <v>44.312</v>
      </c>
      <c r="F45" s="267">
        <v>44.275</v>
      </c>
      <c r="G45" s="267">
        <v>43.756</v>
      </c>
      <c r="H45" s="267">
        <v>44.02</v>
      </c>
      <c r="I45" s="267">
        <v>44.556</v>
      </c>
      <c r="J45" s="268">
        <v>44.267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26.0</v>
      </c>
      <c r="C46" s="266">
        <v>43.905</v>
      </c>
      <c r="D46" s="267">
        <v>44.705</v>
      </c>
      <c r="E46" s="267">
        <v>44.49</v>
      </c>
      <c r="F46" s="267">
        <v>44.146</v>
      </c>
      <c r="G46" s="267">
        <v>43.846</v>
      </c>
      <c r="H46" s="267">
        <v>45.0</v>
      </c>
      <c r="I46" s="267">
        <v>44.645</v>
      </c>
      <c r="J46" s="268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27.0</v>
      </c>
      <c r="C47" s="266">
        <v>43.813</v>
      </c>
      <c r="D47" s="267">
        <v>43.998</v>
      </c>
      <c r="E47" s="267">
        <v>44.805</v>
      </c>
      <c r="F47" s="267">
        <v>45.151</v>
      </c>
      <c r="G47" s="267">
        <v>43.552</v>
      </c>
      <c r="H47" s="267">
        <v>44.364</v>
      </c>
      <c r="I47" s="267">
        <v>44.145</v>
      </c>
      <c r="J47" s="268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28.0</v>
      </c>
      <c r="C48" s="266">
        <v>43.538</v>
      </c>
      <c r="D48" s="267">
        <v>44.205</v>
      </c>
      <c r="E48" s="267">
        <v>44.421</v>
      </c>
      <c r="F48" s="267">
        <v>44.91</v>
      </c>
      <c r="G48" s="267">
        <v>44.588</v>
      </c>
      <c r="H48" s="267">
        <v>44.289</v>
      </c>
      <c r="I48" s="267">
        <v>43.971</v>
      </c>
      <c r="J48" s="268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29.0</v>
      </c>
      <c r="C49" s="266">
        <v>43.724</v>
      </c>
      <c r="D49" s="267">
        <v>44.713</v>
      </c>
      <c r="E49" s="267">
        <v>44.278</v>
      </c>
      <c r="F49" s="267">
        <v>44.346</v>
      </c>
      <c r="G49" s="267">
        <v>44.237</v>
      </c>
      <c r="H49" s="267">
        <v>44.03</v>
      </c>
      <c r="I49" s="267">
        <v>44.17</v>
      </c>
      <c r="J49" s="268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30.0</v>
      </c>
      <c r="C50" s="266">
        <v>43.625</v>
      </c>
      <c r="D50" s="267">
        <v>45.11</v>
      </c>
      <c r="E50" s="267">
        <v>45.43</v>
      </c>
      <c r="F50" s="267">
        <v>44.541</v>
      </c>
      <c r="G50" s="267">
        <v>44.478</v>
      </c>
      <c r="H50" s="267">
        <v>44.472</v>
      </c>
      <c r="I50" s="267">
        <v>44.313</v>
      </c>
      <c r="J50" s="268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31.0</v>
      </c>
      <c r="C51" s="266">
        <v>43.815</v>
      </c>
      <c r="D51" s="267">
        <v>44.706</v>
      </c>
      <c r="E51" s="267">
        <v>44.297</v>
      </c>
      <c r="F51" s="267">
        <v>44.698</v>
      </c>
      <c r="G51" s="267">
        <v>43.66</v>
      </c>
      <c r="H51" s="267">
        <v>44.228</v>
      </c>
      <c r="I51" s="267">
        <v>44.344</v>
      </c>
      <c r="J51" s="268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32.0</v>
      </c>
      <c r="C52" s="266">
        <v>43.689</v>
      </c>
      <c r="D52" s="267">
        <v>43.871</v>
      </c>
      <c r="E52" s="267">
        <v>45.071</v>
      </c>
      <c r="F52" s="267">
        <v>44.717</v>
      </c>
      <c r="G52" s="267">
        <v>43.814</v>
      </c>
      <c r="H52" s="267">
        <v>45.259</v>
      </c>
      <c r="I52" s="267">
        <v>44.818</v>
      </c>
      <c r="J52" s="268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33.0</v>
      </c>
      <c r="C53" s="266">
        <v>43.663</v>
      </c>
      <c r="D53" s="267">
        <v>44.32</v>
      </c>
      <c r="E53" s="267">
        <v>43.911</v>
      </c>
      <c r="F53" s="267">
        <v>44.825</v>
      </c>
      <c r="G53" s="267">
        <v>43.671</v>
      </c>
      <c r="H53" s="267">
        <v>45.049</v>
      </c>
      <c r="I53" s="267">
        <v>43.889</v>
      </c>
      <c r="J53" s="268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34.0</v>
      </c>
      <c r="C54" s="266">
        <v>43.907</v>
      </c>
      <c r="D54" s="267">
        <v>44.135</v>
      </c>
      <c r="E54" s="267">
        <v>44.183</v>
      </c>
      <c r="F54" s="267">
        <v>45.21</v>
      </c>
      <c r="G54" s="267">
        <v>43.87</v>
      </c>
      <c r="H54" s="267">
        <v>44.337</v>
      </c>
      <c r="I54" s="267">
        <v>44.011</v>
      </c>
      <c r="J54" s="268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35.0</v>
      </c>
      <c r="C55" s="266">
        <v>43.846</v>
      </c>
      <c r="D55" s="267">
        <v>44.586</v>
      </c>
      <c r="E55" s="267">
        <v>43.959</v>
      </c>
      <c r="F55" s="267">
        <v>44.322</v>
      </c>
      <c r="G55" s="267">
        <v>43.68</v>
      </c>
      <c r="H55" s="267">
        <v>44.74</v>
      </c>
      <c r="I55" s="267">
        <v>43.821</v>
      </c>
      <c r="J55" s="268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36.0</v>
      </c>
      <c r="C56" s="266">
        <v>43.887</v>
      </c>
      <c r="D56" s="267">
        <v>44.553</v>
      </c>
      <c r="E56" s="267">
        <v>44.462</v>
      </c>
      <c r="F56" s="267">
        <v>44.326</v>
      </c>
      <c r="G56" s="267">
        <v>43.706</v>
      </c>
      <c r="H56" s="267">
        <v>46.438</v>
      </c>
      <c r="I56" s="267">
        <v>43.714</v>
      </c>
      <c r="J56" s="272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37.0</v>
      </c>
      <c r="C57" s="266">
        <v>43.856</v>
      </c>
      <c r="D57" s="267">
        <v>44.219</v>
      </c>
      <c r="E57" s="267">
        <v>44.43</v>
      </c>
      <c r="F57" s="267">
        <v>44.298</v>
      </c>
      <c r="G57" s="267">
        <v>43.684</v>
      </c>
      <c r="H57" s="267">
        <v>44.621</v>
      </c>
      <c r="I57" s="267">
        <v>43.949</v>
      </c>
      <c r="J57" s="272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38.0</v>
      </c>
      <c r="C58" s="266">
        <v>43.919</v>
      </c>
      <c r="D58" s="267">
        <v>43.685</v>
      </c>
      <c r="E58" s="267">
        <v>43.848</v>
      </c>
      <c r="F58" s="267">
        <v>44.654</v>
      </c>
      <c r="G58" s="267">
        <v>44.524</v>
      </c>
      <c r="H58" s="267"/>
      <c r="I58" s="267">
        <v>44.161</v>
      </c>
      <c r="J58" s="272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39.0</v>
      </c>
      <c r="C59" s="266"/>
      <c r="D59" s="267">
        <v>44.131</v>
      </c>
      <c r="E59" s="267">
        <v>43.76</v>
      </c>
      <c r="F59" s="267">
        <v>44.627</v>
      </c>
      <c r="G59" s="267">
        <v>44.697</v>
      </c>
      <c r="H59" s="267"/>
      <c r="I59" s="267"/>
      <c r="J59" s="272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40.0</v>
      </c>
      <c r="C60" s="266"/>
      <c r="D60" s="267">
        <v>44.37</v>
      </c>
      <c r="E60" s="267">
        <v>44.084</v>
      </c>
      <c r="F60" s="267"/>
      <c r="G60" s="267"/>
      <c r="H60" s="267"/>
      <c r="I60" s="267"/>
      <c r="J60" s="272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41.0</v>
      </c>
      <c r="C61" s="266"/>
      <c r="D61" s="267">
        <v>44.72</v>
      </c>
      <c r="E61" s="267">
        <v>44.091</v>
      </c>
      <c r="F61" s="267"/>
      <c r="G61" s="267"/>
      <c r="H61" s="267"/>
      <c r="I61" s="267"/>
      <c r="J61" s="272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42.0</v>
      </c>
      <c r="C62" s="270"/>
      <c r="D62" s="267">
        <v>45.328</v>
      </c>
      <c r="E62" s="267">
        <v>44.306</v>
      </c>
      <c r="F62" s="267"/>
      <c r="G62" s="267"/>
      <c r="H62" s="267"/>
      <c r="I62" s="267"/>
      <c r="J62" s="272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43.0</v>
      </c>
      <c r="C63" s="270"/>
      <c r="D63" s="267">
        <v>44.854</v>
      </c>
      <c r="E63" s="267">
        <v>44.015</v>
      </c>
      <c r="F63" s="267"/>
      <c r="G63" s="267"/>
      <c r="H63" s="267"/>
      <c r="I63" s="267"/>
      <c r="J63" s="272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44.0</v>
      </c>
      <c r="C64" s="270"/>
      <c r="D64" s="267"/>
      <c r="E64" s="267">
        <v>44.011</v>
      </c>
      <c r="F64" s="267"/>
      <c r="G64" s="271"/>
      <c r="H64" s="267"/>
      <c r="I64" s="267"/>
      <c r="J64" s="272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45.0</v>
      </c>
      <c r="C65" s="270"/>
      <c r="D65" s="267"/>
      <c r="E65" s="267"/>
      <c r="F65" s="267"/>
      <c r="G65" s="271"/>
      <c r="H65" s="267"/>
      <c r="I65" s="267"/>
      <c r="J65" s="272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46.0</v>
      </c>
      <c r="C66" s="270"/>
      <c r="D66" s="267"/>
      <c r="E66" s="267"/>
      <c r="F66" s="267"/>
      <c r="G66" s="271"/>
      <c r="H66" s="267"/>
      <c r="I66" s="267"/>
      <c r="J66" s="272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47.0</v>
      </c>
      <c r="C67" s="270"/>
      <c r="D67" s="267"/>
      <c r="E67" s="267"/>
      <c r="F67" s="267"/>
      <c r="G67" s="271"/>
      <c r="H67" s="267"/>
      <c r="I67" s="267"/>
      <c r="J67" s="272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48.0</v>
      </c>
      <c r="C68" s="270"/>
      <c r="D68" s="267"/>
      <c r="E68" s="267"/>
      <c r="F68" s="267"/>
      <c r="G68" s="271"/>
      <c r="H68" s="267"/>
      <c r="I68" s="267"/>
      <c r="J68" s="272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49.0</v>
      </c>
      <c r="C69" s="273"/>
      <c r="D69" s="274"/>
      <c r="E69" s="274"/>
      <c r="F69" s="274"/>
      <c r="G69" s="275"/>
      <c r="H69" s="276"/>
      <c r="I69" s="276"/>
      <c r="J69" s="277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50.0</v>
      </c>
      <c r="C70" s="273"/>
      <c r="D70" s="274"/>
      <c r="E70" s="274"/>
      <c r="F70" s="274"/>
      <c r="G70" s="275"/>
      <c r="H70" s="276"/>
      <c r="I70" s="276"/>
      <c r="J70" s="27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51.0</v>
      </c>
      <c r="C71" s="273"/>
      <c r="D71" s="274"/>
      <c r="E71" s="274"/>
      <c r="F71" s="275"/>
      <c r="G71" s="275"/>
      <c r="H71" s="276"/>
      <c r="I71" s="276"/>
      <c r="J71" s="27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52.0</v>
      </c>
      <c r="C72" s="273"/>
      <c r="D72" s="274"/>
      <c r="E72" s="274"/>
      <c r="F72" s="275"/>
      <c r="G72" s="275"/>
      <c r="H72" s="276"/>
      <c r="I72" s="276"/>
      <c r="J72" s="27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53.0</v>
      </c>
      <c r="C73" s="273"/>
      <c r="D73" s="274"/>
      <c r="E73" s="274"/>
      <c r="F73" s="275"/>
      <c r="G73" s="275"/>
      <c r="H73" s="276"/>
      <c r="I73" s="276"/>
      <c r="J73" s="27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54.0</v>
      </c>
      <c r="C74" s="273"/>
      <c r="D74" s="274"/>
      <c r="E74" s="274"/>
      <c r="F74" s="275"/>
      <c r="G74" s="275"/>
      <c r="H74" s="276"/>
      <c r="I74" s="276"/>
      <c r="J74" s="27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55.0</v>
      </c>
      <c r="C75" s="273"/>
      <c r="D75" s="274"/>
      <c r="E75" s="274"/>
      <c r="F75" s="275"/>
      <c r="G75" s="275"/>
      <c r="H75" s="276"/>
      <c r="I75" s="276"/>
      <c r="J75" s="27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56.0</v>
      </c>
      <c r="C76" s="273"/>
      <c r="D76" s="275"/>
      <c r="E76" s="274"/>
      <c r="F76" s="275"/>
      <c r="G76" s="275"/>
      <c r="H76" s="6"/>
      <c r="I76" s="276"/>
      <c r="J76" s="27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57.0</v>
      </c>
      <c r="C77" s="273"/>
      <c r="D77" s="275"/>
      <c r="E77" s="274"/>
      <c r="F77" s="275"/>
      <c r="G77" s="275"/>
      <c r="H77" s="6"/>
      <c r="I77" s="276"/>
      <c r="J77" s="27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58.0</v>
      </c>
      <c r="C78" s="278"/>
      <c r="D78" s="6"/>
      <c r="E78" s="276"/>
      <c r="F78" s="6"/>
      <c r="G78" s="6"/>
      <c r="H78" s="6"/>
      <c r="I78" s="276"/>
      <c r="J78" s="27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59.0</v>
      </c>
      <c r="C79" s="278"/>
      <c r="D79" s="6"/>
      <c r="E79" s="276"/>
      <c r="F79" s="6"/>
      <c r="G79" s="6"/>
      <c r="H79" s="6"/>
      <c r="I79" s="276"/>
      <c r="J79" s="277"/>
      <c r="K79" s="6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60.0</v>
      </c>
      <c r="C80" s="278"/>
      <c r="D80" s="6"/>
      <c r="E80" s="276"/>
      <c r="F80" s="6"/>
      <c r="G80" s="6"/>
      <c r="H80" s="6"/>
      <c r="I80" s="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61.0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62.0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63.0</v>
      </c>
      <c r="C83" s="279"/>
      <c r="D83" s="280"/>
      <c r="E83" s="280"/>
      <c r="F83" s="280"/>
      <c r="G83" s="280"/>
      <c r="H83" s="280"/>
      <c r="I83" s="280"/>
      <c r="J83" s="281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/>
      <c r="C84" s="3"/>
      <c r="D84" s="6"/>
      <c r="E84" s="6"/>
      <c r="F84" s="6"/>
      <c r="G84" s="6"/>
      <c r="H84" s="6"/>
      <c r="I84" s="6"/>
      <c r="J84" s="6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10">
    <mergeCell ref="F6:H6"/>
    <mergeCell ref="I6:I7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60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80</v>
      </c>
      <c r="C8" s="189">
        <v>2.0</v>
      </c>
      <c r="D8" s="190">
        <f>COUNTA(C21:C85)</f>
        <v>31</v>
      </c>
      <c r="E8" s="191">
        <f>COUNTA(C21:C85)</f>
        <v>31</v>
      </c>
      <c r="F8" s="232">
        <f>MIN(C21:C84)</f>
        <v>43.402</v>
      </c>
      <c r="G8" s="310">
        <f>AVERAGE(C21:C87)</f>
        <v>43.96416129</v>
      </c>
      <c r="H8" s="194">
        <f t="shared" ref="H8:H15" si="2">G8-F8</f>
        <v>0.5621612903</v>
      </c>
      <c r="I8" s="195">
        <v>0.015856481481481482</v>
      </c>
      <c r="J8" s="196">
        <f t="shared" ref="J8:K8" si="1">I8</f>
        <v>0.01585648148</v>
      </c>
      <c r="K8" s="197">
        <f t="shared" si="1"/>
        <v>0.01585648148</v>
      </c>
      <c r="L8" s="198">
        <v>145.229</v>
      </c>
      <c r="M8" s="199">
        <v>93.703</v>
      </c>
      <c r="N8" s="288" t="s">
        <v>120</v>
      </c>
      <c r="O8" s="50" t="s">
        <v>153</v>
      </c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81</v>
      </c>
      <c r="C9" s="203">
        <v>5.0</v>
      </c>
      <c r="D9" s="204">
        <f>COUNTA(D21:D85)+D8+1</f>
        <v>69</v>
      </c>
      <c r="E9" s="205">
        <f>COUNTA(D21:D85)+1</f>
        <v>38</v>
      </c>
      <c r="F9" s="311">
        <f>MIN(D21:D84)</f>
        <v>43.495</v>
      </c>
      <c r="G9" s="207">
        <f>AVERAGE(D21:D86)</f>
        <v>44.20778378</v>
      </c>
      <c r="H9" s="208">
        <f t="shared" si="2"/>
        <v>0.7127837838</v>
      </c>
      <c r="I9" s="209">
        <v>0.03646990740740741</v>
      </c>
      <c r="J9" s="210">
        <f t="shared" ref="J9:J15" si="3">I9-I8</f>
        <v>0.02061342593</v>
      </c>
      <c r="K9" s="211">
        <f>J9</f>
        <v>0.02061342593</v>
      </c>
      <c r="L9" s="212">
        <v>152.153</v>
      </c>
      <c r="M9" s="213">
        <v>93.912</v>
      </c>
      <c r="N9" s="214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80</v>
      </c>
      <c r="C10" s="203">
        <v>44.0</v>
      </c>
      <c r="D10" s="204">
        <f>COUNTA(E21:E85)+D9+1</f>
        <v>112</v>
      </c>
      <c r="E10" s="205">
        <f>COUNTA(E21:E85)+1</f>
        <v>43</v>
      </c>
      <c r="F10" s="218">
        <f>MIN(E21:E86)</f>
        <v>43.853</v>
      </c>
      <c r="G10" s="216">
        <f>AVERAGE(E21:E87)</f>
        <v>44.54445238</v>
      </c>
      <c r="H10" s="208">
        <f t="shared" si="2"/>
        <v>0.691452381</v>
      </c>
      <c r="I10" s="209">
        <v>0.05987268518518519</v>
      </c>
      <c r="J10" s="210">
        <f t="shared" si="3"/>
        <v>0.02340277778</v>
      </c>
      <c r="K10" s="211">
        <f t="shared" ref="K10:K15" si="4">J10+K8</f>
        <v>0.03925925926</v>
      </c>
      <c r="L10" s="217">
        <v>144.084</v>
      </c>
      <c r="M10" s="213">
        <v>95.643</v>
      </c>
      <c r="N10" s="214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81</v>
      </c>
      <c r="C11" s="203">
        <v>3.0</v>
      </c>
      <c r="D11" s="204">
        <f>COUNTA(F21:F85)+D10+1</f>
        <v>160</v>
      </c>
      <c r="E11" s="205">
        <f>COUNTA(F21:F85)+1</f>
        <v>48</v>
      </c>
      <c r="F11" s="220">
        <f>MIN(F21:F86)</f>
        <v>43.434</v>
      </c>
      <c r="G11" s="221">
        <f>AVERAGE(F21:F86)</f>
        <v>44.14323404</v>
      </c>
      <c r="H11" s="208">
        <f t="shared" si="2"/>
        <v>0.7092340426</v>
      </c>
      <c r="I11" s="209">
        <v>0.08556712962962963</v>
      </c>
      <c r="J11" s="210">
        <f t="shared" si="3"/>
        <v>0.02569444444</v>
      </c>
      <c r="K11" s="211">
        <f t="shared" si="4"/>
        <v>0.04630787037</v>
      </c>
      <c r="L11" s="217">
        <v>139.346</v>
      </c>
      <c r="M11" s="213">
        <v>91.796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23" t="s">
        <v>80</v>
      </c>
      <c r="C12" s="219">
        <v>18.0</v>
      </c>
      <c r="D12" s="204">
        <f>COUNTA(G21:G85)+D11+1</f>
        <v>208</v>
      </c>
      <c r="E12" s="205">
        <f>COUNTA(G21:G85)+1</f>
        <v>48</v>
      </c>
      <c r="F12" s="224">
        <f>MIN(G21:G86)</f>
        <v>43.715</v>
      </c>
      <c r="G12" s="216">
        <f>AVERAGE(G21:G886)</f>
        <v>44.18708511</v>
      </c>
      <c r="H12" s="208">
        <f t="shared" si="2"/>
        <v>0.4720851064</v>
      </c>
      <c r="I12" s="209">
        <v>0.11121527777777777</v>
      </c>
      <c r="J12" s="210">
        <f t="shared" si="3"/>
        <v>0.02564814815</v>
      </c>
      <c r="K12" s="211">
        <f t="shared" si="4"/>
        <v>0.06490740741</v>
      </c>
      <c r="L12" s="212">
        <v>138.948</v>
      </c>
      <c r="M12" s="213">
        <v>92.07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23" t="s">
        <v>81</v>
      </c>
      <c r="C13" s="219">
        <v>33.0</v>
      </c>
      <c r="D13" s="204">
        <f>COUNTA(H21:H83)+D12+1</f>
        <v>243</v>
      </c>
      <c r="E13" s="205">
        <f>COUNTA(H21:H83)+1</f>
        <v>35</v>
      </c>
      <c r="F13" s="215">
        <f>MIN(H21:H85)</f>
        <v>44.015</v>
      </c>
      <c r="G13" s="216">
        <f>AVERAGE(H21:H85)</f>
        <v>44.55223529</v>
      </c>
      <c r="H13" s="208">
        <f t="shared" si="2"/>
        <v>0.5372352941</v>
      </c>
      <c r="I13" s="209">
        <v>0.13034722222222223</v>
      </c>
      <c r="J13" s="210">
        <f t="shared" si="3"/>
        <v>0.01913194444</v>
      </c>
      <c r="K13" s="211">
        <f t="shared" si="4"/>
        <v>0.06543981481</v>
      </c>
      <c r="L13" s="212">
        <v>139.807</v>
      </c>
      <c r="M13" s="213">
        <v>91.28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23" t="s">
        <v>80</v>
      </c>
      <c r="C14" s="219">
        <v>3.0</v>
      </c>
      <c r="D14" s="204">
        <f>COUNTA(I21:I85)+D13+1</f>
        <v>282</v>
      </c>
      <c r="E14" s="205">
        <f>COUNTA(I21:I85)+1</f>
        <v>39</v>
      </c>
      <c r="F14" s="215">
        <f>MIN(I21:I86)</f>
        <v>43.751</v>
      </c>
      <c r="G14" s="216">
        <f>AVERAGE(I21:I86)</f>
        <v>44.42257895</v>
      </c>
      <c r="H14" s="208">
        <f t="shared" si="2"/>
        <v>0.6715789474</v>
      </c>
      <c r="I14" s="209">
        <v>0.15150462962962963</v>
      </c>
      <c r="J14" s="210">
        <f t="shared" si="3"/>
        <v>0.02115740741</v>
      </c>
      <c r="K14" s="225">
        <f t="shared" si="4"/>
        <v>0.08606481481</v>
      </c>
      <c r="L14" s="226">
        <v>140.751</v>
      </c>
      <c r="M14" s="213">
        <v>92.536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81</v>
      </c>
      <c r="C15" s="229">
        <v>16.0</v>
      </c>
      <c r="D15" s="230">
        <f>COUNTA(J21:J85)+D14+1</f>
        <v>310</v>
      </c>
      <c r="E15" s="231">
        <f>COUNTA(J21:J85)+1</f>
        <v>28</v>
      </c>
      <c r="F15" s="289">
        <f>MIN(J21:J86)</f>
        <v>43.778</v>
      </c>
      <c r="G15" s="287">
        <f>AVERAGE(J21:J86)</f>
        <v>44.61285185</v>
      </c>
      <c r="H15" s="234">
        <f t="shared" si="2"/>
        <v>0.8348518519</v>
      </c>
      <c r="I15" s="235" t="str">
        <f>'Загальні результати'!G6</f>
        <v>4:00:17</v>
      </c>
      <c r="J15" s="236">
        <f t="shared" si="3"/>
        <v>0.0153587963</v>
      </c>
      <c r="K15" s="237">
        <f t="shared" si="4"/>
        <v>0.08079861111</v>
      </c>
      <c r="L15" s="238"/>
      <c r="M15" s="239"/>
      <c r="N15" s="240"/>
      <c r="O15" s="106"/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3"/>
      <c r="D16" s="290" t="s">
        <v>122</v>
      </c>
      <c r="E16" s="291">
        <f>AVERAGE(C21:C95,E21:E41,E43:E95,G21:G95,I21:I95)</f>
        <v>44.26028025</v>
      </c>
      <c r="F16" s="244">
        <f t="shared" ref="F16:F17" si="5">AVERAGE(F8,F10,F12,F14)</f>
        <v>43.68025</v>
      </c>
      <c r="G16" s="245">
        <f>AVERAGE(C21:C95,E21:E95,G21:G95,I21:I95)</f>
        <v>44.29498101</v>
      </c>
      <c r="H16" s="246">
        <f t="shared" ref="H16:H17" si="6">AVERAGE(H8,H10,H12,H14)</f>
        <v>0.5993194313</v>
      </c>
      <c r="I16" s="247" t="s">
        <v>154</v>
      </c>
      <c r="J16" s="248"/>
      <c r="K16" s="249" t="s">
        <v>115</v>
      </c>
      <c r="L16" s="250">
        <f>AVERAGE(L8:L14)</f>
        <v>142.9025714</v>
      </c>
      <c r="M16" s="250">
        <f>AVERAGE(M8:M14)-90</f>
        <v>2.991428571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92"/>
      <c r="E17" s="291">
        <f>AVERAGE(D21:D95,F21:F95,H21:H95,J21:J30,J32:J95)</f>
        <v>44.26679167</v>
      </c>
      <c r="F17" s="254">
        <f t="shared" si="5"/>
        <v>43.6805</v>
      </c>
      <c r="G17" s="255">
        <f>AVERAGE(D21:D95,F21:F95,H21:H95,J21:J95)</f>
        <v>44.34305517</v>
      </c>
      <c r="H17" s="256">
        <f t="shared" si="6"/>
        <v>0.6985262431</v>
      </c>
      <c r="I17" s="257" t="s">
        <v>155</v>
      </c>
      <c r="J17" s="253" t="s">
        <v>85</v>
      </c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30.0" customHeight="1">
      <c r="A18" s="252"/>
      <c r="B18" s="252"/>
      <c r="C18" s="252"/>
      <c r="D18" s="293"/>
      <c r="E18" s="291">
        <f>AVERAGE(C21:I41,J21:J30,J32:J42,F42:I42,C42:D42,C43:J72)</f>
        <v>44.26339535</v>
      </c>
      <c r="F18" s="259">
        <f>AVERAGE(F8:F15)</f>
        <v>43.680375</v>
      </c>
      <c r="G18" s="260">
        <f>AVERAGE(C21:J93)</f>
        <v>44.3179868</v>
      </c>
      <c r="H18" s="261">
        <f>AVERAGE(H8:H15)</f>
        <v>0.6489228372</v>
      </c>
      <c r="I18" s="253"/>
      <c r="J18" s="253"/>
      <c r="K18" s="253"/>
      <c r="L18" s="252"/>
      <c r="M18" s="252"/>
      <c r="N18" s="25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6"/>
      <c r="E19" s="6"/>
      <c r="F19" s="6"/>
      <c r="G19" s="6"/>
      <c r="H19" s="6"/>
      <c r="I19" s="6"/>
      <c r="J19" s="6"/>
      <c r="K19" s="6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262" t="str">
        <f>B8</f>
        <v>Слащов Руслан</v>
      </c>
      <c r="D20" s="262" t="str">
        <f>B9</f>
        <v>Єлманов Сергій</v>
      </c>
      <c r="E20" s="3" t="str">
        <f>B10</f>
        <v>Слащов Руслан</v>
      </c>
      <c r="F20" s="3" t="str">
        <f>B11</f>
        <v>Єлманов Сергій</v>
      </c>
      <c r="G20" s="3" t="str">
        <f>B12</f>
        <v>Слащов Руслан</v>
      </c>
      <c r="H20" s="3" t="str">
        <f>B13</f>
        <v>Єлманов Сергій</v>
      </c>
      <c r="I20" s="3" t="str">
        <f>B14</f>
        <v>Слащов Руслан</v>
      </c>
      <c r="J20" s="262" t="str">
        <f>B15</f>
        <v>Єлманов Сергій</v>
      </c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.75" customHeight="1">
      <c r="A21" s="3"/>
      <c r="B21" s="3">
        <v>1.0</v>
      </c>
      <c r="C21" s="263">
        <v>45.594</v>
      </c>
      <c r="D21" s="264">
        <v>44.091</v>
      </c>
      <c r="E21" s="264">
        <v>45.277</v>
      </c>
      <c r="F21" s="264">
        <v>43.536</v>
      </c>
      <c r="G21" s="264">
        <v>44.503</v>
      </c>
      <c r="H21" s="264">
        <v>44.547</v>
      </c>
      <c r="I21" s="264">
        <v>44.689</v>
      </c>
      <c r="J21" s="265">
        <v>44.046</v>
      </c>
      <c r="K21" s="6"/>
      <c r="L21" s="6"/>
      <c r="M21" s="6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2.0</v>
      </c>
      <c r="C22" s="266">
        <v>44.446</v>
      </c>
      <c r="D22" s="267">
        <v>44.471</v>
      </c>
      <c r="E22" s="267">
        <v>45.03</v>
      </c>
      <c r="F22" s="267">
        <v>43.671</v>
      </c>
      <c r="G22" s="267">
        <v>44.416</v>
      </c>
      <c r="H22" s="267">
        <v>45.356</v>
      </c>
      <c r="I22" s="267">
        <v>45.156</v>
      </c>
      <c r="J22" s="268">
        <v>45.099</v>
      </c>
      <c r="K22" s="6"/>
      <c r="L22" s="17"/>
      <c r="M22" s="17"/>
      <c r="N22" s="1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3.0</v>
      </c>
      <c r="C23" s="266">
        <v>44.758</v>
      </c>
      <c r="D23" s="267">
        <v>44.483</v>
      </c>
      <c r="E23" s="267">
        <v>44.191</v>
      </c>
      <c r="F23" s="267">
        <v>43.716</v>
      </c>
      <c r="G23" s="267">
        <v>44.363</v>
      </c>
      <c r="H23" s="267">
        <v>44.186</v>
      </c>
      <c r="I23" s="267">
        <v>44.4</v>
      </c>
      <c r="J23" s="268">
        <v>43.91</v>
      </c>
      <c r="K23" s="269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4.0</v>
      </c>
      <c r="C24" s="266">
        <v>43.688</v>
      </c>
      <c r="D24" s="267">
        <v>43.885</v>
      </c>
      <c r="E24" s="267">
        <v>44.041</v>
      </c>
      <c r="F24" s="267">
        <v>43.67</v>
      </c>
      <c r="G24" s="267">
        <v>44.393</v>
      </c>
      <c r="H24" s="267">
        <v>44.33</v>
      </c>
      <c r="I24" s="267">
        <v>45.322</v>
      </c>
      <c r="J24" s="268">
        <v>43.951</v>
      </c>
      <c r="K24" s="6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5.0</v>
      </c>
      <c r="C25" s="266">
        <v>43.697</v>
      </c>
      <c r="D25" s="267">
        <v>44.124</v>
      </c>
      <c r="E25" s="267">
        <v>44.381</v>
      </c>
      <c r="F25" s="267">
        <v>43.779</v>
      </c>
      <c r="G25" s="267">
        <v>44.204</v>
      </c>
      <c r="H25" s="267">
        <v>44.411</v>
      </c>
      <c r="I25" s="267">
        <v>44.053</v>
      </c>
      <c r="J25" s="268">
        <v>44.474</v>
      </c>
      <c r="K25" s="6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6.0</v>
      </c>
      <c r="C26" s="266">
        <v>43.484</v>
      </c>
      <c r="D26" s="267">
        <v>44.266</v>
      </c>
      <c r="E26" s="267">
        <v>44.132</v>
      </c>
      <c r="F26" s="267">
        <v>43.455</v>
      </c>
      <c r="G26" s="267">
        <v>43.865</v>
      </c>
      <c r="H26" s="267">
        <v>44.214</v>
      </c>
      <c r="I26" s="267">
        <v>44.136</v>
      </c>
      <c r="J26" s="268">
        <v>44.345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7.0</v>
      </c>
      <c r="C27" s="266">
        <v>43.662</v>
      </c>
      <c r="D27" s="267">
        <v>44.044</v>
      </c>
      <c r="E27" s="267">
        <v>44.178</v>
      </c>
      <c r="F27" s="267">
        <v>43.812</v>
      </c>
      <c r="G27" s="267">
        <v>44.099</v>
      </c>
      <c r="H27" s="267">
        <v>45.077</v>
      </c>
      <c r="I27" s="267">
        <v>43.958</v>
      </c>
      <c r="J27" s="268">
        <v>43.867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8.0</v>
      </c>
      <c r="C28" s="266">
        <v>44.071</v>
      </c>
      <c r="D28" s="267">
        <v>44.439</v>
      </c>
      <c r="E28" s="267">
        <v>44.37</v>
      </c>
      <c r="F28" s="267">
        <v>43.682</v>
      </c>
      <c r="G28" s="267">
        <v>44.104</v>
      </c>
      <c r="H28" s="267">
        <v>44.218</v>
      </c>
      <c r="I28" s="267">
        <v>44.271</v>
      </c>
      <c r="J28" s="268">
        <v>44.125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9.0</v>
      </c>
      <c r="C29" s="266">
        <v>44.573</v>
      </c>
      <c r="D29" s="267">
        <v>43.78</v>
      </c>
      <c r="E29" s="267">
        <v>44.106</v>
      </c>
      <c r="F29" s="267">
        <v>43.61</v>
      </c>
      <c r="G29" s="267">
        <v>44.59</v>
      </c>
      <c r="H29" s="267">
        <v>44.297</v>
      </c>
      <c r="I29" s="267">
        <v>45.035</v>
      </c>
      <c r="J29" s="268">
        <v>43.778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10.0</v>
      </c>
      <c r="C30" s="266">
        <v>43.869</v>
      </c>
      <c r="D30" s="267">
        <v>44.013</v>
      </c>
      <c r="E30" s="267">
        <v>44.067</v>
      </c>
      <c r="F30" s="267">
        <v>43.587</v>
      </c>
      <c r="G30" s="267">
        <v>43.955</v>
      </c>
      <c r="H30" s="267">
        <v>45.159</v>
      </c>
      <c r="I30" s="267">
        <v>43.751</v>
      </c>
      <c r="J30" s="268">
        <v>43.963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11.0</v>
      </c>
      <c r="C31" s="266">
        <v>44.277</v>
      </c>
      <c r="D31" s="267">
        <v>44.739</v>
      </c>
      <c r="E31" s="267">
        <v>44.773</v>
      </c>
      <c r="F31" s="267">
        <v>43.463</v>
      </c>
      <c r="G31" s="267">
        <v>44.755</v>
      </c>
      <c r="H31" s="267">
        <v>44.097</v>
      </c>
      <c r="I31" s="267">
        <v>43.894</v>
      </c>
      <c r="J31" s="312">
        <v>55.325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12.0</v>
      </c>
      <c r="C32" s="266">
        <v>44.842</v>
      </c>
      <c r="D32" s="267">
        <v>45.96</v>
      </c>
      <c r="E32" s="267">
        <v>44.146</v>
      </c>
      <c r="F32" s="267">
        <v>43.518</v>
      </c>
      <c r="G32" s="267">
        <v>44.166</v>
      </c>
      <c r="H32" s="267">
        <v>44.327</v>
      </c>
      <c r="I32" s="267">
        <v>43.841</v>
      </c>
      <c r="J32" s="268">
        <v>45.068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13.0</v>
      </c>
      <c r="C33" s="266">
        <v>45.367</v>
      </c>
      <c r="D33" s="267">
        <v>44.207</v>
      </c>
      <c r="E33" s="267">
        <v>44.043</v>
      </c>
      <c r="F33" s="267">
        <v>43.434</v>
      </c>
      <c r="G33" s="267">
        <v>43.914</v>
      </c>
      <c r="H33" s="267">
        <v>44.015</v>
      </c>
      <c r="I33" s="267">
        <v>44.552</v>
      </c>
      <c r="J33" s="268">
        <v>44.304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14.0</v>
      </c>
      <c r="C34" s="266">
        <v>43.557</v>
      </c>
      <c r="D34" s="267">
        <v>43.839</v>
      </c>
      <c r="E34" s="267">
        <v>44.191</v>
      </c>
      <c r="F34" s="267">
        <v>45.043</v>
      </c>
      <c r="G34" s="267">
        <v>43.801</v>
      </c>
      <c r="H34" s="267">
        <v>45.08</v>
      </c>
      <c r="I34" s="267">
        <v>43.916</v>
      </c>
      <c r="J34" s="268">
        <v>44.112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15.0</v>
      </c>
      <c r="C35" s="266">
        <v>43.439</v>
      </c>
      <c r="D35" s="267">
        <v>43.932</v>
      </c>
      <c r="E35" s="267">
        <v>44.036</v>
      </c>
      <c r="F35" s="267">
        <v>43.632</v>
      </c>
      <c r="G35" s="267">
        <v>43.928</v>
      </c>
      <c r="H35" s="267">
        <v>44.328</v>
      </c>
      <c r="I35" s="267">
        <v>43.818</v>
      </c>
      <c r="J35" s="268">
        <v>44.629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16.0</v>
      </c>
      <c r="C36" s="266">
        <v>43.42</v>
      </c>
      <c r="D36" s="267">
        <v>43.863</v>
      </c>
      <c r="E36" s="267">
        <v>44.988</v>
      </c>
      <c r="F36" s="267">
        <v>43.932</v>
      </c>
      <c r="G36" s="267">
        <v>44.04</v>
      </c>
      <c r="H36" s="267">
        <v>44.396</v>
      </c>
      <c r="I36" s="267">
        <v>43.899</v>
      </c>
      <c r="J36" s="268">
        <v>44.062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17.0</v>
      </c>
      <c r="C37" s="266">
        <v>43.441</v>
      </c>
      <c r="D37" s="267">
        <v>44.086</v>
      </c>
      <c r="E37" s="267">
        <v>45.003</v>
      </c>
      <c r="F37" s="267">
        <v>43.605</v>
      </c>
      <c r="G37" s="267">
        <v>44.254</v>
      </c>
      <c r="H37" s="267">
        <v>44.501</v>
      </c>
      <c r="I37" s="267">
        <v>43.946</v>
      </c>
      <c r="J37" s="268">
        <v>44.301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18.0</v>
      </c>
      <c r="C38" s="266">
        <v>43.402</v>
      </c>
      <c r="D38" s="267">
        <v>43.495</v>
      </c>
      <c r="E38" s="267">
        <v>44.593</v>
      </c>
      <c r="F38" s="267">
        <v>43.835</v>
      </c>
      <c r="G38" s="267">
        <v>43.985</v>
      </c>
      <c r="H38" s="267">
        <v>44.433</v>
      </c>
      <c r="I38" s="267">
        <v>44.667</v>
      </c>
      <c r="J38" s="268">
        <v>43.803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19.0</v>
      </c>
      <c r="C39" s="266">
        <v>43.978</v>
      </c>
      <c r="D39" s="267">
        <v>43.845</v>
      </c>
      <c r="E39" s="267">
        <v>44.077</v>
      </c>
      <c r="F39" s="267">
        <v>43.739</v>
      </c>
      <c r="G39" s="267">
        <v>44.132</v>
      </c>
      <c r="H39" s="267">
        <v>45.969</v>
      </c>
      <c r="I39" s="267">
        <v>44.487</v>
      </c>
      <c r="J39" s="268">
        <v>44.007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20.0</v>
      </c>
      <c r="C40" s="266">
        <v>43.69</v>
      </c>
      <c r="D40" s="267">
        <v>44.176</v>
      </c>
      <c r="E40" s="267">
        <v>43.853</v>
      </c>
      <c r="F40" s="267">
        <v>43.716</v>
      </c>
      <c r="G40" s="267">
        <v>43.915</v>
      </c>
      <c r="H40" s="267">
        <v>44.33</v>
      </c>
      <c r="I40" s="267">
        <v>44.134</v>
      </c>
      <c r="J40" s="268">
        <v>44.127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21.0</v>
      </c>
      <c r="C41" s="266">
        <v>43.639</v>
      </c>
      <c r="D41" s="267">
        <v>43.701</v>
      </c>
      <c r="E41" s="267">
        <v>44.301</v>
      </c>
      <c r="F41" s="267">
        <v>43.717</v>
      </c>
      <c r="G41" s="267">
        <v>44.028</v>
      </c>
      <c r="H41" s="267">
        <v>44.257</v>
      </c>
      <c r="I41" s="267">
        <v>44.029</v>
      </c>
      <c r="J41" s="268">
        <v>43.911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22.0</v>
      </c>
      <c r="C42" s="266">
        <v>43.921</v>
      </c>
      <c r="D42" s="267">
        <v>44.779</v>
      </c>
      <c r="E42" s="301">
        <v>49.743</v>
      </c>
      <c r="F42" s="267">
        <v>43.603</v>
      </c>
      <c r="G42" s="267">
        <v>44.406</v>
      </c>
      <c r="H42" s="267">
        <v>44.174</v>
      </c>
      <c r="I42" s="267">
        <v>44.133</v>
      </c>
      <c r="J42" s="268">
        <v>44.508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23.0</v>
      </c>
      <c r="C43" s="266">
        <v>43.702</v>
      </c>
      <c r="D43" s="267">
        <v>44.315</v>
      </c>
      <c r="E43" s="267">
        <v>46.41</v>
      </c>
      <c r="F43" s="267">
        <v>43.829</v>
      </c>
      <c r="G43" s="267">
        <v>44.096</v>
      </c>
      <c r="H43" s="267">
        <v>44.896</v>
      </c>
      <c r="I43" s="267">
        <v>44.192</v>
      </c>
      <c r="J43" s="268">
        <v>44.483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24.0</v>
      </c>
      <c r="C44" s="266">
        <v>43.641</v>
      </c>
      <c r="D44" s="267">
        <v>43.826</v>
      </c>
      <c r="E44" s="267">
        <v>43.897</v>
      </c>
      <c r="F44" s="267">
        <v>43.871</v>
      </c>
      <c r="G44" s="267">
        <v>43.725</v>
      </c>
      <c r="H44" s="267">
        <v>44.412</v>
      </c>
      <c r="I44" s="267">
        <v>44.95</v>
      </c>
      <c r="J44" s="268">
        <v>44.008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25.0</v>
      </c>
      <c r="C45" s="266">
        <v>43.711</v>
      </c>
      <c r="D45" s="267">
        <v>44.235</v>
      </c>
      <c r="E45" s="267">
        <v>44.315</v>
      </c>
      <c r="F45" s="267">
        <v>44.252</v>
      </c>
      <c r="G45" s="267">
        <v>44.509</v>
      </c>
      <c r="H45" s="267">
        <v>44.181</v>
      </c>
      <c r="I45" s="267">
        <v>44.279</v>
      </c>
      <c r="J45" s="268">
        <v>44.153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26.0</v>
      </c>
      <c r="C46" s="266">
        <v>43.675</v>
      </c>
      <c r="D46" s="267">
        <v>44.134</v>
      </c>
      <c r="E46" s="267">
        <v>44.339</v>
      </c>
      <c r="F46" s="267">
        <v>43.91</v>
      </c>
      <c r="G46" s="267">
        <v>44.174</v>
      </c>
      <c r="H46" s="267">
        <v>44.709</v>
      </c>
      <c r="I46" s="267">
        <v>44.762</v>
      </c>
      <c r="J46" s="268">
        <v>44.034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27.0</v>
      </c>
      <c r="C47" s="266">
        <v>44.025</v>
      </c>
      <c r="D47" s="267">
        <v>44.259</v>
      </c>
      <c r="E47" s="267">
        <v>43.919</v>
      </c>
      <c r="F47" s="267">
        <v>44.584</v>
      </c>
      <c r="G47" s="267">
        <v>44.224</v>
      </c>
      <c r="H47" s="267">
        <v>44.302</v>
      </c>
      <c r="I47" s="267">
        <v>44.221</v>
      </c>
      <c r="J47" s="268">
        <v>44.154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28.0</v>
      </c>
      <c r="C48" s="266">
        <v>43.499</v>
      </c>
      <c r="D48" s="267">
        <v>43.864</v>
      </c>
      <c r="E48" s="267">
        <v>44.756</v>
      </c>
      <c r="F48" s="267">
        <v>44.013</v>
      </c>
      <c r="G48" s="267">
        <v>43.955</v>
      </c>
      <c r="H48" s="267">
        <v>44.347</v>
      </c>
      <c r="I48" s="267">
        <v>45.279</v>
      </c>
      <c r="J48" s="268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29.0</v>
      </c>
      <c r="C49" s="266">
        <v>43.959</v>
      </c>
      <c r="D49" s="267">
        <v>44.215</v>
      </c>
      <c r="E49" s="267">
        <v>43.956</v>
      </c>
      <c r="F49" s="267">
        <v>44.23</v>
      </c>
      <c r="G49" s="267">
        <v>43.985</v>
      </c>
      <c r="H49" s="267">
        <v>45.808</v>
      </c>
      <c r="I49" s="267">
        <v>44.168</v>
      </c>
      <c r="J49" s="268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30.0</v>
      </c>
      <c r="C50" s="266">
        <v>43.885</v>
      </c>
      <c r="D50" s="267">
        <v>43.917</v>
      </c>
      <c r="E50" s="267">
        <v>45.202</v>
      </c>
      <c r="F50" s="267">
        <v>44.534</v>
      </c>
      <c r="G50" s="267">
        <v>44.055</v>
      </c>
      <c r="H50" s="267">
        <v>44.696</v>
      </c>
      <c r="I50" s="267">
        <v>44.264</v>
      </c>
      <c r="J50" s="268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31.0</v>
      </c>
      <c r="C51" s="266">
        <v>43.977</v>
      </c>
      <c r="D51" s="267">
        <v>44.054</v>
      </c>
      <c r="E51" s="267">
        <v>44.263</v>
      </c>
      <c r="F51" s="267">
        <v>43.992</v>
      </c>
      <c r="G51" s="267">
        <v>44.098</v>
      </c>
      <c r="H51" s="267">
        <v>44.176</v>
      </c>
      <c r="I51" s="267">
        <v>44.359</v>
      </c>
      <c r="J51" s="268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32.0</v>
      </c>
      <c r="C52" s="266"/>
      <c r="D52" s="267">
        <v>44.079</v>
      </c>
      <c r="E52" s="267">
        <v>43.892</v>
      </c>
      <c r="F52" s="267">
        <v>44.86</v>
      </c>
      <c r="G52" s="267">
        <v>44.116</v>
      </c>
      <c r="H52" s="267">
        <v>44.614</v>
      </c>
      <c r="I52" s="267">
        <v>44.241</v>
      </c>
      <c r="J52" s="268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33.0</v>
      </c>
      <c r="C53" s="266"/>
      <c r="D53" s="267">
        <v>44.126</v>
      </c>
      <c r="E53" s="267">
        <v>43.965</v>
      </c>
      <c r="F53" s="267">
        <v>44.307</v>
      </c>
      <c r="G53" s="267">
        <v>45.405</v>
      </c>
      <c r="H53" s="267">
        <v>44.283</v>
      </c>
      <c r="I53" s="267">
        <v>44.523</v>
      </c>
      <c r="J53" s="268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34.0</v>
      </c>
      <c r="C54" s="266"/>
      <c r="D54" s="267">
        <v>43.991</v>
      </c>
      <c r="E54" s="267">
        <v>43.997</v>
      </c>
      <c r="F54" s="267">
        <v>44.52</v>
      </c>
      <c r="G54" s="267">
        <v>44.595</v>
      </c>
      <c r="H54" s="267">
        <v>44.65</v>
      </c>
      <c r="I54" s="267">
        <v>44.742</v>
      </c>
      <c r="J54" s="268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35.0</v>
      </c>
      <c r="C55" s="266"/>
      <c r="D55" s="267">
        <v>44.955</v>
      </c>
      <c r="E55" s="267">
        <v>43.993</v>
      </c>
      <c r="F55" s="267">
        <v>45.325</v>
      </c>
      <c r="G55" s="267">
        <v>44.184</v>
      </c>
      <c r="H55" s="267"/>
      <c r="I55" s="267">
        <v>46.332</v>
      </c>
      <c r="J55" s="268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36.0</v>
      </c>
      <c r="C56" s="266"/>
      <c r="D56" s="267">
        <v>44.844</v>
      </c>
      <c r="E56" s="267">
        <v>44.043</v>
      </c>
      <c r="F56" s="267">
        <v>44.242</v>
      </c>
      <c r="G56" s="267">
        <v>43.796</v>
      </c>
      <c r="H56" s="267"/>
      <c r="I56" s="267">
        <v>44.382</v>
      </c>
      <c r="J56" s="272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37.0</v>
      </c>
      <c r="C57" s="266"/>
      <c r="D57" s="267">
        <v>44.656</v>
      </c>
      <c r="E57" s="267">
        <v>44.022</v>
      </c>
      <c r="F57" s="267">
        <v>44.655</v>
      </c>
      <c r="G57" s="267">
        <v>44.127</v>
      </c>
      <c r="H57" s="267"/>
      <c r="I57" s="267">
        <v>44.431</v>
      </c>
      <c r="J57" s="272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38.0</v>
      </c>
      <c r="C58" s="266"/>
      <c r="D58" s="267"/>
      <c r="E58" s="267">
        <v>46.516</v>
      </c>
      <c r="F58" s="267">
        <v>44.206</v>
      </c>
      <c r="G58" s="267">
        <v>44.647</v>
      </c>
      <c r="H58" s="267"/>
      <c r="I58" s="267">
        <v>44.846</v>
      </c>
      <c r="J58" s="272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39.0</v>
      </c>
      <c r="C59" s="266"/>
      <c r="D59" s="267"/>
      <c r="E59" s="267">
        <v>44.116</v>
      </c>
      <c r="F59" s="267">
        <v>44.818</v>
      </c>
      <c r="G59" s="267">
        <v>44.16</v>
      </c>
      <c r="H59" s="267"/>
      <c r="I59" s="267"/>
      <c r="J59" s="272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40.0</v>
      </c>
      <c r="C60" s="266"/>
      <c r="D60" s="267"/>
      <c r="E60" s="267">
        <v>44.658</v>
      </c>
      <c r="F60" s="267">
        <v>44.157</v>
      </c>
      <c r="G60" s="267">
        <v>43.963</v>
      </c>
      <c r="H60" s="267"/>
      <c r="I60" s="267"/>
      <c r="J60" s="272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41.0</v>
      </c>
      <c r="C61" s="266"/>
      <c r="D61" s="267"/>
      <c r="E61" s="267">
        <v>44.573</v>
      </c>
      <c r="F61" s="267">
        <v>44.838</v>
      </c>
      <c r="G61" s="267">
        <v>44.237</v>
      </c>
      <c r="H61" s="267"/>
      <c r="I61" s="267"/>
      <c r="J61" s="272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42.0</v>
      </c>
      <c r="C62" s="270"/>
      <c r="D62" s="267"/>
      <c r="E62" s="267">
        <v>44.515</v>
      </c>
      <c r="F62" s="267">
        <v>44.598</v>
      </c>
      <c r="G62" s="267">
        <v>44.116</v>
      </c>
      <c r="H62" s="267"/>
      <c r="I62" s="267"/>
      <c r="J62" s="272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43.0</v>
      </c>
      <c r="C63" s="270"/>
      <c r="D63" s="267"/>
      <c r="E63" s="267"/>
      <c r="F63" s="267">
        <v>44.728</v>
      </c>
      <c r="G63" s="267">
        <v>44.305</v>
      </c>
      <c r="H63" s="267"/>
      <c r="I63" s="267"/>
      <c r="J63" s="272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44.0</v>
      </c>
      <c r="C64" s="270"/>
      <c r="D64" s="267"/>
      <c r="E64" s="267"/>
      <c r="F64" s="267">
        <v>44.489</v>
      </c>
      <c r="G64" s="267">
        <v>43.848</v>
      </c>
      <c r="H64" s="267"/>
      <c r="I64" s="267"/>
      <c r="J64" s="272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45.0</v>
      </c>
      <c r="C65" s="270"/>
      <c r="D65" s="267"/>
      <c r="E65" s="267"/>
      <c r="F65" s="267">
        <v>44.935</v>
      </c>
      <c r="G65" s="267">
        <v>43.715</v>
      </c>
      <c r="H65" s="267"/>
      <c r="I65" s="267"/>
      <c r="J65" s="272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46.0</v>
      </c>
      <c r="C66" s="270"/>
      <c r="D66" s="267"/>
      <c r="E66" s="267"/>
      <c r="F66" s="267">
        <v>45.908</v>
      </c>
      <c r="G66" s="267">
        <v>44.104</v>
      </c>
      <c r="H66" s="267"/>
      <c r="I66" s="267"/>
      <c r="J66" s="272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47.0</v>
      </c>
      <c r="C67" s="270"/>
      <c r="D67" s="267"/>
      <c r="E67" s="267"/>
      <c r="F67" s="267">
        <v>45.176</v>
      </c>
      <c r="G67" s="267">
        <v>44.838</v>
      </c>
      <c r="H67" s="267"/>
      <c r="I67" s="267"/>
      <c r="J67" s="272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48.0</v>
      </c>
      <c r="C68" s="270"/>
      <c r="D68" s="267"/>
      <c r="E68" s="267"/>
      <c r="F68" s="267"/>
      <c r="G68" s="271"/>
      <c r="H68" s="267"/>
      <c r="I68" s="267"/>
      <c r="J68" s="272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49.0</v>
      </c>
      <c r="C69" s="273"/>
      <c r="D69" s="274"/>
      <c r="E69" s="274"/>
      <c r="F69" s="274"/>
      <c r="G69" s="275"/>
      <c r="H69" s="276"/>
      <c r="I69" s="276"/>
      <c r="J69" s="277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50.0</v>
      </c>
      <c r="C70" s="273"/>
      <c r="D70" s="274"/>
      <c r="E70" s="274"/>
      <c r="F70" s="274"/>
      <c r="G70" s="275"/>
      <c r="H70" s="276"/>
      <c r="I70" s="276"/>
      <c r="J70" s="27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51.0</v>
      </c>
      <c r="C71" s="273"/>
      <c r="D71" s="274"/>
      <c r="E71" s="274"/>
      <c r="F71" s="275"/>
      <c r="G71" s="275"/>
      <c r="H71" s="276"/>
      <c r="I71" s="276"/>
      <c r="J71" s="27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52.0</v>
      </c>
      <c r="C72" s="273"/>
      <c r="D72" s="274"/>
      <c r="E72" s="274"/>
      <c r="F72" s="275"/>
      <c r="G72" s="275"/>
      <c r="H72" s="276"/>
      <c r="I72" s="276"/>
      <c r="J72" s="27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53.0</v>
      </c>
      <c r="C73" s="273"/>
      <c r="D73" s="274"/>
      <c r="E73" s="274"/>
      <c r="F73" s="275"/>
      <c r="G73" s="275"/>
      <c r="H73" s="276"/>
      <c r="I73" s="276"/>
      <c r="J73" s="27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54.0</v>
      </c>
      <c r="C74" s="273"/>
      <c r="D74" s="274"/>
      <c r="E74" s="274"/>
      <c r="F74" s="275"/>
      <c r="G74" s="275"/>
      <c r="H74" s="276"/>
      <c r="I74" s="276"/>
      <c r="J74" s="27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55.0</v>
      </c>
      <c r="C75" s="273"/>
      <c r="D75" s="274"/>
      <c r="E75" s="274"/>
      <c r="F75" s="275"/>
      <c r="G75" s="275"/>
      <c r="H75" s="276"/>
      <c r="I75" s="276"/>
      <c r="J75" s="27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56.0</v>
      </c>
      <c r="C76" s="273"/>
      <c r="D76" s="275"/>
      <c r="E76" s="274"/>
      <c r="F76" s="275"/>
      <c r="G76" s="275"/>
      <c r="H76" s="6"/>
      <c r="I76" s="276"/>
      <c r="J76" s="27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57.0</v>
      </c>
      <c r="C77" s="273"/>
      <c r="D77" s="275"/>
      <c r="E77" s="274"/>
      <c r="F77" s="275"/>
      <c r="G77" s="275"/>
      <c r="H77" s="6"/>
      <c r="I77" s="276"/>
      <c r="J77" s="27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58.0</v>
      </c>
      <c r="C78" s="278"/>
      <c r="D78" s="6"/>
      <c r="E78" s="276"/>
      <c r="F78" s="6"/>
      <c r="G78" s="6"/>
      <c r="H78" s="6"/>
      <c r="I78" s="276"/>
      <c r="J78" s="27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59.0</v>
      </c>
      <c r="C79" s="278"/>
      <c r="D79" s="6"/>
      <c r="E79" s="276"/>
      <c r="F79" s="6"/>
      <c r="G79" s="6"/>
      <c r="H79" s="6"/>
      <c r="I79" s="276"/>
      <c r="J79" s="277"/>
      <c r="K79" s="6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60.0</v>
      </c>
      <c r="C80" s="278"/>
      <c r="D80" s="6"/>
      <c r="E80" s="276"/>
      <c r="F80" s="6"/>
      <c r="G80" s="6"/>
      <c r="H80" s="6"/>
      <c r="I80" s="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61.0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62.0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63.0</v>
      </c>
      <c r="C83" s="279"/>
      <c r="D83" s="280"/>
      <c r="E83" s="280"/>
      <c r="F83" s="280"/>
      <c r="G83" s="280"/>
      <c r="H83" s="280"/>
      <c r="I83" s="280"/>
      <c r="J83" s="281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/>
      <c r="C84" s="3"/>
      <c r="D84" s="6"/>
      <c r="E84" s="6"/>
      <c r="F84" s="6"/>
      <c r="G84" s="6"/>
      <c r="H84" s="6"/>
      <c r="I84" s="6"/>
      <c r="J84" s="6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11">
    <mergeCell ref="F6:H6"/>
    <mergeCell ref="I6:I7"/>
    <mergeCell ref="D16:D18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6" width="9.43"/>
    <col customWidth="1" min="7" max="7" width="11.29"/>
    <col customWidth="1" min="8" max="8" width="13.0"/>
    <col customWidth="1" min="9" max="9" width="12.71"/>
    <col customWidth="1" min="10" max="10" width="12.0"/>
    <col customWidth="1" min="11" max="11" width="15.86"/>
    <col customWidth="1" min="12" max="12" width="11.43"/>
    <col customWidth="1" min="13" max="14" width="12.43"/>
    <col customWidth="1" min="15" max="25" width="8.86"/>
  </cols>
  <sheetData>
    <row r="1">
      <c r="A1" s="3"/>
      <c r="B1" s="3"/>
      <c r="C1" s="3"/>
      <c r="D1" s="6"/>
      <c r="E1" s="6"/>
      <c r="F1" s="6"/>
      <c r="G1" s="6"/>
      <c r="H1" s="6"/>
      <c r="I1" s="6"/>
      <c r="J1" s="6"/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55" t="s">
        <v>97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7.5" customHeight="1">
      <c r="A3" s="3"/>
      <c r="B3" s="3"/>
      <c r="C3" s="3"/>
      <c r="D3" s="6"/>
      <c r="E3" s="6"/>
      <c r="F3" s="6"/>
      <c r="G3" s="6"/>
      <c r="H3" s="6"/>
      <c r="I3" s="6"/>
      <c r="J3" s="6"/>
      <c r="K3" s="6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>
      <c r="A4" s="163" t="s">
        <v>62</v>
      </c>
      <c r="B4" s="164"/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7.5" customHeight="1">
      <c r="A5" s="3"/>
      <c r="B5" s="3"/>
      <c r="C5" s="3"/>
      <c r="D5" s="6"/>
      <c r="E5" s="6"/>
      <c r="F5" s="6"/>
      <c r="G5" s="6"/>
      <c r="H5" s="6"/>
      <c r="I5" s="6"/>
      <c r="J5" s="6"/>
      <c r="K5" s="6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20.25" customHeight="1">
      <c r="A6" s="166" t="s">
        <v>98</v>
      </c>
      <c r="B6" s="167" t="s">
        <v>17</v>
      </c>
      <c r="C6" s="168" t="s">
        <v>91</v>
      </c>
      <c r="D6" s="169" t="s">
        <v>99</v>
      </c>
      <c r="E6" s="170" t="s">
        <v>100</v>
      </c>
      <c r="F6" s="171" t="s">
        <v>101</v>
      </c>
      <c r="G6" s="172"/>
      <c r="H6" s="173"/>
      <c r="I6" s="174" t="s">
        <v>102</v>
      </c>
      <c r="J6" s="175" t="s">
        <v>103</v>
      </c>
      <c r="K6" s="173"/>
      <c r="L6" s="176" t="s">
        <v>104</v>
      </c>
      <c r="M6" s="177"/>
      <c r="N6" s="177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ht="27.75" customHeight="1">
      <c r="A7" s="84"/>
      <c r="B7" s="91"/>
      <c r="C7" s="178"/>
      <c r="D7" s="179"/>
      <c r="E7" s="102"/>
      <c r="F7" s="180" t="s">
        <v>105</v>
      </c>
      <c r="G7" s="181" t="s">
        <v>106</v>
      </c>
      <c r="H7" s="182" t="s">
        <v>107</v>
      </c>
      <c r="I7" s="96"/>
      <c r="J7" s="183" t="s">
        <v>108</v>
      </c>
      <c r="K7" s="184" t="s">
        <v>109</v>
      </c>
      <c r="L7" s="185" t="s">
        <v>110</v>
      </c>
      <c r="M7" s="186" t="s">
        <v>111</v>
      </c>
      <c r="N7" s="186" t="s">
        <v>112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ht="30.0" customHeight="1">
      <c r="A8" s="187">
        <v>1.0</v>
      </c>
      <c r="B8" s="188" t="s">
        <v>79</v>
      </c>
      <c r="C8" s="189">
        <v>5.0</v>
      </c>
      <c r="D8" s="190">
        <f>COUNTA(C21:C85)</f>
        <v>28</v>
      </c>
      <c r="E8" s="191">
        <f>COUNTA(C21:C85)</f>
        <v>28</v>
      </c>
      <c r="F8" s="192">
        <f>MIN(C21:C84)</f>
        <v>43.401</v>
      </c>
      <c r="G8" s="193">
        <f>AVERAGE(C21:C87)</f>
        <v>44.30321429</v>
      </c>
      <c r="H8" s="194">
        <f t="shared" ref="H8:H15" si="2">G8-F8</f>
        <v>0.9022142857</v>
      </c>
      <c r="I8" s="195">
        <v>0.01443287037037037</v>
      </c>
      <c r="J8" s="196">
        <f t="shared" ref="J8:K8" si="1">I8</f>
        <v>0.01443287037</v>
      </c>
      <c r="K8" s="197">
        <f t="shared" si="1"/>
        <v>0.01443287037</v>
      </c>
      <c r="L8" s="198">
        <v>177.026</v>
      </c>
      <c r="M8" s="199">
        <v>128.57</v>
      </c>
      <c r="N8" s="288" t="s">
        <v>120</v>
      </c>
      <c r="O8" s="50" t="s">
        <v>121</v>
      </c>
      <c r="P8" s="17"/>
      <c r="Q8" s="17"/>
      <c r="R8" s="17"/>
      <c r="S8" s="17"/>
      <c r="T8" s="17"/>
      <c r="U8" s="17"/>
      <c r="V8" s="17"/>
      <c r="W8" s="17"/>
      <c r="X8" s="17"/>
      <c r="Y8" s="17"/>
    </row>
    <row r="9" ht="30.0" customHeight="1">
      <c r="A9" s="201">
        <v>2.0</v>
      </c>
      <c r="B9" s="202" t="s">
        <v>83</v>
      </c>
      <c r="C9" s="203">
        <v>69.0</v>
      </c>
      <c r="D9" s="204">
        <f>COUNTA(D21:D85)+D8+1</f>
        <v>56</v>
      </c>
      <c r="E9" s="205">
        <f>COUNTA(D21:D85)+1</f>
        <v>28</v>
      </c>
      <c r="F9" s="206">
        <f>MIN(D21:D84)</f>
        <v>43.516</v>
      </c>
      <c r="G9" s="207">
        <f>AVERAGE(D21:D86)</f>
        <v>44.14085185</v>
      </c>
      <c r="H9" s="208">
        <f t="shared" si="2"/>
        <v>0.6248518519</v>
      </c>
      <c r="I9" s="209">
        <v>0.03027777777777778</v>
      </c>
      <c r="J9" s="210">
        <f t="shared" ref="J9:J15" si="3">I9-I8</f>
        <v>0.01584490741</v>
      </c>
      <c r="K9" s="211">
        <f>J9</f>
        <v>0.01584490741</v>
      </c>
      <c r="L9" s="212">
        <v>192.897</v>
      </c>
      <c r="M9" s="213">
        <v>145.173</v>
      </c>
      <c r="N9" s="309" t="s">
        <v>135</v>
      </c>
      <c r="O9" s="50" t="s">
        <v>156</v>
      </c>
      <c r="P9" s="17"/>
      <c r="Q9" s="17"/>
      <c r="R9" s="17"/>
      <c r="S9" s="17"/>
      <c r="T9" s="17"/>
      <c r="U9" s="17"/>
      <c r="V9" s="17"/>
      <c r="W9" s="17"/>
      <c r="X9" s="17"/>
      <c r="Y9" s="17"/>
    </row>
    <row r="10" ht="30.0" customHeight="1">
      <c r="A10" s="201">
        <v>3.0</v>
      </c>
      <c r="B10" s="202" t="s">
        <v>79</v>
      </c>
      <c r="C10" s="203">
        <v>33.0</v>
      </c>
      <c r="D10" s="204">
        <f>COUNTA(E21:E85)+D9+1</f>
        <v>103</v>
      </c>
      <c r="E10" s="205">
        <f>COUNTA(E21:E85)+1</f>
        <v>47</v>
      </c>
      <c r="F10" s="215">
        <f>MIN(E21:E86)</f>
        <v>43.719</v>
      </c>
      <c r="G10" s="216">
        <f>AVERAGE(E21:E87)</f>
        <v>44.76602174</v>
      </c>
      <c r="H10" s="208">
        <f t="shared" si="2"/>
        <v>1.047021739</v>
      </c>
      <c r="I10" s="209">
        <v>0.056331018518518516</v>
      </c>
      <c r="J10" s="210">
        <f t="shared" si="3"/>
        <v>0.02605324074</v>
      </c>
      <c r="K10" s="211">
        <f t="shared" ref="K10:K15" si="4">J10+K8</f>
        <v>0.04048611111</v>
      </c>
      <c r="L10" s="217">
        <v>171.062</v>
      </c>
      <c r="M10" s="213">
        <v>120.881</v>
      </c>
      <c r="N10" s="309" t="s">
        <v>135</v>
      </c>
      <c r="O10" s="50" t="s">
        <v>156</v>
      </c>
      <c r="P10" s="17"/>
      <c r="Q10" s="17"/>
      <c r="R10" s="17"/>
      <c r="S10" s="17"/>
      <c r="T10" s="17"/>
      <c r="U10" s="17"/>
      <c r="V10" s="17"/>
      <c r="W10" s="17"/>
      <c r="X10" s="17"/>
      <c r="Y10" s="17"/>
    </row>
    <row r="11" ht="30.0" customHeight="1">
      <c r="A11" s="201">
        <v>4.0</v>
      </c>
      <c r="B11" s="202" t="s">
        <v>83</v>
      </c>
      <c r="C11" s="203">
        <v>15.0</v>
      </c>
      <c r="D11" s="204">
        <f>COUNTA(F21:F85)+D10+1</f>
        <v>149</v>
      </c>
      <c r="E11" s="205">
        <f>COUNTA(F21:F85)+1</f>
        <v>46</v>
      </c>
      <c r="F11" s="218">
        <f>MIN(F21:F86)</f>
        <v>43.374</v>
      </c>
      <c r="G11" s="216">
        <f>AVERAGE(F21:F86)</f>
        <v>44.0658</v>
      </c>
      <c r="H11" s="208">
        <f t="shared" si="2"/>
        <v>0.6918</v>
      </c>
      <c r="I11" s="209">
        <v>0.08128472222222222</v>
      </c>
      <c r="J11" s="210">
        <f t="shared" si="3"/>
        <v>0.0249537037</v>
      </c>
      <c r="K11" s="211">
        <f t="shared" si="4"/>
        <v>0.04079861111</v>
      </c>
      <c r="L11" s="217">
        <v>140.225</v>
      </c>
      <c r="M11" s="213">
        <v>93.273</v>
      </c>
      <c r="N11" s="214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</row>
    <row r="12" ht="30.0" customHeight="1">
      <c r="A12" s="201">
        <v>5.0</v>
      </c>
      <c r="B12" s="223" t="s">
        <v>79</v>
      </c>
      <c r="C12" s="219">
        <v>1.0</v>
      </c>
      <c r="D12" s="204">
        <f>COUNTA(G21:G85)+D11+1</f>
        <v>203</v>
      </c>
      <c r="E12" s="205">
        <f>COUNTA(G21:G85)+1</f>
        <v>54</v>
      </c>
      <c r="F12" s="220">
        <f>MIN(G21:G86)</f>
        <v>43.371</v>
      </c>
      <c r="G12" s="221">
        <f>AVERAGE(G21:G886)</f>
        <v>44.11409434</v>
      </c>
      <c r="H12" s="208">
        <f t="shared" si="2"/>
        <v>0.7430943396</v>
      </c>
      <c r="I12" s="209">
        <v>0.1099537037037037</v>
      </c>
      <c r="J12" s="210">
        <f t="shared" si="3"/>
        <v>0.02866898148</v>
      </c>
      <c r="K12" s="211">
        <f t="shared" si="4"/>
        <v>0.06915509259</v>
      </c>
      <c r="L12" s="212">
        <v>141.438</v>
      </c>
      <c r="M12" s="213">
        <v>92.511</v>
      </c>
      <c r="N12" s="21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</row>
    <row r="13" ht="30.0" customHeight="1">
      <c r="A13" s="201">
        <v>6.0</v>
      </c>
      <c r="B13" s="223" t="s">
        <v>83</v>
      </c>
      <c r="C13" s="219">
        <v>8.0</v>
      </c>
      <c r="D13" s="204">
        <f>COUNTA(H21:H83)+D12+1</f>
        <v>258</v>
      </c>
      <c r="E13" s="205">
        <f>COUNTA(H21:H83)+1</f>
        <v>55</v>
      </c>
      <c r="F13" s="224">
        <f>MIN(H21:H85)</f>
        <v>43.664</v>
      </c>
      <c r="G13" s="216">
        <f>AVERAGE(H21:H85)</f>
        <v>45.53409259</v>
      </c>
      <c r="H13" s="208">
        <f t="shared" si="2"/>
        <v>1.870092593</v>
      </c>
      <c r="I13" s="209">
        <v>0.14005787037037037</v>
      </c>
      <c r="J13" s="210">
        <f t="shared" si="3"/>
        <v>0.03010416667</v>
      </c>
      <c r="K13" s="211">
        <f t="shared" si="4"/>
        <v>0.07090277778</v>
      </c>
      <c r="L13" s="212">
        <v>145.52</v>
      </c>
      <c r="M13" s="213">
        <v>97.207</v>
      </c>
      <c r="N13" s="214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</row>
    <row r="14" ht="30.0" customHeight="1">
      <c r="A14" s="201">
        <v>7.0</v>
      </c>
      <c r="B14" s="223" t="s">
        <v>79</v>
      </c>
      <c r="C14" s="219">
        <v>10.0</v>
      </c>
      <c r="D14" s="204">
        <f>COUNTA(I21:I85)+D13+1</f>
        <v>292</v>
      </c>
      <c r="E14" s="205">
        <f>COUNTA(I21:I85)+1</f>
        <v>34</v>
      </c>
      <c r="F14" s="218">
        <f>MIN(I21:I86)</f>
        <v>43.482</v>
      </c>
      <c r="G14" s="216">
        <f>AVERAGE(I21:I86)</f>
        <v>44.12451515</v>
      </c>
      <c r="H14" s="208">
        <f t="shared" si="2"/>
        <v>0.6425151515</v>
      </c>
      <c r="I14" s="209">
        <v>0.15858796296296296</v>
      </c>
      <c r="J14" s="210">
        <f t="shared" si="3"/>
        <v>0.01853009259</v>
      </c>
      <c r="K14" s="225">
        <f t="shared" si="4"/>
        <v>0.08768518519</v>
      </c>
      <c r="L14" s="226">
        <v>138.766</v>
      </c>
      <c r="M14" s="213">
        <v>92.732</v>
      </c>
      <c r="N14" s="214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</row>
    <row r="15" ht="30.0" customHeight="1">
      <c r="A15" s="227" t="s">
        <v>113</v>
      </c>
      <c r="B15" s="228" t="s">
        <v>83</v>
      </c>
      <c r="C15" s="229">
        <v>44.0</v>
      </c>
      <c r="D15" s="230">
        <f>COUNTA(J21:J85)+D14+1</f>
        <v>307</v>
      </c>
      <c r="E15" s="231">
        <f>COUNTA(J21:J85)+1</f>
        <v>15</v>
      </c>
      <c r="F15" s="232">
        <f>MIN(J21:J86)</f>
        <v>43.116</v>
      </c>
      <c r="G15" s="233">
        <f>AVERAGE(J21:J86)</f>
        <v>43.40314286</v>
      </c>
      <c r="H15" s="234">
        <f t="shared" si="2"/>
        <v>0.2871428571</v>
      </c>
      <c r="I15" s="235" t="str">
        <f>'Загальні результати'!G6</f>
        <v>4:00:17</v>
      </c>
      <c r="J15" s="313">
        <f t="shared" si="3"/>
        <v>0.008275462963</v>
      </c>
      <c r="K15" s="237">
        <f t="shared" si="4"/>
        <v>0.07917824074</v>
      </c>
      <c r="L15" s="238"/>
      <c r="M15" s="239"/>
      <c r="N15" s="314" t="s">
        <v>157</v>
      </c>
      <c r="O15" s="50" t="s">
        <v>158</v>
      </c>
      <c r="P15" s="17"/>
      <c r="Q15" s="17"/>
      <c r="R15" s="17"/>
      <c r="S15" s="17"/>
      <c r="T15" s="17"/>
      <c r="U15" s="17"/>
      <c r="V15" s="17"/>
      <c r="W15" s="17"/>
      <c r="X15" s="17"/>
      <c r="Y15" s="17"/>
    </row>
    <row r="16" ht="30.0" customHeight="1">
      <c r="A16" s="241"/>
      <c r="B16" s="242"/>
      <c r="C16" s="243"/>
      <c r="D16" s="290" t="s">
        <v>122</v>
      </c>
      <c r="E16" s="291">
        <f>AVERAGE(C21:C95,E21:E54,E56:E95,G21:G95,I21:I95)</f>
        <v>44.24901258</v>
      </c>
      <c r="F16" s="244">
        <f t="shared" ref="F16:F17" si="5">AVERAGE(F8,F10,F12,F14)</f>
        <v>43.49325</v>
      </c>
      <c r="G16" s="245">
        <f>AVERAGE(C21:C95,E21:E95,G21:G95,I21:I95)</f>
        <v>44.33676875</v>
      </c>
      <c r="H16" s="246">
        <f t="shared" ref="H16:H17" si="6">AVERAGE(H8,H10,H12,H14)</f>
        <v>0.833711379</v>
      </c>
      <c r="I16" s="247" t="s">
        <v>159</v>
      </c>
      <c r="J16" s="248"/>
      <c r="K16" s="249" t="s">
        <v>115</v>
      </c>
      <c r="L16" s="250">
        <f>AVERAGE(L8:L14)</f>
        <v>158.1334286</v>
      </c>
      <c r="M16" s="250">
        <f>AVERAGE(M8:M14)-90</f>
        <v>20.04957143</v>
      </c>
      <c r="N16" s="251" t="s">
        <v>116</v>
      </c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</row>
    <row r="17" ht="27.75" customHeight="1">
      <c r="A17" s="252"/>
      <c r="B17" s="252"/>
      <c r="C17" s="252"/>
      <c r="D17" s="292"/>
      <c r="E17" s="291">
        <f>AVERAGE(D21:D95,F21:F95,H21:H65,H67:H95,J21:J95)</f>
        <v>44.31328058</v>
      </c>
      <c r="F17" s="254">
        <f t="shared" si="5"/>
        <v>43.4175</v>
      </c>
      <c r="G17" s="255">
        <f>AVERAGE(D21:D95,F21:F95,H21:H95,J21:J95)</f>
        <v>44.58035</v>
      </c>
      <c r="H17" s="256">
        <f t="shared" si="6"/>
        <v>0.8684718254</v>
      </c>
      <c r="I17" s="257" t="s">
        <v>160</v>
      </c>
      <c r="J17" s="253" t="s">
        <v>85</v>
      </c>
      <c r="K17" s="253"/>
      <c r="L17" s="258"/>
      <c r="M17" s="258"/>
      <c r="N17" s="258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30.0" customHeight="1">
      <c r="A18" s="252"/>
      <c r="B18" s="252"/>
      <c r="C18" s="252"/>
      <c r="D18" s="293"/>
      <c r="E18" s="291">
        <f>AVERAGE(C21:J54,F55:I65,E56:E68,F66:G73,H67:H75)</f>
        <v>44.27898993</v>
      </c>
      <c r="F18" s="259">
        <f>AVERAGE(F8:F15)</f>
        <v>43.455375</v>
      </c>
      <c r="G18" s="260">
        <f>AVERAGE(C21:J93)</f>
        <v>44.45044</v>
      </c>
      <c r="H18" s="261">
        <f>AVERAGE(H8:H15)</f>
        <v>0.8510916022</v>
      </c>
      <c r="I18" s="253"/>
      <c r="J18" s="253"/>
      <c r="K18" s="253"/>
      <c r="L18" s="252"/>
      <c r="M18" s="252"/>
      <c r="N18" s="252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>
      <c r="A19" s="3"/>
      <c r="B19" s="3"/>
      <c r="C19" s="3"/>
      <c r="D19" s="6"/>
      <c r="E19" s="6"/>
      <c r="F19" s="6"/>
      <c r="G19" s="6"/>
      <c r="H19" s="6"/>
      <c r="I19" s="6"/>
      <c r="J19" s="6"/>
      <c r="K19" s="6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>
      <c r="A20" s="3"/>
      <c r="B20" s="3"/>
      <c r="C20" s="262" t="str">
        <f>B8</f>
        <v>Швед Олекса</v>
      </c>
      <c r="D20" s="262" t="str">
        <f>B9</f>
        <v>Савін Вадим</v>
      </c>
      <c r="E20" s="3" t="str">
        <f>B10</f>
        <v>Швед Олекса</v>
      </c>
      <c r="F20" s="3" t="str">
        <f>B11</f>
        <v>Савін Вадим</v>
      </c>
      <c r="G20" s="3" t="str">
        <f>B12</f>
        <v>Швед Олекса</v>
      </c>
      <c r="H20" s="3" t="str">
        <f>B13</f>
        <v>Савін Вадим</v>
      </c>
      <c r="I20" s="3" t="str">
        <f>B14</f>
        <v>Швед Олекса</v>
      </c>
      <c r="J20" s="262" t="str">
        <f>B15</f>
        <v>Савін Вадим</v>
      </c>
      <c r="K20" s="6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.75" customHeight="1">
      <c r="A21" s="3"/>
      <c r="B21" s="3">
        <v>1.0</v>
      </c>
      <c r="C21" s="263">
        <v>45.446</v>
      </c>
      <c r="D21" s="264">
        <v>43.705</v>
      </c>
      <c r="E21" s="264">
        <v>45.014</v>
      </c>
      <c r="F21" s="264">
        <v>44.874</v>
      </c>
      <c r="G21" s="264">
        <v>44.899</v>
      </c>
      <c r="H21" s="264">
        <v>44.097</v>
      </c>
      <c r="I21" s="264">
        <v>44.877</v>
      </c>
      <c r="J21" s="265">
        <v>43.309</v>
      </c>
      <c r="K21" s="6"/>
      <c r="L21" s="6"/>
      <c r="M21" s="6"/>
      <c r="N21" s="6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.75" customHeight="1">
      <c r="A22" s="3"/>
      <c r="B22" s="3">
        <v>2.0</v>
      </c>
      <c r="C22" s="266">
        <v>44.736</v>
      </c>
      <c r="D22" s="267">
        <v>44.036</v>
      </c>
      <c r="E22" s="267">
        <v>45.161</v>
      </c>
      <c r="F22" s="267">
        <v>45.706</v>
      </c>
      <c r="G22" s="267">
        <v>44.58</v>
      </c>
      <c r="H22" s="267">
        <v>44.398</v>
      </c>
      <c r="I22" s="267">
        <v>45.105</v>
      </c>
      <c r="J22" s="268">
        <v>43.305</v>
      </c>
      <c r="K22" s="6"/>
      <c r="L22" s="17"/>
      <c r="M22" s="17"/>
      <c r="N22" s="1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.75" customHeight="1">
      <c r="A23" s="3"/>
      <c r="B23" s="3">
        <v>3.0</v>
      </c>
      <c r="C23" s="266">
        <v>43.983</v>
      </c>
      <c r="D23" s="267">
        <v>44.067</v>
      </c>
      <c r="E23" s="267">
        <v>44.133</v>
      </c>
      <c r="F23" s="267">
        <v>44.305</v>
      </c>
      <c r="G23" s="267">
        <v>44.026</v>
      </c>
      <c r="H23" s="267">
        <v>44.531</v>
      </c>
      <c r="I23" s="267">
        <v>46.608</v>
      </c>
      <c r="J23" s="268">
        <v>43.242</v>
      </c>
      <c r="K23" s="269"/>
      <c r="L23" s="17"/>
      <c r="M23" s="17"/>
      <c r="N23" s="1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.75" customHeight="1">
      <c r="A24" s="3"/>
      <c r="B24" s="3">
        <v>4.0</v>
      </c>
      <c r="C24" s="266">
        <v>43.571</v>
      </c>
      <c r="D24" s="267">
        <v>45.63</v>
      </c>
      <c r="E24" s="267">
        <v>44.73</v>
      </c>
      <c r="F24" s="267">
        <v>43.961</v>
      </c>
      <c r="G24" s="267">
        <v>44.309</v>
      </c>
      <c r="H24" s="267">
        <v>43.998</v>
      </c>
      <c r="I24" s="267">
        <v>44.267</v>
      </c>
      <c r="J24" s="268">
        <v>43.483</v>
      </c>
      <c r="K24" s="6"/>
      <c r="L24" s="17"/>
      <c r="M24" s="17"/>
      <c r="N24" s="1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.75" customHeight="1">
      <c r="A25" s="3"/>
      <c r="B25" s="3">
        <v>5.0</v>
      </c>
      <c r="C25" s="266">
        <v>43.679</v>
      </c>
      <c r="D25" s="267">
        <v>43.671</v>
      </c>
      <c r="E25" s="267">
        <v>44.354</v>
      </c>
      <c r="F25" s="267">
        <v>43.377</v>
      </c>
      <c r="G25" s="267">
        <v>43.582</v>
      </c>
      <c r="H25" s="267">
        <v>44.177</v>
      </c>
      <c r="I25" s="267">
        <v>44.211</v>
      </c>
      <c r="J25" s="268">
        <v>44.233</v>
      </c>
      <c r="K25" s="6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.75" customHeight="1">
      <c r="A26" s="3"/>
      <c r="B26" s="3">
        <v>6.0</v>
      </c>
      <c r="C26" s="266">
        <v>43.473</v>
      </c>
      <c r="D26" s="267">
        <v>44.172</v>
      </c>
      <c r="E26" s="267">
        <v>44.657</v>
      </c>
      <c r="F26" s="267">
        <v>43.945</v>
      </c>
      <c r="G26" s="267">
        <v>43.687</v>
      </c>
      <c r="H26" s="267">
        <v>45.176</v>
      </c>
      <c r="I26" s="267">
        <v>44.161</v>
      </c>
      <c r="J26" s="268">
        <v>43.488</v>
      </c>
      <c r="K26" s="6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.75" customHeight="1">
      <c r="A27" s="3"/>
      <c r="B27" s="3">
        <v>7.0</v>
      </c>
      <c r="C27" s="266">
        <v>43.735</v>
      </c>
      <c r="D27" s="267">
        <v>43.907</v>
      </c>
      <c r="E27" s="267">
        <v>44.199</v>
      </c>
      <c r="F27" s="267">
        <v>43.534</v>
      </c>
      <c r="G27" s="267">
        <v>44.231</v>
      </c>
      <c r="H27" s="267">
        <v>45.023</v>
      </c>
      <c r="I27" s="267">
        <v>43.883</v>
      </c>
      <c r="J27" s="268">
        <v>43.327</v>
      </c>
      <c r="K27" s="6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.75" customHeight="1">
      <c r="A28" s="3"/>
      <c r="B28" s="3">
        <v>8.0</v>
      </c>
      <c r="C28" s="266">
        <v>44.913</v>
      </c>
      <c r="D28" s="267">
        <v>43.731</v>
      </c>
      <c r="E28" s="267">
        <v>44.33</v>
      </c>
      <c r="F28" s="267">
        <v>43.689</v>
      </c>
      <c r="G28" s="267">
        <v>43.744</v>
      </c>
      <c r="H28" s="267">
        <v>43.767</v>
      </c>
      <c r="I28" s="267">
        <v>43.815</v>
      </c>
      <c r="J28" s="268">
        <v>43.356</v>
      </c>
      <c r="K28" s="6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.75" customHeight="1">
      <c r="A29" s="3"/>
      <c r="B29" s="3">
        <v>9.0</v>
      </c>
      <c r="C29" s="266">
        <v>44.63</v>
      </c>
      <c r="D29" s="267">
        <v>43.809</v>
      </c>
      <c r="E29" s="267">
        <v>44.106</v>
      </c>
      <c r="F29" s="267">
        <v>43.642</v>
      </c>
      <c r="G29" s="267">
        <v>43.961</v>
      </c>
      <c r="H29" s="267">
        <v>44.914</v>
      </c>
      <c r="I29" s="267">
        <v>43.677</v>
      </c>
      <c r="J29" s="268">
        <v>43.116</v>
      </c>
      <c r="K29" s="6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.75" customHeight="1">
      <c r="A30" s="3"/>
      <c r="B30" s="3">
        <v>10.0</v>
      </c>
      <c r="C30" s="266">
        <v>43.84</v>
      </c>
      <c r="D30" s="267">
        <v>43.682</v>
      </c>
      <c r="E30" s="267">
        <v>44.184</v>
      </c>
      <c r="F30" s="267">
        <v>43.374</v>
      </c>
      <c r="G30" s="267">
        <v>43.75</v>
      </c>
      <c r="H30" s="267">
        <v>44.069</v>
      </c>
      <c r="I30" s="267">
        <v>43.838</v>
      </c>
      <c r="J30" s="268">
        <v>43.366</v>
      </c>
      <c r="K30" s="6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.75" customHeight="1">
      <c r="A31" s="3"/>
      <c r="B31" s="3">
        <v>11.0</v>
      </c>
      <c r="C31" s="266">
        <v>44.388</v>
      </c>
      <c r="D31" s="267">
        <v>44.143</v>
      </c>
      <c r="E31" s="267">
        <v>44.176</v>
      </c>
      <c r="F31" s="267">
        <v>43.655</v>
      </c>
      <c r="G31" s="267">
        <v>43.925</v>
      </c>
      <c r="H31" s="267">
        <v>45.335</v>
      </c>
      <c r="I31" s="267">
        <v>43.779</v>
      </c>
      <c r="J31" s="268">
        <v>43.141</v>
      </c>
      <c r="K31" s="6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.75" customHeight="1">
      <c r="A32" s="3"/>
      <c r="B32" s="3">
        <v>12.0</v>
      </c>
      <c r="C32" s="266">
        <v>44.866</v>
      </c>
      <c r="D32" s="267">
        <v>43.516</v>
      </c>
      <c r="E32" s="267">
        <v>43.936</v>
      </c>
      <c r="F32" s="267">
        <v>44.753</v>
      </c>
      <c r="G32" s="267">
        <v>45.375</v>
      </c>
      <c r="H32" s="267">
        <v>43.947</v>
      </c>
      <c r="I32" s="267">
        <v>43.771</v>
      </c>
      <c r="J32" s="268">
        <v>43.491</v>
      </c>
      <c r="K32" s="6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.75" customHeight="1">
      <c r="A33" s="3"/>
      <c r="B33" s="3">
        <v>13.0</v>
      </c>
      <c r="C33" s="266">
        <v>46.537</v>
      </c>
      <c r="D33" s="267">
        <v>43.568</v>
      </c>
      <c r="E33" s="267">
        <v>45.816</v>
      </c>
      <c r="F33" s="267">
        <v>43.654</v>
      </c>
      <c r="G33" s="267">
        <v>43.644</v>
      </c>
      <c r="H33" s="267">
        <v>44.125</v>
      </c>
      <c r="I33" s="267">
        <v>44.142</v>
      </c>
      <c r="J33" s="268">
        <v>43.342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.75" customHeight="1">
      <c r="A34" s="3"/>
      <c r="B34" s="3">
        <v>14.0</v>
      </c>
      <c r="C34" s="266">
        <v>43.955</v>
      </c>
      <c r="D34" s="267">
        <v>43.679</v>
      </c>
      <c r="E34" s="267">
        <v>43.719</v>
      </c>
      <c r="F34" s="267">
        <v>43.557</v>
      </c>
      <c r="G34" s="267">
        <v>44.04</v>
      </c>
      <c r="H34" s="267">
        <v>43.828</v>
      </c>
      <c r="I34" s="267">
        <v>44.1</v>
      </c>
      <c r="J34" s="268">
        <v>43.445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.75" customHeight="1">
      <c r="A35" s="3"/>
      <c r="B35" s="3">
        <v>15.0</v>
      </c>
      <c r="C35" s="266">
        <v>43.401</v>
      </c>
      <c r="D35" s="267">
        <v>43.861</v>
      </c>
      <c r="E35" s="267">
        <v>46.138</v>
      </c>
      <c r="F35" s="267">
        <v>44.29</v>
      </c>
      <c r="G35" s="267">
        <v>45.67</v>
      </c>
      <c r="H35" s="267">
        <v>43.852</v>
      </c>
      <c r="I35" s="267">
        <v>44.922</v>
      </c>
      <c r="J35" s="268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.75" customHeight="1">
      <c r="A36" s="3"/>
      <c r="B36" s="3">
        <v>16.0</v>
      </c>
      <c r="C36" s="266">
        <v>44.568</v>
      </c>
      <c r="D36" s="267">
        <v>45.03</v>
      </c>
      <c r="E36" s="267">
        <v>44.255</v>
      </c>
      <c r="F36" s="267">
        <v>43.708</v>
      </c>
      <c r="G36" s="267">
        <v>44.763</v>
      </c>
      <c r="H36" s="267">
        <v>43.664</v>
      </c>
      <c r="I36" s="267">
        <v>44.351</v>
      </c>
      <c r="J36" s="268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.75" customHeight="1">
      <c r="A37" s="3"/>
      <c r="B37" s="3">
        <v>17.0</v>
      </c>
      <c r="C37" s="266">
        <v>43.588</v>
      </c>
      <c r="D37" s="267">
        <v>43.675</v>
      </c>
      <c r="E37" s="267">
        <v>44.842</v>
      </c>
      <c r="F37" s="267">
        <v>43.824</v>
      </c>
      <c r="G37" s="267">
        <v>43.527</v>
      </c>
      <c r="H37" s="267">
        <v>44.034</v>
      </c>
      <c r="I37" s="267">
        <v>43.482</v>
      </c>
      <c r="J37" s="268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.75" customHeight="1">
      <c r="A38" s="3"/>
      <c r="B38" s="3">
        <v>18.0</v>
      </c>
      <c r="C38" s="266">
        <v>44.152</v>
      </c>
      <c r="D38" s="267">
        <v>43.93</v>
      </c>
      <c r="E38" s="267">
        <v>43.871</v>
      </c>
      <c r="F38" s="267">
        <v>43.671</v>
      </c>
      <c r="G38" s="267">
        <v>43.461</v>
      </c>
      <c r="H38" s="267">
        <v>43.736</v>
      </c>
      <c r="I38" s="267">
        <v>44.323</v>
      </c>
      <c r="J38" s="268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.75" customHeight="1">
      <c r="A39" s="3"/>
      <c r="B39" s="3">
        <v>19.0</v>
      </c>
      <c r="C39" s="266">
        <v>43.585</v>
      </c>
      <c r="D39" s="267">
        <v>44.579</v>
      </c>
      <c r="E39" s="267">
        <v>43.87</v>
      </c>
      <c r="F39" s="267">
        <v>45.094</v>
      </c>
      <c r="G39" s="267">
        <v>43.379</v>
      </c>
      <c r="H39" s="267">
        <v>44.028</v>
      </c>
      <c r="I39" s="267">
        <v>43.818</v>
      </c>
      <c r="J39" s="268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.75" customHeight="1">
      <c r="A40" s="3"/>
      <c r="B40" s="3">
        <v>20.0</v>
      </c>
      <c r="C40" s="266">
        <v>43.798</v>
      </c>
      <c r="D40" s="267">
        <v>43.977</v>
      </c>
      <c r="E40" s="267">
        <v>43.876</v>
      </c>
      <c r="F40" s="267">
        <v>43.937</v>
      </c>
      <c r="G40" s="267">
        <v>43.87</v>
      </c>
      <c r="H40" s="267">
        <v>43.798</v>
      </c>
      <c r="I40" s="267">
        <v>44.125</v>
      </c>
      <c r="J40" s="268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.75" customHeight="1">
      <c r="A41" s="3"/>
      <c r="B41" s="3">
        <v>21.0</v>
      </c>
      <c r="C41" s="266">
        <v>44.5</v>
      </c>
      <c r="D41" s="267">
        <v>44.085</v>
      </c>
      <c r="E41" s="267">
        <v>44.367</v>
      </c>
      <c r="F41" s="267">
        <v>43.971</v>
      </c>
      <c r="G41" s="267">
        <v>43.575</v>
      </c>
      <c r="H41" s="267">
        <v>43.913</v>
      </c>
      <c r="I41" s="267">
        <v>43.559</v>
      </c>
      <c r="J41" s="268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.75" customHeight="1">
      <c r="A42" s="3"/>
      <c r="B42" s="3">
        <v>22.0</v>
      </c>
      <c r="C42" s="266">
        <v>44.014</v>
      </c>
      <c r="D42" s="267">
        <v>44.008</v>
      </c>
      <c r="E42" s="267">
        <v>44.036</v>
      </c>
      <c r="F42" s="267">
        <v>43.869</v>
      </c>
      <c r="G42" s="267">
        <v>43.724</v>
      </c>
      <c r="H42" s="267">
        <v>43.892</v>
      </c>
      <c r="I42" s="267">
        <v>43.6</v>
      </c>
      <c r="J42" s="268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.75" customHeight="1">
      <c r="A43" s="3"/>
      <c r="B43" s="3">
        <v>23.0</v>
      </c>
      <c r="C43" s="266">
        <v>44.514</v>
      </c>
      <c r="D43" s="267">
        <v>45.578</v>
      </c>
      <c r="E43" s="267">
        <v>44.773</v>
      </c>
      <c r="F43" s="267">
        <v>43.913</v>
      </c>
      <c r="G43" s="267">
        <v>43.371</v>
      </c>
      <c r="H43" s="267">
        <v>43.842</v>
      </c>
      <c r="I43" s="267">
        <v>43.764</v>
      </c>
      <c r="J43" s="268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.75" customHeight="1">
      <c r="A44" s="3"/>
      <c r="B44" s="3">
        <v>24.0</v>
      </c>
      <c r="C44" s="266">
        <v>44.206</v>
      </c>
      <c r="D44" s="267">
        <v>44.316</v>
      </c>
      <c r="E44" s="267">
        <v>44.378</v>
      </c>
      <c r="F44" s="267">
        <v>43.803</v>
      </c>
      <c r="G44" s="267">
        <v>43.752</v>
      </c>
      <c r="H44" s="267">
        <v>43.725</v>
      </c>
      <c r="I44" s="267">
        <v>44.031</v>
      </c>
      <c r="J44" s="268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.75" customHeight="1">
      <c r="A45" s="3"/>
      <c r="B45" s="3">
        <v>25.0</v>
      </c>
      <c r="C45" s="266">
        <v>44.578</v>
      </c>
      <c r="D45" s="267">
        <v>44.764</v>
      </c>
      <c r="E45" s="267">
        <v>44.845</v>
      </c>
      <c r="F45" s="267">
        <v>43.525</v>
      </c>
      <c r="G45" s="267">
        <v>43.617</v>
      </c>
      <c r="H45" s="267">
        <v>43.841</v>
      </c>
      <c r="I45" s="267">
        <v>43.502</v>
      </c>
      <c r="J45" s="268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.75" customHeight="1">
      <c r="A46" s="3"/>
      <c r="B46" s="3">
        <v>26.0</v>
      </c>
      <c r="C46" s="266">
        <v>44.216</v>
      </c>
      <c r="D46" s="267">
        <v>44.146</v>
      </c>
      <c r="E46" s="267">
        <v>44.589</v>
      </c>
      <c r="F46" s="267">
        <v>43.635</v>
      </c>
      <c r="G46" s="267">
        <v>44.757</v>
      </c>
      <c r="H46" s="267">
        <v>43.759</v>
      </c>
      <c r="I46" s="267">
        <v>44.356</v>
      </c>
      <c r="J46" s="268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.75" customHeight="1">
      <c r="A47" s="3"/>
      <c r="B47" s="3">
        <v>27.0</v>
      </c>
      <c r="C47" s="266">
        <v>44.714</v>
      </c>
      <c r="D47" s="267">
        <v>44.538</v>
      </c>
      <c r="E47" s="267">
        <v>43.903</v>
      </c>
      <c r="F47" s="267">
        <v>43.609</v>
      </c>
      <c r="G47" s="267">
        <v>43.687</v>
      </c>
      <c r="H47" s="267">
        <v>44.059</v>
      </c>
      <c r="I47" s="267">
        <v>43.993</v>
      </c>
      <c r="J47" s="268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.75" customHeight="1">
      <c r="A48" s="3"/>
      <c r="B48" s="3">
        <v>28.0</v>
      </c>
      <c r="C48" s="266">
        <v>44.904</v>
      </c>
      <c r="D48" s="267"/>
      <c r="E48" s="267">
        <v>44.362</v>
      </c>
      <c r="F48" s="267">
        <v>44.301</v>
      </c>
      <c r="G48" s="267">
        <v>43.871</v>
      </c>
      <c r="H48" s="267">
        <v>43.919</v>
      </c>
      <c r="I48" s="267">
        <v>43.546</v>
      </c>
      <c r="J48" s="268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.75" customHeight="1">
      <c r="A49" s="3"/>
      <c r="B49" s="3">
        <v>29.0</v>
      </c>
      <c r="C49" s="266"/>
      <c r="D49" s="267"/>
      <c r="E49" s="267">
        <v>43.939</v>
      </c>
      <c r="F49" s="267">
        <v>43.953</v>
      </c>
      <c r="G49" s="267">
        <v>44.221</v>
      </c>
      <c r="H49" s="267">
        <v>48.258</v>
      </c>
      <c r="I49" s="267">
        <v>44.581</v>
      </c>
      <c r="J49" s="268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.75" customHeight="1">
      <c r="A50" s="3"/>
      <c r="B50" s="3">
        <v>30.0</v>
      </c>
      <c r="C50" s="266"/>
      <c r="D50" s="267"/>
      <c r="E50" s="267">
        <v>44.099</v>
      </c>
      <c r="F50" s="267">
        <v>44.025</v>
      </c>
      <c r="G50" s="267">
        <v>43.53</v>
      </c>
      <c r="H50" s="267">
        <v>43.926</v>
      </c>
      <c r="I50" s="267">
        <v>43.905</v>
      </c>
      <c r="J50" s="268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.75" customHeight="1">
      <c r="A51" s="3"/>
      <c r="B51" s="3">
        <v>31.0</v>
      </c>
      <c r="C51" s="266"/>
      <c r="D51" s="267"/>
      <c r="E51" s="267">
        <v>44.472</v>
      </c>
      <c r="F51" s="267">
        <v>43.817</v>
      </c>
      <c r="G51" s="267">
        <v>43.914</v>
      </c>
      <c r="H51" s="267">
        <v>45.286</v>
      </c>
      <c r="I51" s="267">
        <v>43.629</v>
      </c>
      <c r="J51" s="268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.75" customHeight="1">
      <c r="A52" s="3"/>
      <c r="B52" s="3">
        <v>32.0</v>
      </c>
      <c r="C52" s="266"/>
      <c r="D52" s="267"/>
      <c r="E52" s="267">
        <v>43.951</v>
      </c>
      <c r="F52" s="267">
        <v>44.372</v>
      </c>
      <c r="G52" s="267">
        <v>43.935</v>
      </c>
      <c r="H52" s="267">
        <v>43.952</v>
      </c>
      <c r="I52" s="267">
        <v>44.453</v>
      </c>
      <c r="J52" s="268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.75" customHeight="1">
      <c r="A53" s="3"/>
      <c r="B53" s="3">
        <v>33.0</v>
      </c>
      <c r="C53" s="266"/>
      <c r="D53" s="267"/>
      <c r="E53" s="267">
        <v>46.545</v>
      </c>
      <c r="F53" s="267">
        <v>44.235</v>
      </c>
      <c r="G53" s="267">
        <v>44.101</v>
      </c>
      <c r="H53" s="267">
        <v>44.014</v>
      </c>
      <c r="I53" s="267">
        <v>43.935</v>
      </c>
      <c r="J53" s="268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.75" customHeight="1">
      <c r="A54" s="3"/>
      <c r="B54" s="3">
        <v>34.0</v>
      </c>
      <c r="C54" s="266"/>
      <c r="D54" s="267"/>
      <c r="E54" s="267">
        <v>44.483</v>
      </c>
      <c r="F54" s="267">
        <v>44.46</v>
      </c>
      <c r="G54" s="267">
        <v>45.405</v>
      </c>
      <c r="H54" s="267">
        <v>44.226</v>
      </c>
      <c r="I54" s="267"/>
      <c r="J54" s="268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.75" customHeight="1">
      <c r="A55" s="3"/>
      <c r="B55" s="3">
        <v>35.0</v>
      </c>
      <c r="C55" s="266"/>
      <c r="D55" s="267"/>
      <c r="E55" s="301">
        <v>58.29</v>
      </c>
      <c r="F55" s="267">
        <v>45.26</v>
      </c>
      <c r="G55" s="267">
        <v>43.797</v>
      </c>
      <c r="H55" s="267">
        <v>43.926</v>
      </c>
      <c r="I55" s="267"/>
      <c r="J55" s="268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.75" customHeight="1">
      <c r="A56" s="3"/>
      <c r="B56" s="3">
        <v>36.0</v>
      </c>
      <c r="C56" s="266"/>
      <c r="D56" s="267"/>
      <c r="E56" s="267">
        <v>44.264</v>
      </c>
      <c r="F56" s="267">
        <v>44.458</v>
      </c>
      <c r="G56" s="267">
        <v>43.724</v>
      </c>
      <c r="H56" s="267">
        <v>43.783</v>
      </c>
      <c r="I56" s="267"/>
      <c r="J56" s="272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.75" customHeight="1">
      <c r="A57" s="3"/>
      <c r="B57" s="3">
        <v>37.0</v>
      </c>
      <c r="C57" s="266"/>
      <c r="D57" s="267"/>
      <c r="E57" s="267">
        <v>43.749</v>
      </c>
      <c r="F57" s="267">
        <v>43.847</v>
      </c>
      <c r="G57" s="267">
        <v>43.603</v>
      </c>
      <c r="H57" s="267">
        <v>44.408</v>
      </c>
      <c r="I57" s="267"/>
      <c r="J57" s="272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.75" customHeight="1">
      <c r="A58" s="3"/>
      <c r="B58" s="3">
        <v>38.0</v>
      </c>
      <c r="C58" s="266"/>
      <c r="D58" s="267"/>
      <c r="E58" s="267">
        <v>43.752</v>
      </c>
      <c r="F58" s="267">
        <v>43.881</v>
      </c>
      <c r="G58" s="267">
        <v>44.247</v>
      </c>
      <c r="H58" s="267">
        <v>44.367</v>
      </c>
      <c r="I58" s="267"/>
      <c r="J58" s="272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.75" customHeight="1">
      <c r="A59" s="3"/>
      <c r="B59" s="3">
        <v>39.0</v>
      </c>
      <c r="C59" s="266"/>
      <c r="D59" s="267"/>
      <c r="E59" s="267">
        <v>44.918</v>
      </c>
      <c r="F59" s="267">
        <v>44.075</v>
      </c>
      <c r="G59" s="267">
        <v>44.806</v>
      </c>
      <c r="H59" s="267">
        <v>46.011</v>
      </c>
      <c r="I59" s="267"/>
      <c r="J59" s="272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.75" customHeight="1">
      <c r="A60" s="3"/>
      <c r="B60" s="3">
        <v>40.0</v>
      </c>
      <c r="C60" s="266"/>
      <c r="D60" s="267"/>
      <c r="E60" s="267">
        <v>44.103</v>
      </c>
      <c r="F60" s="267">
        <v>44.429</v>
      </c>
      <c r="G60" s="267">
        <v>44.206</v>
      </c>
      <c r="H60" s="267">
        <v>45.533</v>
      </c>
      <c r="I60" s="267"/>
      <c r="J60" s="272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.75" customHeight="1">
      <c r="A61" s="3"/>
      <c r="B61" s="3">
        <v>41.0</v>
      </c>
      <c r="C61" s="266"/>
      <c r="D61" s="267"/>
      <c r="E61" s="267">
        <v>43.771</v>
      </c>
      <c r="F61" s="267">
        <v>44.174</v>
      </c>
      <c r="G61" s="267">
        <v>44.835</v>
      </c>
      <c r="H61" s="267">
        <v>51.796</v>
      </c>
      <c r="I61" s="267"/>
      <c r="J61" s="272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.75" customHeight="1">
      <c r="A62" s="3"/>
      <c r="B62" s="3">
        <v>42.0</v>
      </c>
      <c r="C62" s="270"/>
      <c r="D62" s="267"/>
      <c r="E62" s="267">
        <v>44.394</v>
      </c>
      <c r="F62" s="267">
        <v>43.85</v>
      </c>
      <c r="G62" s="267">
        <v>43.669</v>
      </c>
      <c r="H62" s="267">
        <v>44.634</v>
      </c>
      <c r="I62" s="267"/>
      <c r="J62" s="272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.75" customHeight="1">
      <c r="A63" s="3"/>
      <c r="B63" s="3">
        <v>43.0</v>
      </c>
      <c r="C63" s="270"/>
      <c r="D63" s="267"/>
      <c r="E63" s="267">
        <v>44.56</v>
      </c>
      <c r="F63" s="267">
        <v>44.003</v>
      </c>
      <c r="G63" s="267">
        <v>43.784</v>
      </c>
      <c r="H63" s="267">
        <v>48.839</v>
      </c>
      <c r="I63" s="267"/>
      <c r="J63" s="272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.75" customHeight="1">
      <c r="A64" s="3"/>
      <c r="B64" s="3">
        <v>44.0</v>
      </c>
      <c r="C64" s="270"/>
      <c r="D64" s="267"/>
      <c r="E64" s="267">
        <v>44.961</v>
      </c>
      <c r="F64" s="267">
        <v>44.271</v>
      </c>
      <c r="G64" s="267">
        <v>43.934</v>
      </c>
      <c r="H64" s="267">
        <v>48.797</v>
      </c>
      <c r="I64" s="267"/>
      <c r="J64" s="272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.75" customHeight="1">
      <c r="A65" s="3"/>
      <c r="B65" s="3">
        <v>45.0</v>
      </c>
      <c r="C65" s="270"/>
      <c r="D65" s="267"/>
      <c r="E65" s="267">
        <v>44.687</v>
      </c>
      <c r="F65" s="267">
        <v>44.675</v>
      </c>
      <c r="G65" s="267">
        <v>44.266</v>
      </c>
      <c r="H65" s="267">
        <v>47.058</v>
      </c>
      <c r="I65" s="267"/>
      <c r="J65" s="272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.75" customHeight="1">
      <c r="A66" s="3"/>
      <c r="B66" s="3">
        <v>46.0</v>
      </c>
      <c r="C66" s="270"/>
      <c r="D66" s="267"/>
      <c r="E66" s="267">
        <v>45.679</v>
      </c>
      <c r="F66" s="267"/>
      <c r="G66" s="267">
        <v>44.177</v>
      </c>
      <c r="H66" s="308">
        <v>81.703</v>
      </c>
      <c r="I66" s="267"/>
      <c r="J66" s="272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.75" customHeight="1">
      <c r="A67" s="3"/>
      <c r="B67" s="3">
        <v>47.0</v>
      </c>
      <c r="C67" s="270"/>
      <c r="D67" s="267"/>
      <c r="E67" s="267"/>
      <c r="F67" s="267"/>
      <c r="G67" s="267">
        <v>43.765</v>
      </c>
      <c r="H67" s="267">
        <v>46.342</v>
      </c>
      <c r="I67" s="267"/>
      <c r="J67" s="272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.75" customHeight="1">
      <c r="A68" s="3"/>
      <c r="B68" s="3">
        <v>48.0</v>
      </c>
      <c r="C68" s="270"/>
      <c r="D68" s="267"/>
      <c r="E68" s="267"/>
      <c r="F68" s="267"/>
      <c r="G68" s="267">
        <v>43.7</v>
      </c>
      <c r="H68" s="267">
        <v>46.536</v>
      </c>
      <c r="I68" s="267"/>
      <c r="J68" s="272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.75" customHeight="1">
      <c r="A69" s="3"/>
      <c r="B69" s="3">
        <v>49.0</v>
      </c>
      <c r="C69" s="273"/>
      <c r="D69" s="274"/>
      <c r="E69" s="274"/>
      <c r="F69" s="274"/>
      <c r="G69" s="274">
        <v>44.642</v>
      </c>
      <c r="H69" s="276">
        <v>45.809</v>
      </c>
      <c r="I69" s="276"/>
      <c r="J69" s="277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.75" customHeight="1">
      <c r="A70" s="3"/>
      <c r="B70" s="3">
        <v>50.0</v>
      </c>
      <c r="C70" s="273"/>
      <c r="D70" s="274"/>
      <c r="E70" s="274"/>
      <c r="F70" s="274"/>
      <c r="G70" s="274">
        <v>44.157</v>
      </c>
      <c r="H70" s="276">
        <v>46.841</v>
      </c>
      <c r="I70" s="276"/>
      <c r="J70" s="277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.75" customHeight="1">
      <c r="A71" s="3"/>
      <c r="B71" s="3">
        <v>51.0</v>
      </c>
      <c r="C71" s="273"/>
      <c r="D71" s="274"/>
      <c r="E71" s="274"/>
      <c r="F71" s="275"/>
      <c r="G71" s="274">
        <v>44.42</v>
      </c>
      <c r="H71" s="276">
        <v>44.401</v>
      </c>
      <c r="I71" s="276"/>
      <c r="J71" s="277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.75" customHeight="1">
      <c r="A72" s="3"/>
      <c r="B72" s="3">
        <v>52.0</v>
      </c>
      <c r="C72" s="273"/>
      <c r="D72" s="274"/>
      <c r="E72" s="274"/>
      <c r="F72" s="275"/>
      <c r="G72" s="274">
        <v>45.49</v>
      </c>
      <c r="H72" s="276">
        <v>44.154</v>
      </c>
      <c r="I72" s="276"/>
      <c r="J72" s="277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.75" customHeight="1">
      <c r="A73" s="3"/>
      <c r="B73" s="3">
        <v>53.0</v>
      </c>
      <c r="C73" s="273"/>
      <c r="D73" s="274"/>
      <c r="E73" s="274"/>
      <c r="F73" s="275"/>
      <c r="G73" s="274">
        <v>44.942</v>
      </c>
      <c r="H73" s="276">
        <v>44.088</v>
      </c>
      <c r="I73" s="276"/>
      <c r="J73" s="277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.75" customHeight="1">
      <c r="A74" s="3"/>
      <c r="B74" s="3">
        <v>54.0</v>
      </c>
      <c r="C74" s="273"/>
      <c r="D74" s="274"/>
      <c r="E74" s="274"/>
      <c r="F74" s="275"/>
      <c r="G74" s="275"/>
      <c r="H74" s="276">
        <v>44.706</v>
      </c>
      <c r="I74" s="276"/>
      <c r="J74" s="277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.75" customHeight="1">
      <c r="A75" s="3"/>
      <c r="B75" s="3">
        <v>55.0</v>
      </c>
      <c r="C75" s="273"/>
      <c r="D75" s="274"/>
      <c r="E75" s="274"/>
      <c r="F75" s="275"/>
      <c r="G75" s="275"/>
      <c r="H75" s="276"/>
      <c r="I75" s="276"/>
      <c r="J75" s="277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.75" customHeight="1">
      <c r="A76" s="3"/>
      <c r="B76" s="3">
        <v>56.0</v>
      </c>
      <c r="C76" s="273"/>
      <c r="D76" s="275"/>
      <c r="E76" s="274"/>
      <c r="F76" s="275"/>
      <c r="G76" s="275"/>
      <c r="H76" s="6"/>
      <c r="I76" s="276"/>
      <c r="J76" s="277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.75" customHeight="1">
      <c r="A77" s="3"/>
      <c r="B77" s="3">
        <v>57.0</v>
      </c>
      <c r="C77" s="273"/>
      <c r="D77" s="275"/>
      <c r="E77" s="274"/>
      <c r="F77" s="275"/>
      <c r="G77" s="275"/>
      <c r="H77" s="6"/>
      <c r="I77" s="276"/>
      <c r="J77" s="277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.75" customHeight="1">
      <c r="A78" s="3"/>
      <c r="B78" s="3">
        <v>58.0</v>
      </c>
      <c r="C78" s="278"/>
      <c r="D78" s="6"/>
      <c r="E78" s="276"/>
      <c r="F78" s="6"/>
      <c r="G78" s="6"/>
      <c r="H78" s="6"/>
      <c r="I78" s="276"/>
      <c r="J78" s="277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.75" customHeight="1">
      <c r="A79" s="3"/>
      <c r="B79" s="3">
        <v>59.0</v>
      </c>
      <c r="C79" s="278"/>
      <c r="D79" s="6"/>
      <c r="E79" s="276"/>
      <c r="F79" s="6"/>
      <c r="G79" s="6"/>
      <c r="H79" s="6"/>
      <c r="I79" s="276"/>
      <c r="J79" s="277"/>
      <c r="K79" s="6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.75" customHeight="1">
      <c r="A80" s="3"/>
      <c r="B80" s="3">
        <v>60.0</v>
      </c>
      <c r="C80" s="278"/>
      <c r="D80" s="6"/>
      <c r="E80" s="276"/>
      <c r="F80" s="6"/>
      <c r="G80" s="6"/>
      <c r="H80" s="6"/>
      <c r="I80" s="6"/>
      <c r="J80" s="277"/>
      <c r="K80" s="6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.75" customHeight="1">
      <c r="A81" s="3"/>
      <c r="B81" s="3">
        <v>61.0</v>
      </c>
      <c r="C81" s="278"/>
      <c r="D81" s="6"/>
      <c r="E81" s="276"/>
      <c r="F81" s="6"/>
      <c r="G81" s="6"/>
      <c r="H81" s="6"/>
      <c r="I81" s="6"/>
      <c r="J81" s="277"/>
      <c r="K81" s="6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.75" customHeight="1">
      <c r="A82" s="3"/>
      <c r="B82" s="3">
        <v>62.0</v>
      </c>
      <c r="C82" s="278"/>
      <c r="D82" s="6"/>
      <c r="E82" s="276"/>
      <c r="F82" s="6"/>
      <c r="G82" s="6"/>
      <c r="H82" s="6"/>
      <c r="I82" s="6"/>
      <c r="J82" s="277"/>
      <c r="K82" s="6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.75" customHeight="1">
      <c r="A83" s="3"/>
      <c r="B83" s="3">
        <v>63.0</v>
      </c>
      <c r="C83" s="279"/>
      <c r="D83" s="280"/>
      <c r="E83" s="280"/>
      <c r="F83" s="280"/>
      <c r="G83" s="280"/>
      <c r="H83" s="280"/>
      <c r="I83" s="280"/>
      <c r="J83" s="281"/>
      <c r="K83" s="6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.75" customHeight="1">
      <c r="A84" s="3"/>
      <c r="B84" s="3"/>
      <c r="C84" s="3"/>
      <c r="D84" s="6"/>
      <c r="E84" s="6"/>
      <c r="F84" s="6"/>
      <c r="G84" s="6"/>
      <c r="H84" s="6"/>
      <c r="I84" s="6"/>
      <c r="J84" s="6"/>
      <c r="K84" s="6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.75" customHeight="1">
      <c r="A85" s="3"/>
      <c r="B85" s="3"/>
      <c r="C85" s="3"/>
      <c r="D85" s="6"/>
      <c r="E85" s="6"/>
      <c r="F85" s="6"/>
      <c r="G85" s="6"/>
      <c r="H85" s="6"/>
      <c r="I85" s="6"/>
      <c r="J85" s="6"/>
      <c r="K85" s="6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.75" customHeight="1">
      <c r="A86" s="3"/>
      <c r="B86" s="3"/>
      <c r="C86" s="3"/>
      <c r="D86" s="6"/>
      <c r="E86" s="6"/>
      <c r="F86" s="6"/>
      <c r="G86" s="6"/>
      <c r="H86" s="6"/>
      <c r="I86" s="6"/>
      <c r="J86" s="6"/>
      <c r="K86" s="6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.75" customHeight="1">
      <c r="A87" s="3"/>
      <c r="B87" s="3"/>
      <c r="C87" s="3"/>
      <c r="D87" s="6"/>
      <c r="E87" s="6"/>
      <c r="F87" s="6"/>
      <c r="G87" s="6"/>
      <c r="H87" s="6"/>
      <c r="I87" s="6"/>
      <c r="J87" s="6"/>
      <c r="K87" s="6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.75" customHeight="1">
      <c r="A88" s="3"/>
      <c r="B88" s="3"/>
      <c r="C88" s="3"/>
      <c r="D88" s="6"/>
      <c r="E88" s="6"/>
      <c r="F88" s="6"/>
      <c r="G88" s="6"/>
      <c r="H88" s="6"/>
      <c r="I88" s="6"/>
      <c r="J88" s="6"/>
      <c r="K88" s="6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.75" customHeight="1">
      <c r="A89" s="3"/>
      <c r="B89" s="3"/>
      <c r="C89" s="3"/>
      <c r="D89" s="6"/>
      <c r="E89" s="6"/>
      <c r="F89" s="6"/>
      <c r="G89" s="6"/>
      <c r="H89" s="6"/>
      <c r="I89" s="6"/>
      <c r="J89" s="6"/>
      <c r="K89" s="6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.75" customHeight="1">
      <c r="A90" s="3"/>
      <c r="B90" s="3"/>
      <c r="C90" s="3"/>
      <c r="D90" s="6"/>
      <c r="E90" s="6"/>
      <c r="F90" s="6"/>
      <c r="G90" s="6"/>
      <c r="H90" s="6"/>
      <c r="I90" s="6"/>
      <c r="J90" s="6"/>
      <c r="K90" s="6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.75" customHeight="1">
      <c r="A91" s="3"/>
      <c r="B91" s="3"/>
      <c r="C91" s="3"/>
      <c r="D91" s="6"/>
      <c r="E91" s="6"/>
      <c r="F91" s="6"/>
      <c r="G91" s="6"/>
      <c r="H91" s="6"/>
      <c r="I91" s="6"/>
      <c r="J91" s="6"/>
      <c r="K91" s="6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.75" customHeight="1">
      <c r="A92" s="3"/>
      <c r="B92" s="3"/>
      <c r="C92" s="3"/>
      <c r="D92" s="6"/>
      <c r="E92" s="6"/>
      <c r="F92" s="6"/>
      <c r="G92" s="6"/>
      <c r="H92" s="6"/>
      <c r="I92" s="6"/>
      <c r="J92" s="6"/>
      <c r="K92" s="6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.75" customHeight="1">
      <c r="A93" s="3"/>
      <c r="B93" s="3"/>
      <c r="C93" s="3"/>
      <c r="D93" s="6"/>
      <c r="E93" s="6"/>
      <c r="F93" s="6"/>
      <c r="G93" s="6"/>
      <c r="H93" s="6"/>
      <c r="I93" s="6"/>
      <c r="J93" s="6"/>
      <c r="K93" s="6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.75" customHeight="1">
      <c r="A94" s="3"/>
      <c r="B94" s="3"/>
      <c r="C94" s="3"/>
      <c r="D94" s="6"/>
      <c r="E94" s="6"/>
      <c r="F94" s="6"/>
      <c r="G94" s="6"/>
      <c r="H94" s="6"/>
      <c r="I94" s="6"/>
      <c r="J94" s="6"/>
      <c r="K94" s="6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.75" customHeight="1">
      <c r="A95" s="3"/>
      <c r="B95" s="3"/>
      <c r="C95" s="3"/>
      <c r="D95" s="6"/>
      <c r="E95" s="6"/>
      <c r="F95" s="6"/>
      <c r="G95" s="6"/>
      <c r="H95" s="6"/>
      <c r="I95" s="6"/>
      <c r="J95" s="6"/>
      <c r="K95" s="6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.75" customHeight="1">
      <c r="A96" s="3"/>
      <c r="B96" s="3"/>
      <c r="C96" s="3"/>
      <c r="D96" s="6"/>
      <c r="E96" s="6"/>
      <c r="F96" s="6"/>
      <c r="G96" s="6"/>
      <c r="H96" s="6"/>
      <c r="I96" s="6"/>
      <c r="J96" s="6"/>
      <c r="K96" s="6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.75" customHeight="1">
      <c r="A97" s="3"/>
      <c r="B97" s="3"/>
      <c r="C97" s="3"/>
      <c r="D97" s="6"/>
      <c r="E97" s="6"/>
      <c r="F97" s="6"/>
      <c r="G97" s="6"/>
      <c r="H97" s="6"/>
      <c r="I97" s="6"/>
      <c r="J97" s="6"/>
      <c r="K97" s="6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.75" customHeight="1">
      <c r="A98" s="3"/>
      <c r="B98" s="3"/>
      <c r="C98" s="3"/>
      <c r="D98" s="6"/>
      <c r="E98" s="6"/>
      <c r="F98" s="6"/>
      <c r="G98" s="6"/>
      <c r="H98" s="6"/>
      <c r="I98" s="6"/>
      <c r="J98" s="6"/>
      <c r="K98" s="6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.75" customHeight="1">
      <c r="A99" s="3"/>
      <c r="B99" s="3"/>
      <c r="C99" s="3"/>
      <c r="D99" s="6"/>
      <c r="E99" s="6"/>
      <c r="F99" s="6"/>
      <c r="G99" s="6"/>
      <c r="H99" s="6"/>
      <c r="I99" s="6"/>
      <c r="J99" s="6"/>
      <c r="K99" s="6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.75" customHeight="1">
      <c r="A100" s="3"/>
      <c r="B100" s="3"/>
      <c r="C100" s="3"/>
      <c r="D100" s="6"/>
      <c r="E100" s="6"/>
      <c r="F100" s="6"/>
      <c r="G100" s="6"/>
      <c r="H100" s="6"/>
      <c r="I100" s="6"/>
      <c r="J100" s="6"/>
      <c r="K100" s="6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.75" customHeight="1">
      <c r="A101" s="3"/>
      <c r="B101" s="3"/>
      <c r="C101" s="3"/>
      <c r="D101" s="6"/>
      <c r="E101" s="6"/>
      <c r="F101" s="6"/>
      <c r="G101" s="6"/>
      <c r="H101" s="6"/>
      <c r="I101" s="6"/>
      <c r="J101" s="6"/>
      <c r="K101" s="6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.75" customHeight="1">
      <c r="A102" s="3"/>
      <c r="B102" s="3"/>
      <c r="C102" s="3"/>
      <c r="D102" s="6"/>
      <c r="E102" s="6"/>
      <c r="F102" s="6"/>
      <c r="G102" s="6"/>
      <c r="H102" s="6"/>
      <c r="I102" s="6"/>
      <c r="J102" s="6"/>
      <c r="K102" s="6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.75" customHeight="1">
      <c r="A103" s="3"/>
      <c r="B103" s="3"/>
      <c r="C103" s="3"/>
      <c r="D103" s="6"/>
      <c r="E103" s="6"/>
      <c r="F103" s="6"/>
      <c r="G103" s="6"/>
      <c r="H103" s="6"/>
      <c r="I103" s="6"/>
      <c r="J103" s="6"/>
      <c r="K103" s="6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.75" customHeight="1">
      <c r="A104" s="3"/>
      <c r="B104" s="3"/>
      <c r="C104" s="3"/>
      <c r="D104" s="6"/>
      <c r="E104" s="6"/>
      <c r="F104" s="6"/>
      <c r="G104" s="6"/>
      <c r="H104" s="6"/>
      <c r="I104" s="6"/>
      <c r="J104" s="6"/>
      <c r="K104" s="6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.75" customHeight="1">
      <c r="A105" s="3"/>
      <c r="B105" s="3"/>
      <c r="C105" s="3"/>
      <c r="D105" s="6"/>
      <c r="E105" s="6"/>
      <c r="F105" s="6"/>
      <c r="G105" s="6"/>
      <c r="H105" s="6"/>
      <c r="I105" s="6"/>
      <c r="J105" s="6"/>
      <c r="K105" s="6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.75" customHeight="1">
      <c r="A106" s="3"/>
      <c r="B106" s="3"/>
      <c r="C106" s="3"/>
      <c r="D106" s="6"/>
      <c r="E106" s="6"/>
      <c r="F106" s="6"/>
      <c r="G106" s="6"/>
      <c r="H106" s="6"/>
      <c r="I106" s="6"/>
      <c r="J106" s="6"/>
      <c r="K106" s="6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.75" customHeight="1">
      <c r="A107" s="3"/>
      <c r="B107" s="3"/>
      <c r="C107" s="3"/>
      <c r="D107" s="6"/>
      <c r="E107" s="6"/>
      <c r="F107" s="6"/>
      <c r="G107" s="6"/>
      <c r="H107" s="6"/>
      <c r="I107" s="6"/>
      <c r="J107" s="6"/>
      <c r="K107" s="6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.75" customHeight="1">
      <c r="A108" s="3"/>
      <c r="B108" s="3"/>
      <c r="C108" s="3"/>
      <c r="D108" s="6"/>
      <c r="E108" s="6"/>
      <c r="F108" s="6"/>
      <c r="G108" s="6"/>
      <c r="H108" s="6"/>
      <c r="I108" s="6"/>
      <c r="J108" s="6"/>
      <c r="K108" s="6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.75" customHeight="1">
      <c r="A109" s="3"/>
      <c r="B109" s="3"/>
      <c r="C109" s="3"/>
      <c r="D109" s="6"/>
      <c r="E109" s="6"/>
      <c r="F109" s="6"/>
      <c r="G109" s="6"/>
      <c r="H109" s="6"/>
      <c r="I109" s="6"/>
      <c r="J109" s="6"/>
      <c r="K109" s="6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.75" customHeight="1">
      <c r="A110" s="3"/>
      <c r="B110" s="3"/>
      <c r="C110" s="3"/>
      <c r="D110" s="6"/>
      <c r="E110" s="6"/>
      <c r="F110" s="6"/>
      <c r="G110" s="6"/>
      <c r="H110" s="6"/>
      <c r="I110" s="6"/>
      <c r="J110" s="6"/>
      <c r="K110" s="6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.75" customHeight="1">
      <c r="A111" s="3"/>
      <c r="B111" s="3"/>
      <c r="C111" s="3"/>
      <c r="D111" s="6"/>
      <c r="E111" s="6"/>
      <c r="F111" s="6"/>
      <c r="G111" s="6"/>
      <c r="H111" s="6"/>
      <c r="I111" s="6"/>
      <c r="J111" s="6"/>
      <c r="K111" s="6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.75" customHeight="1">
      <c r="A112" s="3"/>
      <c r="B112" s="3"/>
      <c r="C112" s="3"/>
      <c r="D112" s="6"/>
      <c r="E112" s="6"/>
      <c r="F112" s="6"/>
      <c r="G112" s="6"/>
      <c r="H112" s="6"/>
      <c r="I112" s="6"/>
      <c r="J112" s="6"/>
      <c r="K112" s="6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.75" customHeight="1">
      <c r="A113" s="3"/>
      <c r="B113" s="3"/>
      <c r="C113" s="3"/>
      <c r="D113" s="6"/>
      <c r="E113" s="6"/>
      <c r="F113" s="6"/>
      <c r="G113" s="6"/>
      <c r="H113" s="6"/>
      <c r="I113" s="6"/>
      <c r="J113" s="6"/>
      <c r="K113" s="6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.75" customHeight="1">
      <c r="A114" s="3"/>
      <c r="B114" s="3"/>
      <c r="C114" s="3"/>
      <c r="D114" s="6"/>
      <c r="E114" s="6"/>
      <c r="F114" s="6"/>
      <c r="G114" s="6"/>
      <c r="H114" s="6"/>
      <c r="I114" s="6"/>
      <c r="J114" s="6"/>
      <c r="K114" s="6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.75" customHeight="1">
      <c r="A115" s="3"/>
      <c r="B115" s="3"/>
      <c r="C115" s="3"/>
      <c r="D115" s="6"/>
      <c r="E115" s="6"/>
      <c r="F115" s="6"/>
      <c r="G115" s="6"/>
      <c r="H115" s="6"/>
      <c r="I115" s="6"/>
      <c r="J115" s="6"/>
      <c r="K115" s="6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.75" customHeight="1">
      <c r="A116" s="3"/>
      <c r="B116" s="3"/>
      <c r="C116" s="3"/>
      <c r="D116" s="6"/>
      <c r="E116" s="6"/>
      <c r="F116" s="6"/>
      <c r="G116" s="6"/>
      <c r="H116" s="6"/>
      <c r="I116" s="6"/>
      <c r="J116" s="6"/>
      <c r="K116" s="6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.75" customHeight="1">
      <c r="A117" s="3"/>
      <c r="B117" s="3"/>
      <c r="C117" s="3"/>
      <c r="D117" s="6"/>
      <c r="E117" s="6"/>
      <c r="F117" s="6"/>
      <c r="G117" s="6"/>
      <c r="H117" s="6"/>
      <c r="I117" s="6"/>
      <c r="J117" s="6"/>
      <c r="K117" s="6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.75" customHeight="1">
      <c r="A118" s="3"/>
      <c r="B118" s="3"/>
      <c r="C118" s="3"/>
      <c r="D118" s="6"/>
      <c r="E118" s="6"/>
      <c r="F118" s="6"/>
      <c r="G118" s="6"/>
      <c r="H118" s="6"/>
      <c r="I118" s="6"/>
      <c r="J118" s="6"/>
      <c r="K118" s="6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.75" customHeight="1">
      <c r="A119" s="3"/>
      <c r="B119" s="3"/>
      <c r="C119" s="3"/>
      <c r="D119" s="6"/>
      <c r="E119" s="6"/>
      <c r="F119" s="6"/>
      <c r="G119" s="6"/>
      <c r="H119" s="6"/>
      <c r="I119" s="6"/>
      <c r="J119" s="6"/>
      <c r="K119" s="6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.75" customHeight="1">
      <c r="A120" s="3"/>
      <c r="B120" s="3"/>
      <c r="C120" s="3"/>
      <c r="D120" s="6"/>
      <c r="E120" s="6"/>
      <c r="F120" s="6"/>
      <c r="G120" s="6"/>
      <c r="H120" s="6"/>
      <c r="I120" s="6"/>
      <c r="J120" s="6"/>
      <c r="K120" s="6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.75" customHeight="1">
      <c r="A121" s="3"/>
      <c r="B121" s="3"/>
      <c r="C121" s="3"/>
      <c r="D121" s="6"/>
      <c r="E121" s="6"/>
      <c r="F121" s="6"/>
      <c r="G121" s="6"/>
      <c r="H121" s="6"/>
      <c r="I121" s="6"/>
      <c r="J121" s="6"/>
      <c r="K121" s="6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.75" customHeight="1">
      <c r="A122" s="3"/>
      <c r="B122" s="3"/>
      <c r="C122" s="3"/>
      <c r="D122" s="6"/>
      <c r="E122" s="6"/>
      <c r="F122" s="6"/>
      <c r="G122" s="6"/>
      <c r="H122" s="6"/>
      <c r="I122" s="6"/>
      <c r="J122" s="6"/>
      <c r="K122" s="6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.75" customHeight="1">
      <c r="A123" s="3"/>
      <c r="B123" s="3"/>
      <c r="C123" s="3"/>
      <c r="D123" s="6"/>
      <c r="E123" s="6"/>
      <c r="F123" s="6"/>
      <c r="G123" s="6"/>
      <c r="H123" s="6"/>
      <c r="I123" s="6"/>
      <c r="J123" s="6"/>
      <c r="K123" s="6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.75" customHeight="1">
      <c r="A124" s="3"/>
      <c r="B124" s="3"/>
      <c r="C124" s="3"/>
      <c r="D124" s="6"/>
      <c r="E124" s="6"/>
      <c r="F124" s="6"/>
      <c r="G124" s="6"/>
      <c r="H124" s="6"/>
      <c r="I124" s="6"/>
      <c r="J124" s="6"/>
      <c r="K124" s="6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.75" customHeight="1">
      <c r="A125" s="3"/>
      <c r="B125" s="3"/>
      <c r="C125" s="3"/>
      <c r="D125" s="6"/>
      <c r="E125" s="6"/>
      <c r="F125" s="6"/>
      <c r="G125" s="6"/>
      <c r="H125" s="6"/>
      <c r="I125" s="6"/>
      <c r="J125" s="6"/>
      <c r="K125" s="6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.75" customHeight="1">
      <c r="A126" s="3"/>
      <c r="B126" s="3"/>
      <c r="C126" s="3"/>
      <c r="D126" s="6"/>
      <c r="E126" s="6"/>
      <c r="F126" s="6"/>
      <c r="G126" s="6"/>
      <c r="H126" s="6"/>
      <c r="I126" s="6"/>
      <c r="J126" s="6"/>
      <c r="K126" s="6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.75" customHeight="1">
      <c r="A127" s="3"/>
      <c r="B127" s="3"/>
      <c r="C127" s="3"/>
      <c r="D127" s="6"/>
      <c r="E127" s="6"/>
      <c r="F127" s="6"/>
      <c r="G127" s="6"/>
      <c r="H127" s="6"/>
      <c r="I127" s="6"/>
      <c r="J127" s="6"/>
      <c r="K127" s="6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.75" customHeight="1">
      <c r="A128" s="3"/>
      <c r="B128" s="3"/>
      <c r="C128" s="3"/>
      <c r="D128" s="6"/>
      <c r="E128" s="6"/>
      <c r="F128" s="6"/>
      <c r="G128" s="6"/>
      <c r="H128" s="6"/>
      <c r="I128" s="6"/>
      <c r="J128" s="6"/>
      <c r="K128" s="6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.75" customHeight="1">
      <c r="A129" s="3"/>
      <c r="B129" s="3"/>
      <c r="C129" s="3"/>
      <c r="D129" s="6"/>
      <c r="E129" s="6"/>
      <c r="F129" s="6"/>
      <c r="G129" s="6"/>
      <c r="H129" s="6"/>
      <c r="I129" s="6"/>
      <c r="J129" s="6"/>
      <c r="K129" s="6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.75" customHeight="1">
      <c r="A130" s="3"/>
      <c r="B130" s="3"/>
      <c r="C130" s="3"/>
      <c r="D130" s="6"/>
      <c r="E130" s="6"/>
      <c r="F130" s="6"/>
      <c r="G130" s="6"/>
      <c r="H130" s="6"/>
      <c r="I130" s="6"/>
      <c r="J130" s="6"/>
      <c r="K130" s="6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.75" customHeight="1">
      <c r="A131" s="3"/>
      <c r="B131" s="3"/>
      <c r="C131" s="3"/>
      <c r="D131" s="6"/>
      <c r="E131" s="6"/>
      <c r="F131" s="6"/>
      <c r="G131" s="6"/>
      <c r="H131" s="6"/>
      <c r="I131" s="6"/>
      <c r="J131" s="6"/>
      <c r="K131" s="6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.75" customHeight="1">
      <c r="A132" s="3"/>
      <c r="B132" s="3"/>
      <c r="C132" s="3"/>
      <c r="D132" s="6"/>
      <c r="E132" s="6"/>
      <c r="F132" s="6"/>
      <c r="G132" s="6"/>
      <c r="H132" s="6"/>
      <c r="I132" s="6"/>
      <c r="J132" s="6"/>
      <c r="K132" s="6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.75" customHeight="1">
      <c r="A133" s="3"/>
      <c r="B133" s="3"/>
      <c r="C133" s="3"/>
      <c r="D133" s="6"/>
      <c r="E133" s="6"/>
      <c r="F133" s="6"/>
      <c r="G133" s="6"/>
      <c r="H133" s="6"/>
      <c r="I133" s="6"/>
      <c r="J133" s="6"/>
      <c r="K133" s="6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.75" customHeight="1">
      <c r="A134" s="3"/>
      <c r="B134" s="3"/>
      <c r="C134" s="3"/>
      <c r="D134" s="6"/>
      <c r="E134" s="6"/>
      <c r="F134" s="6"/>
      <c r="G134" s="6"/>
      <c r="H134" s="6"/>
      <c r="I134" s="6"/>
      <c r="J134" s="6"/>
      <c r="K134" s="6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.75" customHeight="1">
      <c r="A135" s="3"/>
      <c r="B135" s="3"/>
      <c r="C135" s="3"/>
      <c r="D135" s="6"/>
      <c r="E135" s="6"/>
      <c r="F135" s="6"/>
      <c r="G135" s="6"/>
      <c r="H135" s="6"/>
      <c r="I135" s="6"/>
      <c r="J135" s="6"/>
      <c r="K135" s="6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.75" customHeight="1">
      <c r="A136" s="3"/>
      <c r="B136" s="3"/>
      <c r="C136" s="3"/>
      <c r="D136" s="6"/>
      <c r="E136" s="6"/>
      <c r="F136" s="6"/>
      <c r="G136" s="6"/>
      <c r="H136" s="6"/>
      <c r="I136" s="6"/>
      <c r="J136" s="6"/>
      <c r="K136" s="6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.75" customHeight="1">
      <c r="A137" s="3"/>
      <c r="B137" s="3"/>
      <c r="C137" s="3"/>
      <c r="D137" s="6"/>
      <c r="E137" s="6"/>
      <c r="F137" s="6"/>
      <c r="G137" s="6"/>
      <c r="H137" s="6"/>
      <c r="I137" s="6"/>
      <c r="J137" s="6"/>
      <c r="K137" s="6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.75" customHeight="1">
      <c r="A138" s="3"/>
      <c r="B138" s="3"/>
      <c r="C138" s="3"/>
      <c r="D138" s="6"/>
      <c r="E138" s="6"/>
      <c r="F138" s="6"/>
      <c r="G138" s="6"/>
      <c r="H138" s="6"/>
      <c r="I138" s="6"/>
      <c r="J138" s="6"/>
      <c r="K138" s="6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.75" customHeight="1">
      <c r="A139" s="3"/>
      <c r="B139" s="3"/>
      <c r="C139" s="3"/>
      <c r="D139" s="6"/>
      <c r="E139" s="6"/>
      <c r="F139" s="6"/>
      <c r="G139" s="6"/>
      <c r="H139" s="6"/>
      <c r="I139" s="6"/>
      <c r="J139" s="6"/>
      <c r="K139" s="6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.75" customHeight="1">
      <c r="A140" s="3"/>
      <c r="B140" s="3"/>
      <c r="C140" s="3"/>
      <c r="D140" s="6"/>
      <c r="E140" s="6"/>
      <c r="F140" s="6"/>
      <c r="G140" s="6"/>
      <c r="H140" s="6"/>
      <c r="I140" s="6"/>
      <c r="J140" s="6"/>
      <c r="K140" s="6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.75" customHeight="1">
      <c r="A141" s="3"/>
      <c r="B141" s="3"/>
      <c r="C141" s="3"/>
      <c r="D141" s="6"/>
      <c r="E141" s="6"/>
      <c r="F141" s="6"/>
      <c r="G141" s="6"/>
      <c r="H141" s="6"/>
      <c r="I141" s="6"/>
      <c r="J141" s="6"/>
      <c r="K141" s="6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.75" customHeight="1">
      <c r="A142" s="3"/>
      <c r="B142" s="3"/>
      <c r="C142" s="3"/>
      <c r="D142" s="6"/>
      <c r="E142" s="6"/>
      <c r="F142" s="6"/>
      <c r="G142" s="6"/>
      <c r="H142" s="6"/>
      <c r="I142" s="6"/>
      <c r="J142" s="6"/>
      <c r="K142" s="6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.75" customHeight="1">
      <c r="A143" s="3"/>
      <c r="B143" s="3"/>
      <c r="C143" s="3"/>
      <c r="D143" s="6"/>
      <c r="E143" s="6"/>
      <c r="F143" s="6"/>
      <c r="G143" s="6"/>
      <c r="H143" s="6"/>
      <c r="I143" s="6"/>
      <c r="J143" s="6"/>
      <c r="K143" s="6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.75" customHeight="1">
      <c r="A144" s="3"/>
      <c r="B144" s="3"/>
      <c r="C144" s="3"/>
      <c r="D144" s="6"/>
      <c r="E144" s="6"/>
      <c r="F144" s="6"/>
      <c r="G144" s="6"/>
      <c r="H144" s="6"/>
      <c r="I144" s="6"/>
      <c r="J144" s="6"/>
      <c r="K144" s="6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.75" customHeight="1">
      <c r="A145" s="3"/>
      <c r="B145" s="3"/>
      <c r="C145" s="3"/>
      <c r="D145" s="6"/>
      <c r="E145" s="6"/>
      <c r="F145" s="6"/>
      <c r="G145" s="6"/>
      <c r="H145" s="6"/>
      <c r="I145" s="6"/>
      <c r="J145" s="6"/>
      <c r="K145" s="6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.75" customHeight="1">
      <c r="A146" s="3"/>
      <c r="B146" s="3"/>
      <c r="C146" s="3"/>
      <c r="D146" s="6"/>
      <c r="E146" s="6"/>
      <c r="F146" s="6"/>
      <c r="G146" s="6"/>
      <c r="H146" s="6"/>
      <c r="I146" s="6"/>
      <c r="J146" s="6"/>
      <c r="K146" s="6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.75" customHeight="1">
      <c r="A147" s="3"/>
      <c r="B147" s="3"/>
      <c r="C147" s="3"/>
      <c r="D147" s="6"/>
      <c r="E147" s="6"/>
      <c r="F147" s="6"/>
      <c r="G147" s="6"/>
      <c r="H147" s="6"/>
      <c r="I147" s="6"/>
      <c r="J147" s="6"/>
      <c r="K147" s="6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.75" customHeight="1">
      <c r="A148" s="3"/>
      <c r="B148" s="3"/>
      <c r="C148" s="3"/>
      <c r="D148" s="6"/>
      <c r="E148" s="6"/>
      <c r="F148" s="6"/>
      <c r="G148" s="6"/>
      <c r="H148" s="6"/>
      <c r="I148" s="6"/>
      <c r="J148" s="6"/>
      <c r="K148" s="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.75" customHeight="1">
      <c r="A149" s="3"/>
      <c r="B149" s="3"/>
      <c r="C149" s="3"/>
      <c r="D149" s="6"/>
      <c r="E149" s="6"/>
      <c r="F149" s="6"/>
      <c r="G149" s="6"/>
      <c r="H149" s="6"/>
      <c r="I149" s="6"/>
      <c r="J149" s="6"/>
      <c r="K149" s="6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.75" customHeight="1">
      <c r="A150" s="3"/>
      <c r="B150" s="3"/>
      <c r="C150" s="3"/>
      <c r="D150" s="6"/>
      <c r="E150" s="6"/>
      <c r="F150" s="6"/>
      <c r="G150" s="6"/>
      <c r="H150" s="6"/>
      <c r="I150" s="6"/>
      <c r="J150" s="6"/>
      <c r="K150" s="6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.75" customHeight="1">
      <c r="A151" s="3"/>
      <c r="B151" s="3"/>
      <c r="C151" s="3"/>
      <c r="D151" s="6"/>
      <c r="E151" s="6"/>
      <c r="F151" s="6"/>
      <c r="G151" s="6"/>
      <c r="H151" s="6"/>
      <c r="I151" s="6"/>
      <c r="J151" s="6"/>
      <c r="K151" s="6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.75" customHeight="1">
      <c r="A152" s="3"/>
      <c r="B152" s="3"/>
      <c r="C152" s="3"/>
      <c r="D152" s="6"/>
      <c r="E152" s="6"/>
      <c r="F152" s="6"/>
      <c r="G152" s="6"/>
      <c r="H152" s="6"/>
      <c r="I152" s="6"/>
      <c r="J152" s="6"/>
      <c r="K152" s="6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.75" customHeight="1">
      <c r="A153" s="3"/>
      <c r="B153" s="3"/>
      <c r="C153" s="3"/>
      <c r="D153" s="6"/>
      <c r="E153" s="6"/>
      <c r="F153" s="6"/>
      <c r="G153" s="6"/>
      <c r="H153" s="6"/>
      <c r="I153" s="6"/>
      <c r="J153" s="6"/>
      <c r="K153" s="6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.75" customHeight="1">
      <c r="A154" s="3"/>
      <c r="B154" s="3"/>
      <c r="C154" s="3"/>
      <c r="D154" s="6"/>
      <c r="E154" s="6"/>
      <c r="F154" s="6"/>
      <c r="G154" s="6"/>
      <c r="H154" s="6"/>
      <c r="I154" s="6"/>
      <c r="J154" s="6"/>
      <c r="K154" s="6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.75" customHeight="1">
      <c r="A155" s="3"/>
      <c r="B155" s="3"/>
      <c r="C155" s="3"/>
      <c r="D155" s="6"/>
      <c r="E155" s="6"/>
      <c r="F155" s="6"/>
      <c r="G155" s="6"/>
      <c r="H155" s="6"/>
      <c r="I155" s="6"/>
      <c r="J155" s="6"/>
      <c r="K155" s="6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.75" customHeight="1">
      <c r="A156" s="3"/>
      <c r="B156" s="3"/>
      <c r="C156" s="3"/>
      <c r="D156" s="6"/>
      <c r="E156" s="6"/>
      <c r="F156" s="6"/>
      <c r="G156" s="6"/>
      <c r="H156" s="6"/>
      <c r="I156" s="6"/>
      <c r="J156" s="6"/>
      <c r="K156" s="6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.75" customHeight="1">
      <c r="A157" s="3"/>
      <c r="B157" s="3"/>
      <c r="C157" s="3"/>
      <c r="D157" s="6"/>
      <c r="E157" s="6"/>
      <c r="F157" s="6"/>
      <c r="G157" s="6"/>
      <c r="H157" s="6"/>
      <c r="I157" s="6"/>
      <c r="J157" s="6"/>
      <c r="K157" s="6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.75" customHeight="1">
      <c r="A158" s="3"/>
      <c r="B158" s="3"/>
      <c r="C158" s="3"/>
      <c r="D158" s="6"/>
      <c r="E158" s="6"/>
      <c r="F158" s="6"/>
      <c r="G158" s="6"/>
      <c r="H158" s="6"/>
      <c r="I158" s="6"/>
      <c r="J158" s="6"/>
      <c r="K158" s="6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.75" customHeight="1">
      <c r="A159" s="3"/>
      <c r="B159" s="3"/>
      <c r="C159" s="3"/>
      <c r="D159" s="6"/>
      <c r="E159" s="6"/>
      <c r="F159" s="6"/>
      <c r="G159" s="6"/>
      <c r="H159" s="6"/>
      <c r="I159" s="6"/>
      <c r="J159" s="6"/>
      <c r="K159" s="6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.75" customHeight="1">
      <c r="A160" s="3"/>
      <c r="B160" s="3"/>
      <c r="C160" s="3"/>
      <c r="D160" s="6"/>
      <c r="E160" s="6"/>
      <c r="F160" s="6"/>
      <c r="G160" s="6"/>
      <c r="H160" s="6"/>
      <c r="I160" s="6"/>
      <c r="J160" s="6"/>
      <c r="K160" s="6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.75" customHeight="1">
      <c r="A161" s="3"/>
      <c r="B161" s="3"/>
      <c r="C161" s="3"/>
      <c r="D161" s="6"/>
      <c r="E161" s="6"/>
      <c r="F161" s="6"/>
      <c r="G161" s="6"/>
      <c r="H161" s="6"/>
      <c r="I161" s="6"/>
      <c r="J161" s="6"/>
      <c r="K161" s="6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.75" customHeight="1">
      <c r="A162" s="3"/>
      <c r="B162" s="3"/>
      <c r="C162" s="3"/>
      <c r="D162" s="6"/>
      <c r="E162" s="6"/>
      <c r="F162" s="6"/>
      <c r="G162" s="6"/>
      <c r="H162" s="6"/>
      <c r="I162" s="6"/>
      <c r="J162" s="6"/>
      <c r="K162" s="6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.75" customHeight="1">
      <c r="A163" s="3"/>
      <c r="B163" s="3"/>
      <c r="C163" s="3"/>
      <c r="D163" s="6"/>
      <c r="E163" s="6"/>
      <c r="F163" s="6"/>
      <c r="G163" s="6"/>
      <c r="H163" s="6"/>
      <c r="I163" s="6"/>
      <c r="J163" s="6"/>
      <c r="K163" s="6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.75" customHeight="1">
      <c r="A164" s="3"/>
      <c r="B164" s="3"/>
      <c r="C164" s="3"/>
      <c r="D164" s="6"/>
      <c r="E164" s="6"/>
      <c r="F164" s="6"/>
      <c r="G164" s="6"/>
      <c r="H164" s="6"/>
      <c r="I164" s="6"/>
      <c r="J164" s="6"/>
      <c r="K164" s="6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.75" customHeight="1">
      <c r="A165" s="3"/>
      <c r="B165" s="3"/>
      <c r="C165" s="3"/>
      <c r="D165" s="6"/>
      <c r="E165" s="6"/>
      <c r="F165" s="6"/>
      <c r="G165" s="6"/>
      <c r="H165" s="6"/>
      <c r="I165" s="6"/>
      <c r="J165" s="6"/>
      <c r="K165" s="6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.75" customHeight="1">
      <c r="A166" s="3"/>
      <c r="B166" s="3"/>
      <c r="C166" s="3"/>
      <c r="D166" s="6"/>
      <c r="E166" s="6"/>
      <c r="F166" s="6"/>
      <c r="G166" s="6"/>
      <c r="H166" s="6"/>
      <c r="I166" s="6"/>
      <c r="J166" s="6"/>
      <c r="K166" s="6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.75" customHeight="1">
      <c r="A167" s="3"/>
      <c r="B167" s="3"/>
      <c r="C167" s="3"/>
      <c r="D167" s="6"/>
      <c r="E167" s="6"/>
      <c r="F167" s="6"/>
      <c r="G167" s="6"/>
      <c r="H167" s="6"/>
      <c r="I167" s="6"/>
      <c r="J167" s="6"/>
      <c r="K167" s="6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.75" customHeight="1">
      <c r="A168" s="3"/>
      <c r="B168" s="3"/>
      <c r="C168" s="3"/>
      <c r="D168" s="6"/>
      <c r="E168" s="6"/>
      <c r="F168" s="6"/>
      <c r="G168" s="6"/>
      <c r="H168" s="6"/>
      <c r="I168" s="6"/>
      <c r="J168" s="6"/>
      <c r="K168" s="6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.75" customHeight="1">
      <c r="A169" s="3"/>
      <c r="B169" s="3"/>
      <c r="C169" s="3"/>
      <c r="D169" s="6"/>
      <c r="E169" s="6"/>
      <c r="F169" s="6"/>
      <c r="G169" s="6"/>
      <c r="H169" s="6"/>
      <c r="I169" s="6"/>
      <c r="J169" s="6"/>
      <c r="K169" s="6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.75" customHeight="1">
      <c r="A170" s="3"/>
      <c r="B170" s="3"/>
      <c r="C170" s="3"/>
      <c r="D170" s="6"/>
      <c r="E170" s="6"/>
      <c r="F170" s="6"/>
      <c r="G170" s="6"/>
      <c r="H170" s="6"/>
      <c r="I170" s="6"/>
      <c r="J170" s="6"/>
      <c r="K170" s="6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.75" customHeight="1">
      <c r="A171" s="3"/>
      <c r="B171" s="3"/>
      <c r="C171" s="3"/>
      <c r="D171" s="6"/>
      <c r="E171" s="6"/>
      <c r="F171" s="6"/>
      <c r="G171" s="6"/>
      <c r="H171" s="6"/>
      <c r="I171" s="6"/>
      <c r="J171" s="6"/>
      <c r="K171" s="6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.75" customHeight="1">
      <c r="A172" s="3"/>
      <c r="B172" s="3"/>
      <c r="C172" s="3"/>
      <c r="D172" s="6"/>
      <c r="E172" s="6"/>
      <c r="F172" s="6"/>
      <c r="G172" s="6"/>
      <c r="H172" s="6"/>
      <c r="I172" s="6"/>
      <c r="J172" s="6"/>
      <c r="K172" s="6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.75" customHeight="1">
      <c r="A173" s="3"/>
      <c r="B173" s="3"/>
      <c r="C173" s="3"/>
      <c r="D173" s="6"/>
      <c r="E173" s="6"/>
      <c r="F173" s="6"/>
      <c r="G173" s="6"/>
      <c r="H173" s="6"/>
      <c r="I173" s="6"/>
      <c r="J173" s="6"/>
      <c r="K173" s="6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.75" customHeight="1">
      <c r="A174" s="3"/>
      <c r="B174" s="3"/>
      <c r="C174" s="3"/>
      <c r="D174" s="6"/>
      <c r="E174" s="6"/>
      <c r="F174" s="6"/>
      <c r="G174" s="6"/>
      <c r="H174" s="6"/>
      <c r="I174" s="6"/>
      <c r="J174" s="6"/>
      <c r="K174" s="6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.75" customHeight="1">
      <c r="A175" s="3"/>
      <c r="B175" s="3"/>
      <c r="C175" s="3"/>
      <c r="D175" s="6"/>
      <c r="E175" s="6"/>
      <c r="F175" s="6"/>
      <c r="G175" s="6"/>
      <c r="H175" s="6"/>
      <c r="I175" s="6"/>
      <c r="J175" s="6"/>
      <c r="K175" s="6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.75" customHeight="1">
      <c r="A176" s="3"/>
      <c r="B176" s="3"/>
      <c r="C176" s="3"/>
      <c r="D176" s="6"/>
      <c r="E176" s="6"/>
      <c r="F176" s="6"/>
      <c r="G176" s="6"/>
      <c r="H176" s="6"/>
      <c r="I176" s="6"/>
      <c r="J176" s="6"/>
      <c r="K176" s="6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.75" customHeight="1">
      <c r="A177" s="3"/>
      <c r="B177" s="3"/>
      <c r="C177" s="3"/>
      <c r="D177" s="6"/>
      <c r="E177" s="6"/>
      <c r="F177" s="6"/>
      <c r="G177" s="6"/>
      <c r="H177" s="6"/>
      <c r="I177" s="6"/>
      <c r="J177" s="6"/>
      <c r="K177" s="6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.75" customHeight="1">
      <c r="A178" s="3"/>
      <c r="B178" s="3"/>
      <c r="C178" s="3"/>
      <c r="D178" s="6"/>
      <c r="E178" s="6"/>
      <c r="F178" s="6"/>
      <c r="G178" s="6"/>
      <c r="H178" s="6"/>
      <c r="I178" s="6"/>
      <c r="J178" s="6"/>
      <c r="K178" s="6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.75" customHeight="1">
      <c r="A179" s="3"/>
      <c r="B179" s="3"/>
      <c r="C179" s="3"/>
      <c r="D179" s="6"/>
      <c r="E179" s="6"/>
      <c r="F179" s="6"/>
      <c r="G179" s="6"/>
      <c r="H179" s="6"/>
      <c r="I179" s="6"/>
      <c r="J179" s="6"/>
      <c r="K179" s="6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.75" customHeight="1">
      <c r="A180" s="3"/>
      <c r="B180" s="3"/>
      <c r="C180" s="3"/>
      <c r="D180" s="6"/>
      <c r="E180" s="6"/>
      <c r="F180" s="6"/>
      <c r="G180" s="6"/>
      <c r="H180" s="6"/>
      <c r="I180" s="6"/>
      <c r="J180" s="6"/>
      <c r="K180" s="6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.75" customHeight="1">
      <c r="A181" s="3"/>
      <c r="B181" s="3"/>
      <c r="C181" s="3"/>
      <c r="D181" s="6"/>
      <c r="E181" s="6"/>
      <c r="F181" s="6"/>
      <c r="G181" s="6"/>
      <c r="H181" s="6"/>
      <c r="I181" s="6"/>
      <c r="J181" s="6"/>
      <c r="K181" s="6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.75" customHeight="1">
      <c r="A182" s="3"/>
      <c r="B182" s="3"/>
      <c r="C182" s="3"/>
      <c r="D182" s="6"/>
      <c r="E182" s="6"/>
      <c r="F182" s="6"/>
      <c r="G182" s="6"/>
      <c r="H182" s="6"/>
      <c r="I182" s="6"/>
      <c r="J182" s="6"/>
      <c r="K182" s="6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.75" customHeight="1">
      <c r="A183" s="3"/>
      <c r="B183" s="3"/>
      <c r="C183" s="3"/>
      <c r="D183" s="6"/>
      <c r="E183" s="6"/>
      <c r="F183" s="6"/>
      <c r="G183" s="6"/>
      <c r="H183" s="6"/>
      <c r="I183" s="6"/>
      <c r="J183" s="6"/>
      <c r="K183" s="6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.75" customHeight="1">
      <c r="A184" s="3"/>
      <c r="B184" s="3"/>
      <c r="C184" s="3"/>
      <c r="D184" s="6"/>
      <c r="E184" s="6"/>
      <c r="F184" s="6"/>
      <c r="G184" s="6"/>
      <c r="H184" s="6"/>
      <c r="I184" s="6"/>
      <c r="J184" s="6"/>
      <c r="K184" s="6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.75" customHeight="1">
      <c r="A185" s="3"/>
      <c r="B185" s="3"/>
      <c r="C185" s="3"/>
      <c r="D185" s="6"/>
      <c r="E185" s="6"/>
      <c r="F185" s="6"/>
      <c r="G185" s="6"/>
      <c r="H185" s="6"/>
      <c r="I185" s="6"/>
      <c r="J185" s="6"/>
      <c r="K185" s="6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.75" customHeight="1">
      <c r="A186" s="3"/>
      <c r="B186" s="3"/>
      <c r="C186" s="3"/>
      <c r="D186" s="6"/>
      <c r="E186" s="6"/>
      <c r="F186" s="6"/>
      <c r="G186" s="6"/>
      <c r="H186" s="6"/>
      <c r="I186" s="6"/>
      <c r="J186" s="6"/>
      <c r="K186" s="6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.75" customHeight="1">
      <c r="A187" s="3"/>
      <c r="B187" s="3"/>
      <c r="C187" s="3"/>
      <c r="D187" s="6"/>
      <c r="E187" s="6"/>
      <c r="F187" s="6"/>
      <c r="G187" s="6"/>
      <c r="H187" s="6"/>
      <c r="I187" s="6"/>
      <c r="J187" s="6"/>
      <c r="K187" s="6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.75" customHeight="1">
      <c r="A188" s="3"/>
      <c r="B188" s="3"/>
      <c r="C188" s="3"/>
      <c r="D188" s="6"/>
      <c r="E188" s="6"/>
      <c r="F188" s="6"/>
      <c r="G188" s="6"/>
      <c r="H188" s="6"/>
      <c r="I188" s="6"/>
      <c r="J188" s="6"/>
      <c r="K188" s="6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.75" customHeight="1">
      <c r="A189" s="3"/>
      <c r="B189" s="3"/>
      <c r="C189" s="3"/>
      <c r="D189" s="6"/>
      <c r="E189" s="6"/>
      <c r="F189" s="6"/>
      <c r="G189" s="6"/>
      <c r="H189" s="6"/>
      <c r="I189" s="6"/>
      <c r="J189" s="6"/>
      <c r="K189" s="6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.75" customHeight="1">
      <c r="A190" s="3"/>
      <c r="B190" s="3"/>
      <c r="C190" s="3"/>
      <c r="D190" s="6"/>
      <c r="E190" s="6"/>
      <c r="F190" s="6"/>
      <c r="G190" s="6"/>
      <c r="H190" s="6"/>
      <c r="I190" s="6"/>
      <c r="J190" s="6"/>
      <c r="K190" s="6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.75" customHeight="1">
      <c r="A191" s="3"/>
      <c r="B191" s="3"/>
      <c r="C191" s="3"/>
      <c r="D191" s="6"/>
      <c r="E191" s="6"/>
      <c r="F191" s="6"/>
      <c r="G191" s="6"/>
      <c r="H191" s="6"/>
      <c r="I191" s="6"/>
      <c r="J191" s="6"/>
      <c r="K191" s="6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.75" customHeight="1">
      <c r="A192" s="3"/>
      <c r="B192" s="3"/>
      <c r="C192" s="3"/>
      <c r="D192" s="6"/>
      <c r="E192" s="6"/>
      <c r="F192" s="6"/>
      <c r="G192" s="6"/>
      <c r="H192" s="6"/>
      <c r="I192" s="6"/>
      <c r="J192" s="6"/>
      <c r="K192" s="6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.75" customHeight="1">
      <c r="A193" s="3"/>
      <c r="B193" s="3"/>
      <c r="C193" s="3"/>
      <c r="D193" s="6"/>
      <c r="E193" s="6"/>
      <c r="F193" s="6"/>
      <c r="G193" s="6"/>
      <c r="H193" s="6"/>
      <c r="I193" s="6"/>
      <c r="J193" s="6"/>
      <c r="K193" s="6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.75" customHeight="1">
      <c r="A194" s="3"/>
      <c r="B194" s="3"/>
      <c r="C194" s="3"/>
      <c r="D194" s="6"/>
      <c r="E194" s="6"/>
      <c r="F194" s="6"/>
      <c r="G194" s="6"/>
      <c r="H194" s="6"/>
      <c r="I194" s="6"/>
      <c r="J194" s="6"/>
      <c r="K194" s="6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.75" customHeight="1">
      <c r="A195" s="3"/>
      <c r="B195" s="3"/>
      <c r="C195" s="3"/>
      <c r="D195" s="6"/>
      <c r="E195" s="6"/>
      <c r="F195" s="6"/>
      <c r="G195" s="6"/>
      <c r="H195" s="6"/>
      <c r="I195" s="6"/>
      <c r="J195" s="6"/>
      <c r="K195" s="6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.75" customHeight="1">
      <c r="A196" s="3"/>
      <c r="B196" s="3"/>
      <c r="C196" s="3"/>
      <c r="D196" s="6"/>
      <c r="E196" s="6"/>
      <c r="F196" s="6"/>
      <c r="G196" s="6"/>
      <c r="H196" s="6"/>
      <c r="I196" s="6"/>
      <c r="J196" s="6"/>
      <c r="K196" s="6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.75" customHeight="1">
      <c r="A197" s="3"/>
      <c r="B197" s="3"/>
      <c r="C197" s="3"/>
      <c r="D197" s="6"/>
      <c r="E197" s="6"/>
      <c r="F197" s="6"/>
      <c r="G197" s="6"/>
      <c r="H197" s="6"/>
      <c r="I197" s="6"/>
      <c r="J197" s="6"/>
      <c r="K197" s="6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.75" customHeight="1">
      <c r="A198" s="3"/>
      <c r="B198" s="3"/>
      <c r="C198" s="3"/>
      <c r="D198" s="6"/>
      <c r="E198" s="6"/>
      <c r="F198" s="6"/>
      <c r="G198" s="6"/>
      <c r="H198" s="6"/>
      <c r="I198" s="6"/>
      <c r="J198" s="6"/>
      <c r="K198" s="6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.75" customHeight="1">
      <c r="A199" s="3"/>
      <c r="B199" s="3"/>
      <c r="C199" s="3"/>
      <c r="D199" s="6"/>
      <c r="E199" s="6"/>
      <c r="F199" s="6"/>
      <c r="G199" s="6"/>
      <c r="H199" s="6"/>
      <c r="I199" s="6"/>
      <c r="J199" s="6"/>
      <c r="K199" s="6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.75" customHeight="1">
      <c r="A200" s="3"/>
      <c r="B200" s="3"/>
      <c r="C200" s="3"/>
      <c r="D200" s="6"/>
      <c r="E200" s="6"/>
      <c r="F200" s="6"/>
      <c r="G200" s="6"/>
      <c r="H200" s="6"/>
      <c r="I200" s="6"/>
      <c r="J200" s="6"/>
      <c r="K200" s="6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.75" customHeight="1">
      <c r="A201" s="3"/>
      <c r="B201" s="3"/>
      <c r="C201" s="3"/>
      <c r="D201" s="6"/>
      <c r="E201" s="6"/>
      <c r="F201" s="6"/>
      <c r="G201" s="6"/>
      <c r="H201" s="6"/>
      <c r="I201" s="6"/>
      <c r="J201" s="6"/>
      <c r="K201" s="6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.75" customHeight="1">
      <c r="A202" s="3"/>
      <c r="B202" s="3"/>
      <c r="C202" s="3"/>
      <c r="D202" s="6"/>
      <c r="E202" s="6"/>
      <c r="F202" s="6"/>
      <c r="G202" s="6"/>
      <c r="H202" s="6"/>
      <c r="I202" s="6"/>
      <c r="J202" s="6"/>
      <c r="K202" s="6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.75" customHeight="1">
      <c r="A203" s="3"/>
      <c r="B203" s="3"/>
      <c r="C203" s="3"/>
      <c r="D203" s="6"/>
      <c r="E203" s="6"/>
      <c r="F203" s="6"/>
      <c r="G203" s="6"/>
      <c r="H203" s="6"/>
      <c r="I203" s="6"/>
      <c r="J203" s="6"/>
      <c r="K203" s="6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.75" customHeight="1">
      <c r="A204" s="3"/>
      <c r="B204" s="3"/>
      <c r="C204" s="3"/>
      <c r="D204" s="6"/>
      <c r="E204" s="6"/>
      <c r="F204" s="6"/>
      <c r="G204" s="6"/>
      <c r="H204" s="6"/>
      <c r="I204" s="6"/>
      <c r="J204" s="6"/>
      <c r="K204" s="6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.75" customHeight="1">
      <c r="A205" s="3"/>
      <c r="B205" s="3"/>
      <c r="C205" s="3"/>
      <c r="D205" s="6"/>
      <c r="E205" s="6"/>
      <c r="F205" s="6"/>
      <c r="G205" s="6"/>
      <c r="H205" s="6"/>
      <c r="I205" s="6"/>
      <c r="J205" s="6"/>
      <c r="K205" s="6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.75" customHeight="1">
      <c r="A206" s="3"/>
      <c r="B206" s="3"/>
      <c r="C206" s="3"/>
      <c r="D206" s="6"/>
      <c r="E206" s="6"/>
      <c r="F206" s="6"/>
      <c r="G206" s="6"/>
      <c r="H206" s="6"/>
      <c r="I206" s="6"/>
      <c r="J206" s="6"/>
      <c r="K206" s="6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.75" customHeight="1">
      <c r="A207" s="3"/>
      <c r="B207" s="3"/>
      <c r="C207" s="3"/>
      <c r="D207" s="6"/>
      <c r="E207" s="6"/>
      <c r="F207" s="6"/>
      <c r="G207" s="6"/>
      <c r="H207" s="6"/>
      <c r="I207" s="6"/>
      <c r="J207" s="6"/>
      <c r="K207" s="6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.75" customHeight="1">
      <c r="A208" s="3"/>
      <c r="B208" s="3"/>
      <c r="C208" s="3"/>
      <c r="D208" s="6"/>
      <c r="E208" s="6"/>
      <c r="F208" s="6"/>
      <c r="G208" s="6"/>
      <c r="H208" s="6"/>
      <c r="I208" s="6"/>
      <c r="J208" s="6"/>
      <c r="K208" s="6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.75" customHeight="1">
      <c r="A209" s="3"/>
      <c r="B209" s="3"/>
      <c r="C209" s="3"/>
      <c r="D209" s="6"/>
      <c r="E209" s="6"/>
      <c r="F209" s="6"/>
      <c r="G209" s="6"/>
      <c r="H209" s="6"/>
      <c r="I209" s="6"/>
      <c r="J209" s="6"/>
      <c r="K209" s="6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.75" customHeight="1">
      <c r="A210" s="3"/>
      <c r="B210" s="3"/>
      <c r="C210" s="3"/>
      <c r="D210" s="6"/>
      <c r="E210" s="6"/>
      <c r="F210" s="6"/>
      <c r="G210" s="6"/>
      <c r="H210" s="6"/>
      <c r="I210" s="6"/>
      <c r="J210" s="6"/>
      <c r="K210" s="6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.75" customHeight="1">
      <c r="A211" s="3"/>
      <c r="B211" s="3"/>
      <c r="C211" s="3"/>
      <c r="D211" s="6"/>
      <c r="E211" s="6"/>
      <c r="F211" s="6"/>
      <c r="G211" s="6"/>
      <c r="H211" s="6"/>
      <c r="I211" s="6"/>
      <c r="J211" s="6"/>
      <c r="K211" s="6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.75" customHeight="1">
      <c r="A212" s="3"/>
      <c r="B212" s="3"/>
      <c r="C212" s="3"/>
      <c r="D212" s="6"/>
      <c r="E212" s="6"/>
      <c r="F212" s="6"/>
      <c r="G212" s="6"/>
      <c r="H212" s="6"/>
      <c r="I212" s="6"/>
      <c r="J212" s="6"/>
      <c r="K212" s="6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.75" customHeight="1">
      <c r="A213" s="3"/>
      <c r="B213" s="3"/>
      <c r="C213" s="3"/>
      <c r="D213" s="6"/>
      <c r="E213" s="6"/>
      <c r="F213" s="6"/>
      <c r="G213" s="6"/>
      <c r="H213" s="6"/>
      <c r="I213" s="6"/>
      <c r="J213" s="6"/>
      <c r="K213" s="6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.75" customHeight="1">
      <c r="A214" s="3"/>
      <c r="B214" s="3"/>
      <c r="C214" s="3"/>
      <c r="D214" s="6"/>
      <c r="E214" s="6"/>
      <c r="F214" s="6"/>
      <c r="G214" s="6"/>
      <c r="H214" s="6"/>
      <c r="I214" s="6"/>
      <c r="J214" s="6"/>
      <c r="K214" s="6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.75" customHeight="1">
      <c r="A215" s="3"/>
      <c r="B215" s="3"/>
      <c r="C215" s="3"/>
      <c r="D215" s="6"/>
      <c r="E215" s="6"/>
      <c r="F215" s="6"/>
      <c r="G215" s="6"/>
      <c r="H215" s="6"/>
      <c r="I215" s="6"/>
      <c r="J215" s="6"/>
      <c r="K215" s="6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.75" customHeight="1">
      <c r="A216" s="3"/>
      <c r="B216" s="3"/>
      <c r="C216" s="3"/>
      <c r="D216" s="6"/>
      <c r="E216" s="6"/>
      <c r="F216" s="6"/>
      <c r="G216" s="6"/>
      <c r="H216" s="6"/>
      <c r="I216" s="6"/>
      <c r="J216" s="6"/>
      <c r="K216" s="6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.75" customHeight="1">
      <c r="A217" s="3"/>
      <c r="B217" s="3"/>
      <c r="C217" s="3"/>
      <c r="D217" s="6"/>
      <c r="E217" s="6"/>
      <c r="F217" s="6"/>
      <c r="G217" s="6"/>
      <c r="H217" s="6"/>
      <c r="I217" s="6"/>
      <c r="J217" s="6"/>
      <c r="K217" s="6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.75" customHeight="1">
      <c r="A218" s="3"/>
      <c r="B218" s="3"/>
      <c r="C218" s="3"/>
      <c r="D218" s="6"/>
      <c r="E218" s="6"/>
      <c r="F218" s="6"/>
      <c r="G218" s="6"/>
      <c r="H218" s="6"/>
      <c r="I218" s="6"/>
      <c r="J218" s="6"/>
      <c r="K218" s="6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.75" customHeight="1">
      <c r="A219" s="3"/>
      <c r="B219" s="3"/>
      <c r="C219" s="3"/>
      <c r="D219" s="6"/>
      <c r="E219" s="6"/>
      <c r="F219" s="6"/>
      <c r="G219" s="6"/>
      <c r="H219" s="6"/>
      <c r="I219" s="6"/>
      <c r="J219" s="6"/>
      <c r="K219" s="6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.75" customHeight="1">
      <c r="A220" s="3"/>
      <c r="B220" s="3"/>
      <c r="C220" s="3"/>
      <c r="D220" s="6"/>
      <c r="E220" s="6"/>
      <c r="F220" s="6"/>
      <c r="G220" s="6"/>
      <c r="H220" s="6"/>
      <c r="I220" s="6"/>
      <c r="J220" s="6"/>
      <c r="K220" s="6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.75" customHeight="1">
      <c r="A221" s="3"/>
      <c r="B221" s="3"/>
      <c r="C221" s="3"/>
      <c r="D221" s="6"/>
      <c r="E221" s="6"/>
      <c r="F221" s="6"/>
      <c r="G221" s="6"/>
      <c r="H221" s="6"/>
      <c r="I221" s="6"/>
      <c r="J221" s="6"/>
      <c r="K221" s="6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.75" customHeight="1">
      <c r="A222" s="3"/>
      <c r="B222" s="3"/>
      <c r="C222" s="3"/>
      <c r="D222" s="6"/>
      <c r="E222" s="6"/>
      <c r="F222" s="6"/>
      <c r="G222" s="6"/>
      <c r="H222" s="6"/>
      <c r="I222" s="6"/>
      <c r="J222" s="6"/>
      <c r="K222" s="6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.75" customHeight="1">
      <c r="A223" s="3"/>
      <c r="B223" s="3"/>
      <c r="C223" s="3"/>
      <c r="D223" s="6"/>
      <c r="E223" s="6"/>
      <c r="F223" s="6"/>
      <c r="G223" s="6"/>
      <c r="H223" s="6"/>
      <c r="I223" s="6"/>
      <c r="J223" s="6"/>
      <c r="K223" s="6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.75" customHeight="1">
      <c r="A224" s="3"/>
      <c r="B224" s="3"/>
      <c r="C224" s="3"/>
      <c r="D224" s="6"/>
      <c r="E224" s="6"/>
      <c r="F224" s="6"/>
      <c r="G224" s="6"/>
      <c r="H224" s="6"/>
      <c r="I224" s="6"/>
      <c r="J224" s="6"/>
      <c r="K224" s="6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.75" customHeight="1">
      <c r="A225" s="3"/>
      <c r="B225" s="3"/>
      <c r="C225" s="3"/>
      <c r="D225" s="6"/>
      <c r="E225" s="6"/>
      <c r="F225" s="6"/>
      <c r="G225" s="6"/>
      <c r="H225" s="6"/>
      <c r="I225" s="6"/>
      <c r="J225" s="6"/>
      <c r="K225" s="6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.75" customHeight="1">
      <c r="A226" s="3"/>
      <c r="B226" s="3"/>
      <c r="C226" s="3"/>
      <c r="D226" s="6"/>
      <c r="E226" s="6"/>
      <c r="F226" s="6"/>
      <c r="G226" s="6"/>
      <c r="H226" s="6"/>
      <c r="I226" s="6"/>
      <c r="J226" s="6"/>
      <c r="K226" s="6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.75" customHeight="1">
      <c r="A227" s="3"/>
      <c r="B227" s="3"/>
      <c r="C227" s="3"/>
      <c r="D227" s="6"/>
      <c r="E227" s="6"/>
      <c r="F227" s="6"/>
      <c r="G227" s="6"/>
      <c r="H227" s="6"/>
      <c r="I227" s="6"/>
      <c r="J227" s="6"/>
      <c r="K227" s="6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.75" customHeight="1">
      <c r="A228" s="3"/>
      <c r="B228" s="3"/>
      <c r="C228" s="3"/>
      <c r="D228" s="6"/>
      <c r="E228" s="6"/>
      <c r="F228" s="6"/>
      <c r="G228" s="6"/>
      <c r="H228" s="6"/>
      <c r="I228" s="6"/>
      <c r="J228" s="6"/>
      <c r="K228" s="6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.75" customHeight="1">
      <c r="A229" s="3"/>
      <c r="B229" s="3"/>
      <c r="C229" s="3"/>
      <c r="D229" s="6"/>
      <c r="E229" s="6"/>
      <c r="F229" s="6"/>
      <c r="G229" s="6"/>
      <c r="H229" s="6"/>
      <c r="I229" s="6"/>
      <c r="J229" s="6"/>
      <c r="K229" s="6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.75" customHeight="1">
      <c r="A230" s="3"/>
      <c r="B230" s="3"/>
      <c r="C230" s="3"/>
      <c r="D230" s="6"/>
      <c r="E230" s="6"/>
      <c r="F230" s="6"/>
      <c r="G230" s="6"/>
      <c r="H230" s="6"/>
      <c r="I230" s="6"/>
      <c r="J230" s="6"/>
      <c r="K230" s="6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.75" customHeight="1">
      <c r="A231" s="3"/>
      <c r="B231" s="3"/>
      <c r="C231" s="3"/>
      <c r="D231" s="6"/>
      <c r="E231" s="6"/>
      <c r="F231" s="6"/>
      <c r="G231" s="6"/>
      <c r="H231" s="6"/>
      <c r="I231" s="6"/>
      <c r="J231" s="6"/>
      <c r="K231" s="6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.75" customHeight="1">
      <c r="A232" s="3"/>
      <c r="B232" s="3"/>
      <c r="C232" s="3"/>
      <c r="D232" s="6"/>
      <c r="E232" s="6"/>
      <c r="F232" s="6"/>
      <c r="G232" s="6"/>
      <c r="H232" s="6"/>
      <c r="I232" s="6"/>
      <c r="J232" s="6"/>
      <c r="K232" s="6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.75" customHeight="1">
      <c r="A233" s="3"/>
      <c r="B233" s="3"/>
      <c r="C233" s="3"/>
      <c r="D233" s="6"/>
      <c r="E233" s="6"/>
      <c r="F233" s="6"/>
      <c r="G233" s="6"/>
      <c r="H233" s="6"/>
      <c r="I233" s="6"/>
      <c r="J233" s="6"/>
      <c r="K233" s="6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.75" customHeight="1">
      <c r="A234" s="3"/>
      <c r="B234" s="3"/>
      <c r="C234" s="3"/>
      <c r="D234" s="6"/>
      <c r="E234" s="6"/>
      <c r="F234" s="6"/>
      <c r="G234" s="6"/>
      <c r="H234" s="6"/>
      <c r="I234" s="6"/>
      <c r="J234" s="6"/>
      <c r="K234" s="6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.75" customHeight="1">
      <c r="A235" s="3"/>
      <c r="B235" s="3"/>
      <c r="C235" s="3"/>
      <c r="D235" s="6"/>
      <c r="E235" s="6"/>
      <c r="F235" s="6"/>
      <c r="G235" s="6"/>
      <c r="H235" s="6"/>
      <c r="I235" s="6"/>
      <c r="J235" s="6"/>
      <c r="K235" s="6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.75" customHeight="1">
      <c r="A236" s="3"/>
      <c r="B236" s="3"/>
      <c r="C236" s="3"/>
      <c r="D236" s="6"/>
      <c r="E236" s="6"/>
      <c r="F236" s="6"/>
      <c r="G236" s="6"/>
      <c r="H236" s="6"/>
      <c r="I236" s="6"/>
      <c r="J236" s="6"/>
      <c r="K236" s="6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.75" customHeight="1">
      <c r="A237" s="3"/>
      <c r="B237" s="3"/>
      <c r="C237" s="3"/>
      <c r="D237" s="6"/>
      <c r="E237" s="6"/>
      <c r="F237" s="6"/>
      <c r="G237" s="6"/>
      <c r="H237" s="6"/>
      <c r="I237" s="6"/>
      <c r="J237" s="6"/>
      <c r="K237" s="6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.75" customHeight="1">
      <c r="A238" s="3"/>
      <c r="B238" s="3"/>
      <c r="C238" s="3"/>
      <c r="D238" s="6"/>
      <c r="E238" s="6"/>
      <c r="F238" s="6"/>
      <c r="G238" s="6"/>
      <c r="H238" s="6"/>
      <c r="I238" s="6"/>
      <c r="J238" s="6"/>
      <c r="K238" s="6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.75" customHeight="1">
      <c r="A239" s="3"/>
      <c r="B239" s="3"/>
      <c r="C239" s="3"/>
      <c r="D239" s="6"/>
      <c r="E239" s="6"/>
      <c r="F239" s="6"/>
      <c r="G239" s="6"/>
      <c r="H239" s="6"/>
      <c r="I239" s="6"/>
      <c r="J239" s="6"/>
      <c r="K239" s="6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.75" customHeight="1">
      <c r="A240" s="3"/>
      <c r="B240" s="3"/>
      <c r="C240" s="3"/>
      <c r="D240" s="6"/>
      <c r="E240" s="6"/>
      <c r="F240" s="6"/>
      <c r="G240" s="6"/>
      <c r="H240" s="6"/>
      <c r="I240" s="6"/>
      <c r="J240" s="6"/>
      <c r="K240" s="6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.75" customHeight="1">
      <c r="A241" s="3"/>
      <c r="B241" s="3"/>
      <c r="C241" s="3"/>
      <c r="D241" s="6"/>
      <c r="E241" s="6"/>
      <c r="F241" s="6"/>
      <c r="G241" s="6"/>
      <c r="H241" s="6"/>
      <c r="I241" s="6"/>
      <c r="J241" s="6"/>
      <c r="K241" s="6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.75" customHeight="1">
      <c r="A242" s="3"/>
      <c r="B242" s="3"/>
      <c r="C242" s="3"/>
      <c r="D242" s="6"/>
      <c r="E242" s="6"/>
      <c r="F242" s="6"/>
      <c r="G242" s="6"/>
      <c r="H242" s="6"/>
      <c r="I242" s="6"/>
      <c r="J242" s="6"/>
      <c r="K242" s="6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.75" customHeight="1">
      <c r="A243" s="3"/>
      <c r="B243" s="3"/>
      <c r="C243" s="3"/>
      <c r="D243" s="6"/>
      <c r="E243" s="6"/>
      <c r="F243" s="6"/>
      <c r="G243" s="6"/>
      <c r="H243" s="6"/>
      <c r="I243" s="6"/>
      <c r="J243" s="6"/>
      <c r="K243" s="6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.75" customHeight="1">
      <c r="A244" s="3"/>
      <c r="B244" s="3"/>
      <c r="C244" s="3"/>
      <c r="D244" s="6"/>
      <c r="E244" s="6"/>
      <c r="F244" s="6"/>
      <c r="G244" s="6"/>
      <c r="H244" s="6"/>
      <c r="I244" s="6"/>
      <c r="J244" s="6"/>
      <c r="K244" s="6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.75" customHeight="1">
      <c r="A245" s="3"/>
      <c r="B245" s="3"/>
      <c r="C245" s="3"/>
      <c r="D245" s="6"/>
      <c r="E245" s="6"/>
      <c r="F245" s="6"/>
      <c r="G245" s="6"/>
      <c r="H245" s="6"/>
      <c r="I245" s="6"/>
      <c r="J245" s="6"/>
      <c r="K245" s="6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.75" customHeight="1">
      <c r="A246" s="3"/>
      <c r="B246" s="3"/>
      <c r="C246" s="3"/>
      <c r="D246" s="6"/>
      <c r="E246" s="6"/>
      <c r="F246" s="6"/>
      <c r="G246" s="6"/>
      <c r="H246" s="6"/>
      <c r="I246" s="6"/>
      <c r="J246" s="6"/>
      <c r="K246" s="6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.75" customHeight="1">
      <c r="A247" s="3"/>
      <c r="B247" s="3"/>
      <c r="C247" s="3"/>
      <c r="D247" s="6"/>
      <c r="E247" s="6"/>
      <c r="F247" s="6"/>
      <c r="G247" s="6"/>
      <c r="H247" s="6"/>
      <c r="I247" s="6"/>
      <c r="J247" s="6"/>
      <c r="K247" s="6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.75" customHeight="1">
      <c r="A248" s="3"/>
      <c r="B248" s="3"/>
      <c r="C248" s="3"/>
      <c r="D248" s="6"/>
      <c r="E248" s="6"/>
      <c r="F248" s="6"/>
      <c r="G248" s="6"/>
      <c r="H248" s="6"/>
      <c r="I248" s="6"/>
      <c r="J248" s="6"/>
      <c r="K248" s="6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.75" customHeight="1">
      <c r="A249" s="3"/>
      <c r="B249" s="3"/>
      <c r="C249" s="3"/>
      <c r="D249" s="6"/>
      <c r="E249" s="6"/>
      <c r="F249" s="6"/>
      <c r="G249" s="6"/>
      <c r="H249" s="6"/>
      <c r="I249" s="6"/>
      <c r="J249" s="6"/>
      <c r="K249" s="6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.75" customHeight="1">
      <c r="A250" s="3"/>
      <c r="B250" s="3"/>
      <c r="C250" s="3"/>
      <c r="D250" s="6"/>
      <c r="E250" s="6"/>
      <c r="F250" s="6"/>
      <c r="G250" s="6"/>
      <c r="H250" s="6"/>
      <c r="I250" s="6"/>
      <c r="J250" s="6"/>
      <c r="K250" s="6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.75" customHeight="1">
      <c r="A251" s="3"/>
      <c r="B251" s="3"/>
      <c r="C251" s="3"/>
      <c r="D251" s="6"/>
      <c r="E251" s="6"/>
      <c r="F251" s="6"/>
      <c r="G251" s="6"/>
      <c r="H251" s="6"/>
      <c r="I251" s="6"/>
      <c r="J251" s="6"/>
      <c r="K251" s="6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.75" customHeight="1">
      <c r="A252" s="3"/>
      <c r="B252" s="3"/>
      <c r="C252" s="3"/>
      <c r="D252" s="6"/>
      <c r="E252" s="6"/>
      <c r="F252" s="6"/>
      <c r="G252" s="6"/>
      <c r="H252" s="6"/>
      <c r="I252" s="6"/>
      <c r="J252" s="6"/>
      <c r="K252" s="6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.75" customHeight="1">
      <c r="A253" s="3"/>
      <c r="B253" s="3"/>
      <c r="C253" s="3"/>
      <c r="D253" s="6"/>
      <c r="E253" s="6"/>
      <c r="F253" s="6"/>
      <c r="G253" s="6"/>
      <c r="H253" s="6"/>
      <c r="I253" s="6"/>
      <c r="J253" s="6"/>
      <c r="K253" s="6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.75" customHeight="1">
      <c r="A254" s="3"/>
      <c r="B254" s="3"/>
      <c r="C254" s="3"/>
      <c r="D254" s="6"/>
      <c r="E254" s="6"/>
      <c r="F254" s="6"/>
      <c r="G254" s="6"/>
      <c r="H254" s="6"/>
      <c r="I254" s="6"/>
      <c r="J254" s="6"/>
      <c r="K254" s="6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.75" customHeight="1">
      <c r="A255" s="3"/>
      <c r="B255" s="3"/>
      <c r="C255" s="3"/>
      <c r="D255" s="6"/>
      <c r="E255" s="6"/>
      <c r="F255" s="6"/>
      <c r="G255" s="6"/>
      <c r="H255" s="6"/>
      <c r="I255" s="6"/>
      <c r="J255" s="6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.75" customHeight="1">
      <c r="A256" s="3"/>
      <c r="B256" s="3"/>
      <c r="C256" s="3"/>
      <c r="D256" s="6"/>
      <c r="E256" s="6"/>
      <c r="F256" s="6"/>
      <c r="G256" s="6"/>
      <c r="H256" s="6"/>
      <c r="I256" s="6"/>
      <c r="J256" s="6"/>
      <c r="K256" s="6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.75" customHeight="1">
      <c r="A257" s="3"/>
      <c r="B257" s="3"/>
      <c r="C257" s="3"/>
      <c r="D257" s="6"/>
      <c r="E257" s="6"/>
      <c r="F257" s="6"/>
      <c r="G257" s="6"/>
      <c r="H257" s="6"/>
      <c r="I257" s="6"/>
      <c r="J257" s="6"/>
      <c r="K257" s="6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.75" customHeight="1">
      <c r="A258" s="3"/>
      <c r="B258" s="3"/>
      <c r="C258" s="3"/>
      <c r="D258" s="6"/>
      <c r="E258" s="6"/>
      <c r="F258" s="6"/>
      <c r="G258" s="6"/>
      <c r="H258" s="6"/>
      <c r="I258" s="6"/>
      <c r="J258" s="6"/>
      <c r="K258" s="6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.75" customHeight="1">
      <c r="A259" s="3"/>
      <c r="B259" s="3"/>
      <c r="C259" s="3"/>
      <c r="D259" s="6"/>
      <c r="E259" s="6"/>
      <c r="F259" s="6"/>
      <c r="G259" s="6"/>
      <c r="H259" s="6"/>
      <c r="I259" s="6"/>
      <c r="J259" s="6"/>
      <c r="K259" s="6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.75" customHeight="1">
      <c r="A260" s="3"/>
      <c r="B260" s="3"/>
      <c r="C260" s="3"/>
      <c r="D260" s="6"/>
      <c r="E260" s="6"/>
      <c r="F260" s="6"/>
      <c r="G260" s="6"/>
      <c r="H260" s="6"/>
      <c r="I260" s="6"/>
      <c r="J260" s="6"/>
      <c r="K260" s="6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.75" customHeight="1">
      <c r="A261" s="3"/>
      <c r="B261" s="3"/>
      <c r="C261" s="3"/>
      <c r="D261" s="6"/>
      <c r="E261" s="6"/>
      <c r="F261" s="6"/>
      <c r="G261" s="6"/>
      <c r="H261" s="6"/>
      <c r="I261" s="6"/>
      <c r="J261" s="6"/>
      <c r="K261" s="6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.75" customHeight="1">
      <c r="A262" s="3"/>
      <c r="B262" s="3"/>
      <c r="C262" s="3"/>
      <c r="D262" s="6"/>
      <c r="E262" s="6"/>
      <c r="F262" s="6"/>
      <c r="G262" s="6"/>
      <c r="H262" s="6"/>
      <c r="I262" s="6"/>
      <c r="J262" s="6"/>
      <c r="K262" s="6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.75" customHeight="1">
      <c r="A263" s="3"/>
      <c r="B263" s="3"/>
      <c r="C263" s="3"/>
      <c r="D263" s="6"/>
      <c r="E263" s="6"/>
      <c r="F263" s="6"/>
      <c r="G263" s="6"/>
      <c r="H263" s="6"/>
      <c r="I263" s="6"/>
      <c r="J263" s="6"/>
      <c r="K263" s="6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.75" customHeight="1">
      <c r="A264" s="3"/>
      <c r="B264" s="3"/>
      <c r="C264" s="3"/>
      <c r="D264" s="6"/>
      <c r="E264" s="6"/>
      <c r="F264" s="6"/>
      <c r="G264" s="6"/>
      <c r="H264" s="6"/>
      <c r="I264" s="6"/>
      <c r="J264" s="6"/>
      <c r="K264" s="6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.75" customHeight="1">
      <c r="A265" s="3"/>
      <c r="B265" s="3"/>
      <c r="C265" s="3"/>
      <c r="D265" s="6"/>
      <c r="E265" s="6"/>
      <c r="F265" s="6"/>
      <c r="G265" s="6"/>
      <c r="H265" s="6"/>
      <c r="I265" s="6"/>
      <c r="J265" s="6"/>
      <c r="K265" s="6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.75" customHeight="1">
      <c r="A266" s="3"/>
      <c r="B266" s="3"/>
      <c r="C266" s="3"/>
      <c r="D266" s="6"/>
      <c r="E266" s="6"/>
      <c r="F266" s="6"/>
      <c r="G266" s="6"/>
      <c r="H266" s="6"/>
      <c r="I266" s="6"/>
      <c r="J266" s="6"/>
      <c r="K266" s="6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.75" customHeight="1">
      <c r="A267" s="3"/>
      <c r="B267" s="3"/>
      <c r="C267" s="3"/>
      <c r="D267" s="6"/>
      <c r="E267" s="6"/>
      <c r="F267" s="6"/>
      <c r="G267" s="6"/>
      <c r="H267" s="6"/>
      <c r="I267" s="6"/>
      <c r="J267" s="6"/>
      <c r="K267" s="6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.75" customHeight="1">
      <c r="A268" s="3"/>
      <c r="B268" s="3"/>
      <c r="C268" s="3"/>
      <c r="D268" s="6"/>
      <c r="E268" s="6"/>
      <c r="F268" s="6"/>
      <c r="G268" s="6"/>
      <c r="H268" s="6"/>
      <c r="I268" s="6"/>
      <c r="J268" s="6"/>
      <c r="K268" s="6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.75" customHeight="1">
      <c r="A269" s="3"/>
      <c r="B269" s="3"/>
      <c r="C269" s="3"/>
      <c r="D269" s="6"/>
      <c r="E269" s="6"/>
      <c r="F269" s="6"/>
      <c r="G269" s="6"/>
      <c r="H269" s="6"/>
      <c r="I269" s="6"/>
      <c r="J269" s="6"/>
      <c r="K269" s="6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.75" customHeight="1">
      <c r="A270" s="3"/>
      <c r="B270" s="3"/>
      <c r="C270" s="3"/>
      <c r="D270" s="6"/>
      <c r="E270" s="6"/>
      <c r="F270" s="6"/>
      <c r="G270" s="6"/>
      <c r="H270" s="6"/>
      <c r="I270" s="6"/>
      <c r="J270" s="6"/>
      <c r="K270" s="6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.75" customHeight="1">
      <c r="A271" s="3"/>
      <c r="B271" s="3"/>
      <c r="C271" s="3"/>
      <c r="D271" s="6"/>
      <c r="E271" s="6"/>
      <c r="F271" s="6"/>
      <c r="G271" s="6"/>
      <c r="H271" s="6"/>
      <c r="I271" s="6"/>
      <c r="J271" s="6"/>
      <c r="K271" s="6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.75" customHeight="1">
      <c r="A272" s="3"/>
      <c r="B272" s="3"/>
      <c r="C272" s="3"/>
      <c r="D272" s="6"/>
      <c r="E272" s="6"/>
      <c r="F272" s="6"/>
      <c r="G272" s="6"/>
      <c r="H272" s="6"/>
      <c r="I272" s="6"/>
      <c r="J272" s="6"/>
      <c r="K272" s="6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.75" customHeight="1">
      <c r="A273" s="3"/>
      <c r="B273" s="3"/>
      <c r="C273" s="3"/>
      <c r="D273" s="6"/>
      <c r="E273" s="6"/>
      <c r="F273" s="6"/>
      <c r="G273" s="6"/>
      <c r="H273" s="6"/>
      <c r="I273" s="6"/>
      <c r="J273" s="6"/>
      <c r="K273" s="6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.75" customHeight="1">
      <c r="A274" s="3"/>
      <c r="B274" s="3"/>
      <c r="C274" s="3"/>
      <c r="D274" s="6"/>
      <c r="E274" s="6"/>
      <c r="F274" s="6"/>
      <c r="G274" s="6"/>
      <c r="H274" s="6"/>
      <c r="I274" s="6"/>
      <c r="J274" s="6"/>
      <c r="K274" s="6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.75" customHeight="1">
      <c r="A275" s="3"/>
      <c r="B275" s="3"/>
      <c r="C275" s="3"/>
      <c r="D275" s="6"/>
      <c r="E275" s="6"/>
      <c r="F275" s="6"/>
      <c r="G275" s="6"/>
      <c r="H275" s="6"/>
      <c r="I275" s="6"/>
      <c r="J275" s="6"/>
      <c r="K275" s="6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.75" customHeight="1">
      <c r="A276" s="3"/>
      <c r="B276" s="3"/>
      <c r="C276" s="3"/>
      <c r="D276" s="6"/>
      <c r="E276" s="6"/>
      <c r="F276" s="6"/>
      <c r="G276" s="6"/>
      <c r="H276" s="6"/>
      <c r="I276" s="6"/>
      <c r="J276" s="6"/>
      <c r="K276" s="6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.75" customHeight="1">
      <c r="A277" s="3"/>
      <c r="B277" s="3"/>
      <c r="C277" s="3"/>
      <c r="D277" s="6"/>
      <c r="E277" s="6"/>
      <c r="F277" s="6"/>
      <c r="G277" s="6"/>
      <c r="H277" s="6"/>
      <c r="I277" s="6"/>
      <c r="J277" s="6"/>
      <c r="K277" s="6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.75" customHeight="1">
      <c r="A278" s="3"/>
      <c r="B278" s="3"/>
      <c r="C278" s="3"/>
      <c r="D278" s="6"/>
      <c r="E278" s="6"/>
      <c r="F278" s="6"/>
      <c r="G278" s="6"/>
      <c r="H278" s="6"/>
      <c r="I278" s="6"/>
      <c r="J278" s="6"/>
      <c r="K278" s="6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.75" customHeight="1">
      <c r="A279" s="3"/>
      <c r="B279" s="3"/>
      <c r="C279" s="3"/>
      <c r="D279" s="6"/>
      <c r="E279" s="6"/>
      <c r="F279" s="6"/>
      <c r="G279" s="6"/>
      <c r="H279" s="6"/>
      <c r="I279" s="6"/>
      <c r="J279" s="6"/>
      <c r="K279" s="6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.75" customHeight="1">
      <c r="A280" s="3"/>
      <c r="B280" s="3"/>
      <c r="C280" s="3"/>
      <c r="D280" s="6"/>
      <c r="E280" s="6"/>
      <c r="F280" s="6"/>
      <c r="G280" s="6"/>
      <c r="H280" s="6"/>
      <c r="I280" s="6"/>
      <c r="J280" s="6"/>
      <c r="K280" s="6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.75" customHeight="1">
      <c r="A281" s="3"/>
      <c r="B281" s="3"/>
      <c r="C281" s="3"/>
      <c r="D281" s="6"/>
      <c r="E281" s="6"/>
      <c r="F281" s="6"/>
      <c r="G281" s="6"/>
      <c r="H281" s="6"/>
      <c r="I281" s="6"/>
      <c r="J281" s="6"/>
      <c r="K281" s="6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.75" customHeight="1">
      <c r="A282" s="3"/>
      <c r="B282" s="3"/>
      <c r="C282" s="3"/>
      <c r="D282" s="6"/>
      <c r="E282" s="6"/>
      <c r="F282" s="6"/>
      <c r="G282" s="6"/>
      <c r="H282" s="6"/>
      <c r="I282" s="6"/>
      <c r="J282" s="6"/>
      <c r="K282" s="6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.75" customHeight="1">
      <c r="A283" s="3"/>
      <c r="B283" s="3"/>
      <c r="C283" s="3"/>
      <c r="D283" s="6"/>
      <c r="E283" s="6"/>
      <c r="F283" s="6"/>
      <c r="G283" s="6"/>
      <c r="H283" s="6"/>
      <c r="I283" s="6"/>
      <c r="J283" s="6"/>
      <c r="K283" s="6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.75" customHeight="1">
      <c r="A284" s="3"/>
      <c r="B284" s="3"/>
      <c r="C284" s="3"/>
      <c r="D284" s="6"/>
      <c r="E284" s="6"/>
      <c r="F284" s="6"/>
      <c r="G284" s="6"/>
      <c r="H284" s="6"/>
      <c r="I284" s="6"/>
      <c r="J284" s="6"/>
      <c r="K284" s="6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.75" customHeight="1">
      <c r="A285" s="3"/>
      <c r="B285" s="3"/>
      <c r="C285" s="3"/>
      <c r="D285" s="6"/>
      <c r="E285" s="6"/>
      <c r="F285" s="6"/>
      <c r="G285" s="6"/>
      <c r="H285" s="6"/>
      <c r="I285" s="6"/>
      <c r="J285" s="6"/>
      <c r="K285" s="6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.75" customHeight="1">
      <c r="A286" s="3"/>
      <c r="B286" s="3"/>
      <c r="C286" s="3"/>
      <c r="D286" s="6"/>
      <c r="E286" s="6"/>
      <c r="F286" s="6"/>
      <c r="G286" s="6"/>
      <c r="H286" s="6"/>
      <c r="I286" s="6"/>
      <c r="J286" s="6"/>
      <c r="K286" s="6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.75" customHeight="1">
      <c r="A287" s="3"/>
      <c r="B287" s="3"/>
      <c r="C287" s="3"/>
      <c r="D287" s="6"/>
      <c r="E287" s="6"/>
      <c r="F287" s="6"/>
      <c r="G287" s="6"/>
      <c r="H287" s="6"/>
      <c r="I287" s="6"/>
      <c r="J287" s="6"/>
      <c r="K287" s="6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.75" customHeight="1">
      <c r="A288" s="3"/>
      <c r="B288" s="3"/>
      <c r="C288" s="3"/>
      <c r="D288" s="6"/>
      <c r="E288" s="6"/>
      <c r="F288" s="6"/>
      <c r="G288" s="6"/>
      <c r="H288" s="6"/>
      <c r="I288" s="6"/>
      <c r="J288" s="6"/>
      <c r="K288" s="6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.75" customHeight="1">
      <c r="A289" s="3"/>
      <c r="B289" s="3"/>
      <c r="C289" s="3"/>
      <c r="D289" s="6"/>
      <c r="E289" s="6"/>
      <c r="F289" s="6"/>
      <c r="G289" s="6"/>
      <c r="H289" s="6"/>
      <c r="I289" s="6"/>
      <c r="J289" s="6"/>
      <c r="K289" s="6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.75" customHeight="1">
      <c r="A290" s="3"/>
      <c r="B290" s="3"/>
      <c r="C290" s="3"/>
      <c r="D290" s="6"/>
      <c r="E290" s="6"/>
      <c r="F290" s="6"/>
      <c r="G290" s="6"/>
      <c r="H290" s="6"/>
      <c r="I290" s="6"/>
      <c r="J290" s="6"/>
      <c r="K290" s="6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.75" customHeight="1">
      <c r="A291" s="3"/>
      <c r="B291" s="3"/>
      <c r="C291" s="3"/>
      <c r="D291" s="6"/>
      <c r="E291" s="6"/>
      <c r="F291" s="6"/>
      <c r="G291" s="6"/>
      <c r="H291" s="6"/>
      <c r="I291" s="6"/>
      <c r="J291" s="6"/>
      <c r="K291" s="6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.75" customHeight="1">
      <c r="A292" s="3"/>
      <c r="B292" s="3"/>
      <c r="C292" s="3"/>
      <c r="D292" s="6"/>
      <c r="E292" s="6"/>
      <c r="F292" s="6"/>
      <c r="G292" s="6"/>
      <c r="H292" s="6"/>
      <c r="I292" s="6"/>
      <c r="J292" s="6"/>
      <c r="K292" s="6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.75" customHeight="1">
      <c r="A293" s="3"/>
      <c r="B293" s="3"/>
      <c r="C293" s="3"/>
      <c r="D293" s="6"/>
      <c r="E293" s="6"/>
      <c r="F293" s="6"/>
      <c r="G293" s="6"/>
      <c r="H293" s="6"/>
      <c r="I293" s="6"/>
      <c r="J293" s="6"/>
      <c r="K293" s="6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.75" customHeight="1">
      <c r="A294" s="3"/>
      <c r="B294" s="3"/>
      <c r="C294" s="3"/>
      <c r="D294" s="6"/>
      <c r="E294" s="6"/>
      <c r="F294" s="6"/>
      <c r="G294" s="6"/>
      <c r="H294" s="6"/>
      <c r="I294" s="6"/>
      <c r="J294" s="6"/>
      <c r="K294" s="6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.75" customHeight="1">
      <c r="A295" s="3"/>
      <c r="B295" s="3"/>
      <c r="C295" s="3"/>
      <c r="D295" s="6"/>
      <c r="E295" s="6"/>
      <c r="F295" s="6"/>
      <c r="G295" s="6"/>
      <c r="H295" s="6"/>
      <c r="I295" s="6"/>
      <c r="J295" s="6"/>
      <c r="K295" s="6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.75" customHeight="1">
      <c r="A296" s="3"/>
      <c r="B296" s="3"/>
      <c r="C296" s="3"/>
      <c r="D296" s="6"/>
      <c r="E296" s="6"/>
      <c r="F296" s="6"/>
      <c r="G296" s="6"/>
      <c r="H296" s="6"/>
      <c r="I296" s="6"/>
      <c r="J296" s="6"/>
      <c r="K296" s="6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.75" customHeight="1">
      <c r="A297" s="3"/>
      <c r="B297" s="3"/>
      <c r="C297" s="3"/>
      <c r="D297" s="6"/>
      <c r="E297" s="6"/>
      <c r="F297" s="6"/>
      <c r="G297" s="6"/>
      <c r="H297" s="6"/>
      <c r="I297" s="6"/>
      <c r="J297" s="6"/>
      <c r="K297" s="6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.75" customHeight="1">
      <c r="A298" s="3"/>
      <c r="B298" s="3"/>
      <c r="C298" s="3"/>
      <c r="D298" s="6"/>
      <c r="E298" s="6"/>
      <c r="F298" s="6"/>
      <c r="G298" s="6"/>
      <c r="H298" s="6"/>
      <c r="I298" s="6"/>
      <c r="J298" s="6"/>
      <c r="K298" s="6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.75" customHeight="1">
      <c r="A299" s="3"/>
      <c r="B299" s="3"/>
      <c r="C299" s="3"/>
      <c r="D299" s="6"/>
      <c r="E299" s="6"/>
      <c r="F299" s="6"/>
      <c r="G299" s="6"/>
      <c r="H299" s="6"/>
      <c r="I299" s="6"/>
      <c r="J299" s="6"/>
      <c r="K299" s="6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.75" customHeight="1">
      <c r="A300" s="3"/>
      <c r="B300" s="3"/>
      <c r="C300" s="3"/>
      <c r="D300" s="6"/>
      <c r="E300" s="6"/>
      <c r="F300" s="6"/>
      <c r="G300" s="6"/>
      <c r="H300" s="6"/>
      <c r="I300" s="6"/>
      <c r="J300" s="6"/>
      <c r="K300" s="6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.75" customHeight="1">
      <c r="A301" s="3"/>
      <c r="B301" s="3"/>
      <c r="C301" s="3"/>
      <c r="D301" s="6"/>
      <c r="E301" s="6"/>
      <c r="F301" s="6"/>
      <c r="G301" s="6"/>
      <c r="H301" s="6"/>
      <c r="I301" s="6"/>
      <c r="J301" s="6"/>
      <c r="K301" s="6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.75" customHeight="1">
      <c r="A302" s="3"/>
      <c r="B302" s="3"/>
      <c r="C302" s="3"/>
      <c r="D302" s="6"/>
      <c r="E302" s="6"/>
      <c r="F302" s="6"/>
      <c r="G302" s="6"/>
      <c r="H302" s="6"/>
      <c r="I302" s="6"/>
      <c r="J302" s="6"/>
      <c r="K302" s="6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.75" customHeight="1">
      <c r="A303" s="3"/>
      <c r="B303" s="3"/>
      <c r="C303" s="3"/>
      <c r="D303" s="6"/>
      <c r="E303" s="6"/>
      <c r="F303" s="6"/>
      <c r="G303" s="6"/>
      <c r="H303" s="6"/>
      <c r="I303" s="6"/>
      <c r="J303" s="6"/>
      <c r="K303" s="6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.75" customHeight="1">
      <c r="A304" s="3"/>
      <c r="B304" s="3"/>
      <c r="C304" s="3"/>
      <c r="D304" s="6"/>
      <c r="E304" s="6"/>
      <c r="F304" s="6"/>
      <c r="G304" s="6"/>
      <c r="H304" s="6"/>
      <c r="I304" s="6"/>
      <c r="J304" s="6"/>
      <c r="K304" s="6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.75" customHeight="1">
      <c r="A305" s="3"/>
      <c r="B305" s="3"/>
      <c r="C305" s="3"/>
      <c r="D305" s="6"/>
      <c r="E305" s="6"/>
      <c r="F305" s="6"/>
      <c r="G305" s="6"/>
      <c r="H305" s="6"/>
      <c r="I305" s="6"/>
      <c r="J305" s="6"/>
      <c r="K305" s="6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.75" customHeight="1">
      <c r="A306" s="3"/>
      <c r="B306" s="3"/>
      <c r="C306" s="3"/>
      <c r="D306" s="6"/>
      <c r="E306" s="6"/>
      <c r="F306" s="6"/>
      <c r="G306" s="6"/>
      <c r="H306" s="6"/>
      <c r="I306" s="6"/>
      <c r="J306" s="6"/>
      <c r="K306" s="6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.75" customHeight="1">
      <c r="A307" s="3"/>
      <c r="B307" s="3"/>
      <c r="C307" s="3"/>
      <c r="D307" s="6"/>
      <c r="E307" s="6"/>
      <c r="F307" s="6"/>
      <c r="G307" s="6"/>
      <c r="H307" s="6"/>
      <c r="I307" s="6"/>
      <c r="J307" s="6"/>
      <c r="K307" s="6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.75" customHeight="1">
      <c r="A308" s="3"/>
      <c r="B308" s="3"/>
      <c r="C308" s="3"/>
      <c r="D308" s="6"/>
      <c r="E308" s="6"/>
      <c r="F308" s="6"/>
      <c r="G308" s="6"/>
      <c r="H308" s="6"/>
      <c r="I308" s="6"/>
      <c r="J308" s="6"/>
      <c r="K308" s="6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.75" customHeight="1">
      <c r="A309" s="3"/>
      <c r="B309" s="3"/>
      <c r="C309" s="3"/>
      <c r="D309" s="6"/>
      <c r="E309" s="6"/>
      <c r="F309" s="6"/>
      <c r="G309" s="6"/>
      <c r="H309" s="6"/>
      <c r="I309" s="6"/>
      <c r="J309" s="6"/>
      <c r="K309" s="6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.75" customHeight="1">
      <c r="A310" s="3"/>
      <c r="B310" s="3"/>
      <c r="C310" s="3"/>
      <c r="D310" s="6"/>
      <c r="E310" s="6"/>
      <c r="F310" s="6"/>
      <c r="G310" s="6"/>
      <c r="H310" s="6"/>
      <c r="I310" s="6"/>
      <c r="J310" s="6"/>
      <c r="K310" s="6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.75" customHeight="1">
      <c r="A311" s="3"/>
      <c r="B311" s="3"/>
      <c r="C311" s="3"/>
      <c r="D311" s="6"/>
      <c r="E311" s="6"/>
      <c r="F311" s="6"/>
      <c r="G311" s="6"/>
      <c r="H311" s="6"/>
      <c r="I311" s="6"/>
      <c r="J311" s="6"/>
      <c r="K311" s="6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.75" customHeight="1">
      <c r="A312" s="3"/>
      <c r="B312" s="3"/>
      <c r="C312" s="3"/>
      <c r="D312" s="6"/>
      <c r="E312" s="6"/>
      <c r="F312" s="6"/>
      <c r="G312" s="6"/>
      <c r="H312" s="6"/>
      <c r="I312" s="6"/>
      <c r="J312" s="6"/>
      <c r="K312" s="6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.75" customHeight="1">
      <c r="A313" s="3"/>
      <c r="B313" s="3"/>
      <c r="C313" s="3"/>
      <c r="D313" s="6"/>
      <c r="E313" s="6"/>
      <c r="F313" s="6"/>
      <c r="G313" s="6"/>
      <c r="H313" s="6"/>
      <c r="I313" s="6"/>
      <c r="J313" s="6"/>
      <c r="K313" s="6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.75" customHeight="1">
      <c r="A314" s="3"/>
      <c r="B314" s="3"/>
      <c r="C314" s="3"/>
      <c r="D314" s="6"/>
      <c r="E314" s="6"/>
      <c r="F314" s="6"/>
      <c r="G314" s="6"/>
      <c r="H314" s="6"/>
      <c r="I314" s="6"/>
      <c r="J314" s="6"/>
      <c r="K314" s="6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.75" customHeight="1">
      <c r="A315" s="3"/>
      <c r="B315" s="3"/>
      <c r="C315" s="3"/>
      <c r="D315" s="6"/>
      <c r="E315" s="6"/>
      <c r="F315" s="6"/>
      <c r="G315" s="6"/>
      <c r="H315" s="6"/>
      <c r="I315" s="6"/>
      <c r="J315" s="6"/>
      <c r="K315" s="6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.75" customHeight="1">
      <c r="A316" s="3"/>
      <c r="B316" s="3"/>
      <c r="C316" s="3"/>
      <c r="D316" s="6"/>
      <c r="E316" s="6"/>
      <c r="F316" s="6"/>
      <c r="G316" s="6"/>
      <c r="H316" s="6"/>
      <c r="I316" s="6"/>
      <c r="J316" s="6"/>
      <c r="K316" s="6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.75" customHeight="1">
      <c r="A317" s="3"/>
      <c r="B317" s="3"/>
      <c r="C317" s="3"/>
      <c r="D317" s="6"/>
      <c r="E317" s="6"/>
      <c r="F317" s="6"/>
      <c r="G317" s="6"/>
      <c r="H317" s="6"/>
      <c r="I317" s="6"/>
      <c r="J317" s="6"/>
      <c r="K317" s="6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.75" customHeight="1">
      <c r="A318" s="3"/>
      <c r="B318" s="3"/>
      <c r="C318" s="3"/>
      <c r="D318" s="6"/>
      <c r="E318" s="6"/>
      <c r="F318" s="6"/>
      <c r="G318" s="6"/>
      <c r="H318" s="6"/>
      <c r="I318" s="6"/>
      <c r="J318" s="6"/>
      <c r="K318" s="6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.75" customHeight="1">
      <c r="A319" s="3"/>
      <c r="B319" s="3"/>
      <c r="C319" s="3"/>
      <c r="D319" s="6"/>
      <c r="E319" s="6"/>
      <c r="F319" s="6"/>
      <c r="G319" s="6"/>
      <c r="H319" s="6"/>
      <c r="I319" s="6"/>
      <c r="J319" s="6"/>
      <c r="K319" s="6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.75" customHeight="1">
      <c r="A320" s="3"/>
      <c r="B320" s="3"/>
      <c r="C320" s="3"/>
      <c r="D320" s="6"/>
      <c r="E320" s="6"/>
      <c r="F320" s="6"/>
      <c r="G320" s="6"/>
      <c r="H320" s="6"/>
      <c r="I320" s="6"/>
      <c r="J320" s="6"/>
      <c r="K320" s="6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.75" customHeight="1">
      <c r="A321" s="3"/>
      <c r="B321" s="3"/>
      <c r="C321" s="3"/>
      <c r="D321" s="6"/>
      <c r="E321" s="6"/>
      <c r="F321" s="6"/>
      <c r="G321" s="6"/>
      <c r="H321" s="6"/>
      <c r="I321" s="6"/>
      <c r="J321" s="6"/>
      <c r="K321" s="6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.75" customHeight="1">
      <c r="A322" s="3"/>
      <c r="B322" s="3"/>
      <c r="C322" s="3"/>
      <c r="D322" s="6"/>
      <c r="E322" s="6"/>
      <c r="F322" s="6"/>
      <c r="G322" s="6"/>
      <c r="H322" s="6"/>
      <c r="I322" s="6"/>
      <c r="J322" s="6"/>
      <c r="K322" s="6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.75" customHeight="1">
      <c r="A323" s="3"/>
      <c r="B323" s="3"/>
      <c r="C323" s="3"/>
      <c r="D323" s="6"/>
      <c r="E323" s="6"/>
      <c r="F323" s="6"/>
      <c r="G323" s="6"/>
      <c r="H323" s="6"/>
      <c r="I323" s="6"/>
      <c r="J323" s="6"/>
      <c r="K323" s="6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.75" customHeight="1">
      <c r="A324" s="3"/>
      <c r="B324" s="3"/>
      <c r="C324" s="3"/>
      <c r="D324" s="6"/>
      <c r="E324" s="6"/>
      <c r="F324" s="6"/>
      <c r="G324" s="6"/>
      <c r="H324" s="6"/>
      <c r="I324" s="6"/>
      <c r="J324" s="6"/>
      <c r="K324" s="6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.75" customHeight="1">
      <c r="A325" s="3"/>
      <c r="B325" s="3"/>
      <c r="C325" s="3"/>
      <c r="D325" s="6"/>
      <c r="E325" s="6"/>
      <c r="F325" s="6"/>
      <c r="G325" s="6"/>
      <c r="H325" s="6"/>
      <c r="I325" s="6"/>
      <c r="J325" s="6"/>
      <c r="K325" s="6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.75" customHeight="1">
      <c r="A326" s="3"/>
      <c r="B326" s="3"/>
      <c r="C326" s="3"/>
      <c r="D326" s="6"/>
      <c r="E326" s="6"/>
      <c r="F326" s="6"/>
      <c r="G326" s="6"/>
      <c r="H326" s="6"/>
      <c r="I326" s="6"/>
      <c r="J326" s="6"/>
      <c r="K326" s="6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.75" customHeight="1">
      <c r="A327" s="3"/>
      <c r="B327" s="3"/>
      <c r="C327" s="3"/>
      <c r="D327" s="6"/>
      <c r="E327" s="6"/>
      <c r="F327" s="6"/>
      <c r="G327" s="6"/>
      <c r="H327" s="6"/>
      <c r="I327" s="6"/>
      <c r="J327" s="6"/>
      <c r="K327" s="6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.75" customHeight="1">
      <c r="A328" s="3"/>
      <c r="B328" s="3"/>
      <c r="C328" s="3"/>
      <c r="D328" s="6"/>
      <c r="E328" s="6"/>
      <c r="F328" s="6"/>
      <c r="G328" s="6"/>
      <c r="H328" s="6"/>
      <c r="I328" s="6"/>
      <c r="J328" s="6"/>
      <c r="K328" s="6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.75" customHeight="1">
      <c r="A329" s="3"/>
      <c r="B329" s="3"/>
      <c r="C329" s="3"/>
      <c r="D329" s="6"/>
      <c r="E329" s="6"/>
      <c r="F329" s="6"/>
      <c r="G329" s="6"/>
      <c r="H329" s="6"/>
      <c r="I329" s="6"/>
      <c r="J329" s="6"/>
      <c r="K329" s="6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.75" customHeight="1">
      <c r="A330" s="3"/>
      <c r="B330" s="3"/>
      <c r="C330" s="3"/>
      <c r="D330" s="6"/>
      <c r="E330" s="6"/>
      <c r="F330" s="6"/>
      <c r="G330" s="6"/>
      <c r="H330" s="6"/>
      <c r="I330" s="6"/>
      <c r="J330" s="6"/>
      <c r="K330" s="6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.75" customHeight="1">
      <c r="A331" s="3"/>
      <c r="B331" s="3"/>
      <c r="C331" s="3"/>
      <c r="D331" s="6"/>
      <c r="E331" s="6"/>
      <c r="F331" s="6"/>
      <c r="G331" s="6"/>
      <c r="H331" s="6"/>
      <c r="I331" s="6"/>
      <c r="J331" s="6"/>
      <c r="K331" s="6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.75" customHeight="1">
      <c r="A332" s="3"/>
      <c r="B332" s="3"/>
      <c r="C332" s="3"/>
      <c r="D332" s="6"/>
      <c r="E332" s="6"/>
      <c r="F332" s="6"/>
      <c r="G332" s="6"/>
      <c r="H332" s="6"/>
      <c r="I332" s="6"/>
      <c r="J332" s="6"/>
      <c r="K332" s="6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.75" customHeight="1">
      <c r="A333" s="3"/>
      <c r="B333" s="3"/>
      <c r="C333" s="3"/>
      <c r="D333" s="6"/>
      <c r="E333" s="6"/>
      <c r="F333" s="6"/>
      <c r="G333" s="6"/>
      <c r="H333" s="6"/>
      <c r="I333" s="6"/>
      <c r="J333" s="6"/>
      <c r="K333" s="6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.75" customHeight="1">
      <c r="A334" s="3"/>
      <c r="B334" s="3"/>
      <c r="C334" s="3"/>
      <c r="D334" s="6"/>
      <c r="E334" s="6"/>
      <c r="F334" s="6"/>
      <c r="G334" s="6"/>
      <c r="H334" s="6"/>
      <c r="I334" s="6"/>
      <c r="J334" s="6"/>
      <c r="K334" s="6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.75" customHeight="1">
      <c r="A335" s="3"/>
      <c r="B335" s="3"/>
      <c r="C335" s="3"/>
      <c r="D335" s="6"/>
      <c r="E335" s="6"/>
      <c r="F335" s="6"/>
      <c r="G335" s="6"/>
      <c r="H335" s="6"/>
      <c r="I335" s="6"/>
      <c r="J335" s="6"/>
      <c r="K335" s="6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.75" customHeight="1">
      <c r="A336" s="3"/>
      <c r="B336" s="3"/>
      <c r="C336" s="3"/>
      <c r="D336" s="6"/>
      <c r="E336" s="6"/>
      <c r="F336" s="6"/>
      <c r="G336" s="6"/>
      <c r="H336" s="6"/>
      <c r="I336" s="6"/>
      <c r="J336" s="6"/>
      <c r="K336" s="6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.75" customHeight="1">
      <c r="A337" s="3"/>
      <c r="B337" s="3"/>
      <c r="C337" s="3"/>
      <c r="D337" s="6"/>
      <c r="E337" s="6"/>
      <c r="F337" s="6"/>
      <c r="G337" s="6"/>
      <c r="H337" s="6"/>
      <c r="I337" s="6"/>
      <c r="J337" s="6"/>
      <c r="K337" s="6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.75" customHeight="1">
      <c r="A338" s="3"/>
      <c r="B338" s="3"/>
      <c r="C338" s="3"/>
      <c r="D338" s="6"/>
      <c r="E338" s="6"/>
      <c r="F338" s="6"/>
      <c r="G338" s="6"/>
      <c r="H338" s="6"/>
      <c r="I338" s="6"/>
      <c r="J338" s="6"/>
      <c r="K338" s="6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.75" customHeight="1">
      <c r="A339" s="3"/>
      <c r="B339" s="3"/>
      <c r="C339" s="3"/>
      <c r="D339" s="6"/>
      <c r="E339" s="6"/>
      <c r="F339" s="6"/>
      <c r="G339" s="6"/>
      <c r="H339" s="6"/>
      <c r="I339" s="6"/>
      <c r="J339" s="6"/>
      <c r="K339" s="6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.75" customHeight="1">
      <c r="A340" s="3"/>
      <c r="B340" s="3"/>
      <c r="C340" s="3"/>
      <c r="D340" s="6"/>
      <c r="E340" s="6"/>
      <c r="F340" s="6"/>
      <c r="G340" s="6"/>
      <c r="H340" s="6"/>
      <c r="I340" s="6"/>
      <c r="J340" s="6"/>
      <c r="K340" s="6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.75" customHeight="1">
      <c r="A341" s="3"/>
      <c r="B341" s="3"/>
      <c r="C341" s="3"/>
      <c r="D341" s="6"/>
      <c r="E341" s="6"/>
      <c r="F341" s="6"/>
      <c r="G341" s="6"/>
      <c r="H341" s="6"/>
      <c r="I341" s="6"/>
      <c r="J341" s="6"/>
      <c r="K341" s="6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.75" customHeight="1">
      <c r="A342" s="3"/>
      <c r="B342" s="3"/>
      <c r="C342" s="3"/>
      <c r="D342" s="6"/>
      <c r="E342" s="6"/>
      <c r="F342" s="6"/>
      <c r="G342" s="6"/>
      <c r="H342" s="6"/>
      <c r="I342" s="6"/>
      <c r="J342" s="6"/>
      <c r="K342" s="6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.75" customHeight="1">
      <c r="A343" s="3"/>
      <c r="B343" s="3"/>
      <c r="C343" s="3"/>
      <c r="D343" s="6"/>
      <c r="E343" s="6"/>
      <c r="F343" s="6"/>
      <c r="G343" s="6"/>
      <c r="H343" s="6"/>
      <c r="I343" s="6"/>
      <c r="J343" s="6"/>
      <c r="K343" s="6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.75" customHeight="1">
      <c r="A344" s="3"/>
      <c r="B344" s="3"/>
      <c r="C344" s="3"/>
      <c r="D344" s="6"/>
      <c r="E344" s="6"/>
      <c r="F344" s="6"/>
      <c r="G344" s="6"/>
      <c r="H344" s="6"/>
      <c r="I344" s="6"/>
      <c r="J344" s="6"/>
      <c r="K344" s="6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.75" customHeight="1">
      <c r="A345" s="3"/>
      <c r="B345" s="3"/>
      <c r="C345" s="3"/>
      <c r="D345" s="6"/>
      <c r="E345" s="6"/>
      <c r="F345" s="6"/>
      <c r="G345" s="6"/>
      <c r="H345" s="6"/>
      <c r="I345" s="6"/>
      <c r="J345" s="6"/>
      <c r="K345" s="6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.75" customHeight="1">
      <c r="A346" s="3"/>
      <c r="B346" s="3"/>
      <c r="C346" s="3"/>
      <c r="D346" s="6"/>
      <c r="E346" s="6"/>
      <c r="F346" s="6"/>
      <c r="G346" s="6"/>
      <c r="H346" s="6"/>
      <c r="I346" s="6"/>
      <c r="J346" s="6"/>
      <c r="K346" s="6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.75" customHeight="1">
      <c r="A347" s="3"/>
      <c r="B347" s="3"/>
      <c r="C347" s="3"/>
      <c r="D347" s="6"/>
      <c r="E347" s="6"/>
      <c r="F347" s="6"/>
      <c r="G347" s="6"/>
      <c r="H347" s="6"/>
      <c r="I347" s="6"/>
      <c r="J347" s="6"/>
      <c r="K347" s="6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.75" customHeight="1">
      <c r="A348" s="3"/>
      <c r="B348" s="3"/>
      <c r="C348" s="3"/>
      <c r="D348" s="6"/>
      <c r="E348" s="6"/>
      <c r="F348" s="6"/>
      <c r="G348" s="6"/>
      <c r="H348" s="6"/>
      <c r="I348" s="6"/>
      <c r="J348" s="6"/>
      <c r="K348" s="6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.75" customHeight="1">
      <c r="A349" s="3"/>
      <c r="B349" s="3"/>
      <c r="C349" s="3"/>
      <c r="D349" s="6"/>
      <c r="E349" s="6"/>
      <c r="F349" s="6"/>
      <c r="G349" s="6"/>
      <c r="H349" s="6"/>
      <c r="I349" s="6"/>
      <c r="J349" s="6"/>
      <c r="K349" s="6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.75" customHeight="1">
      <c r="A350" s="3"/>
      <c r="B350" s="3"/>
      <c r="C350" s="3"/>
      <c r="D350" s="6"/>
      <c r="E350" s="6"/>
      <c r="F350" s="6"/>
      <c r="G350" s="6"/>
      <c r="H350" s="6"/>
      <c r="I350" s="6"/>
      <c r="J350" s="6"/>
      <c r="K350" s="6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.75" customHeight="1">
      <c r="A351" s="3"/>
      <c r="B351" s="3"/>
      <c r="C351" s="3"/>
      <c r="D351" s="6"/>
      <c r="E351" s="6"/>
      <c r="F351" s="6"/>
      <c r="G351" s="6"/>
      <c r="H351" s="6"/>
      <c r="I351" s="6"/>
      <c r="J351" s="6"/>
      <c r="K351" s="6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.75" customHeight="1">
      <c r="A352" s="3"/>
      <c r="B352" s="3"/>
      <c r="C352" s="3"/>
      <c r="D352" s="6"/>
      <c r="E352" s="6"/>
      <c r="F352" s="6"/>
      <c r="G352" s="6"/>
      <c r="H352" s="6"/>
      <c r="I352" s="6"/>
      <c r="J352" s="6"/>
      <c r="K352" s="6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.75" customHeight="1">
      <c r="A353" s="3"/>
      <c r="B353" s="3"/>
      <c r="C353" s="3"/>
      <c r="D353" s="6"/>
      <c r="E353" s="6"/>
      <c r="F353" s="6"/>
      <c r="G353" s="6"/>
      <c r="H353" s="6"/>
      <c r="I353" s="6"/>
      <c r="J353" s="6"/>
      <c r="K353" s="6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.75" customHeight="1">
      <c r="A354" s="3"/>
      <c r="B354" s="3"/>
      <c r="C354" s="3"/>
      <c r="D354" s="6"/>
      <c r="E354" s="6"/>
      <c r="F354" s="6"/>
      <c r="G354" s="6"/>
      <c r="H354" s="6"/>
      <c r="I354" s="6"/>
      <c r="J354" s="6"/>
      <c r="K354" s="6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.75" customHeight="1">
      <c r="A355" s="3"/>
      <c r="B355" s="3"/>
      <c r="C355" s="3"/>
      <c r="D355" s="6"/>
      <c r="E355" s="6"/>
      <c r="F355" s="6"/>
      <c r="G355" s="6"/>
      <c r="H355" s="6"/>
      <c r="I355" s="6"/>
      <c r="J355" s="6"/>
      <c r="K355" s="6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.75" customHeight="1">
      <c r="A356" s="3"/>
      <c r="B356" s="3"/>
      <c r="C356" s="3"/>
      <c r="D356" s="6"/>
      <c r="E356" s="6"/>
      <c r="F356" s="6"/>
      <c r="G356" s="6"/>
      <c r="H356" s="6"/>
      <c r="I356" s="6"/>
      <c r="J356" s="6"/>
      <c r="K356" s="6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.75" customHeight="1">
      <c r="A357" s="3"/>
      <c r="B357" s="3"/>
      <c r="C357" s="3"/>
      <c r="D357" s="6"/>
      <c r="E357" s="6"/>
      <c r="F357" s="6"/>
      <c r="G357" s="6"/>
      <c r="H357" s="6"/>
      <c r="I357" s="6"/>
      <c r="J357" s="6"/>
      <c r="K357" s="6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.75" customHeight="1">
      <c r="A358" s="3"/>
      <c r="B358" s="3"/>
      <c r="C358" s="3"/>
      <c r="D358" s="6"/>
      <c r="E358" s="6"/>
      <c r="F358" s="6"/>
      <c r="G358" s="6"/>
      <c r="H358" s="6"/>
      <c r="I358" s="6"/>
      <c r="J358" s="6"/>
      <c r="K358" s="6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.75" customHeight="1">
      <c r="A359" s="3"/>
      <c r="B359" s="3"/>
      <c r="C359" s="3"/>
      <c r="D359" s="6"/>
      <c r="E359" s="6"/>
      <c r="F359" s="6"/>
      <c r="G359" s="6"/>
      <c r="H359" s="6"/>
      <c r="I359" s="6"/>
      <c r="J359" s="6"/>
      <c r="K359" s="6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.75" customHeight="1">
      <c r="A360" s="3"/>
      <c r="B360" s="3"/>
      <c r="C360" s="3"/>
      <c r="D360" s="6"/>
      <c r="E360" s="6"/>
      <c r="F360" s="6"/>
      <c r="G360" s="6"/>
      <c r="H360" s="6"/>
      <c r="I360" s="6"/>
      <c r="J360" s="6"/>
      <c r="K360" s="6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.75" customHeight="1">
      <c r="A361" s="3"/>
      <c r="B361" s="3"/>
      <c r="C361" s="3"/>
      <c r="D361" s="6"/>
      <c r="E361" s="6"/>
      <c r="F361" s="6"/>
      <c r="G361" s="6"/>
      <c r="H361" s="6"/>
      <c r="I361" s="6"/>
      <c r="J361" s="6"/>
      <c r="K361" s="6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.75" customHeight="1">
      <c r="A362" s="3"/>
      <c r="B362" s="3"/>
      <c r="C362" s="3"/>
      <c r="D362" s="6"/>
      <c r="E362" s="6"/>
      <c r="F362" s="6"/>
      <c r="G362" s="6"/>
      <c r="H362" s="6"/>
      <c r="I362" s="6"/>
      <c r="J362" s="6"/>
      <c r="K362" s="6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.75" customHeight="1">
      <c r="A363" s="3"/>
      <c r="B363" s="3"/>
      <c r="C363" s="3"/>
      <c r="D363" s="6"/>
      <c r="E363" s="6"/>
      <c r="F363" s="6"/>
      <c r="G363" s="6"/>
      <c r="H363" s="6"/>
      <c r="I363" s="6"/>
      <c r="J363" s="6"/>
      <c r="K363" s="6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.75" customHeight="1">
      <c r="A364" s="3"/>
      <c r="B364" s="3"/>
      <c r="C364" s="3"/>
      <c r="D364" s="6"/>
      <c r="E364" s="6"/>
      <c r="F364" s="6"/>
      <c r="G364" s="6"/>
      <c r="H364" s="6"/>
      <c r="I364" s="6"/>
      <c r="J364" s="6"/>
      <c r="K364" s="6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.75" customHeight="1">
      <c r="A365" s="3"/>
      <c r="B365" s="3"/>
      <c r="C365" s="3"/>
      <c r="D365" s="6"/>
      <c r="E365" s="6"/>
      <c r="F365" s="6"/>
      <c r="G365" s="6"/>
      <c r="H365" s="6"/>
      <c r="I365" s="6"/>
      <c r="J365" s="6"/>
      <c r="K365" s="6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.75" customHeight="1">
      <c r="A366" s="3"/>
      <c r="B366" s="3"/>
      <c r="C366" s="3"/>
      <c r="D366" s="6"/>
      <c r="E366" s="6"/>
      <c r="F366" s="6"/>
      <c r="G366" s="6"/>
      <c r="H366" s="6"/>
      <c r="I366" s="6"/>
      <c r="J366" s="6"/>
      <c r="K366" s="6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.75" customHeight="1">
      <c r="A367" s="3"/>
      <c r="B367" s="3"/>
      <c r="C367" s="3"/>
      <c r="D367" s="6"/>
      <c r="E367" s="6"/>
      <c r="F367" s="6"/>
      <c r="G367" s="6"/>
      <c r="H367" s="6"/>
      <c r="I367" s="6"/>
      <c r="J367" s="6"/>
      <c r="K367" s="6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.75" customHeight="1">
      <c r="A368" s="3"/>
      <c r="B368" s="3"/>
      <c r="C368" s="3"/>
      <c r="D368" s="6"/>
      <c r="E368" s="6"/>
      <c r="F368" s="6"/>
      <c r="G368" s="6"/>
      <c r="H368" s="6"/>
      <c r="I368" s="6"/>
      <c r="J368" s="6"/>
      <c r="K368" s="6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.75" customHeight="1">
      <c r="A369" s="3"/>
      <c r="B369" s="3"/>
      <c r="C369" s="3"/>
      <c r="D369" s="6"/>
      <c r="E369" s="6"/>
      <c r="F369" s="6"/>
      <c r="G369" s="6"/>
      <c r="H369" s="6"/>
      <c r="I369" s="6"/>
      <c r="J369" s="6"/>
      <c r="K369" s="6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.75" customHeight="1">
      <c r="A370" s="3"/>
      <c r="B370" s="3"/>
      <c r="C370" s="3"/>
      <c r="D370" s="6"/>
      <c r="E370" s="6"/>
      <c r="F370" s="6"/>
      <c r="G370" s="6"/>
      <c r="H370" s="6"/>
      <c r="I370" s="6"/>
      <c r="J370" s="6"/>
      <c r="K370" s="6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.75" customHeight="1">
      <c r="A371" s="3"/>
      <c r="B371" s="3"/>
      <c r="C371" s="3"/>
      <c r="D371" s="6"/>
      <c r="E371" s="6"/>
      <c r="F371" s="6"/>
      <c r="G371" s="6"/>
      <c r="H371" s="6"/>
      <c r="I371" s="6"/>
      <c r="J371" s="6"/>
      <c r="K371" s="6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.75" customHeight="1">
      <c r="A372" s="3"/>
      <c r="B372" s="3"/>
      <c r="C372" s="3"/>
      <c r="D372" s="6"/>
      <c r="E372" s="6"/>
      <c r="F372" s="6"/>
      <c r="G372" s="6"/>
      <c r="H372" s="6"/>
      <c r="I372" s="6"/>
      <c r="J372" s="6"/>
      <c r="K372" s="6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.75" customHeight="1">
      <c r="A373" s="3"/>
      <c r="B373" s="3"/>
      <c r="C373" s="3"/>
      <c r="D373" s="6"/>
      <c r="E373" s="6"/>
      <c r="F373" s="6"/>
      <c r="G373" s="6"/>
      <c r="H373" s="6"/>
      <c r="I373" s="6"/>
      <c r="J373" s="6"/>
      <c r="K373" s="6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.75" customHeight="1">
      <c r="A374" s="3"/>
      <c r="B374" s="3"/>
      <c r="C374" s="3"/>
      <c r="D374" s="6"/>
      <c r="E374" s="6"/>
      <c r="F374" s="6"/>
      <c r="G374" s="6"/>
      <c r="H374" s="6"/>
      <c r="I374" s="6"/>
      <c r="J374" s="6"/>
      <c r="K374" s="6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.75" customHeight="1">
      <c r="A375" s="3"/>
      <c r="B375" s="3"/>
      <c r="C375" s="3"/>
      <c r="D375" s="6"/>
      <c r="E375" s="6"/>
      <c r="F375" s="6"/>
      <c r="G375" s="6"/>
      <c r="H375" s="6"/>
      <c r="I375" s="6"/>
      <c r="J375" s="6"/>
      <c r="K375" s="6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.75" customHeight="1">
      <c r="A376" s="3"/>
      <c r="B376" s="3"/>
      <c r="C376" s="3"/>
      <c r="D376" s="6"/>
      <c r="E376" s="6"/>
      <c r="F376" s="6"/>
      <c r="G376" s="6"/>
      <c r="H376" s="6"/>
      <c r="I376" s="6"/>
      <c r="J376" s="6"/>
      <c r="K376" s="6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.75" customHeight="1">
      <c r="A377" s="3"/>
      <c r="B377" s="3"/>
      <c r="C377" s="3"/>
      <c r="D377" s="6"/>
      <c r="E377" s="6"/>
      <c r="F377" s="6"/>
      <c r="G377" s="6"/>
      <c r="H377" s="6"/>
      <c r="I377" s="6"/>
      <c r="J377" s="6"/>
      <c r="K377" s="6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.75" customHeight="1">
      <c r="A378" s="3"/>
      <c r="B378" s="3"/>
      <c r="C378" s="3"/>
      <c r="D378" s="6"/>
      <c r="E378" s="6"/>
      <c r="F378" s="6"/>
      <c r="G378" s="6"/>
      <c r="H378" s="6"/>
      <c r="I378" s="6"/>
      <c r="J378" s="6"/>
      <c r="K378" s="6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.75" customHeight="1">
      <c r="A379" s="3"/>
      <c r="B379" s="3"/>
      <c r="C379" s="3"/>
      <c r="D379" s="6"/>
      <c r="E379" s="6"/>
      <c r="F379" s="6"/>
      <c r="G379" s="6"/>
      <c r="H379" s="6"/>
      <c r="I379" s="6"/>
      <c r="J379" s="6"/>
      <c r="K379" s="6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.75" customHeight="1">
      <c r="A380" s="3"/>
      <c r="B380" s="3"/>
      <c r="C380" s="3"/>
      <c r="D380" s="6"/>
      <c r="E380" s="6"/>
      <c r="F380" s="6"/>
      <c r="G380" s="6"/>
      <c r="H380" s="6"/>
      <c r="I380" s="6"/>
      <c r="J380" s="6"/>
      <c r="K380" s="6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.75" customHeight="1">
      <c r="A381" s="3"/>
      <c r="B381" s="3"/>
      <c r="C381" s="3"/>
      <c r="D381" s="6"/>
      <c r="E381" s="6"/>
      <c r="F381" s="6"/>
      <c r="G381" s="6"/>
      <c r="H381" s="6"/>
      <c r="I381" s="6"/>
      <c r="J381" s="6"/>
      <c r="K381" s="6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.75" customHeight="1">
      <c r="A382" s="3"/>
      <c r="B382" s="3"/>
      <c r="C382" s="3"/>
      <c r="D382" s="6"/>
      <c r="E382" s="6"/>
      <c r="F382" s="6"/>
      <c r="G382" s="6"/>
      <c r="H382" s="6"/>
      <c r="I382" s="6"/>
      <c r="J382" s="6"/>
      <c r="K382" s="6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.75" customHeight="1">
      <c r="A383" s="3"/>
      <c r="B383" s="3"/>
      <c r="C383" s="3"/>
      <c r="D383" s="6"/>
      <c r="E383" s="6"/>
      <c r="F383" s="6"/>
      <c r="G383" s="6"/>
      <c r="H383" s="6"/>
      <c r="I383" s="6"/>
      <c r="J383" s="6"/>
      <c r="K383" s="6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.75" customHeight="1">
      <c r="A384" s="3"/>
      <c r="B384" s="3"/>
      <c r="C384" s="3"/>
      <c r="D384" s="6"/>
      <c r="E384" s="6"/>
      <c r="F384" s="6"/>
      <c r="G384" s="6"/>
      <c r="H384" s="6"/>
      <c r="I384" s="6"/>
      <c r="J384" s="6"/>
      <c r="K384" s="6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.75" customHeight="1">
      <c r="A385" s="3"/>
      <c r="B385" s="3"/>
      <c r="C385" s="3"/>
      <c r="D385" s="6"/>
      <c r="E385" s="6"/>
      <c r="F385" s="6"/>
      <c r="G385" s="6"/>
      <c r="H385" s="6"/>
      <c r="I385" s="6"/>
      <c r="J385" s="6"/>
      <c r="K385" s="6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.75" customHeight="1">
      <c r="A386" s="3"/>
      <c r="B386" s="3"/>
      <c r="C386" s="3"/>
      <c r="D386" s="6"/>
      <c r="E386" s="6"/>
      <c r="F386" s="6"/>
      <c r="G386" s="6"/>
      <c r="H386" s="6"/>
      <c r="I386" s="6"/>
      <c r="J386" s="6"/>
      <c r="K386" s="6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.75" customHeight="1">
      <c r="A387" s="3"/>
      <c r="B387" s="3"/>
      <c r="C387" s="3"/>
      <c r="D387" s="6"/>
      <c r="E387" s="6"/>
      <c r="F387" s="6"/>
      <c r="G387" s="6"/>
      <c r="H387" s="6"/>
      <c r="I387" s="6"/>
      <c r="J387" s="6"/>
      <c r="K387" s="6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.75" customHeight="1">
      <c r="A388" s="3"/>
      <c r="B388" s="3"/>
      <c r="C388" s="3"/>
      <c r="D388" s="6"/>
      <c r="E388" s="6"/>
      <c r="F388" s="6"/>
      <c r="G388" s="6"/>
      <c r="H388" s="6"/>
      <c r="I388" s="6"/>
      <c r="J388" s="6"/>
      <c r="K388" s="6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.75" customHeight="1">
      <c r="A389" s="3"/>
      <c r="B389" s="3"/>
      <c r="C389" s="3"/>
      <c r="D389" s="6"/>
      <c r="E389" s="6"/>
      <c r="F389" s="6"/>
      <c r="G389" s="6"/>
      <c r="H389" s="6"/>
      <c r="I389" s="6"/>
      <c r="J389" s="6"/>
      <c r="K389" s="6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.75" customHeight="1">
      <c r="A390" s="3"/>
      <c r="B390" s="3"/>
      <c r="C390" s="3"/>
      <c r="D390" s="6"/>
      <c r="E390" s="6"/>
      <c r="F390" s="6"/>
      <c r="G390" s="6"/>
      <c r="H390" s="6"/>
      <c r="I390" s="6"/>
      <c r="J390" s="6"/>
      <c r="K390" s="6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.75" customHeight="1">
      <c r="A391" s="3"/>
      <c r="B391" s="3"/>
      <c r="C391" s="3"/>
      <c r="D391" s="6"/>
      <c r="E391" s="6"/>
      <c r="F391" s="6"/>
      <c r="G391" s="6"/>
      <c r="H391" s="6"/>
      <c r="I391" s="6"/>
      <c r="J391" s="6"/>
      <c r="K391" s="6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.75" customHeight="1">
      <c r="A392" s="3"/>
      <c r="B392" s="3"/>
      <c r="C392" s="3"/>
      <c r="D392" s="6"/>
      <c r="E392" s="6"/>
      <c r="F392" s="6"/>
      <c r="G392" s="6"/>
      <c r="H392" s="6"/>
      <c r="I392" s="6"/>
      <c r="J392" s="6"/>
      <c r="K392" s="6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.75" customHeight="1">
      <c r="A393" s="3"/>
      <c r="B393" s="3"/>
      <c r="C393" s="3"/>
      <c r="D393" s="6"/>
      <c r="E393" s="6"/>
      <c r="F393" s="6"/>
      <c r="G393" s="6"/>
      <c r="H393" s="6"/>
      <c r="I393" s="6"/>
      <c r="J393" s="6"/>
      <c r="K393" s="6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.75" customHeight="1">
      <c r="A394" s="3"/>
      <c r="B394" s="3"/>
      <c r="C394" s="3"/>
      <c r="D394" s="6"/>
      <c r="E394" s="6"/>
      <c r="F394" s="6"/>
      <c r="G394" s="6"/>
      <c r="H394" s="6"/>
      <c r="I394" s="6"/>
      <c r="J394" s="6"/>
      <c r="K394" s="6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.75" customHeight="1">
      <c r="A395" s="3"/>
      <c r="B395" s="3"/>
      <c r="C395" s="3"/>
      <c r="D395" s="6"/>
      <c r="E395" s="6"/>
      <c r="F395" s="6"/>
      <c r="G395" s="6"/>
      <c r="H395" s="6"/>
      <c r="I395" s="6"/>
      <c r="J395" s="6"/>
      <c r="K395" s="6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.75" customHeight="1">
      <c r="A396" s="3"/>
      <c r="B396" s="3"/>
      <c r="C396" s="3"/>
      <c r="D396" s="6"/>
      <c r="E396" s="6"/>
      <c r="F396" s="6"/>
      <c r="G396" s="6"/>
      <c r="H396" s="6"/>
      <c r="I396" s="6"/>
      <c r="J396" s="6"/>
      <c r="K396" s="6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.75" customHeight="1">
      <c r="A397" s="3"/>
      <c r="B397" s="3"/>
      <c r="C397" s="3"/>
      <c r="D397" s="6"/>
      <c r="E397" s="6"/>
      <c r="F397" s="6"/>
      <c r="G397" s="6"/>
      <c r="H397" s="6"/>
      <c r="I397" s="6"/>
      <c r="J397" s="6"/>
      <c r="K397" s="6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.75" customHeight="1">
      <c r="A398" s="3"/>
      <c r="B398" s="3"/>
      <c r="C398" s="3"/>
      <c r="D398" s="6"/>
      <c r="E398" s="6"/>
      <c r="F398" s="6"/>
      <c r="G398" s="6"/>
      <c r="H398" s="6"/>
      <c r="I398" s="6"/>
      <c r="J398" s="6"/>
      <c r="K398" s="6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.75" customHeight="1">
      <c r="A399" s="3"/>
      <c r="B399" s="3"/>
      <c r="C399" s="3"/>
      <c r="D399" s="6"/>
      <c r="E399" s="6"/>
      <c r="F399" s="6"/>
      <c r="G399" s="6"/>
      <c r="H399" s="6"/>
      <c r="I399" s="6"/>
      <c r="J399" s="6"/>
      <c r="K399" s="6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.75" customHeight="1">
      <c r="A400" s="3"/>
      <c r="B400" s="3"/>
      <c r="C400" s="3"/>
      <c r="D400" s="6"/>
      <c r="E400" s="6"/>
      <c r="F400" s="6"/>
      <c r="G400" s="6"/>
      <c r="H400" s="6"/>
      <c r="I400" s="6"/>
      <c r="J400" s="6"/>
      <c r="K400" s="6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.75" customHeight="1">
      <c r="A401" s="3"/>
      <c r="B401" s="3"/>
      <c r="C401" s="3"/>
      <c r="D401" s="6"/>
      <c r="E401" s="6"/>
      <c r="F401" s="6"/>
      <c r="G401" s="6"/>
      <c r="H401" s="6"/>
      <c r="I401" s="6"/>
      <c r="J401" s="6"/>
      <c r="K401" s="6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.75" customHeight="1">
      <c r="A402" s="3"/>
      <c r="B402" s="3"/>
      <c r="C402" s="3"/>
      <c r="D402" s="6"/>
      <c r="E402" s="6"/>
      <c r="F402" s="6"/>
      <c r="G402" s="6"/>
      <c r="H402" s="6"/>
      <c r="I402" s="6"/>
      <c r="J402" s="6"/>
      <c r="K402" s="6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.75" customHeight="1">
      <c r="A403" s="3"/>
      <c r="B403" s="3"/>
      <c r="C403" s="3"/>
      <c r="D403" s="6"/>
      <c r="E403" s="6"/>
      <c r="F403" s="6"/>
      <c r="G403" s="6"/>
      <c r="H403" s="6"/>
      <c r="I403" s="6"/>
      <c r="J403" s="6"/>
      <c r="K403" s="6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.75" customHeight="1">
      <c r="A404" s="3"/>
      <c r="B404" s="3"/>
      <c r="C404" s="3"/>
      <c r="D404" s="6"/>
      <c r="E404" s="6"/>
      <c r="F404" s="6"/>
      <c r="G404" s="6"/>
      <c r="H404" s="6"/>
      <c r="I404" s="6"/>
      <c r="J404" s="6"/>
      <c r="K404" s="6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.75" customHeight="1">
      <c r="A405" s="3"/>
      <c r="B405" s="3"/>
      <c r="C405" s="3"/>
      <c r="D405" s="6"/>
      <c r="E405" s="6"/>
      <c r="F405" s="6"/>
      <c r="G405" s="6"/>
      <c r="H405" s="6"/>
      <c r="I405" s="6"/>
      <c r="J405" s="6"/>
      <c r="K405" s="6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.75" customHeight="1">
      <c r="A406" s="3"/>
      <c r="B406" s="3"/>
      <c r="C406" s="3"/>
      <c r="D406" s="6"/>
      <c r="E406" s="6"/>
      <c r="F406" s="6"/>
      <c r="G406" s="6"/>
      <c r="H406" s="6"/>
      <c r="I406" s="6"/>
      <c r="J406" s="6"/>
      <c r="K406" s="6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.75" customHeight="1">
      <c r="A407" s="3"/>
      <c r="B407" s="3"/>
      <c r="C407" s="3"/>
      <c r="D407" s="6"/>
      <c r="E407" s="6"/>
      <c r="F407" s="6"/>
      <c r="G407" s="6"/>
      <c r="H407" s="6"/>
      <c r="I407" s="6"/>
      <c r="J407" s="6"/>
      <c r="K407" s="6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.75" customHeight="1">
      <c r="A408" s="3"/>
      <c r="B408" s="3"/>
      <c r="C408" s="3"/>
      <c r="D408" s="6"/>
      <c r="E408" s="6"/>
      <c r="F408" s="6"/>
      <c r="G408" s="6"/>
      <c r="H408" s="6"/>
      <c r="I408" s="6"/>
      <c r="J408" s="6"/>
      <c r="K408" s="6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.75" customHeight="1">
      <c r="A409" s="3"/>
      <c r="B409" s="3"/>
      <c r="C409" s="3"/>
      <c r="D409" s="6"/>
      <c r="E409" s="6"/>
      <c r="F409" s="6"/>
      <c r="G409" s="6"/>
      <c r="H409" s="6"/>
      <c r="I409" s="6"/>
      <c r="J409" s="6"/>
      <c r="K409" s="6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.75" customHeight="1">
      <c r="A410" s="3"/>
      <c r="B410" s="3"/>
      <c r="C410" s="3"/>
      <c r="D410" s="6"/>
      <c r="E410" s="6"/>
      <c r="F410" s="6"/>
      <c r="G410" s="6"/>
      <c r="H410" s="6"/>
      <c r="I410" s="6"/>
      <c r="J410" s="6"/>
      <c r="K410" s="6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.75" customHeight="1">
      <c r="A411" s="3"/>
      <c r="B411" s="3"/>
      <c r="C411" s="3"/>
      <c r="D411" s="6"/>
      <c r="E411" s="6"/>
      <c r="F411" s="6"/>
      <c r="G411" s="6"/>
      <c r="H411" s="6"/>
      <c r="I411" s="6"/>
      <c r="J411" s="6"/>
      <c r="K411" s="6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.75" customHeight="1">
      <c r="A412" s="3"/>
      <c r="B412" s="3"/>
      <c r="C412" s="3"/>
      <c r="D412" s="6"/>
      <c r="E412" s="6"/>
      <c r="F412" s="6"/>
      <c r="G412" s="6"/>
      <c r="H412" s="6"/>
      <c r="I412" s="6"/>
      <c r="J412" s="6"/>
      <c r="K412" s="6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.75" customHeight="1">
      <c r="A413" s="3"/>
      <c r="B413" s="3"/>
      <c r="C413" s="3"/>
      <c r="D413" s="6"/>
      <c r="E413" s="6"/>
      <c r="F413" s="6"/>
      <c r="G413" s="6"/>
      <c r="H413" s="6"/>
      <c r="I413" s="6"/>
      <c r="J413" s="6"/>
      <c r="K413" s="6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.75" customHeight="1">
      <c r="A414" s="3"/>
      <c r="B414" s="3"/>
      <c r="C414" s="3"/>
      <c r="D414" s="6"/>
      <c r="E414" s="6"/>
      <c r="F414" s="6"/>
      <c r="G414" s="6"/>
      <c r="H414" s="6"/>
      <c r="I414" s="6"/>
      <c r="J414" s="6"/>
      <c r="K414" s="6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.75" customHeight="1">
      <c r="A415" s="3"/>
      <c r="B415" s="3"/>
      <c r="C415" s="3"/>
      <c r="D415" s="6"/>
      <c r="E415" s="6"/>
      <c r="F415" s="6"/>
      <c r="G415" s="6"/>
      <c r="H415" s="6"/>
      <c r="I415" s="6"/>
      <c r="J415" s="6"/>
      <c r="K415" s="6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.75" customHeight="1">
      <c r="A416" s="3"/>
      <c r="B416" s="3"/>
      <c r="C416" s="3"/>
      <c r="D416" s="6"/>
      <c r="E416" s="6"/>
      <c r="F416" s="6"/>
      <c r="G416" s="6"/>
      <c r="H416" s="6"/>
      <c r="I416" s="6"/>
      <c r="J416" s="6"/>
      <c r="K416" s="6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.75" customHeight="1">
      <c r="A417" s="3"/>
      <c r="B417" s="3"/>
      <c r="C417" s="3"/>
      <c r="D417" s="6"/>
      <c r="E417" s="6"/>
      <c r="F417" s="6"/>
      <c r="G417" s="6"/>
      <c r="H417" s="6"/>
      <c r="I417" s="6"/>
      <c r="J417" s="6"/>
      <c r="K417" s="6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.75" customHeight="1">
      <c r="A418" s="3"/>
      <c r="B418" s="3"/>
      <c r="C418" s="3"/>
      <c r="D418" s="6"/>
      <c r="E418" s="6"/>
      <c r="F418" s="6"/>
      <c r="G418" s="6"/>
      <c r="H418" s="6"/>
      <c r="I418" s="6"/>
      <c r="J418" s="6"/>
      <c r="K418" s="6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.75" customHeight="1">
      <c r="A419" s="3"/>
      <c r="B419" s="3"/>
      <c r="C419" s="3"/>
      <c r="D419" s="6"/>
      <c r="E419" s="6"/>
      <c r="F419" s="6"/>
      <c r="G419" s="6"/>
      <c r="H419" s="6"/>
      <c r="I419" s="6"/>
      <c r="J419" s="6"/>
      <c r="K419" s="6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.75" customHeight="1">
      <c r="A420" s="3"/>
      <c r="B420" s="3"/>
      <c r="C420" s="3"/>
      <c r="D420" s="6"/>
      <c r="E420" s="6"/>
      <c r="F420" s="6"/>
      <c r="G420" s="6"/>
      <c r="H420" s="6"/>
      <c r="I420" s="6"/>
      <c r="J420" s="6"/>
      <c r="K420" s="6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.75" customHeight="1">
      <c r="A421" s="3"/>
      <c r="B421" s="3"/>
      <c r="C421" s="3"/>
      <c r="D421" s="6"/>
      <c r="E421" s="6"/>
      <c r="F421" s="6"/>
      <c r="G421" s="6"/>
      <c r="H421" s="6"/>
      <c r="I421" s="6"/>
      <c r="J421" s="6"/>
      <c r="K421" s="6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.75" customHeight="1">
      <c r="A422" s="3"/>
      <c r="B422" s="3"/>
      <c r="C422" s="3"/>
      <c r="D422" s="6"/>
      <c r="E422" s="6"/>
      <c r="F422" s="6"/>
      <c r="G422" s="6"/>
      <c r="H422" s="6"/>
      <c r="I422" s="6"/>
      <c r="J422" s="6"/>
      <c r="K422" s="6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.75" customHeight="1">
      <c r="A423" s="3"/>
      <c r="B423" s="3"/>
      <c r="C423" s="3"/>
      <c r="D423" s="6"/>
      <c r="E423" s="6"/>
      <c r="F423" s="6"/>
      <c r="G423" s="6"/>
      <c r="H423" s="6"/>
      <c r="I423" s="6"/>
      <c r="J423" s="6"/>
      <c r="K423" s="6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.75" customHeight="1">
      <c r="A424" s="3"/>
      <c r="B424" s="3"/>
      <c r="C424" s="3"/>
      <c r="D424" s="6"/>
      <c r="E424" s="6"/>
      <c r="F424" s="6"/>
      <c r="G424" s="6"/>
      <c r="H424" s="6"/>
      <c r="I424" s="6"/>
      <c r="J424" s="6"/>
      <c r="K424" s="6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.75" customHeight="1">
      <c r="A425" s="3"/>
      <c r="B425" s="3"/>
      <c r="C425" s="3"/>
      <c r="D425" s="6"/>
      <c r="E425" s="6"/>
      <c r="F425" s="6"/>
      <c r="G425" s="6"/>
      <c r="H425" s="6"/>
      <c r="I425" s="6"/>
      <c r="J425" s="6"/>
      <c r="K425" s="6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.75" customHeight="1">
      <c r="A426" s="3"/>
      <c r="B426" s="3"/>
      <c r="C426" s="3"/>
      <c r="D426" s="6"/>
      <c r="E426" s="6"/>
      <c r="F426" s="6"/>
      <c r="G426" s="6"/>
      <c r="H426" s="6"/>
      <c r="I426" s="6"/>
      <c r="J426" s="6"/>
      <c r="K426" s="6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.75" customHeight="1">
      <c r="A427" s="3"/>
      <c r="B427" s="3"/>
      <c r="C427" s="3"/>
      <c r="D427" s="6"/>
      <c r="E427" s="6"/>
      <c r="F427" s="6"/>
      <c r="G427" s="6"/>
      <c r="H427" s="6"/>
      <c r="I427" s="6"/>
      <c r="J427" s="6"/>
      <c r="K427" s="6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.75" customHeight="1">
      <c r="A428" s="3"/>
      <c r="B428" s="3"/>
      <c r="C428" s="3"/>
      <c r="D428" s="6"/>
      <c r="E428" s="6"/>
      <c r="F428" s="6"/>
      <c r="G428" s="6"/>
      <c r="H428" s="6"/>
      <c r="I428" s="6"/>
      <c r="J428" s="6"/>
      <c r="K428" s="6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.75" customHeight="1">
      <c r="A429" s="3"/>
      <c r="B429" s="3"/>
      <c r="C429" s="3"/>
      <c r="D429" s="6"/>
      <c r="E429" s="6"/>
      <c r="F429" s="6"/>
      <c r="G429" s="6"/>
      <c r="H429" s="6"/>
      <c r="I429" s="6"/>
      <c r="J429" s="6"/>
      <c r="K429" s="6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.75" customHeight="1">
      <c r="A430" s="3"/>
      <c r="B430" s="3"/>
      <c r="C430" s="3"/>
      <c r="D430" s="6"/>
      <c r="E430" s="6"/>
      <c r="F430" s="6"/>
      <c r="G430" s="6"/>
      <c r="H430" s="6"/>
      <c r="I430" s="6"/>
      <c r="J430" s="6"/>
      <c r="K430" s="6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.75" customHeight="1">
      <c r="A431" s="3"/>
      <c r="B431" s="3"/>
      <c r="C431" s="3"/>
      <c r="D431" s="6"/>
      <c r="E431" s="6"/>
      <c r="F431" s="6"/>
      <c r="G431" s="6"/>
      <c r="H431" s="6"/>
      <c r="I431" s="6"/>
      <c r="J431" s="6"/>
      <c r="K431" s="6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.75" customHeight="1">
      <c r="A432" s="3"/>
      <c r="B432" s="3"/>
      <c r="C432" s="3"/>
      <c r="D432" s="6"/>
      <c r="E432" s="6"/>
      <c r="F432" s="6"/>
      <c r="G432" s="6"/>
      <c r="H432" s="6"/>
      <c r="I432" s="6"/>
      <c r="J432" s="6"/>
      <c r="K432" s="6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.75" customHeight="1">
      <c r="A433" s="3"/>
      <c r="B433" s="3"/>
      <c r="C433" s="3"/>
      <c r="D433" s="6"/>
      <c r="E433" s="6"/>
      <c r="F433" s="6"/>
      <c r="G433" s="6"/>
      <c r="H433" s="6"/>
      <c r="I433" s="6"/>
      <c r="J433" s="6"/>
      <c r="K433" s="6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.75" customHeight="1">
      <c r="A434" s="3"/>
      <c r="B434" s="3"/>
      <c r="C434" s="3"/>
      <c r="D434" s="6"/>
      <c r="E434" s="6"/>
      <c r="F434" s="6"/>
      <c r="G434" s="6"/>
      <c r="H434" s="6"/>
      <c r="I434" s="6"/>
      <c r="J434" s="6"/>
      <c r="K434" s="6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.75" customHeight="1">
      <c r="A435" s="3"/>
      <c r="B435" s="3"/>
      <c r="C435" s="3"/>
      <c r="D435" s="6"/>
      <c r="E435" s="6"/>
      <c r="F435" s="6"/>
      <c r="G435" s="6"/>
      <c r="H435" s="6"/>
      <c r="I435" s="6"/>
      <c r="J435" s="6"/>
      <c r="K435" s="6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.75" customHeight="1">
      <c r="A436" s="3"/>
      <c r="B436" s="3"/>
      <c r="C436" s="3"/>
      <c r="D436" s="6"/>
      <c r="E436" s="6"/>
      <c r="F436" s="6"/>
      <c r="G436" s="6"/>
      <c r="H436" s="6"/>
      <c r="I436" s="6"/>
      <c r="J436" s="6"/>
      <c r="K436" s="6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.75" customHeight="1">
      <c r="A437" s="3"/>
      <c r="B437" s="3"/>
      <c r="C437" s="3"/>
      <c r="D437" s="6"/>
      <c r="E437" s="6"/>
      <c r="F437" s="6"/>
      <c r="G437" s="6"/>
      <c r="H437" s="6"/>
      <c r="I437" s="6"/>
      <c r="J437" s="6"/>
      <c r="K437" s="6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.75" customHeight="1">
      <c r="A438" s="3"/>
      <c r="B438" s="3"/>
      <c r="C438" s="3"/>
      <c r="D438" s="6"/>
      <c r="E438" s="6"/>
      <c r="F438" s="6"/>
      <c r="G438" s="6"/>
      <c r="H438" s="6"/>
      <c r="I438" s="6"/>
      <c r="J438" s="6"/>
      <c r="K438" s="6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.75" customHeight="1">
      <c r="A439" s="3"/>
      <c r="B439" s="3"/>
      <c r="C439" s="3"/>
      <c r="D439" s="6"/>
      <c r="E439" s="6"/>
      <c r="F439" s="6"/>
      <c r="G439" s="6"/>
      <c r="H439" s="6"/>
      <c r="I439" s="6"/>
      <c r="J439" s="6"/>
      <c r="K439" s="6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.75" customHeight="1">
      <c r="A440" s="3"/>
      <c r="B440" s="3"/>
      <c r="C440" s="3"/>
      <c r="D440" s="6"/>
      <c r="E440" s="6"/>
      <c r="F440" s="6"/>
      <c r="G440" s="6"/>
      <c r="H440" s="6"/>
      <c r="I440" s="6"/>
      <c r="J440" s="6"/>
      <c r="K440" s="6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.75" customHeight="1">
      <c r="A441" s="3"/>
      <c r="B441" s="3"/>
      <c r="C441" s="3"/>
      <c r="D441" s="6"/>
      <c r="E441" s="6"/>
      <c r="F441" s="6"/>
      <c r="G441" s="6"/>
      <c r="H441" s="6"/>
      <c r="I441" s="6"/>
      <c r="J441" s="6"/>
      <c r="K441" s="6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.75" customHeight="1">
      <c r="A442" s="3"/>
      <c r="B442" s="3"/>
      <c r="C442" s="3"/>
      <c r="D442" s="6"/>
      <c r="E442" s="6"/>
      <c r="F442" s="6"/>
      <c r="G442" s="6"/>
      <c r="H442" s="6"/>
      <c r="I442" s="6"/>
      <c r="J442" s="6"/>
      <c r="K442" s="6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.75" customHeight="1">
      <c r="A443" s="3"/>
      <c r="B443" s="3"/>
      <c r="C443" s="3"/>
      <c r="D443" s="6"/>
      <c r="E443" s="6"/>
      <c r="F443" s="6"/>
      <c r="G443" s="6"/>
      <c r="H443" s="6"/>
      <c r="I443" s="6"/>
      <c r="J443" s="6"/>
      <c r="K443" s="6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.75" customHeight="1">
      <c r="A444" s="3"/>
      <c r="B444" s="3"/>
      <c r="C444" s="3"/>
      <c r="D444" s="6"/>
      <c r="E444" s="6"/>
      <c r="F444" s="6"/>
      <c r="G444" s="6"/>
      <c r="H444" s="6"/>
      <c r="I444" s="6"/>
      <c r="J444" s="6"/>
      <c r="K444" s="6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.75" customHeight="1">
      <c r="A445" s="3"/>
      <c r="B445" s="3"/>
      <c r="C445" s="3"/>
      <c r="D445" s="6"/>
      <c r="E445" s="6"/>
      <c r="F445" s="6"/>
      <c r="G445" s="6"/>
      <c r="H445" s="6"/>
      <c r="I445" s="6"/>
      <c r="J445" s="6"/>
      <c r="K445" s="6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.75" customHeight="1">
      <c r="A446" s="3"/>
      <c r="B446" s="3"/>
      <c r="C446" s="3"/>
      <c r="D446" s="6"/>
      <c r="E446" s="6"/>
      <c r="F446" s="6"/>
      <c r="G446" s="6"/>
      <c r="H446" s="6"/>
      <c r="I446" s="6"/>
      <c r="J446" s="6"/>
      <c r="K446" s="6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.75" customHeight="1">
      <c r="A447" s="3"/>
      <c r="B447" s="3"/>
      <c r="C447" s="3"/>
      <c r="D447" s="6"/>
      <c r="E447" s="6"/>
      <c r="F447" s="6"/>
      <c r="G447" s="6"/>
      <c r="H447" s="6"/>
      <c r="I447" s="6"/>
      <c r="J447" s="6"/>
      <c r="K447" s="6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.75" customHeight="1">
      <c r="A448" s="3"/>
      <c r="B448" s="3"/>
      <c r="C448" s="3"/>
      <c r="D448" s="6"/>
      <c r="E448" s="6"/>
      <c r="F448" s="6"/>
      <c r="G448" s="6"/>
      <c r="H448" s="6"/>
      <c r="I448" s="6"/>
      <c r="J448" s="6"/>
      <c r="K448" s="6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.75" customHeight="1">
      <c r="A449" s="3"/>
      <c r="B449" s="3"/>
      <c r="C449" s="3"/>
      <c r="D449" s="6"/>
      <c r="E449" s="6"/>
      <c r="F449" s="6"/>
      <c r="G449" s="6"/>
      <c r="H449" s="6"/>
      <c r="I449" s="6"/>
      <c r="J449" s="6"/>
      <c r="K449" s="6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.75" customHeight="1">
      <c r="A450" s="3"/>
      <c r="B450" s="3"/>
      <c r="C450" s="3"/>
      <c r="D450" s="6"/>
      <c r="E450" s="6"/>
      <c r="F450" s="6"/>
      <c r="G450" s="6"/>
      <c r="H450" s="6"/>
      <c r="I450" s="6"/>
      <c r="J450" s="6"/>
      <c r="K450" s="6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.75" customHeight="1">
      <c r="A451" s="3"/>
      <c r="B451" s="3"/>
      <c r="C451" s="3"/>
      <c r="D451" s="6"/>
      <c r="E451" s="6"/>
      <c r="F451" s="6"/>
      <c r="G451" s="6"/>
      <c r="H451" s="6"/>
      <c r="I451" s="6"/>
      <c r="J451" s="6"/>
      <c r="K451" s="6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.75" customHeight="1">
      <c r="A452" s="3"/>
      <c r="B452" s="3"/>
      <c r="C452" s="3"/>
      <c r="D452" s="6"/>
      <c r="E452" s="6"/>
      <c r="F452" s="6"/>
      <c r="G452" s="6"/>
      <c r="H452" s="6"/>
      <c r="I452" s="6"/>
      <c r="J452" s="6"/>
      <c r="K452" s="6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.75" customHeight="1">
      <c r="A453" s="3"/>
      <c r="B453" s="3"/>
      <c r="C453" s="3"/>
      <c r="D453" s="6"/>
      <c r="E453" s="6"/>
      <c r="F453" s="6"/>
      <c r="G453" s="6"/>
      <c r="H453" s="6"/>
      <c r="I453" s="6"/>
      <c r="J453" s="6"/>
      <c r="K453" s="6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.75" customHeight="1">
      <c r="A454" s="3"/>
      <c r="B454" s="3"/>
      <c r="C454" s="3"/>
      <c r="D454" s="6"/>
      <c r="E454" s="6"/>
      <c r="F454" s="6"/>
      <c r="G454" s="6"/>
      <c r="H454" s="6"/>
      <c r="I454" s="6"/>
      <c r="J454" s="6"/>
      <c r="K454" s="6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.75" customHeight="1">
      <c r="A455" s="3"/>
      <c r="B455" s="3"/>
      <c r="C455" s="3"/>
      <c r="D455" s="6"/>
      <c r="E455" s="6"/>
      <c r="F455" s="6"/>
      <c r="G455" s="6"/>
      <c r="H455" s="6"/>
      <c r="I455" s="6"/>
      <c r="J455" s="6"/>
      <c r="K455" s="6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.75" customHeight="1">
      <c r="A456" s="3"/>
      <c r="B456" s="3"/>
      <c r="C456" s="3"/>
      <c r="D456" s="6"/>
      <c r="E456" s="6"/>
      <c r="F456" s="6"/>
      <c r="G456" s="6"/>
      <c r="H456" s="6"/>
      <c r="I456" s="6"/>
      <c r="J456" s="6"/>
      <c r="K456" s="6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.75" customHeight="1">
      <c r="A457" s="3"/>
      <c r="B457" s="3"/>
      <c r="C457" s="3"/>
      <c r="D457" s="6"/>
      <c r="E457" s="6"/>
      <c r="F457" s="6"/>
      <c r="G457" s="6"/>
      <c r="H457" s="6"/>
      <c r="I457" s="6"/>
      <c r="J457" s="6"/>
      <c r="K457" s="6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.75" customHeight="1">
      <c r="A458" s="3"/>
      <c r="B458" s="3"/>
      <c r="C458" s="3"/>
      <c r="D458" s="6"/>
      <c r="E458" s="6"/>
      <c r="F458" s="6"/>
      <c r="G458" s="6"/>
      <c r="H458" s="6"/>
      <c r="I458" s="6"/>
      <c r="J458" s="6"/>
      <c r="K458" s="6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.75" customHeight="1">
      <c r="A459" s="3"/>
      <c r="B459" s="3"/>
      <c r="C459" s="3"/>
      <c r="D459" s="6"/>
      <c r="E459" s="6"/>
      <c r="F459" s="6"/>
      <c r="G459" s="6"/>
      <c r="H459" s="6"/>
      <c r="I459" s="6"/>
      <c r="J459" s="6"/>
      <c r="K459" s="6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.75" customHeight="1">
      <c r="A460" s="3"/>
      <c r="B460" s="3"/>
      <c r="C460" s="3"/>
      <c r="D460" s="6"/>
      <c r="E460" s="6"/>
      <c r="F460" s="6"/>
      <c r="G460" s="6"/>
      <c r="H460" s="6"/>
      <c r="I460" s="6"/>
      <c r="J460" s="6"/>
      <c r="K460" s="6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.75" customHeight="1">
      <c r="A461" s="3"/>
      <c r="B461" s="3"/>
      <c r="C461" s="3"/>
      <c r="D461" s="6"/>
      <c r="E461" s="6"/>
      <c r="F461" s="6"/>
      <c r="G461" s="6"/>
      <c r="H461" s="6"/>
      <c r="I461" s="6"/>
      <c r="J461" s="6"/>
      <c r="K461" s="6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.75" customHeight="1">
      <c r="A462" s="3"/>
      <c r="B462" s="3"/>
      <c r="C462" s="3"/>
      <c r="D462" s="6"/>
      <c r="E462" s="6"/>
      <c r="F462" s="6"/>
      <c r="G462" s="6"/>
      <c r="H462" s="6"/>
      <c r="I462" s="6"/>
      <c r="J462" s="6"/>
      <c r="K462" s="6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.75" customHeight="1">
      <c r="A463" s="3"/>
      <c r="B463" s="3"/>
      <c r="C463" s="3"/>
      <c r="D463" s="6"/>
      <c r="E463" s="6"/>
      <c r="F463" s="6"/>
      <c r="G463" s="6"/>
      <c r="H463" s="6"/>
      <c r="I463" s="6"/>
      <c r="J463" s="6"/>
      <c r="K463" s="6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.75" customHeight="1">
      <c r="A464" s="3"/>
      <c r="B464" s="3"/>
      <c r="C464" s="3"/>
      <c r="D464" s="6"/>
      <c r="E464" s="6"/>
      <c r="F464" s="6"/>
      <c r="G464" s="6"/>
      <c r="H464" s="6"/>
      <c r="I464" s="6"/>
      <c r="J464" s="6"/>
      <c r="K464" s="6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.75" customHeight="1">
      <c r="A465" s="3"/>
      <c r="B465" s="3"/>
      <c r="C465" s="3"/>
      <c r="D465" s="6"/>
      <c r="E465" s="6"/>
      <c r="F465" s="6"/>
      <c r="G465" s="6"/>
      <c r="H465" s="6"/>
      <c r="I465" s="6"/>
      <c r="J465" s="6"/>
      <c r="K465" s="6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.75" customHeight="1">
      <c r="A466" s="3"/>
      <c r="B466" s="3"/>
      <c r="C466" s="3"/>
      <c r="D466" s="6"/>
      <c r="E466" s="6"/>
      <c r="F466" s="6"/>
      <c r="G466" s="6"/>
      <c r="H466" s="6"/>
      <c r="I466" s="6"/>
      <c r="J466" s="6"/>
      <c r="K466" s="6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.75" customHeight="1">
      <c r="A467" s="3"/>
      <c r="B467" s="3"/>
      <c r="C467" s="3"/>
      <c r="D467" s="6"/>
      <c r="E467" s="6"/>
      <c r="F467" s="6"/>
      <c r="G467" s="6"/>
      <c r="H467" s="6"/>
      <c r="I467" s="6"/>
      <c r="J467" s="6"/>
      <c r="K467" s="6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.75" customHeight="1">
      <c r="A468" s="3"/>
      <c r="B468" s="3"/>
      <c r="C468" s="3"/>
      <c r="D468" s="6"/>
      <c r="E468" s="6"/>
      <c r="F468" s="6"/>
      <c r="G468" s="6"/>
      <c r="H468" s="6"/>
      <c r="I468" s="6"/>
      <c r="J468" s="6"/>
      <c r="K468" s="6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.75" customHeight="1">
      <c r="A469" s="3"/>
      <c r="B469" s="3"/>
      <c r="C469" s="3"/>
      <c r="D469" s="6"/>
      <c r="E469" s="6"/>
      <c r="F469" s="6"/>
      <c r="G469" s="6"/>
      <c r="H469" s="6"/>
      <c r="I469" s="6"/>
      <c r="J469" s="6"/>
      <c r="K469" s="6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.75" customHeight="1">
      <c r="A470" s="3"/>
      <c r="B470" s="3"/>
      <c r="C470" s="3"/>
      <c r="D470" s="6"/>
      <c r="E470" s="6"/>
      <c r="F470" s="6"/>
      <c r="G470" s="6"/>
      <c r="H470" s="6"/>
      <c r="I470" s="6"/>
      <c r="J470" s="6"/>
      <c r="K470" s="6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.75" customHeight="1">
      <c r="A471" s="3"/>
      <c r="B471" s="3"/>
      <c r="C471" s="3"/>
      <c r="D471" s="6"/>
      <c r="E471" s="6"/>
      <c r="F471" s="6"/>
      <c r="G471" s="6"/>
      <c r="H471" s="6"/>
      <c r="I471" s="6"/>
      <c r="J471" s="6"/>
      <c r="K471" s="6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.75" customHeight="1">
      <c r="A472" s="3"/>
      <c r="B472" s="3"/>
      <c r="C472" s="3"/>
      <c r="D472" s="6"/>
      <c r="E472" s="6"/>
      <c r="F472" s="6"/>
      <c r="G472" s="6"/>
      <c r="H472" s="6"/>
      <c r="I472" s="6"/>
      <c r="J472" s="6"/>
      <c r="K472" s="6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.75" customHeight="1">
      <c r="A473" s="3"/>
      <c r="B473" s="3"/>
      <c r="C473" s="3"/>
      <c r="D473" s="6"/>
      <c r="E473" s="6"/>
      <c r="F473" s="6"/>
      <c r="G473" s="6"/>
      <c r="H473" s="6"/>
      <c r="I473" s="6"/>
      <c r="J473" s="6"/>
      <c r="K473" s="6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.75" customHeight="1">
      <c r="A474" s="3"/>
      <c r="B474" s="3"/>
      <c r="C474" s="3"/>
      <c r="D474" s="6"/>
      <c r="E474" s="6"/>
      <c r="F474" s="6"/>
      <c r="G474" s="6"/>
      <c r="H474" s="6"/>
      <c r="I474" s="6"/>
      <c r="J474" s="6"/>
      <c r="K474" s="6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.75" customHeight="1">
      <c r="A475" s="3"/>
      <c r="B475" s="3"/>
      <c r="C475" s="3"/>
      <c r="D475" s="6"/>
      <c r="E475" s="6"/>
      <c r="F475" s="6"/>
      <c r="G475" s="6"/>
      <c r="H475" s="6"/>
      <c r="I475" s="6"/>
      <c r="J475" s="6"/>
      <c r="K475" s="6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.75" customHeight="1">
      <c r="A476" s="3"/>
      <c r="B476" s="3"/>
      <c r="C476" s="3"/>
      <c r="D476" s="6"/>
      <c r="E476" s="6"/>
      <c r="F476" s="6"/>
      <c r="G476" s="6"/>
      <c r="H476" s="6"/>
      <c r="I476" s="6"/>
      <c r="J476" s="6"/>
      <c r="K476" s="6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.75" customHeight="1">
      <c r="A477" s="3"/>
      <c r="B477" s="3"/>
      <c r="C477" s="3"/>
      <c r="D477" s="6"/>
      <c r="E477" s="6"/>
      <c r="F477" s="6"/>
      <c r="G477" s="6"/>
      <c r="H477" s="6"/>
      <c r="I477" s="6"/>
      <c r="J477" s="6"/>
      <c r="K477" s="6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.75" customHeight="1">
      <c r="A478" s="3"/>
      <c r="B478" s="3"/>
      <c r="C478" s="3"/>
      <c r="D478" s="6"/>
      <c r="E478" s="6"/>
      <c r="F478" s="6"/>
      <c r="G478" s="6"/>
      <c r="H478" s="6"/>
      <c r="I478" s="6"/>
      <c r="J478" s="6"/>
      <c r="K478" s="6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.75" customHeight="1">
      <c r="A479" s="3"/>
      <c r="B479" s="3"/>
      <c r="C479" s="3"/>
      <c r="D479" s="6"/>
      <c r="E479" s="6"/>
      <c r="F479" s="6"/>
      <c r="G479" s="6"/>
      <c r="H479" s="6"/>
      <c r="I479" s="6"/>
      <c r="J479" s="6"/>
      <c r="K479" s="6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.75" customHeight="1">
      <c r="A480" s="3"/>
      <c r="B480" s="3"/>
      <c r="C480" s="3"/>
      <c r="D480" s="6"/>
      <c r="E480" s="6"/>
      <c r="F480" s="6"/>
      <c r="G480" s="6"/>
      <c r="H480" s="6"/>
      <c r="I480" s="6"/>
      <c r="J480" s="6"/>
      <c r="K480" s="6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.75" customHeight="1">
      <c r="A481" s="3"/>
      <c r="B481" s="3"/>
      <c r="C481" s="3"/>
      <c r="D481" s="6"/>
      <c r="E481" s="6"/>
      <c r="F481" s="6"/>
      <c r="G481" s="6"/>
      <c r="H481" s="6"/>
      <c r="I481" s="6"/>
      <c r="J481" s="6"/>
      <c r="K481" s="6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.75" customHeight="1">
      <c r="A482" s="3"/>
      <c r="B482" s="3"/>
      <c r="C482" s="3"/>
      <c r="D482" s="6"/>
      <c r="E482" s="6"/>
      <c r="F482" s="6"/>
      <c r="G482" s="6"/>
      <c r="H482" s="6"/>
      <c r="I482" s="6"/>
      <c r="J482" s="6"/>
      <c r="K482" s="6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.75" customHeight="1">
      <c r="A483" s="3"/>
      <c r="B483" s="3"/>
      <c r="C483" s="3"/>
      <c r="D483" s="6"/>
      <c r="E483" s="6"/>
      <c r="F483" s="6"/>
      <c r="G483" s="6"/>
      <c r="H483" s="6"/>
      <c r="I483" s="6"/>
      <c r="J483" s="6"/>
      <c r="K483" s="6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.75" customHeight="1">
      <c r="A484" s="3"/>
      <c r="B484" s="3"/>
      <c r="C484" s="3"/>
      <c r="D484" s="6"/>
      <c r="E484" s="6"/>
      <c r="F484" s="6"/>
      <c r="G484" s="6"/>
      <c r="H484" s="6"/>
      <c r="I484" s="6"/>
      <c r="J484" s="6"/>
      <c r="K484" s="6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.75" customHeight="1">
      <c r="A485" s="3"/>
      <c r="B485" s="3"/>
      <c r="C485" s="3"/>
      <c r="D485" s="6"/>
      <c r="E485" s="6"/>
      <c r="F485" s="6"/>
      <c r="G485" s="6"/>
      <c r="H485" s="6"/>
      <c r="I485" s="6"/>
      <c r="J485" s="6"/>
      <c r="K485" s="6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.75" customHeight="1">
      <c r="A486" s="3"/>
      <c r="B486" s="3"/>
      <c r="C486" s="3"/>
      <c r="D486" s="6"/>
      <c r="E486" s="6"/>
      <c r="F486" s="6"/>
      <c r="G486" s="6"/>
      <c r="H486" s="6"/>
      <c r="I486" s="6"/>
      <c r="J486" s="6"/>
      <c r="K486" s="6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.75" customHeight="1">
      <c r="A487" s="3"/>
      <c r="B487" s="3"/>
      <c r="C487" s="3"/>
      <c r="D487" s="6"/>
      <c r="E487" s="6"/>
      <c r="F487" s="6"/>
      <c r="G487" s="6"/>
      <c r="H487" s="6"/>
      <c r="I487" s="6"/>
      <c r="J487" s="6"/>
      <c r="K487" s="6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.75" customHeight="1">
      <c r="A488" s="3"/>
      <c r="B488" s="3"/>
      <c r="C488" s="3"/>
      <c r="D488" s="6"/>
      <c r="E488" s="6"/>
      <c r="F488" s="6"/>
      <c r="G488" s="6"/>
      <c r="H488" s="6"/>
      <c r="I488" s="6"/>
      <c r="J488" s="6"/>
      <c r="K488" s="6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.75" customHeight="1">
      <c r="A489" s="3"/>
      <c r="B489" s="3"/>
      <c r="C489" s="3"/>
      <c r="D489" s="6"/>
      <c r="E489" s="6"/>
      <c r="F489" s="6"/>
      <c r="G489" s="6"/>
      <c r="H489" s="6"/>
      <c r="I489" s="6"/>
      <c r="J489" s="6"/>
      <c r="K489" s="6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.75" customHeight="1">
      <c r="A490" s="3"/>
      <c r="B490" s="3"/>
      <c r="C490" s="3"/>
      <c r="D490" s="6"/>
      <c r="E490" s="6"/>
      <c r="F490" s="6"/>
      <c r="G490" s="6"/>
      <c r="H490" s="6"/>
      <c r="I490" s="6"/>
      <c r="J490" s="6"/>
      <c r="K490" s="6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.75" customHeight="1">
      <c r="A491" s="3"/>
      <c r="B491" s="3"/>
      <c r="C491" s="3"/>
      <c r="D491" s="6"/>
      <c r="E491" s="6"/>
      <c r="F491" s="6"/>
      <c r="G491" s="6"/>
      <c r="H491" s="6"/>
      <c r="I491" s="6"/>
      <c r="J491" s="6"/>
      <c r="K491" s="6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.75" customHeight="1">
      <c r="A492" s="3"/>
      <c r="B492" s="3"/>
      <c r="C492" s="3"/>
      <c r="D492" s="6"/>
      <c r="E492" s="6"/>
      <c r="F492" s="6"/>
      <c r="G492" s="6"/>
      <c r="H492" s="6"/>
      <c r="I492" s="6"/>
      <c r="J492" s="6"/>
      <c r="K492" s="6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.75" customHeight="1">
      <c r="A493" s="3"/>
      <c r="B493" s="3"/>
      <c r="C493" s="3"/>
      <c r="D493" s="6"/>
      <c r="E493" s="6"/>
      <c r="F493" s="6"/>
      <c r="G493" s="6"/>
      <c r="H493" s="6"/>
      <c r="I493" s="6"/>
      <c r="J493" s="6"/>
      <c r="K493" s="6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.75" customHeight="1">
      <c r="A494" s="3"/>
      <c r="B494" s="3"/>
      <c r="C494" s="3"/>
      <c r="D494" s="6"/>
      <c r="E494" s="6"/>
      <c r="F494" s="6"/>
      <c r="G494" s="6"/>
      <c r="H494" s="6"/>
      <c r="I494" s="6"/>
      <c r="J494" s="6"/>
      <c r="K494" s="6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.75" customHeight="1">
      <c r="A495" s="3"/>
      <c r="B495" s="3"/>
      <c r="C495" s="3"/>
      <c r="D495" s="6"/>
      <c r="E495" s="6"/>
      <c r="F495" s="6"/>
      <c r="G495" s="6"/>
      <c r="H495" s="6"/>
      <c r="I495" s="6"/>
      <c r="J495" s="6"/>
      <c r="K495" s="6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.75" customHeight="1">
      <c r="A496" s="3"/>
      <c r="B496" s="3"/>
      <c r="C496" s="3"/>
      <c r="D496" s="6"/>
      <c r="E496" s="6"/>
      <c r="F496" s="6"/>
      <c r="G496" s="6"/>
      <c r="H496" s="6"/>
      <c r="I496" s="6"/>
      <c r="J496" s="6"/>
      <c r="K496" s="6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.75" customHeight="1">
      <c r="A497" s="3"/>
      <c r="B497" s="3"/>
      <c r="C497" s="3"/>
      <c r="D497" s="6"/>
      <c r="E497" s="6"/>
      <c r="F497" s="6"/>
      <c r="G497" s="6"/>
      <c r="H497" s="6"/>
      <c r="I497" s="6"/>
      <c r="J497" s="6"/>
      <c r="K497" s="6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.75" customHeight="1">
      <c r="A498" s="3"/>
      <c r="B498" s="3"/>
      <c r="C498" s="3"/>
      <c r="D498" s="6"/>
      <c r="E498" s="6"/>
      <c r="F498" s="6"/>
      <c r="G498" s="6"/>
      <c r="H498" s="6"/>
      <c r="I498" s="6"/>
      <c r="J498" s="6"/>
      <c r="K498" s="6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.75" customHeight="1">
      <c r="A499" s="3"/>
      <c r="B499" s="3"/>
      <c r="C499" s="3"/>
      <c r="D499" s="6"/>
      <c r="E499" s="6"/>
      <c r="F499" s="6"/>
      <c r="G499" s="6"/>
      <c r="H499" s="6"/>
      <c r="I499" s="6"/>
      <c r="J499" s="6"/>
      <c r="K499" s="6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.75" customHeight="1">
      <c r="A500" s="3"/>
      <c r="B500" s="3"/>
      <c r="C500" s="3"/>
      <c r="D500" s="6"/>
      <c r="E500" s="6"/>
      <c r="F500" s="6"/>
      <c r="G500" s="6"/>
      <c r="H500" s="6"/>
      <c r="I500" s="6"/>
      <c r="J500" s="6"/>
      <c r="K500" s="6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.75" customHeight="1">
      <c r="A501" s="3"/>
      <c r="B501" s="3"/>
      <c r="C501" s="3"/>
      <c r="D501" s="6"/>
      <c r="E501" s="6"/>
      <c r="F501" s="6"/>
      <c r="G501" s="6"/>
      <c r="H501" s="6"/>
      <c r="I501" s="6"/>
      <c r="J501" s="6"/>
      <c r="K501" s="6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.75" customHeight="1">
      <c r="A502" s="3"/>
      <c r="B502" s="3"/>
      <c r="C502" s="3"/>
      <c r="D502" s="6"/>
      <c r="E502" s="6"/>
      <c r="F502" s="6"/>
      <c r="G502" s="6"/>
      <c r="H502" s="6"/>
      <c r="I502" s="6"/>
      <c r="J502" s="6"/>
      <c r="K502" s="6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.75" customHeight="1">
      <c r="A503" s="3"/>
      <c r="B503" s="3"/>
      <c r="C503" s="3"/>
      <c r="D503" s="6"/>
      <c r="E503" s="6"/>
      <c r="F503" s="6"/>
      <c r="G503" s="6"/>
      <c r="H503" s="6"/>
      <c r="I503" s="6"/>
      <c r="J503" s="6"/>
      <c r="K503" s="6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.75" customHeight="1">
      <c r="A504" s="3"/>
      <c r="B504" s="3"/>
      <c r="C504" s="3"/>
      <c r="D504" s="6"/>
      <c r="E504" s="6"/>
      <c r="F504" s="6"/>
      <c r="G504" s="6"/>
      <c r="H504" s="6"/>
      <c r="I504" s="6"/>
      <c r="J504" s="6"/>
      <c r="K504" s="6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.75" customHeight="1">
      <c r="A505" s="3"/>
      <c r="B505" s="3"/>
      <c r="C505" s="3"/>
      <c r="D505" s="6"/>
      <c r="E505" s="6"/>
      <c r="F505" s="6"/>
      <c r="G505" s="6"/>
      <c r="H505" s="6"/>
      <c r="I505" s="6"/>
      <c r="J505" s="6"/>
      <c r="K505" s="6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.75" customHeight="1">
      <c r="A506" s="3"/>
      <c r="B506" s="3"/>
      <c r="C506" s="3"/>
      <c r="D506" s="6"/>
      <c r="E506" s="6"/>
      <c r="F506" s="6"/>
      <c r="G506" s="6"/>
      <c r="H506" s="6"/>
      <c r="I506" s="6"/>
      <c r="J506" s="6"/>
      <c r="K506" s="6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.75" customHeight="1">
      <c r="A507" s="3"/>
      <c r="B507" s="3"/>
      <c r="C507" s="3"/>
      <c r="D507" s="6"/>
      <c r="E507" s="6"/>
      <c r="F507" s="6"/>
      <c r="G507" s="6"/>
      <c r="H507" s="6"/>
      <c r="I507" s="6"/>
      <c r="J507" s="6"/>
      <c r="K507" s="6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.75" customHeight="1">
      <c r="A508" s="3"/>
      <c r="B508" s="3"/>
      <c r="C508" s="3"/>
      <c r="D508" s="6"/>
      <c r="E508" s="6"/>
      <c r="F508" s="6"/>
      <c r="G508" s="6"/>
      <c r="H508" s="6"/>
      <c r="I508" s="6"/>
      <c r="J508" s="6"/>
      <c r="K508" s="6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.75" customHeight="1">
      <c r="A509" s="3"/>
      <c r="B509" s="3"/>
      <c r="C509" s="3"/>
      <c r="D509" s="6"/>
      <c r="E509" s="6"/>
      <c r="F509" s="6"/>
      <c r="G509" s="6"/>
      <c r="H509" s="6"/>
      <c r="I509" s="6"/>
      <c r="J509" s="6"/>
      <c r="K509" s="6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.75" customHeight="1">
      <c r="A510" s="3"/>
      <c r="B510" s="3"/>
      <c r="C510" s="3"/>
      <c r="D510" s="6"/>
      <c r="E510" s="6"/>
      <c r="F510" s="6"/>
      <c r="G510" s="6"/>
      <c r="H510" s="6"/>
      <c r="I510" s="6"/>
      <c r="J510" s="6"/>
      <c r="K510" s="6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.75" customHeight="1">
      <c r="A511" s="3"/>
      <c r="B511" s="3"/>
      <c r="C511" s="3"/>
      <c r="D511" s="6"/>
      <c r="E511" s="6"/>
      <c r="F511" s="6"/>
      <c r="G511" s="6"/>
      <c r="H511" s="6"/>
      <c r="I511" s="6"/>
      <c r="J511" s="6"/>
      <c r="K511" s="6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.75" customHeight="1">
      <c r="A512" s="3"/>
      <c r="B512" s="3"/>
      <c r="C512" s="3"/>
      <c r="D512" s="6"/>
      <c r="E512" s="6"/>
      <c r="F512" s="6"/>
      <c r="G512" s="6"/>
      <c r="H512" s="6"/>
      <c r="I512" s="6"/>
      <c r="J512" s="6"/>
      <c r="K512" s="6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.75" customHeight="1">
      <c r="A513" s="3"/>
      <c r="B513" s="3"/>
      <c r="C513" s="3"/>
      <c r="D513" s="6"/>
      <c r="E513" s="6"/>
      <c r="F513" s="6"/>
      <c r="G513" s="6"/>
      <c r="H513" s="6"/>
      <c r="I513" s="6"/>
      <c r="J513" s="6"/>
      <c r="K513" s="6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.75" customHeight="1">
      <c r="A514" s="3"/>
      <c r="B514" s="3"/>
      <c r="C514" s="3"/>
      <c r="D514" s="6"/>
      <c r="E514" s="6"/>
      <c r="F514" s="6"/>
      <c r="G514" s="6"/>
      <c r="H514" s="6"/>
      <c r="I514" s="6"/>
      <c r="J514" s="6"/>
      <c r="K514" s="6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.75" customHeight="1">
      <c r="A515" s="3"/>
      <c r="B515" s="3"/>
      <c r="C515" s="3"/>
      <c r="D515" s="6"/>
      <c r="E515" s="6"/>
      <c r="F515" s="6"/>
      <c r="G515" s="6"/>
      <c r="H515" s="6"/>
      <c r="I515" s="6"/>
      <c r="J515" s="6"/>
      <c r="K515" s="6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.75" customHeight="1">
      <c r="A516" s="3"/>
      <c r="B516" s="3"/>
      <c r="C516" s="3"/>
      <c r="D516" s="6"/>
      <c r="E516" s="6"/>
      <c r="F516" s="6"/>
      <c r="G516" s="6"/>
      <c r="H516" s="6"/>
      <c r="I516" s="6"/>
      <c r="J516" s="6"/>
      <c r="K516" s="6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.75" customHeight="1">
      <c r="A517" s="3"/>
      <c r="B517" s="3"/>
      <c r="C517" s="3"/>
      <c r="D517" s="6"/>
      <c r="E517" s="6"/>
      <c r="F517" s="6"/>
      <c r="G517" s="6"/>
      <c r="H517" s="6"/>
      <c r="I517" s="6"/>
      <c r="J517" s="6"/>
      <c r="K517" s="6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.75" customHeight="1">
      <c r="A518" s="3"/>
      <c r="B518" s="3"/>
      <c r="C518" s="3"/>
      <c r="D518" s="6"/>
      <c r="E518" s="6"/>
      <c r="F518" s="6"/>
      <c r="G518" s="6"/>
      <c r="H518" s="6"/>
      <c r="I518" s="6"/>
      <c r="J518" s="6"/>
      <c r="K518" s="6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.75" customHeight="1">
      <c r="A519" s="3"/>
      <c r="B519" s="3"/>
      <c r="C519" s="3"/>
      <c r="D519" s="6"/>
      <c r="E519" s="6"/>
      <c r="F519" s="6"/>
      <c r="G519" s="6"/>
      <c r="H519" s="6"/>
      <c r="I519" s="6"/>
      <c r="J519" s="6"/>
      <c r="K519" s="6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.75" customHeight="1">
      <c r="A520" s="3"/>
      <c r="B520" s="3"/>
      <c r="C520" s="3"/>
      <c r="D520" s="6"/>
      <c r="E520" s="6"/>
      <c r="F520" s="6"/>
      <c r="G520" s="6"/>
      <c r="H520" s="6"/>
      <c r="I520" s="6"/>
      <c r="J520" s="6"/>
      <c r="K520" s="6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.75" customHeight="1">
      <c r="A521" s="3"/>
      <c r="B521" s="3"/>
      <c r="C521" s="3"/>
      <c r="D521" s="6"/>
      <c r="E521" s="6"/>
      <c r="F521" s="6"/>
      <c r="G521" s="6"/>
      <c r="H521" s="6"/>
      <c r="I521" s="6"/>
      <c r="J521" s="6"/>
      <c r="K521" s="6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.75" customHeight="1">
      <c r="A522" s="3"/>
      <c r="B522" s="3"/>
      <c r="C522" s="3"/>
      <c r="D522" s="6"/>
      <c r="E522" s="6"/>
      <c r="F522" s="6"/>
      <c r="G522" s="6"/>
      <c r="H522" s="6"/>
      <c r="I522" s="6"/>
      <c r="J522" s="6"/>
      <c r="K522" s="6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.75" customHeight="1">
      <c r="A523" s="3"/>
      <c r="B523" s="3"/>
      <c r="C523" s="3"/>
      <c r="D523" s="6"/>
      <c r="E523" s="6"/>
      <c r="F523" s="6"/>
      <c r="G523" s="6"/>
      <c r="H523" s="6"/>
      <c r="I523" s="6"/>
      <c r="J523" s="6"/>
      <c r="K523" s="6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.75" customHeight="1">
      <c r="A524" s="3"/>
      <c r="B524" s="3"/>
      <c r="C524" s="3"/>
      <c r="D524" s="6"/>
      <c r="E524" s="6"/>
      <c r="F524" s="6"/>
      <c r="G524" s="6"/>
      <c r="H524" s="6"/>
      <c r="I524" s="6"/>
      <c r="J524" s="6"/>
      <c r="K524" s="6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.75" customHeight="1">
      <c r="A525" s="3"/>
      <c r="B525" s="3"/>
      <c r="C525" s="3"/>
      <c r="D525" s="6"/>
      <c r="E525" s="6"/>
      <c r="F525" s="6"/>
      <c r="G525" s="6"/>
      <c r="H525" s="6"/>
      <c r="I525" s="6"/>
      <c r="J525" s="6"/>
      <c r="K525" s="6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.75" customHeight="1">
      <c r="A526" s="3"/>
      <c r="B526" s="3"/>
      <c r="C526" s="3"/>
      <c r="D526" s="6"/>
      <c r="E526" s="6"/>
      <c r="F526" s="6"/>
      <c r="G526" s="6"/>
      <c r="H526" s="6"/>
      <c r="I526" s="6"/>
      <c r="J526" s="6"/>
      <c r="K526" s="6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.75" customHeight="1">
      <c r="A527" s="3"/>
      <c r="B527" s="3"/>
      <c r="C527" s="3"/>
      <c r="D527" s="6"/>
      <c r="E527" s="6"/>
      <c r="F527" s="6"/>
      <c r="G527" s="6"/>
      <c r="H527" s="6"/>
      <c r="I527" s="6"/>
      <c r="J527" s="6"/>
      <c r="K527" s="6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.75" customHeight="1">
      <c r="A528" s="3"/>
      <c r="B528" s="3"/>
      <c r="C528" s="3"/>
      <c r="D528" s="6"/>
      <c r="E528" s="6"/>
      <c r="F528" s="6"/>
      <c r="G528" s="6"/>
      <c r="H528" s="6"/>
      <c r="I528" s="6"/>
      <c r="J528" s="6"/>
      <c r="K528" s="6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.75" customHeight="1">
      <c r="A529" s="3"/>
      <c r="B529" s="3"/>
      <c r="C529" s="3"/>
      <c r="D529" s="6"/>
      <c r="E529" s="6"/>
      <c r="F529" s="6"/>
      <c r="G529" s="6"/>
      <c r="H529" s="6"/>
      <c r="I529" s="6"/>
      <c r="J529" s="6"/>
      <c r="K529" s="6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.75" customHeight="1">
      <c r="A530" s="3"/>
      <c r="B530" s="3"/>
      <c r="C530" s="3"/>
      <c r="D530" s="6"/>
      <c r="E530" s="6"/>
      <c r="F530" s="6"/>
      <c r="G530" s="6"/>
      <c r="H530" s="6"/>
      <c r="I530" s="6"/>
      <c r="J530" s="6"/>
      <c r="K530" s="6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.75" customHeight="1">
      <c r="A531" s="3"/>
      <c r="B531" s="3"/>
      <c r="C531" s="3"/>
      <c r="D531" s="6"/>
      <c r="E531" s="6"/>
      <c r="F531" s="6"/>
      <c r="G531" s="6"/>
      <c r="H531" s="6"/>
      <c r="I531" s="6"/>
      <c r="J531" s="6"/>
      <c r="K531" s="6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.75" customHeight="1">
      <c r="A532" s="3"/>
      <c r="B532" s="3"/>
      <c r="C532" s="3"/>
      <c r="D532" s="6"/>
      <c r="E532" s="6"/>
      <c r="F532" s="6"/>
      <c r="G532" s="6"/>
      <c r="H532" s="6"/>
      <c r="I532" s="6"/>
      <c r="J532" s="6"/>
      <c r="K532" s="6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.75" customHeight="1">
      <c r="A533" s="3"/>
      <c r="B533" s="3"/>
      <c r="C533" s="3"/>
      <c r="D533" s="6"/>
      <c r="E533" s="6"/>
      <c r="F533" s="6"/>
      <c r="G533" s="6"/>
      <c r="H533" s="6"/>
      <c r="I533" s="6"/>
      <c r="J533" s="6"/>
      <c r="K533" s="6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.75" customHeight="1">
      <c r="A534" s="3"/>
      <c r="B534" s="3"/>
      <c r="C534" s="3"/>
      <c r="D534" s="6"/>
      <c r="E534" s="6"/>
      <c r="F534" s="6"/>
      <c r="G534" s="6"/>
      <c r="H534" s="6"/>
      <c r="I534" s="6"/>
      <c r="J534" s="6"/>
      <c r="K534" s="6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.75" customHeight="1">
      <c r="A535" s="3"/>
      <c r="B535" s="3"/>
      <c r="C535" s="3"/>
      <c r="D535" s="6"/>
      <c r="E535" s="6"/>
      <c r="F535" s="6"/>
      <c r="G535" s="6"/>
      <c r="H535" s="6"/>
      <c r="I535" s="6"/>
      <c r="J535" s="6"/>
      <c r="K535" s="6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.75" customHeight="1">
      <c r="A536" s="3"/>
      <c r="B536" s="3"/>
      <c r="C536" s="3"/>
      <c r="D536" s="6"/>
      <c r="E536" s="6"/>
      <c r="F536" s="6"/>
      <c r="G536" s="6"/>
      <c r="H536" s="6"/>
      <c r="I536" s="6"/>
      <c r="J536" s="6"/>
      <c r="K536" s="6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.75" customHeight="1">
      <c r="A537" s="3"/>
      <c r="B537" s="3"/>
      <c r="C537" s="3"/>
      <c r="D537" s="6"/>
      <c r="E537" s="6"/>
      <c r="F537" s="6"/>
      <c r="G537" s="6"/>
      <c r="H537" s="6"/>
      <c r="I537" s="6"/>
      <c r="J537" s="6"/>
      <c r="K537" s="6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.75" customHeight="1">
      <c r="A538" s="3"/>
      <c r="B538" s="3"/>
      <c r="C538" s="3"/>
      <c r="D538" s="6"/>
      <c r="E538" s="6"/>
      <c r="F538" s="6"/>
      <c r="G538" s="6"/>
      <c r="H538" s="6"/>
      <c r="I538" s="6"/>
      <c r="J538" s="6"/>
      <c r="K538" s="6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.75" customHeight="1">
      <c r="A539" s="3"/>
      <c r="B539" s="3"/>
      <c r="C539" s="3"/>
      <c r="D539" s="6"/>
      <c r="E539" s="6"/>
      <c r="F539" s="6"/>
      <c r="G539" s="6"/>
      <c r="H539" s="6"/>
      <c r="I539" s="6"/>
      <c r="J539" s="6"/>
      <c r="K539" s="6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.75" customHeight="1">
      <c r="A540" s="3"/>
      <c r="B540" s="3"/>
      <c r="C540" s="3"/>
      <c r="D540" s="6"/>
      <c r="E540" s="6"/>
      <c r="F540" s="6"/>
      <c r="G540" s="6"/>
      <c r="H540" s="6"/>
      <c r="I540" s="6"/>
      <c r="J540" s="6"/>
      <c r="K540" s="6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.75" customHeight="1">
      <c r="A541" s="3"/>
      <c r="B541" s="3"/>
      <c r="C541" s="3"/>
      <c r="D541" s="6"/>
      <c r="E541" s="6"/>
      <c r="F541" s="6"/>
      <c r="G541" s="6"/>
      <c r="H541" s="6"/>
      <c r="I541" s="6"/>
      <c r="J541" s="6"/>
      <c r="K541" s="6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.75" customHeight="1">
      <c r="A542" s="3"/>
      <c r="B542" s="3"/>
      <c r="C542" s="3"/>
      <c r="D542" s="6"/>
      <c r="E542" s="6"/>
      <c r="F542" s="6"/>
      <c r="G542" s="6"/>
      <c r="H542" s="6"/>
      <c r="I542" s="6"/>
      <c r="J542" s="6"/>
      <c r="K542" s="6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.75" customHeight="1">
      <c r="A543" s="3"/>
      <c r="B543" s="3"/>
      <c r="C543" s="3"/>
      <c r="D543" s="6"/>
      <c r="E543" s="6"/>
      <c r="F543" s="6"/>
      <c r="G543" s="6"/>
      <c r="H543" s="6"/>
      <c r="I543" s="6"/>
      <c r="J543" s="6"/>
      <c r="K543" s="6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.75" customHeight="1">
      <c r="A544" s="3"/>
      <c r="B544" s="3"/>
      <c r="C544" s="3"/>
      <c r="D544" s="6"/>
      <c r="E544" s="6"/>
      <c r="F544" s="6"/>
      <c r="G544" s="6"/>
      <c r="H544" s="6"/>
      <c r="I544" s="6"/>
      <c r="J544" s="6"/>
      <c r="K544" s="6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.75" customHeight="1">
      <c r="A545" s="3"/>
      <c r="B545" s="3"/>
      <c r="C545" s="3"/>
      <c r="D545" s="6"/>
      <c r="E545" s="6"/>
      <c r="F545" s="6"/>
      <c r="G545" s="6"/>
      <c r="H545" s="6"/>
      <c r="I545" s="6"/>
      <c r="J545" s="6"/>
      <c r="K545" s="6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.75" customHeight="1">
      <c r="A546" s="3"/>
      <c r="B546" s="3"/>
      <c r="C546" s="3"/>
      <c r="D546" s="6"/>
      <c r="E546" s="6"/>
      <c r="F546" s="6"/>
      <c r="G546" s="6"/>
      <c r="H546" s="6"/>
      <c r="I546" s="6"/>
      <c r="J546" s="6"/>
      <c r="K546" s="6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.75" customHeight="1">
      <c r="A547" s="3"/>
      <c r="B547" s="3"/>
      <c r="C547" s="3"/>
      <c r="D547" s="6"/>
      <c r="E547" s="6"/>
      <c r="F547" s="6"/>
      <c r="G547" s="6"/>
      <c r="H547" s="6"/>
      <c r="I547" s="6"/>
      <c r="J547" s="6"/>
      <c r="K547" s="6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.75" customHeight="1">
      <c r="A548" s="3"/>
      <c r="B548" s="3"/>
      <c r="C548" s="3"/>
      <c r="D548" s="6"/>
      <c r="E548" s="6"/>
      <c r="F548" s="6"/>
      <c r="G548" s="6"/>
      <c r="H548" s="6"/>
      <c r="I548" s="6"/>
      <c r="J548" s="6"/>
      <c r="K548" s="6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.75" customHeight="1">
      <c r="A549" s="3"/>
      <c r="B549" s="3"/>
      <c r="C549" s="3"/>
      <c r="D549" s="6"/>
      <c r="E549" s="6"/>
      <c r="F549" s="6"/>
      <c r="G549" s="6"/>
      <c r="H549" s="6"/>
      <c r="I549" s="6"/>
      <c r="J549" s="6"/>
      <c r="K549" s="6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.75" customHeight="1">
      <c r="A550" s="3"/>
      <c r="B550" s="3"/>
      <c r="C550" s="3"/>
      <c r="D550" s="6"/>
      <c r="E550" s="6"/>
      <c r="F550" s="6"/>
      <c r="G550" s="6"/>
      <c r="H550" s="6"/>
      <c r="I550" s="6"/>
      <c r="J550" s="6"/>
      <c r="K550" s="6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.75" customHeight="1">
      <c r="A551" s="3"/>
      <c r="B551" s="3"/>
      <c r="C551" s="3"/>
      <c r="D551" s="6"/>
      <c r="E551" s="6"/>
      <c r="F551" s="6"/>
      <c r="G551" s="6"/>
      <c r="H551" s="6"/>
      <c r="I551" s="6"/>
      <c r="J551" s="6"/>
      <c r="K551" s="6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.75" customHeight="1">
      <c r="A552" s="3"/>
      <c r="B552" s="3"/>
      <c r="C552" s="3"/>
      <c r="D552" s="6"/>
      <c r="E552" s="6"/>
      <c r="F552" s="6"/>
      <c r="G552" s="6"/>
      <c r="H552" s="6"/>
      <c r="I552" s="6"/>
      <c r="J552" s="6"/>
      <c r="K552" s="6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.75" customHeight="1">
      <c r="A553" s="3"/>
      <c r="B553" s="3"/>
      <c r="C553" s="3"/>
      <c r="D553" s="6"/>
      <c r="E553" s="6"/>
      <c r="F553" s="6"/>
      <c r="G553" s="6"/>
      <c r="H553" s="6"/>
      <c r="I553" s="6"/>
      <c r="J553" s="6"/>
      <c r="K553" s="6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.75" customHeight="1">
      <c r="A554" s="3"/>
      <c r="B554" s="3"/>
      <c r="C554" s="3"/>
      <c r="D554" s="6"/>
      <c r="E554" s="6"/>
      <c r="F554" s="6"/>
      <c r="G554" s="6"/>
      <c r="H554" s="6"/>
      <c r="I554" s="6"/>
      <c r="J554" s="6"/>
      <c r="K554" s="6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.75" customHeight="1">
      <c r="A555" s="3"/>
      <c r="B555" s="3"/>
      <c r="C555" s="3"/>
      <c r="D555" s="6"/>
      <c r="E555" s="6"/>
      <c r="F555" s="6"/>
      <c r="G555" s="6"/>
      <c r="H555" s="6"/>
      <c r="I555" s="6"/>
      <c r="J555" s="6"/>
      <c r="K555" s="6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.75" customHeight="1">
      <c r="A556" s="3"/>
      <c r="B556" s="3"/>
      <c r="C556" s="3"/>
      <c r="D556" s="6"/>
      <c r="E556" s="6"/>
      <c r="F556" s="6"/>
      <c r="G556" s="6"/>
      <c r="H556" s="6"/>
      <c r="I556" s="6"/>
      <c r="J556" s="6"/>
      <c r="K556" s="6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.75" customHeight="1">
      <c r="A557" s="3"/>
      <c r="B557" s="3"/>
      <c r="C557" s="3"/>
      <c r="D557" s="6"/>
      <c r="E557" s="6"/>
      <c r="F557" s="6"/>
      <c r="G557" s="6"/>
      <c r="H557" s="6"/>
      <c r="I557" s="6"/>
      <c r="J557" s="6"/>
      <c r="K557" s="6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.75" customHeight="1">
      <c r="A558" s="3"/>
      <c r="B558" s="3"/>
      <c r="C558" s="3"/>
      <c r="D558" s="6"/>
      <c r="E558" s="6"/>
      <c r="F558" s="6"/>
      <c r="G558" s="6"/>
      <c r="H558" s="6"/>
      <c r="I558" s="6"/>
      <c r="J558" s="6"/>
      <c r="K558" s="6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.75" customHeight="1">
      <c r="A559" s="3"/>
      <c r="B559" s="3"/>
      <c r="C559" s="3"/>
      <c r="D559" s="6"/>
      <c r="E559" s="6"/>
      <c r="F559" s="6"/>
      <c r="G559" s="6"/>
      <c r="H559" s="6"/>
      <c r="I559" s="6"/>
      <c r="J559" s="6"/>
      <c r="K559" s="6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.75" customHeight="1">
      <c r="A560" s="3"/>
      <c r="B560" s="3"/>
      <c r="C560" s="3"/>
      <c r="D560" s="6"/>
      <c r="E560" s="6"/>
      <c r="F560" s="6"/>
      <c r="G560" s="6"/>
      <c r="H560" s="6"/>
      <c r="I560" s="6"/>
      <c r="J560" s="6"/>
      <c r="K560" s="6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.75" customHeight="1">
      <c r="A561" s="3"/>
      <c r="B561" s="3"/>
      <c r="C561" s="3"/>
      <c r="D561" s="6"/>
      <c r="E561" s="6"/>
      <c r="F561" s="6"/>
      <c r="G561" s="6"/>
      <c r="H561" s="6"/>
      <c r="I561" s="6"/>
      <c r="J561" s="6"/>
      <c r="K561" s="6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.75" customHeight="1">
      <c r="A562" s="3"/>
      <c r="B562" s="3"/>
      <c r="C562" s="3"/>
      <c r="D562" s="6"/>
      <c r="E562" s="6"/>
      <c r="F562" s="6"/>
      <c r="G562" s="6"/>
      <c r="H562" s="6"/>
      <c r="I562" s="6"/>
      <c r="J562" s="6"/>
      <c r="K562" s="6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.75" customHeight="1">
      <c r="A563" s="3"/>
      <c r="B563" s="3"/>
      <c r="C563" s="3"/>
      <c r="D563" s="6"/>
      <c r="E563" s="6"/>
      <c r="F563" s="6"/>
      <c r="G563" s="6"/>
      <c r="H563" s="6"/>
      <c r="I563" s="6"/>
      <c r="J563" s="6"/>
      <c r="K563" s="6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.75" customHeight="1">
      <c r="A564" s="3"/>
      <c r="B564" s="3"/>
      <c r="C564" s="3"/>
      <c r="D564" s="6"/>
      <c r="E564" s="6"/>
      <c r="F564" s="6"/>
      <c r="G564" s="6"/>
      <c r="H564" s="6"/>
      <c r="I564" s="6"/>
      <c r="J564" s="6"/>
      <c r="K564" s="6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.75" customHeight="1">
      <c r="A565" s="3"/>
      <c r="B565" s="3"/>
      <c r="C565" s="3"/>
      <c r="D565" s="6"/>
      <c r="E565" s="6"/>
      <c r="F565" s="6"/>
      <c r="G565" s="6"/>
      <c r="H565" s="6"/>
      <c r="I565" s="6"/>
      <c r="J565" s="6"/>
      <c r="K565" s="6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.75" customHeight="1">
      <c r="A566" s="3"/>
      <c r="B566" s="3"/>
      <c r="C566" s="3"/>
      <c r="D566" s="6"/>
      <c r="E566" s="6"/>
      <c r="F566" s="6"/>
      <c r="G566" s="6"/>
      <c r="H566" s="6"/>
      <c r="I566" s="6"/>
      <c r="J566" s="6"/>
      <c r="K566" s="6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.75" customHeight="1">
      <c r="A567" s="3"/>
      <c r="B567" s="3"/>
      <c r="C567" s="3"/>
      <c r="D567" s="6"/>
      <c r="E567" s="6"/>
      <c r="F567" s="6"/>
      <c r="G567" s="6"/>
      <c r="H567" s="6"/>
      <c r="I567" s="6"/>
      <c r="J567" s="6"/>
      <c r="K567" s="6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.75" customHeight="1">
      <c r="A568" s="3"/>
      <c r="B568" s="3"/>
      <c r="C568" s="3"/>
      <c r="D568" s="6"/>
      <c r="E568" s="6"/>
      <c r="F568" s="6"/>
      <c r="G568" s="6"/>
      <c r="H568" s="6"/>
      <c r="I568" s="6"/>
      <c r="J568" s="6"/>
      <c r="K568" s="6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.75" customHeight="1">
      <c r="A569" s="3"/>
      <c r="B569" s="3"/>
      <c r="C569" s="3"/>
      <c r="D569" s="6"/>
      <c r="E569" s="6"/>
      <c r="F569" s="6"/>
      <c r="G569" s="6"/>
      <c r="H569" s="6"/>
      <c r="I569" s="6"/>
      <c r="J569" s="6"/>
      <c r="K569" s="6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.75" customHeight="1">
      <c r="A570" s="3"/>
      <c r="B570" s="3"/>
      <c r="C570" s="3"/>
      <c r="D570" s="6"/>
      <c r="E570" s="6"/>
      <c r="F570" s="6"/>
      <c r="G570" s="6"/>
      <c r="H570" s="6"/>
      <c r="I570" s="6"/>
      <c r="J570" s="6"/>
      <c r="K570" s="6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.75" customHeight="1">
      <c r="A571" s="3"/>
      <c r="B571" s="3"/>
      <c r="C571" s="3"/>
      <c r="D571" s="6"/>
      <c r="E571" s="6"/>
      <c r="F571" s="6"/>
      <c r="G571" s="6"/>
      <c r="H571" s="6"/>
      <c r="I571" s="6"/>
      <c r="J571" s="6"/>
      <c r="K571" s="6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.75" customHeight="1">
      <c r="A572" s="3"/>
      <c r="B572" s="3"/>
      <c r="C572" s="3"/>
      <c r="D572" s="6"/>
      <c r="E572" s="6"/>
      <c r="F572" s="6"/>
      <c r="G572" s="6"/>
      <c r="H572" s="6"/>
      <c r="I572" s="6"/>
      <c r="J572" s="6"/>
      <c r="K572" s="6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.75" customHeight="1">
      <c r="A573" s="3"/>
      <c r="B573" s="3"/>
      <c r="C573" s="3"/>
      <c r="D573" s="6"/>
      <c r="E573" s="6"/>
      <c r="F573" s="6"/>
      <c r="G573" s="6"/>
      <c r="H573" s="6"/>
      <c r="I573" s="6"/>
      <c r="J573" s="6"/>
      <c r="K573" s="6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.75" customHeight="1">
      <c r="A574" s="3"/>
      <c r="B574" s="3"/>
      <c r="C574" s="3"/>
      <c r="D574" s="6"/>
      <c r="E574" s="6"/>
      <c r="F574" s="6"/>
      <c r="G574" s="6"/>
      <c r="H574" s="6"/>
      <c r="I574" s="6"/>
      <c r="J574" s="6"/>
      <c r="K574" s="6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.75" customHeight="1">
      <c r="A575" s="3"/>
      <c r="B575" s="3"/>
      <c r="C575" s="3"/>
      <c r="D575" s="6"/>
      <c r="E575" s="6"/>
      <c r="F575" s="6"/>
      <c r="G575" s="6"/>
      <c r="H575" s="6"/>
      <c r="I575" s="6"/>
      <c r="J575" s="6"/>
      <c r="K575" s="6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.75" customHeight="1">
      <c r="A576" s="3"/>
      <c r="B576" s="3"/>
      <c r="C576" s="3"/>
      <c r="D576" s="6"/>
      <c r="E576" s="6"/>
      <c r="F576" s="6"/>
      <c r="G576" s="6"/>
      <c r="H576" s="6"/>
      <c r="I576" s="6"/>
      <c r="J576" s="6"/>
      <c r="K576" s="6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.75" customHeight="1">
      <c r="A577" s="3"/>
      <c r="B577" s="3"/>
      <c r="C577" s="3"/>
      <c r="D577" s="6"/>
      <c r="E577" s="6"/>
      <c r="F577" s="6"/>
      <c r="G577" s="6"/>
      <c r="H577" s="6"/>
      <c r="I577" s="6"/>
      <c r="J577" s="6"/>
      <c r="K577" s="6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.75" customHeight="1">
      <c r="A578" s="3"/>
      <c r="B578" s="3"/>
      <c r="C578" s="3"/>
      <c r="D578" s="6"/>
      <c r="E578" s="6"/>
      <c r="F578" s="6"/>
      <c r="G578" s="6"/>
      <c r="H578" s="6"/>
      <c r="I578" s="6"/>
      <c r="J578" s="6"/>
      <c r="K578" s="6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.75" customHeight="1">
      <c r="A579" s="3"/>
      <c r="B579" s="3"/>
      <c r="C579" s="3"/>
      <c r="D579" s="6"/>
      <c r="E579" s="6"/>
      <c r="F579" s="6"/>
      <c r="G579" s="6"/>
      <c r="H579" s="6"/>
      <c r="I579" s="6"/>
      <c r="J579" s="6"/>
      <c r="K579" s="6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.75" customHeight="1">
      <c r="A580" s="3"/>
      <c r="B580" s="3"/>
      <c r="C580" s="3"/>
      <c r="D580" s="6"/>
      <c r="E580" s="6"/>
      <c r="F580" s="6"/>
      <c r="G580" s="6"/>
      <c r="H580" s="6"/>
      <c r="I580" s="6"/>
      <c r="J580" s="6"/>
      <c r="K580" s="6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.75" customHeight="1">
      <c r="A581" s="3"/>
      <c r="B581" s="3"/>
      <c r="C581" s="3"/>
      <c r="D581" s="6"/>
      <c r="E581" s="6"/>
      <c r="F581" s="6"/>
      <c r="G581" s="6"/>
      <c r="H581" s="6"/>
      <c r="I581" s="6"/>
      <c r="J581" s="6"/>
      <c r="K581" s="6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.75" customHeight="1">
      <c r="A582" s="3"/>
      <c r="B582" s="3"/>
      <c r="C582" s="3"/>
      <c r="D582" s="6"/>
      <c r="E582" s="6"/>
      <c r="F582" s="6"/>
      <c r="G582" s="6"/>
      <c r="H582" s="6"/>
      <c r="I582" s="6"/>
      <c r="J582" s="6"/>
      <c r="K582" s="6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.75" customHeight="1">
      <c r="A583" s="3"/>
      <c r="B583" s="3"/>
      <c r="C583" s="3"/>
      <c r="D583" s="6"/>
      <c r="E583" s="6"/>
      <c r="F583" s="6"/>
      <c r="G583" s="6"/>
      <c r="H583" s="6"/>
      <c r="I583" s="6"/>
      <c r="J583" s="6"/>
      <c r="K583" s="6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.75" customHeight="1">
      <c r="A584" s="3"/>
      <c r="B584" s="3"/>
      <c r="C584" s="3"/>
      <c r="D584" s="6"/>
      <c r="E584" s="6"/>
      <c r="F584" s="6"/>
      <c r="G584" s="6"/>
      <c r="H584" s="6"/>
      <c r="I584" s="6"/>
      <c r="J584" s="6"/>
      <c r="K584" s="6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.75" customHeight="1">
      <c r="A585" s="3"/>
      <c r="B585" s="3"/>
      <c r="C585" s="3"/>
      <c r="D585" s="6"/>
      <c r="E585" s="6"/>
      <c r="F585" s="6"/>
      <c r="G585" s="6"/>
      <c r="H585" s="6"/>
      <c r="I585" s="6"/>
      <c r="J585" s="6"/>
      <c r="K585" s="6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.75" customHeight="1">
      <c r="A586" s="3"/>
      <c r="B586" s="3"/>
      <c r="C586" s="3"/>
      <c r="D586" s="6"/>
      <c r="E586" s="6"/>
      <c r="F586" s="6"/>
      <c r="G586" s="6"/>
      <c r="H586" s="6"/>
      <c r="I586" s="6"/>
      <c r="J586" s="6"/>
      <c r="K586" s="6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.75" customHeight="1">
      <c r="A587" s="3"/>
      <c r="B587" s="3"/>
      <c r="C587" s="3"/>
      <c r="D587" s="6"/>
      <c r="E587" s="6"/>
      <c r="F587" s="6"/>
      <c r="G587" s="6"/>
      <c r="H587" s="6"/>
      <c r="I587" s="6"/>
      <c r="J587" s="6"/>
      <c r="K587" s="6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.75" customHeight="1">
      <c r="A588" s="3"/>
      <c r="B588" s="3"/>
      <c r="C588" s="3"/>
      <c r="D588" s="6"/>
      <c r="E588" s="6"/>
      <c r="F588" s="6"/>
      <c r="G588" s="6"/>
      <c r="H588" s="6"/>
      <c r="I588" s="6"/>
      <c r="J588" s="6"/>
      <c r="K588" s="6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.75" customHeight="1">
      <c r="A589" s="3"/>
      <c r="B589" s="3"/>
      <c r="C589" s="3"/>
      <c r="D589" s="6"/>
      <c r="E589" s="6"/>
      <c r="F589" s="6"/>
      <c r="G589" s="6"/>
      <c r="H589" s="6"/>
      <c r="I589" s="6"/>
      <c r="J589" s="6"/>
      <c r="K589" s="6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.75" customHeight="1">
      <c r="A590" s="3"/>
      <c r="B590" s="3"/>
      <c r="C590" s="3"/>
      <c r="D590" s="6"/>
      <c r="E590" s="6"/>
      <c r="F590" s="6"/>
      <c r="G590" s="6"/>
      <c r="H590" s="6"/>
      <c r="I590" s="6"/>
      <c r="J590" s="6"/>
      <c r="K590" s="6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.75" customHeight="1">
      <c r="A591" s="3"/>
      <c r="B591" s="3"/>
      <c r="C591" s="3"/>
      <c r="D591" s="6"/>
      <c r="E591" s="6"/>
      <c r="F591" s="6"/>
      <c r="G591" s="6"/>
      <c r="H591" s="6"/>
      <c r="I591" s="6"/>
      <c r="J591" s="6"/>
      <c r="K591" s="6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.75" customHeight="1">
      <c r="A592" s="3"/>
      <c r="B592" s="3"/>
      <c r="C592" s="3"/>
      <c r="D592" s="6"/>
      <c r="E592" s="6"/>
      <c r="F592" s="6"/>
      <c r="G592" s="6"/>
      <c r="H592" s="6"/>
      <c r="I592" s="6"/>
      <c r="J592" s="6"/>
      <c r="K592" s="6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.75" customHeight="1">
      <c r="A593" s="3"/>
      <c r="B593" s="3"/>
      <c r="C593" s="3"/>
      <c r="D593" s="6"/>
      <c r="E593" s="6"/>
      <c r="F593" s="6"/>
      <c r="G593" s="6"/>
      <c r="H593" s="6"/>
      <c r="I593" s="6"/>
      <c r="J593" s="6"/>
      <c r="K593" s="6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.75" customHeight="1">
      <c r="A594" s="3"/>
      <c r="B594" s="3"/>
      <c r="C594" s="3"/>
      <c r="D594" s="6"/>
      <c r="E594" s="6"/>
      <c r="F594" s="6"/>
      <c r="G594" s="6"/>
      <c r="H594" s="6"/>
      <c r="I594" s="6"/>
      <c r="J594" s="6"/>
      <c r="K594" s="6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.75" customHeight="1">
      <c r="A595" s="3"/>
      <c r="B595" s="3"/>
      <c r="C595" s="3"/>
      <c r="D595" s="6"/>
      <c r="E595" s="6"/>
      <c r="F595" s="6"/>
      <c r="G595" s="6"/>
      <c r="H595" s="6"/>
      <c r="I595" s="6"/>
      <c r="J595" s="6"/>
      <c r="K595" s="6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.75" customHeight="1">
      <c r="A596" s="3"/>
      <c r="B596" s="3"/>
      <c r="C596" s="3"/>
      <c r="D596" s="6"/>
      <c r="E596" s="6"/>
      <c r="F596" s="6"/>
      <c r="G596" s="6"/>
      <c r="H596" s="6"/>
      <c r="I596" s="6"/>
      <c r="J596" s="6"/>
      <c r="K596" s="6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.75" customHeight="1">
      <c r="A597" s="3"/>
      <c r="B597" s="3"/>
      <c r="C597" s="3"/>
      <c r="D597" s="6"/>
      <c r="E597" s="6"/>
      <c r="F597" s="6"/>
      <c r="G597" s="6"/>
      <c r="H597" s="6"/>
      <c r="I597" s="6"/>
      <c r="J597" s="6"/>
      <c r="K597" s="6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.75" customHeight="1">
      <c r="A598" s="3"/>
      <c r="B598" s="3"/>
      <c r="C598" s="3"/>
      <c r="D598" s="6"/>
      <c r="E598" s="6"/>
      <c r="F598" s="6"/>
      <c r="G598" s="6"/>
      <c r="H598" s="6"/>
      <c r="I598" s="6"/>
      <c r="J598" s="6"/>
      <c r="K598" s="6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.75" customHeight="1">
      <c r="A599" s="3"/>
      <c r="B599" s="3"/>
      <c r="C599" s="3"/>
      <c r="D599" s="6"/>
      <c r="E599" s="6"/>
      <c r="F599" s="6"/>
      <c r="G599" s="6"/>
      <c r="H599" s="6"/>
      <c r="I599" s="6"/>
      <c r="J599" s="6"/>
      <c r="K599" s="6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.75" customHeight="1">
      <c r="A600" s="3"/>
      <c r="B600" s="3"/>
      <c r="C600" s="3"/>
      <c r="D600" s="6"/>
      <c r="E600" s="6"/>
      <c r="F600" s="6"/>
      <c r="G600" s="6"/>
      <c r="H600" s="6"/>
      <c r="I600" s="6"/>
      <c r="J600" s="6"/>
      <c r="K600" s="6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.75" customHeight="1">
      <c r="A601" s="3"/>
      <c r="B601" s="3"/>
      <c r="C601" s="3"/>
      <c r="D601" s="6"/>
      <c r="E601" s="6"/>
      <c r="F601" s="6"/>
      <c r="G601" s="6"/>
      <c r="H601" s="6"/>
      <c r="I601" s="6"/>
      <c r="J601" s="6"/>
      <c r="K601" s="6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.75" customHeight="1">
      <c r="A602" s="3"/>
      <c r="B602" s="3"/>
      <c r="C602" s="3"/>
      <c r="D602" s="6"/>
      <c r="E602" s="6"/>
      <c r="F602" s="6"/>
      <c r="G602" s="6"/>
      <c r="H602" s="6"/>
      <c r="I602" s="6"/>
      <c r="J602" s="6"/>
      <c r="K602" s="6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.75" customHeight="1">
      <c r="A603" s="3"/>
      <c r="B603" s="3"/>
      <c r="C603" s="3"/>
      <c r="D603" s="6"/>
      <c r="E603" s="6"/>
      <c r="F603" s="6"/>
      <c r="G603" s="6"/>
      <c r="H603" s="6"/>
      <c r="I603" s="6"/>
      <c r="J603" s="6"/>
      <c r="K603" s="6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.75" customHeight="1">
      <c r="A604" s="3"/>
      <c r="B604" s="3"/>
      <c r="C604" s="3"/>
      <c r="D604" s="6"/>
      <c r="E604" s="6"/>
      <c r="F604" s="6"/>
      <c r="G604" s="6"/>
      <c r="H604" s="6"/>
      <c r="I604" s="6"/>
      <c r="J604" s="6"/>
      <c r="K604" s="6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.75" customHeight="1">
      <c r="A605" s="3"/>
      <c r="B605" s="3"/>
      <c r="C605" s="3"/>
      <c r="D605" s="6"/>
      <c r="E605" s="6"/>
      <c r="F605" s="6"/>
      <c r="G605" s="6"/>
      <c r="H605" s="6"/>
      <c r="I605" s="6"/>
      <c r="J605" s="6"/>
      <c r="K605" s="6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.75" customHeight="1">
      <c r="A606" s="3"/>
      <c r="B606" s="3"/>
      <c r="C606" s="3"/>
      <c r="D606" s="6"/>
      <c r="E606" s="6"/>
      <c r="F606" s="6"/>
      <c r="G606" s="6"/>
      <c r="H606" s="6"/>
      <c r="I606" s="6"/>
      <c r="J606" s="6"/>
      <c r="K606" s="6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.75" customHeight="1">
      <c r="A607" s="3"/>
      <c r="B607" s="3"/>
      <c r="C607" s="3"/>
      <c r="D607" s="6"/>
      <c r="E607" s="6"/>
      <c r="F607" s="6"/>
      <c r="G607" s="6"/>
      <c r="H607" s="6"/>
      <c r="I607" s="6"/>
      <c r="J607" s="6"/>
      <c r="K607" s="6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.75" customHeight="1">
      <c r="A608" s="3"/>
      <c r="B608" s="3"/>
      <c r="C608" s="3"/>
      <c r="D608" s="6"/>
      <c r="E608" s="6"/>
      <c r="F608" s="6"/>
      <c r="G608" s="6"/>
      <c r="H608" s="6"/>
      <c r="I608" s="6"/>
      <c r="J608" s="6"/>
      <c r="K608" s="6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.75" customHeight="1">
      <c r="A609" s="3"/>
      <c r="B609" s="3"/>
      <c r="C609" s="3"/>
      <c r="D609" s="6"/>
      <c r="E609" s="6"/>
      <c r="F609" s="6"/>
      <c r="G609" s="6"/>
      <c r="H609" s="6"/>
      <c r="I609" s="6"/>
      <c r="J609" s="6"/>
      <c r="K609" s="6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.75" customHeight="1">
      <c r="A610" s="3"/>
      <c r="B610" s="3"/>
      <c r="C610" s="3"/>
      <c r="D610" s="6"/>
      <c r="E610" s="6"/>
      <c r="F610" s="6"/>
      <c r="G610" s="6"/>
      <c r="H610" s="6"/>
      <c r="I610" s="6"/>
      <c r="J610" s="6"/>
      <c r="K610" s="6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.75" customHeight="1">
      <c r="A611" s="3"/>
      <c r="B611" s="3"/>
      <c r="C611" s="3"/>
      <c r="D611" s="6"/>
      <c r="E611" s="6"/>
      <c r="F611" s="6"/>
      <c r="G611" s="6"/>
      <c r="H611" s="6"/>
      <c r="I611" s="6"/>
      <c r="J611" s="6"/>
      <c r="K611" s="6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.75" customHeight="1">
      <c r="A612" s="3"/>
      <c r="B612" s="3"/>
      <c r="C612" s="3"/>
      <c r="D612" s="6"/>
      <c r="E612" s="6"/>
      <c r="F612" s="6"/>
      <c r="G612" s="6"/>
      <c r="H612" s="6"/>
      <c r="I612" s="6"/>
      <c r="J612" s="6"/>
      <c r="K612" s="6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.75" customHeight="1">
      <c r="A613" s="3"/>
      <c r="B613" s="3"/>
      <c r="C613" s="3"/>
      <c r="D613" s="6"/>
      <c r="E613" s="6"/>
      <c r="F613" s="6"/>
      <c r="G613" s="6"/>
      <c r="H613" s="6"/>
      <c r="I613" s="6"/>
      <c r="J613" s="6"/>
      <c r="K613" s="6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.75" customHeight="1">
      <c r="A614" s="3"/>
      <c r="B614" s="3"/>
      <c r="C614" s="3"/>
      <c r="D614" s="6"/>
      <c r="E614" s="6"/>
      <c r="F614" s="6"/>
      <c r="G614" s="6"/>
      <c r="H614" s="6"/>
      <c r="I614" s="6"/>
      <c r="J614" s="6"/>
      <c r="K614" s="6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.75" customHeight="1">
      <c r="A615" s="3"/>
      <c r="B615" s="3"/>
      <c r="C615" s="3"/>
      <c r="D615" s="6"/>
      <c r="E615" s="6"/>
      <c r="F615" s="6"/>
      <c r="G615" s="6"/>
      <c r="H615" s="6"/>
      <c r="I615" s="6"/>
      <c r="J615" s="6"/>
      <c r="K615" s="6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.75" customHeight="1">
      <c r="A616" s="3"/>
      <c r="B616" s="3"/>
      <c r="C616" s="3"/>
      <c r="D616" s="6"/>
      <c r="E616" s="6"/>
      <c r="F616" s="6"/>
      <c r="G616" s="6"/>
      <c r="H616" s="6"/>
      <c r="I616" s="6"/>
      <c r="J616" s="6"/>
      <c r="K616" s="6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.75" customHeight="1">
      <c r="A617" s="3"/>
      <c r="B617" s="3"/>
      <c r="C617" s="3"/>
      <c r="D617" s="6"/>
      <c r="E617" s="6"/>
      <c r="F617" s="6"/>
      <c r="G617" s="6"/>
      <c r="H617" s="6"/>
      <c r="I617" s="6"/>
      <c r="J617" s="6"/>
      <c r="K617" s="6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.75" customHeight="1">
      <c r="A618" s="3"/>
      <c r="B618" s="3"/>
      <c r="C618" s="3"/>
      <c r="D618" s="6"/>
      <c r="E618" s="6"/>
      <c r="F618" s="6"/>
      <c r="G618" s="6"/>
      <c r="H618" s="6"/>
      <c r="I618" s="6"/>
      <c r="J618" s="6"/>
      <c r="K618" s="6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.75" customHeight="1">
      <c r="A619" s="3"/>
      <c r="B619" s="3"/>
      <c r="C619" s="3"/>
      <c r="D619" s="6"/>
      <c r="E619" s="6"/>
      <c r="F619" s="6"/>
      <c r="G619" s="6"/>
      <c r="H619" s="6"/>
      <c r="I619" s="6"/>
      <c r="J619" s="6"/>
      <c r="K619" s="6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.75" customHeight="1">
      <c r="A620" s="3"/>
      <c r="B620" s="3"/>
      <c r="C620" s="3"/>
      <c r="D620" s="6"/>
      <c r="E620" s="6"/>
      <c r="F620" s="6"/>
      <c r="G620" s="6"/>
      <c r="H620" s="6"/>
      <c r="I620" s="6"/>
      <c r="J620" s="6"/>
      <c r="K620" s="6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.75" customHeight="1">
      <c r="A621" s="3"/>
      <c r="B621" s="3"/>
      <c r="C621" s="3"/>
      <c r="D621" s="6"/>
      <c r="E621" s="6"/>
      <c r="F621" s="6"/>
      <c r="G621" s="6"/>
      <c r="H621" s="6"/>
      <c r="I621" s="6"/>
      <c r="J621" s="6"/>
      <c r="K621" s="6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.75" customHeight="1">
      <c r="A622" s="3"/>
      <c r="B622" s="3"/>
      <c r="C622" s="3"/>
      <c r="D622" s="6"/>
      <c r="E622" s="6"/>
      <c r="F622" s="6"/>
      <c r="G622" s="6"/>
      <c r="H622" s="6"/>
      <c r="I622" s="6"/>
      <c r="J622" s="6"/>
      <c r="K622" s="6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.75" customHeight="1">
      <c r="A623" s="3"/>
      <c r="B623" s="3"/>
      <c r="C623" s="3"/>
      <c r="D623" s="6"/>
      <c r="E623" s="6"/>
      <c r="F623" s="6"/>
      <c r="G623" s="6"/>
      <c r="H623" s="6"/>
      <c r="I623" s="6"/>
      <c r="J623" s="6"/>
      <c r="K623" s="6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.75" customHeight="1">
      <c r="A624" s="3"/>
      <c r="B624" s="3"/>
      <c r="C624" s="3"/>
      <c r="D624" s="6"/>
      <c r="E624" s="6"/>
      <c r="F624" s="6"/>
      <c r="G624" s="6"/>
      <c r="H624" s="6"/>
      <c r="I624" s="6"/>
      <c r="J624" s="6"/>
      <c r="K624" s="6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.75" customHeight="1">
      <c r="A625" s="3"/>
      <c r="B625" s="3"/>
      <c r="C625" s="3"/>
      <c r="D625" s="6"/>
      <c r="E625" s="6"/>
      <c r="F625" s="6"/>
      <c r="G625" s="6"/>
      <c r="H625" s="6"/>
      <c r="I625" s="6"/>
      <c r="J625" s="6"/>
      <c r="K625" s="6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.75" customHeight="1">
      <c r="A626" s="3"/>
      <c r="B626" s="3"/>
      <c r="C626" s="3"/>
      <c r="D626" s="6"/>
      <c r="E626" s="6"/>
      <c r="F626" s="6"/>
      <c r="G626" s="6"/>
      <c r="H626" s="6"/>
      <c r="I626" s="6"/>
      <c r="J626" s="6"/>
      <c r="K626" s="6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.75" customHeight="1">
      <c r="A627" s="3"/>
      <c r="B627" s="3"/>
      <c r="C627" s="3"/>
      <c r="D627" s="6"/>
      <c r="E627" s="6"/>
      <c r="F627" s="6"/>
      <c r="G627" s="6"/>
      <c r="H627" s="6"/>
      <c r="I627" s="6"/>
      <c r="J627" s="6"/>
      <c r="K627" s="6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.75" customHeight="1">
      <c r="A628" s="3"/>
      <c r="B628" s="3"/>
      <c r="C628" s="3"/>
      <c r="D628" s="6"/>
      <c r="E628" s="6"/>
      <c r="F628" s="6"/>
      <c r="G628" s="6"/>
      <c r="H628" s="6"/>
      <c r="I628" s="6"/>
      <c r="J628" s="6"/>
      <c r="K628" s="6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.75" customHeight="1">
      <c r="A629" s="3"/>
      <c r="B629" s="3"/>
      <c r="C629" s="3"/>
      <c r="D629" s="6"/>
      <c r="E629" s="6"/>
      <c r="F629" s="6"/>
      <c r="G629" s="6"/>
      <c r="H629" s="6"/>
      <c r="I629" s="6"/>
      <c r="J629" s="6"/>
      <c r="K629" s="6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.75" customHeight="1">
      <c r="A630" s="3"/>
      <c r="B630" s="3"/>
      <c r="C630" s="3"/>
      <c r="D630" s="6"/>
      <c r="E630" s="6"/>
      <c r="F630" s="6"/>
      <c r="G630" s="6"/>
      <c r="H630" s="6"/>
      <c r="I630" s="6"/>
      <c r="J630" s="6"/>
      <c r="K630" s="6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.75" customHeight="1">
      <c r="A631" s="3"/>
      <c r="B631" s="3"/>
      <c r="C631" s="3"/>
      <c r="D631" s="6"/>
      <c r="E631" s="6"/>
      <c r="F631" s="6"/>
      <c r="G631" s="6"/>
      <c r="H631" s="6"/>
      <c r="I631" s="6"/>
      <c r="J631" s="6"/>
      <c r="K631" s="6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.75" customHeight="1">
      <c r="A632" s="3"/>
      <c r="B632" s="3"/>
      <c r="C632" s="3"/>
      <c r="D632" s="6"/>
      <c r="E632" s="6"/>
      <c r="F632" s="6"/>
      <c r="G632" s="6"/>
      <c r="H632" s="6"/>
      <c r="I632" s="6"/>
      <c r="J632" s="6"/>
      <c r="K632" s="6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.75" customHeight="1">
      <c r="A633" s="3"/>
      <c r="B633" s="3"/>
      <c r="C633" s="3"/>
      <c r="D633" s="6"/>
      <c r="E633" s="6"/>
      <c r="F633" s="6"/>
      <c r="G633" s="6"/>
      <c r="H633" s="6"/>
      <c r="I633" s="6"/>
      <c r="J633" s="6"/>
      <c r="K633" s="6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.75" customHeight="1">
      <c r="A634" s="3"/>
      <c r="B634" s="3"/>
      <c r="C634" s="3"/>
      <c r="D634" s="6"/>
      <c r="E634" s="6"/>
      <c r="F634" s="6"/>
      <c r="G634" s="6"/>
      <c r="H634" s="6"/>
      <c r="I634" s="6"/>
      <c r="J634" s="6"/>
      <c r="K634" s="6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.75" customHeight="1">
      <c r="A635" s="3"/>
      <c r="B635" s="3"/>
      <c r="C635" s="3"/>
      <c r="D635" s="6"/>
      <c r="E635" s="6"/>
      <c r="F635" s="6"/>
      <c r="G635" s="6"/>
      <c r="H635" s="6"/>
      <c r="I635" s="6"/>
      <c r="J635" s="6"/>
      <c r="K635" s="6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.75" customHeight="1">
      <c r="A636" s="3"/>
      <c r="B636" s="3"/>
      <c r="C636" s="3"/>
      <c r="D636" s="6"/>
      <c r="E636" s="6"/>
      <c r="F636" s="6"/>
      <c r="G636" s="6"/>
      <c r="H636" s="6"/>
      <c r="I636" s="6"/>
      <c r="J636" s="6"/>
      <c r="K636" s="6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.75" customHeight="1">
      <c r="A637" s="3"/>
      <c r="B637" s="3"/>
      <c r="C637" s="3"/>
      <c r="D637" s="6"/>
      <c r="E637" s="6"/>
      <c r="F637" s="6"/>
      <c r="G637" s="6"/>
      <c r="H637" s="6"/>
      <c r="I637" s="6"/>
      <c r="J637" s="6"/>
      <c r="K637" s="6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.75" customHeight="1">
      <c r="A638" s="3"/>
      <c r="B638" s="3"/>
      <c r="C638" s="3"/>
      <c r="D638" s="6"/>
      <c r="E638" s="6"/>
      <c r="F638" s="6"/>
      <c r="G638" s="6"/>
      <c r="H638" s="6"/>
      <c r="I638" s="6"/>
      <c r="J638" s="6"/>
      <c r="K638" s="6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.75" customHeight="1">
      <c r="A639" s="3"/>
      <c r="B639" s="3"/>
      <c r="C639" s="3"/>
      <c r="D639" s="6"/>
      <c r="E639" s="6"/>
      <c r="F639" s="6"/>
      <c r="G639" s="6"/>
      <c r="H639" s="6"/>
      <c r="I639" s="6"/>
      <c r="J639" s="6"/>
      <c r="K639" s="6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.75" customHeight="1">
      <c r="A640" s="3"/>
      <c r="B640" s="3"/>
      <c r="C640" s="3"/>
      <c r="D640" s="6"/>
      <c r="E640" s="6"/>
      <c r="F640" s="6"/>
      <c r="G640" s="6"/>
      <c r="H640" s="6"/>
      <c r="I640" s="6"/>
      <c r="J640" s="6"/>
      <c r="K640" s="6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.75" customHeight="1">
      <c r="A641" s="3"/>
      <c r="B641" s="3"/>
      <c r="C641" s="3"/>
      <c r="D641" s="6"/>
      <c r="E641" s="6"/>
      <c r="F641" s="6"/>
      <c r="G641" s="6"/>
      <c r="H641" s="6"/>
      <c r="I641" s="6"/>
      <c r="J641" s="6"/>
      <c r="K641" s="6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.75" customHeight="1">
      <c r="A642" s="3"/>
      <c r="B642" s="3"/>
      <c r="C642" s="3"/>
      <c r="D642" s="6"/>
      <c r="E642" s="6"/>
      <c r="F642" s="6"/>
      <c r="G642" s="6"/>
      <c r="H642" s="6"/>
      <c r="I642" s="6"/>
      <c r="J642" s="6"/>
      <c r="K642" s="6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.75" customHeight="1">
      <c r="A643" s="3"/>
      <c r="B643" s="3"/>
      <c r="C643" s="3"/>
      <c r="D643" s="6"/>
      <c r="E643" s="6"/>
      <c r="F643" s="6"/>
      <c r="G643" s="6"/>
      <c r="H643" s="6"/>
      <c r="I643" s="6"/>
      <c r="J643" s="6"/>
      <c r="K643" s="6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.75" customHeight="1">
      <c r="A644" s="3"/>
      <c r="B644" s="3"/>
      <c r="C644" s="3"/>
      <c r="D644" s="6"/>
      <c r="E644" s="6"/>
      <c r="F644" s="6"/>
      <c r="G644" s="6"/>
      <c r="H644" s="6"/>
      <c r="I644" s="6"/>
      <c r="J644" s="6"/>
      <c r="K644" s="6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.75" customHeight="1">
      <c r="A645" s="3"/>
      <c r="B645" s="3"/>
      <c r="C645" s="3"/>
      <c r="D645" s="6"/>
      <c r="E645" s="6"/>
      <c r="F645" s="6"/>
      <c r="G645" s="6"/>
      <c r="H645" s="6"/>
      <c r="I645" s="6"/>
      <c r="J645" s="6"/>
      <c r="K645" s="6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.75" customHeight="1">
      <c r="A646" s="3"/>
      <c r="B646" s="3"/>
      <c r="C646" s="3"/>
      <c r="D646" s="6"/>
      <c r="E646" s="6"/>
      <c r="F646" s="6"/>
      <c r="G646" s="6"/>
      <c r="H646" s="6"/>
      <c r="I646" s="6"/>
      <c r="J646" s="6"/>
      <c r="K646" s="6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.75" customHeight="1">
      <c r="A647" s="3"/>
      <c r="B647" s="3"/>
      <c r="C647" s="3"/>
      <c r="D647" s="6"/>
      <c r="E647" s="6"/>
      <c r="F647" s="6"/>
      <c r="G647" s="6"/>
      <c r="H647" s="6"/>
      <c r="I647" s="6"/>
      <c r="J647" s="6"/>
      <c r="K647" s="6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.75" customHeight="1">
      <c r="A648" s="3"/>
      <c r="B648" s="3"/>
      <c r="C648" s="3"/>
      <c r="D648" s="6"/>
      <c r="E648" s="6"/>
      <c r="F648" s="6"/>
      <c r="G648" s="6"/>
      <c r="H648" s="6"/>
      <c r="I648" s="6"/>
      <c r="J648" s="6"/>
      <c r="K648" s="6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.75" customHeight="1">
      <c r="A649" s="3"/>
      <c r="B649" s="3"/>
      <c r="C649" s="3"/>
      <c r="D649" s="6"/>
      <c r="E649" s="6"/>
      <c r="F649" s="6"/>
      <c r="G649" s="6"/>
      <c r="H649" s="6"/>
      <c r="I649" s="6"/>
      <c r="J649" s="6"/>
      <c r="K649" s="6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.75" customHeight="1">
      <c r="A650" s="3"/>
      <c r="B650" s="3"/>
      <c r="C650" s="3"/>
      <c r="D650" s="6"/>
      <c r="E650" s="6"/>
      <c r="F650" s="6"/>
      <c r="G650" s="6"/>
      <c r="H650" s="6"/>
      <c r="I650" s="6"/>
      <c r="J650" s="6"/>
      <c r="K650" s="6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.75" customHeight="1">
      <c r="A651" s="3"/>
      <c r="B651" s="3"/>
      <c r="C651" s="3"/>
      <c r="D651" s="6"/>
      <c r="E651" s="6"/>
      <c r="F651" s="6"/>
      <c r="G651" s="6"/>
      <c r="H651" s="6"/>
      <c r="I651" s="6"/>
      <c r="J651" s="6"/>
      <c r="K651" s="6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.75" customHeight="1">
      <c r="A652" s="3"/>
      <c r="B652" s="3"/>
      <c r="C652" s="3"/>
      <c r="D652" s="6"/>
      <c r="E652" s="6"/>
      <c r="F652" s="6"/>
      <c r="G652" s="6"/>
      <c r="H652" s="6"/>
      <c r="I652" s="6"/>
      <c r="J652" s="6"/>
      <c r="K652" s="6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.75" customHeight="1">
      <c r="A653" s="3"/>
      <c r="B653" s="3"/>
      <c r="C653" s="3"/>
      <c r="D653" s="6"/>
      <c r="E653" s="6"/>
      <c r="F653" s="6"/>
      <c r="G653" s="6"/>
      <c r="H653" s="6"/>
      <c r="I653" s="6"/>
      <c r="J653" s="6"/>
      <c r="K653" s="6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.75" customHeight="1">
      <c r="A654" s="3"/>
      <c r="B654" s="3"/>
      <c r="C654" s="3"/>
      <c r="D654" s="6"/>
      <c r="E654" s="6"/>
      <c r="F654" s="6"/>
      <c r="G654" s="6"/>
      <c r="H654" s="6"/>
      <c r="I654" s="6"/>
      <c r="J654" s="6"/>
      <c r="K654" s="6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.75" customHeight="1">
      <c r="A655" s="3"/>
      <c r="B655" s="3"/>
      <c r="C655" s="3"/>
      <c r="D655" s="6"/>
      <c r="E655" s="6"/>
      <c r="F655" s="6"/>
      <c r="G655" s="6"/>
      <c r="H655" s="6"/>
      <c r="I655" s="6"/>
      <c r="J655" s="6"/>
      <c r="K655" s="6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.75" customHeight="1">
      <c r="A656" s="3"/>
      <c r="B656" s="3"/>
      <c r="C656" s="3"/>
      <c r="D656" s="6"/>
      <c r="E656" s="6"/>
      <c r="F656" s="6"/>
      <c r="G656" s="6"/>
      <c r="H656" s="6"/>
      <c r="I656" s="6"/>
      <c r="J656" s="6"/>
      <c r="K656" s="6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.75" customHeight="1">
      <c r="A657" s="3"/>
      <c r="B657" s="3"/>
      <c r="C657" s="3"/>
      <c r="D657" s="6"/>
      <c r="E657" s="6"/>
      <c r="F657" s="6"/>
      <c r="G657" s="6"/>
      <c r="H657" s="6"/>
      <c r="I657" s="6"/>
      <c r="J657" s="6"/>
      <c r="K657" s="6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.75" customHeight="1">
      <c r="A658" s="3"/>
      <c r="B658" s="3"/>
      <c r="C658" s="3"/>
      <c r="D658" s="6"/>
      <c r="E658" s="6"/>
      <c r="F658" s="6"/>
      <c r="G658" s="6"/>
      <c r="H658" s="6"/>
      <c r="I658" s="6"/>
      <c r="J658" s="6"/>
      <c r="K658" s="6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.75" customHeight="1">
      <c r="A659" s="3"/>
      <c r="B659" s="3"/>
      <c r="C659" s="3"/>
      <c r="D659" s="6"/>
      <c r="E659" s="6"/>
      <c r="F659" s="6"/>
      <c r="G659" s="6"/>
      <c r="H659" s="6"/>
      <c r="I659" s="6"/>
      <c r="J659" s="6"/>
      <c r="K659" s="6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.75" customHeight="1">
      <c r="A660" s="3"/>
      <c r="B660" s="3"/>
      <c r="C660" s="3"/>
      <c r="D660" s="6"/>
      <c r="E660" s="6"/>
      <c r="F660" s="6"/>
      <c r="G660" s="6"/>
      <c r="H660" s="6"/>
      <c r="I660" s="6"/>
      <c r="J660" s="6"/>
      <c r="K660" s="6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.75" customHeight="1">
      <c r="A661" s="3"/>
      <c r="B661" s="3"/>
      <c r="C661" s="3"/>
      <c r="D661" s="6"/>
      <c r="E661" s="6"/>
      <c r="F661" s="6"/>
      <c r="G661" s="6"/>
      <c r="H661" s="6"/>
      <c r="I661" s="6"/>
      <c r="J661" s="6"/>
      <c r="K661" s="6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.75" customHeight="1">
      <c r="A662" s="3"/>
      <c r="B662" s="3"/>
      <c r="C662" s="3"/>
      <c r="D662" s="6"/>
      <c r="E662" s="6"/>
      <c r="F662" s="6"/>
      <c r="G662" s="6"/>
      <c r="H662" s="6"/>
      <c r="I662" s="6"/>
      <c r="J662" s="6"/>
      <c r="K662" s="6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.75" customHeight="1">
      <c r="A663" s="3"/>
      <c r="B663" s="3"/>
      <c r="C663" s="3"/>
      <c r="D663" s="6"/>
      <c r="E663" s="6"/>
      <c r="F663" s="6"/>
      <c r="G663" s="6"/>
      <c r="H663" s="6"/>
      <c r="I663" s="6"/>
      <c r="J663" s="6"/>
      <c r="K663" s="6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.75" customHeight="1">
      <c r="A664" s="3"/>
      <c r="B664" s="3"/>
      <c r="C664" s="3"/>
      <c r="D664" s="6"/>
      <c r="E664" s="6"/>
      <c r="F664" s="6"/>
      <c r="G664" s="6"/>
      <c r="H664" s="6"/>
      <c r="I664" s="6"/>
      <c r="J664" s="6"/>
      <c r="K664" s="6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.75" customHeight="1">
      <c r="A665" s="3"/>
      <c r="B665" s="3"/>
      <c r="C665" s="3"/>
      <c r="D665" s="6"/>
      <c r="E665" s="6"/>
      <c r="F665" s="6"/>
      <c r="G665" s="6"/>
      <c r="H665" s="6"/>
      <c r="I665" s="6"/>
      <c r="J665" s="6"/>
      <c r="K665" s="6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.75" customHeight="1">
      <c r="A666" s="3"/>
      <c r="B666" s="3"/>
      <c r="C666" s="3"/>
      <c r="D666" s="6"/>
      <c r="E666" s="6"/>
      <c r="F666" s="6"/>
      <c r="G666" s="6"/>
      <c r="H666" s="6"/>
      <c r="I666" s="6"/>
      <c r="J666" s="6"/>
      <c r="K666" s="6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.75" customHeight="1">
      <c r="A667" s="3"/>
      <c r="B667" s="3"/>
      <c r="C667" s="3"/>
      <c r="D667" s="6"/>
      <c r="E667" s="6"/>
      <c r="F667" s="6"/>
      <c r="G667" s="6"/>
      <c r="H667" s="6"/>
      <c r="I667" s="6"/>
      <c r="J667" s="6"/>
      <c r="K667" s="6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.75" customHeight="1">
      <c r="A668" s="3"/>
      <c r="B668" s="3"/>
      <c r="C668" s="3"/>
      <c r="D668" s="6"/>
      <c r="E668" s="6"/>
      <c r="F668" s="6"/>
      <c r="G668" s="6"/>
      <c r="H668" s="6"/>
      <c r="I668" s="6"/>
      <c r="J668" s="6"/>
      <c r="K668" s="6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.75" customHeight="1">
      <c r="A669" s="3"/>
      <c r="B669" s="3"/>
      <c r="C669" s="3"/>
      <c r="D669" s="6"/>
      <c r="E669" s="6"/>
      <c r="F669" s="6"/>
      <c r="G669" s="6"/>
      <c r="H669" s="6"/>
      <c r="I669" s="6"/>
      <c r="J669" s="6"/>
      <c r="K669" s="6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.75" customHeight="1">
      <c r="A670" s="3"/>
      <c r="B670" s="3"/>
      <c r="C670" s="3"/>
      <c r="D670" s="6"/>
      <c r="E670" s="6"/>
      <c r="F670" s="6"/>
      <c r="G670" s="6"/>
      <c r="H670" s="6"/>
      <c r="I670" s="6"/>
      <c r="J670" s="6"/>
      <c r="K670" s="6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.75" customHeight="1">
      <c r="A671" s="3"/>
      <c r="B671" s="3"/>
      <c r="C671" s="3"/>
      <c r="D671" s="6"/>
      <c r="E671" s="6"/>
      <c r="F671" s="6"/>
      <c r="G671" s="6"/>
      <c r="H671" s="6"/>
      <c r="I671" s="6"/>
      <c r="J671" s="6"/>
      <c r="K671" s="6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.75" customHeight="1">
      <c r="A672" s="3"/>
      <c r="B672" s="3"/>
      <c r="C672" s="3"/>
      <c r="D672" s="6"/>
      <c r="E672" s="6"/>
      <c r="F672" s="6"/>
      <c r="G672" s="6"/>
      <c r="H672" s="6"/>
      <c r="I672" s="6"/>
      <c r="J672" s="6"/>
      <c r="K672" s="6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.75" customHeight="1">
      <c r="A673" s="3"/>
      <c r="B673" s="3"/>
      <c r="C673" s="3"/>
      <c r="D673" s="6"/>
      <c r="E673" s="6"/>
      <c r="F673" s="6"/>
      <c r="G673" s="6"/>
      <c r="H673" s="6"/>
      <c r="I673" s="6"/>
      <c r="J673" s="6"/>
      <c r="K673" s="6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.75" customHeight="1">
      <c r="A674" s="3"/>
      <c r="B674" s="3"/>
      <c r="C674" s="3"/>
      <c r="D674" s="6"/>
      <c r="E674" s="6"/>
      <c r="F674" s="6"/>
      <c r="G674" s="6"/>
      <c r="H674" s="6"/>
      <c r="I674" s="6"/>
      <c r="J674" s="6"/>
      <c r="K674" s="6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.75" customHeight="1">
      <c r="A675" s="3"/>
      <c r="B675" s="3"/>
      <c r="C675" s="3"/>
      <c r="D675" s="6"/>
      <c r="E675" s="6"/>
      <c r="F675" s="6"/>
      <c r="G675" s="6"/>
      <c r="H675" s="6"/>
      <c r="I675" s="6"/>
      <c r="J675" s="6"/>
      <c r="K675" s="6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.75" customHeight="1">
      <c r="A676" s="3"/>
      <c r="B676" s="3"/>
      <c r="C676" s="3"/>
      <c r="D676" s="6"/>
      <c r="E676" s="6"/>
      <c r="F676" s="6"/>
      <c r="G676" s="6"/>
      <c r="H676" s="6"/>
      <c r="I676" s="6"/>
      <c r="J676" s="6"/>
      <c r="K676" s="6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.75" customHeight="1">
      <c r="A677" s="3"/>
      <c r="B677" s="3"/>
      <c r="C677" s="3"/>
      <c r="D677" s="6"/>
      <c r="E677" s="6"/>
      <c r="F677" s="6"/>
      <c r="G677" s="6"/>
      <c r="H677" s="6"/>
      <c r="I677" s="6"/>
      <c r="J677" s="6"/>
      <c r="K677" s="6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.75" customHeight="1">
      <c r="A678" s="3"/>
      <c r="B678" s="3"/>
      <c r="C678" s="3"/>
      <c r="D678" s="6"/>
      <c r="E678" s="6"/>
      <c r="F678" s="6"/>
      <c r="G678" s="6"/>
      <c r="H678" s="6"/>
      <c r="I678" s="6"/>
      <c r="J678" s="6"/>
      <c r="K678" s="6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.75" customHeight="1">
      <c r="A679" s="3"/>
      <c r="B679" s="3"/>
      <c r="C679" s="3"/>
      <c r="D679" s="6"/>
      <c r="E679" s="6"/>
      <c r="F679" s="6"/>
      <c r="G679" s="6"/>
      <c r="H679" s="6"/>
      <c r="I679" s="6"/>
      <c r="J679" s="6"/>
      <c r="K679" s="6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.75" customHeight="1">
      <c r="A680" s="3"/>
      <c r="B680" s="3"/>
      <c r="C680" s="3"/>
      <c r="D680" s="6"/>
      <c r="E680" s="6"/>
      <c r="F680" s="6"/>
      <c r="G680" s="6"/>
      <c r="H680" s="6"/>
      <c r="I680" s="6"/>
      <c r="J680" s="6"/>
      <c r="K680" s="6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.75" customHeight="1">
      <c r="A681" s="3"/>
      <c r="B681" s="3"/>
      <c r="C681" s="3"/>
      <c r="D681" s="6"/>
      <c r="E681" s="6"/>
      <c r="F681" s="6"/>
      <c r="G681" s="6"/>
      <c r="H681" s="6"/>
      <c r="I681" s="6"/>
      <c r="J681" s="6"/>
      <c r="K681" s="6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.75" customHeight="1">
      <c r="A682" s="3"/>
      <c r="B682" s="3"/>
      <c r="C682" s="3"/>
      <c r="D682" s="6"/>
      <c r="E682" s="6"/>
      <c r="F682" s="6"/>
      <c r="G682" s="6"/>
      <c r="H682" s="6"/>
      <c r="I682" s="6"/>
      <c r="J682" s="6"/>
      <c r="K682" s="6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.75" customHeight="1">
      <c r="A683" s="3"/>
      <c r="B683" s="3"/>
      <c r="C683" s="3"/>
      <c r="D683" s="6"/>
      <c r="E683" s="6"/>
      <c r="F683" s="6"/>
      <c r="G683" s="6"/>
      <c r="H683" s="6"/>
      <c r="I683" s="6"/>
      <c r="J683" s="6"/>
      <c r="K683" s="6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.75" customHeight="1">
      <c r="A684" s="3"/>
      <c r="B684" s="3"/>
      <c r="C684" s="3"/>
      <c r="D684" s="6"/>
      <c r="E684" s="6"/>
      <c r="F684" s="6"/>
      <c r="G684" s="6"/>
      <c r="H684" s="6"/>
      <c r="I684" s="6"/>
      <c r="J684" s="6"/>
      <c r="K684" s="6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.75" customHeight="1">
      <c r="A685" s="3"/>
      <c r="B685" s="3"/>
      <c r="C685" s="3"/>
      <c r="D685" s="6"/>
      <c r="E685" s="6"/>
      <c r="F685" s="6"/>
      <c r="G685" s="6"/>
      <c r="H685" s="6"/>
      <c r="I685" s="6"/>
      <c r="J685" s="6"/>
      <c r="K685" s="6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.75" customHeight="1">
      <c r="A686" s="3"/>
      <c r="B686" s="3"/>
      <c r="C686" s="3"/>
      <c r="D686" s="6"/>
      <c r="E686" s="6"/>
      <c r="F686" s="6"/>
      <c r="G686" s="6"/>
      <c r="H686" s="6"/>
      <c r="I686" s="6"/>
      <c r="J686" s="6"/>
      <c r="K686" s="6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.75" customHeight="1">
      <c r="A687" s="3"/>
      <c r="B687" s="3"/>
      <c r="C687" s="3"/>
      <c r="D687" s="6"/>
      <c r="E687" s="6"/>
      <c r="F687" s="6"/>
      <c r="G687" s="6"/>
      <c r="H687" s="6"/>
      <c r="I687" s="6"/>
      <c r="J687" s="6"/>
      <c r="K687" s="6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.75" customHeight="1">
      <c r="A688" s="3"/>
      <c r="B688" s="3"/>
      <c r="C688" s="3"/>
      <c r="D688" s="6"/>
      <c r="E688" s="6"/>
      <c r="F688" s="6"/>
      <c r="G688" s="6"/>
      <c r="H688" s="6"/>
      <c r="I688" s="6"/>
      <c r="J688" s="6"/>
      <c r="K688" s="6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.75" customHeight="1">
      <c r="A689" s="3"/>
      <c r="B689" s="3"/>
      <c r="C689" s="3"/>
      <c r="D689" s="6"/>
      <c r="E689" s="6"/>
      <c r="F689" s="6"/>
      <c r="G689" s="6"/>
      <c r="H689" s="6"/>
      <c r="I689" s="6"/>
      <c r="J689" s="6"/>
      <c r="K689" s="6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.75" customHeight="1">
      <c r="A690" s="3"/>
      <c r="B690" s="3"/>
      <c r="C690" s="3"/>
      <c r="D690" s="6"/>
      <c r="E690" s="6"/>
      <c r="F690" s="6"/>
      <c r="G690" s="6"/>
      <c r="H690" s="6"/>
      <c r="I690" s="6"/>
      <c r="J690" s="6"/>
      <c r="K690" s="6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.75" customHeight="1">
      <c r="A691" s="3"/>
      <c r="B691" s="3"/>
      <c r="C691" s="3"/>
      <c r="D691" s="6"/>
      <c r="E691" s="6"/>
      <c r="F691" s="6"/>
      <c r="G691" s="6"/>
      <c r="H691" s="6"/>
      <c r="I691" s="6"/>
      <c r="J691" s="6"/>
      <c r="K691" s="6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.75" customHeight="1">
      <c r="A692" s="3"/>
      <c r="B692" s="3"/>
      <c r="C692" s="3"/>
      <c r="D692" s="6"/>
      <c r="E692" s="6"/>
      <c r="F692" s="6"/>
      <c r="G692" s="6"/>
      <c r="H692" s="6"/>
      <c r="I692" s="6"/>
      <c r="J692" s="6"/>
      <c r="K692" s="6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.75" customHeight="1">
      <c r="A693" s="3"/>
      <c r="B693" s="3"/>
      <c r="C693" s="3"/>
      <c r="D693" s="6"/>
      <c r="E693" s="6"/>
      <c r="F693" s="6"/>
      <c r="G693" s="6"/>
      <c r="H693" s="6"/>
      <c r="I693" s="6"/>
      <c r="J693" s="6"/>
      <c r="K693" s="6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.75" customHeight="1">
      <c r="A694" s="3"/>
      <c r="B694" s="3"/>
      <c r="C694" s="3"/>
      <c r="D694" s="6"/>
      <c r="E694" s="6"/>
      <c r="F694" s="6"/>
      <c r="G694" s="6"/>
      <c r="H694" s="6"/>
      <c r="I694" s="6"/>
      <c r="J694" s="6"/>
      <c r="K694" s="6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.75" customHeight="1">
      <c r="A695" s="3"/>
      <c r="B695" s="3"/>
      <c r="C695" s="3"/>
      <c r="D695" s="6"/>
      <c r="E695" s="6"/>
      <c r="F695" s="6"/>
      <c r="G695" s="6"/>
      <c r="H695" s="6"/>
      <c r="I695" s="6"/>
      <c r="J695" s="6"/>
      <c r="K695" s="6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.75" customHeight="1">
      <c r="A696" s="3"/>
      <c r="B696" s="3"/>
      <c r="C696" s="3"/>
      <c r="D696" s="6"/>
      <c r="E696" s="6"/>
      <c r="F696" s="6"/>
      <c r="G696" s="6"/>
      <c r="H696" s="6"/>
      <c r="I696" s="6"/>
      <c r="J696" s="6"/>
      <c r="K696" s="6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.75" customHeight="1">
      <c r="A697" s="3"/>
      <c r="B697" s="3"/>
      <c r="C697" s="3"/>
      <c r="D697" s="6"/>
      <c r="E697" s="6"/>
      <c r="F697" s="6"/>
      <c r="G697" s="6"/>
      <c r="H697" s="6"/>
      <c r="I697" s="6"/>
      <c r="J697" s="6"/>
      <c r="K697" s="6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.75" customHeight="1">
      <c r="A698" s="3"/>
      <c r="B698" s="3"/>
      <c r="C698" s="3"/>
      <c r="D698" s="6"/>
      <c r="E698" s="6"/>
      <c r="F698" s="6"/>
      <c r="G698" s="6"/>
      <c r="H698" s="6"/>
      <c r="I698" s="6"/>
      <c r="J698" s="6"/>
      <c r="K698" s="6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.75" customHeight="1">
      <c r="A699" s="3"/>
      <c r="B699" s="3"/>
      <c r="C699" s="3"/>
      <c r="D699" s="6"/>
      <c r="E699" s="6"/>
      <c r="F699" s="6"/>
      <c r="G699" s="6"/>
      <c r="H699" s="6"/>
      <c r="I699" s="6"/>
      <c r="J699" s="6"/>
      <c r="K699" s="6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.75" customHeight="1">
      <c r="A700" s="3"/>
      <c r="B700" s="3"/>
      <c r="C700" s="3"/>
      <c r="D700" s="6"/>
      <c r="E700" s="6"/>
      <c r="F700" s="6"/>
      <c r="G700" s="6"/>
      <c r="H700" s="6"/>
      <c r="I700" s="6"/>
      <c r="J700" s="6"/>
      <c r="K700" s="6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.75" customHeight="1">
      <c r="A701" s="3"/>
      <c r="B701" s="3"/>
      <c r="C701" s="3"/>
      <c r="D701" s="6"/>
      <c r="E701" s="6"/>
      <c r="F701" s="6"/>
      <c r="G701" s="6"/>
      <c r="H701" s="6"/>
      <c r="I701" s="6"/>
      <c r="J701" s="6"/>
      <c r="K701" s="6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.75" customHeight="1">
      <c r="A702" s="3"/>
      <c r="B702" s="3"/>
      <c r="C702" s="3"/>
      <c r="D702" s="6"/>
      <c r="E702" s="6"/>
      <c r="F702" s="6"/>
      <c r="G702" s="6"/>
      <c r="H702" s="6"/>
      <c r="I702" s="6"/>
      <c r="J702" s="6"/>
      <c r="K702" s="6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.75" customHeight="1">
      <c r="A703" s="3"/>
      <c r="B703" s="3"/>
      <c r="C703" s="3"/>
      <c r="D703" s="6"/>
      <c r="E703" s="6"/>
      <c r="F703" s="6"/>
      <c r="G703" s="6"/>
      <c r="H703" s="6"/>
      <c r="I703" s="6"/>
      <c r="J703" s="6"/>
      <c r="K703" s="6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.75" customHeight="1">
      <c r="A704" s="3"/>
      <c r="B704" s="3"/>
      <c r="C704" s="3"/>
      <c r="D704" s="6"/>
      <c r="E704" s="6"/>
      <c r="F704" s="6"/>
      <c r="G704" s="6"/>
      <c r="H704" s="6"/>
      <c r="I704" s="6"/>
      <c r="J704" s="6"/>
      <c r="K704" s="6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.75" customHeight="1">
      <c r="A705" s="3"/>
      <c r="B705" s="3"/>
      <c r="C705" s="3"/>
      <c r="D705" s="6"/>
      <c r="E705" s="6"/>
      <c r="F705" s="6"/>
      <c r="G705" s="6"/>
      <c r="H705" s="6"/>
      <c r="I705" s="6"/>
      <c r="J705" s="6"/>
      <c r="K705" s="6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.75" customHeight="1">
      <c r="A706" s="3"/>
      <c r="B706" s="3"/>
      <c r="C706" s="3"/>
      <c r="D706" s="6"/>
      <c r="E706" s="6"/>
      <c r="F706" s="6"/>
      <c r="G706" s="6"/>
      <c r="H706" s="6"/>
      <c r="I706" s="6"/>
      <c r="J706" s="6"/>
      <c r="K706" s="6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.75" customHeight="1">
      <c r="A707" s="3"/>
      <c r="B707" s="3"/>
      <c r="C707" s="3"/>
      <c r="D707" s="6"/>
      <c r="E707" s="6"/>
      <c r="F707" s="6"/>
      <c r="G707" s="6"/>
      <c r="H707" s="6"/>
      <c r="I707" s="6"/>
      <c r="J707" s="6"/>
      <c r="K707" s="6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.75" customHeight="1">
      <c r="A708" s="3"/>
      <c r="B708" s="3"/>
      <c r="C708" s="3"/>
      <c r="D708" s="6"/>
      <c r="E708" s="6"/>
      <c r="F708" s="6"/>
      <c r="G708" s="6"/>
      <c r="H708" s="6"/>
      <c r="I708" s="6"/>
      <c r="J708" s="6"/>
      <c r="K708" s="6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.75" customHeight="1">
      <c r="A709" s="3"/>
      <c r="B709" s="3"/>
      <c r="C709" s="3"/>
      <c r="D709" s="6"/>
      <c r="E709" s="6"/>
      <c r="F709" s="6"/>
      <c r="G709" s="6"/>
      <c r="H709" s="6"/>
      <c r="I709" s="6"/>
      <c r="J709" s="6"/>
      <c r="K709" s="6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.75" customHeight="1">
      <c r="A710" s="3"/>
      <c r="B710" s="3"/>
      <c r="C710" s="3"/>
      <c r="D710" s="6"/>
      <c r="E710" s="6"/>
      <c r="F710" s="6"/>
      <c r="G710" s="6"/>
      <c r="H710" s="6"/>
      <c r="I710" s="6"/>
      <c r="J710" s="6"/>
      <c r="K710" s="6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.75" customHeight="1">
      <c r="A711" s="3"/>
      <c r="B711" s="3"/>
      <c r="C711" s="3"/>
      <c r="D711" s="6"/>
      <c r="E711" s="6"/>
      <c r="F711" s="6"/>
      <c r="G711" s="6"/>
      <c r="H711" s="6"/>
      <c r="I711" s="6"/>
      <c r="J711" s="6"/>
      <c r="K711" s="6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.75" customHeight="1">
      <c r="A712" s="3"/>
      <c r="B712" s="3"/>
      <c r="C712" s="3"/>
      <c r="D712" s="6"/>
      <c r="E712" s="6"/>
      <c r="F712" s="6"/>
      <c r="G712" s="6"/>
      <c r="H712" s="6"/>
      <c r="I712" s="6"/>
      <c r="J712" s="6"/>
      <c r="K712" s="6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.75" customHeight="1">
      <c r="A713" s="3"/>
      <c r="B713" s="3"/>
      <c r="C713" s="3"/>
      <c r="D713" s="6"/>
      <c r="E713" s="6"/>
      <c r="F713" s="6"/>
      <c r="G713" s="6"/>
      <c r="H713" s="6"/>
      <c r="I713" s="6"/>
      <c r="J713" s="6"/>
      <c r="K713" s="6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.75" customHeight="1">
      <c r="A714" s="3"/>
      <c r="B714" s="3"/>
      <c r="C714" s="3"/>
      <c r="D714" s="6"/>
      <c r="E714" s="6"/>
      <c r="F714" s="6"/>
      <c r="G714" s="6"/>
      <c r="H714" s="6"/>
      <c r="I714" s="6"/>
      <c r="J714" s="6"/>
      <c r="K714" s="6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.75" customHeight="1">
      <c r="A715" s="3"/>
      <c r="B715" s="3"/>
      <c r="C715" s="3"/>
      <c r="D715" s="6"/>
      <c r="E715" s="6"/>
      <c r="F715" s="6"/>
      <c r="G715" s="6"/>
      <c r="H715" s="6"/>
      <c r="I715" s="6"/>
      <c r="J715" s="6"/>
      <c r="K715" s="6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.75" customHeight="1">
      <c r="A716" s="3"/>
      <c r="B716" s="3"/>
      <c r="C716" s="3"/>
      <c r="D716" s="6"/>
      <c r="E716" s="6"/>
      <c r="F716" s="6"/>
      <c r="G716" s="6"/>
      <c r="H716" s="6"/>
      <c r="I716" s="6"/>
      <c r="J716" s="6"/>
      <c r="K716" s="6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.75" customHeight="1">
      <c r="A717" s="3"/>
      <c r="B717" s="3"/>
      <c r="C717" s="3"/>
      <c r="D717" s="6"/>
      <c r="E717" s="6"/>
      <c r="F717" s="6"/>
      <c r="G717" s="6"/>
      <c r="H717" s="6"/>
      <c r="I717" s="6"/>
      <c r="J717" s="6"/>
      <c r="K717" s="6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.75" customHeight="1">
      <c r="A718" s="3"/>
      <c r="B718" s="3"/>
      <c r="C718" s="3"/>
      <c r="D718" s="6"/>
      <c r="E718" s="6"/>
      <c r="F718" s="6"/>
      <c r="G718" s="6"/>
      <c r="H718" s="6"/>
      <c r="I718" s="6"/>
      <c r="J718" s="6"/>
      <c r="K718" s="6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.75" customHeight="1">
      <c r="A719" s="3"/>
      <c r="B719" s="3"/>
      <c r="C719" s="3"/>
      <c r="D719" s="6"/>
      <c r="E719" s="6"/>
      <c r="F719" s="6"/>
      <c r="G719" s="6"/>
      <c r="H719" s="6"/>
      <c r="I719" s="6"/>
      <c r="J719" s="6"/>
      <c r="K719" s="6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.75" customHeight="1">
      <c r="A720" s="3"/>
      <c r="B720" s="3"/>
      <c r="C720" s="3"/>
      <c r="D720" s="6"/>
      <c r="E720" s="6"/>
      <c r="F720" s="6"/>
      <c r="G720" s="6"/>
      <c r="H720" s="6"/>
      <c r="I720" s="6"/>
      <c r="J720" s="6"/>
      <c r="K720" s="6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.75" customHeight="1">
      <c r="A721" s="3"/>
      <c r="B721" s="3"/>
      <c r="C721" s="3"/>
      <c r="D721" s="6"/>
      <c r="E721" s="6"/>
      <c r="F721" s="6"/>
      <c r="G721" s="6"/>
      <c r="H721" s="6"/>
      <c r="I721" s="6"/>
      <c r="J721" s="6"/>
      <c r="K721" s="6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.75" customHeight="1">
      <c r="A722" s="3"/>
      <c r="B722" s="3"/>
      <c r="C722" s="3"/>
      <c r="D722" s="6"/>
      <c r="E722" s="6"/>
      <c r="F722" s="6"/>
      <c r="G722" s="6"/>
      <c r="H722" s="6"/>
      <c r="I722" s="6"/>
      <c r="J722" s="6"/>
      <c r="K722" s="6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.75" customHeight="1">
      <c r="A723" s="3"/>
      <c r="B723" s="3"/>
      <c r="C723" s="3"/>
      <c r="D723" s="6"/>
      <c r="E723" s="6"/>
      <c r="F723" s="6"/>
      <c r="G723" s="6"/>
      <c r="H723" s="6"/>
      <c r="I723" s="6"/>
      <c r="J723" s="6"/>
      <c r="K723" s="6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.75" customHeight="1">
      <c r="A724" s="3"/>
      <c r="B724" s="3"/>
      <c r="C724" s="3"/>
      <c r="D724" s="6"/>
      <c r="E724" s="6"/>
      <c r="F724" s="6"/>
      <c r="G724" s="6"/>
      <c r="H724" s="6"/>
      <c r="I724" s="6"/>
      <c r="J724" s="6"/>
      <c r="K724" s="6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.75" customHeight="1">
      <c r="A725" s="3"/>
      <c r="B725" s="3"/>
      <c r="C725" s="3"/>
      <c r="D725" s="6"/>
      <c r="E725" s="6"/>
      <c r="F725" s="6"/>
      <c r="G725" s="6"/>
      <c r="H725" s="6"/>
      <c r="I725" s="6"/>
      <c r="J725" s="6"/>
      <c r="K725" s="6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.75" customHeight="1">
      <c r="A726" s="3"/>
      <c r="B726" s="3"/>
      <c r="C726" s="3"/>
      <c r="D726" s="6"/>
      <c r="E726" s="6"/>
      <c r="F726" s="6"/>
      <c r="G726" s="6"/>
      <c r="H726" s="6"/>
      <c r="I726" s="6"/>
      <c r="J726" s="6"/>
      <c r="K726" s="6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.75" customHeight="1">
      <c r="A727" s="3"/>
      <c r="B727" s="3"/>
      <c r="C727" s="3"/>
      <c r="D727" s="6"/>
      <c r="E727" s="6"/>
      <c r="F727" s="6"/>
      <c r="G727" s="6"/>
      <c r="H727" s="6"/>
      <c r="I727" s="6"/>
      <c r="J727" s="6"/>
      <c r="K727" s="6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.75" customHeight="1">
      <c r="A728" s="3"/>
      <c r="B728" s="3"/>
      <c r="C728" s="3"/>
      <c r="D728" s="6"/>
      <c r="E728" s="6"/>
      <c r="F728" s="6"/>
      <c r="G728" s="6"/>
      <c r="H728" s="6"/>
      <c r="I728" s="6"/>
      <c r="J728" s="6"/>
      <c r="K728" s="6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.75" customHeight="1">
      <c r="A729" s="3"/>
      <c r="B729" s="3"/>
      <c r="C729" s="3"/>
      <c r="D729" s="6"/>
      <c r="E729" s="6"/>
      <c r="F729" s="6"/>
      <c r="G729" s="6"/>
      <c r="H729" s="6"/>
      <c r="I729" s="6"/>
      <c r="J729" s="6"/>
      <c r="K729" s="6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.75" customHeight="1">
      <c r="A730" s="3"/>
      <c r="B730" s="3"/>
      <c r="C730" s="3"/>
      <c r="D730" s="6"/>
      <c r="E730" s="6"/>
      <c r="F730" s="6"/>
      <c r="G730" s="6"/>
      <c r="H730" s="6"/>
      <c r="I730" s="6"/>
      <c r="J730" s="6"/>
      <c r="K730" s="6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.75" customHeight="1">
      <c r="A731" s="3"/>
      <c r="B731" s="3"/>
      <c r="C731" s="3"/>
      <c r="D731" s="6"/>
      <c r="E731" s="6"/>
      <c r="F731" s="6"/>
      <c r="G731" s="6"/>
      <c r="H731" s="6"/>
      <c r="I731" s="6"/>
      <c r="J731" s="6"/>
      <c r="K731" s="6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.75" customHeight="1">
      <c r="A732" s="3"/>
      <c r="B732" s="3"/>
      <c r="C732" s="3"/>
      <c r="D732" s="6"/>
      <c r="E732" s="6"/>
      <c r="F732" s="6"/>
      <c r="G732" s="6"/>
      <c r="H732" s="6"/>
      <c r="I732" s="6"/>
      <c r="J732" s="6"/>
      <c r="K732" s="6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.75" customHeight="1">
      <c r="A733" s="3"/>
      <c r="B733" s="3"/>
      <c r="C733" s="3"/>
      <c r="D733" s="6"/>
      <c r="E733" s="6"/>
      <c r="F733" s="6"/>
      <c r="G733" s="6"/>
      <c r="H733" s="6"/>
      <c r="I733" s="6"/>
      <c r="J733" s="6"/>
      <c r="K733" s="6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.75" customHeight="1">
      <c r="A734" s="3"/>
      <c r="B734" s="3"/>
      <c r="C734" s="3"/>
      <c r="D734" s="6"/>
      <c r="E734" s="6"/>
      <c r="F734" s="6"/>
      <c r="G734" s="6"/>
      <c r="H734" s="6"/>
      <c r="I734" s="6"/>
      <c r="J734" s="6"/>
      <c r="K734" s="6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.75" customHeight="1">
      <c r="A735" s="3"/>
      <c r="B735" s="3"/>
      <c r="C735" s="3"/>
      <c r="D735" s="6"/>
      <c r="E735" s="6"/>
      <c r="F735" s="6"/>
      <c r="G735" s="6"/>
      <c r="H735" s="6"/>
      <c r="I735" s="6"/>
      <c r="J735" s="6"/>
      <c r="K735" s="6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.75" customHeight="1">
      <c r="A736" s="3"/>
      <c r="B736" s="3"/>
      <c r="C736" s="3"/>
      <c r="D736" s="6"/>
      <c r="E736" s="6"/>
      <c r="F736" s="6"/>
      <c r="G736" s="6"/>
      <c r="H736" s="6"/>
      <c r="I736" s="6"/>
      <c r="J736" s="6"/>
      <c r="K736" s="6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.75" customHeight="1">
      <c r="A737" s="3"/>
      <c r="B737" s="3"/>
      <c r="C737" s="3"/>
      <c r="D737" s="6"/>
      <c r="E737" s="6"/>
      <c r="F737" s="6"/>
      <c r="G737" s="6"/>
      <c r="H737" s="6"/>
      <c r="I737" s="6"/>
      <c r="J737" s="6"/>
      <c r="K737" s="6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.75" customHeight="1">
      <c r="A738" s="3"/>
      <c r="B738" s="3"/>
      <c r="C738" s="3"/>
      <c r="D738" s="6"/>
      <c r="E738" s="6"/>
      <c r="F738" s="6"/>
      <c r="G738" s="6"/>
      <c r="H738" s="6"/>
      <c r="I738" s="6"/>
      <c r="J738" s="6"/>
      <c r="K738" s="6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.75" customHeight="1">
      <c r="A739" s="3"/>
      <c r="B739" s="3"/>
      <c r="C739" s="3"/>
      <c r="D739" s="6"/>
      <c r="E739" s="6"/>
      <c r="F739" s="6"/>
      <c r="G739" s="6"/>
      <c r="H739" s="6"/>
      <c r="I739" s="6"/>
      <c r="J739" s="6"/>
      <c r="K739" s="6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.75" customHeight="1">
      <c r="A740" s="3"/>
      <c r="B740" s="3"/>
      <c r="C740" s="3"/>
      <c r="D740" s="6"/>
      <c r="E740" s="6"/>
      <c r="F740" s="6"/>
      <c r="G740" s="6"/>
      <c r="H740" s="6"/>
      <c r="I740" s="6"/>
      <c r="J740" s="6"/>
      <c r="K740" s="6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.75" customHeight="1">
      <c r="A741" s="3"/>
      <c r="B741" s="3"/>
      <c r="C741" s="3"/>
      <c r="D741" s="6"/>
      <c r="E741" s="6"/>
      <c r="F741" s="6"/>
      <c r="G741" s="6"/>
      <c r="H741" s="6"/>
      <c r="I741" s="6"/>
      <c r="J741" s="6"/>
      <c r="K741" s="6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.75" customHeight="1">
      <c r="A742" s="3"/>
      <c r="B742" s="3"/>
      <c r="C742" s="3"/>
      <c r="D742" s="6"/>
      <c r="E742" s="6"/>
      <c r="F742" s="6"/>
      <c r="G742" s="6"/>
      <c r="H742" s="6"/>
      <c r="I742" s="6"/>
      <c r="J742" s="6"/>
      <c r="K742" s="6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.75" customHeight="1">
      <c r="A743" s="3"/>
      <c r="B743" s="3"/>
      <c r="C743" s="3"/>
      <c r="D743" s="6"/>
      <c r="E743" s="6"/>
      <c r="F743" s="6"/>
      <c r="G743" s="6"/>
      <c r="H743" s="6"/>
      <c r="I743" s="6"/>
      <c r="J743" s="6"/>
      <c r="K743" s="6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.75" customHeight="1">
      <c r="A744" s="3"/>
      <c r="B744" s="3"/>
      <c r="C744" s="3"/>
      <c r="D744" s="6"/>
      <c r="E744" s="6"/>
      <c r="F744" s="6"/>
      <c r="G744" s="6"/>
      <c r="H744" s="6"/>
      <c r="I744" s="6"/>
      <c r="J744" s="6"/>
      <c r="K744" s="6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.75" customHeight="1">
      <c r="A745" s="3"/>
      <c r="B745" s="3"/>
      <c r="C745" s="3"/>
      <c r="D745" s="6"/>
      <c r="E745" s="6"/>
      <c r="F745" s="6"/>
      <c r="G745" s="6"/>
      <c r="H745" s="6"/>
      <c r="I745" s="6"/>
      <c r="J745" s="6"/>
      <c r="K745" s="6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.75" customHeight="1">
      <c r="A746" s="3"/>
      <c r="B746" s="3"/>
      <c r="C746" s="3"/>
      <c r="D746" s="6"/>
      <c r="E746" s="6"/>
      <c r="F746" s="6"/>
      <c r="G746" s="6"/>
      <c r="H746" s="6"/>
      <c r="I746" s="6"/>
      <c r="J746" s="6"/>
      <c r="K746" s="6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.75" customHeight="1">
      <c r="A747" s="3"/>
      <c r="B747" s="3"/>
      <c r="C747" s="3"/>
      <c r="D747" s="6"/>
      <c r="E747" s="6"/>
      <c r="F747" s="6"/>
      <c r="G747" s="6"/>
      <c r="H747" s="6"/>
      <c r="I747" s="6"/>
      <c r="J747" s="6"/>
      <c r="K747" s="6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.75" customHeight="1">
      <c r="A748" s="3"/>
      <c r="B748" s="3"/>
      <c r="C748" s="3"/>
      <c r="D748" s="6"/>
      <c r="E748" s="6"/>
      <c r="F748" s="6"/>
      <c r="G748" s="6"/>
      <c r="H748" s="6"/>
      <c r="I748" s="6"/>
      <c r="J748" s="6"/>
      <c r="K748" s="6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.75" customHeight="1">
      <c r="A749" s="3"/>
      <c r="B749" s="3"/>
      <c r="C749" s="3"/>
      <c r="D749" s="6"/>
      <c r="E749" s="6"/>
      <c r="F749" s="6"/>
      <c r="G749" s="6"/>
      <c r="H749" s="6"/>
      <c r="I749" s="6"/>
      <c r="J749" s="6"/>
      <c r="K749" s="6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.75" customHeight="1">
      <c r="A750" s="3"/>
      <c r="B750" s="3"/>
      <c r="C750" s="3"/>
      <c r="D750" s="6"/>
      <c r="E750" s="6"/>
      <c r="F750" s="6"/>
      <c r="G750" s="6"/>
      <c r="H750" s="6"/>
      <c r="I750" s="6"/>
      <c r="J750" s="6"/>
      <c r="K750" s="6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.75" customHeight="1">
      <c r="A751" s="3"/>
      <c r="B751" s="3"/>
      <c r="C751" s="3"/>
      <c r="D751" s="6"/>
      <c r="E751" s="6"/>
      <c r="F751" s="6"/>
      <c r="G751" s="6"/>
      <c r="H751" s="6"/>
      <c r="I751" s="6"/>
      <c r="J751" s="6"/>
      <c r="K751" s="6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.75" customHeight="1">
      <c r="A752" s="3"/>
      <c r="B752" s="3"/>
      <c r="C752" s="3"/>
      <c r="D752" s="6"/>
      <c r="E752" s="6"/>
      <c r="F752" s="6"/>
      <c r="G752" s="6"/>
      <c r="H752" s="6"/>
      <c r="I752" s="6"/>
      <c r="J752" s="6"/>
      <c r="K752" s="6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.75" customHeight="1">
      <c r="A753" s="3"/>
      <c r="B753" s="3"/>
      <c r="C753" s="3"/>
      <c r="D753" s="6"/>
      <c r="E753" s="6"/>
      <c r="F753" s="6"/>
      <c r="G753" s="6"/>
      <c r="H753" s="6"/>
      <c r="I753" s="6"/>
      <c r="J753" s="6"/>
      <c r="K753" s="6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.75" customHeight="1">
      <c r="A754" s="3"/>
      <c r="B754" s="3"/>
      <c r="C754" s="3"/>
      <c r="D754" s="6"/>
      <c r="E754" s="6"/>
      <c r="F754" s="6"/>
      <c r="G754" s="6"/>
      <c r="H754" s="6"/>
      <c r="I754" s="6"/>
      <c r="J754" s="6"/>
      <c r="K754" s="6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.75" customHeight="1">
      <c r="A755" s="3"/>
      <c r="B755" s="3"/>
      <c r="C755" s="3"/>
      <c r="D755" s="6"/>
      <c r="E755" s="6"/>
      <c r="F755" s="6"/>
      <c r="G755" s="6"/>
      <c r="H755" s="6"/>
      <c r="I755" s="6"/>
      <c r="J755" s="6"/>
      <c r="K755" s="6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.75" customHeight="1">
      <c r="A756" s="3"/>
      <c r="B756" s="3"/>
      <c r="C756" s="3"/>
      <c r="D756" s="6"/>
      <c r="E756" s="6"/>
      <c r="F756" s="6"/>
      <c r="G756" s="6"/>
      <c r="H756" s="6"/>
      <c r="I756" s="6"/>
      <c r="J756" s="6"/>
      <c r="K756" s="6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.75" customHeight="1">
      <c r="A757" s="3"/>
      <c r="B757" s="3"/>
      <c r="C757" s="3"/>
      <c r="D757" s="6"/>
      <c r="E757" s="6"/>
      <c r="F757" s="6"/>
      <c r="G757" s="6"/>
      <c r="H757" s="6"/>
      <c r="I757" s="6"/>
      <c r="J757" s="6"/>
      <c r="K757" s="6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.75" customHeight="1">
      <c r="A758" s="3"/>
      <c r="B758" s="3"/>
      <c r="C758" s="3"/>
      <c r="D758" s="6"/>
      <c r="E758" s="6"/>
      <c r="F758" s="6"/>
      <c r="G758" s="6"/>
      <c r="H758" s="6"/>
      <c r="I758" s="6"/>
      <c r="J758" s="6"/>
      <c r="K758" s="6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.75" customHeight="1">
      <c r="A759" s="3"/>
      <c r="B759" s="3"/>
      <c r="C759" s="3"/>
      <c r="D759" s="6"/>
      <c r="E759" s="6"/>
      <c r="F759" s="6"/>
      <c r="G759" s="6"/>
      <c r="H759" s="6"/>
      <c r="I759" s="6"/>
      <c r="J759" s="6"/>
      <c r="K759" s="6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.75" customHeight="1">
      <c r="A760" s="3"/>
      <c r="B760" s="3"/>
      <c r="C760" s="3"/>
      <c r="D760" s="6"/>
      <c r="E760" s="6"/>
      <c r="F760" s="6"/>
      <c r="G760" s="6"/>
      <c r="H760" s="6"/>
      <c r="I760" s="6"/>
      <c r="J760" s="6"/>
      <c r="K760" s="6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.75" customHeight="1">
      <c r="A761" s="3"/>
      <c r="B761" s="3"/>
      <c r="C761" s="3"/>
      <c r="D761" s="6"/>
      <c r="E761" s="6"/>
      <c r="F761" s="6"/>
      <c r="G761" s="6"/>
      <c r="H761" s="6"/>
      <c r="I761" s="6"/>
      <c r="J761" s="6"/>
      <c r="K761" s="6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.75" customHeight="1">
      <c r="A762" s="3"/>
      <c r="B762" s="3"/>
      <c r="C762" s="3"/>
      <c r="D762" s="6"/>
      <c r="E762" s="6"/>
      <c r="F762" s="6"/>
      <c r="G762" s="6"/>
      <c r="H762" s="6"/>
      <c r="I762" s="6"/>
      <c r="J762" s="6"/>
      <c r="K762" s="6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.75" customHeight="1">
      <c r="A763" s="3"/>
      <c r="B763" s="3"/>
      <c r="C763" s="3"/>
      <c r="D763" s="6"/>
      <c r="E763" s="6"/>
      <c r="F763" s="6"/>
      <c r="G763" s="6"/>
      <c r="H763" s="6"/>
      <c r="I763" s="6"/>
      <c r="J763" s="6"/>
      <c r="K763" s="6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.75" customHeight="1">
      <c r="A764" s="3"/>
      <c r="B764" s="3"/>
      <c r="C764" s="3"/>
      <c r="D764" s="6"/>
      <c r="E764" s="6"/>
      <c r="F764" s="6"/>
      <c r="G764" s="6"/>
      <c r="H764" s="6"/>
      <c r="I764" s="6"/>
      <c r="J764" s="6"/>
      <c r="K764" s="6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.75" customHeight="1">
      <c r="A765" s="3"/>
      <c r="B765" s="3"/>
      <c r="C765" s="3"/>
      <c r="D765" s="6"/>
      <c r="E765" s="6"/>
      <c r="F765" s="6"/>
      <c r="G765" s="6"/>
      <c r="H765" s="6"/>
      <c r="I765" s="6"/>
      <c r="J765" s="6"/>
      <c r="K765" s="6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.75" customHeight="1">
      <c r="A766" s="3"/>
      <c r="B766" s="3"/>
      <c r="C766" s="3"/>
      <c r="D766" s="6"/>
      <c r="E766" s="6"/>
      <c r="F766" s="6"/>
      <c r="G766" s="6"/>
      <c r="H766" s="6"/>
      <c r="I766" s="6"/>
      <c r="J766" s="6"/>
      <c r="K766" s="6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.75" customHeight="1">
      <c r="A767" s="3"/>
      <c r="B767" s="3"/>
      <c r="C767" s="3"/>
      <c r="D767" s="6"/>
      <c r="E767" s="6"/>
      <c r="F767" s="6"/>
      <c r="G767" s="6"/>
      <c r="H767" s="6"/>
      <c r="I767" s="6"/>
      <c r="J767" s="6"/>
      <c r="K767" s="6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.75" customHeight="1">
      <c r="A768" s="3"/>
      <c r="B768" s="3"/>
      <c r="C768" s="3"/>
      <c r="D768" s="6"/>
      <c r="E768" s="6"/>
      <c r="F768" s="6"/>
      <c r="G768" s="6"/>
      <c r="H768" s="6"/>
      <c r="I768" s="6"/>
      <c r="J768" s="6"/>
      <c r="K768" s="6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.75" customHeight="1">
      <c r="A769" s="3"/>
      <c r="B769" s="3"/>
      <c r="C769" s="3"/>
      <c r="D769" s="6"/>
      <c r="E769" s="6"/>
      <c r="F769" s="6"/>
      <c r="G769" s="6"/>
      <c r="H769" s="6"/>
      <c r="I769" s="6"/>
      <c r="J769" s="6"/>
      <c r="K769" s="6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.75" customHeight="1">
      <c r="A770" s="3"/>
      <c r="B770" s="3"/>
      <c r="C770" s="3"/>
      <c r="D770" s="6"/>
      <c r="E770" s="6"/>
      <c r="F770" s="6"/>
      <c r="G770" s="6"/>
      <c r="H770" s="6"/>
      <c r="I770" s="6"/>
      <c r="J770" s="6"/>
      <c r="K770" s="6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.75" customHeight="1">
      <c r="A771" s="3"/>
      <c r="B771" s="3"/>
      <c r="C771" s="3"/>
      <c r="D771" s="6"/>
      <c r="E771" s="6"/>
      <c r="F771" s="6"/>
      <c r="G771" s="6"/>
      <c r="H771" s="6"/>
      <c r="I771" s="6"/>
      <c r="J771" s="6"/>
      <c r="K771" s="6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.75" customHeight="1">
      <c r="A772" s="3"/>
      <c r="B772" s="3"/>
      <c r="C772" s="3"/>
      <c r="D772" s="6"/>
      <c r="E772" s="6"/>
      <c r="F772" s="6"/>
      <c r="G772" s="6"/>
      <c r="H772" s="6"/>
      <c r="I772" s="6"/>
      <c r="J772" s="6"/>
      <c r="K772" s="6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.75" customHeight="1">
      <c r="A773" s="3"/>
      <c r="B773" s="3"/>
      <c r="C773" s="3"/>
      <c r="D773" s="6"/>
      <c r="E773" s="6"/>
      <c r="F773" s="6"/>
      <c r="G773" s="6"/>
      <c r="H773" s="6"/>
      <c r="I773" s="6"/>
      <c r="J773" s="6"/>
      <c r="K773" s="6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.75" customHeight="1">
      <c r="A774" s="3"/>
      <c r="B774" s="3"/>
      <c r="C774" s="3"/>
      <c r="D774" s="6"/>
      <c r="E774" s="6"/>
      <c r="F774" s="6"/>
      <c r="G774" s="6"/>
      <c r="H774" s="6"/>
      <c r="I774" s="6"/>
      <c r="J774" s="6"/>
      <c r="K774" s="6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.75" customHeight="1">
      <c r="A775" s="3"/>
      <c r="B775" s="3"/>
      <c r="C775" s="3"/>
      <c r="D775" s="6"/>
      <c r="E775" s="6"/>
      <c r="F775" s="6"/>
      <c r="G775" s="6"/>
      <c r="H775" s="6"/>
      <c r="I775" s="6"/>
      <c r="J775" s="6"/>
      <c r="K775" s="6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.75" customHeight="1">
      <c r="A776" s="3"/>
      <c r="B776" s="3"/>
      <c r="C776" s="3"/>
      <c r="D776" s="6"/>
      <c r="E776" s="6"/>
      <c r="F776" s="6"/>
      <c r="G776" s="6"/>
      <c r="H776" s="6"/>
      <c r="I776" s="6"/>
      <c r="J776" s="6"/>
      <c r="K776" s="6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.75" customHeight="1">
      <c r="A777" s="3"/>
      <c r="B777" s="3"/>
      <c r="C777" s="3"/>
      <c r="D777" s="6"/>
      <c r="E777" s="6"/>
      <c r="F777" s="6"/>
      <c r="G777" s="6"/>
      <c r="H777" s="6"/>
      <c r="I777" s="6"/>
      <c r="J777" s="6"/>
      <c r="K777" s="6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.75" customHeight="1">
      <c r="A778" s="3"/>
      <c r="B778" s="3"/>
      <c r="C778" s="3"/>
      <c r="D778" s="6"/>
      <c r="E778" s="6"/>
      <c r="F778" s="6"/>
      <c r="G778" s="6"/>
      <c r="H778" s="6"/>
      <c r="I778" s="6"/>
      <c r="J778" s="6"/>
      <c r="K778" s="6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.75" customHeight="1">
      <c r="A779" s="3"/>
      <c r="B779" s="3"/>
      <c r="C779" s="3"/>
      <c r="D779" s="6"/>
      <c r="E779" s="6"/>
      <c r="F779" s="6"/>
      <c r="G779" s="6"/>
      <c r="H779" s="6"/>
      <c r="I779" s="6"/>
      <c r="J779" s="6"/>
      <c r="K779" s="6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.75" customHeight="1">
      <c r="A780" s="3"/>
      <c r="B780" s="3"/>
      <c r="C780" s="3"/>
      <c r="D780" s="6"/>
      <c r="E780" s="6"/>
      <c r="F780" s="6"/>
      <c r="G780" s="6"/>
      <c r="H780" s="6"/>
      <c r="I780" s="6"/>
      <c r="J780" s="6"/>
      <c r="K780" s="6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.75" customHeight="1">
      <c r="A781" s="3"/>
      <c r="B781" s="3"/>
      <c r="C781" s="3"/>
      <c r="D781" s="6"/>
      <c r="E781" s="6"/>
      <c r="F781" s="6"/>
      <c r="G781" s="6"/>
      <c r="H781" s="6"/>
      <c r="I781" s="6"/>
      <c r="J781" s="6"/>
      <c r="K781" s="6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.75" customHeight="1">
      <c r="A782" s="3"/>
      <c r="B782" s="3"/>
      <c r="C782" s="3"/>
      <c r="D782" s="6"/>
      <c r="E782" s="6"/>
      <c r="F782" s="6"/>
      <c r="G782" s="6"/>
      <c r="H782" s="6"/>
      <c r="I782" s="6"/>
      <c r="J782" s="6"/>
      <c r="K782" s="6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.75" customHeight="1">
      <c r="A783" s="3"/>
      <c r="B783" s="3"/>
      <c r="C783" s="3"/>
      <c r="D783" s="6"/>
      <c r="E783" s="6"/>
      <c r="F783" s="6"/>
      <c r="G783" s="6"/>
      <c r="H783" s="6"/>
      <c r="I783" s="6"/>
      <c r="J783" s="6"/>
      <c r="K783" s="6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.75" customHeight="1">
      <c r="A784" s="3"/>
      <c r="B784" s="3"/>
      <c r="C784" s="3"/>
      <c r="D784" s="6"/>
      <c r="E784" s="6"/>
      <c r="F784" s="6"/>
      <c r="G784" s="6"/>
      <c r="H784" s="6"/>
      <c r="I784" s="6"/>
      <c r="J784" s="6"/>
      <c r="K784" s="6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.75" customHeight="1">
      <c r="A785" s="3"/>
      <c r="B785" s="3"/>
      <c r="C785" s="3"/>
      <c r="D785" s="6"/>
      <c r="E785" s="6"/>
      <c r="F785" s="6"/>
      <c r="G785" s="6"/>
      <c r="H785" s="6"/>
      <c r="I785" s="6"/>
      <c r="J785" s="6"/>
      <c r="K785" s="6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.75" customHeight="1">
      <c r="A786" s="3"/>
      <c r="B786" s="3"/>
      <c r="C786" s="3"/>
      <c r="D786" s="6"/>
      <c r="E786" s="6"/>
      <c r="F786" s="6"/>
      <c r="G786" s="6"/>
      <c r="H786" s="6"/>
      <c r="I786" s="6"/>
      <c r="J786" s="6"/>
      <c r="K786" s="6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.75" customHeight="1">
      <c r="A787" s="3"/>
      <c r="B787" s="3"/>
      <c r="C787" s="3"/>
      <c r="D787" s="6"/>
      <c r="E787" s="6"/>
      <c r="F787" s="6"/>
      <c r="G787" s="6"/>
      <c r="H787" s="6"/>
      <c r="I787" s="6"/>
      <c r="J787" s="6"/>
      <c r="K787" s="6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.75" customHeight="1">
      <c r="A788" s="3"/>
      <c r="B788" s="3"/>
      <c r="C788" s="3"/>
      <c r="D788" s="6"/>
      <c r="E788" s="6"/>
      <c r="F788" s="6"/>
      <c r="G788" s="6"/>
      <c r="H788" s="6"/>
      <c r="I788" s="6"/>
      <c r="J788" s="6"/>
      <c r="K788" s="6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.75" customHeight="1">
      <c r="A789" s="3"/>
      <c r="B789" s="3"/>
      <c r="C789" s="3"/>
      <c r="D789" s="6"/>
      <c r="E789" s="6"/>
      <c r="F789" s="6"/>
      <c r="G789" s="6"/>
      <c r="H789" s="6"/>
      <c r="I789" s="6"/>
      <c r="J789" s="6"/>
      <c r="K789" s="6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.75" customHeight="1">
      <c r="A790" s="3"/>
      <c r="B790" s="3"/>
      <c r="C790" s="3"/>
      <c r="D790" s="6"/>
      <c r="E790" s="6"/>
      <c r="F790" s="6"/>
      <c r="G790" s="6"/>
      <c r="H790" s="6"/>
      <c r="I790" s="6"/>
      <c r="J790" s="6"/>
      <c r="K790" s="6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.75" customHeight="1">
      <c r="A791" s="3"/>
      <c r="B791" s="3"/>
      <c r="C791" s="3"/>
      <c r="D791" s="6"/>
      <c r="E791" s="6"/>
      <c r="F791" s="6"/>
      <c r="G791" s="6"/>
      <c r="H791" s="6"/>
      <c r="I791" s="6"/>
      <c r="J791" s="6"/>
      <c r="K791" s="6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.75" customHeight="1">
      <c r="A792" s="3"/>
      <c r="B792" s="3"/>
      <c r="C792" s="3"/>
      <c r="D792" s="6"/>
      <c r="E792" s="6"/>
      <c r="F792" s="6"/>
      <c r="G792" s="6"/>
      <c r="H792" s="6"/>
      <c r="I792" s="6"/>
      <c r="J792" s="6"/>
      <c r="K792" s="6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.75" customHeight="1">
      <c r="A793" s="3"/>
      <c r="B793" s="3"/>
      <c r="C793" s="3"/>
      <c r="D793" s="6"/>
      <c r="E793" s="6"/>
      <c r="F793" s="6"/>
      <c r="G793" s="6"/>
      <c r="H793" s="6"/>
      <c r="I793" s="6"/>
      <c r="J793" s="6"/>
      <c r="K793" s="6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.75" customHeight="1">
      <c r="A794" s="3"/>
      <c r="B794" s="3"/>
      <c r="C794" s="3"/>
      <c r="D794" s="6"/>
      <c r="E794" s="6"/>
      <c r="F794" s="6"/>
      <c r="G794" s="6"/>
      <c r="H794" s="6"/>
      <c r="I794" s="6"/>
      <c r="J794" s="6"/>
      <c r="K794" s="6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.75" customHeight="1">
      <c r="A795" s="3"/>
      <c r="B795" s="3"/>
      <c r="C795" s="3"/>
      <c r="D795" s="6"/>
      <c r="E795" s="6"/>
      <c r="F795" s="6"/>
      <c r="G795" s="6"/>
      <c r="H795" s="6"/>
      <c r="I795" s="6"/>
      <c r="J795" s="6"/>
      <c r="K795" s="6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.75" customHeight="1">
      <c r="A796" s="3"/>
      <c r="B796" s="3"/>
      <c r="C796" s="3"/>
      <c r="D796" s="6"/>
      <c r="E796" s="6"/>
      <c r="F796" s="6"/>
      <c r="G796" s="6"/>
      <c r="H796" s="6"/>
      <c r="I796" s="6"/>
      <c r="J796" s="6"/>
      <c r="K796" s="6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.75" customHeight="1">
      <c r="A797" s="3"/>
      <c r="B797" s="3"/>
      <c r="C797" s="3"/>
      <c r="D797" s="6"/>
      <c r="E797" s="6"/>
      <c r="F797" s="6"/>
      <c r="G797" s="6"/>
      <c r="H797" s="6"/>
      <c r="I797" s="6"/>
      <c r="J797" s="6"/>
      <c r="K797" s="6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.75" customHeight="1">
      <c r="A798" s="3"/>
      <c r="B798" s="3"/>
      <c r="C798" s="3"/>
      <c r="D798" s="6"/>
      <c r="E798" s="6"/>
      <c r="F798" s="6"/>
      <c r="G798" s="6"/>
      <c r="H798" s="6"/>
      <c r="I798" s="6"/>
      <c r="J798" s="6"/>
      <c r="K798" s="6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.75" customHeight="1">
      <c r="A799" s="3"/>
      <c r="B799" s="3"/>
      <c r="C799" s="3"/>
      <c r="D799" s="6"/>
      <c r="E799" s="6"/>
      <c r="F799" s="6"/>
      <c r="G799" s="6"/>
      <c r="H799" s="6"/>
      <c r="I799" s="6"/>
      <c r="J799" s="6"/>
      <c r="K799" s="6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.75" customHeight="1">
      <c r="A800" s="3"/>
      <c r="B800" s="3"/>
      <c r="C800" s="3"/>
      <c r="D800" s="6"/>
      <c r="E800" s="6"/>
      <c r="F800" s="6"/>
      <c r="G800" s="6"/>
      <c r="H800" s="6"/>
      <c r="I800" s="6"/>
      <c r="J800" s="6"/>
      <c r="K800" s="6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.75" customHeight="1">
      <c r="A801" s="3"/>
      <c r="B801" s="3"/>
      <c r="C801" s="3"/>
      <c r="D801" s="6"/>
      <c r="E801" s="6"/>
      <c r="F801" s="6"/>
      <c r="G801" s="6"/>
      <c r="H801" s="6"/>
      <c r="I801" s="6"/>
      <c r="J801" s="6"/>
      <c r="K801" s="6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.75" customHeight="1">
      <c r="A802" s="3"/>
      <c r="B802" s="3"/>
      <c r="C802" s="3"/>
      <c r="D802" s="6"/>
      <c r="E802" s="6"/>
      <c r="F802" s="6"/>
      <c r="G802" s="6"/>
      <c r="H802" s="6"/>
      <c r="I802" s="6"/>
      <c r="J802" s="6"/>
      <c r="K802" s="6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.75" customHeight="1">
      <c r="A803" s="3"/>
      <c r="B803" s="3"/>
      <c r="C803" s="3"/>
      <c r="D803" s="6"/>
      <c r="E803" s="6"/>
      <c r="F803" s="6"/>
      <c r="G803" s="6"/>
      <c r="H803" s="6"/>
      <c r="I803" s="6"/>
      <c r="J803" s="6"/>
      <c r="K803" s="6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.75" customHeight="1">
      <c r="A804" s="3"/>
      <c r="B804" s="3"/>
      <c r="C804" s="3"/>
      <c r="D804" s="6"/>
      <c r="E804" s="6"/>
      <c r="F804" s="6"/>
      <c r="G804" s="6"/>
      <c r="H804" s="6"/>
      <c r="I804" s="6"/>
      <c r="J804" s="6"/>
      <c r="K804" s="6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.75" customHeight="1">
      <c r="A805" s="3"/>
      <c r="B805" s="3"/>
      <c r="C805" s="3"/>
      <c r="D805" s="6"/>
      <c r="E805" s="6"/>
      <c r="F805" s="6"/>
      <c r="G805" s="6"/>
      <c r="H805" s="6"/>
      <c r="I805" s="6"/>
      <c r="J805" s="6"/>
      <c r="K805" s="6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.75" customHeight="1">
      <c r="A806" s="3"/>
      <c r="B806" s="3"/>
      <c r="C806" s="3"/>
      <c r="D806" s="6"/>
      <c r="E806" s="6"/>
      <c r="F806" s="6"/>
      <c r="G806" s="6"/>
      <c r="H806" s="6"/>
      <c r="I806" s="6"/>
      <c r="J806" s="6"/>
      <c r="K806" s="6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.75" customHeight="1">
      <c r="A807" s="3"/>
      <c r="B807" s="3"/>
      <c r="C807" s="3"/>
      <c r="D807" s="6"/>
      <c r="E807" s="6"/>
      <c r="F807" s="6"/>
      <c r="G807" s="6"/>
      <c r="H807" s="6"/>
      <c r="I807" s="6"/>
      <c r="J807" s="6"/>
      <c r="K807" s="6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.75" customHeight="1">
      <c r="A808" s="3"/>
      <c r="B808" s="3"/>
      <c r="C808" s="3"/>
      <c r="D808" s="6"/>
      <c r="E808" s="6"/>
      <c r="F808" s="6"/>
      <c r="G808" s="6"/>
      <c r="H808" s="6"/>
      <c r="I808" s="6"/>
      <c r="J808" s="6"/>
      <c r="K808" s="6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.75" customHeight="1">
      <c r="A809" s="3"/>
      <c r="B809" s="3"/>
      <c r="C809" s="3"/>
      <c r="D809" s="6"/>
      <c r="E809" s="6"/>
      <c r="F809" s="6"/>
      <c r="G809" s="6"/>
      <c r="H809" s="6"/>
      <c r="I809" s="6"/>
      <c r="J809" s="6"/>
      <c r="K809" s="6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.75" customHeight="1">
      <c r="A810" s="3"/>
      <c r="B810" s="3"/>
      <c r="C810" s="3"/>
      <c r="D810" s="6"/>
      <c r="E810" s="6"/>
      <c r="F810" s="6"/>
      <c r="G810" s="6"/>
      <c r="H810" s="6"/>
      <c r="I810" s="6"/>
      <c r="J810" s="6"/>
      <c r="K810" s="6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.75" customHeight="1">
      <c r="A811" s="3"/>
      <c r="B811" s="3"/>
      <c r="C811" s="3"/>
      <c r="D811" s="6"/>
      <c r="E811" s="6"/>
      <c r="F811" s="6"/>
      <c r="G811" s="6"/>
      <c r="H811" s="6"/>
      <c r="I811" s="6"/>
      <c r="J811" s="6"/>
      <c r="K811" s="6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.75" customHeight="1">
      <c r="A812" s="3"/>
      <c r="B812" s="3"/>
      <c r="C812" s="3"/>
      <c r="D812" s="6"/>
      <c r="E812" s="6"/>
      <c r="F812" s="6"/>
      <c r="G812" s="6"/>
      <c r="H812" s="6"/>
      <c r="I812" s="6"/>
      <c r="J812" s="6"/>
      <c r="K812" s="6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.75" customHeight="1">
      <c r="A813" s="3"/>
      <c r="B813" s="3"/>
      <c r="C813" s="3"/>
      <c r="D813" s="6"/>
      <c r="E813" s="6"/>
      <c r="F813" s="6"/>
      <c r="G813" s="6"/>
      <c r="H813" s="6"/>
      <c r="I813" s="6"/>
      <c r="J813" s="6"/>
      <c r="K813" s="6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.75" customHeight="1">
      <c r="A814" s="3"/>
      <c r="B814" s="3"/>
      <c r="C814" s="3"/>
      <c r="D814" s="6"/>
      <c r="E814" s="6"/>
      <c r="F814" s="6"/>
      <c r="G814" s="6"/>
      <c r="H814" s="6"/>
      <c r="I814" s="6"/>
      <c r="J814" s="6"/>
      <c r="K814" s="6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.75" customHeight="1">
      <c r="A815" s="3"/>
      <c r="B815" s="3"/>
      <c r="C815" s="3"/>
      <c r="D815" s="6"/>
      <c r="E815" s="6"/>
      <c r="F815" s="6"/>
      <c r="G815" s="6"/>
      <c r="H815" s="6"/>
      <c r="I815" s="6"/>
      <c r="J815" s="6"/>
      <c r="K815" s="6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.75" customHeight="1">
      <c r="A816" s="3"/>
      <c r="B816" s="3"/>
      <c r="C816" s="3"/>
      <c r="D816" s="6"/>
      <c r="E816" s="6"/>
      <c r="F816" s="6"/>
      <c r="G816" s="6"/>
      <c r="H816" s="6"/>
      <c r="I816" s="6"/>
      <c r="J816" s="6"/>
      <c r="K816" s="6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.75" customHeight="1">
      <c r="A817" s="3"/>
      <c r="B817" s="3"/>
      <c r="C817" s="3"/>
      <c r="D817" s="6"/>
      <c r="E817" s="6"/>
      <c r="F817" s="6"/>
      <c r="G817" s="6"/>
      <c r="H817" s="6"/>
      <c r="I817" s="6"/>
      <c r="J817" s="6"/>
      <c r="K817" s="6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.75" customHeight="1">
      <c r="A818" s="3"/>
      <c r="B818" s="3"/>
      <c r="C818" s="3"/>
      <c r="D818" s="6"/>
      <c r="E818" s="6"/>
      <c r="F818" s="6"/>
      <c r="G818" s="6"/>
      <c r="H818" s="6"/>
      <c r="I818" s="6"/>
      <c r="J818" s="6"/>
      <c r="K818" s="6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.75" customHeight="1">
      <c r="A819" s="3"/>
      <c r="B819" s="3"/>
      <c r="C819" s="3"/>
      <c r="D819" s="6"/>
      <c r="E819" s="6"/>
      <c r="F819" s="6"/>
      <c r="G819" s="6"/>
      <c r="H819" s="6"/>
      <c r="I819" s="6"/>
      <c r="J819" s="6"/>
      <c r="K819" s="6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.75" customHeight="1">
      <c r="A820" s="3"/>
      <c r="B820" s="3"/>
      <c r="C820" s="3"/>
      <c r="D820" s="6"/>
      <c r="E820" s="6"/>
      <c r="F820" s="6"/>
      <c r="G820" s="6"/>
      <c r="H820" s="6"/>
      <c r="I820" s="6"/>
      <c r="J820" s="6"/>
      <c r="K820" s="6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.75" customHeight="1">
      <c r="A821" s="3"/>
      <c r="B821" s="3"/>
      <c r="C821" s="3"/>
      <c r="D821" s="6"/>
      <c r="E821" s="6"/>
      <c r="F821" s="6"/>
      <c r="G821" s="6"/>
      <c r="H821" s="6"/>
      <c r="I821" s="6"/>
      <c r="J821" s="6"/>
      <c r="K821" s="6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.75" customHeight="1">
      <c r="A822" s="3"/>
      <c r="B822" s="3"/>
      <c r="C822" s="3"/>
      <c r="D822" s="6"/>
      <c r="E822" s="6"/>
      <c r="F822" s="6"/>
      <c r="G822" s="6"/>
      <c r="H822" s="6"/>
      <c r="I822" s="6"/>
      <c r="J822" s="6"/>
      <c r="K822" s="6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.75" customHeight="1">
      <c r="A823" s="3"/>
      <c r="B823" s="3"/>
      <c r="C823" s="3"/>
      <c r="D823" s="6"/>
      <c r="E823" s="6"/>
      <c r="F823" s="6"/>
      <c r="G823" s="6"/>
      <c r="H823" s="6"/>
      <c r="I823" s="6"/>
      <c r="J823" s="6"/>
      <c r="K823" s="6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.75" customHeight="1">
      <c r="A824" s="3"/>
      <c r="B824" s="3"/>
      <c r="C824" s="3"/>
      <c r="D824" s="6"/>
      <c r="E824" s="6"/>
      <c r="F824" s="6"/>
      <c r="G824" s="6"/>
      <c r="H824" s="6"/>
      <c r="I824" s="6"/>
      <c r="J824" s="6"/>
      <c r="K824" s="6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.75" customHeight="1">
      <c r="A825" s="3"/>
      <c r="B825" s="3"/>
      <c r="C825" s="3"/>
      <c r="D825" s="6"/>
      <c r="E825" s="6"/>
      <c r="F825" s="6"/>
      <c r="G825" s="6"/>
      <c r="H825" s="6"/>
      <c r="I825" s="6"/>
      <c r="J825" s="6"/>
      <c r="K825" s="6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.75" customHeight="1">
      <c r="A826" s="3"/>
      <c r="B826" s="3"/>
      <c r="C826" s="3"/>
      <c r="D826" s="6"/>
      <c r="E826" s="6"/>
      <c r="F826" s="6"/>
      <c r="G826" s="6"/>
      <c r="H826" s="6"/>
      <c r="I826" s="6"/>
      <c r="J826" s="6"/>
      <c r="K826" s="6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.75" customHeight="1">
      <c r="A827" s="3"/>
      <c r="B827" s="3"/>
      <c r="C827" s="3"/>
      <c r="D827" s="6"/>
      <c r="E827" s="6"/>
      <c r="F827" s="6"/>
      <c r="G827" s="6"/>
      <c r="H827" s="6"/>
      <c r="I827" s="6"/>
      <c r="J827" s="6"/>
      <c r="K827" s="6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.75" customHeight="1">
      <c r="A828" s="3"/>
      <c r="B828" s="3"/>
      <c r="C828" s="3"/>
      <c r="D828" s="6"/>
      <c r="E828" s="6"/>
      <c r="F828" s="6"/>
      <c r="G828" s="6"/>
      <c r="H828" s="6"/>
      <c r="I828" s="6"/>
      <c r="J828" s="6"/>
      <c r="K828" s="6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.75" customHeight="1">
      <c r="A829" s="3"/>
      <c r="B829" s="3"/>
      <c r="C829" s="3"/>
      <c r="D829" s="6"/>
      <c r="E829" s="6"/>
      <c r="F829" s="6"/>
      <c r="G829" s="6"/>
      <c r="H829" s="6"/>
      <c r="I829" s="6"/>
      <c r="J829" s="6"/>
      <c r="K829" s="6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.75" customHeight="1">
      <c r="A830" s="3"/>
      <c r="B830" s="3"/>
      <c r="C830" s="3"/>
      <c r="D830" s="6"/>
      <c r="E830" s="6"/>
      <c r="F830" s="6"/>
      <c r="G830" s="6"/>
      <c r="H830" s="6"/>
      <c r="I830" s="6"/>
      <c r="J830" s="6"/>
      <c r="K830" s="6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.75" customHeight="1">
      <c r="A831" s="3"/>
      <c r="B831" s="3"/>
      <c r="C831" s="3"/>
      <c r="D831" s="6"/>
      <c r="E831" s="6"/>
      <c r="F831" s="6"/>
      <c r="G831" s="6"/>
      <c r="H831" s="6"/>
      <c r="I831" s="6"/>
      <c r="J831" s="6"/>
      <c r="K831" s="6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.75" customHeight="1">
      <c r="A832" s="3"/>
      <c r="B832" s="3"/>
      <c r="C832" s="3"/>
      <c r="D832" s="6"/>
      <c r="E832" s="6"/>
      <c r="F832" s="6"/>
      <c r="G832" s="6"/>
      <c r="H832" s="6"/>
      <c r="I832" s="6"/>
      <c r="J832" s="6"/>
      <c r="K832" s="6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.75" customHeight="1">
      <c r="A833" s="3"/>
      <c r="B833" s="3"/>
      <c r="C833" s="3"/>
      <c r="D833" s="6"/>
      <c r="E833" s="6"/>
      <c r="F833" s="6"/>
      <c r="G833" s="6"/>
      <c r="H833" s="6"/>
      <c r="I833" s="6"/>
      <c r="J833" s="6"/>
      <c r="K833" s="6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.75" customHeight="1">
      <c r="A834" s="3"/>
      <c r="B834" s="3"/>
      <c r="C834" s="3"/>
      <c r="D834" s="6"/>
      <c r="E834" s="6"/>
      <c r="F834" s="6"/>
      <c r="G834" s="6"/>
      <c r="H834" s="6"/>
      <c r="I834" s="6"/>
      <c r="J834" s="6"/>
      <c r="K834" s="6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.75" customHeight="1">
      <c r="A835" s="3"/>
      <c r="B835" s="3"/>
      <c r="C835" s="3"/>
      <c r="D835" s="6"/>
      <c r="E835" s="6"/>
      <c r="F835" s="6"/>
      <c r="G835" s="6"/>
      <c r="H835" s="6"/>
      <c r="I835" s="6"/>
      <c r="J835" s="6"/>
      <c r="K835" s="6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.75" customHeight="1">
      <c r="A836" s="3"/>
      <c r="B836" s="3"/>
      <c r="C836" s="3"/>
      <c r="D836" s="6"/>
      <c r="E836" s="6"/>
      <c r="F836" s="6"/>
      <c r="G836" s="6"/>
      <c r="H836" s="6"/>
      <c r="I836" s="6"/>
      <c r="J836" s="6"/>
      <c r="K836" s="6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.75" customHeight="1">
      <c r="A837" s="3"/>
      <c r="B837" s="3"/>
      <c r="C837" s="3"/>
      <c r="D837" s="6"/>
      <c r="E837" s="6"/>
      <c r="F837" s="6"/>
      <c r="G837" s="6"/>
      <c r="H837" s="6"/>
      <c r="I837" s="6"/>
      <c r="J837" s="6"/>
      <c r="K837" s="6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.75" customHeight="1">
      <c r="A838" s="3"/>
      <c r="B838" s="3"/>
      <c r="C838" s="3"/>
      <c r="D838" s="6"/>
      <c r="E838" s="6"/>
      <c r="F838" s="6"/>
      <c r="G838" s="6"/>
      <c r="H838" s="6"/>
      <c r="I838" s="6"/>
      <c r="J838" s="6"/>
      <c r="K838" s="6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.75" customHeight="1">
      <c r="A839" s="3"/>
      <c r="B839" s="3"/>
      <c r="C839" s="3"/>
      <c r="D839" s="6"/>
      <c r="E839" s="6"/>
      <c r="F839" s="6"/>
      <c r="G839" s="6"/>
      <c r="H839" s="6"/>
      <c r="I839" s="6"/>
      <c r="J839" s="6"/>
      <c r="K839" s="6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.75" customHeight="1">
      <c r="A840" s="3"/>
      <c r="B840" s="3"/>
      <c r="C840" s="3"/>
      <c r="D840" s="6"/>
      <c r="E840" s="6"/>
      <c r="F840" s="6"/>
      <c r="G840" s="6"/>
      <c r="H840" s="6"/>
      <c r="I840" s="6"/>
      <c r="J840" s="6"/>
      <c r="K840" s="6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.75" customHeight="1">
      <c r="A841" s="3"/>
      <c r="B841" s="3"/>
      <c r="C841" s="3"/>
      <c r="D841" s="6"/>
      <c r="E841" s="6"/>
      <c r="F841" s="6"/>
      <c r="G841" s="6"/>
      <c r="H841" s="6"/>
      <c r="I841" s="6"/>
      <c r="J841" s="6"/>
      <c r="K841" s="6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.75" customHeight="1">
      <c r="A842" s="3"/>
      <c r="B842" s="3"/>
      <c r="C842" s="3"/>
      <c r="D842" s="6"/>
      <c r="E842" s="6"/>
      <c r="F842" s="6"/>
      <c r="G842" s="6"/>
      <c r="H842" s="6"/>
      <c r="I842" s="6"/>
      <c r="J842" s="6"/>
      <c r="K842" s="6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.75" customHeight="1">
      <c r="A843" s="3"/>
      <c r="B843" s="3"/>
      <c r="C843" s="3"/>
      <c r="D843" s="6"/>
      <c r="E843" s="6"/>
      <c r="F843" s="6"/>
      <c r="G843" s="6"/>
      <c r="H843" s="6"/>
      <c r="I843" s="6"/>
      <c r="J843" s="6"/>
      <c r="K843" s="6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.75" customHeight="1">
      <c r="A844" s="3"/>
      <c r="B844" s="3"/>
      <c r="C844" s="3"/>
      <c r="D844" s="6"/>
      <c r="E844" s="6"/>
      <c r="F844" s="6"/>
      <c r="G844" s="6"/>
      <c r="H844" s="6"/>
      <c r="I844" s="6"/>
      <c r="J844" s="6"/>
      <c r="K844" s="6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.75" customHeight="1">
      <c r="A845" s="3"/>
      <c r="B845" s="3"/>
      <c r="C845" s="3"/>
      <c r="D845" s="6"/>
      <c r="E845" s="6"/>
      <c r="F845" s="6"/>
      <c r="G845" s="6"/>
      <c r="H845" s="6"/>
      <c r="I845" s="6"/>
      <c r="J845" s="6"/>
      <c r="K845" s="6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.75" customHeight="1">
      <c r="A846" s="3"/>
      <c r="B846" s="3"/>
      <c r="C846" s="3"/>
      <c r="D846" s="6"/>
      <c r="E846" s="6"/>
      <c r="F846" s="6"/>
      <c r="G846" s="6"/>
      <c r="H846" s="6"/>
      <c r="I846" s="6"/>
      <c r="J846" s="6"/>
      <c r="K846" s="6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.75" customHeight="1">
      <c r="A847" s="3"/>
      <c r="B847" s="3"/>
      <c r="C847" s="3"/>
      <c r="D847" s="6"/>
      <c r="E847" s="6"/>
      <c r="F847" s="6"/>
      <c r="G847" s="6"/>
      <c r="H847" s="6"/>
      <c r="I847" s="6"/>
      <c r="J847" s="6"/>
      <c r="K847" s="6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.75" customHeight="1">
      <c r="A848" s="3"/>
      <c r="B848" s="3"/>
      <c r="C848" s="3"/>
      <c r="D848" s="6"/>
      <c r="E848" s="6"/>
      <c r="F848" s="6"/>
      <c r="G848" s="6"/>
      <c r="H848" s="6"/>
      <c r="I848" s="6"/>
      <c r="J848" s="6"/>
      <c r="K848" s="6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.75" customHeight="1">
      <c r="A849" s="3"/>
      <c r="B849" s="3"/>
      <c r="C849" s="3"/>
      <c r="D849" s="6"/>
      <c r="E849" s="6"/>
      <c r="F849" s="6"/>
      <c r="G849" s="6"/>
      <c r="H849" s="6"/>
      <c r="I849" s="6"/>
      <c r="J849" s="6"/>
      <c r="K849" s="6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.75" customHeight="1">
      <c r="A850" s="3"/>
      <c r="B850" s="3"/>
      <c r="C850" s="3"/>
      <c r="D850" s="6"/>
      <c r="E850" s="6"/>
      <c r="F850" s="6"/>
      <c r="G850" s="6"/>
      <c r="H850" s="6"/>
      <c r="I850" s="6"/>
      <c r="J850" s="6"/>
      <c r="K850" s="6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.75" customHeight="1">
      <c r="A851" s="3"/>
      <c r="B851" s="3"/>
      <c r="C851" s="3"/>
      <c r="D851" s="6"/>
      <c r="E851" s="6"/>
      <c r="F851" s="6"/>
      <c r="G851" s="6"/>
      <c r="H851" s="6"/>
      <c r="I851" s="6"/>
      <c r="J851" s="6"/>
      <c r="K851" s="6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.75" customHeight="1">
      <c r="A852" s="3"/>
      <c r="B852" s="3"/>
      <c r="C852" s="3"/>
      <c r="D852" s="6"/>
      <c r="E852" s="6"/>
      <c r="F852" s="6"/>
      <c r="G852" s="6"/>
      <c r="H852" s="6"/>
      <c r="I852" s="6"/>
      <c r="J852" s="6"/>
      <c r="K852" s="6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.75" customHeight="1">
      <c r="A853" s="3"/>
      <c r="B853" s="3"/>
      <c r="C853" s="3"/>
      <c r="D853" s="6"/>
      <c r="E853" s="6"/>
      <c r="F853" s="6"/>
      <c r="G853" s="6"/>
      <c r="H853" s="6"/>
      <c r="I853" s="6"/>
      <c r="J853" s="6"/>
      <c r="K853" s="6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.75" customHeight="1">
      <c r="A854" s="3"/>
      <c r="B854" s="3"/>
      <c r="C854" s="3"/>
      <c r="D854" s="6"/>
      <c r="E854" s="6"/>
      <c r="F854" s="6"/>
      <c r="G854" s="6"/>
      <c r="H854" s="6"/>
      <c r="I854" s="6"/>
      <c r="J854" s="6"/>
      <c r="K854" s="6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.75" customHeight="1">
      <c r="A855" s="3"/>
      <c r="B855" s="3"/>
      <c r="C855" s="3"/>
      <c r="D855" s="6"/>
      <c r="E855" s="6"/>
      <c r="F855" s="6"/>
      <c r="G855" s="6"/>
      <c r="H855" s="6"/>
      <c r="I855" s="6"/>
      <c r="J855" s="6"/>
      <c r="K855" s="6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.75" customHeight="1">
      <c r="A856" s="3"/>
      <c r="B856" s="3"/>
      <c r="C856" s="3"/>
      <c r="D856" s="6"/>
      <c r="E856" s="6"/>
      <c r="F856" s="6"/>
      <c r="G856" s="6"/>
      <c r="H856" s="6"/>
      <c r="I856" s="6"/>
      <c r="J856" s="6"/>
      <c r="K856" s="6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.75" customHeight="1">
      <c r="A857" s="3"/>
      <c r="B857" s="3"/>
      <c r="C857" s="3"/>
      <c r="D857" s="6"/>
      <c r="E857" s="6"/>
      <c r="F857" s="6"/>
      <c r="G857" s="6"/>
      <c r="H857" s="6"/>
      <c r="I857" s="6"/>
      <c r="J857" s="6"/>
      <c r="K857" s="6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.75" customHeight="1">
      <c r="A858" s="3"/>
      <c r="B858" s="3"/>
      <c r="C858" s="3"/>
      <c r="D858" s="6"/>
      <c r="E858" s="6"/>
      <c r="F858" s="6"/>
      <c r="G858" s="6"/>
      <c r="H858" s="6"/>
      <c r="I858" s="6"/>
      <c r="J858" s="6"/>
      <c r="K858" s="6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.75" customHeight="1">
      <c r="A859" s="3"/>
      <c r="B859" s="3"/>
      <c r="C859" s="3"/>
      <c r="D859" s="6"/>
      <c r="E859" s="6"/>
      <c r="F859" s="6"/>
      <c r="G859" s="6"/>
      <c r="H859" s="6"/>
      <c r="I859" s="6"/>
      <c r="J859" s="6"/>
      <c r="K859" s="6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.75" customHeight="1">
      <c r="A860" s="3"/>
      <c r="B860" s="3"/>
      <c r="C860" s="3"/>
      <c r="D860" s="6"/>
      <c r="E860" s="6"/>
      <c r="F860" s="6"/>
      <c r="G860" s="6"/>
      <c r="H860" s="6"/>
      <c r="I860" s="6"/>
      <c r="J860" s="6"/>
      <c r="K860" s="6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.75" customHeight="1">
      <c r="A861" s="3"/>
      <c r="B861" s="3"/>
      <c r="C861" s="3"/>
      <c r="D861" s="6"/>
      <c r="E861" s="6"/>
      <c r="F861" s="6"/>
      <c r="G861" s="6"/>
      <c r="H861" s="6"/>
      <c r="I861" s="6"/>
      <c r="J861" s="6"/>
      <c r="K861" s="6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.75" customHeight="1">
      <c r="A862" s="3"/>
      <c r="B862" s="3"/>
      <c r="C862" s="3"/>
      <c r="D862" s="6"/>
      <c r="E862" s="6"/>
      <c r="F862" s="6"/>
      <c r="G862" s="6"/>
      <c r="H862" s="6"/>
      <c r="I862" s="6"/>
      <c r="J862" s="6"/>
      <c r="K862" s="6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.75" customHeight="1">
      <c r="A863" s="3"/>
      <c r="B863" s="3"/>
      <c r="C863" s="3"/>
      <c r="D863" s="6"/>
      <c r="E863" s="6"/>
      <c r="F863" s="6"/>
      <c r="G863" s="6"/>
      <c r="H863" s="6"/>
      <c r="I863" s="6"/>
      <c r="J863" s="6"/>
      <c r="K863" s="6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.75" customHeight="1">
      <c r="A864" s="3"/>
      <c r="B864" s="3"/>
      <c r="C864" s="3"/>
      <c r="D864" s="6"/>
      <c r="E864" s="6"/>
      <c r="F864" s="6"/>
      <c r="G864" s="6"/>
      <c r="H864" s="6"/>
      <c r="I864" s="6"/>
      <c r="J864" s="6"/>
      <c r="K864" s="6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.75" customHeight="1">
      <c r="A865" s="3"/>
      <c r="B865" s="3"/>
      <c r="C865" s="3"/>
      <c r="D865" s="6"/>
      <c r="E865" s="6"/>
      <c r="F865" s="6"/>
      <c r="G865" s="6"/>
      <c r="H865" s="6"/>
      <c r="I865" s="6"/>
      <c r="J865" s="6"/>
      <c r="K865" s="6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.75" customHeight="1">
      <c r="A866" s="3"/>
      <c r="B866" s="3"/>
      <c r="C866" s="3"/>
      <c r="D866" s="6"/>
      <c r="E866" s="6"/>
      <c r="F866" s="6"/>
      <c r="G866" s="6"/>
      <c r="H866" s="6"/>
      <c r="I866" s="6"/>
      <c r="J866" s="6"/>
      <c r="K866" s="6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.75" customHeight="1">
      <c r="A867" s="3"/>
      <c r="B867" s="3"/>
      <c r="C867" s="3"/>
      <c r="D867" s="6"/>
      <c r="E867" s="6"/>
      <c r="F867" s="6"/>
      <c r="G867" s="6"/>
      <c r="H867" s="6"/>
      <c r="I867" s="6"/>
      <c r="J867" s="6"/>
      <c r="K867" s="6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.75" customHeight="1">
      <c r="A868" s="3"/>
      <c r="B868" s="3"/>
      <c r="C868" s="3"/>
      <c r="D868" s="6"/>
      <c r="E868" s="6"/>
      <c r="F868" s="6"/>
      <c r="G868" s="6"/>
      <c r="H868" s="6"/>
      <c r="I868" s="6"/>
      <c r="J868" s="6"/>
      <c r="K868" s="6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.75" customHeight="1">
      <c r="A869" s="3"/>
      <c r="B869" s="3"/>
      <c r="C869" s="3"/>
      <c r="D869" s="6"/>
      <c r="E869" s="6"/>
      <c r="F869" s="6"/>
      <c r="G869" s="6"/>
      <c r="H869" s="6"/>
      <c r="I869" s="6"/>
      <c r="J869" s="6"/>
      <c r="K869" s="6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.75" customHeight="1">
      <c r="A870" s="3"/>
      <c r="B870" s="3"/>
      <c r="C870" s="3"/>
      <c r="D870" s="6"/>
      <c r="E870" s="6"/>
      <c r="F870" s="6"/>
      <c r="G870" s="6"/>
      <c r="H870" s="6"/>
      <c r="I870" s="6"/>
      <c r="J870" s="6"/>
      <c r="K870" s="6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.75" customHeight="1">
      <c r="A871" s="3"/>
      <c r="B871" s="3"/>
      <c r="C871" s="3"/>
      <c r="D871" s="6"/>
      <c r="E871" s="6"/>
      <c r="F871" s="6"/>
      <c r="G871" s="6"/>
      <c r="H871" s="6"/>
      <c r="I871" s="6"/>
      <c r="J871" s="6"/>
      <c r="K871" s="6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.75" customHeight="1">
      <c r="A872" s="3"/>
      <c r="B872" s="3"/>
      <c r="C872" s="3"/>
      <c r="D872" s="6"/>
      <c r="E872" s="6"/>
      <c r="F872" s="6"/>
      <c r="G872" s="6"/>
      <c r="H872" s="6"/>
      <c r="I872" s="6"/>
      <c r="J872" s="6"/>
      <c r="K872" s="6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.75" customHeight="1">
      <c r="A873" s="3"/>
      <c r="B873" s="3"/>
      <c r="C873" s="3"/>
      <c r="D873" s="6"/>
      <c r="E873" s="6"/>
      <c r="F873" s="6"/>
      <c r="G873" s="6"/>
      <c r="H873" s="6"/>
      <c r="I873" s="6"/>
      <c r="J873" s="6"/>
      <c r="K873" s="6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.75" customHeight="1">
      <c r="A874" s="3"/>
      <c r="B874" s="3"/>
      <c r="C874" s="3"/>
      <c r="D874" s="6"/>
      <c r="E874" s="6"/>
      <c r="F874" s="6"/>
      <c r="G874" s="6"/>
      <c r="H874" s="6"/>
      <c r="I874" s="6"/>
      <c r="J874" s="6"/>
      <c r="K874" s="6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.75" customHeight="1">
      <c r="A875" s="3"/>
      <c r="B875" s="3"/>
      <c r="C875" s="3"/>
      <c r="D875" s="6"/>
      <c r="E875" s="6"/>
      <c r="F875" s="6"/>
      <c r="G875" s="6"/>
      <c r="H875" s="6"/>
      <c r="I875" s="6"/>
      <c r="J875" s="6"/>
      <c r="K875" s="6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.75" customHeight="1">
      <c r="A876" s="3"/>
      <c r="B876" s="3"/>
      <c r="C876" s="3"/>
      <c r="D876" s="6"/>
      <c r="E876" s="6"/>
      <c r="F876" s="6"/>
      <c r="G876" s="6"/>
      <c r="H876" s="6"/>
      <c r="I876" s="6"/>
      <c r="J876" s="6"/>
      <c r="K876" s="6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.75" customHeight="1">
      <c r="A877" s="3"/>
      <c r="B877" s="3"/>
      <c r="C877" s="3"/>
      <c r="D877" s="6"/>
      <c r="E877" s="6"/>
      <c r="F877" s="6"/>
      <c r="G877" s="6"/>
      <c r="H877" s="6"/>
      <c r="I877" s="6"/>
      <c r="J877" s="6"/>
      <c r="K877" s="6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.75" customHeight="1">
      <c r="A878" s="3"/>
      <c r="B878" s="3"/>
      <c r="C878" s="3"/>
      <c r="D878" s="6"/>
      <c r="E878" s="6"/>
      <c r="F878" s="6"/>
      <c r="G878" s="6"/>
      <c r="H878" s="6"/>
      <c r="I878" s="6"/>
      <c r="J878" s="6"/>
      <c r="K878" s="6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.75" customHeight="1">
      <c r="A879" s="3"/>
      <c r="B879" s="3"/>
      <c r="C879" s="3"/>
      <c r="D879" s="6"/>
      <c r="E879" s="6"/>
      <c r="F879" s="6"/>
      <c r="G879" s="6"/>
      <c r="H879" s="6"/>
      <c r="I879" s="6"/>
      <c r="J879" s="6"/>
      <c r="K879" s="6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.75" customHeight="1">
      <c r="A880" s="3"/>
      <c r="B880" s="3"/>
      <c r="C880" s="3"/>
      <c r="D880" s="6"/>
      <c r="E880" s="6"/>
      <c r="F880" s="6"/>
      <c r="G880" s="6"/>
      <c r="H880" s="6"/>
      <c r="I880" s="6"/>
      <c r="J880" s="6"/>
      <c r="K880" s="6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.75" customHeight="1">
      <c r="A881" s="3"/>
      <c r="B881" s="3"/>
      <c r="C881" s="3"/>
      <c r="D881" s="6"/>
      <c r="E881" s="6"/>
      <c r="F881" s="6"/>
      <c r="G881" s="6"/>
      <c r="H881" s="6"/>
      <c r="I881" s="6"/>
      <c r="J881" s="6"/>
      <c r="K881" s="6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.75" customHeight="1">
      <c r="A882" s="3"/>
      <c r="B882" s="3"/>
      <c r="C882" s="3"/>
      <c r="D882" s="6"/>
      <c r="E882" s="6"/>
      <c r="F882" s="6"/>
      <c r="G882" s="6"/>
      <c r="H882" s="6"/>
      <c r="I882" s="6"/>
      <c r="J882" s="6"/>
      <c r="K882" s="6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.75" customHeight="1">
      <c r="A883" s="3"/>
      <c r="B883" s="3"/>
      <c r="C883" s="3"/>
      <c r="D883" s="6"/>
      <c r="E883" s="6"/>
      <c r="F883" s="6"/>
      <c r="G883" s="6"/>
      <c r="H883" s="6"/>
      <c r="I883" s="6"/>
      <c r="J883" s="6"/>
      <c r="K883" s="6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.75" customHeight="1">
      <c r="A884" s="3"/>
      <c r="B884" s="3"/>
      <c r="C884" s="3"/>
      <c r="D884" s="6"/>
      <c r="E884" s="6"/>
      <c r="F884" s="6"/>
      <c r="G884" s="6"/>
      <c r="H884" s="6"/>
      <c r="I884" s="6"/>
      <c r="J884" s="6"/>
      <c r="K884" s="6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.75" customHeight="1">
      <c r="A885" s="3"/>
      <c r="B885" s="3"/>
      <c r="C885" s="3"/>
      <c r="D885" s="6"/>
      <c r="E885" s="6"/>
      <c r="F885" s="6"/>
      <c r="G885" s="6"/>
      <c r="H885" s="6"/>
      <c r="I885" s="6"/>
      <c r="J885" s="6"/>
      <c r="K885" s="6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.75" customHeight="1">
      <c r="A886" s="3"/>
      <c r="B886" s="3"/>
      <c r="C886" s="3"/>
      <c r="D886" s="6"/>
      <c r="E886" s="6"/>
      <c r="F886" s="6"/>
      <c r="G886" s="6"/>
      <c r="H886" s="6"/>
      <c r="I886" s="6"/>
      <c r="J886" s="6"/>
      <c r="K886" s="6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.75" customHeight="1">
      <c r="A887" s="3"/>
      <c r="B887" s="3"/>
      <c r="C887" s="3"/>
      <c r="D887" s="6"/>
      <c r="E887" s="6"/>
      <c r="F887" s="6"/>
      <c r="G887" s="6"/>
      <c r="H887" s="6"/>
      <c r="I887" s="6"/>
      <c r="J887" s="6"/>
      <c r="K887" s="6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.75" customHeight="1">
      <c r="A888" s="3"/>
      <c r="B888" s="3"/>
      <c r="C888" s="3"/>
      <c r="D888" s="6"/>
      <c r="E888" s="6"/>
      <c r="F888" s="6"/>
      <c r="G888" s="6"/>
      <c r="H888" s="6"/>
      <c r="I888" s="6"/>
      <c r="J888" s="6"/>
      <c r="K888" s="6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.75" customHeight="1">
      <c r="A889" s="3"/>
      <c r="B889" s="3"/>
      <c r="C889" s="3"/>
      <c r="D889" s="6"/>
      <c r="E889" s="6"/>
      <c r="F889" s="6"/>
      <c r="G889" s="6"/>
      <c r="H889" s="6"/>
      <c r="I889" s="6"/>
      <c r="J889" s="6"/>
      <c r="K889" s="6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.75" customHeight="1">
      <c r="A890" s="3"/>
      <c r="B890" s="3"/>
      <c r="C890" s="3"/>
      <c r="D890" s="6"/>
      <c r="E890" s="6"/>
      <c r="F890" s="6"/>
      <c r="G890" s="6"/>
      <c r="H890" s="6"/>
      <c r="I890" s="6"/>
      <c r="J890" s="6"/>
      <c r="K890" s="6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.75" customHeight="1">
      <c r="A891" s="3"/>
      <c r="B891" s="3"/>
      <c r="C891" s="3"/>
      <c r="D891" s="6"/>
      <c r="E891" s="6"/>
      <c r="F891" s="6"/>
      <c r="G891" s="6"/>
      <c r="H891" s="6"/>
      <c r="I891" s="6"/>
      <c r="J891" s="6"/>
      <c r="K891" s="6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.75" customHeight="1">
      <c r="A892" s="3"/>
      <c r="B892" s="3"/>
      <c r="C892" s="3"/>
      <c r="D892" s="6"/>
      <c r="E892" s="6"/>
      <c r="F892" s="6"/>
      <c r="G892" s="6"/>
      <c r="H892" s="6"/>
      <c r="I892" s="6"/>
      <c r="J892" s="6"/>
      <c r="K892" s="6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.75" customHeight="1">
      <c r="A893" s="3"/>
      <c r="B893" s="3"/>
      <c r="C893" s="3"/>
      <c r="D893" s="6"/>
      <c r="E893" s="6"/>
      <c r="F893" s="6"/>
      <c r="G893" s="6"/>
      <c r="H893" s="6"/>
      <c r="I893" s="6"/>
      <c r="J893" s="6"/>
      <c r="K893" s="6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.75" customHeight="1">
      <c r="A894" s="3"/>
      <c r="B894" s="3"/>
      <c r="C894" s="3"/>
      <c r="D894" s="6"/>
      <c r="E894" s="6"/>
      <c r="F894" s="6"/>
      <c r="G894" s="6"/>
      <c r="H894" s="6"/>
      <c r="I894" s="6"/>
      <c r="J894" s="6"/>
      <c r="K894" s="6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.75" customHeight="1">
      <c r="A895" s="3"/>
      <c r="B895" s="3"/>
      <c r="C895" s="3"/>
      <c r="D895" s="6"/>
      <c r="E895" s="6"/>
      <c r="F895" s="6"/>
      <c r="G895" s="6"/>
      <c r="H895" s="6"/>
      <c r="I895" s="6"/>
      <c r="J895" s="6"/>
      <c r="K895" s="6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.75" customHeight="1">
      <c r="A896" s="3"/>
      <c r="B896" s="3"/>
      <c r="C896" s="3"/>
      <c r="D896" s="6"/>
      <c r="E896" s="6"/>
      <c r="F896" s="6"/>
      <c r="G896" s="6"/>
      <c r="H896" s="6"/>
      <c r="I896" s="6"/>
      <c r="J896" s="6"/>
      <c r="K896" s="6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.75" customHeight="1">
      <c r="A897" s="3"/>
      <c r="B897" s="3"/>
      <c r="C897" s="3"/>
      <c r="D897" s="6"/>
      <c r="E897" s="6"/>
      <c r="F897" s="6"/>
      <c r="G897" s="6"/>
      <c r="H897" s="6"/>
      <c r="I897" s="6"/>
      <c r="J897" s="6"/>
      <c r="K897" s="6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.75" customHeight="1">
      <c r="A898" s="3"/>
      <c r="B898" s="3"/>
      <c r="C898" s="3"/>
      <c r="D898" s="6"/>
      <c r="E898" s="6"/>
      <c r="F898" s="6"/>
      <c r="G898" s="6"/>
      <c r="H898" s="6"/>
      <c r="I898" s="6"/>
      <c r="J898" s="6"/>
      <c r="K898" s="6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.75" customHeight="1">
      <c r="A899" s="3"/>
      <c r="B899" s="3"/>
      <c r="C899" s="3"/>
      <c r="D899" s="6"/>
      <c r="E899" s="6"/>
      <c r="F899" s="6"/>
      <c r="G899" s="6"/>
      <c r="H899" s="6"/>
      <c r="I899" s="6"/>
      <c r="J899" s="6"/>
      <c r="K899" s="6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.75" customHeight="1">
      <c r="A900" s="3"/>
      <c r="B900" s="3"/>
      <c r="C900" s="3"/>
      <c r="D900" s="6"/>
      <c r="E900" s="6"/>
      <c r="F900" s="6"/>
      <c r="G900" s="6"/>
      <c r="H900" s="6"/>
      <c r="I900" s="6"/>
      <c r="J900" s="6"/>
      <c r="K900" s="6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.75" customHeight="1">
      <c r="A901" s="3"/>
      <c r="B901" s="3"/>
      <c r="C901" s="3"/>
      <c r="D901" s="6"/>
      <c r="E901" s="6"/>
      <c r="F901" s="6"/>
      <c r="G901" s="6"/>
      <c r="H901" s="6"/>
      <c r="I901" s="6"/>
      <c r="J901" s="6"/>
      <c r="K901" s="6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.75" customHeight="1">
      <c r="A902" s="3"/>
      <c r="B902" s="3"/>
      <c r="C902" s="3"/>
      <c r="D902" s="6"/>
      <c r="E902" s="6"/>
      <c r="F902" s="6"/>
      <c r="G902" s="6"/>
      <c r="H902" s="6"/>
      <c r="I902" s="6"/>
      <c r="J902" s="6"/>
      <c r="K902" s="6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.75" customHeight="1">
      <c r="A903" s="3"/>
      <c r="B903" s="3"/>
      <c r="C903" s="3"/>
      <c r="D903" s="6"/>
      <c r="E903" s="6"/>
      <c r="F903" s="6"/>
      <c r="G903" s="6"/>
      <c r="H903" s="6"/>
      <c r="I903" s="6"/>
      <c r="J903" s="6"/>
      <c r="K903" s="6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.75" customHeight="1">
      <c r="A904" s="3"/>
      <c r="B904" s="3"/>
      <c r="C904" s="3"/>
      <c r="D904" s="6"/>
      <c r="E904" s="6"/>
      <c r="F904" s="6"/>
      <c r="G904" s="6"/>
      <c r="H904" s="6"/>
      <c r="I904" s="6"/>
      <c r="J904" s="6"/>
      <c r="K904" s="6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.75" customHeight="1">
      <c r="A905" s="3"/>
      <c r="B905" s="3"/>
      <c r="C905" s="3"/>
      <c r="D905" s="6"/>
      <c r="E905" s="6"/>
      <c r="F905" s="6"/>
      <c r="G905" s="6"/>
      <c r="H905" s="6"/>
      <c r="I905" s="6"/>
      <c r="J905" s="6"/>
      <c r="K905" s="6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.75" customHeight="1">
      <c r="A906" s="3"/>
      <c r="B906" s="3"/>
      <c r="C906" s="3"/>
      <c r="D906" s="6"/>
      <c r="E906" s="6"/>
      <c r="F906" s="6"/>
      <c r="G906" s="6"/>
      <c r="H906" s="6"/>
      <c r="I906" s="6"/>
      <c r="J906" s="6"/>
      <c r="K906" s="6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.75" customHeight="1">
      <c r="A907" s="3"/>
      <c r="B907" s="3"/>
      <c r="C907" s="3"/>
      <c r="D907" s="6"/>
      <c r="E907" s="6"/>
      <c r="F907" s="6"/>
      <c r="G907" s="6"/>
      <c r="H907" s="6"/>
      <c r="I907" s="6"/>
      <c r="J907" s="6"/>
      <c r="K907" s="6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.75" customHeight="1">
      <c r="A908" s="3"/>
      <c r="B908" s="3"/>
      <c r="C908" s="3"/>
      <c r="D908" s="6"/>
      <c r="E908" s="6"/>
      <c r="F908" s="6"/>
      <c r="G908" s="6"/>
      <c r="H908" s="6"/>
      <c r="I908" s="6"/>
      <c r="J908" s="6"/>
      <c r="K908" s="6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.75" customHeight="1">
      <c r="A909" s="3"/>
      <c r="B909" s="3"/>
      <c r="C909" s="3"/>
      <c r="D909" s="6"/>
      <c r="E909" s="6"/>
      <c r="F909" s="6"/>
      <c r="G909" s="6"/>
      <c r="H909" s="6"/>
      <c r="I909" s="6"/>
      <c r="J909" s="6"/>
      <c r="K909" s="6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.75" customHeight="1">
      <c r="A910" s="3"/>
      <c r="B910" s="3"/>
      <c r="C910" s="3"/>
      <c r="D910" s="6"/>
      <c r="E910" s="6"/>
      <c r="F910" s="6"/>
      <c r="G910" s="6"/>
      <c r="H910" s="6"/>
      <c r="I910" s="6"/>
      <c r="J910" s="6"/>
      <c r="K910" s="6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.75" customHeight="1">
      <c r="A911" s="3"/>
      <c r="B911" s="3"/>
      <c r="C911" s="3"/>
      <c r="D911" s="6"/>
      <c r="E911" s="6"/>
      <c r="F911" s="6"/>
      <c r="G911" s="6"/>
      <c r="H911" s="6"/>
      <c r="I911" s="6"/>
      <c r="J911" s="6"/>
      <c r="K911" s="6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.75" customHeight="1">
      <c r="A912" s="3"/>
      <c r="B912" s="3"/>
      <c r="C912" s="3"/>
      <c r="D912" s="6"/>
      <c r="E912" s="6"/>
      <c r="F912" s="6"/>
      <c r="G912" s="6"/>
      <c r="H912" s="6"/>
      <c r="I912" s="6"/>
      <c r="J912" s="6"/>
      <c r="K912" s="6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.75" customHeight="1">
      <c r="A913" s="3"/>
      <c r="B913" s="3"/>
      <c r="C913" s="3"/>
      <c r="D913" s="6"/>
      <c r="E913" s="6"/>
      <c r="F913" s="6"/>
      <c r="G913" s="6"/>
      <c r="H913" s="6"/>
      <c r="I913" s="6"/>
      <c r="J913" s="6"/>
      <c r="K913" s="6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.75" customHeight="1">
      <c r="A914" s="3"/>
      <c r="B914" s="3"/>
      <c r="C914" s="3"/>
      <c r="D914" s="6"/>
      <c r="E914" s="6"/>
      <c r="F914" s="6"/>
      <c r="G914" s="6"/>
      <c r="H914" s="6"/>
      <c r="I914" s="6"/>
      <c r="J914" s="6"/>
      <c r="K914" s="6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.75" customHeight="1">
      <c r="A915" s="3"/>
      <c r="B915" s="3"/>
      <c r="C915" s="3"/>
      <c r="D915" s="6"/>
      <c r="E915" s="6"/>
      <c r="F915" s="6"/>
      <c r="G915" s="6"/>
      <c r="H915" s="6"/>
      <c r="I915" s="6"/>
      <c r="J915" s="6"/>
      <c r="K915" s="6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.75" customHeight="1">
      <c r="A916" s="3"/>
      <c r="B916" s="3"/>
      <c r="C916" s="3"/>
      <c r="D916" s="6"/>
      <c r="E916" s="6"/>
      <c r="F916" s="6"/>
      <c r="G916" s="6"/>
      <c r="H916" s="6"/>
      <c r="I916" s="6"/>
      <c r="J916" s="6"/>
      <c r="K916" s="6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.75" customHeight="1">
      <c r="A917" s="3"/>
      <c r="B917" s="3"/>
      <c r="C917" s="3"/>
      <c r="D917" s="6"/>
      <c r="E917" s="6"/>
      <c r="F917" s="6"/>
      <c r="G917" s="6"/>
      <c r="H917" s="6"/>
      <c r="I917" s="6"/>
      <c r="J917" s="6"/>
      <c r="K917" s="6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.75" customHeight="1">
      <c r="A918" s="3"/>
      <c r="B918" s="3"/>
      <c r="C918" s="3"/>
      <c r="D918" s="6"/>
      <c r="E918" s="6"/>
      <c r="F918" s="6"/>
      <c r="G918" s="6"/>
      <c r="H918" s="6"/>
      <c r="I918" s="6"/>
      <c r="J918" s="6"/>
      <c r="K918" s="6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.75" customHeight="1">
      <c r="A919" s="3"/>
      <c r="B919" s="3"/>
      <c r="C919" s="3"/>
      <c r="D919" s="6"/>
      <c r="E919" s="6"/>
      <c r="F919" s="6"/>
      <c r="G919" s="6"/>
      <c r="H919" s="6"/>
      <c r="I919" s="6"/>
      <c r="J919" s="6"/>
      <c r="K919" s="6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.75" customHeight="1">
      <c r="A920" s="3"/>
      <c r="B920" s="3"/>
      <c r="C920" s="3"/>
      <c r="D920" s="6"/>
      <c r="E920" s="6"/>
      <c r="F920" s="6"/>
      <c r="G920" s="6"/>
      <c r="H920" s="6"/>
      <c r="I920" s="6"/>
      <c r="J920" s="6"/>
      <c r="K920" s="6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.75" customHeight="1">
      <c r="A921" s="3"/>
      <c r="B921" s="3"/>
      <c r="C921" s="3"/>
      <c r="D921" s="6"/>
      <c r="E921" s="6"/>
      <c r="F921" s="6"/>
      <c r="G921" s="6"/>
      <c r="H921" s="6"/>
      <c r="I921" s="6"/>
      <c r="J921" s="6"/>
      <c r="K921" s="6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.75" customHeight="1">
      <c r="A922" s="3"/>
      <c r="B922" s="3"/>
      <c r="C922" s="3"/>
      <c r="D922" s="6"/>
      <c r="E922" s="6"/>
      <c r="F922" s="6"/>
      <c r="G922" s="6"/>
      <c r="H922" s="6"/>
      <c r="I922" s="6"/>
      <c r="J922" s="6"/>
      <c r="K922" s="6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.75" customHeight="1">
      <c r="A923" s="3"/>
      <c r="B923" s="3"/>
      <c r="C923" s="3"/>
      <c r="D923" s="6"/>
      <c r="E923" s="6"/>
      <c r="F923" s="6"/>
      <c r="G923" s="6"/>
      <c r="H923" s="6"/>
      <c r="I923" s="6"/>
      <c r="J923" s="6"/>
      <c r="K923" s="6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.75" customHeight="1">
      <c r="A924" s="3"/>
      <c r="B924" s="3"/>
      <c r="C924" s="3"/>
      <c r="D924" s="6"/>
      <c r="E924" s="6"/>
      <c r="F924" s="6"/>
      <c r="G924" s="6"/>
      <c r="H924" s="6"/>
      <c r="I924" s="6"/>
      <c r="J924" s="6"/>
      <c r="K924" s="6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.75" customHeight="1">
      <c r="A925" s="3"/>
      <c r="B925" s="3"/>
      <c r="C925" s="3"/>
      <c r="D925" s="6"/>
      <c r="E925" s="6"/>
      <c r="F925" s="6"/>
      <c r="G925" s="6"/>
      <c r="H925" s="6"/>
      <c r="I925" s="6"/>
      <c r="J925" s="6"/>
      <c r="K925" s="6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.75" customHeight="1">
      <c r="A926" s="3"/>
      <c r="B926" s="3"/>
      <c r="C926" s="3"/>
      <c r="D926" s="6"/>
      <c r="E926" s="6"/>
      <c r="F926" s="6"/>
      <c r="G926" s="6"/>
      <c r="H926" s="6"/>
      <c r="I926" s="6"/>
      <c r="J926" s="6"/>
      <c r="K926" s="6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.75" customHeight="1">
      <c r="A927" s="3"/>
      <c r="B927" s="3"/>
      <c r="C927" s="3"/>
      <c r="D927" s="6"/>
      <c r="E927" s="6"/>
      <c r="F927" s="6"/>
      <c r="G927" s="6"/>
      <c r="H927" s="6"/>
      <c r="I927" s="6"/>
      <c r="J927" s="6"/>
      <c r="K927" s="6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.75" customHeight="1">
      <c r="A928" s="3"/>
      <c r="B928" s="3"/>
      <c r="C928" s="3"/>
      <c r="D928" s="6"/>
      <c r="E928" s="6"/>
      <c r="F928" s="6"/>
      <c r="G928" s="6"/>
      <c r="H928" s="6"/>
      <c r="I928" s="6"/>
      <c r="J928" s="6"/>
      <c r="K928" s="6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.75" customHeight="1">
      <c r="A929" s="3"/>
      <c r="B929" s="3"/>
      <c r="C929" s="3"/>
      <c r="D929" s="6"/>
      <c r="E929" s="6"/>
      <c r="F929" s="6"/>
      <c r="G929" s="6"/>
      <c r="H929" s="6"/>
      <c r="I929" s="6"/>
      <c r="J929" s="6"/>
      <c r="K929" s="6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.75" customHeight="1">
      <c r="A930" s="3"/>
      <c r="B930" s="3"/>
      <c r="C930" s="3"/>
      <c r="D930" s="6"/>
      <c r="E930" s="6"/>
      <c r="F930" s="6"/>
      <c r="G930" s="6"/>
      <c r="H930" s="6"/>
      <c r="I930" s="6"/>
      <c r="J930" s="6"/>
      <c r="K930" s="6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.75" customHeight="1">
      <c r="A931" s="3"/>
      <c r="B931" s="3"/>
      <c r="C931" s="3"/>
      <c r="D931" s="6"/>
      <c r="E931" s="6"/>
      <c r="F931" s="6"/>
      <c r="G931" s="6"/>
      <c r="H931" s="6"/>
      <c r="I931" s="6"/>
      <c r="J931" s="6"/>
      <c r="K931" s="6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.75" customHeight="1">
      <c r="A932" s="3"/>
      <c r="B932" s="3"/>
      <c r="C932" s="3"/>
      <c r="D932" s="6"/>
      <c r="E932" s="6"/>
      <c r="F932" s="6"/>
      <c r="G932" s="6"/>
      <c r="H932" s="6"/>
      <c r="I932" s="6"/>
      <c r="J932" s="6"/>
      <c r="K932" s="6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.75" customHeight="1">
      <c r="A933" s="3"/>
      <c r="B933" s="3"/>
      <c r="C933" s="3"/>
      <c r="D933" s="6"/>
      <c r="E933" s="6"/>
      <c r="F933" s="6"/>
      <c r="G933" s="6"/>
      <c r="H933" s="6"/>
      <c r="I933" s="6"/>
      <c r="J933" s="6"/>
      <c r="K933" s="6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.75" customHeight="1">
      <c r="A934" s="3"/>
      <c r="B934" s="3"/>
      <c r="C934" s="3"/>
      <c r="D934" s="6"/>
      <c r="E934" s="6"/>
      <c r="F934" s="6"/>
      <c r="G934" s="6"/>
      <c r="H934" s="6"/>
      <c r="I934" s="6"/>
      <c r="J934" s="6"/>
      <c r="K934" s="6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.75" customHeight="1">
      <c r="A935" s="3"/>
      <c r="B935" s="3"/>
      <c r="C935" s="3"/>
      <c r="D935" s="6"/>
      <c r="E935" s="6"/>
      <c r="F935" s="6"/>
      <c r="G935" s="6"/>
      <c r="H935" s="6"/>
      <c r="I935" s="6"/>
      <c r="J935" s="6"/>
      <c r="K935" s="6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.75" customHeight="1">
      <c r="A936" s="3"/>
      <c r="B936" s="3"/>
      <c r="C936" s="3"/>
      <c r="D936" s="6"/>
      <c r="E936" s="6"/>
      <c r="F936" s="6"/>
      <c r="G936" s="6"/>
      <c r="H936" s="6"/>
      <c r="I936" s="6"/>
      <c r="J936" s="6"/>
      <c r="K936" s="6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.75" customHeight="1">
      <c r="A937" s="3"/>
      <c r="B937" s="3"/>
      <c r="C937" s="3"/>
      <c r="D937" s="6"/>
      <c r="E937" s="6"/>
      <c r="F937" s="6"/>
      <c r="G937" s="6"/>
      <c r="H937" s="6"/>
      <c r="I937" s="6"/>
      <c r="J937" s="6"/>
      <c r="K937" s="6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.75" customHeight="1">
      <c r="A938" s="3"/>
      <c r="B938" s="3"/>
      <c r="C938" s="3"/>
      <c r="D938" s="6"/>
      <c r="E938" s="6"/>
      <c r="F938" s="6"/>
      <c r="G938" s="6"/>
      <c r="H938" s="6"/>
      <c r="I938" s="6"/>
      <c r="J938" s="6"/>
      <c r="K938" s="6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.75" customHeight="1">
      <c r="A939" s="3"/>
      <c r="B939" s="3"/>
      <c r="C939" s="3"/>
      <c r="D939" s="6"/>
      <c r="E939" s="6"/>
      <c r="F939" s="6"/>
      <c r="G939" s="6"/>
      <c r="H939" s="6"/>
      <c r="I939" s="6"/>
      <c r="J939" s="6"/>
      <c r="K939" s="6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.75" customHeight="1">
      <c r="A940" s="3"/>
      <c r="B940" s="3"/>
      <c r="C940" s="3"/>
      <c r="D940" s="6"/>
      <c r="E940" s="6"/>
      <c r="F940" s="6"/>
      <c r="G940" s="6"/>
      <c r="H940" s="6"/>
      <c r="I940" s="6"/>
      <c r="J940" s="6"/>
      <c r="K940" s="6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.75" customHeight="1">
      <c r="A941" s="3"/>
      <c r="B941" s="3"/>
      <c r="C941" s="3"/>
      <c r="D941" s="6"/>
      <c r="E941" s="6"/>
      <c r="F941" s="6"/>
      <c r="G941" s="6"/>
      <c r="H941" s="6"/>
      <c r="I941" s="6"/>
      <c r="J941" s="6"/>
      <c r="K941" s="6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.75" customHeight="1">
      <c r="A942" s="3"/>
      <c r="B942" s="3"/>
      <c r="C942" s="3"/>
      <c r="D942" s="6"/>
      <c r="E942" s="6"/>
      <c r="F942" s="6"/>
      <c r="G942" s="6"/>
      <c r="H942" s="6"/>
      <c r="I942" s="6"/>
      <c r="J942" s="6"/>
      <c r="K942" s="6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.75" customHeight="1">
      <c r="A943" s="3"/>
      <c r="B943" s="3"/>
      <c r="C943" s="3"/>
      <c r="D943" s="6"/>
      <c r="E943" s="6"/>
      <c r="F943" s="6"/>
      <c r="G943" s="6"/>
      <c r="H943" s="6"/>
      <c r="I943" s="6"/>
      <c r="J943" s="6"/>
      <c r="K943" s="6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.75" customHeight="1">
      <c r="A944" s="3"/>
      <c r="B944" s="3"/>
      <c r="C944" s="3"/>
      <c r="D944" s="6"/>
      <c r="E944" s="6"/>
      <c r="F944" s="6"/>
      <c r="G944" s="6"/>
      <c r="H944" s="6"/>
      <c r="I944" s="6"/>
      <c r="J944" s="6"/>
      <c r="K944" s="6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.75" customHeight="1">
      <c r="A945" s="3"/>
      <c r="B945" s="3"/>
      <c r="C945" s="3"/>
      <c r="D945" s="6"/>
      <c r="E945" s="6"/>
      <c r="F945" s="6"/>
      <c r="G945" s="6"/>
      <c r="H945" s="6"/>
      <c r="I945" s="6"/>
      <c r="J945" s="6"/>
      <c r="K945" s="6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.75" customHeight="1">
      <c r="A946" s="3"/>
      <c r="B946" s="3"/>
      <c r="C946" s="3"/>
      <c r="D946" s="6"/>
      <c r="E946" s="6"/>
      <c r="F946" s="6"/>
      <c r="G946" s="6"/>
      <c r="H946" s="6"/>
      <c r="I946" s="6"/>
      <c r="J946" s="6"/>
      <c r="K946" s="6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.75" customHeight="1">
      <c r="A947" s="3"/>
      <c r="B947" s="3"/>
      <c r="C947" s="3"/>
      <c r="D947" s="6"/>
      <c r="E947" s="6"/>
      <c r="F947" s="6"/>
      <c r="G947" s="6"/>
      <c r="H947" s="6"/>
      <c r="I947" s="6"/>
      <c r="J947" s="6"/>
      <c r="K947" s="6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.75" customHeight="1">
      <c r="A948" s="3"/>
      <c r="B948" s="3"/>
      <c r="C948" s="3"/>
      <c r="D948" s="6"/>
      <c r="E948" s="6"/>
      <c r="F948" s="6"/>
      <c r="G948" s="6"/>
      <c r="H948" s="6"/>
      <c r="I948" s="6"/>
      <c r="J948" s="6"/>
      <c r="K948" s="6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.75" customHeight="1">
      <c r="A949" s="3"/>
      <c r="B949" s="3"/>
      <c r="C949" s="3"/>
      <c r="D949" s="6"/>
      <c r="E949" s="6"/>
      <c r="F949" s="6"/>
      <c r="G949" s="6"/>
      <c r="H949" s="6"/>
      <c r="I949" s="6"/>
      <c r="J949" s="6"/>
      <c r="K949" s="6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.75" customHeight="1">
      <c r="A950" s="3"/>
      <c r="B950" s="3"/>
      <c r="C950" s="3"/>
      <c r="D950" s="6"/>
      <c r="E950" s="6"/>
      <c r="F950" s="6"/>
      <c r="G950" s="6"/>
      <c r="H950" s="6"/>
      <c r="I950" s="6"/>
      <c r="J950" s="6"/>
      <c r="K950" s="6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.75" customHeight="1">
      <c r="A951" s="3"/>
      <c r="B951" s="3"/>
      <c r="C951" s="3"/>
      <c r="D951" s="6"/>
      <c r="E951" s="6"/>
      <c r="F951" s="6"/>
      <c r="G951" s="6"/>
      <c r="H951" s="6"/>
      <c r="I951" s="6"/>
      <c r="J951" s="6"/>
      <c r="K951" s="6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.75" customHeight="1">
      <c r="A952" s="3"/>
      <c r="B952" s="3"/>
      <c r="C952" s="3"/>
      <c r="D952" s="6"/>
      <c r="E952" s="6"/>
      <c r="F952" s="6"/>
      <c r="G952" s="6"/>
      <c r="H952" s="6"/>
      <c r="I952" s="6"/>
      <c r="J952" s="6"/>
      <c r="K952" s="6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.75" customHeight="1">
      <c r="A953" s="3"/>
      <c r="B953" s="3"/>
      <c r="C953" s="3"/>
      <c r="D953" s="6"/>
      <c r="E953" s="6"/>
      <c r="F953" s="6"/>
      <c r="G953" s="6"/>
      <c r="H953" s="6"/>
      <c r="I953" s="6"/>
      <c r="J953" s="6"/>
      <c r="K953" s="6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.75" customHeight="1">
      <c r="A954" s="3"/>
      <c r="B954" s="3"/>
      <c r="C954" s="3"/>
      <c r="D954" s="6"/>
      <c r="E954" s="6"/>
      <c r="F954" s="6"/>
      <c r="G954" s="6"/>
      <c r="H954" s="6"/>
      <c r="I954" s="6"/>
      <c r="J954" s="6"/>
      <c r="K954" s="6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.75" customHeight="1">
      <c r="A955" s="3"/>
      <c r="B955" s="3"/>
      <c r="C955" s="3"/>
      <c r="D955" s="6"/>
      <c r="E955" s="6"/>
      <c r="F955" s="6"/>
      <c r="G955" s="6"/>
      <c r="H955" s="6"/>
      <c r="I955" s="6"/>
      <c r="J955" s="6"/>
      <c r="K955" s="6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.75" customHeight="1">
      <c r="A956" s="3"/>
      <c r="B956" s="3"/>
      <c r="C956" s="3"/>
      <c r="D956" s="6"/>
      <c r="E956" s="6"/>
      <c r="F956" s="6"/>
      <c r="G956" s="6"/>
      <c r="H956" s="6"/>
      <c r="I956" s="6"/>
      <c r="J956" s="6"/>
      <c r="K956" s="6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.75" customHeight="1">
      <c r="A957" s="3"/>
      <c r="B957" s="3"/>
      <c r="C957" s="3"/>
      <c r="D957" s="6"/>
      <c r="E957" s="6"/>
      <c r="F957" s="6"/>
      <c r="G957" s="6"/>
      <c r="H957" s="6"/>
      <c r="I957" s="6"/>
      <c r="J957" s="6"/>
      <c r="K957" s="6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.75" customHeight="1">
      <c r="A958" s="3"/>
      <c r="B958" s="3"/>
      <c r="C958" s="3"/>
      <c r="D958" s="6"/>
      <c r="E958" s="6"/>
      <c r="F958" s="6"/>
      <c r="G958" s="6"/>
      <c r="H958" s="6"/>
      <c r="I958" s="6"/>
      <c r="J958" s="6"/>
      <c r="K958" s="6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.75" customHeight="1">
      <c r="A959" s="3"/>
      <c r="B959" s="3"/>
      <c r="C959" s="3"/>
      <c r="D959" s="6"/>
      <c r="E959" s="6"/>
      <c r="F959" s="6"/>
      <c r="G959" s="6"/>
      <c r="H959" s="6"/>
      <c r="I959" s="6"/>
      <c r="J959" s="6"/>
      <c r="K959" s="6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.75" customHeight="1">
      <c r="A960" s="3"/>
      <c r="B960" s="3"/>
      <c r="C960" s="3"/>
      <c r="D960" s="6"/>
      <c r="E960" s="6"/>
      <c r="F960" s="6"/>
      <c r="G960" s="6"/>
      <c r="H960" s="6"/>
      <c r="I960" s="6"/>
      <c r="J960" s="6"/>
      <c r="K960" s="6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.75" customHeight="1">
      <c r="A961" s="3"/>
      <c r="B961" s="3"/>
      <c r="C961" s="3"/>
      <c r="D961" s="6"/>
      <c r="E961" s="6"/>
      <c r="F961" s="6"/>
      <c r="G961" s="6"/>
      <c r="H961" s="6"/>
      <c r="I961" s="6"/>
      <c r="J961" s="6"/>
      <c r="K961" s="6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.75" customHeight="1">
      <c r="A962" s="3"/>
      <c r="B962" s="3"/>
      <c r="C962" s="3"/>
      <c r="D962" s="6"/>
      <c r="E962" s="6"/>
      <c r="F962" s="6"/>
      <c r="G962" s="6"/>
      <c r="H962" s="6"/>
      <c r="I962" s="6"/>
      <c r="J962" s="6"/>
      <c r="K962" s="6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.75" customHeight="1">
      <c r="A963" s="3"/>
      <c r="B963" s="3"/>
      <c r="C963" s="3"/>
      <c r="D963" s="6"/>
      <c r="E963" s="6"/>
      <c r="F963" s="6"/>
      <c r="G963" s="6"/>
      <c r="H963" s="6"/>
      <c r="I963" s="6"/>
      <c r="J963" s="6"/>
      <c r="K963" s="6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.75" customHeight="1">
      <c r="A964" s="3"/>
      <c r="B964" s="3"/>
      <c r="C964" s="3"/>
      <c r="D964" s="6"/>
      <c r="E964" s="6"/>
      <c r="F964" s="6"/>
      <c r="G964" s="6"/>
      <c r="H964" s="6"/>
      <c r="I964" s="6"/>
      <c r="J964" s="6"/>
      <c r="K964" s="6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.75" customHeight="1">
      <c r="A965" s="3"/>
      <c r="B965" s="3"/>
      <c r="C965" s="3"/>
      <c r="D965" s="6"/>
      <c r="E965" s="6"/>
      <c r="F965" s="6"/>
      <c r="G965" s="6"/>
      <c r="H965" s="6"/>
      <c r="I965" s="6"/>
      <c r="J965" s="6"/>
      <c r="K965" s="6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.75" customHeight="1">
      <c r="A966" s="3"/>
      <c r="B966" s="3"/>
      <c r="C966" s="3"/>
      <c r="D966" s="6"/>
      <c r="E966" s="6"/>
      <c r="F966" s="6"/>
      <c r="G966" s="6"/>
      <c r="H966" s="6"/>
      <c r="I966" s="6"/>
      <c r="J966" s="6"/>
      <c r="K966" s="6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.75" customHeight="1">
      <c r="A967" s="3"/>
      <c r="B967" s="3"/>
      <c r="C967" s="3"/>
      <c r="D967" s="6"/>
      <c r="E967" s="6"/>
      <c r="F967" s="6"/>
      <c r="G967" s="6"/>
      <c r="H967" s="6"/>
      <c r="I967" s="6"/>
      <c r="J967" s="6"/>
      <c r="K967" s="6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.75" customHeight="1">
      <c r="A968" s="3"/>
      <c r="B968" s="3"/>
      <c r="C968" s="3"/>
      <c r="D968" s="6"/>
      <c r="E968" s="6"/>
      <c r="F968" s="6"/>
      <c r="G968" s="6"/>
      <c r="H968" s="6"/>
      <c r="I968" s="6"/>
      <c r="J968" s="6"/>
      <c r="K968" s="6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.75" customHeight="1">
      <c r="A969" s="3"/>
      <c r="B969" s="3"/>
      <c r="C969" s="3"/>
      <c r="D969" s="6"/>
      <c r="E969" s="6"/>
      <c r="F969" s="6"/>
      <c r="G969" s="6"/>
      <c r="H969" s="6"/>
      <c r="I969" s="6"/>
      <c r="J969" s="6"/>
      <c r="K969" s="6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.75" customHeight="1">
      <c r="A970" s="3"/>
      <c r="B970" s="3"/>
      <c r="C970" s="3"/>
      <c r="D970" s="6"/>
      <c r="E970" s="6"/>
      <c r="F970" s="6"/>
      <c r="G970" s="6"/>
      <c r="H970" s="6"/>
      <c r="I970" s="6"/>
      <c r="J970" s="6"/>
      <c r="K970" s="6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.75" customHeight="1">
      <c r="A971" s="3"/>
      <c r="B971" s="3"/>
      <c r="C971" s="3"/>
      <c r="D971" s="6"/>
      <c r="E971" s="6"/>
      <c r="F971" s="6"/>
      <c r="G971" s="6"/>
      <c r="H971" s="6"/>
      <c r="I971" s="6"/>
      <c r="J971" s="6"/>
      <c r="K971" s="6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.75" customHeight="1">
      <c r="A972" s="3"/>
      <c r="B972" s="3"/>
      <c r="C972" s="3"/>
      <c r="D972" s="6"/>
      <c r="E972" s="6"/>
      <c r="F972" s="6"/>
      <c r="G972" s="6"/>
      <c r="H972" s="6"/>
      <c r="I972" s="6"/>
      <c r="J972" s="6"/>
      <c r="K972" s="6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.75" customHeight="1">
      <c r="A973" s="3"/>
      <c r="B973" s="3"/>
      <c r="C973" s="3"/>
      <c r="D973" s="6"/>
      <c r="E973" s="6"/>
      <c r="F973" s="6"/>
      <c r="G973" s="6"/>
      <c r="H973" s="6"/>
      <c r="I973" s="6"/>
      <c r="J973" s="6"/>
      <c r="K973" s="6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.75" customHeight="1">
      <c r="A974" s="3"/>
      <c r="B974" s="3"/>
      <c r="C974" s="3"/>
      <c r="D974" s="6"/>
      <c r="E974" s="6"/>
      <c r="F974" s="6"/>
      <c r="G974" s="6"/>
      <c r="H974" s="6"/>
      <c r="I974" s="6"/>
      <c r="J974" s="6"/>
      <c r="K974" s="6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.75" customHeight="1">
      <c r="A975" s="3"/>
      <c r="B975" s="3"/>
      <c r="C975" s="3"/>
      <c r="D975" s="6"/>
      <c r="E975" s="6"/>
      <c r="F975" s="6"/>
      <c r="G975" s="6"/>
      <c r="H975" s="6"/>
      <c r="I975" s="6"/>
      <c r="J975" s="6"/>
      <c r="K975" s="6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.75" customHeight="1">
      <c r="A976" s="3"/>
      <c r="B976" s="3"/>
      <c r="C976" s="3"/>
      <c r="D976" s="6"/>
      <c r="E976" s="6"/>
      <c r="F976" s="6"/>
      <c r="G976" s="6"/>
      <c r="H976" s="6"/>
      <c r="I976" s="6"/>
      <c r="J976" s="6"/>
      <c r="K976" s="6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.75" customHeight="1">
      <c r="A977" s="3"/>
      <c r="B977" s="3"/>
      <c r="C977" s="3"/>
      <c r="D977" s="6"/>
      <c r="E977" s="6"/>
      <c r="F977" s="6"/>
      <c r="G977" s="6"/>
      <c r="H977" s="6"/>
      <c r="I977" s="6"/>
      <c r="J977" s="6"/>
      <c r="K977" s="6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.75" customHeight="1">
      <c r="A978" s="3"/>
      <c r="B978" s="3"/>
      <c r="C978" s="3"/>
      <c r="D978" s="6"/>
      <c r="E978" s="6"/>
      <c r="F978" s="6"/>
      <c r="G978" s="6"/>
      <c r="H978" s="6"/>
      <c r="I978" s="6"/>
      <c r="J978" s="6"/>
      <c r="K978" s="6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.75" customHeight="1">
      <c r="A979" s="3"/>
      <c r="B979" s="3"/>
      <c r="C979" s="3"/>
      <c r="D979" s="6"/>
      <c r="E979" s="6"/>
      <c r="F979" s="6"/>
      <c r="G979" s="6"/>
      <c r="H979" s="6"/>
      <c r="I979" s="6"/>
      <c r="J979" s="6"/>
      <c r="K979" s="6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.75" customHeight="1">
      <c r="A980" s="3"/>
      <c r="B980" s="3"/>
      <c r="C980" s="3"/>
      <c r="D980" s="6"/>
      <c r="E980" s="6"/>
      <c r="F980" s="6"/>
      <c r="G980" s="6"/>
      <c r="H980" s="6"/>
      <c r="I980" s="6"/>
      <c r="J980" s="6"/>
      <c r="K980" s="6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.75" customHeight="1">
      <c r="A981" s="3"/>
      <c r="B981" s="3"/>
      <c r="C981" s="3"/>
      <c r="D981" s="6"/>
      <c r="E981" s="6"/>
      <c r="F981" s="6"/>
      <c r="G981" s="6"/>
      <c r="H981" s="6"/>
      <c r="I981" s="6"/>
      <c r="J981" s="6"/>
      <c r="K981" s="6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.75" customHeight="1">
      <c r="A982" s="3"/>
      <c r="B982" s="3"/>
      <c r="C982" s="3"/>
      <c r="D982" s="6"/>
      <c r="E982" s="6"/>
      <c r="F982" s="6"/>
      <c r="G982" s="6"/>
      <c r="H982" s="6"/>
      <c r="I982" s="6"/>
      <c r="J982" s="6"/>
      <c r="K982" s="6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.75" customHeight="1">
      <c r="A983" s="3"/>
      <c r="B983" s="3"/>
      <c r="C983" s="3"/>
      <c r="D983" s="6"/>
      <c r="E983" s="6"/>
      <c r="F983" s="6"/>
      <c r="G983" s="6"/>
      <c r="H983" s="6"/>
      <c r="I983" s="6"/>
      <c r="J983" s="6"/>
      <c r="K983" s="6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.75" customHeight="1">
      <c r="A984" s="3"/>
      <c r="B984" s="3"/>
      <c r="C984" s="3"/>
      <c r="D984" s="6"/>
      <c r="E984" s="6"/>
      <c r="F984" s="6"/>
      <c r="G984" s="6"/>
      <c r="H984" s="6"/>
      <c r="I984" s="6"/>
      <c r="J984" s="6"/>
      <c r="K984" s="6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.75" customHeight="1">
      <c r="A985" s="3"/>
      <c r="B985" s="3"/>
      <c r="C985" s="3"/>
      <c r="D985" s="6"/>
      <c r="E985" s="6"/>
      <c r="F985" s="6"/>
      <c r="G985" s="6"/>
      <c r="H985" s="6"/>
      <c r="I985" s="6"/>
      <c r="J985" s="6"/>
      <c r="K985" s="6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.75" customHeight="1">
      <c r="A986" s="3"/>
      <c r="B986" s="3"/>
      <c r="C986" s="3"/>
      <c r="D986" s="6"/>
      <c r="E986" s="6"/>
      <c r="F986" s="6"/>
      <c r="G986" s="6"/>
      <c r="H986" s="6"/>
      <c r="I986" s="6"/>
      <c r="J986" s="6"/>
      <c r="K986" s="6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.75" customHeight="1">
      <c r="A987" s="3"/>
      <c r="B987" s="3"/>
      <c r="C987" s="3"/>
      <c r="D987" s="6"/>
      <c r="E987" s="6"/>
      <c r="F987" s="6"/>
      <c r="G987" s="6"/>
      <c r="H987" s="6"/>
      <c r="I987" s="6"/>
      <c r="J987" s="6"/>
      <c r="K987" s="6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.75" customHeight="1">
      <c r="A988" s="3"/>
      <c r="B988" s="3"/>
      <c r="C988" s="3"/>
      <c r="D988" s="6"/>
      <c r="E988" s="6"/>
      <c r="F988" s="6"/>
      <c r="G988" s="6"/>
      <c r="H988" s="6"/>
      <c r="I988" s="6"/>
      <c r="J988" s="6"/>
      <c r="K988" s="6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.75" customHeight="1">
      <c r="A989" s="3"/>
      <c r="B989" s="3"/>
      <c r="C989" s="3"/>
      <c r="D989" s="6"/>
      <c r="E989" s="6"/>
      <c r="F989" s="6"/>
      <c r="G989" s="6"/>
      <c r="H989" s="6"/>
      <c r="I989" s="6"/>
      <c r="J989" s="6"/>
      <c r="K989" s="6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.75" customHeight="1">
      <c r="A990" s="3"/>
      <c r="B990" s="3"/>
      <c r="C990" s="3"/>
      <c r="D990" s="6"/>
      <c r="E990" s="6"/>
      <c r="F990" s="6"/>
      <c r="G990" s="6"/>
      <c r="H990" s="6"/>
      <c r="I990" s="6"/>
      <c r="J990" s="6"/>
      <c r="K990" s="6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.75" customHeight="1">
      <c r="A991" s="3"/>
      <c r="B991" s="3"/>
      <c r="C991" s="3"/>
      <c r="D991" s="6"/>
      <c r="E991" s="6"/>
      <c r="F991" s="6"/>
      <c r="G991" s="6"/>
      <c r="H991" s="6"/>
      <c r="I991" s="6"/>
      <c r="J991" s="6"/>
      <c r="K991" s="6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.75" customHeight="1">
      <c r="A992" s="3"/>
      <c r="B992" s="3"/>
      <c r="C992" s="3"/>
      <c r="D992" s="6"/>
      <c r="E992" s="6"/>
      <c r="F992" s="6"/>
      <c r="G992" s="6"/>
      <c r="H992" s="6"/>
      <c r="I992" s="6"/>
      <c r="J992" s="6"/>
      <c r="K992" s="6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.75" customHeight="1">
      <c r="A993" s="3"/>
      <c r="B993" s="3"/>
      <c r="C993" s="3"/>
      <c r="D993" s="6"/>
      <c r="E993" s="6"/>
      <c r="F993" s="6"/>
      <c r="G993" s="6"/>
      <c r="H993" s="6"/>
      <c r="I993" s="6"/>
      <c r="J993" s="6"/>
      <c r="K993" s="6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.75" customHeight="1">
      <c r="A994" s="3"/>
      <c r="B994" s="3"/>
      <c r="C994" s="3"/>
      <c r="D994" s="6"/>
      <c r="E994" s="6"/>
      <c r="F994" s="6"/>
      <c r="G994" s="6"/>
      <c r="H994" s="6"/>
      <c r="I994" s="6"/>
      <c r="J994" s="6"/>
      <c r="K994" s="6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.75" customHeight="1">
      <c r="A995" s="3"/>
      <c r="B995" s="3"/>
      <c r="C995" s="3"/>
      <c r="D995" s="6"/>
      <c r="E995" s="6"/>
      <c r="F995" s="6"/>
      <c r="G995" s="6"/>
      <c r="H995" s="6"/>
      <c r="I995" s="6"/>
      <c r="J995" s="6"/>
      <c r="K995" s="6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.75" customHeight="1">
      <c r="A996" s="3"/>
      <c r="B996" s="3"/>
      <c r="C996" s="3"/>
      <c r="D996" s="6"/>
      <c r="E996" s="6"/>
      <c r="F996" s="6"/>
      <c r="G996" s="6"/>
      <c r="H996" s="6"/>
      <c r="I996" s="6"/>
      <c r="J996" s="6"/>
      <c r="K996" s="6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.75" customHeight="1">
      <c r="A997" s="3"/>
      <c r="B997" s="3"/>
      <c r="C997" s="3"/>
      <c r="D997" s="6"/>
      <c r="E997" s="6"/>
      <c r="F997" s="6"/>
      <c r="G997" s="6"/>
      <c r="H997" s="6"/>
      <c r="I997" s="6"/>
      <c r="J997" s="6"/>
      <c r="K997" s="6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.75" customHeight="1">
      <c r="A998" s="3"/>
      <c r="B998" s="3"/>
      <c r="C998" s="3"/>
      <c r="D998" s="6"/>
      <c r="E998" s="6"/>
      <c r="F998" s="6"/>
      <c r="G998" s="6"/>
      <c r="H998" s="6"/>
      <c r="I998" s="6"/>
      <c r="J998" s="6"/>
      <c r="K998" s="6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.75" customHeight="1">
      <c r="A999" s="3"/>
      <c r="B999" s="3"/>
      <c r="C999" s="3"/>
      <c r="D999" s="6"/>
      <c r="E999" s="6"/>
      <c r="F999" s="6"/>
      <c r="G999" s="6"/>
      <c r="H999" s="6"/>
      <c r="I999" s="6"/>
      <c r="J999" s="6"/>
      <c r="K999" s="6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.75" customHeight="1">
      <c r="A1000" s="3"/>
      <c r="B1000" s="3"/>
      <c r="C1000" s="3"/>
      <c r="D1000" s="6"/>
      <c r="E1000" s="6"/>
      <c r="F1000" s="6"/>
      <c r="G1000" s="6"/>
      <c r="H1000" s="6"/>
      <c r="I1000" s="6"/>
      <c r="J1000" s="6"/>
      <c r="K1000" s="6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mergeCells count="11">
    <mergeCell ref="F6:H6"/>
    <mergeCell ref="I6:I7"/>
    <mergeCell ref="D16:D18"/>
    <mergeCell ref="A2:K2"/>
    <mergeCell ref="A4:N4"/>
    <mergeCell ref="A6:A7"/>
    <mergeCell ref="B6:B7"/>
    <mergeCell ref="C6:C7"/>
    <mergeCell ref="D6:D7"/>
    <mergeCell ref="E6:E7"/>
    <mergeCell ref="J6:K6"/>
  </mergeCells>
  <printOptions/>
  <pageMargins bottom="0.7480314960629921" footer="0.0" header="0.0" left="0.7086614173228347" right="0.5118110236220472" top="0.7480314960629921"/>
  <pageSetup paperSize="9" orientation="portrait"/>
  <drawing r:id="rId1"/>
</worksheet>
</file>