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16"/>
  <workbookPr showInkAnnotation="0" defaultThemeVersion="124226"/>
  <mc:AlternateContent xmlns:mc="http://schemas.openxmlformats.org/markup-compatibility/2006">
    <mc:Choice Requires="x15">
      <x15ac:absPath xmlns:x15ac="http://schemas.microsoft.com/office/spreadsheetml/2010/11/ac" url="https://utemedu-my.sharepoint.com/personal/b031810258_student_utem_edu_my/Documents/"/>
    </mc:Choice>
  </mc:AlternateContent>
  <xr:revisionPtr revIDLastSave="0" documentId="8_{022CD82B-AF53-405B-A4E5-5ACC2D9863B9}" xr6:coauthVersionLast="45" xr6:coauthVersionMax="45" xr10:uidLastSave="{00000000-0000-0000-0000-000000000000}"/>
  <bookViews>
    <workbookView xWindow="-120" yWindow="-120" windowWidth="29040" windowHeight="15840" tabRatio="661" firstSheet="1" activeTab="1" xr2:uid="{00000000-000D-0000-FFFF-FFFF00000000}"/>
  </bookViews>
  <sheets>
    <sheet name="Instructions" sheetId="6" r:id="rId1"/>
    <sheet name="Acquisition" sheetId="9" r:id="rId2"/>
    <sheet name="Design" sheetId="8" r:id="rId3"/>
    <sheet name="Restoration" sheetId="12" r:id="rId4"/>
    <sheet name="TOTAL SHEETS 1-3" sheetId="10" r:id="rId5"/>
    <sheet name="Lists for dropdown" sheetId="11" r:id="rId6"/>
    <sheet name="ESRI_MAPINFO_SHEET" sheetId="13" state="veryHidden" r:id="rId7"/>
  </sheets>
  <definedNames>
    <definedName name="aae_choices">'Lists for dropdown'!$A$19:$A$25</definedName>
    <definedName name="ae_choices">'Lists for dropdown'!$A$18:$A$25</definedName>
    <definedName name="Categories">Restoration!$A$14:$A$23</definedName>
    <definedName name="Category">Restoration!$A$14:$A$23</definedName>
    <definedName name="Categorychoices">'Lists for dropdown'!$A$4:$A$14</definedName>
    <definedName name="choose_category">'Lists for dropdown'!$A$1:$A$14</definedName>
    <definedName name="Design">'Lists for dropdown'!$A$56:$A$66</definedName>
    <definedName name="DesignOnly">'Lists for dropdown'!$A$55:$A$66</definedName>
    <definedName name="Incidental_Costs">'Lists for dropdown'!$A$35:$A$53</definedName>
    <definedName name="_xlnm.Print_Area" localSheetId="1">Acquisition!$A$1:$I$61</definedName>
    <definedName name="_xlnm.Print_Area" localSheetId="2">Design!$A$4:$J$35</definedName>
    <definedName name="_xlnm.Print_Area" localSheetId="0">Instructions!$A$1:$M$26</definedName>
    <definedName name="_xlnm.Print_Area" localSheetId="3">Restoration!$A$5:$J$59</definedName>
    <definedName name="_xlnm.Print_Area" localSheetId="4">'TOTAL SHEETS 1-3'!$A$1:$G$28</definedName>
    <definedName name="Property_Costs">'Lists for dropdown'!$A$28:$A$32</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2" l="1"/>
  <c r="B5" i="10"/>
  <c r="D49" i="9"/>
  <c r="D47" i="9"/>
  <c r="J17" i="9"/>
  <c r="D12" i="9"/>
  <c r="D26" i="9"/>
  <c r="D27" i="9"/>
  <c r="D22" i="9"/>
  <c r="D23" i="9"/>
  <c r="D24" i="9"/>
  <c r="D25" i="9"/>
  <c r="D29" i="9"/>
  <c r="D13" i="9"/>
  <c r="E31" i="12"/>
  <c r="F19" i="10" l="1"/>
  <c r="H46" i="12"/>
  <c r="F25" i="10" s="1"/>
  <c r="H40" i="12"/>
  <c r="F24" i="10" s="1"/>
  <c r="G40" i="12"/>
  <c r="E24" i="10" s="1"/>
  <c r="F40" i="12"/>
  <c r="D24" i="10" s="1"/>
  <c r="K32" i="8" l="1"/>
  <c r="G18" i="9"/>
  <c r="F18" i="9"/>
  <c r="E18" i="9"/>
  <c r="G46" i="12"/>
  <c r="E25" i="10" s="1"/>
  <c r="F46" i="12"/>
  <c r="D25" i="10" s="1"/>
  <c r="E45" i="12"/>
  <c r="K45" i="12" s="1"/>
  <c r="E32" i="8"/>
  <c r="E31" i="8"/>
  <c r="H27" i="8"/>
  <c r="G27" i="8"/>
  <c r="E18" i="10" s="1"/>
  <c r="F27" i="8"/>
  <c r="D18" i="10" s="1"/>
  <c r="E33" i="8" l="1"/>
  <c r="C19" i="10" s="1"/>
  <c r="K31" i="8"/>
  <c r="H35" i="8"/>
  <c r="F18" i="10"/>
  <c r="F20" i="10" s="1"/>
  <c r="E46" i="12"/>
  <c r="K44" i="12"/>
  <c r="G33" i="8"/>
  <c r="F33" i="8"/>
  <c r="D19" i="10" s="1"/>
  <c r="D20" i="10" s="1"/>
  <c r="D54" i="9"/>
  <c r="J54" i="9" s="1"/>
  <c r="G56" i="9"/>
  <c r="F14" i="10" s="1"/>
  <c r="F56" i="9"/>
  <c r="E14" i="10" s="1"/>
  <c r="E56" i="9"/>
  <c r="D14" i="10" s="1"/>
  <c r="D55" i="9"/>
  <c r="J55" i="9" s="1"/>
  <c r="D46" i="9"/>
  <c r="J47" i="9"/>
  <c r="D48" i="9"/>
  <c r="J48" i="9" s="1"/>
  <c r="J49" i="9"/>
  <c r="E50" i="9"/>
  <c r="F50" i="9"/>
  <c r="G50" i="9"/>
  <c r="G35" i="8" l="1"/>
  <c r="E19" i="10"/>
  <c r="E20" i="10" s="1"/>
  <c r="C25" i="10"/>
  <c r="K46" i="12"/>
  <c r="F35" i="8"/>
  <c r="G36" i="8"/>
  <c r="J46" i="9"/>
  <c r="D50" i="9"/>
  <c r="J50" i="9" s="1"/>
  <c r="D56" i="9"/>
  <c r="C14" i="10" s="1"/>
  <c r="J56" i="9"/>
  <c r="D14" i="9"/>
  <c r="J14" i="9" s="1"/>
  <c r="D15" i="9"/>
  <c r="J15" i="9" s="1"/>
  <c r="J13" i="9" l="1"/>
  <c r="E32" i="12"/>
  <c r="E33" i="12"/>
  <c r="K33" i="12" s="1"/>
  <c r="E34" i="12"/>
  <c r="K34" i="12" s="1"/>
  <c r="E35" i="12"/>
  <c r="K35" i="12" s="1"/>
  <c r="E36" i="12"/>
  <c r="K36" i="12" s="1"/>
  <c r="E37" i="12"/>
  <c r="K37" i="12" s="1"/>
  <c r="E38" i="12"/>
  <c r="K38" i="12" s="1"/>
  <c r="E39" i="12"/>
  <c r="K39" i="12" s="1"/>
  <c r="K32" i="12" l="1"/>
  <c r="E40" i="12"/>
  <c r="K31" i="12"/>
  <c r="C24" i="10" l="1"/>
  <c r="E13" i="12"/>
  <c r="K13" i="12" s="1"/>
  <c r="E13" i="8"/>
  <c r="E11" i="10"/>
  <c r="H27" i="12"/>
  <c r="G27" i="12"/>
  <c r="F27" i="12"/>
  <c r="E42" i="9"/>
  <c r="B59" i="9" s="1"/>
  <c r="B60" i="9" s="1"/>
  <c r="D16" i="9"/>
  <c r="D17" i="9"/>
  <c r="G42" i="9"/>
  <c r="F42" i="9"/>
  <c r="E23" i="10" l="1"/>
  <c r="E26" i="10" s="1"/>
  <c r="G48" i="12"/>
  <c r="F23" i="10"/>
  <c r="F26" i="10" s="1"/>
  <c r="H48" i="12"/>
  <c r="B49" i="12"/>
  <c r="B50" i="12" s="1"/>
  <c r="F48" i="12"/>
  <c r="D18" i="9"/>
  <c r="K13" i="8"/>
  <c r="E58" i="9"/>
  <c r="D23" i="10"/>
  <c r="D26" i="10" s="1"/>
  <c r="E12" i="10"/>
  <c r="F58" i="9"/>
  <c r="D12" i="10"/>
  <c r="F12" i="10"/>
  <c r="G58" i="9"/>
  <c r="G24" i="10"/>
  <c r="G38" i="8"/>
  <c r="J12" i="9"/>
  <c r="D11" i="10"/>
  <c r="G49" i="12" l="1"/>
  <c r="G51" i="12" s="1"/>
  <c r="F51" i="12"/>
  <c r="F59" i="9"/>
  <c r="F61" i="9" s="1"/>
  <c r="F38" i="8"/>
  <c r="C11" i="10"/>
  <c r="B4" i="10"/>
  <c r="E61" i="9" l="1"/>
  <c r="E14" i="8"/>
  <c r="E15" i="8"/>
  <c r="K15" i="8" s="1"/>
  <c r="E16" i="8"/>
  <c r="K16" i="8" s="1"/>
  <c r="E17" i="8"/>
  <c r="K17" i="8" s="1"/>
  <c r="E18" i="8"/>
  <c r="K18" i="8" s="1"/>
  <c r="E19" i="8"/>
  <c r="K19" i="8" s="1"/>
  <c r="E20" i="8"/>
  <c r="K20" i="8" s="1"/>
  <c r="E21" i="8"/>
  <c r="K21" i="8" s="1"/>
  <c r="E22" i="8"/>
  <c r="K22" i="8" s="1"/>
  <c r="E23" i="8"/>
  <c r="K23" i="8" s="1"/>
  <c r="E24" i="8"/>
  <c r="K24" i="8" s="1"/>
  <c r="E25" i="8"/>
  <c r="K25" i="8" s="1"/>
  <c r="E26" i="8"/>
  <c r="K26" i="8" s="1"/>
  <c r="E27" i="8" l="1"/>
  <c r="K14" i="8"/>
  <c r="E16" i="12"/>
  <c r="K16" i="12" s="1"/>
  <c r="E17" i="12"/>
  <c r="K17" i="12" s="1"/>
  <c r="E18" i="12"/>
  <c r="K18" i="12" s="1"/>
  <c r="E19" i="12"/>
  <c r="K19" i="12" s="1"/>
  <c r="E20" i="12"/>
  <c r="K20" i="12" s="1"/>
  <c r="E21" i="12"/>
  <c r="K21" i="12" s="1"/>
  <c r="E22" i="12"/>
  <c r="K22" i="12" s="1"/>
  <c r="E23" i="12"/>
  <c r="K23" i="12" s="1"/>
  <c r="E24" i="12"/>
  <c r="K24" i="12" s="1"/>
  <c r="E25" i="12"/>
  <c r="K25" i="12" s="1"/>
  <c r="E26" i="12"/>
  <c r="K26" i="12" s="1"/>
  <c r="E35" i="8" l="1"/>
  <c r="C18" i="10"/>
  <c r="C20" i="10" s="1"/>
  <c r="G20" i="10"/>
  <c r="E14" i="12"/>
  <c r="K14" i="12" s="1"/>
  <c r="E15" i="12"/>
  <c r="K15" i="12" s="1"/>
  <c r="E27" i="12" l="1"/>
  <c r="K27" i="12" l="1"/>
  <c r="E48" i="12"/>
  <c r="C23" i="10"/>
  <c r="C26" i="10" s="1"/>
  <c r="G26" i="10" s="1"/>
  <c r="F13" i="10"/>
  <c r="F11" i="10"/>
  <c r="J23" i="9"/>
  <c r="J24" i="9"/>
  <c r="J25" i="9"/>
  <c r="J26" i="9"/>
  <c r="D28" i="9"/>
  <c r="J28" i="9" s="1"/>
  <c r="J29" i="9"/>
  <c r="D30" i="9"/>
  <c r="J30" i="9" s="1"/>
  <c r="D31" i="9"/>
  <c r="J31" i="9" s="1"/>
  <c r="D32" i="9"/>
  <c r="J32" i="9" s="1"/>
  <c r="D33" i="9"/>
  <c r="J33" i="9" s="1"/>
  <c r="D34" i="9"/>
  <c r="J34" i="9" s="1"/>
  <c r="D35" i="9"/>
  <c r="J35" i="9" s="1"/>
  <c r="D36" i="9"/>
  <c r="J36" i="9" s="1"/>
  <c r="D37" i="9"/>
  <c r="J37" i="9" s="1"/>
  <c r="D38" i="9"/>
  <c r="J38" i="9" s="1"/>
  <c r="D39" i="9"/>
  <c r="J39" i="9" s="1"/>
  <c r="D40" i="9"/>
  <c r="J40" i="9" s="1"/>
  <c r="F15" i="10" l="1"/>
  <c r="F28" i="10" s="1"/>
  <c r="G23" i="10"/>
  <c r="J27" i="9"/>
  <c r="G11" i="10"/>
  <c r="D13" i="10"/>
  <c r="D15" i="10" s="1"/>
  <c r="D28" i="10" s="1"/>
  <c r="D41" i="9"/>
  <c r="J41" i="9" s="1"/>
  <c r="J22" i="9"/>
  <c r="C13" i="10" l="1"/>
  <c r="D42" i="9"/>
  <c r="E13" i="10"/>
  <c r="E15" i="10" s="1"/>
  <c r="E28" i="10" s="1"/>
  <c r="E30" i="10" s="1"/>
  <c r="J16" i="9"/>
  <c r="C12" i="10" l="1"/>
  <c r="C15" i="10" s="1"/>
  <c r="C28" i="10" s="1"/>
  <c r="G13" i="10"/>
  <c r="J18" i="9"/>
  <c r="J42" i="9"/>
  <c r="G12" i="10" l="1"/>
  <c r="G15" i="10" l="1"/>
  <c r="G28"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Melody Tereski</author>
    <author>Rubin, Alice</author>
  </authors>
  <commentList>
    <comment ref="J10" authorId="0" shapeId="0" xr:uid="{00000000-0006-0000-0100-000001000000}">
      <text>
        <r>
          <rPr>
            <sz val="11"/>
            <color indexed="81"/>
            <rFont val="Calibri"/>
            <family val="2"/>
          </rPr>
          <t>Cells should equal 0</t>
        </r>
      </text>
    </comment>
    <comment ref="A44" authorId="0" shapeId="0" xr:uid="{00000000-0006-0000-0100-000002000000}">
      <text>
        <r>
          <rPr>
            <sz val="9"/>
            <color indexed="81"/>
            <rFont val="Calibri"/>
            <family val="2"/>
          </rPr>
          <t>Salaries &amp; benefits, operating expenses, travel, project administration and other miscellaneous costs</t>
        </r>
      </text>
    </comment>
    <comment ref="A52" authorId="0" shapeId="0" xr:uid="{00000000-0006-0000-0100-000003000000}">
      <text>
        <r>
          <rPr>
            <sz val="9"/>
            <color indexed="81"/>
            <rFont val="Calibri"/>
            <family val="2"/>
          </rPr>
          <t xml:space="preserve">Only complete if you plan on charging indirect expenses using a rate approved by RCO. The sponsor must have a current Fiscal Data Collection Sheet approved and on file to be eligible to charge indirect. </t>
        </r>
      </text>
    </comment>
    <comment ref="B60" authorId="1" shapeId="0" xr:uid="{00000000-0006-0000-0100-000004000000}">
      <text>
        <r>
          <rPr>
            <sz val="9"/>
            <color indexed="81"/>
            <rFont val="Calibri"/>
            <family val="2"/>
            <scheme val="minor"/>
          </rPr>
          <t xml:space="preserve">If this amount is less than 0, you have exceed the maximum allowed Admin cost in the SRFB Project budget.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Melody Tereski</author>
  </authors>
  <commentList>
    <comment ref="K13" authorId="0" shapeId="0" xr:uid="{00000000-0006-0000-0200-000001000000}">
      <text>
        <r>
          <rPr>
            <sz val="11"/>
            <color indexed="81"/>
            <rFont val="Calibri"/>
            <family val="2"/>
          </rPr>
          <t>Cells should equal 0</t>
        </r>
      </text>
    </comment>
    <comment ref="A29" authorId="0" shapeId="0" xr:uid="{00000000-0006-0000-0200-000002000000}">
      <text>
        <r>
          <rPr>
            <sz val="11"/>
            <color indexed="81"/>
            <rFont val="Calibri"/>
            <family val="2"/>
          </rPr>
          <t xml:space="preserve">Only complete if you plan on charging indirect expenses using a rate approved by RCO. The sponsor must have a current Fiscal Data Collection Sheet approved and on file to be eligible to charge indirect.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Moore, Kat</author>
    <author>Melody Tereski</author>
  </authors>
  <commentList>
    <comment ref="A29" authorId="0" shapeId="0" xr:uid="{00000000-0006-0000-0300-000001000000}">
      <text>
        <r>
          <rPr>
            <sz val="10"/>
            <color indexed="81"/>
            <rFont val="Calibri"/>
            <family val="2"/>
            <scheme val="minor"/>
          </rPr>
          <t>Architectural and engineering services, construction supervision, environmental site planning, project administration, travel and miscellaneous costs.</t>
        </r>
      </text>
    </comment>
    <comment ref="A42" authorId="1" shapeId="0" xr:uid="{00000000-0006-0000-0300-000002000000}">
      <text>
        <r>
          <rPr>
            <sz val="10"/>
            <color indexed="81"/>
            <rFont val="Calibri"/>
            <family val="2"/>
          </rPr>
          <t xml:space="preserve">Only complete if you plan on charging indirect expenses using a rate approved by RCO. The sponsor must have a current Fiscal Data Collection Sheet approved and on file to be eligible to charge indirect. </t>
        </r>
      </text>
    </comment>
    <comment ref="B49" authorId="1" shapeId="0" xr:uid="{00000000-0006-0000-0300-000003000000}">
      <text>
        <r>
          <rPr>
            <sz val="10"/>
            <color indexed="81"/>
            <rFont val="Calibri"/>
            <family val="2"/>
            <scheme val="minor"/>
          </rPr>
          <t xml:space="preserve"> This is the maximum allowable AA&amp;E budget for the project. Cannot exceed 30% of the total SRFB restoration costs.</t>
        </r>
      </text>
    </comment>
    <comment ref="B50" authorId="1" shapeId="0" xr:uid="{00000000-0006-0000-0300-000004000000}">
      <text>
        <r>
          <rPr>
            <sz val="10"/>
            <color indexed="81"/>
            <rFont val="Calibri"/>
            <family val="2"/>
            <scheme val="minor"/>
          </rPr>
          <t xml:space="preserve"> If this amount is less than 0, you have exceed the maximum allowed AA&amp;E cost in the SRFB Project budget. </t>
        </r>
        <r>
          <rPr>
            <i/>
            <sz val="11"/>
            <color indexed="81"/>
            <rFont val="Calibri"/>
            <family val="2"/>
            <scheme val="minor"/>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Melody Tereski</author>
  </authors>
  <commentList>
    <comment ref="G10" authorId="0" shapeId="0" xr:uid="{00000000-0006-0000-0400-000001000000}">
      <text>
        <r>
          <rPr>
            <sz val="11"/>
            <color indexed="81"/>
            <rFont val="Calibri"/>
            <family val="2"/>
          </rPr>
          <t>Cells should equal 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Melody Tereski</author>
  </authors>
  <commentList>
    <comment ref="A28" authorId="0" shapeId="0" xr:uid="{00000000-0006-0000-0500-000001000000}">
      <text>
        <r>
          <rPr>
            <sz val="11"/>
            <color indexed="81"/>
            <rFont val="Calibri"/>
            <family val="2"/>
          </rPr>
          <t>specify property title and sale price</t>
        </r>
      </text>
    </comment>
    <comment ref="A35" authorId="0" shapeId="0" xr:uid="{00000000-0006-0000-0500-000002000000}">
      <text>
        <r>
          <rPr>
            <sz val="11"/>
            <color indexed="81"/>
            <rFont val="Calibri"/>
            <family val="2"/>
          </rPr>
          <t>Appraisals/appraisal review, baseline documentation, land survey, fencing, closing, recording fees, taxes, title reports, insurance, cultural resources, wetland delineations, environmental audits, chain of title report and site investigations, noxious weed control, signage and stewardship plan</t>
        </r>
      </text>
    </comment>
  </commentList>
</comments>
</file>

<file path=xl/sharedStrings.xml><?xml version="1.0" encoding="utf-8"?>
<sst xmlns="http://schemas.openxmlformats.org/spreadsheetml/2006/main" count="327" uniqueCount="173">
  <si>
    <t>Salmon Recovery Funding Board cost estimate template</t>
  </si>
  <si>
    <t xml:space="preserve">These budget sheets will assist the SRFB Review Panel in evaluating each project. </t>
  </si>
  <si>
    <t>At least one budget detail template must be completed for a project proposal.</t>
  </si>
  <si>
    <t>Applicants are encourage to consult  RCO manuals for more information.</t>
  </si>
  <si>
    <t>Instructions:</t>
  </si>
  <si>
    <t>*</t>
  </si>
  <si>
    <r>
      <t xml:space="preserve">Depending on the type or combination project, applicants should complete </t>
    </r>
    <r>
      <rPr>
        <u/>
        <sz val="11"/>
        <color indexed="8"/>
        <rFont val="Calibri"/>
        <family val="2"/>
      </rPr>
      <t>one</t>
    </r>
    <r>
      <rPr>
        <sz val="11"/>
        <color theme="1"/>
        <rFont val="Calibri"/>
        <family val="2"/>
        <scheme val="minor"/>
      </rPr>
      <t xml:space="preserve"> or </t>
    </r>
    <r>
      <rPr>
        <u/>
        <sz val="11"/>
        <color indexed="8"/>
        <rFont val="Calibri"/>
        <family val="2"/>
      </rPr>
      <t>more</t>
    </r>
    <r>
      <rPr>
        <sz val="11"/>
        <color theme="1"/>
        <rFont val="Calibri"/>
        <family val="2"/>
        <scheme val="minor"/>
      </rPr>
      <t xml:space="preserve"> budget sheets</t>
    </r>
  </si>
  <si>
    <r>
      <rPr>
        <b/>
        <sz val="11"/>
        <color indexed="8"/>
        <rFont val="Calibri"/>
        <family val="2"/>
      </rPr>
      <t>Hover over a red flag</t>
    </r>
    <r>
      <rPr>
        <sz val="11"/>
        <color theme="1"/>
        <rFont val="Calibri"/>
        <family val="2"/>
        <scheme val="minor"/>
      </rPr>
      <t xml:space="preserve"> to view additional details</t>
    </r>
  </si>
  <si>
    <r>
      <t>The "</t>
    </r>
    <r>
      <rPr>
        <sz val="11"/>
        <color indexed="10"/>
        <rFont val="Calibri"/>
        <family val="2"/>
      </rPr>
      <t>budget check</t>
    </r>
    <r>
      <rPr>
        <sz val="11"/>
        <color theme="1"/>
        <rFont val="Calibri"/>
        <family val="2"/>
        <scheme val="minor"/>
      </rPr>
      <t>" column will calculate errors automatically.  Cells in this column should = 0</t>
    </r>
  </si>
  <si>
    <r>
      <rPr>
        <sz val="11"/>
        <rFont val="Calibri"/>
        <family val="2"/>
      </rPr>
      <t xml:space="preserve">PLEASE </t>
    </r>
    <r>
      <rPr>
        <b/>
        <sz val="11"/>
        <rFont val="Calibri"/>
        <family val="2"/>
      </rPr>
      <t>do not delete</t>
    </r>
    <r>
      <rPr>
        <sz val="11"/>
        <color theme="1"/>
        <rFont val="Calibri"/>
        <family val="2"/>
        <scheme val="minor"/>
      </rPr>
      <t xml:space="preserve"> rows, just leave the row blank</t>
    </r>
  </si>
  <si>
    <t>Do not include a line item for contingency in your cost estimates. Ensure that each of your budget line items account for inflation and contingencies.</t>
  </si>
  <si>
    <r>
      <t xml:space="preserve">It is important to </t>
    </r>
    <r>
      <rPr>
        <b/>
        <sz val="11"/>
        <color indexed="8"/>
        <rFont val="Calibri"/>
        <family val="2"/>
      </rPr>
      <t>account for all costs</t>
    </r>
    <r>
      <rPr>
        <sz val="11"/>
        <color theme="1"/>
        <rFont val="Calibri"/>
        <family val="2"/>
        <scheme val="minor"/>
      </rPr>
      <t xml:space="preserve"> associated with completing a project, both required match and other sources of funding</t>
    </r>
  </si>
  <si>
    <t>If you need addition rows, insert them making sure the Total is picking up all the items in the section</t>
  </si>
  <si>
    <t>The "Total All Sheets" automatically gathers costs from the three different project types</t>
  </si>
  <si>
    <t>For more information see the appropriate RCO Manual</t>
  </si>
  <si>
    <t>Acquisition</t>
  </si>
  <si>
    <t>Manual 3</t>
  </si>
  <si>
    <t>Restoration</t>
  </si>
  <si>
    <t>Manual 5</t>
  </si>
  <si>
    <t>Design</t>
  </si>
  <si>
    <t>Manual 18, Appendix D</t>
  </si>
  <si>
    <t>Please complete the following information</t>
  </si>
  <si>
    <t>Project Name</t>
  </si>
  <si>
    <t>iCrime</t>
  </si>
  <si>
    <t>SRFB #</t>
  </si>
  <si>
    <t>0242861084</t>
  </si>
  <si>
    <t>Sponsor</t>
  </si>
  <si>
    <t>HUAWEI</t>
  </si>
  <si>
    <t xml:space="preserve">0242861084				</t>
  </si>
  <si>
    <t>ACQUISTION</t>
  </si>
  <si>
    <t xml:space="preserve">See SRFB Manual 3 for additional information regarding allowable costs. This attachment is not required, but may be helpful in developing your PRISM costs. </t>
  </si>
  <si>
    <t xml:space="preserve"> </t>
  </si>
  <si>
    <t xml:space="preserve">OVERALL PROJECT </t>
  </si>
  <si>
    <t>GRANT REQUEST</t>
  </si>
  <si>
    <t>MATCH</t>
  </si>
  <si>
    <t xml:space="preserve">Budget Check </t>
  </si>
  <si>
    <t>Budget must account for all costs to complete the project</t>
  </si>
  <si>
    <t>Enter only the amount of the grant request</t>
  </si>
  <si>
    <t>The Grant  Request and Match should equal the total project cost and Budget Check cell should be 0. Sponsors must account for all sources and types of match need to complete the project.</t>
  </si>
  <si>
    <t>Amount</t>
  </si>
  <si>
    <t>Funding amount</t>
  </si>
  <si>
    <t>Match in PRISM</t>
  </si>
  <si>
    <t>Funding not reported in PRISM</t>
  </si>
  <si>
    <t>Source (Grant, Cash, Materials, Labor, Volunteers, etc)</t>
  </si>
  <si>
    <t>Match Type (federal, state, local)</t>
  </si>
  <si>
    <t>Property Costs</t>
  </si>
  <si>
    <t>Item</t>
  </si>
  <si>
    <t>Qty</t>
  </si>
  <si>
    <t>Rate</t>
  </si>
  <si>
    <t>Security Camera</t>
  </si>
  <si>
    <t>State</t>
  </si>
  <si>
    <t>Software</t>
  </si>
  <si>
    <t>UTeM</t>
  </si>
  <si>
    <t>Database</t>
  </si>
  <si>
    <t>Prof Goh</t>
  </si>
  <si>
    <t>Local</t>
  </si>
  <si>
    <t>Computer</t>
  </si>
  <si>
    <t>MI Sdn.Bhd.</t>
  </si>
  <si>
    <t>Printer</t>
  </si>
  <si>
    <t>Dato' Seri Azri</t>
  </si>
  <si>
    <t>STotal</t>
  </si>
  <si>
    <t>Incidental Costs</t>
  </si>
  <si>
    <t>Survey</t>
  </si>
  <si>
    <t>Appraisal</t>
  </si>
  <si>
    <t>Fuel Fees</t>
  </si>
  <si>
    <t>Petron Malaysia Sdn. Bhd</t>
  </si>
  <si>
    <t>Pantry</t>
  </si>
  <si>
    <t>Euro Sdn. Bhd. , Nestle Sdn. Bhd.</t>
  </si>
  <si>
    <t>Office Supplies</t>
  </si>
  <si>
    <t>Scientx Sdn. Bhd.</t>
  </si>
  <si>
    <t>Office Rent</t>
  </si>
  <si>
    <t>Administrative Costs</t>
  </si>
  <si>
    <t xml:space="preserve">Insurance </t>
  </si>
  <si>
    <t>Syarikat Takaful Malaysia Keluarga Berhad</t>
  </si>
  <si>
    <t>Salaries and benefits</t>
  </si>
  <si>
    <t>Utilities</t>
  </si>
  <si>
    <t xml:space="preserve">Indirect Costs </t>
  </si>
  <si>
    <t>Description</t>
  </si>
  <si>
    <t>Approved Rate</t>
  </si>
  <si>
    <t>Total Project Base</t>
  </si>
  <si>
    <t xml:space="preserve">Overhead Costs </t>
  </si>
  <si>
    <t>Administrative Budget Check</t>
  </si>
  <si>
    <t xml:space="preserve"> GTOTAL</t>
  </si>
  <si>
    <t>A&amp;E maximum allowed in PRISM</t>
  </si>
  <si>
    <t>PRISM Project Total</t>
  </si>
  <si>
    <t>A&amp;E validation</t>
  </si>
  <si>
    <t>RCO Percentage</t>
  </si>
  <si>
    <t>Match Percentage</t>
  </si>
  <si>
    <t>DESIGN PROJECTS</t>
  </si>
  <si>
    <t xml:space="preserve">The costs on this page are for design projects, not for the design phase of a restoration grant. </t>
  </si>
  <si>
    <t>See Manual 18, Appendix D for additional information regarding allowable costs.</t>
  </si>
  <si>
    <t>Match</t>
  </si>
  <si>
    <t>Design Costs</t>
  </si>
  <si>
    <t>Category</t>
  </si>
  <si>
    <t>Task Description</t>
  </si>
  <si>
    <t>Conceptual design</t>
  </si>
  <si>
    <t>Software Developer</t>
  </si>
  <si>
    <t>AIBOTS Sdn. Bhd.</t>
  </si>
  <si>
    <t>Data collection</t>
  </si>
  <si>
    <t>Google form</t>
  </si>
  <si>
    <t>Permits</t>
  </si>
  <si>
    <t>Preliminary design</t>
  </si>
  <si>
    <t>Final design</t>
  </si>
  <si>
    <t>Indirect</t>
  </si>
  <si>
    <t>GTOTAL</t>
  </si>
  <si>
    <t>RESTORATION</t>
  </si>
  <si>
    <t xml:space="preserve">See SRFB Manual 5 for additional information regarding allowable costs. </t>
  </si>
  <si>
    <t>Construction</t>
  </si>
  <si>
    <t>Category (choose one)</t>
  </si>
  <si>
    <t>Wiring flows blueprint</t>
  </si>
  <si>
    <t>Gamuda Berhad</t>
  </si>
  <si>
    <t>Construction labor</t>
  </si>
  <si>
    <t xml:space="preserve">Wiring </t>
  </si>
  <si>
    <t>Construction supervision</t>
  </si>
  <si>
    <t>Electrical engineer</t>
  </si>
  <si>
    <t>Equipment and equipment use</t>
  </si>
  <si>
    <t>Bulldozer</t>
  </si>
  <si>
    <t>Materials</t>
  </si>
  <si>
    <t>CAT6  with bone(100 KM)</t>
  </si>
  <si>
    <t>Installation</t>
  </si>
  <si>
    <t>Camera</t>
  </si>
  <si>
    <t>Other</t>
  </si>
  <si>
    <t>3.5 Tonnes lorry (Rent)</t>
  </si>
  <si>
    <t>Administrative, Architechtural &amp; Engineering</t>
  </si>
  <si>
    <t>Data Scientist, Data engineer</t>
  </si>
  <si>
    <t>Human Resources</t>
  </si>
  <si>
    <t>Logistics, salary</t>
  </si>
  <si>
    <t>Electrical &amp; electronics engineer</t>
  </si>
  <si>
    <t>Construct installation architecture</t>
  </si>
  <si>
    <t>AA&amp;E Budget Check</t>
  </si>
  <si>
    <t>`</t>
  </si>
  <si>
    <t>CUMULATIVE TOTALS</t>
  </si>
  <si>
    <t>This sheet contains automatic calculations</t>
  </si>
  <si>
    <t>PRISM MATCH</t>
  </si>
  <si>
    <t>MATCH NOT IN PRISM</t>
  </si>
  <si>
    <t>Cost</t>
  </si>
  <si>
    <t>Sheet #1 Acquisition</t>
  </si>
  <si>
    <t>Indirect Costs</t>
  </si>
  <si>
    <t>Sheet #2 Design</t>
  </si>
  <si>
    <t xml:space="preserve">Design Costs </t>
  </si>
  <si>
    <t>Sheet #3 Restoration</t>
  </si>
  <si>
    <t>Construction Costs</t>
  </si>
  <si>
    <t>AA&amp;E</t>
  </si>
  <si>
    <t>Total PRISM Project Budget</t>
  </si>
  <si>
    <t>choose category</t>
  </si>
  <si>
    <t>Cultural resources</t>
  </si>
  <si>
    <t>Demolition and site prep</t>
  </si>
  <si>
    <t>Mobilization</t>
  </si>
  <si>
    <t>Project signs</t>
  </si>
  <si>
    <t>Surveys</t>
  </si>
  <si>
    <t>Assessments (geologic, hydraulic, etc.)</t>
  </si>
  <si>
    <t>Administrative</t>
  </si>
  <si>
    <t>Choose one</t>
  </si>
  <si>
    <t>Easement</t>
  </si>
  <si>
    <t>Land and improvements</t>
  </si>
  <si>
    <t>Rights</t>
  </si>
  <si>
    <t>Appraisal Review</t>
  </si>
  <si>
    <t>Baseline Inventory-Easement Only</t>
  </si>
  <si>
    <t>Boundary Line Adjustment</t>
  </si>
  <si>
    <t>Closing and Taxes</t>
  </si>
  <si>
    <t>Cultural Resources</t>
  </si>
  <si>
    <t>Demolition</t>
  </si>
  <si>
    <t>Environmental Audit</t>
  </si>
  <si>
    <t>Fencing</t>
  </si>
  <si>
    <t>NEPA Compliance</t>
  </si>
  <si>
    <t>Noxious Weed Control</t>
  </si>
  <si>
    <t>Recording Fees</t>
  </si>
  <si>
    <t>Relocation</t>
  </si>
  <si>
    <t>Signs</t>
  </si>
  <si>
    <t>Stewardship Plan</t>
  </si>
  <si>
    <t>Title Reports and Insurance</t>
  </si>
  <si>
    <t>Wetland Delineations</t>
  </si>
  <si>
    <t>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</si>
</sst>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_(&quot;$&quot;* #,##0_);_(&quot;$&quot;* \(#,##0\);_(&quot;$&quot;* &quot;-&quot;??_);_(@_)"/>
    <numFmt numFmtId="165" formatCode="0_);[Red]\(0\)"/>
    <numFmt numFmtId="166" formatCode="&quot;$&quot;#,##0.00"/>
    <numFmt numFmtId="167" formatCode="0.000%"/>
    <numFmt numFmtId="168" formatCode="_([$MYR]\ * #,##0.00_);_([$MYR]\ * \(#,##0.00\);_([$MYR]\ * &quot;-&quot;??_);_(@_)"/>
    <numFmt numFmtId="169" formatCode="[$MYR]\ #,##0.00"/>
  </numFmts>
  <fonts count="35">
    <font>
      <sz val="11"/>
      <color theme="1"/>
      <name val="Calibri"/>
      <family val="2"/>
      <scheme val="minor"/>
    </font>
    <font>
      <b/>
      <sz val="11"/>
      <name val="Calibri"/>
      <family val="2"/>
    </font>
    <font>
      <sz val="11"/>
      <name val="Calibri"/>
      <family val="2"/>
    </font>
    <font>
      <b/>
      <sz val="11"/>
      <color indexed="8"/>
      <name val="Calibri"/>
      <family val="2"/>
    </font>
    <font>
      <sz val="11"/>
      <color indexed="81"/>
      <name val="Calibri"/>
      <family val="2"/>
    </font>
    <font>
      <sz val="11"/>
      <color indexed="10"/>
      <name val="Calibri"/>
      <family val="2"/>
    </font>
    <font>
      <u/>
      <sz val="11"/>
      <color indexed="8"/>
      <name val="Calibri"/>
      <family val="2"/>
    </font>
    <font>
      <sz val="11"/>
      <color theme="1"/>
      <name val="Calibri"/>
      <family val="2"/>
      <scheme val="minor"/>
    </font>
    <font>
      <sz val="11"/>
      <color theme="0"/>
      <name val="Calibri"/>
      <family val="2"/>
      <scheme val="minor"/>
    </font>
    <font>
      <u/>
      <sz val="11"/>
      <color theme="10"/>
      <name val="Calibri"/>
      <family val="2"/>
      <scheme val="minor"/>
    </font>
    <font>
      <b/>
      <sz val="11"/>
      <color theme="1"/>
      <name val="Calibri"/>
      <family val="2"/>
      <scheme val="minor"/>
    </font>
    <font>
      <b/>
      <sz val="11"/>
      <name val="Calibri"/>
      <family val="2"/>
      <scheme val="minor"/>
    </font>
    <font>
      <sz val="11"/>
      <name val="Calibri"/>
      <family val="2"/>
      <scheme val="minor"/>
    </font>
    <font>
      <b/>
      <sz val="11"/>
      <color indexed="8"/>
      <name val="Calibri"/>
      <family val="2"/>
      <scheme val="minor"/>
    </font>
    <font>
      <sz val="11"/>
      <color indexed="8"/>
      <name val="Calibri"/>
      <family val="2"/>
      <scheme val="minor"/>
    </font>
    <font>
      <sz val="12"/>
      <color theme="1"/>
      <name val="Calibri"/>
      <family val="2"/>
      <scheme val="minor"/>
    </font>
    <font>
      <i/>
      <sz val="11"/>
      <name val="Calibri"/>
      <family val="2"/>
      <scheme val="minor"/>
    </font>
    <font>
      <sz val="18"/>
      <color theme="1"/>
      <name val="Calibri"/>
      <family val="2"/>
      <scheme val="minor"/>
    </font>
    <font>
      <b/>
      <sz val="18"/>
      <color theme="1"/>
      <name val="Dotum"/>
      <family val="2"/>
    </font>
    <font>
      <i/>
      <sz val="11"/>
      <color theme="1"/>
      <name val="Calibri"/>
      <family val="2"/>
      <scheme val="minor"/>
    </font>
    <font>
      <u/>
      <sz val="12"/>
      <color theme="1"/>
      <name val="Calibri"/>
      <family val="2"/>
      <scheme val="minor"/>
    </font>
    <font>
      <b/>
      <i/>
      <sz val="11"/>
      <color rgb="FFFF0000"/>
      <name val="Calibri"/>
      <family val="2"/>
      <scheme val="minor"/>
    </font>
    <font>
      <sz val="11"/>
      <color theme="1" tint="4.9989318521683403E-2"/>
      <name val="Calibri"/>
      <family val="2"/>
      <scheme val="minor"/>
    </font>
    <font>
      <i/>
      <sz val="11"/>
      <color indexed="81"/>
      <name val="Calibri"/>
      <family val="2"/>
      <scheme val="minor"/>
    </font>
    <font>
      <i/>
      <sz val="11"/>
      <color indexed="8"/>
      <name val="Calibri"/>
      <family val="2"/>
      <scheme val="minor"/>
    </font>
    <font>
      <i/>
      <sz val="10"/>
      <color theme="1"/>
      <name val="Calibri"/>
      <family val="2"/>
      <scheme val="minor"/>
    </font>
    <font>
      <b/>
      <sz val="14"/>
      <color theme="1"/>
      <name val="Calibri"/>
      <family val="2"/>
      <scheme val="minor"/>
    </font>
    <font>
      <b/>
      <sz val="14"/>
      <name val="Calibri"/>
      <family val="2"/>
      <scheme val="minor"/>
    </font>
    <font>
      <b/>
      <sz val="14"/>
      <color indexed="8"/>
      <name val="Calibri"/>
      <family val="2"/>
      <scheme val="minor"/>
    </font>
    <font>
      <b/>
      <sz val="18"/>
      <color theme="1"/>
      <name val="Calibri"/>
      <family val="2"/>
      <scheme val="minor"/>
    </font>
    <font>
      <sz val="9"/>
      <color indexed="81"/>
      <name val="Calibri"/>
      <family val="2"/>
    </font>
    <font>
      <sz val="9"/>
      <color indexed="81"/>
      <name val="Calibri"/>
      <family val="2"/>
      <scheme val="minor"/>
    </font>
    <font>
      <sz val="10"/>
      <color indexed="81"/>
      <name val="Calibri"/>
      <family val="2"/>
      <scheme val="minor"/>
    </font>
    <font>
      <sz val="10"/>
      <color indexed="81"/>
      <name val="Calibri"/>
      <family val="2"/>
    </font>
    <font>
      <b/>
      <sz val="12"/>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1" tint="0.34998626667073579"/>
        <bgColor indexed="64"/>
      </patternFill>
    </fill>
  </fills>
  <borders count="26">
    <border>
      <left/>
      <right/>
      <top/>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rgb="FF000000"/>
      </right>
      <top style="thin">
        <color indexed="64"/>
      </top>
      <bottom style="thin">
        <color indexed="64"/>
      </bottom>
      <diagonal/>
    </border>
  </borders>
  <cellStyleXfs count="5">
    <xf numFmtId="0" fontId="0" fillId="0" borderId="0"/>
    <xf numFmtId="43" fontId="7" fillId="0" borderId="0" applyFont="0" applyFill="0" applyBorder="0" applyAlignment="0" applyProtection="0"/>
    <xf numFmtId="44" fontId="7" fillId="0" borderId="0" applyFont="0" applyFill="0" applyBorder="0" applyAlignment="0" applyProtection="0"/>
    <xf numFmtId="0" fontId="9" fillId="0" borderId="0" applyNumberFormat="0" applyFill="0" applyBorder="0" applyAlignment="0" applyProtection="0"/>
    <xf numFmtId="9" fontId="7" fillId="0" borderId="0" applyFont="0" applyFill="0" applyBorder="0" applyAlignment="0" applyProtection="0"/>
  </cellStyleXfs>
  <cellXfs count="356">
    <xf numFmtId="0" fontId="0" fillId="0" borderId="0" xfId="0"/>
    <xf numFmtId="0" fontId="0" fillId="0" borderId="0" xfId="0" applyFont="1" applyFill="1" applyBorder="1" applyAlignment="1">
      <alignment vertical="top"/>
    </xf>
    <xf numFmtId="0" fontId="12" fillId="0" borderId="0" xfId="0" applyFont="1" applyFill="1" applyBorder="1" applyAlignment="1">
      <alignment vertical="top"/>
    </xf>
    <xf numFmtId="0" fontId="12" fillId="0" borderId="0" xfId="0" applyFont="1" applyFill="1" applyBorder="1" applyAlignment="1">
      <alignment horizontal="right" vertical="top"/>
    </xf>
    <xf numFmtId="164" fontId="11" fillId="0" borderId="0" xfId="2" applyNumberFormat="1" applyFont="1" applyFill="1" applyBorder="1" applyAlignment="1">
      <alignment vertical="top" wrapText="1"/>
    </xf>
    <xf numFmtId="0" fontId="11" fillId="0" borderId="0" xfId="0" applyFont="1" applyFill="1" applyBorder="1" applyAlignment="1">
      <alignment horizontal="center" vertical="top" wrapText="1"/>
    </xf>
    <xf numFmtId="44" fontId="11" fillId="0" borderId="0" xfId="2" applyFont="1" applyFill="1" applyBorder="1" applyAlignment="1">
      <alignment vertical="top" wrapText="1"/>
    </xf>
    <xf numFmtId="43" fontId="11" fillId="0" borderId="0" xfId="1" applyFont="1" applyFill="1" applyBorder="1" applyAlignment="1">
      <alignment vertical="top" wrapText="1"/>
    </xf>
    <xf numFmtId="44" fontId="12" fillId="0" borderId="0" xfId="2" applyFont="1" applyFill="1" applyBorder="1" applyAlignment="1">
      <alignment vertical="top"/>
    </xf>
    <xf numFmtId="0" fontId="0" fillId="0" borderId="1" xfId="0" applyFont="1" applyFill="1" applyBorder="1" applyAlignment="1">
      <alignment vertical="top"/>
    </xf>
    <xf numFmtId="0" fontId="10" fillId="0" borderId="0" xfId="0" applyFont="1"/>
    <xf numFmtId="0" fontId="11" fillId="0" borderId="0" xfId="0" applyFont="1" applyFill="1" applyBorder="1" applyAlignment="1">
      <alignment horizontal="left" vertical="top"/>
    </xf>
    <xf numFmtId="0" fontId="10" fillId="0" borderId="0" xfId="0" applyFont="1" applyFill="1" applyBorder="1" applyAlignment="1">
      <alignment vertical="top"/>
    </xf>
    <xf numFmtId="44" fontId="11" fillId="0" borderId="0" xfId="2" applyFont="1" applyFill="1" applyBorder="1" applyAlignment="1">
      <alignment vertical="top"/>
    </xf>
    <xf numFmtId="0" fontId="0" fillId="0" borderId="0" xfId="0" applyFont="1" applyFill="1" applyBorder="1" applyAlignment="1">
      <alignment vertical="top" wrapText="1"/>
    </xf>
    <xf numFmtId="0" fontId="15" fillId="0" borderId="0" xfId="0" applyFont="1" applyFill="1" applyBorder="1" applyAlignment="1">
      <alignment vertical="top"/>
    </xf>
    <xf numFmtId="0" fontId="15" fillId="0" borderId="0" xfId="0" applyFont="1" applyFill="1" applyBorder="1" applyAlignment="1">
      <alignment vertical="top" wrapText="1"/>
    </xf>
    <xf numFmtId="0" fontId="0" fillId="0" borderId="0" xfId="0" applyFont="1" applyFill="1" applyBorder="1" applyAlignment="1">
      <alignment horizontal="center" vertical="top"/>
    </xf>
    <xf numFmtId="0" fontId="17" fillId="0" borderId="0" xfId="0" applyFont="1" applyFill="1" applyBorder="1" applyAlignment="1">
      <alignment vertical="top"/>
    </xf>
    <xf numFmtId="0" fontId="19" fillId="0" borderId="0" xfId="0" applyFont="1" applyFill="1" applyBorder="1" applyAlignment="1">
      <alignment horizontal="center" vertical="top" wrapText="1"/>
    </xf>
    <xf numFmtId="37" fontId="0" fillId="0" borderId="0" xfId="0" applyNumberFormat="1" applyFont="1" applyFill="1" applyBorder="1" applyAlignment="1">
      <alignment vertical="top"/>
    </xf>
    <xf numFmtId="165" fontId="0" fillId="0" borderId="0" xfId="0" applyNumberFormat="1" applyFont="1" applyFill="1" applyBorder="1" applyAlignment="1">
      <alignment vertical="top"/>
    </xf>
    <xf numFmtId="0" fontId="0" fillId="0" borderId="0" xfId="0" applyFont="1"/>
    <xf numFmtId="0" fontId="10" fillId="0" borderId="5" xfId="0" applyFont="1" applyFill="1" applyBorder="1" applyAlignment="1">
      <alignment horizontal="center" vertical="center" wrapText="1"/>
    </xf>
    <xf numFmtId="0" fontId="19" fillId="0" borderId="9" xfId="0" applyFont="1" applyFill="1" applyBorder="1" applyAlignment="1">
      <alignment vertical="center" wrapText="1"/>
    </xf>
    <xf numFmtId="0" fontId="0" fillId="0" borderId="10" xfId="0" applyFont="1" applyFill="1" applyBorder="1" applyAlignment="1">
      <alignment vertical="top"/>
    </xf>
    <xf numFmtId="0" fontId="0" fillId="0" borderId="11" xfId="0" applyFont="1" applyFill="1" applyBorder="1" applyAlignment="1">
      <alignment vertical="top"/>
    </xf>
    <xf numFmtId="44" fontId="12" fillId="0" borderId="6" xfId="2" applyFont="1" applyFill="1" applyBorder="1" applyAlignment="1">
      <alignment vertical="top"/>
    </xf>
    <xf numFmtId="0" fontId="15" fillId="0" borderId="3" xfId="0" applyFont="1" applyFill="1" applyBorder="1" applyAlignment="1">
      <alignment vertical="top"/>
    </xf>
    <xf numFmtId="0" fontId="12" fillId="0" borderId="3" xfId="0" applyFont="1" applyFill="1" applyBorder="1" applyAlignment="1">
      <alignment horizontal="right" vertical="top"/>
    </xf>
    <xf numFmtId="0" fontId="12" fillId="0" borderId="3" xfId="0" applyFont="1" applyFill="1" applyBorder="1" applyAlignment="1">
      <alignment vertical="top"/>
    </xf>
    <xf numFmtId="0" fontId="0" fillId="0" borderId="3" xfId="0" applyFont="1" applyFill="1" applyBorder="1" applyAlignment="1">
      <alignment vertical="top"/>
    </xf>
    <xf numFmtId="0" fontId="0" fillId="0" borderId="6" xfId="0" applyFont="1" applyFill="1" applyBorder="1" applyAlignment="1">
      <alignment vertical="top"/>
    </xf>
    <xf numFmtId="0" fontId="22" fillId="0" borderId="0" xfId="0" applyFont="1"/>
    <xf numFmtId="0" fontId="8" fillId="3" borderId="0" xfId="0" applyFont="1" applyFill="1" applyBorder="1" applyAlignment="1">
      <alignment vertical="top"/>
    </xf>
    <xf numFmtId="0" fontId="22" fillId="0" borderId="0" xfId="0" applyFont="1" applyFill="1"/>
    <xf numFmtId="0" fontId="8" fillId="3" borderId="0" xfId="0" applyFont="1" applyFill="1" applyAlignment="1">
      <alignment horizontal="left"/>
    </xf>
    <xf numFmtId="0" fontId="0" fillId="0" borderId="0" xfId="0" applyAlignment="1">
      <alignment vertical="center"/>
    </xf>
    <xf numFmtId="0" fontId="22" fillId="0" borderId="0" xfId="0" applyFont="1" applyFill="1" applyAlignment="1">
      <alignment vertical="center"/>
    </xf>
    <xf numFmtId="0" fontId="22" fillId="0" borderId="0" xfId="0" applyFont="1" applyAlignment="1">
      <alignment vertical="center"/>
    </xf>
    <xf numFmtId="0" fontId="12" fillId="0" borderId="7" xfId="0" applyFont="1" applyFill="1" applyBorder="1" applyAlignment="1">
      <alignment horizontal="center" wrapText="1"/>
    </xf>
    <xf numFmtId="0" fontId="10" fillId="0" borderId="0" xfId="0" applyFont="1" applyAlignment="1">
      <alignment vertical="top"/>
    </xf>
    <xf numFmtId="0" fontId="0" fillId="0" borderId="0" xfId="0" applyFont="1" applyAlignment="1">
      <alignment vertical="top"/>
    </xf>
    <xf numFmtId="0" fontId="0" fillId="0" borderId="0" xfId="0" applyAlignment="1">
      <alignment horizontal="right" vertical="top"/>
    </xf>
    <xf numFmtId="0" fontId="0" fillId="0" borderId="0" xfId="0" applyAlignment="1">
      <alignment vertical="top"/>
    </xf>
    <xf numFmtId="0" fontId="0" fillId="0" borderId="0" xfId="0" applyFill="1" applyAlignment="1">
      <alignment vertical="top"/>
    </xf>
    <xf numFmtId="0" fontId="0" fillId="0" borderId="0" xfId="0" applyAlignment="1"/>
    <xf numFmtId="0" fontId="0" fillId="0" borderId="0" xfId="0" applyFont="1" applyAlignment="1"/>
    <xf numFmtId="0" fontId="22" fillId="0" borderId="0" xfId="0" applyFont="1" applyFill="1" applyAlignment="1"/>
    <xf numFmtId="0" fontId="19" fillId="0" borderId="3" xfId="0" applyFont="1" applyFill="1" applyBorder="1" applyAlignment="1">
      <alignment vertical="center" wrapText="1"/>
    </xf>
    <xf numFmtId="0" fontId="10" fillId="0" borderId="0" xfId="0" applyFont="1" applyFill="1" applyBorder="1" applyAlignment="1"/>
    <xf numFmtId="0" fontId="19" fillId="4" borderId="12" xfId="0" applyFont="1" applyFill="1" applyBorder="1" applyAlignment="1">
      <alignment horizontal="center" vertical="center" wrapText="1"/>
    </xf>
    <xf numFmtId="0" fontId="12" fillId="5" borderId="0" xfId="0" applyFont="1" applyFill="1" applyBorder="1" applyAlignment="1">
      <alignment horizontal="right" vertical="center"/>
    </xf>
    <xf numFmtId="0" fontId="15" fillId="5" borderId="0" xfId="0" applyFont="1" applyFill="1" applyBorder="1" applyAlignment="1">
      <alignment horizontal="right" vertical="center"/>
    </xf>
    <xf numFmtId="164" fontId="12" fillId="6" borderId="15" xfId="2" applyNumberFormat="1" applyFont="1" applyFill="1" applyBorder="1" applyAlignment="1">
      <alignment horizontal="center" wrapText="1"/>
    </xf>
    <xf numFmtId="0" fontId="12" fillId="6" borderId="12" xfId="0" applyFont="1" applyFill="1" applyBorder="1" applyAlignment="1">
      <alignment horizontal="center" wrapText="1"/>
    </xf>
    <xf numFmtId="0" fontId="15" fillId="6" borderId="12" xfId="0" applyFont="1" applyFill="1" applyBorder="1" applyAlignment="1">
      <alignment horizontal="center" wrapText="1"/>
    </xf>
    <xf numFmtId="1" fontId="11" fillId="0" borderId="0" xfId="0" applyNumberFormat="1" applyFont="1" applyFill="1" applyBorder="1" applyAlignment="1">
      <alignment horizontal="left" vertical="top"/>
    </xf>
    <xf numFmtId="1" fontId="0" fillId="0" borderId="1" xfId="0" applyNumberFormat="1" applyFont="1" applyFill="1" applyBorder="1" applyAlignment="1">
      <alignment vertical="top"/>
    </xf>
    <xf numFmtId="1" fontId="0" fillId="0" borderId="0" xfId="0" applyNumberFormat="1" applyFont="1" applyFill="1" applyBorder="1" applyAlignment="1">
      <alignment vertical="top"/>
    </xf>
    <xf numFmtId="1" fontId="12" fillId="0" borderId="0" xfId="1" applyNumberFormat="1" applyFont="1" applyFill="1" applyBorder="1" applyAlignment="1">
      <alignment vertical="top"/>
    </xf>
    <xf numFmtId="1" fontId="15" fillId="0" borderId="0" xfId="0" applyNumberFormat="1" applyFont="1" applyFill="1" applyBorder="1" applyAlignment="1">
      <alignment vertical="top"/>
    </xf>
    <xf numFmtId="0" fontId="11" fillId="7" borderId="5" xfId="0" applyFont="1" applyFill="1" applyBorder="1" applyAlignment="1">
      <alignment horizontal="center" vertical="center" wrapText="1"/>
    </xf>
    <xf numFmtId="0" fontId="12" fillId="7" borderId="7" xfId="0" applyFont="1" applyFill="1" applyBorder="1" applyAlignment="1">
      <alignment horizontal="center"/>
    </xf>
    <xf numFmtId="0" fontId="12" fillId="0" borderId="0" xfId="0" applyFont="1" applyFill="1" applyBorder="1" applyAlignment="1">
      <alignment horizontal="left" vertical="top"/>
    </xf>
    <xf numFmtId="0" fontId="0" fillId="0" borderId="0" xfId="0" applyFont="1" applyFill="1" applyBorder="1" applyAlignment="1">
      <alignment horizontal="left" vertical="top" wrapText="1"/>
    </xf>
    <xf numFmtId="0" fontId="19" fillId="0" borderId="9" xfId="0" applyFont="1" applyFill="1" applyBorder="1" applyAlignment="1">
      <alignment horizontal="left" vertical="center" wrapText="1"/>
    </xf>
    <xf numFmtId="0" fontId="0" fillId="0" borderId="3" xfId="0" applyFont="1" applyFill="1" applyBorder="1" applyAlignment="1">
      <alignment horizontal="left" vertical="top" wrapText="1"/>
    </xf>
    <xf numFmtId="0" fontId="15" fillId="0" borderId="0" xfId="0" applyFont="1" applyFill="1" applyBorder="1" applyAlignment="1">
      <alignment horizontal="left" vertical="top" wrapText="1"/>
    </xf>
    <xf numFmtId="49" fontId="14" fillId="0" borderId="12" xfId="0" applyNumberFormat="1" applyFont="1" applyFill="1" applyBorder="1" applyAlignment="1">
      <alignment horizontal="left" vertical="top" wrapText="1"/>
    </xf>
    <xf numFmtId="164" fontId="12" fillId="6" borderId="12" xfId="2" applyNumberFormat="1" applyFont="1" applyFill="1" applyBorder="1" applyAlignment="1">
      <alignment horizontal="center" wrapText="1"/>
    </xf>
    <xf numFmtId="0" fontId="0" fillId="6" borderId="12" xfId="0" applyFont="1" applyFill="1" applyBorder="1" applyAlignment="1">
      <alignment horizontal="center" wrapText="1"/>
    </xf>
    <xf numFmtId="49" fontId="14" fillId="0" borderId="12" xfId="0" applyNumberFormat="1" applyFont="1" applyFill="1" applyBorder="1" applyAlignment="1">
      <alignment vertical="top"/>
    </xf>
    <xf numFmtId="49" fontId="10" fillId="8" borderId="3" xfId="0" applyNumberFormat="1" applyFont="1" applyFill="1" applyBorder="1" applyAlignment="1">
      <alignment vertical="top"/>
    </xf>
    <xf numFmtId="49" fontId="13" fillId="8" borderId="3" xfId="0" applyNumberFormat="1" applyFont="1" applyFill="1" applyBorder="1" applyAlignment="1">
      <alignment vertical="top"/>
    </xf>
    <xf numFmtId="0" fontId="19" fillId="0" borderId="1" xfId="0" applyFont="1" applyFill="1" applyBorder="1" applyAlignment="1">
      <alignment horizontal="left" vertical="center" wrapText="1"/>
    </xf>
    <xf numFmtId="0" fontId="12" fillId="0" borderId="0" xfId="0" applyFont="1" applyFill="1" applyBorder="1" applyAlignment="1">
      <alignment horizontal="left" vertical="top" wrapText="1"/>
    </xf>
    <xf numFmtId="0" fontId="0" fillId="0" borderId="12" xfId="0" applyFont="1" applyFill="1" applyBorder="1" applyAlignment="1">
      <alignment horizontal="left" vertical="top" wrapText="1"/>
    </xf>
    <xf numFmtId="49" fontId="12" fillId="0" borderId="12" xfId="0" applyNumberFormat="1" applyFont="1" applyFill="1" applyBorder="1" applyAlignment="1">
      <alignment horizontal="left" vertical="top" wrapText="1"/>
    </xf>
    <xf numFmtId="0" fontId="0" fillId="0" borderId="7" xfId="0" applyFont="1" applyFill="1" applyBorder="1" applyAlignment="1">
      <alignment vertical="top"/>
    </xf>
    <xf numFmtId="0" fontId="12" fillId="0" borderId="12" xfId="0" applyFont="1" applyFill="1" applyBorder="1" applyAlignment="1">
      <alignment horizontal="left" vertical="top" wrapText="1"/>
    </xf>
    <xf numFmtId="43" fontId="12" fillId="0" borderId="0" xfId="1" applyFont="1" applyFill="1" applyBorder="1" applyAlignment="1">
      <alignment vertical="top"/>
    </xf>
    <xf numFmtId="164" fontId="11" fillId="0" borderId="0" xfId="1" applyNumberFormat="1" applyFont="1" applyFill="1" applyBorder="1" applyAlignment="1">
      <alignment vertical="top"/>
    </xf>
    <xf numFmtId="0" fontId="19" fillId="0" borderId="1" xfId="0" applyFont="1" applyFill="1" applyBorder="1" applyAlignment="1">
      <alignment vertical="center" wrapText="1"/>
    </xf>
    <xf numFmtId="49" fontId="15" fillId="0" borderId="0" xfId="0" applyNumberFormat="1" applyFont="1" applyFill="1" applyBorder="1" applyAlignment="1">
      <alignment vertical="top"/>
    </xf>
    <xf numFmtId="9" fontId="12" fillId="0" borderId="12" xfId="4" applyFont="1" applyFill="1" applyBorder="1" applyAlignment="1">
      <alignment horizontal="left" vertical="top" wrapText="1"/>
    </xf>
    <xf numFmtId="9" fontId="0" fillId="0" borderId="0" xfId="4" applyFont="1"/>
    <xf numFmtId="0" fontId="11" fillId="0" borderId="0" xfId="4" applyNumberFormat="1" applyFont="1" applyFill="1" applyBorder="1" applyAlignment="1">
      <alignment horizontal="center" vertical="top" wrapText="1"/>
    </xf>
    <xf numFmtId="49" fontId="14" fillId="0" borderId="0" xfId="0" applyNumberFormat="1" applyFont="1" applyFill="1" applyBorder="1" applyAlignment="1">
      <alignment horizontal="left" vertical="top" wrapText="1"/>
    </xf>
    <xf numFmtId="0" fontId="11" fillId="0" borderId="16" xfId="0" applyFont="1" applyFill="1" applyBorder="1" applyAlignment="1">
      <alignment horizontal="right" vertical="top"/>
    </xf>
    <xf numFmtId="0" fontId="0" fillId="0" borderId="20" xfId="0" applyFont="1" applyFill="1" applyBorder="1" applyAlignment="1">
      <alignment horizontal="left" vertical="top" wrapText="1"/>
    </xf>
    <xf numFmtId="164" fontId="11" fillId="0" borderId="17" xfId="1" applyNumberFormat="1" applyFont="1" applyFill="1" applyBorder="1" applyAlignment="1">
      <alignment vertical="top"/>
    </xf>
    <xf numFmtId="0" fontId="16" fillId="5" borderId="3" xfId="0" applyFont="1" applyFill="1" applyBorder="1" applyAlignment="1">
      <alignment horizontal="right" vertical="top" wrapText="1"/>
    </xf>
    <xf numFmtId="1" fontId="12" fillId="0" borderId="12" xfId="1" applyNumberFormat="1" applyFont="1" applyFill="1" applyBorder="1" applyAlignment="1" applyProtection="1">
      <alignment vertical="top"/>
      <protection locked="0"/>
    </xf>
    <xf numFmtId="0" fontId="12" fillId="0" borderId="12" xfId="0" applyFont="1" applyFill="1" applyBorder="1" applyAlignment="1" applyProtection="1">
      <alignment vertical="top"/>
      <protection locked="0"/>
    </xf>
    <xf numFmtId="0" fontId="19" fillId="0" borderId="12" xfId="0" applyFont="1" applyFill="1" applyBorder="1" applyAlignment="1" applyProtection="1">
      <alignment vertical="top"/>
      <protection locked="0"/>
    </xf>
    <xf numFmtId="43" fontId="12" fillId="0" borderId="12" xfId="1" applyFont="1" applyFill="1" applyBorder="1" applyAlignment="1" applyProtection="1">
      <alignment vertical="top"/>
      <protection locked="0"/>
    </xf>
    <xf numFmtId="49" fontId="24" fillId="0" borderId="12" xfId="0" applyNumberFormat="1" applyFont="1" applyFill="1" applyBorder="1" applyAlignment="1" applyProtection="1">
      <alignment horizontal="left" vertical="top" wrapText="1"/>
      <protection locked="0"/>
    </xf>
    <xf numFmtId="0" fontId="19" fillId="0" borderId="12" xfId="0" applyFont="1" applyFill="1" applyBorder="1" applyAlignment="1" applyProtection="1">
      <alignment horizontal="left" vertical="top" wrapText="1"/>
      <protection locked="0"/>
    </xf>
    <xf numFmtId="49" fontId="16" fillId="0" borderId="12" xfId="0" applyNumberFormat="1" applyFont="1" applyFill="1" applyBorder="1" applyAlignment="1" applyProtection="1">
      <alignment horizontal="left" vertical="top" wrapText="1"/>
      <protection locked="0"/>
    </xf>
    <xf numFmtId="0" fontId="19" fillId="0" borderId="7" xfId="0" applyFont="1" applyFill="1" applyBorder="1" applyAlignment="1" applyProtection="1">
      <alignment vertical="top"/>
      <protection locked="0"/>
    </xf>
    <xf numFmtId="0" fontId="16" fillId="0" borderId="12" xfId="0" applyFont="1" applyFill="1" applyBorder="1" applyAlignment="1" applyProtection="1">
      <alignment horizontal="left" vertical="top" wrapText="1"/>
      <protection locked="0"/>
    </xf>
    <xf numFmtId="0" fontId="11" fillId="0" borderId="0" xfId="0" applyFont="1" applyFill="1" applyBorder="1" applyAlignment="1">
      <alignment vertical="top"/>
    </xf>
    <xf numFmtId="0" fontId="11" fillId="0" borderId="0" xfId="0" applyFont="1" applyFill="1" applyBorder="1" applyAlignment="1">
      <alignment horizontal="left" vertical="top" wrapText="1"/>
    </xf>
    <xf numFmtId="167" fontId="12" fillId="0" borderId="12" xfId="4" applyNumberFormat="1" applyFont="1" applyFill="1" applyBorder="1" applyAlignment="1" applyProtection="1">
      <alignment vertical="top"/>
      <protection locked="0"/>
    </xf>
    <xf numFmtId="49" fontId="14" fillId="0" borderId="0" xfId="0" applyNumberFormat="1" applyFont="1" applyFill="1" applyBorder="1" applyAlignment="1" applyProtection="1">
      <protection locked="0"/>
    </xf>
    <xf numFmtId="1" fontId="12" fillId="0" borderId="1" xfId="1" applyNumberFormat="1" applyFont="1" applyFill="1" applyBorder="1" applyAlignment="1">
      <alignment vertical="top"/>
    </xf>
    <xf numFmtId="0" fontId="19" fillId="4" borderId="5" xfId="0" applyFont="1" applyFill="1" applyBorder="1" applyAlignment="1">
      <alignment horizontal="center" vertical="center" wrapText="1"/>
    </xf>
    <xf numFmtId="0" fontId="12" fillId="7" borderId="12" xfId="0" applyFont="1" applyFill="1" applyBorder="1" applyAlignment="1">
      <alignment horizontal="center"/>
    </xf>
    <xf numFmtId="43" fontId="11" fillId="0" borderId="0" xfId="1" applyFont="1" applyFill="1" applyBorder="1" applyAlignment="1">
      <alignment vertical="top"/>
    </xf>
    <xf numFmtId="0" fontId="11" fillId="0" borderId="0" xfId="0" applyFont="1" applyFill="1" applyBorder="1" applyAlignment="1">
      <alignment vertical="top" wrapText="1"/>
    </xf>
    <xf numFmtId="164" fontId="12" fillId="0" borderId="0" xfId="1" applyNumberFormat="1" applyFont="1" applyFill="1" applyBorder="1" applyAlignment="1">
      <alignment vertical="top"/>
    </xf>
    <xf numFmtId="164" fontId="12" fillId="0" borderId="0" xfId="1" applyNumberFormat="1" applyFont="1" applyFill="1" applyBorder="1" applyAlignment="1" applyProtection="1">
      <alignment vertical="top"/>
      <protection locked="0"/>
    </xf>
    <xf numFmtId="164" fontId="12" fillId="0" borderId="0" xfId="2" applyNumberFormat="1" applyFont="1" applyFill="1" applyBorder="1" applyAlignment="1" applyProtection="1">
      <alignment vertical="top"/>
      <protection locked="0"/>
    </xf>
    <xf numFmtId="164" fontId="12" fillId="0" borderId="0" xfId="2" applyNumberFormat="1" applyFont="1" applyFill="1" applyBorder="1" applyAlignment="1" applyProtection="1">
      <alignment vertical="top" wrapText="1"/>
      <protection locked="0"/>
    </xf>
    <xf numFmtId="0" fontId="15" fillId="0" borderId="1" xfId="0" applyFont="1" applyFill="1" applyBorder="1" applyAlignment="1">
      <alignment vertical="top"/>
    </xf>
    <xf numFmtId="167" fontId="12" fillId="0" borderId="11" xfId="4" applyNumberFormat="1" applyFont="1" applyFill="1" applyBorder="1" applyAlignment="1" applyProtection="1">
      <alignment vertical="top"/>
      <protection locked="0"/>
    </xf>
    <xf numFmtId="0" fontId="12" fillId="10" borderId="7" xfId="0" applyFont="1" applyFill="1" applyBorder="1" applyAlignment="1" applyProtection="1">
      <alignment vertical="top"/>
      <protection locked="0"/>
    </xf>
    <xf numFmtId="164" fontId="12" fillId="0" borderId="6" xfId="2" applyNumberFormat="1" applyFont="1" applyFill="1" applyBorder="1" applyAlignment="1">
      <alignment vertical="top" wrapText="1"/>
    </xf>
    <xf numFmtId="164" fontId="12" fillId="0" borderId="0" xfId="2" applyNumberFormat="1" applyFont="1" applyFill="1" applyBorder="1" applyAlignment="1">
      <alignment vertical="top" wrapText="1"/>
    </xf>
    <xf numFmtId="164" fontId="12" fillId="0" borderId="13" xfId="2" applyNumberFormat="1" applyFont="1" applyFill="1" applyBorder="1" applyAlignment="1">
      <alignment vertical="top"/>
    </xf>
    <xf numFmtId="164" fontId="12" fillId="0" borderId="13" xfId="2" applyNumberFormat="1" applyFont="1" applyFill="1" applyBorder="1" applyAlignment="1">
      <alignment vertical="top" wrapText="1"/>
    </xf>
    <xf numFmtId="44" fontId="11" fillId="0" borderId="0" xfId="2" applyFont="1" applyFill="1" applyBorder="1" applyAlignment="1">
      <alignment horizontal="right" vertical="top" wrapText="1"/>
    </xf>
    <xf numFmtId="44" fontId="11" fillId="0" borderId="0" xfId="2" applyFont="1" applyFill="1" applyBorder="1" applyAlignment="1" applyProtection="1">
      <alignment vertical="top" wrapText="1"/>
      <protection locked="0"/>
    </xf>
    <xf numFmtId="164" fontId="11" fillId="0" borderId="0" xfId="2" applyNumberFormat="1" applyFont="1" applyFill="1" applyBorder="1" applyAlignment="1" applyProtection="1">
      <alignment vertical="top" wrapText="1"/>
      <protection locked="0"/>
    </xf>
    <xf numFmtId="164" fontId="11" fillId="0" borderId="0" xfId="2" applyNumberFormat="1" applyFont="1" applyFill="1" applyBorder="1" applyAlignment="1">
      <alignment vertical="top"/>
    </xf>
    <xf numFmtId="164" fontId="0" fillId="0" borderId="0" xfId="0" applyNumberFormat="1" applyFont="1" applyFill="1" applyBorder="1" applyAlignment="1">
      <alignment horizontal="left" vertical="top" wrapText="1"/>
    </xf>
    <xf numFmtId="0" fontId="10" fillId="8" borderId="7" xfId="0" applyFont="1" applyFill="1" applyBorder="1" applyAlignment="1">
      <alignment horizontal="left" wrapText="1"/>
    </xf>
    <xf numFmtId="0" fontId="11" fillId="8" borderId="12" xfId="0" applyFont="1" applyFill="1" applyBorder="1" applyAlignment="1">
      <alignment horizontal="left" vertical="top" wrapText="1"/>
    </xf>
    <xf numFmtId="43" fontId="11" fillId="8" borderId="12" xfId="1" applyFont="1" applyFill="1" applyBorder="1" applyAlignment="1">
      <alignment vertical="top" wrapText="1"/>
    </xf>
    <xf numFmtId="44" fontId="11" fillId="8" borderId="12" xfId="2" applyFont="1" applyFill="1" applyBorder="1" applyAlignment="1">
      <alignment vertical="top" wrapText="1"/>
    </xf>
    <xf numFmtId="0" fontId="0" fillId="0" borderId="3" xfId="0" applyFont="1" applyFill="1" applyBorder="1" applyAlignment="1">
      <alignment horizontal="left" wrapText="1"/>
    </xf>
    <xf numFmtId="0" fontId="0" fillId="0" borderId="0" xfId="0" applyFont="1" applyFill="1" applyBorder="1" applyAlignment="1">
      <alignment horizontal="left" wrapText="1"/>
    </xf>
    <xf numFmtId="0" fontId="12" fillId="0" borderId="0" xfId="0" applyFont="1" applyFill="1" applyBorder="1" applyAlignment="1">
      <alignment horizontal="center"/>
    </xf>
    <xf numFmtId="0" fontId="12" fillId="0" borderId="6" xfId="0" applyFont="1" applyFill="1" applyBorder="1" applyAlignment="1">
      <alignment horizontal="center"/>
    </xf>
    <xf numFmtId="0" fontId="12" fillId="0" borderId="4" xfId="0" applyFont="1" applyFill="1" applyBorder="1" applyAlignment="1">
      <alignment horizontal="center" wrapText="1"/>
    </xf>
    <xf numFmtId="0" fontId="12" fillId="7" borderId="4" xfId="0" applyFont="1" applyFill="1" applyBorder="1" applyAlignment="1">
      <alignment horizontal="center"/>
    </xf>
    <xf numFmtId="0" fontId="12" fillId="6" borderId="5" xfId="0" applyFont="1" applyFill="1" applyBorder="1" applyAlignment="1">
      <alignment horizontal="center" wrapText="1"/>
    </xf>
    <xf numFmtId="164" fontId="12" fillId="6" borderId="5" xfId="2" applyNumberFormat="1" applyFont="1" applyFill="1" applyBorder="1" applyAlignment="1">
      <alignment horizontal="center" wrapText="1"/>
    </xf>
    <xf numFmtId="0" fontId="0" fillId="6" borderId="5" xfId="0" applyFont="1" applyFill="1" applyBorder="1" applyAlignment="1">
      <alignment horizontal="center" wrapText="1"/>
    </xf>
    <xf numFmtId="0" fontId="12" fillId="10" borderId="4" xfId="0" applyFont="1" applyFill="1" applyBorder="1" applyAlignment="1" applyProtection="1">
      <alignment vertical="top"/>
      <protection locked="0"/>
    </xf>
    <xf numFmtId="0" fontId="11" fillId="8" borderId="13" xfId="0" applyFont="1" applyFill="1" applyBorder="1" applyAlignment="1">
      <alignment vertical="center" wrapText="1"/>
    </xf>
    <xf numFmtId="0" fontId="11" fillId="8" borderId="15" xfId="0" applyFont="1" applyFill="1" applyBorder="1" applyAlignment="1">
      <alignment vertical="center" wrapText="1"/>
    </xf>
    <xf numFmtId="164" fontId="12" fillId="0" borderId="1" xfId="2" applyNumberFormat="1" applyFont="1" applyFill="1" applyBorder="1" applyAlignment="1">
      <alignment vertical="top"/>
    </xf>
    <xf numFmtId="44" fontId="12" fillId="0" borderId="1" xfId="2" applyFont="1" applyFill="1" applyBorder="1" applyAlignment="1">
      <alignment vertical="top"/>
    </xf>
    <xf numFmtId="164" fontId="12" fillId="8" borderId="7" xfId="2" applyNumberFormat="1" applyFont="1" applyFill="1" applyBorder="1" applyAlignment="1">
      <alignment vertical="top"/>
    </xf>
    <xf numFmtId="164" fontId="12" fillId="8" borderId="7" xfId="2" applyNumberFormat="1" applyFont="1" applyFill="1" applyBorder="1" applyAlignment="1">
      <alignment vertical="top" wrapText="1"/>
    </xf>
    <xf numFmtId="164" fontId="12" fillId="8" borderId="8" xfId="2" applyNumberFormat="1" applyFont="1" applyFill="1" applyBorder="1" applyAlignment="1">
      <alignment vertical="top" wrapText="1"/>
    </xf>
    <xf numFmtId="49" fontId="10" fillId="8" borderId="13" xfId="0" applyNumberFormat="1" applyFont="1" applyFill="1" applyBorder="1" applyAlignment="1">
      <alignment vertical="center"/>
    </xf>
    <xf numFmtId="49" fontId="10" fillId="8" borderId="15" xfId="0" applyNumberFormat="1" applyFont="1" applyFill="1" applyBorder="1" applyAlignment="1">
      <alignment vertical="center"/>
    </xf>
    <xf numFmtId="0" fontId="10" fillId="8" borderId="13" xfId="0" applyFont="1" applyFill="1" applyBorder="1" applyAlignment="1">
      <alignment vertical="center" wrapText="1"/>
    </xf>
    <xf numFmtId="0" fontId="10" fillId="8" borderId="15" xfId="0" applyFont="1" applyFill="1" applyBorder="1" applyAlignment="1">
      <alignment vertical="center" wrapText="1"/>
    </xf>
    <xf numFmtId="164" fontId="12" fillId="0" borderId="1" xfId="2" applyNumberFormat="1" applyFont="1" applyFill="1" applyBorder="1" applyAlignment="1">
      <alignment vertical="top" wrapText="1"/>
    </xf>
    <xf numFmtId="49" fontId="10" fillId="8" borderId="13" xfId="0" applyNumberFormat="1" applyFont="1" applyFill="1" applyBorder="1" applyAlignment="1">
      <alignment vertical="top"/>
    </xf>
    <xf numFmtId="49" fontId="10" fillId="8" borderId="15" xfId="0" applyNumberFormat="1" applyFont="1" applyFill="1" applyBorder="1" applyAlignment="1">
      <alignment vertical="top"/>
    </xf>
    <xf numFmtId="0" fontId="29" fillId="2" borderId="0" xfId="0" applyFont="1" applyFill="1" applyBorder="1" applyAlignment="1">
      <alignment vertical="center"/>
    </xf>
    <xf numFmtId="1" fontId="29" fillId="2" borderId="0" xfId="0" applyNumberFormat="1" applyFont="1" applyFill="1" applyBorder="1" applyAlignment="1">
      <alignment vertical="center"/>
    </xf>
    <xf numFmtId="0" fontId="0" fillId="0" borderId="0" xfId="0" applyFont="1" applyFill="1" applyBorder="1"/>
    <xf numFmtId="0" fontId="10" fillId="2" borderId="0" xfId="0" applyFont="1" applyFill="1" applyBorder="1" applyAlignment="1">
      <alignment vertical="center"/>
    </xf>
    <xf numFmtId="0" fontId="29" fillId="2" borderId="0" xfId="0" applyFont="1" applyFill="1" applyBorder="1" applyAlignment="1">
      <alignment horizontal="left" vertical="center" wrapText="1"/>
    </xf>
    <xf numFmtId="164" fontId="12" fillId="0" borderId="1" xfId="2" applyNumberFormat="1" applyFont="1" applyFill="1" applyBorder="1" applyAlignment="1" applyProtection="1">
      <alignment vertical="top"/>
    </xf>
    <xf numFmtId="49" fontId="10" fillId="8" borderId="13" xfId="0" applyNumberFormat="1" applyFont="1" applyFill="1" applyBorder="1" applyAlignment="1" applyProtection="1">
      <alignment vertical="top"/>
    </xf>
    <xf numFmtId="0" fontId="10" fillId="0" borderId="0" xfId="0" applyFont="1" applyFill="1" applyBorder="1" applyAlignment="1" applyProtection="1">
      <alignment vertical="top"/>
    </xf>
    <xf numFmtId="0" fontId="11" fillId="0" borderId="0" xfId="4" applyNumberFormat="1" applyFont="1" applyFill="1" applyBorder="1" applyAlignment="1" applyProtection="1">
      <alignment horizontal="center" vertical="top" wrapText="1"/>
    </xf>
    <xf numFmtId="0" fontId="11" fillId="0" borderId="0" xfId="2" applyNumberFormat="1" applyFont="1" applyFill="1" applyBorder="1" applyAlignment="1" applyProtection="1">
      <alignment horizontal="center" vertical="top" wrapText="1"/>
    </xf>
    <xf numFmtId="49" fontId="14" fillId="0" borderId="12" xfId="0" applyNumberFormat="1" applyFont="1" applyFill="1" applyBorder="1" applyAlignment="1" applyProtection="1">
      <alignment vertical="top"/>
    </xf>
    <xf numFmtId="0" fontId="12" fillId="0" borderId="12" xfId="0" applyFont="1" applyFill="1" applyBorder="1" applyAlignment="1" applyProtection="1">
      <alignment vertical="top"/>
    </xf>
    <xf numFmtId="1" fontId="12" fillId="8" borderId="12" xfId="0" applyNumberFormat="1" applyFont="1" applyFill="1" applyBorder="1" applyAlignment="1">
      <alignment horizontal="center"/>
    </xf>
    <xf numFmtId="0" fontId="12" fillId="8" borderId="12" xfId="0" applyFont="1" applyFill="1" applyBorder="1" applyAlignment="1">
      <alignment horizontal="center"/>
    </xf>
    <xf numFmtId="49" fontId="28" fillId="8" borderId="13" xfId="0" applyNumberFormat="1" applyFont="1" applyFill="1" applyBorder="1" applyAlignment="1">
      <alignment vertical="top"/>
    </xf>
    <xf numFmtId="49" fontId="28" fillId="8" borderId="15" xfId="0" applyNumberFormat="1" applyFont="1" applyFill="1" applyBorder="1" applyAlignment="1">
      <alignment vertical="top"/>
    </xf>
    <xf numFmtId="0" fontId="12" fillId="8" borderId="12" xfId="0" applyFont="1" applyFill="1" applyBorder="1" applyAlignment="1">
      <alignment horizontal="center" wrapText="1"/>
    </xf>
    <xf numFmtId="0" fontId="26" fillId="8" borderId="13" xfId="0" applyFont="1" applyFill="1" applyBorder="1" applyAlignment="1">
      <alignment vertical="center"/>
    </xf>
    <xf numFmtId="0" fontId="26" fillId="8" borderId="15" xfId="0" applyFont="1" applyFill="1" applyBorder="1" applyAlignment="1">
      <alignment vertical="center"/>
    </xf>
    <xf numFmtId="0" fontId="11" fillId="8" borderId="7" xfId="0" applyFont="1" applyFill="1" applyBorder="1" applyAlignment="1">
      <alignment horizontal="center"/>
    </xf>
    <xf numFmtId="0" fontId="11" fillId="8" borderId="8" xfId="0" applyFont="1" applyFill="1" applyBorder="1" applyAlignment="1">
      <alignment horizontal="center"/>
    </xf>
    <xf numFmtId="1" fontId="11" fillId="8" borderId="12" xfId="1" applyNumberFormat="1" applyFont="1" applyFill="1" applyBorder="1" applyAlignment="1">
      <alignment vertical="top" wrapText="1"/>
    </xf>
    <xf numFmtId="44" fontId="11" fillId="8" borderId="8" xfId="2" applyFont="1" applyFill="1" applyBorder="1" applyAlignment="1">
      <alignment vertical="top" wrapText="1"/>
    </xf>
    <xf numFmtId="0" fontId="0" fillId="8" borderId="12" xfId="0" applyFont="1" applyFill="1" applyBorder="1" applyAlignment="1">
      <alignment horizontal="center" wrapText="1"/>
    </xf>
    <xf numFmtId="49" fontId="14" fillId="0" borderId="12" xfId="0" applyNumberFormat="1" applyFont="1" applyFill="1" applyBorder="1" applyAlignment="1" applyProtection="1">
      <alignment horizontal="left" vertical="top" wrapText="1"/>
    </xf>
    <xf numFmtId="0" fontId="0" fillId="0" borderId="12" xfId="0" applyFont="1" applyFill="1" applyBorder="1" applyAlignment="1" applyProtection="1">
      <alignment vertical="top"/>
    </xf>
    <xf numFmtId="0" fontId="10" fillId="5" borderId="0" xfId="0" applyFont="1" applyFill="1" applyBorder="1" applyAlignment="1">
      <alignment horizontal="center" vertical="top"/>
    </xf>
    <xf numFmtId="0" fontId="10" fillId="0" borderId="0" xfId="0" applyFont="1" applyFill="1" applyBorder="1" applyAlignment="1">
      <alignment horizontal="center" vertical="top"/>
    </xf>
    <xf numFmtId="166" fontId="25" fillId="0" borderId="0" xfId="0" applyNumberFormat="1" applyFont="1" applyFill="1" applyBorder="1" applyAlignment="1" applyProtection="1">
      <alignment vertical="top"/>
    </xf>
    <xf numFmtId="0" fontId="12" fillId="6" borderId="12" xfId="2" applyNumberFormat="1" applyFont="1" applyFill="1" applyBorder="1" applyAlignment="1" applyProtection="1">
      <alignment vertical="top" wrapText="1"/>
      <protection locked="0"/>
    </xf>
    <xf numFmtId="0" fontId="12" fillId="6" borderId="12" xfId="2" applyNumberFormat="1" applyFont="1" applyFill="1" applyBorder="1" applyAlignment="1">
      <alignment vertical="top" wrapText="1"/>
    </xf>
    <xf numFmtId="0" fontId="12" fillId="6" borderId="5" xfId="2" applyNumberFormat="1" applyFont="1" applyFill="1" applyBorder="1" applyAlignment="1" applyProtection="1">
      <alignment vertical="top" wrapText="1"/>
      <protection locked="0"/>
    </xf>
    <xf numFmtId="49" fontId="26" fillId="8" borderId="2" xfId="0" applyNumberFormat="1" applyFont="1" applyFill="1" applyBorder="1" applyAlignment="1">
      <alignment vertical="top"/>
    </xf>
    <xf numFmtId="49" fontId="26" fillId="8" borderId="8" xfId="0" applyNumberFormat="1" applyFont="1" applyFill="1" applyBorder="1" applyAlignment="1">
      <alignment vertical="top"/>
    </xf>
    <xf numFmtId="164" fontId="12" fillId="0" borderId="13" xfId="2" applyNumberFormat="1" applyFont="1" applyFill="1" applyBorder="1" applyAlignment="1" applyProtection="1">
      <alignment vertical="top"/>
    </xf>
    <xf numFmtId="164" fontId="12" fillId="8" borderId="7" xfId="2" applyNumberFormat="1" applyFont="1" applyFill="1" applyBorder="1" applyAlignment="1" applyProtection="1">
      <alignment vertical="top"/>
    </xf>
    <xf numFmtId="49" fontId="14" fillId="0" borderId="12" xfId="0" applyNumberFormat="1" applyFont="1" applyFill="1" applyBorder="1" applyAlignment="1" applyProtection="1"/>
    <xf numFmtId="0" fontId="12" fillId="0" borderId="0" xfId="0" applyFont="1" applyFill="1" applyBorder="1" applyAlignment="1" applyProtection="1">
      <alignment vertical="top"/>
    </xf>
    <xf numFmtId="10" fontId="11" fillId="0" borderId="0" xfId="2" applyNumberFormat="1" applyFont="1" applyFill="1" applyBorder="1" applyAlignment="1" applyProtection="1">
      <alignment horizontal="center" vertical="top" wrapText="1"/>
    </xf>
    <xf numFmtId="0" fontId="10" fillId="8" borderId="5" xfId="0" applyFont="1" applyFill="1" applyBorder="1" applyAlignment="1">
      <alignment horizontal="center" vertical="center" wrapText="1"/>
    </xf>
    <xf numFmtId="0" fontId="11" fillId="8" borderId="5" xfId="0" applyFont="1" applyFill="1" applyBorder="1" applyAlignment="1">
      <alignment horizontal="center" vertical="center" wrapText="1"/>
    </xf>
    <xf numFmtId="49" fontId="14" fillId="8" borderId="12" xfId="0" applyNumberFormat="1" applyFont="1" applyFill="1" applyBorder="1" applyAlignment="1">
      <alignment horizontal="center" vertical="top"/>
    </xf>
    <xf numFmtId="0" fontId="22" fillId="0" borderId="0" xfId="0" applyFont="1" applyFill="1" applyBorder="1" applyAlignment="1">
      <alignment vertical="center"/>
    </xf>
    <xf numFmtId="49" fontId="0" fillId="8" borderId="12" xfId="0" applyNumberFormat="1" applyFont="1" applyFill="1" applyBorder="1" applyAlignment="1">
      <alignment horizontal="center" vertical="top"/>
    </xf>
    <xf numFmtId="1" fontId="12" fillId="8" borderId="12" xfId="1" applyNumberFormat="1" applyFont="1" applyFill="1" applyBorder="1" applyAlignment="1">
      <alignment horizontal="center" vertical="top" wrapText="1"/>
    </xf>
    <xf numFmtId="44" fontId="12" fillId="8" borderId="12" xfId="2" applyFont="1" applyFill="1" applyBorder="1" applyAlignment="1">
      <alignment horizontal="center" vertical="top" wrapText="1"/>
    </xf>
    <xf numFmtId="44" fontId="12" fillId="8" borderId="15" xfId="2" applyFont="1" applyFill="1" applyBorder="1" applyAlignment="1">
      <alignment horizontal="center" vertical="top" wrapText="1"/>
    </xf>
    <xf numFmtId="0" fontId="0" fillId="8" borderId="12" xfId="0" applyFont="1" applyFill="1" applyBorder="1" applyAlignment="1">
      <alignment horizontal="center" vertical="top" wrapText="1"/>
    </xf>
    <xf numFmtId="0" fontId="12" fillId="5" borderId="0" xfId="0" applyFont="1" applyFill="1" applyBorder="1" applyAlignment="1">
      <alignment horizontal="right" vertical="center" wrapText="1"/>
    </xf>
    <xf numFmtId="0" fontId="15" fillId="5" borderId="0" xfId="0" applyFont="1" applyFill="1" applyBorder="1" applyAlignment="1">
      <alignment horizontal="right" vertical="center" wrapText="1"/>
    </xf>
    <xf numFmtId="49" fontId="22" fillId="0" borderId="0" xfId="0" applyNumberFormat="1" applyFont="1" applyFill="1" applyBorder="1" applyAlignment="1">
      <alignment vertical="center"/>
    </xf>
    <xf numFmtId="0" fontId="11" fillId="6" borderId="7" xfId="2" applyNumberFormat="1" applyFont="1" applyFill="1" applyBorder="1" applyAlignment="1" applyProtection="1">
      <alignment vertical="top" wrapText="1"/>
      <protection locked="0"/>
    </xf>
    <xf numFmtId="0" fontId="11" fillId="6" borderId="12" xfId="2" applyNumberFormat="1" applyFont="1" applyFill="1" applyBorder="1" applyAlignment="1" applyProtection="1">
      <alignment vertical="top" wrapText="1"/>
      <protection locked="0"/>
    </xf>
    <xf numFmtId="0" fontId="10" fillId="8" borderId="12" xfId="0" applyFont="1" applyFill="1" applyBorder="1" applyAlignment="1">
      <alignment vertical="top" wrapText="1"/>
    </xf>
    <xf numFmtId="10" fontId="11" fillId="0" borderId="0" xfId="4" applyNumberFormat="1" applyFont="1" applyFill="1" applyBorder="1" applyAlignment="1" applyProtection="1">
      <alignment horizontal="center" vertical="top" wrapText="1"/>
    </xf>
    <xf numFmtId="0" fontId="18" fillId="2" borderId="0" xfId="0" applyFont="1" applyFill="1" applyBorder="1" applyAlignment="1" applyProtection="1">
      <alignment vertical="center"/>
    </xf>
    <xf numFmtId="0" fontId="21" fillId="0" borderId="0" xfId="0" applyFont="1" applyFill="1" applyBorder="1" applyAlignment="1" applyProtection="1">
      <alignment horizontal="left" vertical="top"/>
    </xf>
    <xf numFmtId="0" fontId="11" fillId="0" borderId="0" xfId="0" applyFont="1" applyFill="1" applyBorder="1" applyAlignment="1" applyProtection="1">
      <alignment vertical="top"/>
    </xf>
    <xf numFmtId="0" fontId="0" fillId="0" borderId="0" xfId="0" applyFont="1" applyFill="1" applyBorder="1" applyAlignment="1" applyProtection="1">
      <alignment vertical="top"/>
    </xf>
    <xf numFmtId="0" fontId="11" fillId="0" borderId="0" xfId="0" applyFont="1" applyFill="1" applyBorder="1" applyAlignment="1" applyProtection="1">
      <alignment horizontal="left" vertical="top"/>
    </xf>
    <xf numFmtId="0" fontId="12" fillId="5" borderId="0" xfId="0" applyFont="1" applyFill="1" applyBorder="1" applyAlignment="1" applyProtection="1">
      <alignment horizontal="right" vertical="center"/>
    </xf>
    <xf numFmtId="0" fontId="15" fillId="5" borderId="0" xfId="0" applyFont="1" applyFill="1" applyBorder="1" applyAlignment="1" applyProtection="1">
      <alignment horizontal="right" vertical="center"/>
    </xf>
    <xf numFmtId="0" fontId="19" fillId="0" borderId="0" xfId="0" applyFont="1" applyFill="1" applyBorder="1" applyAlignment="1" applyProtection="1">
      <alignment vertical="center" wrapText="1"/>
    </xf>
    <xf numFmtId="0" fontId="10" fillId="0" borderId="5" xfId="0" applyFont="1" applyFill="1" applyBorder="1" applyAlignment="1" applyProtection="1">
      <alignment horizontal="center" vertical="center" wrapText="1"/>
    </xf>
    <xf numFmtId="0" fontId="11" fillId="0" borderId="5" xfId="0" applyFont="1" applyFill="1" applyBorder="1" applyAlignment="1" applyProtection="1">
      <alignment horizontal="center" vertical="center" wrapText="1"/>
    </xf>
    <xf numFmtId="0" fontId="10" fillId="0" borderId="1" xfId="0" applyFont="1" applyFill="1" applyBorder="1" applyAlignment="1" applyProtection="1">
      <alignment horizontal="center" vertical="center"/>
    </xf>
    <xf numFmtId="0" fontId="11" fillId="0" borderId="0" xfId="0" applyFont="1" applyFill="1" applyBorder="1" applyAlignment="1" applyProtection="1">
      <alignment horizontal="center" vertical="top"/>
    </xf>
    <xf numFmtId="0" fontId="11" fillId="0" borderId="4" xfId="0" applyFont="1" applyFill="1" applyBorder="1" applyAlignment="1" applyProtection="1">
      <alignment horizontal="center" vertical="top" wrapText="1"/>
    </xf>
    <xf numFmtId="0" fontId="11" fillId="0" borderId="0" xfId="0" applyFont="1" applyFill="1" applyBorder="1" applyAlignment="1" applyProtection="1">
      <alignment horizontal="center" vertical="top" wrapText="1"/>
    </xf>
    <xf numFmtId="0" fontId="20" fillId="0" borderId="0" xfId="0" applyFont="1" applyFill="1" applyBorder="1" applyAlignment="1" applyProtection="1">
      <alignment vertical="top"/>
    </xf>
    <xf numFmtId="44" fontId="12" fillId="0" borderId="0" xfId="2" applyFont="1" applyFill="1" applyBorder="1" applyAlignment="1" applyProtection="1">
      <alignment vertical="top"/>
    </xf>
    <xf numFmtId="164" fontId="11" fillId="0" borderId="4" xfId="2" applyNumberFormat="1" applyFont="1" applyFill="1" applyBorder="1" applyAlignment="1" applyProtection="1">
      <alignment vertical="top"/>
    </xf>
    <xf numFmtId="164" fontId="11" fillId="0" borderId="3" xfId="2" applyNumberFormat="1" applyFont="1" applyFill="1" applyBorder="1" applyAlignment="1" applyProtection="1">
      <alignment vertical="top"/>
    </xf>
    <xf numFmtId="0" fontId="19" fillId="0" borderId="0" xfId="0" applyFont="1" applyFill="1" applyBorder="1" applyAlignment="1" applyProtection="1">
      <alignment horizontal="center" vertical="top" wrapText="1"/>
    </xf>
    <xf numFmtId="49" fontId="14" fillId="0" borderId="0" xfId="0" applyNumberFormat="1" applyFont="1" applyFill="1" applyBorder="1" applyAlignment="1" applyProtection="1">
      <alignment vertical="top"/>
    </xf>
    <xf numFmtId="37" fontId="0" fillId="0" borderId="0" xfId="0" applyNumberFormat="1" applyFont="1" applyFill="1" applyBorder="1" applyAlignment="1" applyProtection="1">
      <alignment vertical="top"/>
    </xf>
    <xf numFmtId="49" fontId="0" fillId="0" borderId="0" xfId="0" applyNumberFormat="1" applyFont="1" applyFill="1" applyBorder="1" applyAlignment="1" applyProtection="1">
      <alignment vertical="top"/>
    </xf>
    <xf numFmtId="0" fontId="12" fillId="0" borderId="0" xfId="0" applyFont="1" applyFill="1" applyBorder="1" applyAlignment="1" applyProtection="1">
      <alignment horizontal="right" vertical="top"/>
    </xf>
    <xf numFmtId="0" fontId="15" fillId="0" borderId="0" xfId="0" applyFont="1" applyFill="1" applyBorder="1" applyAlignment="1" applyProtection="1">
      <alignment vertical="top"/>
    </xf>
    <xf numFmtId="0" fontId="12" fillId="0" borderId="0" xfId="0" applyFont="1" applyFill="1" applyBorder="1" applyAlignment="1" applyProtection="1">
      <alignment horizontal="left" vertical="top"/>
    </xf>
    <xf numFmtId="0" fontId="11" fillId="0" borderId="0" xfId="0" applyFont="1" applyFill="1" applyBorder="1" applyAlignment="1" applyProtection="1">
      <alignment horizontal="right" vertical="top"/>
    </xf>
    <xf numFmtId="44" fontId="11" fillId="0" borderId="0" xfId="2" applyFont="1" applyFill="1" applyBorder="1" applyAlignment="1" applyProtection="1">
      <alignment vertical="top" wrapText="1"/>
    </xf>
    <xf numFmtId="164" fontId="11" fillId="0" borderId="0" xfId="2" applyNumberFormat="1" applyFont="1" applyFill="1" applyBorder="1" applyAlignment="1" applyProtection="1">
      <alignment vertical="top" wrapText="1"/>
    </xf>
    <xf numFmtId="0" fontId="9" fillId="0" borderId="0" xfId="3" applyFill="1" applyBorder="1" applyAlignment="1">
      <alignment vertical="top"/>
    </xf>
    <xf numFmtId="1" fontId="12" fillId="0" borderId="12" xfId="1" applyNumberFormat="1" applyFont="1" applyBorder="1" applyAlignment="1" applyProtection="1">
      <alignment vertical="top"/>
      <protection locked="0"/>
    </xf>
    <xf numFmtId="168" fontId="12" fillId="0" borderId="12" xfId="2" applyNumberFormat="1" applyFont="1" applyFill="1" applyBorder="1" applyAlignment="1" applyProtection="1">
      <alignment vertical="top"/>
      <protection locked="0"/>
    </xf>
    <xf numFmtId="168" fontId="12" fillId="0" borderId="12" xfId="2" applyNumberFormat="1" applyFont="1" applyFill="1" applyBorder="1" applyAlignment="1" applyProtection="1">
      <alignment vertical="top"/>
    </xf>
    <xf numFmtId="168" fontId="12" fillId="7" borderId="12" xfId="2" applyNumberFormat="1" applyFont="1" applyFill="1" applyBorder="1" applyAlignment="1" applyProtection="1">
      <alignment vertical="top"/>
      <protection locked="0"/>
    </xf>
    <xf numFmtId="168" fontId="12" fillId="6" borderId="12" xfId="2" applyNumberFormat="1" applyFont="1" applyFill="1" applyBorder="1" applyAlignment="1" applyProtection="1">
      <alignment vertical="top"/>
      <protection locked="0"/>
    </xf>
    <xf numFmtId="168" fontId="11" fillId="7" borderId="17" xfId="1" applyNumberFormat="1" applyFont="1" applyFill="1" applyBorder="1" applyAlignment="1" applyProtection="1">
      <alignment vertical="top"/>
    </xf>
    <xf numFmtId="168" fontId="11" fillId="6" borderId="17" xfId="1" applyNumberFormat="1" applyFont="1" applyFill="1" applyBorder="1" applyAlignment="1" applyProtection="1">
      <alignment vertical="top"/>
    </xf>
    <xf numFmtId="168" fontId="11" fillId="6" borderId="23" xfId="1" applyNumberFormat="1" applyFont="1" applyFill="1" applyBorder="1" applyAlignment="1" applyProtection="1">
      <alignment vertical="top"/>
    </xf>
    <xf numFmtId="168" fontId="0" fillId="0" borderId="21" xfId="0" applyNumberFormat="1" applyFont="1" applyFill="1" applyBorder="1" applyAlignment="1" applyProtection="1">
      <alignment horizontal="left" vertical="top" wrapText="1"/>
    </xf>
    <xf numFmtId="168" fontId="12" fillId="0" borderId="12" xfId="2" applyNumberFormat="1" applyFont="1" applyFill="1" applyBorder="1" applyAlignment="1">
      <alignment vertical="top"/>
    </xf>
    <xf numFmtId="168" fontId="12" fillId="6" borderId="12" xfId="2" applyNumberFormat="1" applyFont="1" applyFill="1" applyBorder="1" applyAlignment="1" applyProtection="1">
      <alignment vertical="top" wrapText="1"/>
      <protection locked="0"/>
    </xf>
    <xf numFmtId="168" fontId="11" fillId="6" borderId="19" xfId="1" applyNumberFormat="1" applyFont="1" applyFill="1" applyBorder="1" applyAlignment="1" applyProtection="1">
      <alignment vertical="top"/>
    </xf>
    <xf numFmtId="168" fontId="12" fillId="0" borderId="15" xfId="2" applyNumberFormat="1" applyFont="1" applyFill="1" applyBorder="1" applyAlignment="1" applyProtection="1">
      <alignment vertical="top"/>
    </xf>
    <xf numFmtId="168" fontId="11" fillId="0" borderId="12" xfId="0" applyNumberFormat="1" applyFont="1" applyFill="1" applyBorder="1" applyAlignment="1">
      <alignment horizontal="right" vertical="top"/>
    </xf>
    <xf numFmtId="168" fontId="11" fillId="0" borderId="12" xfId="1" applyNumberFormat="1" applyFont="1" applyFill="1" applyBorder="1" applyAlignment="1" applyProtection="1">
      <alignment vertical="top"/>
    </xf>
    <xf numFmtId="168" fontId="11" fillId="7" borderId="12" xfId="1" applyNumberFormat="1" applyFont="1" applyFill="1" applyBorder="1" applyAlignment="1" applyProtection="1">
      <alignment vertical="top"/>
    </xf>
    <xf numFmtId="168" fontId="11" fillId="6" borderId="12" xfId="1" applyNumberFormat="1" applyFont="1" applyFill="1" applyBorder="1" applyAlignment="1" applyProtection="1">
      <alignment vertical="top"/>
    </xf>
    <xf numFmtId="168" fontId="11" fillId="0" borderId="17" xfId="1" applyNumberFormat="1" applyFont="1" applyFill="1" applyBorder="1" applyAlignment="1" applyProtection="1">
      <alignment vertical="top"/>
    </xf>
    <xf numFmtId="169" fontId="25" fillId="5" borderId="0" xfId="0" applyNumberFormat="1" applyFont="1" applyFill="1" applyBorder="1" applyAlignment="1" applyProtection="1">
      <alignment vertical="top"/>
    </xf>
    <xf numFmtId="168" fontId="11" fillId="0" borderId="0" xfId="4" applyNumberFormat="1" applyFont="1" applyFill="1" applyBorder="1" applyAlignment="1" applyProtection="1">
      <alignment horizontal="center" vertical="top" wrapText="1"/>
    </xf>
    <xf numFmtId="168" fontId="16" fillId="5" borderId="0" xfId="2" applyNumberFormat="1" applyFont="1" applyFill="1" applyBorder="1" applyAlignment="1" applyProtection="1">
      <alignment horizontal="left" vertical="top" wrapText="1"/>
    </xf>
    <xf numFmtId="0" fontId="21" fillId="0" borderId="0" xfId="0" applyFont="1" applyFill="1" applyBorder="1" applyAlignment="1">
      <alignment horizontal="center" wrapText="1"/>
    </xf>
    <xf numFmtId="0" fontId="9" fillId="0" borderId="0" xfId="3"/>
    <xf numFmtId="0" fontId="11" fillId="0" borderId="0" xfId="0" applyFont="1" applyFill="1" applyBorder="1" applyAlignment="1">
      <alignment horizontal="right" vertical="top"/>
    </xf>
    <xf numFmtId="49" fontId="14" fillId="0" borderId="12" xfId="0" applyNumberFormat="1" applyFont="1" applyBorder="1"/>
    <xf numFmtId="49" fontId="22" fillId="5" borderId="2" xfId="0" applyNumberFormat="1" applyFont="1" applyFill="1" applyBorder="1" applyAlignment="1">
      <alignment horizontal="left" vertical="center"/>
    </xf>
    <xf numFmtId="49" fontId="22" fillId="5" borderId="13" xfId="0" applyNumberFormat="1" applyFont="1" applyFill="1" applyBorder="1" applyAlignment="1">
      <alignment horizontal="left" vertical="center"/>
    </xf>
    <xf numFmtId="0" fontId="10" fillId="8" borderId="14" xfId="0" applyFont="1" applyFill="1" applyBorder="1" applyAlignment="1">
      <alignment horizontal="center" vertical="center"/>
    </xf>
    <xf numFmtId="0" fontId="0" fillId="8" borderId="13" xfId="0" applyFont="1" applyFill="1" applyBorder="1" applyAlignment="1"/>
    <xf numFmtId="0" fontId="0" fillId="8" borderId="15" xfId="0" applyFont="1" applyFill="1" applyBorder="1" applyAlignment="1"/>
    <xf numFmtId="0" fontId="9" fillId="0" borderId="0" xfId="3" applyAlignment="1"/>
    <xf numFmtId="0" fontId="9" fillId="0" borderId="0" xfId="3"/>
    <xf numFmtId="49" fontId="28" fillId="8" borderId="14" xfId="0" applyNumberFormat="1" applyFont="1" applyFill="1" applyBorder="1" applyAlignment="1">
      <alignment horizontal="center" vertical="top"/>
    </xf>
    <xf numFmtId="49" fontId="28" fillId="8" borderId="13" xfId="0" applyNumberFormat="1" applyFont="1" applyFill="1" applyBorder="1" applyAlignment="1">
      <alignment horizontal="center" vertical="top"/>
    </xf>
    <xf numFmtId="49" fontId="26" fillId="8" borderId="14" xfId="0" applyNumberFormat="1" applyFont="1" applyFill="1" applyBorder="1" applyAlignment="1">
      <alignment horizontal="center" vertical="top"/>
    </xf>
    <xf numFmtId="49" fontId="26" fillId="8" borderId="13" xfId="0" applyNumberFormat="1" applyFont="1" applyFill="1" applyBorder="1" applyAlignment="1">
      <alignment horizontal="center" vertical="top"/>
    </xf>
    <xf numFmtId="49" fontId="26" fillId="8" borderId="15" xfId="0" applyNumberFormat="1" applyFont="1" applyFill="1" applyBorder="1" applyAlignment="1">
      <alignment horizontal="center" vertical="top"/>
    </xf>
    <xf numFmtId="49" fontId="26" fillId="8" borderId="14" xfId="0" applyNumberFormat="1" applyFont="1" applyFill="1" applyBorder="1" applyAlignment="1">
      <alignment horizontal="center" vertical="top" wrapText="1"/>
    </xf>
    <xf numFmtId="49" fontId="26" fillId="8" borderId="13" xfId="0" applyNumberFormat="1" applyFont="1" applyFill="1" applyBorder="1" applyAlignment="1">
      <alignment horizontal="center" vertical="top" wrapText="1"/>
    </xf>
    <xf numFmtId="0" fontId="21" fillId="0" borderId="0" xfId="0" applyFont="1" applyFill="1" applyBorder="1" applyAlignment="1">
      <alignment horizontal="center" wrapText="1"/>
    </xf>
    <xf numFmtId="0" fontId="19" fillId="4" borderId="14" xfId="0" applyFont="1" applyFill="1" applyBorder="1" applyAlignment="1">
      <alignment horizontal="center" vertical="center" wrapText="1"/>
    </xf>
    <xf numFmtId="0" fontId="19" fillId="4" borderId="13" xfId="0" applyFont="1" applyFill="1" applyBorder="1" applyAlignment="1">
      <alignment horizontal="center" vertical="center" wrapText="1"/>
    </xf>
    <xf numFmtId="0" fontId="19" fillId="4" borderId="15" xfId="0" applyFont="1" applyFill="1" applyBorder="1" applyAlignment="1">
      <alignment horizontal="center" vertical="center" wrapText="1"/>
    </xf>
    <xf numFmtId="0" fontId="10" fillId="6" borderId="14" xfId="0" applyFont="1" applyFill="1" applyBorder="1" applyAlignment="1">
      <alignment horizontal="center" vertical="center"/>
    </xf>
    <xf numFmtId="0" fontId="0" fillId="0" borderId="13" xfId="0" applyFont="1" applyBorder="1" applyAlignment="1"/>
    <xf numFmtId="0" fontId="0" fillId="0" borderId="15" xfId="0" applyFont="1" applyBorder="1" applyAlignment="1"/>
    <xf numFmtId="0" fontId="22" fillId="5" borderId="2" xfId="0" applyFont="1" applyFill="1" applyBorder="1" applyAlignment="1">
      <alignment horizontal="left" vertical="center"/>
    </xf>
    <xf numFmtId="0" fontId="22" fillId="5" borderId="13" xfId="0" applyFont="1" applyFill="1" applyBorder="1" applyAlignment="1">
      <alignment horizontal="left" vertical="center"/>
    </xf>
    <xf numFmtId="0" fontId="26" fillId="0" borderId="10" xfId="0" applyFont="1" applyFill="1" applyBorder="1" applyAlignment="1">
      <alignment horizontal="center" vertical="center"/>
    </xf>
    <xf numFmtId="0" fontId="26" fillId="0" borderId="2" xfId="0" applyFont="1" applyFill="1" applyBorder="1" applyAlignment="1">
      <alignment horizontal="center" vertical="center"/>
    </xf>
    <xf numFmtId="0" fontId="26" fillId="0" borderId="8" xfId="0" applyFont="1" applyFill="1" applyBorder="1" applyAlignment="1">
      <alignment horizontal="center" vertical="center"/>
    </xf>
    <xf numFmtId="0" fontId="26" fillId="8" borderId="10" xfId="0" applyFont="1" applyFill="1" applyBorder="1" applyAlignment="1">
      <alignment horizontal="center" vertical="center"/>
    </xf>
    <xf numFmtId="0" fontId="26" fillId="8" borderId="2" xfId="0" applyFont="1" applyFill="1" applyBorder="1" applyAlignment="1">
      <alignment horizontal="center" vertical="center"/>
    </xf>
    <xf numFmtId="0" fontId="11" fillId="0" borderId="0" xfId="0" applyFont="1" applyFill="1" applyBorder="1" applyAlignment="1">
      <alignment horizontal="right" vertical="top"/>
    </xf>
    <xf numFmtId="0" fontId="19" fillId="4" borderId="9" xfId="0" applyFont="1" applyFill="1" applyBorder="1" applyAlignment="1">
      <alignment horizontal="center" vertical="center" wrapText="1"/>
    </xf>
    <xf numFmtId="0" fontId="19" fillId="4" borderId="1" xfId="0" applyFont="1" applyFill="1" applyBorder="1" applyAlignment="1">
      <alignment horizontal="center" vertical="center" wrapText="1"/>
    </xf>
    <xf numFmtId="0" fontId="19" fillId="4" borderId="11" xfId="0" applyFont="1" applyFill="1" applyBorder="1" applyAlignment="1">
      <alignment horizontal="center" vertical="center" wrapText="1"/>
    </xf>
    <xf numFmtId="0" fontId="0" fillId="6" borderId="13" xfId="0" applyFont="1" applyFill="1" applyBorder="1" applyAlignment="1">
      <alignment horizontal="center"/>
    </xf>
    <xf numFmtId="0" fontId="0" fillId="6" borderId="15" xfId="0" applyFont="1" applyFill="1" applyBorder="1" applyAlignment="1">
      <alignment horizontal="center"/>
    </xf>
    <xf numFmtId="0" fontId="0" fillId="8" borderId="13" xfId="0" applyFont="1" applyFill="1" applyBorder="1" applyAlignment="1">
      <alignment horizontal="center"/>
    </xf>
    <xf numFmtId="0" fontId="0" fillId="8" borderId="15" xfId="0" applyFont="1" applyFill="1" applyBorder="1" applyAlignment="1">
      <alignment horizontal="center"/>
    </xf>
    <xf numFmtId="0" fontId="11" fillId="5" borderId="3" xfId="0" applyFont="1" applyFill="1" applyBorder="1" applyAlignment="1">
      <alignment horizontal="center" wrapText="1"/>
    </xf>
    <xf numFmtId="0" fontId="11" fillId="5" borderId="0" xfId="0" applyFont="1" applyFill="1" applyBorder="1" applyAlignment="1">
      <alignment horizontal="center" wrapText="1"/>
    </xf>
    <xf numFmtId="0" fontId="10" fillId="8" borderId="13" xfId="0" applyFont="1" applyFill="1" applyBorder="1" applyAlignment="1">
      <alignment horizontal="center" vertical="center"/>
    </xf>
    <xf numFmtId="0" fontId="10" fillId="8" borderId="15" xfId="0" applyFont="1" applyFill="1" applyBorder="1" applyAlignment="1">
      <alignment horizontal="center" vertical="center"/>
    </xf>
    <xf numFmtId="0" fontId="10" fillId="6" borderId="13" xfId="0" applyFont="1" applyFill="1" applyBorder="1" applyAlignment="1">
      <alignment horizontal="center" vertical="center"/>
    </xf>
    <xf numFmtId="0" fontId="10" fillId="6" borderId="15" xfId="0" applyFont="1" applyFill="1" applyBorder="1" applyAlignment="1">
      <alignment horizontal="center" vertical="center"/>
    </xf>
    <xf numFmtId="0" fontId="26" fillId="8" borderId="14" xfId="0" applyFont="1" applyFill="1" applyBorder="1" applyAlignment="1">
      <alignment horizontal="center" vertical="center" wrapText="1"/>
    </xf>
    <xf numFmtId="0" fontId="26" fillId="8" borderId="13" xfId="0" applyFont="1" applyFill="1" applyBorder="1" applyAlignment="1">
      <alignment horizontal="center" vertical="center" wrapText="1"/>
    </xf>
    <xf numFmtId="0" fontId="27" fillId="8" borderId="14" xfId="0" applyFont="1" applyFill="1" applyBorder="1" applyAlignment="1">
      <alignment horizontal="center" vertical="center" wrapText="1"/>
    </xf>
    <xf numFmtId="0" fontId="27" fillId="8" borderId="13" xfId="0" applyFont="1" applyFill="1" applyBorder="1" applyAlignment="1">
      <alignment horizontal="center" vertical="center" wrapText="1"/>
    </xf>
    <xf numFmtId="49" fontId="26" fillId="8" borderId="14" xfId="0" applyNumberFormat="1" applyFont="1" applyFill="1" applyBorder="1" applyAlignment="1">
      <alignment horizontal="center" vertical="center"/>
    </xf>
    <xf numFmtId="49" fontId="26" fillId="8" borderId="13" xfId="0" applyNumberFormat="1" applyFont="1" applyFill="1" applyBorder="1" applyAlignment="1">
      <alignment horizontal="center" vertical="center"/>
    </xf>
    <xf numFmtId="0" fontId="9" fillId="0" borderId="0" xfId="3" applyFill="1" applyBorder="1" applyAlignment="1">
      <alignment horizontal="left" vertical="top" wrapText="1"/>
    </xf>
    <xf numFmtId="0" fontId="9" fillId="0" borderId="0" xfId="3" applyAlignment="1">
      <alignment vertical="top"/>
    </xf>
    <xf numFmtId="0" fontId="21" fillId="0" borderId="0" xfId="0" applyFont="1" applyFill="1" applyBorder="1" applyAlignment="1" applyProtection="1">
      <alignment horizontal="center" wrapText="1"/>
    </xf>
    <xf numFmtId="0" fontId="22" fillId="5" borderId="2" xfId="0" applyFont="1" applyFill="1" applyBorder="1" applyAlignment="1" applyProtection="1">
      <alignment horizontal="left" vertical="center"/>
    </xf>
    <xf numFmtId="0" fontId="10" fillId="0" borderId="18" xfId="0" applyFont="1" applyFill="1" applyBorder="1" applyAlignment="1" applyProtection="1">
      <alignment horizontal="right" vertical="top"/>
    </xf>
    <xf numFmtId="0" fontId="10" fillId="0" borderId="22" xfId="0" applyFont="1" applyFill="1" applyBorder="1" applyAlignment="1" applyProtection="1">
      <alignment horizontal="right" vertical="top"/>
    </xf>
    <xf numFmtId="0" fontId="12" fillId="6" borderId="12" xfId="2" applyNumberFormat="1" applyFont="1" applyFill="1" applyBorder="1" applyAlignment="1" applyProtection="1">
      <alignment horizontal="left" vertical="top" wrapText="1"/>
      <protection locked="0"/>
    </xf>
    <xf numFmtId="0" fontId="12" fillId="0" borderId="12" xfId="0" applyFont="1" applyFill="1" applyBorder="1" applyAlignment="1" applyProtection="1">
      <alignment vertical="center"/>
    </xf>
    <xf numFmtId="1" fontId="12" fillId="0" borderId="12" xfId="1" applyNumberFormat="1" applyFont="1" applyFill="1" applyBorder="1" applyAlignment="1" applyProtection="1">
      <alignment vertical="center"/>
      <protection locked="0"/>
    </xf>
    <xf numFmtId="168" fontId="12" fillId="0" borderId="12" xfId="2" applyNumberFormat="1" applyFont="1" applyFill="1" applyBorder="1" applyAlignment="1" applyProtection="1">
      <alignment vertical="center"/>
      <protection locked="0"/>
    </xf>
    <xf numFmtId="168" fontId="12" fillId="0" borderId="12" xfId="2" applyNumberFormat="1" applyFont="1" applyFill="1" applyBorder="1" applyAlignment="1" applyProtection="1">
      <alignment vertical="center"/>
    </xf>
    <xf numFmtId="168" fontId="12" fillId="7" borderId="12" xfId="2" applyNumberFormat="1" applyFont="1" applyFill="1" applyBorder="1" applyAlignment="1" applyProtection="1">
      <alignment vertical="center"/>
      <protection locked="0"/>
    </xf>
    <xf numFmtId="168" fontId="12" fillId="6" borderId="12" xfId="2" applyNumberFormat="1" applyFont="1" applyFill="1" applyBorder="1" applyAlignment="1" applyProtection="1">
      <alignment vertical="center"/>
      <protection locked="0"/>
    </xf>
    <xf numFmtId="0" fontId="0" fillId="0" borderId="25" xfId="0" applyFont="1" applyFill="1" applyBorder="1" applyAlignment="1" applyProtection="1">
      <alignment vertical="top"/>
    </xf>
    <xf numFmtId="0" fontId="16" fillId="0" borderId="15" xfId="0" applyFont="1" applyFill="1" applyBorder="1" applyAlignment="1" applyProtection="1">
      <alignment horizontal="left" vertical="top" wrapText="1"/>
      <protection locked="0"/>
    </xf>
    <xf numFmtId="43" fontId="12" fillId="0" borderId="12" xfId="1" applyFont="1" applyFill="1" applyBorder="1" applyAlignment="1" applyProtection="1">
      <protection locked="0"/>
    </xf>
    <xf numFmtId="0" fontId="0" fillId="6" borderId="12" xfId="0" applyNumberFormat="1" applyFont="1" applyFill="1" applyBorder="1" applyAlignment="1" applyProtection="1">
      <protection locked="0"/>
    </xf>
    <xf numFmtId="3" fontId="0" fillId="5" borderId="0" xfId="0" applyNumberFormat="1" applyFont="1" applyFill="1" applyBorder="1" applyAlignment="1" applyProtection="1">
      <alignment horizontal="right" vertical="top"/>
    </xf>
    <xf numFmtId="168" fontId="11" fillId="0" borderId="5" xfId="1" applyNumberFormat="1" applyFont="1" applyFill="1" applyBorder="1" applyAlignment="1" applyProtection="1">
      <alignment vertical="top"/>
    </xf>
    <xf numFmtId="168" fontId="11" fillId="7" borderId="5" xfId="1" applyNumberFormat="1" applyFont="1" applyFill="1" applyBorder="1" applyAlignment="1" applyProtection="1">
      <alignment vertical="top"/>
    </xf>
    <xf numFmtId="168" fontId="11" fillId="6" borderId="5" xfId="2" applyNumberFormat="1" applyFont="1" applyFill="1" applyBorder="1" applyAlignment="1" applyProtection="1">
      <alignment vertical="top"/>
    </xf>
    <xf numFmtId="0" fontId="11" fillId="6" borderId="5" xfId="2" applyNumberFormat="1" applyFont="1" applyFill="1" applyBorder="1" applyAlignment="1">
      <alignment vertical="top" wrapText="1"/>
    </xf>
    <xf numFmtId="168" fontId="11" fillId="7" borderId="5" xfId="2" applyNumberFormat="1" applyFont="1" applyFill="1" applyBorder="1" applyAlignment="1" applyProtection="1">
      <alignment vertical="top"/>
    </xf>
    <xf numFmtId="168" fontId="11" fillId="0" borderId="5" xfId="0" applyNumberFormat="1" applyFont="1" applyFill="1" applyBorder="1" applyAlignment="1">
      <alignment horizontal="right" vertical="top"/>
    </xf>
    <xf numFmtId="168" fontId="11" fillId="6" borderId="5" xfId="1" applyNumberFormat="1" applyFont="1" applyFill="1" applyBorder="1" applyAlignment="1" applyProtection="1">
      <alignment vertical="top"/>
    </xf>
    <xf numFmtId="168" fontId="11" fillId="6" borderId="12" xfId="2" applyNumberFormat="1" applyFont="1" applyFill="1" applyBorder="1" applyAlignment="1" applyProtection="1">
      <alignment vertical="top"/>
    </xf>
    <xf numFmtId="168" fontId="11" fillId="6" borderId="12" xfId="2" applyNumberFormat="1" applyFont="1" applyFill="1" applyBorder="1" applyAlignment="1" applyProtection="1">
      <alignment vertical="top" wrapText="1"/>
    </xf>
    <xf numFmtId="0" fontId="12" fillId="0" borderId="12" xfId="0" applyFont="1" applyBorder="1" applyAlignment="1" applyProtection="1">
      <alignment vertical="top"/>
      <protection locked="0"/>
    </xf>
    <xf numFmtId="168" fontId="12" fillId="0" borderId="4" xfId="2" applyNumberFormat="1" applyFont="1" applyFill="1" applyBorder="1" applyAlignment="1" applyProtection="1">
      <alignment vertical="top"/>
    </xf>
    <xf numFmtId="168" fontId="12" fillId="0" borderId="3" xfId="2" applyNumberFormat="1" applyFont="1" applyFill="1" applyBorder="1" applyAlignment="1" applyProtection="1">
      <alignment vertical="top"/>
    </xf>
    <xf numFmtId="168" fontId="12" fillId="9" borderId="4" xfId="1" applyNumberFormat="1" applyFont="1" applyFill="1" applyBorder="1" applyAlignment="1" applyProtection="1">
      <alignment vertical="top"/>
    </xf>
    <xf numFmtId="168" fontId="12" fillId="9" borderId="3" xfId="1" applyNumberFormat="1" applyFont="1" applyFill="1" applyBorder="1" applyAlignment="1" applyProtection="1">
      <alignment vertical="top"/>
    </xf>
    <xf numFmtId="168" fontId="12" fillId="9" borderId="4" xfId="2" applyNumberFormat="1" applyFont="1" applyFill="1" applyBorder="1" applyAlignment="1" applyProtection="1">
      <alignment vertical="top"/>
    </xf>
    <xf numFmtId="168" fontId="12" fillId="9" borderId="3" xfId="2" applyNumberFormat="1" applyFont="1" applyFill="1" applyBorder="1" applyAlignment="1" applyProtection="1">
      <alignment vertical="top"/>
    </xf>
    <xf numFmtId="168" fontId="12" fillId="0" borderId="7" xfId="2" applyNumberFormat="1" applyFont="1" applyFill="1" applyBorder="1" applyAlignment="1" applyProtection="1">
      <alignment vertical="top"/>
    </xf>
    <xf numFmtId="168" fontId="11" fillId="0" borderId="16" xfId="1" applyNumberFormat="1" applyFont="1" applyFill="1" applyBorder="1" applyAlignment="1" applyProtection="1">
      <alignment vertical="top"/>
    </xf>
    <xf numFmtId="168" fontId="11" fillId="0" borderId="24" xfId="1" applyNumberFormat="1" applyFont="1" applyFill="1" applyBorder="1" applyAlignment="1" applyProtection="1">
      <alignment vertical="top"/>
    </xf>
    <xf numFmtId="168" fontId="10" fillId="0" borderId="19" xfId="0" applyNumberFormat="1" applyFont="1" applyFill="1" applyBorder="1" applyAlignment="1" applyProtection="1">
      <alignment horizontal="left" vertical="top"/>
    </xf>
    <xf numFmtId="0" fontId="34" fillId="0" borderId="0" xfId="0" applyFont="1" applyFill="1" applyBorder="1" applyAlignment="1" applyProtection="1">
      <alignment vertical="top"/>
    </xf>
    <xf numFmtId="168" fontId="11" fillId="0" borderId="4" xfId="2" applyNumberFormat="1" applyFont="1" applyFill="1" applyBorder="1" applyAlignment="1" applyProtection="1">
      <alignment vertical="top"/>
    </xf>
    <xf numFmtId="168" fontId="11" fillId="0" borderId="5" xfId="2" applyNumberFormat="1" applyFont="1" applyFill="1" applyBorder="1" applyAlignment="1" applyProtection="1">
      <alignment vertical="top"/>
    </xf>
    <xf numFmtId="49" fontId="22" fillId="5" borderId="2" xfId="0" applyNumberFormat="1" applyFont="1" applyFill="1" applyBorder="1" applyAlignment="1" applyProtection="1">
      <alignment horizontal="left" vertical="center"/>
    </xf>
    <xf numFmtId="49" fontId="15" fillId="0" borderId="0" xfId="0" applyNumberFormat="1" applyFont="1" applyAlignment="1">
      <alignment vertical="top"/>
    </xf>
    <xf numFmtId="49" fontId="22" fillId="0" borderId="0" xfId="0" applyNumberFormat="1" applyFont="1" applyAlignment="1">
      <alignment vertical="center"/>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6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rco.wa.gov/doc_pages/manuals_by_number.shtml" TargetMode="External"/><Relationship Id="rId2" Type="http://schemas.openxmlformats.org/officeDocument/2006/relationships/hyperlink" Target="http://www.rco.wa.gov/doc_pages/manuals_by_number.shtml" TargetMode="External"/><Relationship Id="rId1" Type="http://schemas.openxmlformats.org/officeDocument/2006/relationships/hyperlink" Target="http://www.rco.wa.gov/doc_pages/manuals_by_number.s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www.rco.wa.gov/doc_pages/manuals_by_number.shtml"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s://www.rco.wa.gov/documents/manuals&amp;forms/Manual_18.pdf"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4.bin"/><Relationship Id="rId1" Type="http://schemas.openxmlformats.org/officeDocument/2006/relationships/hyperlink" Target="https://www.rco.wa.gov/documents/manuals&amp;forms/Manual_5.pdf"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26"/>
  <sheetViews>
    <sheetView showGridLines="0" workbookViewId="0">
      <selection activeCell="I33" sqref="I33"/>
    </sheetView>
  </sheetViews>
  <sheetFormatPr defaultRowHeight="15"/>
  <cols>
    <col min="1" max="1" width="6.28515625" style="44" customWidth="1"/>
    <col min="2" max="2" width="15.28515625" style="46" customWidth="1"/>
  </cols>
  <sheetData>
    <row r="1" spans="1:2">
      <c r="A1" s="41" t="s">
        <v>0</v>
      </c>
    </row>
    <row r="2" spans="1:2" s="22" customFormat="1">
      <c r="A2" s="42" t="s">
        <v>1</v>
      </c>
      <c r="B2" s="47"/>
    </row>
    <row r="3" spans="1:2" s="22" customFormat="1">
      <c r="A3" s="42" t="s">
        <v>2</v>
      </c>
      <c r="B3" s="47"/>
    </row>
    <row r="4" spans="1:2" s="22" customFormat="1">
      <c r="A4" s="42" t="s">
        <v>3</v>
      </c>
      <c r="B4" s="47"/>
    </row>
    <row r="5" spans="1:2" s="22" customFormat="1">
      <c r="A5" s="42" t="s">
        <v>4</v>
      </c>
      <c r="B5" s="47"/>
    </row>
    <row r="6" spans="1:2" s="22" customFormat="1">
      <c r="A6" s="43" t="s">
        <v>5</v>
      </c>
      <c r="B6" s="46" t="s">
        <v>6</v>
      </c>
    </row>
    <row r="7" spans="1:2">
      <c r="A7" s="43" t="s">
        <v>5</v>
      </c>
      <c r="B7" s="46" t="s">
        <v>7</v>
      </c>
    </row>
    <row r="8" spans="1:2">
      <c r="A8" s="43" t="s">
        <v>5</v>
      </c>
      <c r="B8" s="46" t="s">
        <v>8</v>
      </c>
    </row>
    <row r="9" spans="1:2">
      <c r="A9" s="43" t="s">
        <v>5</v>
      </c>
      <c r="B9" s="46" t="s">
        <v>9</v>
      </c>
    </row>
    <row r="10" spans="1:2">
      <c r="A10" s="43" t="s">
        <v>5</v>
      </c>
      <c r="B10" s="46" t="s">
        <v>10</v>
      </c>
    </row>
    <row r="11" spans="1:2">
      <c r="A11" s="43" t="s">
        <v>5</v>
      </c>
      <c r="B11" s="46" t="s">
        <v>11</v>
      </c>
    </row>
    <row r="12" spans="1:2">
      <c r="A12" s="43" t="s">
        <v>5</v>
      </c>
      <c r="B12" s="46" t="s">
        <v>12</v>
      </c>
    </row>
    <row r="13" spans="1:2">
      <c r="A13" s="43" t="s">
        <v>5</v>
      </c>
      <c r="B13" s="46" t="s">
        <v>13</v>
      </c>
    </row>
    <row r="14" spans="1:2">
      <c r="A14" s="43"/>
    </row>
    <row r="15" spans="1:2">
      <c r="A15" s="43"/>
    </row>
    <row r="16" spans="1:2">
      <c r="A16" s="43" t="s">
        <v>5</v>
      </c>
      <c r="B16" s="46" t="s">
        <v>14</v>
      </c>
    </row>
    <row r="17" spans="1:10">
      <c r="B17" s="46" t="s">
        <v>15</v>
      </c>
      <c r="D17" s="261" t="s">
        <v>16</v>
      </c>
    </row>
    <row r="18" spans="1:10">
      <c r="B18" s="46" t="s">
        <v>17</v>
      </c>
      <c r="D18" s="261" t="s">
        <v>18</v>
      </c>
    </row>
    <row r="19" spans="1:10">
      <c r="B19" s="46" t="s">
        <v>19</v>
      </c>
      <c r="D19" s="261" t="s">
        <v>20</v>
      </c>
    </row>
    <row r="22" spans="1:10">
      <c r="A22" s="34" t="s">
        <v>21</v>
      </c>
      <c r="B22" s="36"/>
      <c r="C22" s="36"/>
      <c r="D22" s="36"/>
      <c r="E22" s="36"/>
      <c r="F22" s="36"/>
      <c r="G22" s="36"/>
      <c r="H22" s="35"/>
      <c r="I22" s="35"/>
      <c r="J22" s="33"/>
    </row>
    <row r="23" spans="1:10" s="37" customFormat="1" ht="20.25" customHeight="1">
      <c r="A23" s="44"/>
      <c r="B23" s="52" t="s">
        <v>22</v>
      </c>
      <c r="C23" s="264" t="s">
        <v>23</v>
      </c>
      <c r="D23" s="264"/>
      <c r="E23" s="264"/>
      <c r="F23" s="264"/>
      <c r="G23" s="264"/>
      <c r="H23" s="38"/>
      <c r="I23" s="38"/>
      <c r="J23" s="39"/>
    </row>
    <row r="24" spans="1:10" s="37" customFormat="1" ht="20.25" customHeight="1">
      <c r="A24" s="44"/>
      <c r="B24" s="53" t="s">
        <v>24</v>
      </c>
      <c r="C24" s="264" t="s">
        <v>25</v>
      </c>
      <c r="D24" s="264"/>
      <c r="E24" s="264"/>
      <c r="F24" s="264"/>
      <c r="G24" s="264"/>
      <c r="H24" s="38"/>
      <c r="I24" s="38"/>
      <c r="J24" s="39"/>
    </row>
    <row r="25" spans="1:10" s="37" customFormat="1" ht="20.25" customHeight="1">
      <c r="A25" s="44"/>
      <c r="B25" s="52" t="s">
        <v>26</v>
      </c>
      <c r="C25" s="264" t="s">
        <v>27</v>
      </c>
      <c r="D25" s="264"/>
      <c r="E25" s="264"/>
      <c r="F25" s="264"/>
      <c r="G25" s="264"/>
      <c r="H25" s="38"/>
      <c r="I25" s="38"/>
      <c r="J25" s="39"/>
    </row>
    <row r="26" spans="1:10">
      <c r="A26" s="45"/>
      <c r="B26" s="48"/>
      <c r="C26" s="35"/>
      <c r="D26" s="35"/>
      <c r="E26" s="35"/>
      <c r="F26" s="35"/>
      <c r="G26" s="35"/>
      <c r="H26" s="35"/>
      <c r="I26" s="35"/>
      <c r="J26" s="33"/>
    </row>
  </sheetData>
  <mergeCells count="3">
    <mergeCell ref="C25:G25"/>
    <mergeCell ref="C23:G23"/>
    <mergeCell ref="C24:G24"/>
  </mergeCells>
  <hyperlinks>
    <hyperlink ref="D17" r:id="rId1" xr:uid="{00000000-0004-0000-0000-000000000000}"/>
    <hyperlink ref="D18" r:id="rId2" xr:uid="{00000000-0004-0000-0000-000001000000}"/>
    <hyperlink ref="D19" r:id="rId3" xr:uid="{00000000-0004-0000-0000-000002000000}"/>
  </hyperlinks>
  <pageMargins left="0.7" right="0.7" top="0.75" bottom="0.75" header="0.3" footer="0.3"/>
  <pageSetup orientation="landscape" verticalDpi="1200"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pageSetUpPr fitToPage="1"/>
  </sheetPr>
  <dimension ref="A1:J132"/>
  <sheetViews>
    <sheetView showGridLines="0" tabSelected="1" zoomScaleNormal="100" workbookViewId="0">
      <selection activeCell="B4" sqref="B4"/>
    </sheetView>
  </sheetViews>
  <sheetFormatPr defaultRowHeight="15.75"/>
  <cols>
    <col min="1" max="1" width="32.28515625" style="15" bestFit="1" customWidth="1"/>
    <col min="2" max="2" width="17.42578125" style="61" customWidth="1"/>
    <col min="3" max="6" width="18.140625" style="15" customWidth="1"/>
    <col min="7" max="7" width="18.140625" style="16" customWidth="1"/>
    <col min="8" max="8" width="27.5703125" style="16" customWidth="1"/>
    <col min="9" max="9" width="22.7109375" style="16" customWidth="1"/>
    <col min="10" max="10" width="10.85546875" style="15" customWidth="1"/>
    <col min="11" max="16384" width="9.140625" style="22"/>
  </cols>
  <sheetData>
    <row r="1" spans="1:10">
      <c r="A1" s="52" t="s">
        <v>22</v>
      </c>
      <c r="B1" s="264" t="s">
        <v>23</v>
      </c>
      <c r="C1" s="264"/>
      <c r="D1" s="264"/>
      <c r="E1" s="205"/>
      <c r="F1" s="205"/>
    </row>
    <row r="2" spans="1:10">
      <c r="A2" s="53" t="s">
        <v>24</v>
      </c>
      <c r="B2" s="265" t="s">
        <v>28</v>
      </c>
      <c r="C2" s="265"/>
      <c r="D2" s="265"/>
      <c r="E2" s="355"/>
      <c r="F2" s="354"/>
    </row>
    <row r="3" spans="1:10">
      <c r="A3" s="52" t="s">
        <v>26</v>
      </c>
      <c r="B3" s="265" t="s">
        <v>27</v>
      </c>
      <c r="C3" s="265"/>
      <c r="D3" s="265"/>
      <c r="E3" s="205"/>
      <c r="F3" s="84"/>
    </row>
    <row r="4" spans="1:10" s="18" customFormat="1" ht="36.75" customHeight="1">
      <c r="A4" s="155" t="s">
        <v>29</v>
      </c>
      <c r="B4" s="156"/>
      <c r="C4" s="155"/>
      <c r="D4" s="155"/>
      <c r="E4" s="155"/>
      <c r="F4" s="155"/>
      <c r="G4" s="155"/>
      <c r="H4" s="155"/>
      <c r="I4" s="155"/>
      <c r="J4" s="155"/>
    </row>
    <row r="5" spans="1:10" s="270" customFormat="1" ht="15">
      <c r="A5" s="269" t="s">
        <v>30</v>
      </c>
      <c r="B5" s="269"/>
      <c r="C5" s="269"/>
      <c r="D5" s="269"/>
      <c r="E5" s="269"/>
      <c r="F5" s="269"/>
      <c r="G5" s="269"/>
      <c r="H5" s="269"/>
      <c r="I5" s="269"/>
      <c r="J5" s="269"/>
    </row>
    <row r="6" spans="1:10" s="1" customFormat="1" ht="12.75" customHeight="1">
      <c r="A6" s="102"/>
      <c r="B6" s="57"/>
      <c r="C6" s="11"/>
      <c r="D6" s="11"/>
      <c r="E6" s="11"/>
      <c r="F6" s="102"/>
      <c r="G6" s="262"/>
      <c r="H6" s="262"/>
      <c r="I6" s="262"/>
    </row>
    <row r="7" spans="1:10" s="1" customFormat="1" ht="15">
      <c r="A7" s="24" t="s">
        <v>31</v>
      </c>
      <c r="B7" s="58"/>
      <c r="C7" s="26"/>
      <c r="D7" s="23" t="s">
        <v>32</v>
      </c>
      <c r="E7" s="62" t="s">
        <v>33</v>
      </c>
      <c r="F7" s="282" t="s">
        <v>34</v>
      </c>
      <c r="G7" s="283"/>
      <c r="H7" s="283"/>
      <c r="I7" s="284"/>
      <c r="J7" s="278" t="s">
        <v>35</v>
      </c>
    </row>
    <row r="8" spans="1:10" s="1" customFormat="1" ht="60">
      <c r="A8" s="49"/>
      <c r="B8" s="59"/>
      <c r="C8" s="32"/>
      <c r="D8" s="51" t="s">
        <v>36</v>
      </c>
      <c r="E8" s="51" t="s">
        <v>37</v>
      </c>
      <c r="F8" s="279" t="s">
        <v>38</v>
      </c>
      <c r="G8" s="280"/>
      <c r="H8" s="280"/>
      <c r="I8" s="281"/>
      <c r="J8" s="278"/>
    </row>
    <row r="9" spans="1:10" ht="45">
      <c r="A9" s="25"/>
      <c r="D9" s="40" t="s">
        <v>39</v>
      </c>
      <c r="E9" s="63" t="s">
        <v>40</v>
      </c>
      <c r="F9" s="55" t="s">
        <v>41</v>
      </c>
      <c r="G9" s="56" t="s">
        <v>42</v>
      </c>
      <c r="H9" s="55" t="s">
        <v>43</v>
      </c>
      <c r="I9" s="54" t="s">
        <v>44</v>
      </c>
      <c r="J9" s="278"/>
    </row>
    <row r="10" spans="1:10" ht="18.75">
      <c r="A10" s="271" t="s">
        <v>45</v>
      </c>
      <c r="B10" s="272"/>
      <c r="C10" s="272"/>
      <c r="D10" s="169"/>
      <c r="E10" s="169"/>
      <c r="F10" s="169"/>
      <c r="G10" s="169"/>
      <c r="H10" s="169"/>
      <c r="I10" s="170"/>
      <c r="J10" s="19" t="s">
        <v>31</v>
      </c>
    </row>
    <row r="11" spans="1:10" ht="15">
      <c r="A11" s="196" t="s">
        <v>46</v>
      </c>
      <c r="B11" s="167" t="s">
        <v>47</v>
      </c>
      <c r="C11" s="168" t="s">
        <v>48</v>
      </c>
      <c r="D11" s="194"/>
      <c r="E11" s="195"/>
      <c r="F11" s="266"/>
      <c r="G11" s="267"/>
      <c r="H11" s="267"/>
      <c r="I11" s="268"/>
      <c r="J11" s="19"/>
    </row>
    <row r="12" spans="1:10" ht="15">
      <c r="A12" s="1" t="s">
        <v>49</v>
      </c>
      <c r="B12" s="93">
        <v>10000</v>
      </c>
      <c r="C12" s="240">
        <v>500</v>
      </c>
      <c r="D12" s="241">
        <f>B12*C12</f>
        <v>5000000</v>
      </c>
      <c r="E12" s="242">
        <v>2500000</v>
      </c>
      <c r="F12" s="243">
        <v>2500000</v>
      </c>
      <c r="G12" s="243">
        <v>0</v>
      </c>
      <c r="H12" s="184" t="s">
        <v>27</v>
      </c>
      <c r="I12" s="184" t="s">
        <v>50</v>
      </c>
      <c r="J12" s="20">
        <f>D12-F12-E12-G12</f>
        <v>0</v>
      </c>
    </row>
    <row r="13" spans="1:10" ht="15">
      <c r="A13" s="165" t="s">
        <v>51</v>
      </c>
      <c r="B13" s="239">
        <v>1</v>
      </c>
      <c r="C13" s="240">
        <v>2000</v>
      </c>
      <c r="D13" s="241">
        <f>B13*C13</f>
        <v>2000</v>
      </c>
      <c r="E13" s="242">
        <v>2000</v>
      </c>
      <c r="F13" s="243">
        <v>0</v>
      </c>
      <c r="G13" s="243">
        <v>0</v>
      </c>
      <c r="H13" s="184" t="s">
        <v>52</v>
      </c>
      <c r="I13" s="184" t="s">
        <v>50</v>
      </c>
      <c r="J13" s="20">
        <f t="shared" ref="J13:J15" si="0">D13-F13-E13-G13</f>
        <v>0</v>
      </c>
    </row>
    <row r="14" spans="1:10" ht="15">
      <c r="A14" s="165" t="s">
        <v>53</v>
      </c>
      <c r="B14" s="93">
        <v>6</v>
      </c>
      <c r="C14" s="240">
        <v>5000</v>
      </c>
      <c r="D14" s="241">
        <f t="shared" ref="D14:D15" si="1">B14*C14</f>
        <v>30000</v>
      </c>
      <c r="E14" s="242">
        <v>25000</v>
      </c>
      <c r="F14" s="243">
        <v>5000</v>
      </c>
      <c r="G14" s="243">
        <v>0</v>
      </c>
      <c r="H14" s="184" t="s">
        <v>54</v>
      </c>
      <c r="I14" s="184" t="s">
        <v>55</v>
      </c>
      <c r="J14" s="20">
        <f t="shared" si="0"/>
        <v>0</v>
      </c>
    </row>
    <row r="15" spans="1:10" ht="15">
      <c r="A15" s="165" t="s">
        <v>56</v>
      </c>
      <c r="B15" s="93">
        <v>4</v>
      </c>
      <c r="C15" s="240">
        <v>5500</v>
      </c>
      <c r="D15" s="241">
        <f t="shared" si="1"/>
        <v>22000</v>
      </c>
      <c r="E15" s="242">
        <v>20000</v>
      </c>
      <c r="F15" s="243">
        <v>2000</v>
      </c>
      <c r="G15" s="243">
        <v>0</v>
      </c>
      <c r="H15" s="184" t="s">
        <v>57</v>
      </c>
      <c r="I15" s="184" t="s">
        <v>50</v>
      </c>
      <c r="J15" s="20">
        <f t="shared" si="0"/>
        <v>0</v>
      </c>
    </row>
    <row r="16" spans="1:10" ht="15">
      <c r="A16" s="165" t="s">
        <v>58</v>
      </c>
      <c r="B16" s="93">
        <v>1</v>
      </c>
      <c r="C16" s="240">
        <v>250</v>
      </c>
      <c r="D16" s="241">
        <f t="shared" ref="D16:D17" si="2">B16*C16</f>
        <v>250</v>
      </c>
      <c r="E16" s="242">
        <v>0</v>
      </c>
      <c r="F16" s="243">
        <v>250</v>
      </c>
      <c r="G16" s="243">
        <v>0</v>
      </c>
      <c r="H16" s="184" t="s">
        <v>59</v>
      </c>
      <c r="I16" s="184" t="s">
        <v>55</v>
      </c>
      <c r="J16" s="20">
        <f>D16-F16-E16-G16</f>
        <v>0</v>
      </c>
    </row>
    <row r="17" spans="1:10" ht="15">
      <c r="A17" s="165"/>
      <c r="B17" s="93"/>
      <c r="C17" s="240">
        <v>0</v>
      </c>
      <c r="D17" s="241">
        <f t="shared" si="2"/>
        <v>0</v>
      </c>
      <c r="E17" s="242">
        <v>0</v>
      </c>
      <c r="F17" s="243">
        <v>0</v>
      </c>
      <c r="G17" s="243">
        <v>0</v>
      </c>
      <c r="H17" s="184"/>
      <c r="I17" s="184"/>
      <c r="J17" s="20">
        <f>D17-F17-E17-G17</f>
        <v>0</v>
      </c>
    </row>
    <row r="18" spans="1:10">
      <c r="A18" s="28"/>
      <c r="B18" s="60"/>
      <c r="C18" s="252" t="s">
        <v>60</v>
      </c>
      <c r="D18" s="330">
        <f>SUM(D12:D17)</f>
        <v>5054250</v>
      </c>
      <c r="E18" s="331">
        <f>SUM(E12:E17)</f>
        <v>2547000</v>
      </c>
      <c r="F18" s="332">
        <f>SUM(F12:F17)</f>
        <v>2507250</v>
      </c>
      <c r="G18" s="332">
        <f>SUM(G12:G17)</f>
        <v>0</v>
      </c>
      <c r="H18" s="333"/>
      <c r="I18" s="333"/>
      <c r="J18" s="20">
        <f>D18-F18-E18-G18</f>
        <v>0</v>
      </c>
    </row>
    <row r="19" spans="1:10" ht="15">
      <c r="A19" s="29"/>
      <c r="B19" s="60"/>
      <c r="C19" s="8"/>
      <c r="D19" s="189"/>
      <c r="E19" s="120"/>
      <c r="F19" s="120"/>
      <c r="G19" s="121"/>
      <c r="H19" s="121"/>
      <c r="I19" s="121"/>
      <c r="J19" s="20"/>
    </row>
    <row r="20" spans="1:10" ht="18.75">
      <c r="A20" s="273" t="s">
        <v>61</v>
      </c>
      <c r="B20" s="274"/>
      <c r="C20" s="274"/>
      <c r="D20" s="187"/>
      <c r="E20" s="187"/>
      <c r="F20" s="187"/>
      <c r="G20" s="187"/>
      <c r="H20" s="187"/>
      <c r="I20" s="188"/>
      <c r="J20" s="20"/>
    </row>
    <row r="21" spans="1:10" ht="15">
      <c r="A21" s="196" t="s">
        <v>46</v>
      </c>
      <c r="B21" s="167" t="s">
        <v>47</v>
      </c>
      <c r="C21" s="168" t="s">
        <v>48</v>
      </c>
      <c r="D21" s="194"/>
      <c r="E21" s="195"/>
      <c r="F21" s="266"/>
      <c r="G21" s="267"/>
      <c r="H21" s="267"/>
      <c r="I21" s="268"/>
      <c r="J21" s="19"/>
    </row>
    <row r="22" spans="1:10" ht="15">
      <c r="A22" s="165" t="s">
        <v>62</v>
      </c>
      <c r="B22" s="93">
        <v>1</v>
      </c>
      <c r="C22" s="240">
        <v>10</v>
      </c>
      <c r="D22" s="241">
        <f>B22*C22</f>
        <v>10</v>
      </c>
      <c r="E22" s="242">
        <v>10</v>
      </c>
      <c r="F22" s="243">
        <v>0</v>
      </c>
      <c r="G22" s="243">
        <v>0</v>
      </c>
      <c r="H22" s="184"/>
      <c r="I22" s="184"/>
      <c r="J22" s="20">
        <f t="shared" ref="J22:J42" si="3">D22-F22-E22-G22</f>
        <v>0</v>
      </c>
    </row>
    <row r="23" spans="1:10" ht="15">
      <c r="A23" s="165" t="s">
        <v>63</v>
      </c>
      <c r="B23" s="93">
        <v>2</v>
      </c>
      <c r="C23" s="240">
        <v>10</v>
      </c>
      <c r="D23" s="241">
        <f>B23*C23</f>
        <v>20</v>
      </c>
      <c r="E23" s="242">
        <v>20</v>
      </c>
      <c r="F23" s="243">
        <v>0</v>
      </c>
      <c r="G23" s="243">
        <v>0</v>
      </c>
      <c r="H23" s="184"/>
      <c r="I23" s="184"/>
      <c r="J23" s="20">
        <f t="shared" si="3"/>
        <v>0</v>
      </c>
    </row>
    <row r="24" spans="1:10" ht="15">
      <c r="A24" s="165" t="s">
        <v>64</v>
      </c>
      <c r="B24" s="93">
        <v>1500</v>
      </c>
      <c r="C24" s="240">
        <v>1.9</v>
      </c>
      <c r="D24" s="241">
        <f>B24*C24</f>
        <v>2850</v>
      </c>
      <c r="E24" s="242">
        <v>1350</v>
      </c>
      <c r="F24" s="243">
        <v>1500</v>
      </c>
      <c r="G24" s="243">
        <v>0</v>
      </c>
      <c r="H24" s="184" t="s">
        <v>65</v>
      </c>
      <c r="I24" s="184" t="s">
        <v>55</v>
      </c>
      <c r="J24" s="20">
        <f t="shared" si="3"/>
        <v>0</v>
      </c>
    </row>
    <row r="25" spans="1:10" ht="13.5" customHeight="1">
      <c r="A25" s="165" t="s">
        <v>66</v>
      </c>
      <c r="B25" s="93">
        <v>6</v>
      </c>
      <c r="C25" s="240">
        <v>100</v>
      </c>
      <c r="D25" s="241">
        <f>B25*C25</f>
        <v>600</v>
      </c>
      <c r="E25" s="242">
        <v>0</v>
      </c>
      <c r="F25" s="243">
        <v>600</v>
      </c>
      <c r="G25" s="243">
        <v>0</v>
      </c>
      <c r="H25" s="184" t="s">
        <v>67</v>
      </c>
      <c r="I25" s="184" t="s">
        <v>55</v>
      </c>
      <c r="J25" s="20">
        <f t="shared" si="3"/>
        <v>0</v>
      </c>
    </row>
    <row r="26" spans="1:10" ht="15">
      <c r="A26" s="165" t="s">
        <v>68</v>
      </c>
      <c r="B26" s="93">
        <v>6</v>
      </c>
      <c r="C26" s="240">
        <v>250</v>
      </c>
      <c r="D26" s="241">
        <f>B26*C26</f>
        <v>1500</v>
      </c>
      <c r="E26" s="242">
        <v>800</v>
      </c>
      <c r="F26" s="243">
        <v>700</v>
      </c>
      <c r="G26" s="243">
        <v>0</v>
      </c>
      <c r="H26" s="184" t="s">
        <v>69</v>
      </c>
      <c r="I26" s="184" t="s">
        <v>55</v>
      </c>
      <c r="J26" s="20">
        <f t="shared" si="3"/>
        <v>0</v>
      </c>
    </row>
    <row r="27" spans="1:10" ht="15">
      <c r="A27" s="165" t="s">
        <v>70</v>
      </c>
      <c r="B27" s="93">
        <v>6</v>
      </c>
      <c r="C27" s="240">
        <v>3500</v>
      </c>
      <c r="D27" s="241">
        <f>B27*C27</f>
        <v>21000</v>
      </c>
      <c r="E27" s="242">
        <v>21000</v>
      </c>
      <c r="F27" s="243">
        <v>0</v>
      </c>
      <c r="G27" s="243">
        <v>0</v>
      </c>
      <c r="H27" s="184"/>
      <c r="I27" s="184"/>
      <c r="J27" s="20">
        <f t="shared" si="3"/>
        <v>0</v>
      </c>
    </row>
    <row r="28" spans="1:10" ht="15">
      <c r="A28" s="165"/>
      <c r="B28" s="93"/>
      <c r="C28" s="240">
        <v>0</v>
      </c>
      <c r="D28" s="241">
        <f t="shared" ref="D22:D39" si="4">B28*C28</f>
        <v>0</v>
      </c>
      <c r="E28" s="242">
        <v>0</v>
      </c>
      <c r="F28" s="243">
        <v>0</v>
      </c>
      <c r="G28" s="243">
        <v>0</v>
      </c>
      <c r="H28" s="184"/>
      <c r="I28" s="184"/>
      <c r="J28" s="20">
        <f t="shared" si="3"/>
        <v>0</v>
      </c>
    </row>
    <row r="29" spans="1:10" ht="15">
      <c r="A29" s="165"/>
      <c r="B29" s="93"/>
      <c r="C29" s="240">
        <v>0</v>
      </c>
      <c r="D29" s="241">
        <f>B29*C29</f>
        <v>0</v>
      </c>
      <c r="E29" s="242">
        <v>0</v>
      </c>
      <c r="F29" s="243">
        <v>0</v>
      </c>
      <c r="G29" s="243">
        <v>0</v>
      </c>
      <c r="H29" s="184"/>
      <c r="I29" s="184"/>
      <c r="J29" s="20">
        <f t="shared" si="3"/>
        <v>0</v>
      </c>
    </row>
    <row r="30" spans="1:10" ht="15">
      <c r="A30" s="165"/>
      <c r="B30" s="93"/>
      <c r="C30" s="240">
        <v>0</v>
      </c>
      <c r="D30" s="241">
        <f t="shared" si="4"/>
        <v>0</v>
      </c>
      <c r="E30" s="242">
        <v>0</v>
      </c>
      <c r="F30" s="243">
        <v>0</v>
      </c>
      <c r="G30" s="243">
        <v>0</v>
      </c>
      <c r="H30" s="184"/>
      <c r="I30" s="184"/>
      <c r="J30" s="20">
        <f t="shared" si="3"/>
        <v>0</v>
      </c>
    </row>
    <row r="31" spans="1:10" ht="15">
      <c r="A31" s="165"/>
      <c r="B31" s="93"/>
      <c r="C31" s="240">
        <v>0</v>
      </c>
      <c r="D31" s="241">
        <f t="shared" si="4"/>
        <v>0</v>
      </c>
      <c r="E31" s="242">
        <v>0</v>
      </c>
      <c r="F31" s="243">
        <v>0</v>
      </c>
      <c r="G31" s="243">
        <v>0</v>
      </c>
      <c r="H31" s="184"/>
      <c r="I31" s="184"/>
      <c r="J31" s="20">
        <f t="shared" si="3"/>
        <v>0</v>
      </c>
    </row>
    <row r="32" spans="1:10" ht="15">
      <c r="A32" s="165"/>
      <c r="B32" s="93"/>
      <c r="C32" s="240">
        <v>0</v>
      </c>
      <c r="D32" s="241">
        <f t="shared" si="4"/>
        <v>0</v>
      </c>
      <c r="E32" s="242">
        <v>0</v>
      </c>
      <c r="F32" s="243">
        <v>0</v>
      </c>
      <c r="G32" s="243">
        <v>0</v>
      </c>
      <c r="H32" s="184"/>
      <c r="I32" s="184"/>
      <c r="J32" s="20">
        <f t="shared" si="3"/>
        <v>0</v>
      </c>
    </row>
    <row r="33" spans="1:10" ht="15">
      <c r="A33" s="165"/>
      <c r="B33" s="93"/>
      <c r="C33" s="240">
        <v>0</v>
      </c>
      <c r="D33" s="241">
        <f t="shared" si="4"/>
        <v>0</v>
      </c>
      <c r="E33" s="242">
        <v>0</v>
      </c>
      <c r="F33" s="243">
        <v>0</v>
      </c>
      <c r="G33" s="243">
        <v>0</v>
      </c>
      <c r="H33" s="184"/>
      <c r="I33" s="184"/>
      <c r="J33" s="20">
        <f t="shared" si="3"/>
        <v>0</v>
      </c>
    </row>
    <row r="34" spans="1:10" ht="15">
      <c r="A34" s="165"/>
      <c r="B34" s="93"/>
      <c r="C34" s="240">
        <v>0</v>
      </c>
      <c r="D34" s="241">
        <f t="shared" si="4"/>
        <v>0</v>
      </c>
      <c r="E34" s="242">
        <v>0</v>
      </c>
      <c r="F34" s="243">
        <v>0</v>
      </c>
      <c r="G34" s="243">
        <v>0</v>
      </c>
      <c r="H34" s="184"/>
      <c r="I34" s="184"/>
      <c r="J34" s="20">
        <f t="shared" si="3"/>
        <v>0</v>
      </c>
    </row>
    <row r="35" spans="1:10" ht="15">
      <c r="A35" s="165"/>
      <c r="B35" s="93"/>
      <c r="C35" s="240">
        <v>0</v>
      </c>
      <c r="D35" s="241">
        <f t="shared" si="4"/>
        <v>0</v>
      </c>
      <c r="E35" s="242">
        <v>0</v>
      </c>
      <c r="F35" s="243">
        <v>0</v>
      </c>
      <c r="G35" s="243">
        <v>0</v>
      </c>
      <c r="H35" s="184"/>
      <c r="I35" s="184"/>
      <c r="J35" s="20">
        <f t="shared" si="3"/>
        <v>0</v>
      </c>
    </row>
    <row r="36" spans="1:10" ht="15">
      <c r="A36" s="165"/>
      <c r="B36" s="93"/>
      <c r="C36" s="240">
        <v>0</v>
      </c>
      <c r="D36" s="241">
        <f t="shared" si="4"/>
        <v>0</v>
      </c>
      <c r="E36" s="242">
        <v>0</v>
      </c>
      <c r="F36" s="243">
        <v>0</v>
      </c>
      <c r="G36" s="243">
        <v>0</v>
      </c>
      <c r="H36" s="184"/>
      <c r="I36" s="184"/>
      <c r="J36" s="20">
        <f t="shared" si="3"/>
        <v>0</v>
      </c>
    </row>
    <row r="37" spans="1:10" ht="15">
      <c r="A37" s="165"/>
      <c r="B37" s="93"/>
      <c r="C37" s="240">
        <v>0</v>
      </c>
      <c r="D37" s="241">
        <f t="shared" si="4"/>
        <v>0</v>
      </c>
      <c r="E37" s="242">
        <v>0</v>
      </c>
      <c r="F37" s="243">
        <v>0</v>
      </c>
      <c r="G37" s="243">
        <v>0</v>
      </c>
      <c r="H37" s="184"/>
      <c r="I37" s="184"/>
      <c r="J37" s="20">
        <f t="shared" si="3"/>
        <v>0</v>
      </c>
    </row>
    <row r="38" spans="1:10" ht="15">
      <c r="A38" s="165"/>
      <c r="B38" s="93"/>
      <c r="C38" s="240">
        <v>0</v>
      </c>
      <c r="D38" s="241">
        <f t="shared" si="4"/>
        <v>0</v>
      </c>
      <c r="E38" s="242">
        <v>0</v>
      </c>
      <c r="F38" s="243">
        <v>0</v>
      </c>
      <c r="G38" s="243">
        <v>0</v>
      </c>
      <c r="H38" s="184"/>
      <c r="I38" s="184"/>
      <c r="J38" s="20">
        <f t="shared" si="3"/>
        <v>0</v>
      </c>
    </row>
    <row r="39" spans="1:10" ht="15">
      <c r="A39" s="165"/>
      <c r="B39" s="93"/>
      <c r="C39" s="240">
        <v>0</v>
      </c>
      <c r="D39" s="241">
        <f t="shared" si="4"/>
        <v>0</v>
      </c>
      <c r="E39" s="242">
        <v>0</v>
      </c>
      <c r="F39" s="243">
        <v>0</v>
      </c>
      <c r="G39" s="243">
        <v>0</v>
      </c>
      <c r="H39" s="184"/>
      <c r="I39" s="184"/>
      <c r="J39" s="20">
        <f t="shared" si="3"/>
        <v>0</v>
      </c>
    </row>
    <row r="40" spans="1:10" ht="15">
      <c r="A40" s="165"/>
      <c r="B40" s="93"/>
      <c r="C40" s="240">
        <v>0</v>
      </c>
      <c r="D40" s="241">
        <f>B40*C40</f>
        <v>0</v>
      </c>
      <c r="E40" s="242">
        <v>0</v>
      </c>
      <c r="F40" s="243">
        <v>0</v>
      </c>
      <c r="G40" s="243">
        <v>0</v>
      </c>
      <c r="H40" s="184"/>
      <c r="I40" s="184"/>
      <c r="J40" s="20">
        <f t="shared" si="3"/>
        <v>0</v>
      </c>
    </row>
    <row r="41" spans="1:10" ht="15">
      <c r="A41" s="165"/>
      <c r="B41" s="93"/>
      <c r="C41" s="240">
        <v>0</v>
      </c>
      <c r="D41" s="241">
        <f>B41*C41</f>
        <v>0</v>
      </c>
      <c r="E41" s="242">
        <v>0</v>
      </c>
      <c r="F41" s="243">
        <v>0</v>
      </c>
      <c r="G41" s="243">
        <v>0</v>
      </c>
      <c r="H41" s="184"/>
      <c r="I41" s="184"/>
      <c r="J41" s="20">
        <f t="shared" si="3"/>
        <v>0</v>
      </c>
    </row>
    <row r="42" spans="1:10" ht="15">
      <c r="A42" s="30"/>
      <c r="B42" s="60"/>
      <c r="C42" s="252" t="s">
        <v>60</v>
      </c>
      <c r="D42" s="330">
        <f>SUM(D22:D41)</f>
        <v>25980</v>
      </c>
      <c r="E42" s="334">
        <f>SUM(E22:E41)</f>
        <v>23180</v>
      </c>
      <c r="F42" s="332">
        <f>SUM(F22:F41)</f>
        <v>2800</v>
      </c>
      <c r="G42" s="332">
        <f>SUM(G22:G41)</f>
        <v>0</v>
      </c>
      <c r="H42" s="333"/>
      <c r="I42" s="333"/>
      <c r="J42" s="20">
        <f t="shared" si="3"/>
        <v>0</v>
      </c>
    </row>
    <row r="43" spans="1:10" ht="15">
      <c r="A43" s="29"/>
      <c r="B43" s="60"/>
      <c r="C43" s="8"/>
      <c r="D43" s="189"/>
      <c r="E43" s="120"/>
      <c r="F43" s="120"/>
      <c r="G43" s="121"/>
      <c r="H43" s="121"/>
      <c r="I43" s="121"/>
      <c r="J43" s="20"/>
    </row>
    <row r="44" spans="1:10" ht="18.75">
      <c r="A44" s="273" t="s">
        <v>71</v>
      </c>
      <c r="B44" s="274"/>
      <c r="C44" s="275"/>
      <c r="D44" s="190"/>
      <c r="E44" s="145"/>
      <c r="F44" s="145"/>
      <c r="G44" s="146"/>
      <c r="H44" s="146"/>
      <c r="I44" s="147"/>
      <c r="J44" s="20"/>
    </row>
    <row r="45" spans="1:10" ht="15">
      <c r="A45" s="196" t="s">
        <v>46</v>
      </c>
      <c r="B45" s="167" t="s">
        <v>47</v>
      </c>
      <c r="C45" s="168" t="s">
        <v>48</v>
      </c>
      <c r="D45" s="194"/>
      <c r="E45" s="195"/>
      <c r="F45" s="266"/>
      <c r="G45" s="267"/>
      <c r="H45" s="267"/>
      <c r="I45" s="268"/>
      <c r="J45" s="19"/>
    </row>
    <row r="46" spans="1:10" ht="30">
      <c r="A46" s="319" t="s">
        <v>72</v>
      </c>
      <c r="B46" s="320">
        <v>6</v>
      </c>
      <c r="C46" s="321">
        <v>1000</v>
      </c>
      <c r="D46" s="322">
        <f>B46*C46</f>
        <v>6000</v>
      </c>
      <c r="E46" s="323">
        <v>0</v>
      </c>
      <c r="F46" s="324">
        <v>6000</v>
      </c>
      <c r="G46" s="324">
        <v>0</v>
      </c>
      <c r="H46" s="318" t="s">
        <v>73</v>
      </c>
      <c r="I46" s="184"/>
      <c r="J46" s="20">
        <f>D46-F46-E46-G46</f>
        <v>0</v>
      </c>
    </row>
    <row r="47" spans="1:10" ht="15">
      <c r="A47" s="166" t="s">
        <v>74</v>
      </c>
      <c r="B47" s="93">
        <v>6</v>
      </c>
      <c r="C47" s="240">
        <v>30000</v>
      </c>
      <c r="D47" s="241">
        <f>B47*C47</f>
        <v>180000</v>
      </c>
      <c r="E47" s="242">
        <v>180000</v>
      </c>
      <c r="F47" s="243">
        <v>0</v>
      </c>
      <c r="G47" s="243">
        <v>0</v>
      </c>
      <c r="H47" s="184"/>
      <c r="I47" s="184"/>
      <c r="J47" s="20">
        <f t="shared" ref="J47:J49" si="5">D47-F47-E47-G47</f>
        <v>0</v>
      </c>
    </row>
    <row r="48" spans="1:10" ht="15">
      <c r="A48" s="166" t="s">
        <v>75</v>
      </c>
      <c r="B48" s="93">
        <v>6</v>
      </c>
      <c r="C48" s="240">
        <v>1000</v>
      </c>
      <c r="D48" s="241">
        <f t="shared" ref="D47:D49" si="6">B48*C48</f>
        <v>6000</v>
      </c>
      <c r="E48" s="242">
        <v>6000</v>
      </c>
      <c r="F48" s="243">
        <v>0</v>
      </c>
      <c r="G48" s="243">
        <v>0</v>
      </c>
      <c r="H48" s="184"/>
      <c r="I48" s="184"/>
      <c r="J48" s="20">
        <f t="shared" si="5"/>
        <v>0</v>
      </c>
    </row>
    <row r="49" spans="1:10" ht="15">
      <c r="A49" s="166"/>
      <c r="B49" s="93"/>
      <c r="C49" s="240">
        <v>0</v>
      </c>
      <c r="D49" s="241">
        <f>B49*C49</f>
        <v>0</v>
      </c>
      <c r="E49" s="242">
        <v>0</v>
      </c>
      <c r="F49" s="243">
        <v>0</v>
      </c>
      <c r="G49" s="243">
        <v>0</v>
      </c>
      <c r="H49" s="184"/>
      <c r="I49" s="184"/>
      <c r="J49" s="20">
        <f t="shared" si="5"/>
        <v>0</v>
      </c>
    </row>
    <row r="50" spans="1:10">
      <c r="A50" s="28"/>
      <c r="B50" s="60"/>
      <c r="C50" s="335" t="s">
        <v>60</v>
      </c>
      <c r="D50" s="330">
        <f>SUM(D46:D49)</f>
        <v>192000</v>
      </c>
      <c r="E50" s="331">
        <f>SUM(E46:E49)</f>
        <v>186000</v>
      </c>
      <c r="F50" s="336">
        <f>SUM(F46:F49)</f>
        <v>6000</v>
      </c>
      <c r="G50" s="332">
        <f>SUM(G46:G49)</f>
        <v>0</v>
      </c>
      <c r="H50" s="186"/>
      <c r="I50" s="184"/>
      <c r="J50" s="20">
        <f>D50-F50-E50-G50</f>
        <v>0</v>
      </c>
    </row>
    <row r="51" spans="1:10" ht="15">
      <c r="A51" s="29"/>
      <c r="B51" s="60"/>
      <c r="C51" s="144"/>
      <c r="D51" s="160"/>
      <c r="E51" s="143"/>
      <c r="F51" s="143"/>
      <c r="G51" s="152"/>
      <c r="H51" s="152"/>
      <c r="I51" s="118"/>
      <c r="J51" s="20"/>
    </row>
    <row r="52" spans="1:10" ht="18.75">
      <c r="A52" s="276" t="s">
        <v>76</v>
      </c>
      <c r="B52" s="277"/>
      <c r="C52" s="277"/>
      <c r="D52" s="161"/>
      <c r="E52" s="153"/>
      <c r="F52" s="153"/>
      <c r="G52" s="153"/>
      <c r="H52" s="153"/>
      <c r="I52" s="154"/>
      <c r="J52" s="20"/>
    </row>
    <row r="53" spans="1:10" ht="15">
      <c r="A53" s="198" t="s">
        <v>77</v>
      </c>
      <c r="B53" s="199" t="s">
        <v>78</v>
      </c>
      <c r="C53" s="200" t="s">
        <v>79</v>
      </c>
      <c r="D53" s="194"/>
      <c r="E53" s="195"/>
      <c r="F53" s="266"/>
      <c r="G53" s="267"/>
      <c r="H53" s="267"/>
      <c r="I53" s="268"/>
      <c r="J53" s="20"/>
    </row>
    <row r="54" spans="1:10" ht="15">
      <c r="A54" s="94" t="s">
        <v>80</v>
      </c>
      <c r="B54" s="104">
        <v>0.2</v>
      </c>
      <c r="C54" s="240">
        <v>2000</v>
      </c>
      <c r="D54" s="241">
        <f>B54*C54</f>
        <v>400</v>
      </c>
      <c r="E54" s="242">
        <v>400</v>
      </c>
      <c r="F54" s="243">
        <v>0</v>
      </c>
      <c r="G54" s="243">
        <v>0</v>
      </c>
      <c r="H54" s="184"/>
      <c r="I54" s="184"/>
      <c r="J54" s="20">
        <f t="shared" ref="J54:J56" si="7">D54-F54-E54-G54</f>
        <v>0</v>
      </c>
    </row>
    <row r="55" spans="1:10" ht="15">
      <c r="A55" s="94"/>
      <c r="B55" s="104">
        <v>0</v>
      </c>
      <c r="C55" s="240">
        <v>0</v>
      </c>
      <c r="D55" s="241">
        <f t="shared" ref="D55" si="8">B55*C55</f>
        <v>0</v>
      </c>
      <c r="E55" s="242">
        <v>0</v>
      </c>
      <c r="F55" s="243">
        <v>0</v>
      </c>
      <c r="G55" s="243">
        <v>0</v>
      </c>
      <c r="H55" s="184"/>
      <c r="I55" s="184"/>
      <c r="J55" s="20">
        <f t="shared" si="7"/>
        <v>0</v>
      </c>
    </row>
    <row r="56" spans="1:10">
      <c r="A56" s="28"/>
      <c r="B56" s="60"/>
      <c r="C56" s="252" t="s">
        <v>60</v>
      </c>
      <c r="D56" s="253">
        <f>SUM(D54:D55)</f>
        <v>400</v>
      </c>
      <c r="E56" s="254">
        <f>SUM(E54:E55)</f>
        <v>400</v>
      </c>
      <c r="F56" s="255">
        <f>SUM(F54:F55)</f>
        <v>0</v>
      </c>
      <c r="G56" s="337">
        <f>SUM(G54:G55)</f>
        <v>0</v>
      </c>
      <c r="H56" s="184"/>
      <c r="I56" s="184"/>
      <c r="J56" s="20">
        <f t="shared" si="7"/>
        <v>0</v>
      </c>
    </row>
    <row r="57" spans="1:10" s="157" customFormat="1" ht="16.5" thickBot="1">
      <c r="A57" s="15"/>
      <c r="B57" s="60"/>
      <c r="C57" s="3"/>
      <c r="D57" s="111"/>
      <c r="E57" s="112"/>
      <c r="F57" s="112"/>
      <c r="G57" s="113"/>
      <c r="H57" s="114"/>
      <c r="I57" s="114"/>
      <c r="J57" s="20"/>
    </row>
    <row r="58" spans="1:10" s="10" customFormat="1" thickBot="1">
      <c r="A58" s="181" t="s">
        <v>81</v>
      </c>
      <c r="B58" s="181"/>
      <c r="C58" s="182"/>
      <c r="D58" s="89" t="s">
        <v>82</v>
      </c>
      <c r="E58" s="244">
        <f>E18+E42+E50+E56</f>
        <v>2756580</v>
      </c>
      <c r="F58" s="245">
        <f>F18+F42+F50+F56</f>
        <v>2516050</v>
      </c>
      <c r="G58" s="246">
        <f>G18+G42+G50+G56</f>
        <v>0</v>
      </c>
      <c r="H58" s="110"/>
      <c r="I58" s="110"/>
      <c r="J58" s="20"/>
    </row>
    <row r="59" spans="1:10" ht="18.75" customHeight="1">
      <c r="A59" s="92" t="s">
        <v>83</v>
      </c>
      <c r="B59" s="257">
        <f>(E42+E18+F18+F42)*0.05</f>
        <v>254011.5</v>
      </c>
      <c r="C59" s="183"/>
      <c r="D59" s="4"/>
      <c r="E59" s="90" t="s">
        <v>84</v>
      </c>
      <c r="F59" s="247">
        <f>E58+F58</f>
        <v>5272630</v>
      </c>
      <c r="G59" s="4"/>
      <c r="H59" s="4"/>
      <c r="I59" s="4"/>
      <c r="J59" s="4"/>
    </row>
    <row r="60" spans="1:10" ht="15">
      <c r="A60" s="92" t="s">
        <v>85</v>
      </c>
      <c r="B60" s="257">
        <f>B59-F50-E50</f>
        <v>62011.5</v>
      </c>
      <c r="C60" s="183"/>
      <c r="D60" s="1"/>
      <c r="E60" s="162" t="s">
        <v>86</v>
      </c>
      <c r="F60" s="162" t="s">
        <v>87</v>
      </c>
      <c r="G60" s="14"/>
      <c r="H60" s="14"/>
      <c r="I60" s="14"/>
      <c r="J60" s="1"/>
    </row>
    <row r="61" spans="1:10" ht="15.75" customHeight="1">
      <c r="D61" s="1"/>
      <c r="E61" s="258">
        <f>E58/(F59)</f>
        <v>0.52280930010260529</v>
      </c>
      <c r="F61" s="164">
        <f>F58/(F59)</f>
        <v>0.47719069989739465</v>
      </c>
      <c r="G61" s="14"/>
      <c r="H61" s="14"/>
      <c r="I61" s="14"/>
      <c r="J61" s="1"/>
    </row>
    <row r="62" spans="1:10" ht="15.75" customHeight="1">
      <c r="D62" s="1"/>
      <c r="E62" s="1"/>
      <c r="F62" s="1"/>
      <c r="G62" s="14"/>
      <c r="H62" s="14"/>
      <c r="I62" s="14"/>
      <c r="J62" s="1"/>
    </row>
    <row r="63" spans="1:10" ht="15">
      <c r="A63" s="1"/>
      <c r="B63" s="59"/>
      <c r="C63" s="1"/>
      <c r="D63" s="1"/>
      <c r="E63" s="1"/>
      <c r="F63" s="1"/>
      <c r="G63" s="14"/>
      <c r="H63" s="14"/>
      <c r="I63" s="14"/>
      <c r="J63" s="1"/>
    </row>
    <row r="64" spans="1:10" ht="15">
      <c r="A64" s="1"/>
      <c r="B64" s="59"/>
      <c r="C64" s="1"/>
      <c r="D64" s="1"/>
      <c r="E64" s="1"/>
      <c r="F64" s="1"/>
      <c r="G64" s="14"/>
      <c r="H64" s="14"/>
      <c r="I64" s="14"/>
      <c r="J64" s="1"/>
    </row>
    <row r="65" spans="1:10" ht="15">
      <c r="A65" s="1"/>
      <c r="B65" s="59"/>
      <c r="C65" s="1"/>
      <c r="D65" s="1"/>
      <c r="E65" s="1"/>
      <c r="F65" s="1"/>
      <c r="G65" s="14"/>
      <c r="H65" s="14"/>
      <c r="I65" s="14"/>
      <c r="J65" s="1"/>
    </row>
    <row r="66" spans="1:10" ht="15">
      <c r="A66" s="1"/>
      <c r="B66" s="59"/>
      <c r="C66" s="1"/>
      <c r="D66" s="1"/>
      <c r="E66" s="1"/>
      <c r="F66" s="1"/>
      <c r="G66" s="14"/>
      <c r="H66" s="14"/>
      <c r="I66" s="14"/>
      <c r="J66" s="1"/>
    </row>
    <row r="67" spans="1:10" ht="15">
      <c r="A67" s="1"/>
      <c r="B67" s="59"/>
      <c r="C67" s="1"/>
      <c r="D67" s="1"/>
      <c r="E67" s="1"/>
      <c r="F67" s="1"/>
      <c r="G67" s="14"/>
      <c r="H67" s="14"/>
      <c r="I67" s="14"/>
      <c r="J67" s="1"/>
    </row>
    <row r="68" spans="1:10" ht="15">
      <c r="A68" s="1"/>
      <c r="B68" s="59"/>
      <c r="C68" s="1"/>
      <c r="D68" s="1"/>
      <c r="E68" s="1"/>
      <c r="F68" s="1"/>
      <c r="G68" s="14"/>
      <c r="H68" s="14"/>
      <c r="I68" s="14"/>
      <c r="J68" s="1"/>
    </row>
    <row r="69" spans="1:10" ht="15">
      <c r="A69" s="1"/>
      <c r="B69" s="59"/>
      <c r="C69" s="1"/>
      <c r="D69" s="1"/>
      <c r="E69" s="1"/>
      <c r="F69" s="1"/>
      <c r="G69" s="14"/>
      <c r="H69" s="14"/>
      <c r="I69" s="14"/>
      <c r="J69" s="1"/>
    </row>
    <row r="70" spans="1:10" ht="15">
      <c r="A70" s="1"/>
      <c r="B70" s="59"/>
      <c r="C70" s="1"/>
      <c r="D70" s="1"/>
      <c r="E70" s="1"/>
      <c r="F70" s="1"/>
      <c r="G70" s="14"/>
      <c r="H70" s="14"/>
      <c r="I70" s="14"/>
      <c r="J70" s="1"/>
    </row>
    <row r="71" spans="1:10" ht="15">
      <c r="A71" s="1"/>
      <c r="B71" s="59"/>
      <c r="C71" s="1"/>
      <c r="D71" s="1"/>
      <c r="E71" s="1"/>
      <c r="F71" s="1"/>
      <c r="G71" s="14"/>
      <c r="H71" s="14"/>
      <c r="I71" s="14"/>
      <c r="J71" s="1"/>
    </row>
    <row r="72" spans="1:10" ht="15">
      <c r="A72" s="1"/>
      <c r="B72" s="59"/>
      <c r="C72" s="1"/>
      <c r="D72" s="1"/>
      <c r="E72" s="1"/>
      <c r="F72" s="1"/>
      <c r="G72" s="14"/>
      <c r="H72" s="14"/>
      <c r="I72" s="14"/>
      <c r="J72" s="1"/>
    </row>
    <row r="73" spans="1:10" ht="15">
      <c r="A73" s="1"/>
      <c r="B73" s="59"/>
      <c r="C73" s="1"/>
      <c r="D73" s="1"/>
      <c r="E73" s="1"/>
      <c r="F73" s="1"/>
      <c r="G73" s="14"/>
      <c r="H73" s="14"/>
      <c r="I73" s="14"/>
      <c r="J73" s="1"/>
    </row>
    <row r="74" spans="1:10" ht="15">
      <c r="A74" s="1"/>
      <c r="B74" s="59"/>
      <c r="C74" s="1"/>
      <c r="D74" s="1"/>
      <c r="E74" s="1"/>
      <c r="F74" s="1"/>
      <c r="G74" s="14"/>
      <c r="H74" s="14"/>
      <c r="I74" s="14"/>
      <c r="J74" s="1"/>
    </row>
    <row r="75" spans="1:10" ht="15">
      <c r="A75" s="1"/>
      <c r="B75" s="59"/>
      <c r="C75" s="1"/>
      <c r="D75" s="1"/>
      <c r="E75" s="1"/>
      <c r="F75" s="1"/>
      <c r="G75" s="14"/>
      <c r="H75" s="14"/>
      <c r="I75" s="14"/>
      <c r="J75" s="1"/>
    </row>
    <row r="76" spans="1:10" ht="15">
      <c r="A76" s="1"/>
      <c r="B76" s="59"/>
      <c r="C76" s="1"/>
      <c r="D76" s="1"/>
      <c r="E76" s="1"/>
      <c r="F76" s="1"/>
      <c r="G76" s="14"/>
      <c r="H76" s="14"/>
      <c r="I76" s="14"/>
      <c r="J76" s="1"/>
    </row>
    <row r="77" spans="1:10" ht="15">
      <c r="A77" s="1"/>
      <c r="B77" s="59"/>
      <c r="C77" s="1"/>
      <c r="D77" s="1"/>
      <c r="E77" s="1"/>
      <c r="F77" s="1"/>
      <c r="G77" s="14"/>
      <c r="H77" s="14"/>
      <c r="I77" s="14"/>
      <c r="J77" s="1"/>
    </row>
    <row r="78" spans="1:10" ht="15">
      <c r="A78" s="1"/>
      <c r="B78" s="59"/>
      <c r="C78" s="1"/>
      <c r="D78" s="1"/>
      <c r="E78" s="1"/>
      <c r="F78" s="1"/>
      <c r="G78" s="14"/>
      <c r="H78" s="14"/>
      <c r="I78" s="14"/>
      <c r="J78" s="1"/>
    </row>
    <row r="79" spans="1:10" ht="15">
      <c r="A79" s="1"/>
      <c r="B79" s="59"/>
      <c r="C79" s="1"/>
      <c r="D79" s="1"/>
      <c r="E79" s="1"/>
      <c r="F79" s="1"/>
      <c r="G79" s="14"/>
      <c r="H79" s="14"/>
      <c r="I79" s="14"/>
      <c r="J79" s="1"/>
    </row>
    <row r="80" spans="1:10" ht="15">
      <c r="A80" s="1"/>
      <c r="B80" s="59"/>
      <c r="C80" s="1"/>
      <c r="D80" s="1"/>
      <c r="E80" s="1"/>
      <c r="F80" s="1"/>
      <c r="G80" s="14"/>
      <c r="H80" s="14"/>
      <c r="I80" s="14"/>
      <c r="J80" s="1"/>
    </row>
    <row r="81" spans="1:10" ht="15">
      <c r="A81" s="1"/>
      <c r="B81" s="59"/>
      <c r="C81" s="1"/>
      <c r="D81" s="1"/>
      <c r="E81" s="1"/>
      <c r="F81" s="1"/>
      <c r="G81" s="14"/>
      <c r="H81" s="14"/>
      <c r="I81" s="14"/>
      <c r="J81" s="1"/>
    </row>
    <row r="82" spans="1:10" ht="15">
      <c r="A82" s="1"/>
      <c r="B82" s="59"/>
      <c r="C82" s="1"/>
      <c r="D82" s="1"/>
      <c r="E82" s="1"/>
      <c r="F82" s="1"/>
      <c r="G82" s="14"/>
      <c r="H82" s="14"/>
      <c r="I82" s="14"/>
      <c r="J82" s="1"/>
    </row>
    <row r="83" spans="1:10" ht="15">
      <c r="A83" s="1"/>
      <c r="B83" s="59"/>
      <c r="C83" s="1"/>
      <c r="D83" s="1"/>
      <c r="E83" s="1"/>
      <c r="F83" s="1"/>
      <c r="G83" s="14"/>
      <c r="H83" s="14"/>
      <c r="I83" s="14"/>
      <c r="J83" s="1"/>
    </row>
    <row r="84" spans="1:10" ht="15">
      <c r="A84" s="1"/>
      <c r="B84" s="59"/>
      <c r="C84" s="1"/>
      <c r="D84" s="1"/>
      <c r="E84" s="1"/>
      <c r="F84" s="1"/>
      <c r="G84" s="14"/>
      <c r="H84" s="14"/>
      <c r="I84" s="14"/>
      <c r="J84" s="1"/>
    </row>
    <row r="85" spans="1:10" ht="15">
      <c r="A85" s="1"/>
      <c r="B85" s="59"/>
      <c r="C85" s="1"/>
      <c r="D85" s="1"/>
      <c r="E85" s="1"/>
      <c r="F85" s="1"/>
      <c r="G85" s="14"/>
      <c r="H85" s="14"/>
      <c r="I85" s="14"/>
      <c r="J85" s="1"/>
    </row>
    <row r="86" spans="1:10" ht="15">
      <c r="A86" s="1"/>
      <c r="B86" s="59"/>
      <c r="C86" s="1"/>
      <c r="D86" s="1"/>
      <c r="E86" s="1"/>
      <c r="F86" s="1"/>
      <c r="G86" s="14"/>
      <c r="H86" s="14"/>
      <c r="I86" s="14"/>
      <c r="J86" s="1"/>
    </row>
    <row r="87" spans="1:10" ht="15">
      <c r="A87" s="1"/>
      <c r="B87" s="59"/>
      <c r="C87" s="1"/>
      <c r="D87" s="1"/>
      <c r="E87" s="1"/>
      <c r="F87" s="1"/>
      <c r="G87" s="14"/>
      <c r="H87" s="14"/>
      <c r="I87" s="14"/>
      <c r="J87" s="1"/>
    </row>
    <row r="88" spans="1:10" ht="15">
      <c r="A88" s="1"/>
      <c r="B88" s="59"/>
      <c r="C88" s="1"/>
      <c r="D88" s="1"/>
      <c r="E88" s="1"/>
      <c r="F88" s="1"/>
      <c r="G88" s="14"/>
      <c r="H88" s="14"/>
      <c r="I88" s="14"/>
      <c r="J88" s="1"/>
    </row>
    <row r="89" spans="1:10" ht="15">
      <c r="A89" s="1"/>
      <c r="B89" s="59"/>
      <c r="C89" s="1"/>
      <c r="D89" s="1"/>
      <c r="E89" s="1"/>
      <c r="F89" s="1"/>
      <c r="G89" s="14"/>
      <c r="H89" s="14"/>
      <c r="I89" s="14"/>
      <c r="J89" s="1"/>
    </row>
    <row r="90" spans="1:10" ht="15">
      <c r="A90" s="1"/>
      <c r="B90" s="59"/>
      <c r="C90" s="1"/>
      <c r="D90" s="1"/>
      <c r="E90" s="1"/>
      <c r="F90" s="1"/>
      <c r="G90" s="14"/>
      <c r="H90" s="14"/>
      <c r="I90" s="14"/>
      <c r="J90" s="1"/>
    </row>
    <row r="91" spans="1:10" ht="15">
      <c r="A91" s="1"/>
      <c r="B91" s="59"/>
      <c r="C91" s="1"/>
      <c r="D91" s="1"/>
      <c r="E91" s="1"/>
      <c r="F91" s="1"/>
      <c r="G91" s="14"/>
      <c r="H91" s="14"/>
      <c r="I91" s="14"/>
      <c r="J91" s="1"/>
    </row>
    <row r="92" spans="1:10" ht="15">
      <c r="A92" s="1"/>
      <c r="B92" s="59"/>
      <c r="C92" s="1"/>
      <c r="D92" s="1"/>
      <c r="E92" s="1"/>
      <c r="F92" s="1"/>
      <c r="G92" s="14"/>
      <c r="H92" s="14"/>
      <c r="I92" s="14"/>
      <c r="J92" s="1"/>
    </row>
    <row r="93" spans="1:10" ht="15">
      <c r="A93" s="1"/>
      <c r="B93" s="59"/>
      <c r="C93" s="1"/>
      <c r="D93" s="1"/>
      <c r="E93" s="1"/>
      <c r="F93" s="1"/>
      <c r="G93" s="14"/>
      <c r="H93" s="14"/>
      <c r="I93" s="14"/>
      <c r="J93" s="1"/>
    </row>
    <row r="94" spans="1:10" ht="15">
      <c r="A94" s="1"/>
      <c r="B94" s="59"/>
      <c r="C94" s="1"/>
      <c r="D94" s="1"/>
      <c r="E94" s="1"/>
      <c r="F94" s="1"/>
      <c r="G94" s="14"/>
      <c r="H94" s="14"/>
      <c r="I94" s="14"/>
      <c r="J94" s="1"/>
    </row>
    <row r="95" spans="1:10" ht="15">
      <c r="A95" s="1"/>
      <c r="B95" s="59"/>
      <c r="C95" s="1"/>
      <c r="D95" s="1"/>
      <c r="E95" s="1"/>
      <c r="F95" s="1"/>
      <c r="G95" s="14"/>
      <c r="H95" s="14"/>
      <c r="I95" s="14"/>
      <c r="J95" s="1"/>
    </row>
    <row r="96" spans="1:10" ht="15">
      <c r="A96" s="1"/>
      <c r="B96" s="59"/>
      <c r="C96" s="1"/>
      <c r="D96" s="1"/>
      <c r="E96" s="1"/>
      <c r="F96" s="1"/>
      <c r="G96" s="14"/>
      <c r="H96" s="14"/>
      <c r="I96" s="14"/>
      <c r="J96" s="1"/>
    </row>
    <row r="97" spans="1:10" ht="15">
      <c r="A97" s="1"/>
      <c r="B97" s="59"/>
      <c r="C97" s="1"/>
      <c r="D97" s="1"/>
      <c r="E97" s="1"/>
      <c r="F97" s="1"/>
      <c r="G97" s="14"/>
      <c r="H97" s="14"/>
      <c r="I97" s="14"/>
      <c r="J97" s="1"/>
    </row>
    <row r="98" spans="1:10" ht="15">
      <c r="A98" s="1"/>
      <c r="B98" s="59"/>
      <c r="C98" s="1"/>
      <c r="D98" s="1"/>
      <c r="E98" s="1"/>
      <c r="F98" s="1"/>
      <c r="G98" s="14"/>
      <c r="H98" s="14"/>
      <c r="I98" s="14"/>
      <c r="J98" s="1"/>
    </row>
    <row r="99" spans="1:10" ht="15">
      <c r="A99" s="1"/>
      <c r="B99" s="59"/>
      <c r="C99" s="1"/>
      <c r="D99" s="1"/>
      <c r="E99" s="1"/>
      <c r="F99" s="1"/>
      <c r="G99" s="14"/>
      <c r="H99" s="14"/>
      <c r="I99" s="14"/>
      <c r="J99" s="1"/>
    </row>
    <row r="100" spans="1:10" ht="15">
      <c r="A100" s="1"/>
      <c r="B100" s="59"/>
      <c r="C100" s="1"/>
      <c r="D100" s="1"/>
      <c r="E100" s="1"/>
      <c r="F100" s="1"/>
      <c r="G100" s="14"/>
      <c r="H100" s="14"/>
      <c r="I100" s="14"/>
      <c r="J100" s="1"/>
    </row>
    <row r="101" spans="1:10" ht="15">
      <c r="A101" s="1"/>
      <c r="B101" s="59"/>
      <c r="C101" s="1"/>
      <c r="D101" s="1"/>
      <c r="E101" s="1"/>
      <c r="F101" s="1"/>
      <c r="G101" s="14"/>
      <c r="H101" s="14"/>
      <c r="I101" s="14"/>
      <c r="J101" s="1"/>
    </row>
    <row r="102" spans="1:10" ht="15">
      <c r="A102" s="1"/>
      <c r="B102" s="59"/>
      <c r="C102" s="1"/>
      <c r="D102" s="1"/>
      <c r="E102" s="1"/>
      <c r="F102" s="1"/>
      <c r="G102" s="14"/>
      <c r="H102" s="14"/>
      <c r="I102" s="14"/>
      <c r="J102" s="1"/>
    </row>
    <row r="103" spans="1:10" ht="15">
      <c r="A103" s="1"/>
      <c r="B103" s="59"/>
      <c r="C103" s="1"/>
      <c r="D103" s="1"/>
      <c r="E103" s="1"/>
      <c r="F103" s="1"/>
      <c r="G103" s="14"/>
      <c r="H103" s="14"/>
      <c r="I103" s="14"/>
      <c r="J103" s="1"/>
    </row>
    <row r="104" spans="1:10" ht="15">
      <c r="A104" s="1"/>
      <c r="B104" s="59"/>
      <c r="C104" s="1"/>
      <c r="D104" s="1"/>
      <c r="E104" s="1"/>
      <c r="F104" s="1"/>
      <c r="G104" s="14"/>
      <c r="H104" s="14"/>
      <c r="I104" s="14"/>
      <c r="J104" s="1"/>
    </row>
    <row r="105" spans="1:10" ht="15">
      <c r="A105" s="1"/>
      <c r="B105" s="59"/>
      <c r="C105" s="1"/>
      <c r="D105" s="1"/>
      <c r="E105" s="1"/>
      <c r="F105" s="1"/>
      <c r="G105" s="14"/>
      <c r="H105" s="14"/>
      <c r="I105" s="14"/>
      <c r="J105" s="1"/>
    </row>
    <row r="106" spans="1:10" ht="15">
      <c r="A106" s="1"/>
      <c r="B106" s="59"/>
      <c r="C106" s="1"/>
      <c r="D106" s="1"/>
      <c r="E106" s="1"/>
      <c r="F106" s="1"/>
      <c r="G106" s="14"/>
      <c r="H106" s="14"/>
      <c r="I106" s="14"/>
      <c r="J106" s="1"/>
    </row>
    <row r="107" spans="1:10" ht="15">
      <c r="A107" s="1"/>
      <c r="B107" s="59"/>
      <c r="C107" s="1"/>
      <c r="D107" s="1"/>
      <c r="E107" s="1"/>
      <c r="F107" s="1"/>
      <c r="G107" s="14"/>
      <c r="H107" s="14"/>
      <c r="I107" s="14"/>
      <c r="J107" s="1"/>
    </row>
    <row r="108" spans="1:10" ht="15">
      <c r="A108" s="1"/>
      <c r="B108" s="59"/>
      <c r="C108" s="1"/>
      <c r="D108" s="1"/>
      <c r="E108" s="1"/>
      <c r="F108" s="1"/>
      <c r="G108" s="14"/>
      <c r="H108" s="14"/>
      <c r="I108" s="14"/>
      <c r="J108" s="1"/>
    </row>
    <row r="109" spans="1:10" ht="15">
      <c r="A109" s="1"/>
      <c r="B109" s="59"/>
      <c r="C109" s="1"/>
      <c r="D109" s="1"/>
      <c r="E109" s="1"/>
      <c r="F109" s="1"/>
      <c r="G109" s="14"/>
      <c r="H109" s="14"/>
      <c r="I109" s="14"/>
      <c r="J109" s="1"/>
    </row>
    <row r="110" spans="1:10" ht="15">
      <c r="A110" s="1"/>
      <c r="B110" s="59"/>
      <c r="C110" s="1"/>
      <c r="D110" s="1"/>
      <c r="E110" s="1"/>
      <c r="F110" s="1"/>
      <c r="G110" s="14"/>
      <c r="H110" s="14"/>
      <c r="I110" s="14"/>
      <c r="J110" s="1"/>
    </row>
    <row r="111" spans="1:10" ht="15">
      <c r="A111" s="1"/>
      <c r="B111" s="59"/>
      <c r="C111" s="1"/>
      <c r="D111" s="1"/>
      <c r="E111" s="1"/>
      <c r="F111" s="1"/>
      <c r="G111" s="14"/>
      <c r="H111" s="14"/>
      <c r="I111" s="14"/>
      <c r="J111" s="1"/>
    </row>
    <row r="112" spans="1:10" ht="15">
      <c r="A112" s="1"/>
      <c r="B112" s="59"/>
      <c r="C112" s="1"/>
      <c r="D112" s="1"/>
      <c r="E112" s="1"/>
      <c r="F112" s="1"/>
      <c r="G112" s="14"/>
      <c r="H112" s="14"/>
      <c r="I112" s="14"/>
      <c r="J112" s="1"/>
    </row>
    <row r="113" spans="1:10" ht="15">
      <c r="A113" s="1"/>
      <c r="B113" s="59"/>
      <c r="C113" s="1"/>
      <c r="D113" s="1"/>
      <c r="E113" s="1"/>
      <c r="F113" s="1"/>
      <c r="G113" s="14"/>
      <c r="H113" s="14"/>
      <c r="I113" s="14"/>
      <c r="J113" s="1"/>
    </row>
    <row r="114" spans="1:10" ht="15">
      <c r="A114" s="1"/>
      <c r="B114" s="59"/>
      <c r="C114" s="1"/>
      <c r="D114" s="1"/>
      <c r="E114" s="1"/>
      <c r="F114" s="1"/>
      <c r="G114" s="14"/>
      <c r="H114" s="14"/>
      <c r="I114" s="14"/>
      <c r="J114" s="1"/>
    </row>
    <row r="115" spans="1:10" ht="15">
      <c r="A115" s="1"/>
      <c r="B115" s="59"/>
      <c r="C115" s="1"/>
      <c r="D115" s="1"/>
      <c r="E115" s="1"/>
      <c r="F115" s="1"/>
      <c r="G115" s="14"/>
      <c r="H115" s="14"/>
      <c r="I115" s="14"/>
      <c r="J115" s="1"/>
    </row>
    <row r="116" spans="1:10" ht="15">
      <c r="A116" s="1"/>
      <c r="B116" s="59"/>
      <c r="C116" s="1"/>
      <c r="D116" s="1"/>
      <c r="E116" s="1"/>
      <c r="F116" s="1"/>
      <c r="G116" s="14"/>
      <c r="H116" s="14"/>
      <c r="I116" s="14"/>
      <c r="J116" s="1"/>
    </row>
    <row r="117" spans="1:10" ht="15">
      <c r="A117" s="1"/>
      <c r="B117" s="59"/>
      <c r="C117" s="1"/>
      <c r="D117" s="1"/>
      <c r="E117" s="1"/>
      <c r="F117" s="1"/>
      <c r="G117" s="14"/>
      <c r="H117" s="14"/>
      <c r="I117" s="14"/>
      <c r="J117" s="1"/>
    </row>
    <row r="118" spans="1:10" ht="15">
      <c r="A118" s="1"/>
      <c r="B118" s="59"/>
      <c r="C118" s="1"/>
      <c r="D118" s="1"/>
      <c r="E118" s="1"/>
      <c r="F118" s="1"/>
      <c r="G118" s="14"/>
      <c r="H118" s="14"/>
      <c r="I118" s="14"/>
      <c r="J118" s="1"/>
    </row>
    <row r="119" spans="1:10" ht="15">
      <c r="A119" s="1"/>
      <c r="B119" s="59"/>
      <c r="C119" s="1"/>
      <c r="D119" s="1"/>
      <c r="E119" s="1"/>
      <c r="F119" s="1"/>
      <c r="G119" s="14"/>
      <c r="H119" s="14"/>
      <c r="I119" s="14"/>
      <c r="J119" s="1"/>
    </row>
    <row r="120" spans="1:10" ht="15">
      <c r="A120" s="1"/>
      <c r="B120" s="59"/>
      <c r="C120" s="1"/>
      <c r="D120" s="1"/>
      <c r="E120" s="1"/>
      <c r="F120" s="1"/>
      <c r="G120" s="14"/>
      <c r="H120" s="14"/>
      <c r="I120" s="14"/>
      <c r="J120" s="1"/>
    </row>
    <row r="121" spans="1:10" ht="15">
      <c r="A121" s="1"/>
      <c r="B121" s="59"/>
      <c r="C121" s="1"/>
      <c r="D121" s="1"/>
      <c r="E121" s="1"/>
      <c r="F121" s="1"/>
      <c r="G121" s="14"/>
      <c r="H121" s="14"/>
      <c r="I121" s="14"/>
      <c r="J121" s="1"/>
    </row>
    <row r="122" spans="1:10" ht="15">
      <c r="A122" s="1"/>
      <c r="B122" s="59"/>
      <c r="C122" s="1"/>
      <c r="D122" s="1"/>
      <c r="E122" s="1"/>
      <c r="F122" s="1"/>
      <c r="G122" s="14"/>
      <c r="H122" s="14"/>
      <c r="I122" s="14"/>
      <c r="J122" s="1"/>
    </row>
    <row r="123" spans="1:10" ht="15">
      <c r="A123" s="1"/>
      <c r="B123" s="59"/>
      <c r="C123" s="1"/>
      <c r="D123" s="1"/>
      <c r="E123" s="1"/>
      <c r="F123" s="1"/>
      <c r="G123" s="14"/>
      <c r="H123" s="14"/>
      <c r="I123" s="14"/>
      <c r="J123" s="1"/>
    </row>
    <row r="124" spans="1:10" ht="15">
      <c r="A124" s="1"/>
      <c r="B124" s="59"/>
      <c r="C124" s="1"/>
      <c r="D124" s="1"/>
      <c r="E124" s="1"/>
      <c r="F124" s="1"/>
      <c r="G124" s="14"/>
      <c r="H124" s="14"/>
      <c r="I124" s="14"/>
      <c r="J124" s="1"/>
    </row>
    <row r="125" spans="1:10" ht="15">
      <c r="A125" s="1"/>
      <c r="B125" s="59"/>
      <c r="C125" s="1"/>
      <c r="D125" s="1"/>
      <c r="E125" s="1"/>
      <c r="F125" s="1"/>
      <c r="G125" s="14"/>
      <c r="H125" s="14"/>
      <c r="I125" s="14"/>
      <c r="J125" s="1"/>
    </row>
    <row r="126" spans="1:10" ht="15">
      <c r="A126" s="1"/>
      <c r="B126" s="59"/>
      <c r="C126" s="1"/>
      <c r="D126" s="1"/>
      <c r="E126" s="1"/>
      <c r="F126" s="1"/>
      <c r="G126" s="14"/>
      <c r="H126" s="14"/>
      <c r="I126" s="14"/>
      <c r="J126" s="1"/>
    </row>
    <row r="127" spans="1:10" ht="15">
      <c r="A127" s="1"/>
      <c r="B127" s="59"/>
      <c r="C127" s="1"/>
      <c r="D127" s="1"/>
      <c r="E127" s="1"/>
      <c r="F127" s="1"/>
      <c r="G127" s="14"/>
      <c r="H127" s="14"/>
      <c r="I127" s="14"/>
      <c r="J127" s="1"/>
    </row>
    <row r="128" spans="1:10" ht="15">
      <c r="A128" s="1"/>
      <c r="B128" s="59"/>
      <c r="C128" s="1"/>
      <c r="D128" s="1"/>
      <c r="E128" s="1"/>
      <c r="F128" s="1"/>
      <c r="G128" s="14"/>
      <c r="H128" s="14"/>
      <c r="I128" s="14"/>
      <c r="J128" s="1"/>
    </row>
    <row r="129" spans="1:10" ht="15">
      <c r="A129" s="1"/>
      <c r="B129" s="59"/>
      <c r="C129" s="1"/>
      <c r="D129" s="1"/>
      <c r="E129" s="1"/>
      <c r="F129" s="1"/>
      <c r="G129" s="14"/>
      <c r="H129" s="14"/>
      <c r="I129" s="14"/>
      <c r="J129" s="1"/>
    </row>
    <row r="130" spans="1:10" ht="15">
      <c r="A130" s="1"/>
      <c r="B130" s="59"/>
      <c r="C130" s="1"/>
      <c r="D130" s="1"/>
      <c r="E130" s="1"/>
      <c r="F130" s="1"/>
      <c r="G130" s="14"/>
      <c r="H130" s="14"/>
      <c r="I130" s="14"/>
      <c r="J130" s="1"/>
    </row>
    <row r="131" spans="1:10" ht="15">
      <c r="A131" s="1"/>
      <c r="B131" s="59"/>
      <c r="C131" s="1"/>
      <c r="D131" s="1"/>
      <c r="E131" s="1"/>
      <c r="F131" s="1"/>
      <c r="G131" s="14"/>
      <c r="H131" s="14"/>
      <c r="I131" s="14"/>
      <c r="J131" s="1"/>
    </row>
    <row r="132" spans="1:10" ht="15">
      <c r="A132" s="1"/>
      <c r="B132" s="59"/>
      <c r="C132" s="1"/>
      <c r="D132" s="1"/>
      <c r="E132" s="1"/>
      <c r="F132" s="1"/>
      <c r="G132" s="14"/>
      <c r="H132" s="14"/>
      <c r="I132" s="14"/>
      <c r="J132" s="1"/>
    </row>
  </sheetData>
  <sheetProtection formatColumns="0" formatRows="0" insertRows="0" deleteRows="0"/>
  <mergeCells count="15">
    <mergeCell ref="A44:C44"/>
    <mergeCell ref="A52:C52"/>
    <mergeCell ref="F45:I45"/>
    <mergeCell ref="F53:I53"/>
    <mergeCell ref="J7:J9"/>
    <mergeCell ref="F8:I8"/>
    <mergeCell ref="F7:I7"/>
    <mergeCell ref="B1:D1"/>
    <mergeCell ref="B2:D2"/>
    <mergeCell ref="B3:D3"/>
    <mergeCell ref="F11:I11"/>
    <mergeCell ref="F21:I21"/>
    <mergeCell ref="A5:XFD5"/>
    <mergeCell ref="A10:C10"/>
    <mergeCell ref="A20:C20"/>
  </mergeCells>
  <dataValidations count="2">
    <dataValidation type="list" allowBlank="1" showInputMessage="1" showErrorMessage="1" sqref="A22:A41" xr:uid="{00000000-0002-0000-0100-000001000000}">
      <formula1>Incidental_Costs</formula1>
    </dataValidation>
    <dataValidation type="list" allowBlank="1" showInputMessage="1" showErrorMessage="1" sqref="A13:A17" xr:uid="{00000000-0002-0000-0100-000000000000}">
      <formula1>Property_Costs</formula1>
    </dataValidation>
  </dataValidations>
  <hyperlinks>
    <hyperlink ref="A5:XFD5" r:id="rId1" display="See SRFB Manual 3 for additional information regarding allowable costs. This attachment is not required, but may be helpful in developing your PRISM costs. " xr:uid="{00000000-0004-0000-0100-000000000000}"/>
  </hyperlinks>
  <printOptions horizontalCentered="1"/>
  <pageMargins left="0.25" right="0.25" top="0.75" bottom="0.75" header="0.3" footer="0.3"/>
  <pageSetup scale="49" orientation="landscape"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499984740745262"/>
    <pageSetUpPr fitToPage="1"/>
  </sheetPr>
  <dimension ref="A1:L113"/>
  <sheetViews>
    <sheetView showGridLines="0" zoomScaleNormal="100" workbookViewId="0">
      <selection activeCell="B2" sqref="B2:D2"/>
    </sheetView>
  </sheetViews>
  <sheetFormatPr defaultRowHeight="15.75"/>
  <cols>
    <col min="1" max="1" width="36.5703125" style="15" customWidth="1"/>
    <col min="2" max="2" width="30.5703125" style="15" customWidth="1"/>
    <col min="3" max="3" width="14.42578125" style="15" customWidth="1"/>
    <col min="4" max="7" width="18.28515625" style="15" customWidth="1"/>
    <col min="8" max="8" width="18.28515625" style="16" customWidth="1"/>
    <col min="9" max="10" width="22.7109375" style="16" customWidth="1"/>
    <col min="11" max="11" width="10.28515625" style="15" customWidth="1"/>
    <col min="12" max="12" width="10.85546875" style="15" bestFit="1" customWidth="1"/>
    <col min="13" max="13" width="18.28515625" style="15" customWidth="1"/>
    <col min="14" max="16384" width="9.140625" style="15"/>
  </cols>
  <sheetData>
    <row r="1" spans="1:11">
      <c r="A1" s="52" t="s">
        <v>22</v>
      </c>
      <c r="B1" s="285" t="s">
        <v>23</v>
      </c>
      <c r="C1" s="285"/>
      <c r="D1" s="285"/>
      <c r="E1" s="197"/>
      <c r="G1" s="16"/>
      <c r="J1" s="15"/>
    </row>
    <row r="2" spans="1:11">
      <c r="A2" s="53" t="s">
        <v>24</v>
      </c>
      <c r="B2" s="265" t="s">
        <v>28</v>
      </c>
      <c r="C2" s="265"/>
      <c r="D2" s="265"/>
      <c r="E2" s="197"/>
      <c r="F2" s="197"/>
      <c r="G2" s="16"/>
      <c r="J2" s="15"/>
    </row>
    <row r="3" spans="1:11">
      <c r="A3" s="52" t="s">
        <v>26</v>
      </c>
      <c r="B3" s="286" t="s">
        <v>27</v>
      </c>
      <c r="C3" s="286"/>
      <c r="D3" s="286"/>
      <c r="E3" s="197"/>
      <c r="F3" s="197"/>
      <c r="G3" s="16"/>
      <c r="J3" s="15"/>
    </row>
    <row r="4" spans="1:11" s="18" customFormat="1" ht="32.25" customHeight="1">
      <c r="A4" s="155" t="s">
        <v>88</v>
      </c>
      <c r="B4" s="155"/>
      <c r="C4" s="155"/>
      <c r="D4" s="155"/>
      <c r="E4" s="155"/>
      <c r="F4" s="155"/>
      <c r="G4" s="155"/>
      <c r="H4" s="155"/>
      <c r="I4" s="155"/>
      <c r="J4" s="155"/>
      <c r="K4" s="155"/>
    </row>
    <row r="5" spans="1:11" s="18" customFormat="1" ht="15" customHeight="1">
      <c r="A5" s="158" t="s">
        <v>89</v>
      </c>
      <c r="B5" s="158"/>
      <c r="C5" s="155"/>
      <c r="D5" s="155"/>
      <c r="E5" s="155"/>
      <c r="F5" s="155"/>
      <c r="G5" s="155"/>
      <c r="H5" s="155"/>
      <c r="I5" s="155"/>
      <c r="J5" s="155"/>
      <c r="K5" s="155"/>
    </row>
    <row r="6" spans="1:11" s="1" customFormat="1" ht="15">
      <c r="A6" s="261" t="s">
        <v>90</v>
      </c>
      <c r="B6" s="238"/>
      <c r="C6" s="238"/>
      <c r="D6" s="102"/>
      <c r="E6" s="102"/>
      <c r="F6" s="102"/>
      <c r="G6" s="102"/>
      <c r="H6" s="292"/>
      <c r="I6" s="292"/>
      <c r="J6" s="292"/>
    </row>
    <row r="7" spans="1:11" s="1" customFormat="1" ht="12" customHeight="1">
      <c r="A7" s="102"/>
      <c r="B7" s="102"/>
      <c r="C7" s="11"/>
      <c r="D7" s="11"/>
      <c r="E7" s="11"/>
      <c r="F7" s="11"/>
      <c r="G7" s="102"/>
      <c r="H7" s="262"/>
      <c r="I7" s="262"/>
      <c r="J7" s="262"/>
    </row>
    <row r="8" spans="1:11" s="1" customFormat="1" ht="15">
      <c r="A8" s="24" t="s">
        <v>31</v>
      </c>
      <c r="B8" s="83"/>
      <c r="C8" s="9"/>
      <c r="D8" s="26"/>
      <c r="E8" s="23" t="s">
        <v>32</v>
      </c>
      <c r="F8" s="62" t="s">
        <v>33</v>
      </c>
      <c r="G8" s="282" t="s">
        <v>34</v>
      </c>
      <c r="H8" s="296"/>
      <c r="I8" s="296"/>
      <c r="J8" s="297"/>
      <c r="K8" s="278" t="s">
        <v>35</v>
      </c>
    </row>
    <row r="9" spans="1:11" s="1" customFormat="1" ht="60">
      <c r="A9" s="31"/>
      <c r="E9" s="107" t="s">
        <v>36</v>
      </c>
      <c r="F9" s="107" t="s">
        <v>37</v>
      </c>
      <c r="G9" s="293" t="s">
        <v>38</v>
      </c>
      <c r="H9" s="294"/>
      <c r="I9" s="294"/>
      <c r="J9" s="295"/>
      <c r="K9" s="278"/>
    </row>
    <row r="10" spans="1:11" s="1" customFormat="1" ht="45">
      <c r="A10" s="287"/>
      <c r="B10" s="288"/>
      <c r="C10" s="288"/>
      <c r="D10" s="289"/>
      <c r="E10" s="171" t="s">
        <v>39</v>
      </c>
      <c r="F10" s="108" t="s">
        <v>39</v>
      </c>
      <c r="G10" s="55" t="s">
        <v>91</v>
      </c>
      <c r="H10" s="55" t="s">
        <v>42</v>
      </c>
      <c r="I10" s="70" t="s">
        <v>43</v>
      </c>
      <c r="J10" s="71" t="s">
        <v>44</v>
      </c>
      <c r="K10" s="260"/>
    </row>
    <row r="11" spans="1:11" s="1" customFormat="1" ht="18.75">
      <c r="A11" s="290" t="s">
        <v>92</v>
      </c>
      <c r="B11" s="291"/>
      <c r="C11" s="291"/>
      <c r="D11" s="291"/>
      <c r="E11" s="172"/>
      <c r="F11" s="172"/>
      <c r="G11" s="172"/>
      <c r="H11" s="172"/>
      <c r="I11" s="172"/>
      <c r="J11" s="173"/>
      <c r="K11" s="260"/>
    </row>
    <row r="12" spans="1:11" s="1" customFormat="1" ht="15">
      <c r="A12" s="178" t="s">
        <v>93</v>
      </c>
      <c r="B12" s="178" t="s">
        <v>94</v>
      </c>
      <c r="C12" s="168" t="s">
        <v>47</v>
      </c>
      <c r="D12" s="168" t="s">
        <v>48</v>
      </c>
      <c r="E12" s="194"/>
      <c r="F12" s="195"/>
      <c r="G12" s="266"/>
      <c r="H12" s="298"/>
      <c r="I12" s="298"/>
      <c r="J12" s="299"/>
      <c r="K12" s="260"/>
    </row>
    <row r="13" spans="1:11" s="50" customFormat="1" ht="16.5" customHeight="1">
      <c r="A13" s="191" t="s">
        <v>95</v>
      </c>
      <c r="B13" s="95" t="s">
        <v>96</v>
      </c>
      <c r="C13" s="327">
        <v>8</v>
      </c>
      <c r="D13" s="240">
        <v>30000</v>
      </c>
      <c r="E13" s="241">
        <f>C13*D13</f>
        <v>240000</v>
      </c>
      <c r="F13" s="242">
        <v>150000</v>
      </c>
      <c r="G13" s="243">
        <v>90000</v>
      </c>
      <c r="H13" s="243">
        <v>0</v>
      </c>
      <c r="I13" s="328" t="s">
        <v>97</v>
      </c>
      <c r="J13" s="328" t="s">
        <v>50</v>
      </c>
      <c r="K13" s="20">
        <f>E13-G13-F13-H13</f>
        <v>0</v>
      </c>
    </row>
    <row r="14" spans="1:11" s="1" customFormat="1" ht="15">
      <c r="A14" s="191" t="s">
        <v>98</v>
      </c>
      <c r="B14" s="95" t="s">
        <v>99</v>
      </c>
      <c r="C14" s="96">
        <v>1</v>
      </c>
      <c r="D14" s="240">
        <v>10</v>
      </c>
      <c r="E14" s="241">
        <f t="shared" ref="E14:E26" si="0">C14*D14</f>
        <v>10</v>
      </c>
      <c r="F14" s="242">
        <v>10</v>
      </c>
      <c r="G14" s="243">
        <v>0</v>
      </c>
      <c r="H14" s="243">
        <v>0</v>
      </c>
      <c r="I14" s="184"/>
      <c r="J14" s="184"/>
      <c r="K14" s="20">
        <f t="shared" ref="K14:K32" si="1">E14-G14-F14-H14</f>
        <v>0</v>
      </c>
    </row>
    <row r="15" spans="1:11" s="1" customFormat="1" ht="15">
      <c r="A15" s="191" t="s">
        <v>100</v>
      </c>
      <c r="B15" s="95"/>
      <c r="C15" s="96">
        <v>5</v>
      </c>
      <c r="D15" s="240">
        <v>20</v>
      </c>
      <c r="E15" s="241">
        <f t="shared" si="0"/>
        <v>100</v>
      </c>
      <c r="F15" s="242">
        <v>100</v>
      </c>
      <c r="G15" s="243">
        <v>0</v>
      </c>
      <c r="H15" s="243">
        <v>0</v>
      </c>
      <c r="I15" s="184"/>
      <c r="J15" s="184"/>
      <c r="K15" s="20">
        <f t="shared" si="1"/>
        <v>0</v>
      </c>
    </row>
    <row r="16" spans="1:11" s="1" customFormat="1" ht="15">
      <c r="A16" s="191" t="s">
        <v>101</v>
      </c>
      <c r="B16" s="95"/>
      <c r="C16" s="96">
        <v>1</v>
      </c>
      <c r="D16" s="240">
        <v>50000</v>
      </c>
      <c r="E16" s="241">
        <f t="shared" si="0"/>
        <v>50000</v>
      </c>
      <c r="F16" s="242">
        <v>50000</v>
      </c>
      <c r="G16" s="243">
        <v>0</v>
      </c>
      <c r="H16" s="243">
        <v>0</v>
      </c>
      <c r="I16" s="184"/>
      <c r="J16" s="184"/>
      <c r="K16" s="20">
        <f t="shared" si="1"/>
        <v>0</v>
      </c>
    </row>
    <row r="17" spans="1:11" s="1" customFormat="1" ht="15">
      <c r="A17" s="263" t="s">
        <v>102</v>
      </c>
      <c r="B17" s="95"/>
      <c r="C17" s="96">
        <v>1</v>
      </c>
      <c r="D17" s="240">
        <v>100000</v>
      </c>
      <c r="E17" s="241">
        <f t="shared" si="0"/>
        <v>100000</v>
      </c>
      <c r="F17" s="242">
        <v>100000</v>
      </c>
      <c r="G17" s="243">
        <v>0</v>
      </c>
      <c r="H17" s="243">
        <v>0</v>
      </c>
      <c r="I17" s="184"/>
      <c r="J17" s="184"/>
      <c r="K17" s="20">
        <f t="shared" si="1"/>
        <v>0</v>
      </c>
    </row>
    <row r="18" spans="1:11" s="1" customFormat="1" ht="15">
      <c r="A18" s="191"/>
      <c r="B18" s="95"/>
      <c r="C18" s="96"/>
      <c r="D18" s="240">
        <v>0</v>
      </c>
      <c r="E18" s="241">
        <f t="shared" si="0"/>
        <v>0</v>
      </c>
      <c r="F18" s="242">
        <v>0</v>
      </c>
      <c r="G18" s="243">
        <v>0</v>
      </c>
      <c r="H18" s="243">
        <v>0</v>
      </c>
      <c r="I18" s="184"/>
      <c r="J18" s="184"/>
      <c r="K18" s="20">
        <f t="shared" si="1"/>
        <v>0</v>
      </c>
    </row>
    <row r="19" spans="1:11" s="1" customFormat="1" ht="15">
      <c r="A19" s="191"/>
      <c r="B19" s="95"/>
      <c r="C19" s="96"/>
      <c r="D19" s="240">
        <v>0</v>
      </c>
      <c r="E19" s="241">
        <f t="shared" si="0"/>
        <v>0</v>
      </c>
      <c r="F19" s="242">
        <v>0</v>
      </c>
      <c r="G19" s="243">
        <v>0</v>
      </c>
      <c r="H19" s="243">
        <v>0</v>
      </c>
      <c r="I19" s="184"/>
      <c r="J19" s="184"/>
      <c r="K19" s="20">
        <f t="shared" si="1"/>
        <v>0</v>
      </c>
    </row>
    <row r="20" spans="1:11" s="1" customFormat="1" ht="15">
      <c r="A20" s="191"/>
      <c r="B20" s="95"/>
      <c r="C20" s="96"/>
      <c r="D20" s="240">
        <v>0</v>
      </c>
      <c r="E20" s="241">
        <f t="shared" si="0"/>
        <v>0</v>
      </c>
      <c r="F20" s="242">
        <v>0</v>
      </c>
      <c r="G20" s="243">
        <v>0</v>
      </c>
      <c r="H20" s="243">
        <v>0</v>
      </c>
      <c r="I20" s="184"/>
      <c r="J20" s="184"/>
      <c r="K20" s="20">
        <f t="shared" si="1"/>
        <v>0</v>
      </c>
    </row>
    <row r="21" spans="1:11" s="1" customFormat="1" ht="15">
      <c r="A21" s="191"/>
      <c r="B21" s="95"/>
      <c r="C21" s="96"/>
      <c r="D21" s="240">
        <v>0</v>
      </c>
      <c r="E21" s="241">
        <f t="shared" si="0"/>
        <v>0</v>
      </c>
      <c r="F21" s="242">
        <v>0</v>
      </c>
      <c r="G21" s="243">
        <v>0</v>
      </c>
      <c r="H21" s="243">
        <v>0</v>
      </c>
      <c r="I21" s="184"/>
      <c r="J21" s="184"/>
      <c r="K21" s="20">
        <f t="shared" si="1"/>
        <v>0</v>
      </c>
    </row>
    <row r="22" spans="1:11" s="1" customFormat="1" ht="15">
      <c r="A22" s="191"/>
      <c r="B22" s="95"/>
      <c r="C22" s="96"/>
      <c r="D22" s="240">
        <v>0</v>
      </c>
      <c r="E22" s="241">
        <f t="shared" si="0"/>
        <v>0</v>
      </c>
      <c r="F22" s="242">
        <v>0</v>
      </c>
      <c r="G22" s="243">
        <v>0</v>
      </c>
      <c r="H22" s="243">
        <v>0</v>
      </c>
      <c r="I22" s="184"/>
      <c r="J22" s="184"/>
      <c r="K22" s="20">
        <f t="shared" si="1"/>
        <v>0</v>
      </c>
    </row>
    <row r="23" spans="1:11" s="1" customFormat="1" ht="15">
      <c r="A23" s="191"/>
      <c r="B23" s="95"/>
      <c r="C23" s="96"/>
      <c r="D23" s="240">
        <v>0</v>
      </c>
      <c r="E23" s="241">
        <f t="shared" si="0"/>
        <v>0</v>
      </c>
      <c r="F23" s="242">
        <v>0</v>
      </c>
      <c r="G23" s="243">
        <v>0</v>
      </c>
      <c r="H23" s="243">
        <v>0</v>
      </c>
      <c r="I23" s="184"/>
      <c r="J23" s="184"/>
      <c r="K23" s="20">
        <f t="shared" si="1"/>
        <v>0</v>
      </c>
    </row>
    <row r="24" spans="1:11" s="1" customFormat="1" ht="15">
      <c r="A24" s="191"/>
      <c r="B24" s="95"/>
      <c r="C24" s="96"/>
      <c r="D24" s="240">
        <v>0</v>
      </c>
      <c r="E24" s="241">
        <f t="shared" si="0"/>
        <v>0</v>
      </c>
      <c r="F24" s="242">
        <v>0</v>
      </c>
      <c r="G24" s="243">
        <v>0</v>
      </c>
      <c r="H24" s="243">
        <v>0</v>
      </c>
      <c r="I24" s="184"/>
      <c r="J24" s="184"/>
      <c r="K24" s="20">
        <f t="shared" si="1"/>
        <v>0</v>
      </c>
    </row>
    <row r="25" spans="1:11" s="1" customFormat="1" ht="15">
      <c r="A25" s="191"/>
      <c r="B25" s="95"/>
      <c r="C25" s="96"/>
      <c r="D25" s="240">
        <v>0</v>
      </c>
      <c r="E25" s="241">
        <f t="shared" si="0"/>
        <v>0</v>
      </c>
      <c r="F25" s="242">
        <v>0</v>
      </c>
      <c r="G25" s="243">
        <v>0</v>
      </c>
      <c r="H25" s="243">
        <v>0</v>
      </c>
      <c r="I25" s="184"/>
      <c r="J25" s="184"/>
      <c r="K25" s="20">
        <f t="shared" si="1"/>
        <v>0</v>
      </c>
    </row>
    <row r="26" spans="1:11" s="1" customFormat="1" ht="15">
      <c r="A26" s="191"/>
      <c r="B26" s="95"/>
      <c r="C26" s="96"/>
      <c r="D26" s="240">
        <v>0</v>
      </c>
      <c r="E26" s="241">
        <f t="shared" si="0"/>
        <v>0</v>
      </c>
      <c r="F26" s="242">
        <v>0</v>
      </c>
      <c r="G26" s="243">
        <v>0</v>
      </c>
      <c r="H26" s="243">
        <v>0</v>
      </c>
      <c r="I26" s="184"/>
      <c r="J26" s="184"/>
      <c r="K26" s="20">
        <f t="shared" si="1"/>
        <v>0</v>
      </c>
    </row>
    <row r="27" spans="1:11" s="1" customFormat="1">
      <c r="A27" s="105"/>
      <c r="B27" s="15"/>
      <c r="C27" s="60"/>
      <c r="D27" s="252" t="s">
        <v>60</v>
      </c>
      <c r="E27" s="253">
        <f>SUM(E13:E26)</f>
        <v>390110</v>
      </c>
      <c r="F27" s="254">
        <f>SUM(F13:F26)</f>
        <v>300110</v>
      </c>
      <c r="G27" s="255">
        <f>SUM(G13:G26)</f>
        <v>90000</v>
      </c>
      <c r="H27" s="337">
        <f>SUM(H13:H26)</f>
        <v>0</v>
      </c>
      <c r="I27" s="184"/>
      <c r="J27" s="184"/>
      <c r="K27" s="20"/>
    </row>
    <row r="28" spans="1:11" s="22" customFormat="1" ht="15">
      <c r="A28" s="29"/>
      <c r="B28" s="60"/>
      <c r="C28" s="8"/>
      <c r="D28" s="8"/>
      <c r="E28" s="8"/>
      <c r="F28" s="8"/>
      <c r="G28" s="8"/>
      <c r="H28" s="8"/>
      <c r="I28" s="8"/>
      <c r="J28" s="27"/>
      <c r="K28" s="20"/>
    </row>
    <row r="29" spans="1:11" s="22" customFormat="1" ht="18.75">
      <c r="A29" s="273" t="s">
        <v>76</v>
      </c>
      <c r="B29" s="274"/>
      <c r="C29" s="274"/>
      <c r="D29" s="153"/>
      <c r="E29" s="153"/>
      <c r="F29" s="153"/>
      <c r="G29" s="153"/>
      <c r="H29" s="153"/>
      <c r="I29" s="153"/>
      <c r="J29" s="154"/>
      <c r="K29" s="20"/>
    </row>
    <row r="30" spans="1:11" s="22" customFormat="1" ht="15">
      <c r="A30" s="140"/>
      <c r="B30" s="202" t="s">
        <v>77</v>
      </c>
      <c r="C30" s="199" t="s">
        <v>78</v>
      </c>
      <c r="D30" s="201" t="s">
        <v>79</v>
      </c>
      <c r="E30" s="194"/>
      <c r="F30" s="195"/>
      <c r="G30" s="266"/>
      <c r="H30" s="298"/>
      <c r="I30" s="298"/>
      <c r="J30" s="299"/>
      <c r="K30" s="20"/>
    </row>
    <row r="31" spans="1:11" s="22" customFormat="1" ht="15">
      <c r="A31" s="140"/>
      <c r="B31" s="339" t="s">
        <v>80</v>
      </c>
      <c r="C31" s="104">
        <v>0.2</v>
      </c>
      <c r="D31" s="248">
        <v>5000</v>
      </c>
      <c r="E31" s="241">
        <f>C31*D31</f>
        <v>1000</v>
      </c>
      <c r="F31" s="242">
        <v>500</v>
      </c>
      <c r="G31" s="243">
        <v>500</v>
      </c>
      <c r="H31" s="249">
        <v>0</v>
      </c>
      <c r="I31" s="184"/>
      <c r="J31" s="184"/>
      <c r="K31" s="20">
        <f t="shared" si="1"/>
        <v>0</v>
      </c>
    </row>
    <row r="32" spans="1:11" s="22" customFormat="1" ht="15">
      <c r="A32" s="117"/>
      <c r="B32" s="116" t="s">
        <v>103</v>
      </c>
      <c r="C32" s="104">
        <v>0</v>
      </c>
      <c r="D32" s="248">
        <v>0</v>
      </c>
      <c r="E32" s="241">
        <f>C32*D32</f>
        <v>0</v>
      </c>
      <c r="F32" s="242">
        <v>0</v>
      </c>
      <c r="G32" s="243">
        <v>0</v>
      </c>
      <c r="H32" s="249">
        <v>0</v>
      </c>
      <c r="I32" s="184"/>
      <c r="J32" s="184"/>
      <c r="K32" s="20">
        <f t="shared" si="1"/>
        <v>0</v>
      </c>
    </row>
    <row r="33" spans="1:12" s="22" customFormat="1">
      <c r="A33" s="115"/>
      <c r="B33" s="106"/>
      <c r="C33" s="15"/>
      <c r="D33" s="252" t="s">
        <v>60</v>
      </c>
      <c r="E33" s="253">
        <f>SUM(E31:E32)</f>
        <v>1000</v>
      </c>
      <c r="F33" s="254">
        <f>SUM(F31:F32)</f>
        <v>500</v>
      </c>
      <c r="G33" s="337">
        <f>SUM(G31:G32)</f>
        <v>500</v>
      </c>
      <c r="H33" s="338">
        <v>0</v>
      </c>
      <c r="I33" s="184"/>
      <c r="J33" s="184"/>
      <c r="K33" s="20"/>
    </row>
    <row r="34" spans="1:12" s="22" customFormat="1" ht="16.5" thickBot="1">
      <c r="A34" s="28"/>
      <c r="B34" s="60"/>
      <c r="C34" s="3"/>
      <c r="D34" s="111"/>
      <c r="E34" s="112"/>
      <c r="F34" s="112"/>
      <c r="G34" s="113"/>
      <c r="H34" s="114"/>
      <c r="I34" s="114"/>
      <c r="J34" s="114"/>
    </row>
    <row r="35" spans="1:12" s="12" customFormat="1" thickBot="1">
      <c r="B35" s="1"/>
      <c r="C35" s="109"/>
      <c r="D35" s="89" t="s">
        <v>104</v>
      </c>
      <c r="E35" s="91">
        <f>E27+E33</f>
        <v>391110</v>
      </c>
      <c r="F35" s="244">
        <f>F27+F33</f>
        <v>300610</v>
      </c>
      <c r="G35" s="245">
        <f>G27+G33</f>
        <v>90500</v>
      </c>
      <c r="H35" s="250">
        <f>H27+H33</f>
        <v>0</v>
      </c>
      <c r="I35" s="110"/>
      <c r="J35" s="110"/>
      <c r="K35" s="20"/>
    </row>
    <row r="36" spans="1:12" s="1" customFormat="1" ht="18.75" customHeight="1">
      <c r="C36" s="13"/>
      <c r="F36" s="90" t="s">
        <v>84</v>
      </c>
      <c r="G36" s="247">
        <f>F35+G35</f>
        <v>391110</v>
      </c>
    </row>
    <row r="37" spans="1:12" s="1" customFormat="1" ht="15">
      <c r="A37" s="2"/>
      <c r="B37" s="2"/>
      <c r="C37" s="2"/>
      <c r="F37" s="12" t="s">
        <v>86</v>
      </c>
      <c r="G37" s="12" t="s">
        <v>87</v>
      </c>
    </row>
    <row r="38" spans="1:12" s="1" customFormat="1" ht="15">
      <c r="F38" s="163">
        <f>F35/G36</f>
        <v>0.76860729717982157</v>
      </c>
      <c r="G38" s="193">
        <f>G35/G36</f>
        <v>0.23139270282017846</v>
      </c>
      <c r="I38" s="65"/>
      <c r="J38" s="65"/>
    </row>
    <row r="39" spans="1:12" s="1" customFormat="1" ht="15.75" customHeight="1">
      <c r="A39" s="2"/>
      <c r="B39" s="2"/>
      <c r="C39" s="2"/>
      <c r="D39" s="2"/>
      <c r="E39" s="2"/>
      <c r="F39" s="192"/>
      <c r="G39" s="2"/>
      <c r="H39" s="2"/>
      <c r="I39" s="64"/>
      <c r="J39" s="64"/>
      <c r="K39" s="5"/>
      <c r="L39" s="5"/>
    </row>
    <row r="40" spans="1:12" s="1" customFormat="1" ht="15">
      <c r="H40" s="14"/>
      <c r="I40" s="14"/>
      <c r="J40" s="14"/>
    </row>
    <row r="41" spans="1:12" s="1" customFormat="1" ht="15">
      <c r="H41" s="14"/>
      <c r="I41" s="14"/>
      <c r="J41" s="14"/>
    </row>
    <row r="42" spans="1:12" s="1" customFormat="1" ht="15">
      <c r="H42" s="14"/>
      <c r="I42" s="14"/>
      <c r="J42" s="14"/>
    </row>
    <row r="43" spans="1:12" s="1" customFormat="1" ht="15">
      <c r="H43" s="14"/>
      <c r="I43" s="14"/>
      <c r="J43" s="14"/>
    </row>
    <row r="44" spans="1:12" s="1" customFormat="1" ht="15">
      <c r="H44" s="14"/>
      <c r="I44" s="14"/>
      <c r="J44" s="14"/>
    </row>
    <row r="45" spans="1:12" s="1" customFormat="1" ht="15">
      <c r="H45" s="14"/>
      <c r="I45" s="14"/>
      <c r="J45" s="14"/>
    </row>
    <row r="46" spans="1:12" s="1" customFormat="1" ht="15">
      <c r="H46" s="14"/>
      <c r="I46" s="14"/>
      <c r="J46" s="14"/>
    </row>
    <row r="47" spans="1:12" s="1" customFormat="1" ht="15">
      <c r="H47" s="14"/>
      <c r="I47" s="14"/>
      <c r="J47" s="14"/>
    </row>
    <row r="48" spans="1:12" s="1" customFormat="1" ht="15">
      <c r="H48" s="14"/>
      <c r="I48" s="14"/>
      <c r="J48" s="14"/>
    </row>
    <row r="49" spans="8:10" s="1" customFormat="1" ht="15">
      <c r="H49" s="14"/>
      <c r="I49" s="14"/>
      <c r="J49" s="14"/>
    </row>
    <row r="50" spans="8:10" s="1" customFormat="1" ht="15">
      <c r="H50" s="14"/>
      <c r="I50" s="14"/>
      <c r="J50" s="14"/>
    </row>
    <row r="51" spans="8:10" s="1" customFormat="1" ht="15">
      <c r="H51" s="14"/>
      <c r="I51" s="14"/>
      <c r="J51" s="14"/>
    </row>
    <row r="52" spans="8:10" s="1" customFormat="1" ht="15">
      <c r="H52" s="14"/>
      <c r="I52" s="14"/>
      <c r="J52" s="14"/>
    </row>
    <row r="53" spans="8:10" s="1" customFormat="1" ht="15">
      <c r="H53" s="14"/>
      <c r="I53" s="14"/>
      <c r="J53" s="14"/>
    </row>
    <row r="54" spans="8:10" s="1" customFormat="1" ht="15">
      <c r="H54" s="14"/>
      <c r="I54" s="14"/>
      <c r="J54" s="14"/>
    </row>
    <row r="55" spans="8:10" s="1" customFormat="1" ht="15">
      <c r="H55" s="14"/>
      <c r="I55" s="14"/>
      <c r="J55" s="14"/>
    </row>
    <row r="56" spans="8:10" s="1" customFormat="1" ht="15">
      <c r="H56" s="14"/>
      <c r="I56" s="14"/>
      <c r="J56" s="14"/>
    </row>
    <row r="57" spans="8:10" s="1" customFormat="1" ht="15">
      <c r="H57" s="14"/>
      <c r="I57" s="14"/>
      <c r="J57" s="14"/>
    </row>
    <row r="58" spans="8:10" s="1" customFormat="1" ht="15">
      <c r="H58" s="14"/>
      <c r="I58" s="14"/>
      <c r="J58" s="14"/>
    </row>
    <row r="59" spans="8:10" s="1" customFormat="1" ht="15">
      <c r="H59" s="14"/>
      <c r="I59" s="14"/>
      <c r="J59" s="14"/>
    </row>
    <row r="60" spans="8:10" s="1" customFormat="1" ht="15">
      <c r="H60" s="14"/>
      <c r="I60" s="14"/>
      <c r="J60" s="14"/>
    </row>
    <row r="61" spans="8:10" s="1" customFormat="1" ht="15">
      <c r="H61" s="14"/>
      <c r="I61" s="14"/>
      <c r="J61" s="14"/>
    </row>
    <row r="62" spans="8:10" s="1" customFormat="1" ht="15">
      <c r="H62" s="14"/>
      <c r="I62" s="14"/>
      <c r="J62" s="14"/>
    </row>
    <row r="63" spans="8:10" s="1" customFormat="1" ht="15">
      <c r="H63" s="14"/>
      <c r="I63" s="14"/>
      <c r="J63" s="14"/>
    </row>
    <row r="64" spans="8:10" s="1" customFormat="1" ht="15">
      <c r="H64" s="14"/>
      <c r="I64" s="14"/>
      <c r="J64" s="14"/>
    </row>
    <row r="65" spans="8:10" s="1" customFormat="1" ht="15">
      <c r="H65" s="14"/>
      <c r="I65" s="14"/>
      <c r="J65" s="14"/>
    </row>
    <row r="66" spans="8:10" s="1" customFormat="1" ht="15">
      <c r="H66" s="14"/>
      <c r="I66" s="14"/>
      <c r="J66" s="14"/>
    </row>
    <row r="67" spans="8:10" s="1" customFormat="1" ht="15">
      <c r="H67" s="14"/>
      <c r="I67" s="14"/>
      <c r="J67" s="14"/>
    </row>
    <row r="68" spans="8:10" s="1" customFormat="1" ht="15">
      <c r="H68" s="14"/>
      <c r="I68" s="14"/>
      <c r="J68" s="14"/>
    </row>
    <row r="69" spans="8:10" s="1" customFormat="1" ht="15">
      <c r="H69" s="14"/>
      <c r="I69" s="14"/>
      <c r="J69" s="14"/>
    </row>
    <row r="70" spans="8:10" s="1" customFormat="1" ht="15">
      <c r="H70" s="14"/>
      <c r="I70" s="14"/>
      <c r="J70" s="14"/>
    </row>
    <row r="71" spans="8:10" s="1" customFormat="1" ht="15">
      <c r="H71" s="14"/>
      <c r="I71" s="14"/>
      <c r="J71" s="14"/>
    </row>
    <row r="72" spans="8:10" s="1" customFormat="1" ht="15">
      <c r="H72" s="14"/>
      <c r="I72" s="14"/>
      <c r="J72" s="14"/>
    </row>
    <row r="73" spans="8:10" s="1" customFormat="1" ht="15">
      <c r="H73" s="14"/>
      <c r="I73" s="14"/>
      <c r="J73" s="14"/>
    </row>
    <row r="74" spans="8:10" s="1" customFormat="1" ht="15">
      <c r="H74" s="14"/>
      <c r="I74" s="14"/>
      <c r="J74" s="14"/>
    </row>
    <row r="75" spans="8:10" s="1" customFormat="1" ht="15">
      <c r="H75" s="14"/>
      <c r="I75" s="14"/>
      <c r="J75" s="14"/>
    </row>
    <row r="76" spans="8:10" s="1" customFormat="1" ht="15">
      <c r="H76" s="14"/>
      <c r="I76" s="14"/>
      <c r="J76" s="14"/>
    </row>
    <row r="77" spans="8:10" s="1" customFormat="1" ht="15">
      <c r="H77" s="14"/>
      <c r="I77" s="14"/>
      <c r="J77" s="14"/>
    </row>
    <row r="78" spans="8:10" s="1" customFormat="1" ht="15">
      <c r="H78" s="14"/>
      <c r="I78" s="14"/>
      <c r="J78" s="14"/>
    </row>
    <row r="79" spans="8:10" s="1" customFormat="1" ht="15">
      <c r="H79" s="14"/>
      <c r="I79" s="14"/>
      <c r="J79" s="14"/>
    </row>
    <row r="80" spans="8:10" s="1" customFormat="1" ht="15">
      <c r="H80" s="14"/>
      <c r="I80" s="14"/>
      <c r="J80" s="14"/>
    </row>
    <row r="81" spans="8:10" s="1" customFormat="1" ht="15">
      <c r="H81" s="14"/>
      <c r="I81" s="14"/>
      <c r="J81" s="14"/>
    </row>
    <row r="82" spans="8:10" s="1" customFormat="1" ht="15">
      <c r="H82" s="14"/>
      <c r="I82" s="14"/>
      <c r="J82" s="14"/>
    </row>
    <row r="83" spans="8:10" s="1" customFormat="1" ht="15">
      <c r="H83" s="14"/>
      <c r="I83" s="14"/>
      <c r="J83" s="14"/>
    </row>
    <row r="84" spans="8:10" s="1" customFormat="1" ht="15">
      <c r="H84" s="14"/>
      <c r="I84" s="14"/>
      <c r="J84" s="14"/>
    </row>
    <row r="85" spans="8:10" s="1" customFormat="1" ht="15">
      <c r="H85" s="14"/>
      <c r="I85" s="14"/>
      <c r="J85" s="14"/>
    </row>
    <row r="86" spans="8:10" s="1" customFormat="1" ht="15">
      <c r="H86" s="14"/>
      <c r="I86" s="14"/>
      <c r="J86" s="14"/>
    </row>
    <row r="87" spans="8:10" s="1" customFormat="1" ht="15">
      <c r="H87" s="14"/>
      <c r="I87" s="14"/>
      <c r="J87" s="14"/>
    </row>
    <row r="88" spans="8:10" s="1" customFormat="1" ht="15">
      <c r="H88" s="14"/>
      <c r="I88" s="14"/>
      <c r="J88" s="14"/>
    </row>
    <row r="89" spans="8:10" s="1" customFormat="1" ht="15">
      <c r="H89" s="14"/>
      <c r="I89" s="14"/>
      <c r="J89" s="14"/>
    </row>
    <row r="90" spans="8:10" s="1" customFormat="1" ht="15">
      <c r="H90" s="14"/>
      <c r="I90" s="14"/>
      <c r="J90" s="14"/>
    </row>
    <row r="91" spans="8:10" s="1" customFormat="1" ht="15">
      <c r="H91" s="14"/>
      <c r="I91" s="14"/>
      <c r="J91" s="14"/>
    </row>
    <row r="92" spans="8:10" s="1" customFormat="1" ht="15">
      <c r="H92" s="14"/>
      <c r="I92" s="14"/>
      <c r="J92" s="14"/>
    </row>
    <row r="93" spans="8:10" s="1" customFormat="1" ht="15">
      <c r="H93" s="14"/>
      <c r="I93" s="14"/>
      <c r="J93" s="14"/>
    </row>
    <row r="94" spans="8:10" s="1" customFormat="1" ht="15">
      <c r="H94" s="14"/>
      <c r="I94" s="14"/>
      <c r="J94" s="14"/>
    </row>
    <row r="95" spans="8:10" s="1" customFormat="1" ht="15">
      <c r="H95" s="14"/>
      <c r="I95" s="14"/>
      <c r="J95" s="14"/>
    </row>
    <row r="96" spans="8:10" s="1" customFormat="1" ht="15">
      <c r="H96" s="14"/>
      <c r="I96" s="14"/>
      <c r="J96" s="14"/>
    </row>
    <row r="97" spans="8:10" s="1" customFormat="1" ht="15">
      <c r="H97" s="14"/>
      <c r="I97" s="14"/>
      <c r="J97" s="14"/>
    </row>
    <row r="98" spans="8:10" s="1" customFormat="1" ht="15">
      <c r="H98" s="14"/>
      <c r="I98" s="14"/>
      <c r="J98" s="14"/>
    </row>
    <row r="99" spans="8:10" s="1" customFormat="1" ht="15">
      <c r="H99" s="14"/>
      <c r="I99" s="14"/>
      <c r="J99" s="14"/>
    </row>
    <row r="100" spans="8:10" s="1" customFormat="1" ht="15">
      <c r="H100" s="14"/>
      <c r="I100" s="14"/>
      <c r="J100" s="14"/>
    </row>
    <row r="101" spans="8:10" s="1" customFormat="1" ht="15">
      <c r="H101" s="14"/>
      <c r="I101" s="14"/>
      <c r="J101" s="14"/>
    </row>
    <row r="102" spans="8:10" s="1" customFormat="1" ht="15">
      <c r="H102" s="14"/>
      <c r="I102" s="14"/>
      <c r="J102" s="14"/>
    </row>
    <row r="103" spans="8:10" s="1" customFormat="1" ht="15">
      <c r="H103" s="14"/>
      <c r="I103" s="14"/>
      <c r="J103" s="14"/>
    </row>
    <row r="104" spans="8:10" s="1" customFormat="1" ht="15">
      <c r="H104" s="14"/>
      <c r="I104" s="14"/>
      <c r="J104" s="14"/>
    </row>
    <row r="105" spans="8:10" s="1" customFormat="1" ht="15">
      <c r="H105" s="14"/>
      <c r="I105" s="14"/>
      <c r="J105" s="14"/>
    </row>
    <row r="106" spans="8:10" s="1" customFormat="1" ht="15">
      <c r="H106" s="14"/>
      <c r="I106" s="14"/>
      <c r="J106" s="14"/>
    </row>
    <row r="107" spans="8:10" s="1" customFormat="1" ht="15">
      <c r="H107" s="14"/>
      <c r="I107" s="14"/>
      <c r="J107" s="14"/>
    </row>
    <row r="108" spans="8:10" s="1" customFormat="1" ht="15">
      <c r="H108" s="14"/>
      <c r="I108" s="14"/>
      <c r="J108" s="14"/>
    </row>
    <row r="109" spans="8:10" s="1" customFormat="1" ht="15">
      <c r="H109" s="14"/>
      <c r="I109" s="14"/>
      <c r="J109" s="14"/>
    </row>
    <row r="110" spans="8:10" s="1" customFormat="1" ht="15">
      <c r="H110" s="14"/>
      <c r="I110" s="14"/>
      <c r="J110" s="14"/>
    </row>
    <row r="111" spans="8:10" s="1" customFormat="1" ht="15">
      <c r="H111" s="14"/>
      <c r="I111" s="14"/>
      <c r="J111" s="14"/>
    </row>
    <row r="112" spans="8:10" s="1" customFormat="1" ht="15">
      <c r="H112" s="14"/>
      <c r="I112" s="14"/>
      <c r="J112" s="14"/>
    </row>
    <row r="113" spans="8:10" s="1" customFormat="1" ht="15">
      <c r="H113" s="14"/>
      <c r="I113" s="14"/>
      <c r="J113" s="14"/>
    </row>
  </sheetData>
  <sheetProtection formatColumns="0" formatRows="0" insertRows="0" deleteRows="0"/>
  <mergeCells count="12">
    <mergeCell ref="K8:K9"/>
    <mergeCell ref="H6:J6"/>
    <mergeCell ref="G9:J9"/>
    <mergeCell ref="G8:J8"/>
    <mergeCell ref="G30:J30"/>
    <mergeCell ref="G12:J12"/>
    <mergeCell ref="B1:D1"/>
    <mergeCell ref="B2:D2"/>
    <mergeCell ref="B3:D3"/>
    <mergeCell ref="A29:C29"/>
    <mergeCell ref="A10:D10"/>
    <mergeCell ref="A11:D11"/>
  </mergeCells>
  <dataValidations count="1">
    <dataValidation type="list" allowBlank="1" showInputMessage="1" showErrorMessage="1" sqref="A13:A26" xr:uid="{00000000-0002-0000-0200-000000000000}">
      <formula1>DesignOnly</formula1>
    </dataValidation>
  </dataValidations>
  <hyperlinks>
    <hyperlink ref="A6:C6" r:id="rId1" display="See Manual 18, Appendix D for additional information regarding allowable costs." xr:uid="{00000000-0004-0000-0200-000000000000}"/>
  </hyperlinks>
  <printOptions horizontalCentered="1"/>
  <pageMargins left="0.25" right="0.25" top="0.75" bottom="0.75" header="0.3" footer="0.3"/>
  <pageSetup scale="85" orientation="landscape"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pageSetUpPr fitToPage="1"/>
  </sheetPr>
  <dimension ref="A1:L135"/>
  <sheetViews>
    <sheetView showGridLines="0" zoomScaleNormal="100" workbookViewId="0">
      <selection activeCell="G4" sqref="G4"/>
    </sheetView>
  </sheetViews>
  <sheetFormatPr defaultRowHeight="15.75"/>
  <cols>
    <col min="1" max="1" width="34.85546875" style="68" customWidth="1"/>
    <col min="2" max="2" width="27.42578125" style="68" customWidth="1"/>
    <col min="3" max="3" width="14.7109375" style="15" customWidth="1"/>
    <col min="4" max="7" width="18.140625" style="15" customWidth="1"/>
    <col min="8" max="8" width="18.140625" style="16" customWidth="1"/>
    <col min="9" max="10" width="22.7109375" style="16" customWidth="1"/>
    <col min="11" max="11" width="8.7109375" style="15" customWidth="1"/>
    <col min="12" max="12" width="10.85546875" style="15" bestFit="1" customWidth="1"/>
    <col min="13" max="13" width="18.28515625" style="15" customWidth="1"/>
    <col min="14" max="16384" width="9.140625" style="15"/>
  </cols>
  <sheetData>
    <row r="1" spans="1:11">
      <c r="A1" s="203" t="s">
        <v>22</v>
      </c>
      <c r="B1" s="285" t="s">
        <v>23</v>
      </c>
      <c r="C1" s="285"/>
      <c r="D1" s="285"/>
      <c r="E1" s="285"/>
      <c r="G1" s="16"/>
      <c r="J1" s="15"/>
    </row>
    <row r="2" spans="1:11">
      <c r="A2" s="204" t="s">
        <v>24</v>
      </c>
      <c r="B2" s="265" t="str">
        <f>Instructions!$C$24</f>
        <v>0242861084</v>
      </c>
      <c r="C2" s="286"/>
      <c r="D2" s="286"/>
      <c r="E2" s="286"/>
      <c r="G2" s="16"/>
      <c r="J2" s="15"/>
    </row>
    <row r="3" spans="1:11">
      <c r="A3" s="203" t="s">
        <v>26</v>
      </c>
      <c r="B3" s="285" t="s">
        <v>27</v>
      </c>
      <c r="C3" s="285"/>
      <c r="D3" s="285"/>
      <c r="E3" s="285"/>
      <c r="G3" s="16"/>
      <c r="J3" s="15"/>
    </row>
    <row r="5" spans="1:11" s="18" customFormat="1" ht="36.75" customHeight="1">
      <c r="A5" s="159" t="s">
        <v>105</v>
      </c>
      <c r="B5" s="159"/>
      <c r="C5" s="155"/>
      <c r="D5" s="155"/>
      <c r="E5" s="155"/>
      <c r="F5" s="155"/>
      <c r="G5" s="155"/>
      <c r="H5" s="155"/>
      <c r="I5" s="155"/>
      <c r="J5" s="155"/>
      <c r="K5" s="155"/>
    </row>
    <row r="6" spans="1:11" s="1" customFormat="1" ht="15">
      <c r="A6" s="312" t="s">
        <v>106</v>
      </c>
      <c r="B6" s="312"/>
      <c r="C6" s="313"/>
      <c r="D6" s="313"/>
      <c r="E6" s="313"/>
      <c r="F6" s="313"/>
      <c r="G6" s="313"/>
      <c r="H6" s="313"/>
      <c r="I6" s="313"/>
      <c r="J6" s="313"/>
    </row>
    <row r="7" spans="1:11" s="1" customFormat="1" ht="12" customHeight="1">
      <c r="A7" s="103"/>
      <c r="B7" s="103"/>
      <c r="C7" s="11"/>
      <c r="D7" s="11"/>
      <c r="E7" s="11"/>
      <c r="F7" s="11"/>
      <c r="G7" s="102"/>
      <c r="H7" s="102"/>
      <c r="I7" s="102"/>
      <c r="J7" s="102"/>
      <c r="K7" s="17"/>
    </row>
    <row r="8" spans="1:11" s="1" customFormat="1" ht="15">
      <c r="A8" s="66" t="s">
        <v>31</v>
      </c>
      <c r="B8" s="75"/>
      <c r="C8" s="9"/>
      <c r="D8" s="26"/>
      <c r="E8" s="23" t="s">
        <v>32</v>
      </c>
      <c r="F8" s="62" t="s">
        <v>33</v>
      </c>
      <c r="G8" s="282" t="s">
        <v>34</v>
      </c>
      <c r="H8" s="304"/>
      <c r="I8" s="304"/>
      <c r="J8" s="305"/>
      <c r="K8" s="278" t="s">
        <v>35</v>
      </c>
    </row>
    <row r="9" spans="1:11" s="1" customFormat="1" ht="60">
      <c r="A9" s="67"/>
      <c r="B9" s="65"/>
      <c r="E9" s="51" t="s">
        <v>36</v>
      </c>
      <c r="F9" s="51" t="s">
        <v>37</v>
      </c>
      <c r="G9" s="279" t="s">
        <v>38</v>
      </c>
      <c r="H9" s="280"/>
      <c r="I9" s="280"/>
      <c r="J9" s="281"/>
      <c r="K9" s="278"/>
    </row>
    <row r="10" spans="1:11" s="1" customFormat="1" ht="45">
      <c r="A10" s="131"/>
      <c r="B10" s="132"/>
      <c r="C10" s="133"/>
      <c r="D10" s="134"/>
      <c r="E10" s="135" t="s">
        <v>39</v>
      </c>
      <c r="F10" s="136" t="s">
        <v>39</v>
      </c>
      <c r="G10" s="137" t="s">
        <v>41</v>
      </c>
      <c r="H10" s="137" t="s">
        <v>42</v>
      </c>
      <c r="I10" s="138" t="s">
        <v>43</v>
      </c>
      <c r="J10" s="139" t="s">
        <v>44</v>
      </c>
    </row>
    <row r="11" spans="1:11" s="1" customFormat="1" ht="18.75">
      <c r="A11" s="306" t="s">
        <v>107</v>
      </c>
      <c r="B11" s="307"/>
      <c r="C11" s="307"/>
      <c r="D11" s="307"/>
      <c r="E11" s="150"/>
      <c r="F11" s="150"/>
      <c r="G11" s="150"/>
      <c r="H11" s="150"/>
      <c r="I11" s="150"/>
      <c r="J11" s="151"/>
    </row>
    <row r="12" spans="1:11" s="1" customFormat="1" ht="15" customHeight="1">
      <c r="A12" s="127" t="s">
        <v>108</v>
      </c>
      <c r="B12" s="127" t="s">
        <v>94</v>
      </c>
      <c r="C12" s="174" t="s">
        <v>47</v>
      </c>
      <c r="D12" s="175" t="s">
        <v>48</v>
      </c>
      <c r="E12" s="194"/>
      <c r="F12" s="195"/>
      <c r="G12" s="266"/>
      <c r="H12" s="302"/>
      <c r="I12" s="302"/>
      <c r="J12" s="303"/>
    </row>
    <row r="13" spans="1:11" s="1" customFormat="1" ht="15">
      <c r="A13" s="179" t="s">
        <v>107</v>
      </c>
      <c r="B13" s="97" t="s">
        <v>109</v>
      </c>
      <c r="C13" s="96">
        <v>5</v>
      </c>
      <c r="D13" s="251">
        <v>4000</v>
      </c>
      <c r="E13" s="241">
        <f>C13*D13</f>
        <v>20000</v>
      </c>
      <c r="F13" s="242">
        <v>15000</v>
      </c>
      <c r="G13" s="243">
        <v>3000</v>
      </c>
      <c r="H13" s="243">
        <v>2000</v>
      </c>
      <c r="I13" s="184" t="s">
        <v>110</v>
      </c>
      <c r="J13" s="184"/>
      <c r="K13" s="21">
        <f>E13-G13-F13-H13</f>
        <v>0</v>
      </c>
    </row>
    <row r="14" spans="1:11" s="1" customFormat="1" ht="15">
      <c r="A14" s="179" t="s">
        <v>111</v>
      </c>
      <c r="B14" s="97" t="s">
        <v>112</v>
      </c>
      <c r="C14" s="96">
        <v>100</v>
      </c>
      <c r="D14" s="241">
        <v>1500</v>
      </c>
      <c r="E14" s="241">
        <f>C14*D14</f>
        <v>150000</v>
      </c>
      <c r="F14" s="242">
        <v>150000</v>
      </c>
      <c r="G14" s="243">
        <v>0</v>
      </c>
      <c r="H14" s="243">
        <v>0</v>
      </c>
      <c r="I14" s="184"/>
      <c r="J14" s="184"/>
      <c r="K14" s="21">
        <f t="shared" ref="K14:K27" si="0">E14-G14-F14-H14</f>
        <v>0</v>
      </c>
    </row>
    <row r="15" spans="1:11" s="1" customFormat="1" ht="15">
      <c r="A15" s="179" t="s">
        <v>113</v>
      </c>
      <c r="B15" s="97" t="s">
        <v>114</v>
      </c>
      <c r="C15" s="96">
        <v>5</v>
      </c>
      <c r="D15" s="241">
        <v>4500</v>
      </c>
      <c r="E15" s="241">
        <f>C15*D15</f>
        <v>22500</v>
      </c>
      <c r="F15" s="242">
        <v>22500</v>
      </c>
      <c r="G15" s="243">
        <v>0</v>
      </c>
      <c r="H15" s="243">
        <v>0</v>
      </c>
      <c r="I15" s="184"/>
      <c r="J15" s="184"/>
      <c r="K15" s="21">
        <f t="shared" si="0"/>
        <v>0</v>
      </c>
    </row>
    <row r="16" spans="1:11" s="1" customFormat="1" ht="15">
      <c r="A16" s="179" t="s">
        <v>115</v>
      </c>
      <c r="B16" s="97" t="s">
        <v>116</v>
      </c>
      <c r="C16" s="96">
        <v>8</v>
      </c>
      <c r="D16" s="241">
        <v>809</v>
      </c>
      <c r="E16" s="241">
        <f t="shared" ref="E16:E26" si="1">C16*D16</f>
        <v>6472</v>
      </c>
      <c r="F16" s="242">
        <v>6472</v>
      </c>
      <c r="G16" s="243">
        <v>0</v>
      </c>
      <c r="H16" s="243">
        <v>0</v>
      </c>
      <c r="I16" s="184"/>
      <c r="J16" s="184"/>
      <c r="K16" s="21">
        <f t="shared" si="0"/>
        <v>0</v>
      </c>
    </row>
    <row r="17" spans="1:11" s="1" customFormat="1" ht="15">
      <c r="A17" s="179" t="s">
        <v>117</v>
      </c>
      <c r="B17" s="98" t="s">
        <v>118</v>
      </c>
      <c r="C17" s="96">
        <v>100</v>
      </c>
      <c r="D17" s="241">
        <v>3450</v>
      </c>
      <c r="E17" s="241">
        <f t="shared" si="1"/>
        <v>345000</v>
      </c>
      <c r="F17" s="242">
        <v>45000</v>
      </c>
      <c r="G17" s="243">
        <v>300000</v>
      </c>
      <c r="H17" s="243">
        <v>0</v>
      </c>
      <c r="I17" s="184" t="s">
        <v>110</v>
      </c>
      <c r="J17" s="184"/>
      <c r="K17" s="21">
        <f t="shared" si="0"/>
        <v>0</v>
      </c>
    </row>
    <row r="18" spans="1:11" s="1" customFormat="1" ht="15">
      <c r="A18" s="179" t="s">
        <v>119</v>
      </c>
      <c r="B18" s="97" t="s">
        <v>120</v>
      </c>
      <c r="C18" s="96">
        <v>10000</v>
      </c>
      <c r="D18" s="241">
        <v>40</v>
      </c>
      <c r="E18" s="241">
        <f t="shared" si="1"/>
        <v>400000</v>
      </c>
      <c r="F18" s="242">
        <v>400000</v>
      </c>
      <c r="G18" s="243">
        <v>0</v>
      </c>
      <c r="H18" s="243">
        <v>0</v>
      </c>
      <c r="I18" s="184"/>
      <c r="J18" s="184"/>
      <c r="K18" s="21">
        <f t="shared" si="0"/>
        <v>0</v>
      </c>
    </row>
    <row r="19" spans="1:11" s="1" customFormat="1" ht="15">
      <c r="A19" s="179" t="s">
        <v>121</v>
      </c>
      <c r="B19" s="97" t="s">
        <v>122</v>
      </c>
      <c r="C19" s="96">
        <v>60</v>
      </c>
      <c r="D19" s="241">
        <v>1300</v>
      </c>
      <c r="E19" s="241">
        <f t="shared" si="1"/>
        <v>78000</v>
      </c>
      <c r="F19" s="242">
        <v>78000</v>
      </c>
      <c r="G19" s="243">
        <v>0</v>
      </c>
      <c r="H19" s="243">
        <v>0</v>
      </c>
      <c r="I19" s="184"/>
      <c r="J19" s="184"/>
      <c r="K19" s="21">
        <f t="shared" si="0"/>
        <v>0</v>
      </c>
    </row>
    <row r="20" spans="1:11" s="1" customFormat="1" ht="15">
      <c r="A20" s="179"/>
      <c r="B20" s="97"/>
      <c r="C20" s="96"/>
      <c r="D20" s="241"/>
      <c r="E20" s="241">
        <f t="shared" si="1"/>
        <v>0</v>
      </c>
      <c r="F20" s="242">
        <v>0</v>
      </c>
      <c r="G20" s="243">
        <v>0</v>
      </c>
      <c r="H20" s="243">
        <v>0</v>
      </c>
      <c r="I20" s="184"/>
      <c r="J20" s="184"/>
      <c r="K20" s="21">
        <f t="shared" si="0"/>
        <v>0</v>
      </c>
    </row>
    <row r="21" spans="1:11" s="1" customFormat="1" ht="15">
      <c r="A21" s="179"/>
      <c r="B21" s="97"/>
      <c r="C21" s="96"/>
      <c r="D21" s="241">
        <v>0</v>
      </c>
      <c r="E21" s="241">
        <f t="shared" si="1"/>
        <v>0</v>
      </c>
      <c r="F21" s="242">
        <v>0</v>
      </c>
      <c r="G21" s="243">
        <v>0</v>
      </c>
      <c r="H21" s="243">
        <v>0</v>
      </c>
      <c r="I21" s="184"/>
      <c r="J21" s="184"/>
      <c r="K21" s="21">
        <f t="shared" si="0"/>
        <v>0</v>
      </c>
    </row>
    <row r="22" spans="1:11" s="1" customFormat="1" ht="15">
      <c r="A22" s="179"/>
      <c r="B22" s="99"/>
      <c r="C22" s="96"/>
      <c r="D22" s="241">
        <v>0</v>
      </c>
      <c r="E22" s="241">
        <f t="shared" si="1"/>
        <v>0</v>
      </c>
      <c r="F22" s="242">
        <v>0</v>
      </c>
      <c r="G22" s="243">
        <v>0</v>
      </c>
      <c r="H22" s="243">
        <v>0</v>
      </c>
      <c r="I22" s="184"/>
      <c r="J22" s="184"/>
      <c r="K22" s="21">
        <f t="shared" si="0"/>
        <v>0</v>
      </c>
    </row>
    <row r="23" spans="1:11" s="1" customFormat="1" ht="15">
      <c r="A23" s="179"/>
      <c r="B23" s="97"/>
      <c r="C23" s="96"/>
      <c r="D23" s="241">
        <v>0</v>
      </c>
      <c r="E23" s="241">
        <f t="shared" si="1"/>
        <v>0</v>
      </c>
      <c r="F23" s="242">
        <v>0</v>
      </c>
      <c r="G23" s="243">
        <v>0</v>
      </c>
      <c r="H23" s="243">
        <v>0</v>
      </c>
      <c r="I23" s="184"/>
      <c r="J23" s="184"/>
      <c r="K23" s="21">
        <f t="shared" si="0"/>
        <v>0</v>
      </c>
    </row>
    <row r="24" spans="1:11" s="1" customFormat="1" ht="15">
      <c r="A24" s="179"/>
      <c r="B24" s="97"/>
      <c r="C24" s="96"/>
      <c r="D24" s="241">
        <v>0</v>
      </c>
      <c r="E24" s="241">
        <f t="shared" si="1"/>
        <v>0</v>
      </c>
      <c r="F24" s="242">
        <v>0</v>
      </c>
      <c r="G24" s="243">
        <v>0</v>
      </c>
      <c r="H24" s="243">
        <v>0</v>
      </c>
      <c r="I24" s="184"/>
      <c r="J24" s="184"/>
      <c r="K24" s="21">
        <f t="shared" si="0"/>
        <v>0</v>
      </c>
    </row>
    <row r="25" spans="1:11" s="1" customFormat="1" ht="15">
      <c r="A25" s="179"/>
      <c r="B25" s="97"/>
      <c r="C25" s="96"/>
      <c r="D25" s="241">
        <v>0</v>
      </c>
      <c r="E25" s="241">
        <f t="shared" si="1"/>
        <v>0</v>
      </c>
      <c r="F25" s="242">
        <v>0</v>
      </c>
      <c r="G25" s="243">
        <v>0</v>
      </c>
      <c r="H25" s="243">
        <v>0</v>
      </c>
      <c r="I25" s="184"/>
      <c r="J25" s="184"/>
      <c r="K25" s="21">
        <f t="shared" si="0"/>
        <v>0</v>
      </c>
    </row>
    <row r="26" spans="1:11" s="1" customFormat="1" ht="15">
      <c r="A26" s="179"/>
      <c r="B26" s="97"/>
      <c r="C26" s="96"/>
      <c r="D26" s="241">
        <v>0</v>
      </c>
      <c r="E26" s="241">
        <f t="shared" si="1"/>
        <v>0</v>
      </c>
      <c r="F26" s="242">
        <v>0</v>
      </c>
      <c r="G26" s="243">
        <v>0</v>
      </c>
      <c r="H26" s="243">
        <v>0</v>
      </c>
      <c r="I26" s="184"/>
      <c r="J26" s="184"/>
      <c r="K26" s="21">
        <f t="shared" si="0"/>
        <v>0</v>
      </c>
    </row>
    <row r="27" spans="1:11" s="1" customFormat="1" ht="15">
      <c r="C27" s="81"/>
      <c r="D27" s="252" t="s">
        <v>60</v>
      </c>
      <c r="E27" s="253">
        <f>SUM(E13:E26)</f>
        <v>1021972</v>
      </c>
      <c r="F27" s="254">
        <f>SUM(F13:F26)</f>
        <v>716972</v>
      </c>
      <c r="G27" s="255">
        <f>SUM(G13:G26)</f>
        <v>303000</v>
      </c>
      <c r="H27" s="255">
        <f>SUM(H13:H26)</f>
        <v>2000</v>
      </c>
      <c r="I27" s="185"/>
      <c r="J27" s="185"/>
      <c r="K27" s="21">
        <f t="shared" si="0"/>
        <v>0</v>
      </c>
    </row>
    <row r="28" spans="1:11" s="1" customFormat="1" ht="15">
      <c r="C28" s="81"/>
      <c r="D28" s="262"/>
      <c r="E28" s="82"/>
      <c r="F28" s="82"/>
      <c r="G28" s="82"/>
      <c r="H28" s="82"/>
      <c r="I28" s="119"/>
      <c r="J28" s="119"/>
      <c r="K28" s="21"/>
    </row>
    <row r="29" spans="1:11" s="1" customFormat="1" ht="18.75">
      <c r="A29" s="308" t="s">
        <v>123</v>
      </c>
      <c r="B29" s="309"/>
      <c r="C29" s="309"/>
      <c r="D29" s="141"/>
      <c r="E29" s="141"/>
      <c r="F29" s="141"/>
      <c r="G29" s="141"/>
      <c r="H29" s="141"/>
      <c r="I29" s="141"/>
      <c r="J29" s="142"/>
      <c r="K29" s="21"/>
    </row>
    <row r="30" spans="1:11" s="1" customFormat="1" ht="15">
      <c r="A30" s="128" t="s">
        <v>93</v>
      </c>
      <c r="B30" s="128" t="s">
        <v>94</v>
      </c>
      <c r="C30" s="129" t="s">
        <v>47</v>
      </c>
      <c r="D30" s="130" t="s">
        <v>48</v>
      </c>
      <c r="E30" s="194"/>
      <c r="F30" s="195"/>
      <c r="G30" s="266"/>
      <c r="H30" s="302"/>
      <c r="I30" s="302"/>
      <c r="J30" s="303"/>
      <c r="K30" s="21"/>
    </row>
    <row r="31" spans="1:11" s="1" customFormat="1" ht="15">
      <c r="A31" s="180" t="s">
        <v>98</v>
      </c>
      <c r="B31" s="100" t="s">
        <v>124</v>
      </c>
      <c r="C31" s="96">
        <v>5</v>
      </c>
      <c r="D31" s="241">
        <v>35000</v>
      </c>
      <c r="E31" s="241">
        <f>C31*D31</f>
        <v>175000</v>
      </c>
      <c r="F31" s="242">
        <v>175000</v>
      </c>
      <c r="G31" s="243">
        <v>0</v>
      </c>
      <c r="H31" s="243">
        <v>0</v>
      </c>
      <c r="I31" s="206"/>
      <c r="J31" s="206"/>
      <c r="K31" s="21">
        <f>E31-G31-F31-H31</f>
        <v>0</v>
      </c>
    </row>
    <row r="32" spans="1:11" s="1" customFormat="1" ht="15">
      <c r="A32" s="325" t="s">
        <v>125</v>
      </c>
      <c r="B32" s="326" t="s">
        <v>126</v>
      </c>
      <c r="C32" s="96">
        <v>100</v>
      </c>
      <c r="D32" s="241">
        <v>1000</v>
      </c>
      <c r="E32" s="241">
        <f t="shared" ref="E32:E39" si="2">C32*D32</f>
        <v>100000</v>
      </c>
      <c r="F32" s="242">
        <v>100000</v>
      </c>
      <c r="G32" s="243">
        <v>0</v>
      </c>
      <c r="H32" s="243">
        <v>0</v>
      </c>
      <c r="I32" s="207"/>
      <c r="J32" s="207"/>
      <c r="K32" s="21">
        <f t="shared" ref="K32:K46" si="3">E32-G32-F32-H32</f>
        <v>0</v>
      </c>
    </row>
    <row r="33" spans="1:11" s="1" customFormat="1" ht="30" customHeight="1">
      <c r="A33" s="180" t="s">
        <v>127</v>
      </c>
      <c r="B33" s="101" t="s">
        <v>128</v>
      </c>
      <c r="C33" s="96">
        <v>6</v>
      </c>
      <c r="D33" s="241">
        <v>5000</v>
      </c>
      <c r="E33" s="241">
        <f t="shared" si="2"/>
        <v>30000</v>
      </c>
      <c r="F33" s="242">
        <v>30000</v>
      </c>
      <c r="G33" s="243">
        <v>0</v>
      </c>
      <c r="H33" s="243">
        <v>0</v>
      </c>
      <c r="I33" s="207"/>
      <c r="J33" s="207"/>
      <c r="K33" s="21">
        <f t="shared" si="3"/>
        <v>0</v>
      </c>
    </row>
    <row r="34" spans="1:11" s="1" customFormat="1" ht="15">
      <c r="A34" s="180"/>
      <c r="B34" s="101"/>
      <c r="C34" s="96"/>
      <c r="D34" s="241">
        <v>0</v>
      </c>
      <c r="E34" s="241">
        <f t="shared" si="2"/>
        <v>0</v>
      </c>
      <c r="F34" s="242">
        <v>0</v>
      </c>
      <c r="G34" s="243">
        <v>0</v>
      </c>
      <c r="H34" s="243">
        <v>0</v>
      </c>
      <c r="I34" s="207"/>
      <c r="J34" s="207"/>
      <c r="K34" s="21">
        <f t="shared" si="3"/>
        <v>0</v>
      </c>
    </row>
    <row r="35" spans="1:11" s="1" customFormat="1" ht="15">
      <c r="A35" s="180"/>
      <c r="B35" s="101"/>
      <c r="C35" s="96"/>
      <c r="D35" s="241">
        <v>0</v>
      </c>
      <c r="E35" s="241">
        <f t="shared" si="2"/>
        <v>0</v>
      </c>
      <c r="F35" s="242">
        <v>0</v>
      </c>
      <c r="G35" s="243">
        <v>0</v>
      </c>
      <c r="H35" s="243">
        <v>0</v>
      </c>
      <c r="I35" s="207"/>
      <c r="J35" s="207"/>
      <c r="K35" s="21">
        <f t="shared" si="3"/>
        <v>0</v>
      </c>
    </row>
    <row r="36" spans="1:11" s="1" customFormat="1" ht="15">
      <c r="A36" s="180"/>
      <c r="B36" s="101"/>
      <c r="C36" s="96"/>
      <c r="D36" s="241">
        <v>0</v>
      </c>
      <c r="E36" s="241">
        <f t="shared" si="2"/>
        <v>0</v>
      </c>
      <c r="F36" s="242">
        <v>0</v>
      </c>
      <c r="G36" s="243">
        <v>0</v>
      </c>
      <c r="H36" s="243">
        <v>0</v>
      </c>
      <c r="I36" s="207"/>
      <c r="J36" s="207"/>
      <c r="K36" s="21">
        <f t="shared" si="3"/>
        <v>0</v>
      </c>
    </row>
    <row r="37" spans="1:11" s="1" customFormat="1" ht="15">
      <c r="A37" s="180"/>
      <c r="B37" s="97"/>
      <c r="C37" s="96"/>
      <c r="D37" s="241">
        <v>0</v>
      </c>
      <c r="E37" s="241">
        <f t="shared" si="2"/>
        <v>0</v>
      </c>
      <c r="F37" s="242">
        <v>0</v>
      </c>
      <c r="G37" s="243">
        <v>0</v>
      </c>
      <c r="H37" s="243">
        <v>0</v>
      </c>
      <c r="I37" s="207"/>
      <c r="J37" s="207"/>
      <c r="K37" s="21">
        <f t="shared" si="3"/>
        <v>0</v>
      </c>
    </row>
    <row r="38" spans="1:11" s="1" customFormat="1" ht="15">
      <c r="A38" s="180"/>
      <c r="B38" s="97"/>
      <c r="C38" s="96"/>
      <c r="D38" s="241">
        <v>0</v>
      </c>
      <c r="E38" s="241">
        <f t="shared" si="2"/>
        <v>0</v>
      </c>
      <c r="F38" s="242">
        <v>0</v>
      </c>
      <c r="G38" s="243">
        <v>0</v>
      </c>
      <c r="H38" s="243">
        <v>0</v>
      </c>
      <c r="I38" s="207"/>
      <c r="J38" s="207"/>
      <c r="K38" s="21">
        <f t="shared" si="3"/>
        <v>0</v>
      </c>
    </row>
    <row r="39" spans="1:11" s="1" customFormat="1" ht="15">
      <c r="A39" s="180"/>
      <c r="B39" s="97"/>
      <c r="C39" s="96"/>
      <c r="D39" s="241">
        <v>0</v>
      </c>
      <c r="E39" s="241">
        <f t="shared" si="2"/>
        <v>0</v>
      </c>
      <c r="F39" s="242">
        <v>0</v>
      </c>
      <c r="G39" s="243">
        <v>0</v>
      </c>
      <c r="H39" s="243">
        <v>0</v>
      </c>
      <c r="I39" s="207"/>
      <c r="J39" s="207"/>
      <c r="K39" s="21">
        <f t="shared" si="3"/>
        <v>0</v>
      </c>
    </row>
    <row r="40" spans="1:11" s="1" customFormat="1">
      <c r="A40" s="105"/>
      <c r="B40" s="15"/>
      <c r="C40" s="60"/>
      <c r="D40" s="252" t="s">
        <v>60</v>
      </c>
      <c r="E40" s="253">
        <f>SUM(E31:E39)</f>
        <v>305000</v>
      </c>
      <c r="F40" s="254">
        <f>SUM(F31:F39)</f>
        <v>305000</v>
      </c>
      <c r="G40" s="255">
        <f>SUM(G31:G39)</f>
        <v>0</v>
      </c>
      <c r="H40" s="337">
        <f>SUM(H31:H39)</f>
        <v>0</v>
      </c>
      <c r="I40" s="184"/>
      <c r="J40" s="184"/>
      <c r="K40" s="21"/>
    </row>
    <row r="41" spans="1:11" s="22" customFormat="1" ht="15">
      <c r="A41" s="29"/>
      <c r="B41" s="60"/>
      <c r="C41" s="8"/>
      <c r="D41" s="8"/>
      <c r="E41" s="8"/>
      <c r="F41" s="8"/>
      <c r="G41" s="8"/>
      <c r="H41" s="8"/>
      <c r="I41" s="8"/>
      <c r="J41" s="27"/>
      <c r="K41" s="21"/>
    </row>
    <row r="42" spans="1:11" s="22" customFormat="1" ht="18.75">
      <c r="A42" s="310" t="s">
        <v>76</v>
      </c>
      <c r="B42" s="311"/>
      <c r="C42" s="311"/>
      <c r="D42" s="148"/>
      <c r="E42" s="148"/>
      <c r="F42" s="148"/>
      <c r="G42" s="148"/>
      <c r="H42" s="148"/>
      <c r="I42" s="148"/>
      <c r="J42" s="149"/>
      <c r="K42" s="21"/>
    </row>
    <row r="43" spans="1:11" s="22" customFormat="1" ht="15">
      <c r="A43" s="140"/>
      <c r="B43" s="208" t="s">
        <v>77</v>
      </c>
      <c r="C43" s="176" t="s">
        <v>78</v>
      </c>
      <c r="D43" s="177" t="s">
        <v>79</v>
      </c>
      <c r="E43" s="194"/>
      <c r="F43" s="195"/>
      <c r="G43" s="266"/>
      <c r="H43" s="302"/>
      <c r="I43" s="302"/>
      <c r="J43" s="303"/>
      <c r="K43" s="21"/>
    </row>
    <row r="44" spans="1:11" s="22" customFormat="1" ht="15">
      <c r="A44" s="140"/>
      <c r="B44" s="339" t="s">
        <v>80</v>
      </c>
      <c r="C44" s="104">
        <v>0.2</v>
      </c>
      <c r="D44" s="248">
        <v>2000</v>
      </c>
      <c r="E44" s="241">
        <v>2000</v>
      </c>
      <c r="F44" s="242">
        <v>1000</v>
      </c>
      <c r="G44" s="243">
        <v>1000</v>
      </c>
      <c r="H44" s="249">
        <v>0</v>
      </c>
      <c r="I44" s="184"/>
      <c r="J44" s="184"/>
      <c r="K44" s="21">
        <f t="shared" si="3"/>
        <v>0</v>
      </c>
    </row>
    <row r="45" spans="1:11" s="22" customFormat="1" ht="15">
      <c r="A45" s="117"/>
      <c r="B45" s="116" t="s">
        <v>103</v>
      </c>
      <c r="C45" s="104">
        <v>0</v>
      </c>
      <c r="D45" s="248">
        <v>0</v>
      </c>
      <c r="E45" s="241">
        <f>C45*D45</f>
        <v>0</v>
      </c>
      <c r="F45" s="242">
        <v>0</v>
      </c>
      <c r="G45" s="243">
        <v>0</v>
      </c>
      <c r="H45" s="249">
        <v>0</v>
      </c>
      <c r="I45" s="184"/>
      <c r="J45" s="184"/>
      <c r="K45" s="21">
        <f t="shared" si="3"/>
        <v>0</v>
      </c>
    </row>
    <row r="46" spans="1:11" s="22" customFormat="1">
      <c r="A46" s="115"/>
      <c r="B46" s="106"/>
      <c r="C46" s="15"/>
      <c r="D46" s="252" t="s">
        <v>60</v>
      </c>
      <c r="E46" s="253">
        <f>SUM(E44:E45)</f>
        <v>2000</v>
      </c>
      <c r="F46" s="254">
        <f>SUM(F44:F45)</f>
        <v>1000</v>
      </c>
      <c r="G46" s="337">
        <f>SUM(G44:G45)</f>
        <v>1000</v>
      </c>
      <c r="H46" s="338">
        <f>SUM(H44:H45)</f>
        <v>0</v>
      </c>
      <c r="I46" s="184"/>
      <c r="J46" s="184"/>
      <c r="K46" s="21">
        <f t="shared" si="3"/>
        <v>0</v>
      </c>
    </row>
    <row r="47" spans="1:11" s="22" customFormat="1" thickBot="1">
      <c r="C47" s="3"/>
      <c r="D47" s="111"/>
      <c r="E47" s="112"/>
      <c r="F47" s="112"/>
      <c r="G47" s="113"/>
      <c r="H47" s="114"/>
      <c r="I47" s="114"/>
      <c r="J47" s="114"/>
    </row>
    <row r="48" spans="1:11" s="12" customFormat="1" ht="15">
      <c r="A48" s="300" t="s">
        <v>129</v>
      </c>
      <c r="B48" s="301"/>
      <c r="C48" s="13"/>
      <c r="D48" s="89" t="s">
        <v>104</v>
      </c>
      <c r="E48" s="256">
        <f>E40+E46+E27</f>
        <v>1328972</v>
      </c>
      <c r="F48" s="244">
        <f>F40+F46+F27</f>
        <v>1022972</v>
      </c>
      <c r="G48" s="245">
        <f>G40+G46+G27</f>
        <v>304000</v>
      </c>
      <c r="H48" s="250">
        <f>H40+H46+H27</f>
        <v>2000</v>
      </c>
      <c r="I48" s="110"/>
      <c r="J48" s="110"/>
      <c r="K48" s="20"/>
    </row>
    <row r="49" spans="1:12" s="1" customFormat="1" ht="19.5" customHeight="1">
      <c r="A49" s="92" t="s">
        <v>83</v>
      </c>
      <c r="B49" s="259">
        <f>(F27+G27)*0.3</f>
        <v>305991.59999999998</v>
      </c>
      <c r="F49" s="90" t="s">
        <v>84</v>
      </c>
      <c r="G49" s="247">
        <f>F48+G48</f>
        <v>1326972</v>
      </c>
      <c r="K49" s="1" t="s">
        <v>130</v>
      </c>
    </row>
    <row r="50" spans="1:12" s="1" customFormat="1" ht="15">
      <c r="A50" s="92" t="s">
        <v>85</v>
      </c>
      <c r="B50" s="329">
        <f>B49-F40-G40</f>
        <v>991.59999999997672</v>
      </c>
      <c r="C50" s="2"/>
      <c r="F50" s="12" t="s">
        <v>86</v>
      </c>
      <c r="G50" s="12" t="s">
        <v>87</v>
      </c>
    </row>
    <row r="51" spans="1:12" s="1" customFormat="1" ht="15">
      <c r="F51" s="209">
        <f>F48/G49</f>
        <v>0.77090699728404222</v>
      </c>
      <c r="G51" s="209">
        <f>G48/G49</f>
        <v>0.22909300271595784</v>
      </c>
      <c r="I51" s="65"/>
      <c r="J51" s="65"/>
    </row>
    <row r="52" spans="1:12" s="1" customFormat="1" ht="15">
      <c r="A52" s="88"/>
      <c r="B52" s="88"/>
      <c r="C52" s="7"/>
      <c r="D52" s="122"/>
      <c r="E52" s="6"/>
      <c r="F52" s="123"/>
      <c r="G52" s="123"/>
      <c r="H52" s="113"/>
      <c r="I52" s="124"/>
      <c r="J52" s="124"/>
      <c r="K52" s="21"/>
    </row>
    <row r="53" spans="1:12" s="1" customFormat="1" ht="15">
      <c r="A53" s="76"/>
      <c r="B53" s="76"/>
      <c r="C53" s="7"/>
      <c r="D53" s="262"/>
      <c r="E53" s="125"/>
      <c r="F53" s="125"/>
      <c r="G53" s="125"/>
      <c r="H53" s="125"/>
      <c r="I53" s="6"/>
      <c r="J53" s="6"/>
      <c r="K53" s="21"/>
    </row>
    <row r="54" spans="1:12" s="1" customFormat="1" ht="15">
      <c r="D54" s="65"/>
      <c r="E54" s="65"/>
      <c r="F54" s="65"/>
      <c r="G54" s="126"/>
      <c r="H54" s="65"/>
      <c r="I54" s="65"/>
      <c r="J54" s="65"/>
      <c r="K54" s="21"/>
    </row>
    <row r="55" spans="1:12" s="1" customFormat="1" ht="15">
      <c r="D55" s="64"/>
      <c r="E55" s="64"/>
      <c r="F55" s="12"/>
      <c r="G55" s="12"/>
      <c r="H55" s="64"/>
      <c r="I55" s="64"/>
      <c r="J55" s="64"/>
      <c r="K55" s="21"/>
    </row>
    <row r="56" spans="1:12" s="1" customFormat="1" ht="15">
      <c r="F56" s="87"/>
      <c r="G56" s="87"/>
      <c r="I56" s="14"/>
      <c r="J56" s="14"/>
      <c r="K56" s="21"/>
    </row>
    <row r="57" spans="1:12" s="1" customFormat="1" ht="15">
      <c r="A57" s="14"/>
      <c r="B57" s="14"/>
      <c r="I57" s="14"/>
      <c r="J57" s="14"/>
      <c r="K57" s="21"/>
    </row>
    <row r="58" spans="1:12" s="1" customFormat="1" ht="15">
      <c r="A58" s="14"/>
      <c r="B58" s="14"/>
      <c r="I58" s="14"/>
      <c r="J58" s="14"/>
      <c r="K58" s="21"/>
    </row>
    <row r="59" spans="1:12" s="1" customFormat="1" ht="15">
      <c r="A59" s="14"/>
      <c r="B59" s="14"/>
      <c r="H59" s="14"/>
      <c r="I59" s="14"/>
      <c r="J59" s="14"/>
      <c r="K59" s="21"/>
    </row>
    <row r="60" spans="1:12" s="1" customFormat="1" ht="45" customHeight="1">
      <c r="A60" s="65"/>
      <c r="B60" s="65"/>
      <c r="C60" s="65"/>
      <c r="H60" s="14"/>
      <c r="I60" s="14"/>
      <c r="J60" s="14"/>
    </row>
    <row r="61" spans="1:12" s="1" customFormat="1" ht="15.75" customHeight="1">
      <c r="A61" s="64"/>
      <c r="B61" s="64"/>
      <c r="C61" s="64"/>
      <c r="H61" s="14"/>
      <c r="I61" s="14"/>
      <c r="J61" s="14"/>
      <c r="K61" s="5"/>
      <c r="L61" s="5"/>
    </row>
    <row r="62" spans="1:12" s="1" customFormat="1" ht="15">
      <c r="A62" s="65"/>
      <c r="B62" s="65"/>
      <c r="H62" s="14"/>
      <c r="I62" s="14"/>
      <c r="J62" s="14"/>
    </row>
    <row r="63" spans="1:12" s="1" customFormat="1" ht="15">
      <c r="A63" s="65"/>
      <c r="B63" s="65"/>
      <c r="H63" s="14"/>
      <c r="I63" s="14"/>
      <c r="J63" s="14"/>
    </row>
    <row r="64" spans="1:12" s="1" customFormat="1" ht="15">
      <c r="A64" s="65"/>
      <c r="B64" s="65"/>
      <c r="H64" s="14"/>
      <c r="I64" s="14"/>
      <c r="J64" s="14"/>
    </row>
    <row r="65" spans="1:10" s="1" customFormat="1" ht="15">
      <c r="A65" s="65"/>
      <c r="B65" s="65"/>
      <c r="H65" s="14"/>
      <c r="I65" s="14"/>
      <c r="J65" s="14"/>
    </row>
    <row r="66" spans="1:10" s="1" customFormat="1" ht="15">
      <c r="A66" s="65"/>
      <c r="B66" s="65"/>
      <c r="H66" s="14"/>
      <c r="I66" s="14"/>
      <c r="J66" s="14"/>
    </row>
    <row r="67" spans="1:10" s="1" customFormat="1" ht="15">
      <c r="A67" s="65"/>
      <c r="B67" s="65"/>
      <c r="H67" s="14"/>
      <c r="I67" s="14"/>
      <c r="J67" s="14"/>
    </row>
    <row r="68" spans="1:10" s="1" customFormat="1" ht="15">
      <c r="A68" s="65"/>
      <c r="B68" s="65"/>
      <c r="H68" s="14"/>
      <c r="I68" s="14"/>
      <c r="J68" s="14"/>
    </row>
    <row r="69" spans="1:10" s="1" customFormat="1" ht="15">
      <c r="A69" s="65"/>
      <c r="B69" s="65"/>
      <c r="H69" s="14"/>
      <c r="I69" s="14"/>
      <c r="J69" s="14"/>
    </row>
    <row r="70" spans="1:10" s="1" customFormat="1" ht="15">
      <c r="A70" s="65"/>
      <c r="B70" s="65"/>
      <c r="H70" s="14"/>
      <c r="I70" s="14"/>
      <c r="J70" s="14"/>
    </row>
    <row r="71" spans="1:10" s="1" customFormat="1" ht="15">
      <c r="A71" s="65"/>
      <c r="B71" s="65"/>
      <c r="H71" s="14"/>
      <c r="I71" s="14"/>
      <c r="J71" s="14"/>
    </row>
    <row r="72" spans="1:10" s="1" customFormat="1" ht="15">
      <c r="A72" s="65"/>
      <c r="B72" s="65"/>
      <c r="H72" s="14"/>
      <c r="I72" s="14"/>
      <c r="J72" s="14"/>
    </row>
    <row r="73" spans="1:10" s="1" customFormat="1" ht="15">
      <c r="A73" s="65"/>
      <c r="B73" s="65"/>
      <c r="H73" s="14"/>
      <c r="I73" s="14"/>
      <c r="J73" s="14"/>
    </row>
    <row r="74" spans="1:10" s="1" customFormat="1" ht="15">
      <c r="A74" s="65"/>
      <c r="B74" s="65"/>
      <c r="H74" s="14"/>
      <c r="I74" s="14"/>
      <c r="J74" s="14"/>
    </row>
    <row r="75" spans="1:10" s="1" customFormat="1" ht="15">
      <c r="A75" s="65"/>
      <c r="B75" s="65"/>
      <c r="H75" s="14"/>
      <c r="I75" s="14"/>
      <c r="J75" s="14"/>
    </row>
    <row r="76" spans="1:10" s="1" customFormat="1" ht="15">
      <c r="H76" s="14"/>
      <c r="I76" s="14"/>
      <c r="J76" s="14"/>
    </row>
    <row r="77" spans="1:10" s="1" customFormat="1" ht="15">
      <c r="H77" s="14"/>
      <c r="I77" s="14"/>
      <c r="J77" s="14"/>
    </row>
    <row r="78" spans="1:10" s="1" customFormat="1" ht="15">
      <c r="H78" s="14"/>
      <c r="I78" s="14"/>
      <c r="J78" s="14"/>
    </row>
    <row r="79" spans="1:10" s="1" customFormat="1" ht="15">
      <c r="A79" s="65"/>
      <c r="B79" s="65"/>
      <c r="H79" s="14"/>
      <c r="I79" s="14"/>
      <c r="J79" s="14"/>
    </row>
    <row r="80" spans="1:10" s="1" customFormat="1" ht="15">
      <c r="A80" s="65"/>
      <c r="B80" s="65"/>
      <c r="H80" s="14"/>
      <c r="I80" s="14"/>
      <c r="J80" s="14"/>
    </row>
    <row r="81" spans="1:10" s="1" customFormat="1" ht="15">
      <c r="A81" s="65"/>
      <c r="B81" s="65"/>
      <c r="H81" s="14"/>
      <c r="I81" s="14"/>
      <c r="J81" s="14"/>
    </row>
    <row r="82" spans="1:10" s="1" customFormat="1" ht="15">
      <c r="A82" s="65"/>
      <c r="B82" s="65"/>
      <c r="H82" s="14"/>
      <c r="I82" s="14"/>
      <c r="J82" s="14"/>
    </row>
    <row r="83" spans="1:10" s="1" customFormat="1" ht="15">
      <c r="A83" s="65"/>
      <c r="B83" s="65"/>
      <c r="H83" s="14"/>
      <c r="I83" s="14"/>
      <c r="J83" s="14"/>
    </row>
    <row r="84" spans="1:10" s="1" customFormat="1" ht="15">
      <c r="A84" s="65"/>
      <c r="B84" s="65"/>
      <c r="H84" s="14"/>
      <c r="I84" s="14"/>
      <c r="J84" s="14"/>
    </row>
    <row r="85" spans="1:10" s="1" customFormat="1" ht="15">
      <c r="A85" s="65"/>
      <c r="B85" s="65"/>
      <c r="H85" s="14"/>
      <c r="I85" s="14"/>
      <c r="J85" s="14"/>
    </row>
    <row r="86" spans="1:10" s="1" customFormat="1" ht="15">
      <c r="A86" s="65"/>
      <c r="B86" s="65"/>
      <c r="H86" s="14"/>
      <c r="I86" s="14"/>
      <c r="J86" s="14"/>
    </row>
    <row r="87" spans="1:10" s="1" customFormat="1" ht="15">
      <c r="A87" s="65"/>
      <c r="B87" s="65"/>
      <c r="H87" s="14"/>
      <c r="I87" s="14"/>
      <c r="J87" s="14"/>
    </row>
    <row r="88" spans="1:10" s="1" customFormat="1" ht="15">
      <c r="A88" s="65"/>
      <c r="B88" s="65"/>
      <c r="H88" s="14"/>
      <c r="I88" s="14"/>
      <c r="J88" s="14"/>
    </row>
    <row r="89" spans="1:10" s="1" customFormat="1" ht="15">
      <c r="A89" s="65"/>
      <c r="B89" s="65"/>
      <c r="H89" s="14"/>
      <c r="I89" s="14"/>
      <c r="J89" s="14"/>
    </row>
    <row r="90" spans="1:10" s="1" customFormat="1" ht="15">
      <c r="A90" s="65"/>
      <c r="B90" s="65"/>
      <c r="H90" s="14"/>
      <c r="I90" s="14"/>
      <c r="J90" s="14"/>
    </row>
    <row r="91" spans="1:10" s="1" customFormat="1" ht="15">
      <c r="A91" s="65"/>
      <c r="B91" s="65"/>
      <c r="H91" s="14"/>
      <c r="I91" s="14"/>
      <c r="J91" s="14"/>
    </row>
    <row r="92" spans="1:10" s="1" customFormat="1" ht="15">
      <c r="A92" s="65"/>
      <c r="B92" s="65"/>
      <c r="H92" s="14"/>
      <c r="I92" s="14"/>
      <c r="J92" s="14"/>
    </row>
    <row r="93" spans="1:10" s="1" customFormat="1" ht="15">
      <c r="A93" s="65"/>
      <c r="B93" s="65"/>
      <c r="H93" s="14"/>
      <c r="I93" s="14"/>
      <c r="J93" s="14"/>
    </row>
    <row r="94" spans="1:10" s="1" customFormat="1" ht="15">
      <c r="A94" s="65"/>
      <c r="B94" s="65"/>
      <c r="H94" s="14"/>
      <c r="I94" s="14"/>
      <c r="J94" s="14"/>
    </row>
    <row r="95" spans="1:10" s="1" customFormat="1" ht="15">
      <c r="A95" s="65"/>
      <c r="B95" s="65"/>
      <c r="H95" s="14"/>
      <c r="I95" s="14"/>
      <c r="J95" s="14"/>
    </row>
    <row r="96" spans="1:10" s="1" customFormat="1" ht="15">
      <c r="A96" s="65"/>
      <c r="B96" s="65"/>
      <c r="H96" s="14"/>
      <c r="I96" s="14"/>
      <c r="J96" s="14"/>
    </row>
    <row r="97" spans="1:10" s="1" customFormat="1" ht="15">
      <c r="A97" s="65"/>
      <c r="B97" s="65"/>
      <c r="H97" s="14"/>
      <c r="I97" s="14"/>
      <c r="J97" s="14"/>
    </row>
    <row r="98" spans="1:10" s="1" customFormat="1" ht="15">
      <c r="A98" s="65"/>
      <c r="B98" s="65"/>
      <c r="H98" s="14"/>
      <c r="I98" s="14"/>
      <c r="J98" s="14"/>
    </row>
    <row r="99" spans="1:10" s="1" customFormat="1" ht="15">
      <c r="A99" s="65"/>
      <c r="B99" s="65"/>
      <c r="H99" s="14"/>
      <c r="I99" s="14"/>
      <c r="J99" s="14"/>
    </row>
    <row r="100" spans="1:10" s="1" customFormat="1" ht="15">
      <c r="A100" s="65"/>
      <c r="B100" s="65"/>
      <c r="H100" s="14"/>
      <c r="I100" s="14"/>
      <c r="J100" s="14"/>
    </row>
    <row r="101" spans="1:10" s="1" customFormat="1" ht="15">
      <c r="A101" s="65"/>
      <c r="B101" s="65"/>
      <c r="H101" s="14"/>
      <c r="I101" s="14"/>
      <c r="J101" s="14"/>
    </row>
    <row r="102" spans="1:10" s="1" customFormat="1" ht="15">
      <c r="A102" s="65"/>
      <c r="B102" s="65"/>
      <c r="H102" s="14"/>
      <c r="I102" s="14"/>
      <c r="J102" s="14"/>
    </row>
    <row r="103" spans="1:10" s="1" customFormat="1" ht="15">
      <c r="A103" s="65"/>
      <c r="B103" s="65"/>
      <c r="H103" s="14"/>
      <c r="I103" s="14"/>
      <c r="J103" s="14"/>
    </row>
    <row r="104" spans="1:10" s="1" customFormat="1" ht="15">
      <c r="A104" s="65"/>
      <c r="B104" s="65"/>
      <c r="H104" s="14"/>
      <c r="I104" s="14"/>
      <c r="J104" s="14"/>
    </row>
    <row r="105" spans="1:10" s="1" customFormat="1" ht="15">
      <c r="A105" s="65"/>
      <c r="B105" s="65"/>
      <c r="H105" s="14"/>
      <c r="I105" s="14"/>
      <c r="J105" s="14"/>
    </row>
    <row r="106" spans="1:10" s="1" customFormat="1" ht="15">
      <c r="A106" s="65"/>
      <c r="B106" s="65"/>
      <c r="H106" s="14"/>
      <c r="I106" s="14"/>
      <c r="J106" s="14"/>
    </row>
    <row r="107" spans="1:10" s="1" customFormat="1" ht="15">
      <c r="A107" s="65"/>
      <c r="B107" s="65"/>
      <c r="H107" s="14"/>
      <c r="I107" s="14"/>
      <c r="J107" s="14"/>
    </row>
    <row r="108" spans="1:10" s="1" customFormat="1" ht="15">
      <c r="A108" s="65"/>
      <c r="B108" s="65"/>
      <c r="H108" s="14"/>
      <c r="I108" s="14"/>
      <c r="J108" s="14"/>
    </row>
    <row r="109" spans="1:10" s="1" customFormat="1" ht="15">
      <c r="A109" s="65"/>
      <c r="B109" s="65"/>
      <c r="H109" s="14"/>
      <c r="I109" s="14"/>
      <c r="J109" s="14"/>
    </row>
    <row r="110" spans="1:10" s="1" customFormat="1" ht="15">
      <c r="A110" s="65"/>
      <c r="B110" s="65"/>
      <c r="H110" s="14"/>
      <c r="I110" s="14"/>
      <c r="J110" s="14"/>
    </row>
    <row r="111" spans="1:10" s="1" customFormat="1" ht="15">
      <c r="A111" s="65"/>
      <c r="B111" s="65"/>
      <c r="H111" s="14"/>
      <c r="I111" s="14"/>
      <c r="J111" s="14"/>
    </row>
    <row r="112" spans="1:10" s="1" customFormat="1" ht="15">
      <c r="A112" s="65"/>
      <c r="B112" s="65"/>
      <c r="H112" s="14"/>
      <c r="I112" s="14"/>
      <c r="J112" s="14"/>
    </row>
    <row r="113" spans="1:10" s="1" customFormat="1" ht="15">
      <c r="A113" s="65"/>
      <c r="B113" s="65"/>
      <c r="H113" s="14"/>
      <c r="I113" s="14"/>
      <c r="J113" s="14"/>
    </row>
    <row r="114" spans="1:10" s="1" customFormat="1" ht="15">
      <c r="A114" s="65"/>
      <c r="B114" s="65"/>
      <c r="H114" s="14"/>
      <c r="I114" s="14"/>
      <c r="J114" s="14"/>
    </row>
    <row r="115" spans="1:10" s="1" customFormat="1" ht="15">
      <c r="A115" s="65"/>
      <c r="B115" s="65"/>
      <c r="H115" s="14"/>
      <c r="I115" s="14"/>
      <c r="J115" s="14"/>
    </row>
    <row r="116" spans="1:10" s="1" customFormat="1" ht="15">
      <c r="A116" s="65"/>
      <c r="B116" s="65"/>
      <c r="H116" s="14"/>
      <c r="I116" s="14"/>
      <c r="J116" s="14"/>
    </row>
    <row r="117" spans="1:10" s="1" customFormat="1" ht="15">
      <c r="A117" s="65"/>
      <c r="B117" s="65"/>
      <c r="H117" s="14"/>
      <c r="I117" s="14"/>
      <c r="J117" s="14"/>
    </row>
    <row r="118" spans="1:10" s="1" customFormat="1" ht="15">
      <c r="A118" s="65"/>
      <c r="B118" s="65"/>
      <c r="H118" s="14"/>
      <c r="I118" s="14"/>
      <c r="J118" s="14"/>
    </row>
    <row r="119" spans="1:10" s="1" customFormat="1" ht="15">
      <c r="A119" s="65"/>
      <c r="B119" s="65"/>
      <c r="H119" s="14"/>
      <c r="I119" s="14"/>
      <c r="J119" s="14"/>
    </row>
    <row r="120" spans="1:10" s="1" customFormat="1" ht="15">
      <c r="A120" s="65"/>
      <c r="B120" s="65"/>
      <c r="H120" s="14"/>
      <c r="I120" s="14"/>
      <c r="J120" s="14"/>
    </row>
    <row r="121" spans="1:10" s="1" customFormat="1" ht="15">
      <c r="A121" s="65"/>
      <c r="B121" s="65"/>
      <c r="H121" s="14"/>
      <c r="I121" s="14"/>
      <c r="J121" s="14"/>
    </row>
    <row r="122" spans="1:10" s="1" customFormat="1" ht="15">
      <c r="A122" s="65"/>
      <c r="B122" s="65"/>
      <c r="H122" s="14"/>
      <c r="I122" s="14"/>
      <c r="J122" s="14"/>
    </row>
    <row r="123" spans="1:10" s="1" customFormat="1" ht="15">
      <c r="A123" s="65"/>
      <c r="B123" s="65"/>
      <c r="H123" s="14"/>
      <c r="I123" s="14"/>
      <c r="J123" s="14"/>
    </row>
    <row r="124" spans="1:10" s="1" customFormat="1" ht="15">
      <c r="A124" s="65"/>
      <c r="B124" s="65"/>
      <c r="H124" s="14"/>
      <c r="I124" s="14"/>
      <c r="J124" s="14"/>
    </row>
    <row r="125" spans="1:10" s="1" customFormat="1" ht="15">
      <c r="A125" s="65"/>
      <c r="B125" s="65"/>
      <c r="H125" s="14"/>
      <c r="I125" s="14"/>
      <c r="J125" s="14"/>
    </row>
    <row r="126" spans="1:10" s="1" customFormat="1" ht="15">
      <c r="A126" s="65"/>
      <c r="B126" s="65"/>
      <c r="H126" s="14"/>
      <c r="I126" s="14"/>
      <c r="J126" s="14"/>
    </row>
    <row r="127" spans="1:10" s="1" customFormat="1" ht="15">
      <c r="A127" s="65"/>
      <c r="B127" s="65"/>
      <c r="H127" s="14"/>
      <c r="I127" s="14"/>
      <c r="J127" s="14"/>
    </row>
    <row r="128" spans="1:10" s="1" customFormat="1" ht="15">
      <c r="A128" s="65"/>
      <c r="B128" s="65"/>
      <c r="H128" s="14"/>
      <c r="I128" s="14"/>
      <c r="J128" s="14"/>
    </row>
    <row r="129" spans="1:10" s="1" customFormat="1" ht="15">
      <c r="A129" s="65"/>
      <c r="B129" s="65"/>
      <c r="H129" s="14"/>
      <c r="I129" s="14"/>
      <c r="J129" s="14"/>
    </row>
    <row r="130" spans="1:10" s="1" customFormat="1">
      <c r="A130" s="65"/>
      <c r="B130" s="65"/>
      <c r="D130" s="15"/>
      <c r="E130" s="15"/>
      <c r="F130" s="15"/>
      <c r="G130" s="15"/>
      <c r="H130" s="16"/>
      <c r="I130" s="16"/>
      <c r="J130" s="16"/>
    </row>
    <row r="131" spans="1:10" s="1" customFormat="1">
      <c r="A131" s="65"/>
      <c r="B131" s="65"/>
      <c r="D131" s="15"/>
      <c r="E131" s="15"/>
      <c r="F131" s="15"/>
      <c r="G131" s="15"/>
      <c r="H131" s="16"/>
      <c r="I131" s="16"/>
      <c r="J131" s="16"/>
    </row>
    <row r="132" spans="1:10" s="1" customFormat="1">
      <c r="A132" s="65"/>
      <c r="B132" s="65"/>
      <c r="D132" s="15"/>
      <c r="E132" s="15"/>
      <c r="F132" s="15"/>
      <c r="G132" s="15"/>
      <c r="H132" s="16"/>
      <c r="I132" s="16"/>
      <c r="J132" s="16"/>
    </row>
    <row r="133" spans="1:10" s="1" customFormat="1">
      <c r="A133" s="65"/>
      <c r="B133" s="65"/>
      <c r="D133" s="15"/>
      <c r="E133" s="15"/>
      <c r="F133" s="15"/>
      <c r="G133" s="15"/>
      <c r="H133" s="16"/>
      <c r="I133" s="16"/>
      <c r="J133" s="16"/>
    </row>
    <row r="134" spans="1:10" s="1" customFormat="1">
      <c r="A134" s="65"/>
      <c r="B134" s="65"/>
      <c r="D134" s="15"/>
      <c r="E134" s="15"/>
      <c r="F134" s="15"/>
      <c r="G134" s="15"/>
      <c r="H134" s="16"/>
      <c r="I134" s="16"/>
      <c r="J134" s="16"/>
    </row>
    <row r="135" spans="1:10" s="1" customFormat="1">
      <c r="A135" s="65"/>
      <c r="B135" s="65"/>
      <c r="D135" s="15"/>
      <c r="E135" s="15"/>
      <c r="F135" s="15"/>
      <c r="G135" s="15"/>
      <c r="H135" s="16"/>
      <c r="I135" s="16"/>
      <c r="J135" s="16"/>
    </row>
  </sheetData>
  <sheetProtection formatColumns="0" formatRows="0" insertRows="0" deleteRows="0"/>
  <sortState xmlns:xlrd2="http://schemas.microsoft.com/office/spreadsheetml/2017/richdata2" ref="A13:A22">
    <sortCondition ref="A13:A22"/>
  </sortState>
  <mergeCells count="14">
    <mergeCell ref="K8:K9"/>
    <mergeCell ref="G9:J9"/>
    <mergeCell ref="B1:E1"/>
    <mergeCell ref="B2:E2"/>
    <mergeCell ref="B3:E3"/>
    <mergeCell ref="A6:J6"/>
    <mergeCell ref="A48:B48"/>
    <mergeCell ref="G12:J12"/>
    <mergeCell ref="G30:J30"/>
    <mergeCell ref="G43:J43"/>
    <mergeCell ref="G8:J8"/>
    <mergeCell ref="A11:D11"/>
    <mergeCell ref="A29:C29"/>
    <mergeCell ref="A42:C42"/>
  </mergeCells>
  <dataValidations count="2">
    <dataValidation type="list" allowBlank="1" showInputMessage="1" showErrorMessage="1" sqref="A13:A26" xr:uid="{00000000-0002-0000-0300-000000000000}">
      <formula1>choose_category</formula1>
    </dataValidation>
    <dataValidation type="list" allowBlank="1" showInputMessage="1" showErrorMessage="1" sqref="A31:A39" xr:uid="{00000000-0002-0000-0300-000001000000}">
      <formula1>ae_choices</formula1>
    </dataValidation>
  </dataValidations>
  <hyperlinks>
    <hyperlink ref="A6:J6" r:id="rId1" display="See SRFB Manual 5 for additional information regarding allowable costs. " xr:uid="{00000000-0004-0000-0300-000000000000}"/>
  </hyperlinks>
  <printOptions horizontalCentered="1"/>
  <pageMargins left="0.25" right="0.25" top="0.25" bottom="0.5" header="0.3" footer="0.3"/>
  <pageSetup scale="93" orientation="landscape" r:id="rId2"/>
  <headerFooter>
    <oddFooter>&amp;LLower Columbia Habitat Project Application Detailed Cost Estimate&amp;R2/1/2013</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2060"/>
  </sheetPr>
  <dimension ref="A1:G102"/>
  <sheetViews>
    <sheetView showGridLines="0" workbookViewId="0">
      <selection activeCell="L17" sqref="L17"/>
    </sheetView>
  </sheetViews>
  <sheetFormatPr defaultRowHeight="15.75"/>
  <cols>
    <col min="1" max="1" width="23.28515625" style="15" customWidth="1"/>
    <col min="2" max="2" width="0.5703125" style="15" customWidth="1"/>
    <col min="3" max="3" width="20.5703125" style="15" customWidth="1"/>
    <col min="4" max="4" width="20" style="15" customWidth="1"/>
    <col min="5" max="5" width="19.28515625" style="15" customWidth="1"/>
    <col min="6" max="6" width="16.7109375" style="15" customWidth="1"/>
    <col min="7" max="7" width="10.85546875" style="15" customWidth="1"/>
  </cols>
  <sheetData>
    <row r="1" spans="1:7" ht="22.5">
      <c r="A1" s="210" t="s">
        <v>131</v>
      </c>
      <c r="B1" s="210"/>
      <c r="C1" s="210"/>
      <c r="D1" s="210"/>
      <c r="E1" s="210"/>
      <c r="F1" s="210"/>
      <c r="G1" s="210"/>
    </row>
    <row r="2" spans="1:7" ht="15">
      <c r="A2" s="211" t="s">
        <v>132</v>
      </c>
      <c r="B2" s="211"/>
      <c r="C2" s="211"/>
      <c r="D2" s="211"/>
      <c r="E2" s="212"/>
      <c r="F2" s="212"/>
      <c r="G2" s="213"/>
    </row>
    <row r="3" spans="1:7" ht="15">
      <c r="A3" s="212"/>
      <c r="B3" s="214"/>
      <c r="C3" s="214"/>
      <c r="D3" s="214"/>
      <c r="E3" s="212"/>
      <c r="F3" s="212"/>
      <c r="G3" s="213"/>
    </row>
    <row r="4" spans="1:7" ht="15">
      <c r="A4" s="215" t="s">
        <v>22</v>
      </c>
      <c r="B4" s="315" t="str">
        <f>Instructions!$C$23</f>
        <v>iCrime</v>
      </c>
      <c r="C4" s="315"/>
      <c r="D4" s="315"/>
      <c r="E4" s="315"/>
      <c r="F4" s="315"/>
      <c r="G4" s="315"/>
    </row>
    <row r="5" spans="1:7">
      <c r="A5" s="216" t="s">
        <v>24</v>
      </c>
      <c r="B5" s="353" t="str">
        <f>Instructions!$C$24</f>
        <v>0242861084</v>
      </c>
      <c r="C5" s="315"/>
      <c r="D5" s="315"/>
      <c r="E5" s="315"/>
      <c r="F5" s="315"/>
      <c r="G5" s="315"/>
    </row>
    <row r="6" spans="1:7" ht="15">
      <c r="A6" s="215" t="s">
        <v>26</v>
      </c>
      <c r="B6" s="315" t="s">
        <v>27</v>
      </c>
      <c r="C6" s="315"/>
      <c r="D6" s="315"/>
      <c r="E6" s="315"/>
      <c r="F6" s="315"/>
      <c r="G6" s="315"/>
    </row>
    <row r="7" spans="1:7" ht="15">
      <c r="A7" s="212"/>
      <c r="B7" s="214"/>
      <c r="C7" s="214"/>
      <c r="D7" s="214"/>
      <c r="E7" s="212"/>
      <c r="F7" s="212"/>
      <c r="G7" s="213"/>
    </row>
    <row r="8" spans="1:7" ht="39.75" customHeight="1">
      <c r="A8" s="217" t="s">
        <v>31</v>
      </c>
      <c r="B8" s="213"/>
      <c r="C8" s="218" t="s">
        <v>32</v>
      </c>
      <c r="D8" s="219" t="s">
        <v>33</v>
      </c>
      <c r="E8" s="220" t="s">
        <v>133</v>
      </c>
      <c r="F8" s="218" t="s">
        <v>134</v>
      </c>
      <c r="G8" s="314" t="s">
        <v>35</v>
      </c>
    </row>
    <row r="9" spans="1:7" ht="15">
      <c r="A9" s="213"/>
      <c r="B9" s="221"/>
      <c r="C9" s="222" t="s">
        <v>135</v>
      </c>
      <c r="D9" s="222" t="s">
        <v>39</v>
      </c>
      <c r="E9" s="223" t="s">
        <v>39</v>
      </c>
      <c r="F9" s="222" t="s">
        <v>39</v>
      </c>
      <c r="G9" s="314"/>
    </row>
    <row r="10" spans="1:7">
      <c r="A10" s="224" t="s">
        <v>136</v>
      </c>
      <c r="B10" s="225"/>
      <c r="C10" s="226"/>
      <c r="D10" s="226"/>
      <c r="E10" s="227"/>
      <c r="F10" s="226"/>
      <c r="G10" s="228" t="s">
        <v>31</v>
      </c>
    </row>
    <row r="11" spans="1:7" ht="15">
      <c r="A11" s="229" t="s">
        <v>45</v>
      </c>
      <c r="B11" s="225"/>
      <c r="C11" s="340">
        <f>Acquisition!D18</f>
        <v>5054250</v>
      </c>
      <c r="D11" s="340">
        <f>Acquisition!E18</f>
        <v>2547000</v>
      </c>
      <c r="E11" s="341">
        <f>Acquisition!F18</f>
        <v>2507250</v>
      </c>
      <c r="F11" s="340">
        <f>Acquisition!G18</f>
        <v>0</v>
      </c>
      <c r="G11" s="230">
        <f>C11-E11-D11-F11</f>
        <v>0</v>
      </c>
    </row>
    <row r="12" spans="1:7" ht="15">
      <c r="A12" s="231" t="s">
        <v>61</v>
      </c>
      <c r="B12" s="225"/>
      <c r="C12" s="340">
        <f>Acquisition!D42</f>
        <v>25980</v>
      </c>
      <c r="D12" s="340">
        <f>Acquisition!E42</f>
        <v>23180</v>
      </c>
      <c r="E12" s="341">
        <f>Acquisition!F42</f>
        <v>2800</v>
      </c>
      <c r="F12" s="340">
        <f>Acquisition!G42</f>
        <v>0</v>
      </c>
      <c r="G12" s="230">
        <f t="shared" ref="G12:G26" si="0">C12-E12-D12-F12</f>
        <v>0</v>
      </c>
    </row>
    <row r="13" spans="1:7" ht="15">
      <c r="A13" s="231" t="s">
        <v>71</v>
      </c>
      <c r="B13" s="225"/>
      <c r="C13" s="340">
        <f>Acquisition!D50</f>
        <v>192000</v>
      </c>
      <c r="D13" s="340">
        <f>Acquisition!E50</f>
        <v>186000</v>
      </c>
      <c r="E13" s="341">
        <f>Acquisition!F50</f>
        <v>6000</v>
      </c>
      <c r="F13" s="340">
        <f>Acquisition!G50</f>
        <v>0</v>
      </c>
      <c r="G13" s="230">
        <f t="shared" si="0"/>
        <v>0</v>
      </c>
    </row>
    <row r="14" spans="1:7" ht="15">
      <c r="A14" s="231" t="s">
        <v>137</v>
      </c>
      <c r="B14" s="225"/>
      <c r="C14" s="340">
        <f>Acquisition!D56</f>
        <v>400</v>
      </c>
      <c r="D14" s="340">
        <f>Acquisition!E56</f>
        <v>400</v>
      </c>
      <c r="E14" s="340">
        <f>Acquisition!F56</f>
        <v>0</v>
      </c>
      <c r="F14" s="340">
        <f>Acquisition!G56</f>
        <v>0</v>
      </c>
      <c r="G14" s="230"/>
    </row>
    <row r="15" spans="1:7">
      <c r="A15" s="235" t="s">
        <v>60</v>
      </c>
      <c r="B15" s="350"/>
      <c r="C15" s="330">
        <f>SUM(C11:C14)</f>
        <v>5272630</v>
      </c>
      <c r="D15" s="330">
        <f t="shared" ref="D15:F15" si="1">SUM(D11:D14)</f>
        <v>2756580</v>
      </c>
      <c r="E15" s="330">
        <f t="shared" si="1"/>
        <v>2516050</v>
      </c>
      <c r="F15" s="330">
        <f t="shared" si="1"/>
        <v>0</v>
      </c>
      <c r="G15" s="230">
        <f t="shared" si="0"/>
        <v>0</v>
      </c>
    </row>
    <row r="16" spans="1:7">
      <c r="A16" s="233"/>
      <c r="B16" s="232"/>
      <c r="C16" s="342"/>
      <c r="D16" s="342"/>
      <c r="E16" s="343"/>
      <c r="F16" s="342"/>
      <c r="G16" s="230"/>
    </row>
    <row r="17" spans="1:7">
      <c r="A17" s="224" t="s">
        <v>138</v>
      </c>
      <c r="B17" s="225"/>
      <c r="C17" s="344"/>
      <c r="D17" s="344"/>
      <c r="E17" s="345"/>
      <c r="F17" s="344"/>
      <c r="G17" s="230"/>
    </row>
    <row r="18" spans="1:7" ht="15">
      <c r="A18" s="229" t="s">
        <v>139</v>
      </c>
      <c r="B18" s="225"/>
      <c r="C18" s="340">
        <f>Design!E27</f>
        <v>390110</v>
      </c>
      <c r="D18" s="340">
        <f>Design!F27</f>
        <v>300110</v>
      </c>
      <c r="E18" s="340">
        <f>Design!G27</f>
        <v>90000</v>
      </c>
      <c r="F18" s="340">
        <f>Design!H27</f>
        <v>0</v>
      </c>
      <c r="G18" s="230"/>
    </row>
    <row r="19" spans="1:7">
      <c r="A19" s="233" t="s">
        <v>137</v>
      </c>
      <c r="B19" s="225"/>
      <c r="C19" s="346">
        <f>Design!E33</f>
        <v>1000</v>
      </c>
      <c r="D19" s="346">
        <f>Design!F33</f>
        <v>500</v>
      </c>
      <c r="E19" s="346">
        <f>Design!G33</f>
        <v>500</v>
      </c>
      <c r="F19" s="346">
        <f>Design!H33</f>
        <v>0</v>
      </c>
      <c r="G19" s="230"/>
    </row>
    <row r="20" spans="1:7">
      <c r="A20" s="235" t="s">
        <v>60</v>
      </c>
      <c r="B20" s="350"/>
      <c r="C20" s="351">
        <f>C18+C19</f>
        <v>391110</v>
      </c>
      <c r="D20" s="351">
        <f t="shared" ref="D20:F20" si="2">D18+D19</f>
        <v>300610</v>
      </c>
      <c r="E20" s="351">
        <f t="shared" si="2"/>
        <v>90500</v>
      </c>
      <c r="F20" s="351">
        <f t="shared" si="2"/>
        <v>0</v>
      </c>
      <c r="G20" s="230">
        <f t="shared" si="0"/>
        <v>0</v>
      </c>
    </row>
    <row r="21" spans="1:7" ht="15">
      <c r="A21" s="213"/>
      <c r="B21" s="232"/>
      <c r="C21" s="344"/>
      <c r="D21" s="344"/>
      <c r="E21" s="345"/>
      <c r="F21" s="344"/>
      <c r="G21" s="230"/>
    </row>
    <row r="22" spans="1:7">
      <c r="A22" s="224" t="s">
        <v>140</v>
      </c>
      <c r="B22" s="232"/>
      <c r="C22" s="342" t="s">
        <v>31</v>
      </c>
      <c r="D22" s="342" t="s">
        <v>31</v>
      </c>
      <c r="E22" s="343" t="s">
        <v>31</v>
      </c>
      <c r="F22" s="342"/>
      <c r="G22" s="230"/>
    </row>
    <row r="23" spans="1:7" ht="15">
      <c r="A23" s="229" t="s">
        <v>141</v>
      </c>
      <c r="B23" s="225"/>
      <c r="C23" s="340">
        <f>Restoration!E27</f>
        <v>1021972</v>
      </c>
      <c r="D23" s="340">
        <f>Restoration!F27</f>
        <v>716972</v>
      </c>
      <c r="E23" s="341">
        <f>Restoration!G27</f>
        <v>303000</v>
      </c>
      <c r="F23" s="340">
        <f>Restoration!H27</f>
        <v>2000</v>
      </c>
      <c r="G23" s="230">
        <f t="shared" si="0"/>
        <v>0</v>
      </c>
    </row>
    <row r="24" spans="1:7" ht="15">
      <c r="A24" s="234" t="s">
        <v>142</v>
      </c>
      <c r="B24" s="225"/>
      <c r="C24" s="340">
        <f>Restoration!E40</f>
        <v>305000</v>
      </c>
      <c r="D24" s="340">
        <f>Restoration!F40</f>
        <v>305000</v>
      </c>
      <c r="E24" s="340">
        <f>Restoration!G40</f>
        <v>0</v>
      </c>
      <c r="F24" s="340">
        <f>Restoration!H40</f>
        <v>0</v>
      </c>
      <c r="G24" s="230">
        <f t="shared" si="0"/>
        <v>0</v>
      </c>
    </row>
    <row r="25" spans="1:7" ht="15">
      <c r="A25" s="234" t="s">
        <v>137</v>
      </c>
      <c r="B25" s="225"/>
      <c r="C25" s="340">
        <f>Restoration!E46</f>
        <v>2000</v>
      </c>
      <c r="D25" s="340">
        <f>Restoration!F46</f>
        <v>1000</v>
      </c>
      <c r="E25" s="340">
        <f>Restoration!G46</f>
        <v>1000</v>
      </c>
      <c r="F25" s="340">
        <f>Restoration!H46</f>
        <v>0</v>
      </c>
      <c r="G25" s="230"/>
    </row>
    <row r="26" spans="1:7">
      <c r="A26" s="235" t="s">
        <v>60</v>
      </c>
      <c r="B26" s="350"/>
      <c r="C26" s="352">
        <f>SUM(C23:C25)</f>
        <v>1328972</v>
      </c>
      <c r="D26" s="352">
        <f t="shared" ref="D26:F26" si="3">SUM(D23:D25)</f>
        <v>1022972</v>
      </c>
      <c r="E26" s="352">
        <f>SUM(E23:E25)</f>
        <v>304000</v>
      </c>
      <c r="F26" s="352">
        <f t="shared" si="3"/>
        <v>2000</v>
      </c>
      <c r="G26" s="230">
        <f t="shared" si="0"/>
        <v>0</v>
      </c>
    </row>
    <row r="27" spans="1:7" thickBot="1">
      <c r="A27" s="232"/>
      <c r="B27" s="232"/>
      <c r="C27" s="342"/>
      <c r="D27" s="342"/>
      <c r="E27" s="342"/>
      <c r="F27" s="342"/>
      <c r="G27" s="230"/>
    </row>
    <row r="28" spans="1:7" ht="16.5" thickBot="1">
      <c r="A28" s="235" t="s">
        <v>82</v>
      </c>
      <c r="B28" s="233"/>
      <c r="C28" s="347">
        <f>C15+C20+C26</f>
        <v>6992712</v>
      </c>
      <c r="D28" s="347">
        <f>D15+D20+D26</f>
        <v>4080162</v>
      </c>
      <c r="E28" s="347">
        <f>E15+E20+E26</f>
        <v>2910550</v>
      </c>
      <c r="F28" s="348">
        <f>F15+F20+F26</f>
        <v>2000</v>
      </c>
      <c r="G28" s="230">
        <f>C28-E28-D28-F28</f>
        <v>0</v>
      </c>
    </row>
    <row r="29" spans="1:7" thickBot="1">
      <c r="A29" s="229"/>
      <c r="B29" s="236"/>
      <c r="C29" s="237"/>
      <c r="D29" s="237"/>
      <c r="E29" s="237"/>
      <c r="F29" s="237"/>
      <c r="G29" s="237"/>
    </row>
    <row r="30" spans="1:7" thickBot="1">
      <c r="A30" s="229"/>
      <c r="B30" s="213"/>
      <c r="C30" s="316" t="s">
        <v>143</v>
      </c>
      <c r="D30" s="317"/>
      <c r="E30" s="349">
        <f>D28+E28</f>
        <v>6990712</v>
      </c>
      <c r="F30" s="213"/>
      <c r="G30" s="213"/>
    </row>
    <row r="31" spans="1:7">
      <c r="E31" s="1"/>
      <c r="F31" s="1"/>
      <c r="G31" s="1"/>
    </row>
    <row r="32" spans="1:7">
      <c r="B32" s="1"/>
      <c r="C32" s="1"/>
      <c r="D32" s="1"/>
      <c r="E32" s="1"/>
      <c r="F32" s="1"/>
      <c r="G32" s="1"/>
    </row>
    <row r="33" spans="1:7">
      <c r="B33" s="1"/>
      <c r="C33" s="1"/>
      <c r="D33" s="1"/>
      <c r="E33" s="1"/>
      <c r="F33" s="1"/>
      <c r="G33" s="1"/>
    </row>
    <row r="34" spans="1:7">
      <c r="B34" s="1"/>
      <c r="C34" s="1"/>
      <c r="D34" s="1"/>
      <c r="E34" s="1"/>
      <c r="F34" s="1"/>
      <c r="G34" s="1"/>
    </row>
    <row r="35" spans="1:7">
      <c r="B35" s="1"/>
      <c r="C35" s="1"/>
      <c r="D35" s="1"/>
      <c r="E35" s="1"/>
      <c r="F35" s="1"/>
      <c r="G35" s="1"/>
    </row>
    <row r="36" spans="1:7" ht="15">
      <c r="A36" s="2"/>
      <c r="B36" s="1"/>
      <c r="C36" s="1"/>
      <c r="D36" s="1"/>
      <c r="E36" s="1"/>
      <c r="F36" s="1"/>
      <c r="G36" s="1"/>
    </row>
    <row r="37" spans="1:7" ht="15">
      <c r="A37" s="1"/>
      <c r="B37" s="1"/>
      <c r="C37" s="1"/>
      <c r="D37" s="1"/>
      <c r="E37" s="1"/>
      <c r="F37" s="1"/>
      <c r="G37" s="1"/>
    </row>
    <row r="38" spans="1:7" ht="15">
      <c r="A38" s="1"/>
      <c r="B38" s="1"/>
      <c r="C38" s="1"/>
      <c r="D38" s="1"/>
      <c r="E38" s="1"/>
      <c r="F38" s="1"/>
      <c r="G38" s="1"/>
    </row>
    <row r="39" spans="1:7" ht="15">
      <c r="A39" s="262"/>
      <c r="B39" s="1"/>
      <c r="C39" s="1"/>
      <c r="D39" s="1"/>
      <c r="E39" s="1"/>
      <c r="F39" s="1"/>
      <c r="G39" s="1"/>
    </row>
    <row r="40" spans="1:7">
      <c r="B40" s="1"/>
      <c r="C40" s="1"/>
      <c r="D40" s="1"/>
      <c r="E40" s="1"/>
      <c r="F40" s="1"/>
      <c r="G40" s="1"/>
    </row>
    <row r="41" spans="1:7" ht="15">
      <c r="A41" s="1"/>
      <c r="B41" s="1"/>
      <c r="C41" s="1"/>
      <c r="D41" s="1"/>
      <c r="E41" s="1"/>
      <c r="F41" s="1"/>
      <c r="G41" s="1"/>
    </row>
    <row r="42" spans="1:7" ht="15">
      <c r="A42" s="1"/>
      <c r="B42" s="1"/>
      <c r="C42" s="1"/>
      <c r="D42" s="1"/>
      <c r="E42" s="1"/>
      <c r="F42" s="1"/>
      <c r="G42" s="1"/>
    </row>
    <row r="43" spans="1:7" ht="15">
      <c r="A43" s="1"/>
      <c r="B43" s="1"/>
      <c r="C43" s="1"/>
      <c r="D43" s="1"/>
      <c r="E43" s="1"/>
      <c r="F43" s="1"/>
      <c r="G43" s="1"/>
    </row>
    <row r="44" spans="1:7" ht="15">
      <c r="A44" s="1"/>
      <c r="B44" s="1"/>
      <c r="C44" s="1"/>
      <c r="D44" s="1"/>
      <c r="E44" s="1"/>
      <c r="F44" s="1"/>
      <c r="G44" s="1"/>
    </row>
    <row r="45" spans="1:7" ht="15">
      <c r="A45" s="1"/>
      <c r="B45" s="1"/>
      <c r="C45" s="1"/>
      <c r="D45" s="1"/>
      <c r="E45" s="1"/>
      <c r="F45" s="1"/>
      <c r="G45" s="1"/>
    </row>
    <row r="46" spans="1:7" ht="15">
      <c r="A46" s="1"/>
      <c r="B46" s="1"/>
      <c r="C46" s="1"/>
      <c r="D46" s="1"/>
      <c r="E46" s="1"/>
      <c r="F46" s="1"/>
      <c r="G46" s="1"/>
    </row>
    <row r="47" spans="1:7" ht="15">
      <c r="A47" s="1"/>
      <c r="B47" s="1"/>
      <c r="C47" s="1"/>
      <c r="D47" s="1"/>
      <c r="E47" s="1"/>
      <c r="F47" s="1"/>
      <c r="G47" s="1"/>
    </row>
    <row r="48" spans="1:7" ht="15">
      <c r="A48" s="1"/>
      <c r="B48" s="1"/>
      <c r="C48" s="1"/>
      <c r="D48" s="1"/>
      <c r="E48" s="1"/>
      <c r="F48" s="1"/>
      <c r="G48" s="1"/>
    </row>
    <row r="49" spans="1:7" ht="15">
      <c r="A49" s="1"/>
      <c r="B49" s="1"/>
      <c r="C49" s="1"/>
      <c r="D49" s="1"/>
      <c r="E49" s="1"/>
      <c r="F49" s="1"/>
      <c r="G49" s="1"/>
    </row>
    <row r="50" spans="1:7" ht="15">
      <c r="A50" s="1"/>
      <c r="B50" s="1"/>
      <c r="C50" s="1"/>
      <c r="D50" s="1"/>
      <c r="E50" s="1"/>
      <c r="F50" s="1"/>
      <c r="G50" s="1"/>
    </row>
    <row r="51" spans="1:7" ht="15">
      <c r="A51" s="1"/>
      <c r="B51" s="1"/>
      <c r="C51" s="1"/>
      <c r="D51" s="1"/>
      <c r="E51" s="1"/>
      <c r="F51" s="1"/>
      <c r="G51" s="1"/>
    </row>
    <row r="52" spans="1:7" ht="15">
      <c r="A52" s="1"/>
      <c r="B52" s="1"/>
      <c r="C52" s="1"/>
      <c r="D52" s="1"/>
      <c r="E52" s="1"/>
      <c r="F52" s="1"/>
      <c r="G52" s="1"/>
    </row>
    <row r="53" spans="1:7" ht="15">
      <c r="A53" s="1"/>
      <c r="B53" s="1"/>
      <c r="C53" s="1"/>
      <c r="D53" s="1"/>
      <c r="E53" s="1"/>
      <c r="F53" s="1"/>
      <c r="G53" s="1"/>
    </row>
    <row r="54" spans="1:7" ht="15">
      <c r="A54" s="1"/>
      <c r="B54" s="1"/>
      <c r="C54" s="1"/>
      <c r="D54" s="1"/>
      <c r="E54" s="1"/>
      <c r="F54" s="1"/>
      <c r="G54" s="1"/>
    </row>
    <row r="55" spans="1:7" ht="15">
      <c r="A55" s="1"/>
      <c r="B55" s="1"/>
      <c r="C55" s="1"/>
      <c r="D55" s="1"/>
      <c r="E55" s="1"/>
      <c r="F55" s="1"/>
      <c r="G55" s="1"/>
    </row>
    <row r="56" spans="1:7" ht="15">
      <c r="A56" s="1"/>
      <c r="B56" s="1"/>
      <c r="C56" s="1"/>
      <c r="D56" s="1"/>
      <c r="E56" s="1"/>
      <c r="F56" s="1"/>
      <c r="G56" s="1"/>
    </row>
    <row r="57" spans="1:7" ht="15">
      <c r="A57" s="1"/>
      <c r="B57" s="1"/>
      <c r="C57" s="1"/>
      <c r="D57" s="1"/>
      <c r="E57" s="1"/>
      <c r="F57" s="1"/>
      <c r="G57" s="1"/>
    </row>
    <row r="58" spans="1:7" ht="15">
      <c r="A58" s="1"/>
      <c r="B58" s="1"/>
      <c r="C58" s="1"/>
      <c r="D58" s="1"/>
      <c r="E58" s="1"/>
      <c r="F58" s="1"/>
      <c r="G58" s="1"/>
    </row>
    <row r="59" spans="1:7" ht="15">
      <c r="A59" s="1"/>
      <c r="B59" s="1"/>
      <c r="C59" s="1"/>
      <c r="D59" s="1"/>
      <c r="E59" s="1"/>
      <c r="F59" s="1"/>
      <c r="G59" s="1"/>
    </row>
    <row r="60" spans="1:7" ht="15">
      <c r="A60" s="1"/>
      <c r="B60" s="1"/>
      <c r="C60" s="1"/>
      <c r="D60" s="1"/>
      <c r="E60" s="1"/>
      <c r="F60" s="1"/>
      <c r="G60" s="1"/>
    </row>
    <row r="61" spans="1:7" ht="15">
      <c r="A61" s="1"/>
      <c r="B61" s="1"/>
      <c r="C61" s="1"/>
      <c r="D61" s="1"/>
      <c r="E61" s="1"/>
      <c r="F61" s="1"/>
      <c r="G61" s="1"/>
    </row>
    <row r="62" spans="1:7" ht="15">
      <c r="A62" s="1"/>
      <c r="B62" s="1"/>
      <c r="C62" s="1"/>
      <c r="D62" s="1"/>
      <c r="E62" s="1"/>
      <c r="F62" s="1"/>
      <c r="G62" s="1"/>
    </row>
    <row r="63" spans="1:7" ht="15">
      <c r="A63" s="1"/>
      <c r="B63" s="1"/>
      <c r="C63" s="1"/>
      <c r="D63" s="1"/>
      <c r="E63" s="1"/>
      <c r="F63" s="1"/>
      <c r="G63" s="1"/>
    </row>
    <row r="64" spans="1:7" ht="15">
      <c r="A64" s="1"/>
      <c r="B64" s="1"/>
      <c r="C64" s="1"/>
      <c r="D64" s="1"/>
      <c r="E64" s="1"/>
      <c r="F64" s="1"/>
      <c r="G64" s="1"/>
    </row>
    <row r="65" spans="1:7" ht="15">
      <c r="A65" s="1"/>
      <c r="B65" s="1"/>
      <c r="C65" s="1"/>
      <c r="D65" s="1"/>
      <c r="E65" s="1"/>
      <c r="F65" s="1"/>
      <c r="G65" s="1"/>
    </row>
    <row r="66" spans="1:7" ht="15">
      <c r="A66" s="1"/>
      <c r="B66" s="1"/>
      <c r="C66" s="1"/>
      <c r="D66" s="1"/>
      <c r="E66" s="1"/>
      <c r="F66" s="1"/>
      <c r="G66" s="1"/>
    </row>
    <row r="67" spans="1:7" ht="15">
      <c r="A67" s="1"/>
      <c r="B67" s="1"/>
      <c r="C67" s="1"/>
      <c r="D67" s="1"/>
      <c r="E67" s="1"/>
      <c r="F67" s="1"/>
      <c r="G67" s="1"/>
    </row>
    <row r="68" spans="1:7" ht="15">
      <c r="A68" s="1"/>
      <c r="B68" s="1"/>
      <c r="C68" s="1"/>
      <c r="D68" s="1"/>
      <c r="E68" s="1"/>
      <c r="F68" s="1"/>
      <c r="G68" s="1"/>
    </row>
    <row r="69" spans="1:7" ht="15">
      <c r="A69" s="1"/>
      <c r="B69" s="1"/>
      <c r="C69" s="1"/>
      <c r="D69" s="1"/>
      <c r="E69" s="1"/>
      <c r="F69" s="1"/>
      <c r="G69" s="1"/>
    </row>
    <row r="70" spans="1:7" ht="15">
      <c r="A70" s="1"/>
      <c r="B70" s="1"/>
      <c r="C70" s="1"/>
      <c r="D70" s="1"/>
      <c r="E70" s="1"/>
      <c r="F70" s="1"/>
      <c r="G70" s="1"/>
    </row>
    <row r="71" spans="1:7" ht="15">
      <c r="A71" s="1"/>
      <c r="B71" s="1"/>
      <c r="C71" s="1"/>
      <c r="D71" s="1"/>
      <c r="E71" s="1"/>
      <c r="F71" s="1"/>
      <c r="G71" s="1"/>
    </row>
    <row r="72" spans="1:7" ht="15">
      <c r="A72" s="1"/>
      <c r="B72" s="1"/>
      <c r="C72" s="1"/>
      <c r="D72" s="1"/>
      <c r="E72" s="1"/>
      <c r="F72" s="1"/>
      <c r="G72" s="1"/>
    </row>
    <row r="73" spans="1:7" ht="15">
      <c r="A73" s="1"/>
      <c r="B73" s="1"/>
      <c r="C73" s="1"/>
      <c r="D73" s="1"/>
      <c r="E73" s="1"/>
      <c r="F73" s="1"/>
      <c r="G73" s="1"/>
    </row>
    <row r="74" spans="1:7" ht="15">
      <c r="A74" s="1"/>
      <c r="B74" s="1"/>
      <c r="C74" s="1"/>
      <c r="D74" s="1"/>
      <c r="E74" s="1"/>
      <c r="F74" s="1"/>
      <c r="G74" s="1"/>
    </row>
    <row r="75" spans="1:7" ht="15">
      <c r="A75" s="1"/>
      <c r="B75" s="1"/>
      <c r="C75" s="1"/>
      <c r="D75" s="1"/>
      <c r="E75" s="1"/>
      <c r="F75" s="1"/>
      <c r="G75" s="1"/>
    </row>
    <row r="76" spans="1:7" ht="15">
      <c r="A76" s="1"/>
      <c r="B76" s="1"/>
      <c r="C76" s="1"/>
      <c r="D76" s="1"/>
      <c r="E76" s="1"/>
      <c r="F76" s="1"/>
      <c r="G76" s="1"/>
    </row>
    <row r="77" spans="1:7" ht="15">
      <c r="A77" s="1"/>
      <c r="B77" s="1"/>
      <c r="C77" s="1"/>
      <c r="D77" s="1"/>
      <c r="E77" s="1"/>
      <c r="F77" s="1"/>
      <c r="G77" s="1"/>
    </row>
    <row r="78" spans="1:7" ht="15">
      <c r="A78" s="1"/>
      <c r="B78" s="1"/>
      <c r="C78" s="1"/>
      <c r="D78" s="1"/>
      <c r="E78" s="1"/>
      <c r="F78" s="1"/>
      <c r="G78" s="1"/>
    </row>
    <row r="79" spans="1:7" ht="15">
      <c r="A79" s="1"/>
      <c r="B79" s="1"/>
      <c r="C79" s="1"/>
      <c r="D79" s="1"/>
      <c r="E79" s="1"/>
      <c r="F79" s="1"/>
      <c r="G79" s="1"/>
    </row>
    <row r="80" spans="1:7" ht="15">
      <c r="A80" s="1"/>
      <c r="B80" s="1"/>
      <c r="C80" s="1"/>
      <c r="D80" s="1"/>
      <c r="E80" s="1"/>
      <c r="F80" s="1"/>
      <c r="G80" s="1"/>
    </row>
    <row r="81" spans="1:7" ht="15">
      <c r="A81" s="1"/>
      <c r="B81" s="1"/>
      <c r="C81" s="1"/>
      <c r="D81" s="1"/>
      <c r="E81" s="1"/>
      <c r="F81" s="1"/>
      <c r="G81" s="1"/>
    </row>
    <row r="82" spans="1:7" ht="15">
      <c r="A82" s="1"/>
      <c r="B82" s="1"/>
      <c r="C82" s="1"/>
      <c r="D82" s="1"/>
      <c r="E82" s="1"/>
      <c r="F82" s="1"/>
      <c r="G82" s="1"/>
    </row>
    <row r="83" spans="1:7" ht="15">
      <c r="A83" s="1"/>
      <c r="B83" s="1"/>
      <c r="C83" s="1"/>
      <c r="D83" s="1"/>
      <c r="E83" s="1"/>
      <c r="F83" s="1"/>
      <c r="G83" s="1"/>
    </row>
    <row r="84" spans="1:7" ht="15">
      <c r="A84" s="1"/>
      <c r="B84" s="1"/>
      <c r="C84" s="1"/>
      <c r="D84" s="1"/>
      <c r="E84" s="1"/>
      <c r="F84" s="1"/>
      <c r="G84" s="1"/>
    </row>
    <row r="85" spans="1:7" ht="15">
      <c r="A85" s="1"/>
      <c r="B85" s="1"/>
      <c r="C85" s="1"/>
      <c r="D85" s="1"/>
      <c r="E85" s="1"/>
      <c r="F85" s="1"/>
      <c r="G85" s="1"/>
    </row>
    <row r="86" spans="1:7" ht="15">
      <c r="A86" s="1"/>
      <c r="B86" s="1"/>
      <c r="C86" s="1"/>
      <c r="D86" s="1"/>
      <c r="E86" s="1"/>
      <c r="F86" s="1"/>
      <c r="G86" s="1"/>
    </row>
    <row r="87" spans="1:7" ht="15">
      <c r="A87" s="1"/>
      <c r="B87" s="1"/>
      <c r="C87" s="1"/>
      <c r="D87" s="1"/>
      <c r="E87" s="1"/>
      <c r="F87" s="1"/>
      <c r="G87" s="1"/>
    </row>
    <row r="88" spans="1:7" ht="15">
      <c r="A88" s="1"/>
      <c r="B88" s="1"/>
      <c r="C88" s="1"/>
      <c r="D88" s="1"/>
      <c r="E88" s="1"/>
      <c r="F88" s="1"/>
      <c r="G88" s="1"/>
    </row>
    <row r="89" spans="1:7" ht="15">
      <c r="A89" s="1"/>
      <c r="B89" s="1"/>
      <c r="C89" s="1"/>
      <c r="D89" s="1"/>
      <c r="E89" s="1"/>
      <c r="F89" s="1"/>
      <c r="G89" s="1"/>
    </row>
    <row r="90" spans="1:7" ht="15">
      <c r="A90" s="1"/>
      <c r="B90" s="1"/>
      <c r="C90" s="1"/>
      <c r="D90" s="1"/>
      <c r="E90" s="1"/>
      <c r="F90" s="1"/>
      <c r="G90" s="1"/>
    </row>
    <row r="91" spans="1:7" ht="15">
      <c r="A91" s="1"/>
      <c r="B91" s="1"/>
      <c r="C91" s="1"/>
      <c r="D91" s="1"/>
      <c r="E91" s="1"/>
      <c r="F91" s="1"/>
      <c r="G91" s="1"/>
    </row>
    <row r="92" spans="1:7" ht="15">
      <c r="A92" s="1"/>
      <c r="B92" s="1"/>
      <c r="C92" s="1"/>
      <c r="D92" s="1"/>
      <c r="E92" s="1"/>
      <c r="F92" s="1"/>
      <c r="G92" s="1"/>
    </row>
    <row r="93" spans="1:7" ht="15">
      <c r="A93" s="1"/>
      <c r="B93" s="1"/>
      <c r="C93" s="1"/>
      <c r="D93" s="1"/>
      <c r="E93" s="1"/>
      <c r="F93" s="1"/>
      <c r="G93" s="1"/>
    </row>
    <row r="94" spans="1:7" ht="15">
      <c r="A94" s="1"/>
      <c r="B94" s="1"/>
      <c r="C94" s="1"/>
      <c r="D94" s="1"/>
      <c r="E94" s="1"/>
      <c r="F94" s="1"/>
      <c r="G94" s="1"/>
    </row>
    <row r="95" spans="1:7" ht="15">
      <c r="A95" s="1"/>
      <c r="B95" s="1"/>
      <c r="C95" s="1"/>
      <c r="D95" s="1"/>
      <c r="E95" s="1"/>
      <c r="F95" s="1"/>
      <c r="G95" s="1"/>
    </row>
    <row r="96" spans="1:7" ht="15">
      <c r="A96" s="1"/>
      <c r="B96" s="1"/>
      <c r="C96" s="1"/>
      <c r="D96" s="1"/>
      <c r="E96" s="1"/>
      <c r="F96" s="1"/>
      <c r="G96" s="1"/>
    </row>
    <row r="97" spans="1:7" ht="15">
      <c r="A97" s="1"/>
      <c r="B97" s="1"/>
      <c r="C97" s="1"/>
      <c r="D97" s="1"/>
      <c r="E97" s="1"/>
      <c r="F97" s="1"/>
      <c r="G97" s="1"/>
    </row>
    <row r="98" spans="1:7" ht="15">
      <c r="A98" s="1"/>
      <c r="B98" s="1"/>
      <c r="C98" s="1"/>
      <c r="D98" s="1"/>
      <c r="E98" s="1"/>
      <c r="F98" s="1"/>
      <c r="G98" s="1"/>
    </row>
    <row r="99" spans="1:7" ht="15">
      <c r="A99" s="1"/>
      <c r="B99" s="1"/>
      <c r="C99" s="1"/>
      <c r="D99" s="1"/>
      <c r="E99" s="1"/>
      <c r="F99" s="1"/>
      <c r="G99" s="1"/>
    </row>
    <row r="100" spans="1:7" ht="15">
      <c r="A100" s="1"/>
      <c r="B100" s="1"/>
      <c r="C100" s="1"/>
      <c r="D100" s="1"/>
      <c r="E100" s="1"/>
      <c r="F100" s="1"/>
      <c r="G100" s="1"/>
    </row>
    <row r="101" spans="1:7" ht="15">
      <c r="A101" s="1"/>
      <c r="B101" s="1"/>
      <c r="C101" s="1"/>
      <c r="D101" s="1"/>
      <c r="E101" s="1"/>
      <c r="F101" s="1"/>
      <c r="G101" s="1"/>
    </row>
    <row r="102" spans="1:7" ht="15">
      <c r="A102" s="1"/>
      <c r="B102" s="1"/>
      <c r="C102" s="1"/>
      <c r="D102" s="1"/>
      <c r="E102" s="1"/>
      <c r="F102" s="1"/>
      <c r="G102" s="1"/>
    </row>
  </sheetData>
  <sheetProtection formatColumns="0" formatRows="0"/>
  <mergeCells count="5">
    <mergeCell ref="G8:G9"/>
    <mergeCell ref="B5:G5"/>
    <mergeCell ref="B6:G6"/>
    <mergeCell ref="B4:G4"/>
    <mergeCell ref="C30:D30"/>
  </mergeCells>
  <pageMargins left="0.7" right="0.7" top="0.75" bottom="0.75" header="0.3" footer="0.3"/>
  <pageSetup orientation="landscape" r:id="rId1"/>
  <headerFooter>
    <oddHeader>&amp;LLCFRB Budget Detail&amp;RApplication #</oddHeader>
    <oddFooter>&amp;RFebruary 2013</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66"/>
  <sheetViews>
    <sheetView topLeftCell="A46" workbookViewId="0">
      <selection activeCell="A39" sqref="A39"/>
    </sheetView>
  </sheetViews>
  <sheetFormatPr defaultRowHeight="15"/>
  <cols>
    <col min="1" max="1" width="41" customWidth="1"/>
  </cols>
  <sheetData>
    <row r="2" spans="1:1">
      <c r="A2" t="s">
        <v>144</v>
      </c>
    </row>
    <row r="3" spans="1:1">
      <c r="A3" t="s">
        <v>107</v>
      </c>
    </row>
    <row r="4" spans="1:1">
      <c r="A4" s="69" t="s">
        <v>111</v>
      </c>
    </row>
    <row r="5" spans="1:1">
      <c r="A5" s="77" t="s">
        <v>113</v>
      </c>
    </row>
    <row r="6" spans="1:1">
      <c r="A6" s="78" t="s">
        <v>145</v>
      </c>
    </row>
    <row r="7" spans="1:1">
      <c r="A7" s="69" t="s">
        <v>146</v>
      </c>
    </row>
    <row r="8" spans="1:1">
      <c r="A8" s="69" t="s">
        <v>115</v>
      </c>
    </row>
    <row r="9" spans="1:1">
      <c r="A9" s="69" t="s">
        <v>117</v>
      </c>
    </row>
    <row r="10" spans="1:1">
      <c r="A10" s="69" t="s">
        <v>147</v>
      </c>
    </row>
    <row r="11" spans="1:1">
      <c r="A11" s="69" t="s">
        <v>121</v>
      </c>
    </row>
    <row r="12" spans="1:1">
      <c r="A12" s="69" t="s">
        <v>100</v>
      </c>
    </row>
    <row r="13" spans="1:1">
      <c r="A13" s="69" t="s">
        <v>148</v>
      </c>
    </row>
    <row r="14" spans="1:1">
      <c r="A14" s="69" t="s">
        <v>149</v>
      </c>
    </row>
    <row r="19" spans="1:1">
      <c r="A19" s="79" t="s">
        <v>98</v>
      </c>
    </row>
    <row r="20" spans="1:1">
      <c r="A20" s="80" t="s">
        <v>150</v>
      </c>
    </row>
    <row r="21" spans="1:1">
      <c r="A21" s="80" t="s">
        <v>95</v>
      </c>
    </row>
    <row r="22" spans="1:1">
      <c r="A22" s="80" t="s">
        <v>101</v>
      </c>
    </row>
    <row r="23" spans="1:1">
      <c r="A23" s="80" t="s">
        <v>102</v>
      </c>
    </row>
    <row r="24" spans="1:1">
      <c r="A24" s="80" t="s">
        <v>121</v>
      </c>
    </row>
    <row r="25" spans="1:1">
      <c r="A25" s="80" t="s">
        <v>151</v>
      </c>
    </row>
    <row r="28" spans="1:1">
      <c r="A28" s="74"/>
    </row>
    <row r="29" spans="1:1">
      <c r="A29" t="s">
        <v>152</v>
      </c>
    </row>
    <row r="30" spans="1:1">
      <c r="A30" s="72" t="s">
        <v>153</v>
      </c>
    </row>
    <row r="31" spans="1:1">
      <c r="A31" s="72" t="s">
        <v>154</v>
      </c>
    </row>
    <row r="32" spans="1:1">
      <c r="A32" s="72" t="s">
        <v>155</v>
      </c>
    </row>
    <row r="35" spans="1:1">
      <c r="A35" s="73"/>
    </row>
    <row r="36" spans="1:1">
      <c r="A36" s="72" t="s">
        <v>63</v>
      </c>
    </row>
    <row r="37" spans="1:1">
      <c r="A37" s="72" t="s">
        <v>156</v>
      </c>
    </row>
    <row r="38" spans="1:1">
      <c r="A38" s="72" t="s">
        <v>157</v>
      </c>
    </row>
    <row r="39" spans="1:1">
      <c r="A39" s="72" t="s">
        <v>158</v>
      </c>
    </row>
    <row r="40" spans="1:1">
      <c r="A40" s="72" t="s">
        <v>159</v>
      </c>
    </row>
    <row r="41" spans="1:1">
      <c r="A41" s="72" t="s">
        <v>160</v>
      </c>
    </row>
    <row r="42" spans="1:1">
      <c r="A42" s="72" t="s">
        <v>161</v>
      </c>
    </row>
    <row r="43" spans="1:1">
      <c r="A43" s="72" t="s">
        <v>162</v>
      </c>
    </row>
    <row r="44" spans="1:1">
      <c r="A44" s="72" t="s">
        <v>163</v>
      </c>
    </row>
    <row r="45" spans="1:1">
      <c r="A45" s="72" t="s">
        <v>164</v>
      </c>
    </row>
    <row r="46" spans="1:1">
      <c r="A46" s="72" t="s">
        <v>165</v>
      </c>
    </row>
    <row r="47" spans="1:1">
      <c r="A47" s="72" t="s">
        <v>166</v>
      </c>
    </row>
    <row r="48" spans="1:1">
      <c r="A48" s="72" t="s">
        <v>167</v>
      </c>
    </row>
    <row r="49" spans="1:1">
      <c r="A49" s="72" t="s">
        <v>168</v>
      </c>
    </row>
    <row r="50" spans="1:1">
      <c r="A50" s="72" t="s">
        <v>169</v>
      </c>
    </row>
    <row r="51" spans="1:1">
      <c r="A51" s="72" t="s">
        <v>62</v>
      </c>
    </row>
    <row r="52" spans="1:1">
      <c r="A52" s="72" t="s">
        <v>170</v>
      </c>
    </row>
    <row r="53" spans="1:1">
      <c r="A53" s="72" t="s">
        <v>171</v>
      </c>
    </row>
    <row r="56" spans="1:1">
      <c r="A56" s="79" t="s">
        <v>98</v>
      </c>
    </row>
    <row r="57" spans="1:1">
      <c r="A57" s="80" t="s">
        <v>150</v>
      </c>
    </row>
    <row r="58" spans="1:1">
      <c r="A58" s="80" t="s">
        <v>95</v>
      </c>
    </row>
    <row r="59" spans="1:1">
      <c r="A59" s="80" t="s">
        <v>101</v>
      </c>
    </row>
    <row r="60" spans="1:1">
      <c r="A60" s="80" t="s">
        <v>102</v>
      </c>
    </row>
    <row r="61" spans="1:1">
      <c r="A61" s="80" t="s">
        <v>145</v>
      </c>
    </row>
    <row r="62" spans="1:1">
      <c r="A62" s="80" t="s">
        <v>100</v>
      </c>
    </row>
    <row r="63" spans="1:1">
      <c r="A63" s="80" t="s">
        <v>172</v>
      </c>
    </row>
    <row r="64" spans="1:1">
      <c r="A64" s="80" t="s">
        <v>62</v>
      </c>
    </row>
    <row r="65" spans="1:1" s="86" customFormat="1">
      <c r="A65" s="85" t="s">
        <v>121</v>
      </c>
    </row>
    <row r="66" spans="1:1">
      <c r="A66" s="80" t="s">
        <v>151</v>
      </c>
    </row>
  </sheetData>
  <sortState xmlns:xlrd2="http://schemas.microsoft.com/office/spreadsheetml/2017/richdata2" ref="A34:A50">
    <sortCondition ref="A34:A50"/>
  </sortState>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D4AECA02B771F4AB1CC42FBC6C0543B" ma:contentTypeVersion="13" ma:contentTypeDescription="Create a new document." ma:contentTypeScope="" ma:versionID="04d55695d3040b7794fe4b1c57b00e04">
  <xsd:schema xmlns:xsd="http://www.w3.org/2001/XMLSchema" xmlns:xs="http://www.w3.org/2001/XMLSchema" xmlns:p="http://schemas.microsoft.com/office/2006/metadata/properties" xmlns:ns3="c4c00264-c6d8-4255-9ba5-55facbbb07aa" xmlns:ns4="edc26bbe-e8f9-4ea0-81ec-ad20a2a709de" targetNamespace="http://schemas.microsoft.com/office/2006/metadata/properties" ma:root="true" ma:fieldsID="9ad3fef2c44cd3b84e0d70f499f58556" ns3:_="" ns4:_="">
    <xsd:import namespace="c4c00264-c6d8-4255-9ba5-55facbbb07aa"/>
    <xsd:import namespace="edc26bbe-e8f9-4ea0-81ec-ad20a2a709d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c00264-c6d8-4255-9ba5-55facbbb07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c26bbe-e8f9-4ea0-81ec-ad20a2a709d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E82651-BA2D-4FAC-A9AA-757F611B43F6}"/>
</file>

<file path=customXml/itemProps2.xml><?xml version="1.0" encoding="utf-8"?>
<ds:datastoreItem xmlns:ds="http://schemas.openxmlformats.org/officeDocument/2006/customXml" ds:itemID="{FBE54D3F-C813-4953-939C-D9A711BB7F5F}"/>
</file>

<file path=customXml/itemProps3.xml><?xml version="1.0" encoding="utf-8"?>
<ds:datastoreItem xmlns:ds="http://schemas.openxmlformats.org/officeDocument/2006/customXml" ds:itemID="{862826C0-C032-40FF-A6CE-320D746AB71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mt</dc:creator>
  <cp:keywords/>
  <dc:description/>
  <cp:lastModifiedBy/>
  <cp:revision/>
  <dcterms:created xsi:type="dcterms:W3CDTF">2009-06-25T21:43:09Z</dcterms:created>
  <dcterms:modified xsi:type="dcterms:W3CDTF">2020-11-20T09:33:59Z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0x0101009D4AECA02B771F4AB1CC42FBC6C0543B</vt:lpwstr>
  </property>
  <property fmtid="{D5CDD505-2E9C-101B-9397-08002B2CF9AE}" pid="3" name="ESRI_WORKBOOK_ID">
    <vt:lpwstr>0bb8e7a3496f4438835084d3bb95bbe1</vt:lpwstr>
  </property>
</Properties>
</file>