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rielLeers\GitHub\75ALS16xLogic\"/>
    </mc:Choice>
  </mc:AlternateContent>
  <xr:revisionPtr revIDLastSave="0" documentId="13_ncr:1_{1E1179DD-0437-4867-A212-6E4DCC375188}" xr6:coauthVersionLast="47" xr6:coauthVersionMax="47" xr10:uidLastSave="{00000000-0000-0000-0000-000000000000}"/>
  <bookViews>
    <workbookView xWindow="28680" yWindow="-120" windowWidth="29040" windowHeight="15990" activeTab="3" xr2:uid="{B00E8D16-4F0A-47FD-8F8A-0E31DD8D8A4E}"/>
  </bookViews>
  <sheets>
    <sheet name="75ALS160-20" sheetId="2" r:id="rId1"/>
    <sheet name="75ALS161-20" sheetId="4" r:id="rId2"/>
    <sheet name="75ALS162-22" sheetId="3" r:id="rId3"/>
    <sheet name="75ALS162-24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4" l="1"/>
  <c r="B28" i="4"/>
  <c r="B29" i="4"/>
  <c r="B30" i="4"/>
  <c r="B31" i="4"/>
  <c r="B32" i="4"/>
  <c r="B21" i="4"/>
  <c r="B20" i="4"/>
  <c r="B19" i="4"/>
  <c r="B18" i="4"/>
  <c r="B17" i="4"/>
  <c r="B16" i="4"/>
  <c r="B38" i="3"/>
  <c r="B37" i="3"/>
  <c r="B36" i="3"/>
  <c r="B35" i="3"/>
  <c r="B34" i="3"/>
  <c r="B33" i="3"/>
  <c r="B32" i="3"/>
  <c r="O50" i="3" s="1"/>
  <c r="B31" i="3"/>
  <c r="R50" i="3" s="1"/>
  <c r="B25" i="3"/>
  <c r="B24" i="3"/>
  <c r="B23" i="3"/>
  <c r="B22" i="3"/>
  <c r="B21" i="3"/>
  <c r="B20" i="3"/>
  <c r="B19" i="3"/>
  <c r="J41" i="3" s="1"/>
  <c r="B18" i="3"/>
  <c r="J50" i="3" s="1"/>
  <c r="B6" i="2"/>
  <c r="B7" i="2"/>
  <c r="B8" i="2"/>
  <c r="B9" i="2"/>
  <c r="B10" i="2"/>
  <c r="B11" i="2"/>
  <c r="B5" i="2"/>
  <c r="B19" i="1"/>
  <c r="B20" i="1"/>
  <c r="B21" i="1"/>
  <c r="B22" i="1"/>
  <c r="B23" i="1"/>
  <c r="B24" i="1"/>
  <c r="B25" i="1"/>
  <c r="B18" i="1"/>
  <c r="B32" i="1"/>
  <c r="B33" i="1"/>
  <c r="B34" i="1"/>
  <c r="B35" i="1"/>
  <c r="B36" i="1"/>
  <c r="B37" i="1"/>
  <c r="B38" i="1"/>
  <c r="B31" i="1"/>
  <c r="R38" i="4" l="1"/>
  <c r="R43" i="4"/>
  <c r="J42" i="4"/>
  <c r="J36" i="4"/>
  <c r="R42" i="4"/>
  <c r="G35" i="4"/>
  <c r="G43" i="4"/>
  <c r="J35" i="4"/>
  <c r="J37" i="4"/>
  <c r="J39" i="4"/>
  <c r="J41" i="4"/>
  <c r="R40" i="4"/>
  <c r="G37" i="4"/>
  <c r="J44" i="4"/>
  <c r="O35" i="4"/>
  <c r="O37" i="4"/>
  <c r="O39" i="4"/>
  <c r="O41" i="4"/>
  <c r="O43" i="4"/>
  <c r="R44" i="4"/>
  <c r="R36" i="4"/>
  <c r="G41" i="4"/>
  <c r="R35" i="4"/>
  <c r="R37" i="4"/>
  <c r="R39" i="4"/>
  <c r="R41" i="4"/>
  <c r="G39" i="4"/>
  <c r="G36" i="4"/>
  <c r="G38" i="4"/>
  <c r="G40" i="4"/>
  <c r="G42" i="4"/>
  <c r="G44" i="4"/>
  <c r="J43" i="4"/>
  <c r="J38" i="4"/>
  <c r="J40" i="4"/>
  <c r="O36" i="4"/>
  <c r="O38" i="4"/>
  <c r="O40" i="4"/>
  <c r="O42" i="4"/>
  <c r="O44" i="4"/>
  <c r="J49" i="3"/>
  <c r="O44" i="3"/>
  <c r="O48" i="3"/>
  <c r="G41" i="3"/>
  <c r="G43" i="3"/>
  <c r="G45" i="3"/>
  <c r="G47" i="3"/>
  <c r="G49" i="3"/>
  <c r="G51" i="3"/>
  <c r="O42" i="3"/>
  <c r="J43" i="3"/>
  <c r="O41" i="3"/>
  <c r="O43" i="3"/>
  <c r="O45" i="3"/>
  <c r="O47" i="3"/>
  <c r="O49" i="3"/>
  <c r="O51" i="3"/>
  <c r="J45" i="3"/>
  <c r="R41" i="3"/>
  <c r="R43" i="3"/>
  <c r="R45" i="3"/>
  <c r="R47" i="3"/>
  <c r="R49" i="3"/>
  <c r="J47" i="3"/>
  <c r="G42" i="3"/>
  <c r="G44" i="3"/>
  <c r="G46" i="3"/>
  <c r="G48" i="3"/>
  <c r="G50" i="3"/>
  <c r="J51" i="3"/>
  <c r="J42" i="3"/>
  <c r="J44" i="3"/>
  <c r="J46" i="3"/>
  <c r="J48" i="3"/>
  <c r="R51" i="3"/>
  <c r="O46" i="3"/>
  <c r="R42" i="3"/>
  <c r="R44" i="3"/>
  <c r="R46" i="3"/>
  <c r="R48" i="3"/>
  <c r="J20" i="2"/>
  <c r="G14" i="2"/>
  <c r="G16" i="2"/>
  <c r="G17" i="2"/>
  <c r="G18" i="2"/>
  <c r="J14" i="2"/>
  <c r="G20" i="2"/>
  <c r="G21" i="2"/>
  <c r="G13" i="2"/>
  <c r="G22" i="2"/>
  <c r="J18" i="2"/>
  <c r="J13" i="2"/>
  <c r="J17" i="2"/>
  <c r="G15" i="2"/>
  <c r="G19" i="2"/>
  <c r="J22" i="2"/>
  <c r="J15" i="2"/>
  <c r="J19" i="2"/>
  <c r="J21" i="2"/>
  <c r="J16" i="2"/>
  <c r="R51" i="1"/>
  <c r="G52" i="1"/>
  <c r="R52" i="1"/>
  <c r="J52" i="1"/>
  <c r="O41" i="1"/>
  <c r="O45" i="1"/>
  <c r="O49" i="1"/>
  <c r="G41" i="1"/>
  <c r="G45" i="1"/>
  <c r="G49" i="1"/>
  <c r="R41" i="1"/>
  <c r="R45" i="1"/>
  <c r="R49" i="1"/>
  <c r="J41" i="1"/>
  <c r="J45" i="1"/>
  <c r="J49" i="1"/>
  <c r="O42" i="1"/>
  <c r="O46" i="1"/>
  <c r="O50" i="1"/>
  <c r="G42" i="1"/>
  <c r="G46" i="1"/>
  <c r="G50" i="1"/>
  <c r="R42" i="1"/>
  <c r="R46" i="1"/>
  <c r="R50" i="1"/>
  <c r="J42" i="1"/>
  <c r="J46" i="1"/>
  <c r="J50" i="1"/>
  <c r="O43" i="1"/>
  <c r="O47" i="1"/>
  <c r="O51" i="1"/>
  <c r="G43" i="1"/>
  <c r="G47" i="1"/>
  <c r="G51" i="1"/>
  <c r="R43" i="1"/>
  <c r="R47" i="1"/>
  <c r="J43" i="1"/>
  <c r="J47" i="1"/>
  <c r="J51" i="1"/>
  <c r="O44" i="1"/>
  <c r="O48" i="1"/>
  <c r="O52" i="1"/>
  <c r="G44" i="1"/>
  <c r="G48" i="1"/>
  <c r="R44" i="1"/>
  <c r="R48" i="1"/>
  <c r="J44" i="1"/>
  <c r="J48" i="1"/>
</calcChain>
</file>

<file path=xl/sharedStrings.xml><?xml version="1.0" encoding="utf-8"?>
<sst xmlns="http://schemas.openxmlformats.org/spreadsheetml/2006/main" count="1482" uniqueCount="47">
  <si>
    <t>LINE</t>
  </si>
  <si>
    <t>SC</t>
  </si>
  <si>
    <t>TE</t>
  </si>
  <si>
    <t>IFC</t>
  </si>
  <si>
    <t>NDAC</t>
  </si>
  <si>
    <t>NRFD</t>
  </si>
  <si>
    <t>DAV</t>
  </si>
  <si>
    <t>EOI</t>
  </si>
  <si>
    <t>ATN</t>
  </si>
  <si>
    <t>SRQ</t>
  </si>
  <si>
    <t>NC</t>
  </si>
  <si>
    <t>GND</t>
  </si>
  <si>
    <t>REN</t>
  </si>
  <si>
    <t>VCC</t>
  </si>
  <si>
    <t>G</t>
  </si>
  <si>
    <t>X</t>
  </si>
  <si>
    <t>DC</t>
  </si>
  <si>
    <t>V</t>
  </si>
  <si>
    <t>R</t>
  </si>
  <si>
    <t>T</t>
  </si>
  <si>
    <t>BUS &lt;&lt;</t>
  </si>
  <si>
    <t>&lt;&lt; TERMINAL</t>
  </si>
  <si>
    <t>TRUTH TABLE</t>
  </si>
  <si>
    <t>L</t>
  </si>
  <si>
    <t>H</t>
  </si>
  <si>
    <t>HIGH</t>
  </si>
  <si>
    <t>LOW</t>
  </si>
  <si>
    <t>LINE:</t>
  </si>
  <si>
    <t>B1</t>
  </si>
  <si>
    <t>B2</t>
  </si>
  <si>
    <t>B3</t>
  </si>
  <si>
    <t>B4</t>
  </si>
  <si>
    <t>B5</t>
  </si>
  <si>
    <t>B6</t>
  </si>
  <si>
    <t>B7</t>
  </si>
  <si>
    <t>B8</t>
  </si>
  <si>
    <t>PE</t>
  </si>
  <si>
    <t>D8</t>
  </si>
  <si>
    <t>D7</t>
  </si>
  <si>
    <t>D6</t>
  </si>
  <si>
    <t>D5</t>
  </si>
  <si>
    <t>D4</t>
  </si>
  <si>
    <t>D3</t>
  </si>
  <si>
    <t>D2</t>
  </si>
  <si>
    <t>D1</t>
  </si>
  <si>
    <t>Z</t>
  </si>
  <si>
    <t>COMPLETE TRUTH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</si>
</sst>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1" fillId="0" borderId="0" xfId="0" applyNumberFormat="1" applyFont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DCC6-379A-4513-9A27-91599C1AD9F0}">
  <dimension ref="B1:AA24"/>
  <sheetViews>
    <sheetView workbookViewId="0"/>
  </sheetViews>
  <sheetFormatPr defaultRowHeight="15" x14ac:dyDescent="0.25"/>
  <cols>
    <col min="1" max="2" width="4.5703125" customWidth="1"/>
    <col min="3" max="3" width="9.140625" style="1"/>
    <col min="4" max="27" width="6" style="2" customWidth="1"/>
  </cols>
  <sheetData>
    <row r="1" spans="2:27" x14ac:dyDescent="0.25">
      <c r="C1" s="3" t="s">
        <v>46</v>
      </c>
    </row>
    <row r="2" spans="2:27" x14ac:dyDescent="0.25">
      <c r="D2" s="13" t="s">
        <v>20</v>
      </c>
      <c r="E2" s="13"/>
      <c r="F2" s="13"/>
      <c r="G2" s="13"/>
      <c r="H2" s="13"/>
      <c r="I2" s="13"/>
      <c r="J2" s="13"/>
      <c r="K2" s="13"/>
      <c r="L2" s="13"/>
      <c r="M2" s="13"/>
      <c r="N2" s="14" t="s">
        <v>21</v>
      </c>
      <c r="O2" s="13"/>
      <c r="P2" s="13"/>
      <c r="Q2" s="13"/>
      <c r="R2" s="13"/>
      <c r="S2" s="13"/>
      <c r="T2" s="13"/>
      <c r="U2" s="13"/>
      <c r="V2" s="13"/>
      <c r="W2" s="13"/>
      <c r="X2" s="12"/>
      <c r="Y2" s="12"/>
      <c r="Z2" s="12"/>
      <c r="AA2" s="12"/>
    </row>
    <row r="3" spans="2:27" x14ac:dyDescent="0.25">
      <c r="C3" s="1" t="s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4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</row>
    <row r="4" spans="2:27" x14ac:dyDescent="0.25">
      <c r="D4" s="2" t="s">
        <v>2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  <c r="J4" s="2" t="s">
        <v>33</v>
      </c>
      <c r="K4" s="2" t="s">
        <v>34</v>
      </c>
      <c r="L4" s="2" t="s">
        <v>35</v>
      </c>
      <c r="M4" s="2" t="s">
        <v>11</v>
      </c>
      <c r="N4" s="4" t="s">
        <v>36</v>
      </c>
      <c r="O4" s="2" t="s">
        <v>37</v>
      </c>
      <c r="P4" s="2" t="s">
        <v>38</v>
      </c>
      <c r="Q4" s="2" t="s">
        <v>39</v>
      </c>
      <c r="R4" s="2" t="s">
        <v>40</v>
      </c>
      <c r="S4" s="2" t="s">
        <v>41</v>
      </c>
      <c r="T4" s="2" t="s">
        <v>42</v>
      </c>
      <c r="U4" s="2" t="s">
        <v>43</v>
      </c>
      <c r="V4" s="2" t="s">
        <v>44</v>
      </c>
      <c r="W4" s="2" t="s">
        <v>13</v>
      </c>
    </row>
    <row r="5" spans="2:27" x14ac:dyDescent="0.25">
      <c r="B5" t="str">
        <f>IF($C5=$D$13,"X","")</f>
        <v/>
      </c>
      <c r="C5" s="1">
        <v>1</v>
      </c>
      <c r="D5" s="2">
        <v>1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14</v>
      </c>
      <c r="N5" s="4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 t="s">
        <v>17</v>
      </c>
    </row>
    <row r="6" spans="2:27" x14ac:dyDescent="0.25">
      <c r="B6" t="str">
        <f t="shared" ref="B6:B11" si="0">IF($C6=$D$13,"X","")</f>
        <v/>
      </c>
      <c r="C6" s="1">
        <v>2</v>
      </c>
      <c r="D6" s="2">
        <v>1</v>
      </c>
      <c r="E6" s="2" t="s">
        <v>23</v>
      </c>
      <c r="F6" s="2" t="s">
        <v>23</v>
      </c>
      <c r="G6" s="2" t="s">
        <v>23</v>
      </c>
      <c r="H6" s="2" t="s">
        <v>23</v>
      </c>
      <c r="I6" s="2" t="s">
        <v>23</v>
      </c>
      <c r="J6" s="2" t="s">
        <v>23</v>
      </c>
      <c r="K6" s="2" t="s">
        <v>23</v>
      </c>
      <c r="L6" s="2" t="s">
        <v>23</v>
      </c>
      <c r="M6" s="2" t="s">
        <v>14</v>
      </c>
      <c r="N6" s="4" t="s">
        <v>15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 t="s">
        <v>17</v>
      </c>
    </row>
    <row r="7" spans="2:27" x14ac:dyDescent="0.25">
      <c r="B7" t="str">
        <f t="shared" si="0"/>
        <v/>
      </c>
      <c r="C7" s="1">
        <v>3</v>
      </c>
      <c r="D7" s="2" t="s">
        <v>15</v>
      </c>
      <c r="E7" s="2" t="s">
        <v>45</v>
      </c>
      <c r="F7" s="2" t="s">
        <v>45</v>
      </c>
      <c r="G7" s="2" t="s">
        <v>45</v>
      </c>
      <c r="H7" s="2" t="s">
        <v>45</v>
      </c>
      <c r="I7" s="2" t="s">
        <v>45</v>
      </c>
      <c r="J7" s="2" t="s">
        <v>45</v>
      </c>
      <c r="K7" s="2" t="s">
        <v>45</v>
      </c>
      <c r="L7" s="2" t="s">
        <v>45</v>
      </c>
      <c r="M7" s="2" t="s">
        <v>14</v>
      </c>
      <c r="N7" s="4">
        <v>0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 t="s">
        <v>17</v>
      </c>
    </row>
    <row r="8" spans="2:27" x14ac:dyDescent="0.25">
      <c r="B8" t="str">
        <f t="shared" si="0"/>
        <v/>
      </c>
      <c r="C8" s="1">
        <v>4</v>
      </c>
      <c r="D8" s="2">
        <v>0</v>
      </c>
      <c r="E8" s="2" t="s">
        <v>45</v>
      </c>
      <c r="F8" s="2" t="s">
        <v>45</v>
      </c>
      <c r="G8" s="2" t="s">
        <v>45</v>
      </c>
      <c r="H8" s="2" t="s">
        <v>45</v>
      </c>
      <c r="I8" s="2" t="s">
        <v>45</v>
      </c>
      <c r="J8" s="2" t="s">
        <v>45</v>
      </c>
      <c r="K8" s="2" t="s">
        <v>45</v>
      </c>
      <c r="L8" s="2" t="s">
        <v>45</v>
      </c>
      <c r="M8" s="2" t="s">
        <v>14</v>
      </c>
      <c r="N8" s="4" t="s">
        <v>15</v>
      </c>
      <c r="O8" s="2" t="s">
        <v>15</v>
      </c>
      <c r="P8" s="2" t="s">
        <v>15</v>
      </c>
      <c r="Q8" s="2" t="s">
        <v>15</v>
      </c>
      <c r="R8" s="2" t="s">
        <v>15</v>
      </c>
      <c r="S8" s="2" t="s">
        <v>15</v>
      </c>
      <c r="T8" s="2" t="s">
        <v>15</v>
      </c>
      <c r="U8" s="2" t="s">
        <v>15</v>
      </c>
      <c r="V8" s="2" t="s">
        <v>15</v>
      </c>
      <c r="W8" s="2" t="s">
        <v>17</v>
      </c>
    </row>
    <row r="9" spans="2:27" x14ac:dyDescent="0.25">
      <c r="B9" t="str">
        <f t="shared" si="0"/>
        <v>X</v>
      </c>
      <c r="C9" s="1">
        <v>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 t="s">
        <v>14</v>
      </c>
      <c r="N9" s="4" t="s">
        <v>15</v>
      </c>
      <c r="O9" s="2" t="s">
        <v>23</v>
      </c>
      <c r="P9" s="2" t="s">
        <v>23</v>
      </c>
      <c r="Q9" s="2" t="s">
        <v>23</v>
      </c>
      <c r="R9" s="2" t="s">
        <v>23</v>
      </c>
      <c r="S9" s="2" t="s">
        <v>23</v>
      </c>
      <c r="T9" s="2" t="s">
        <v>23</v>
      </c>
      <c r="U9" s="2" t="s">
        <v>23</v>
      </c>
      <c r="V9" s="2" t="s">
        <v>23</v>
      </c>
      <c r="W9" s="2" t="s">
        <v>17</v>
      </c>
    </row>
    <row r="10" spans="2:27" x14ac:dyDescent="0.25">
      <c r="B10" t="str">
        <f t="shared" si="0"/>
        <v/>
      </c>
      <c r="C10" s="1">
        <v>6</v>
      </c>
      <c r="D10" s="2">
        <v>0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 t="s">
        <v>14</v>
      </c>
      <c r="N10" s="4" t="s">
        <v>15</v>
      </c>
      <c r="O10" s="2" t="s">
        <v>24</v>
      </c>
      <c r="P10" s="2" t="s">
        <v>24</v>
      </c>
      <c r="Q10" s="2" t="s">
        <v>24</v>
      </c>
      <c r="R10" s="2" t="s">
        <v>24</v>
      </c>
      <c r="S10" s="2" t="s">
        <v>24</v>
      </c>
      <c r="T10" s="2" t="s">
        <v>24</v>
      </c>
      <c r="U10" s="2" t="s">
        <v>24</v>
      </c>
      <c r="V10" s="2" t="s">
        <v>24</v>
      </c>
      <c r="W10" s="2" t="s">
        <v>17</v>
      </c>
    </row>
    <row r="11" spans="2:27" x14ac:dyDescent="0.25">
      <c r="B11" t="str">
        <f t="shared" si="0"/>
        <v/>
      </c>
      <c r="C11" s="1">
        <v>7</v>
      </c>
      <c r="D11" s="2">
        <v>1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2" t="s">
        <v>15</v>
      </c>
      <c r="M11" s="2" t="s">
        <v>14</v>
      </c>
      <c r="N11" s="4" t="s">
        <v>15</v>
      </c>
      <c r="O11" s="2" t="s">
        <v>45</v>
      </c>
      <c r="P11" s="2" t="s">
        <v>45</v>
      </c>
      <c r="Q11" s="2" t="s">
        <v>45</v>
      </c>
      <c r="R11" s="2" t="s">
        <v>45</v>
      </c>
      <c r="S11" s="2" t="s">
        <v>45</v>
      </c>
      <c r="T11" s="2" t="s">
        <v>45</v>
      </c>
      <c r="U11" s="2" t="s">
        <v>45</v>
      </c>
      <c r="V11" s="2" t="s">
        <v>45</v>
      </c>
      <c r="W11" s="2" t="s">
        <v>17</v>
      </c>
    </row>
    <row r="12" spans="2:27" ht="15.75" thickBot="1" x14ac:dyDescent="0.3"/>
    <row r="13" spans="2:27" x14ac:dyDescent="0.25">
      <c r="C13" s="3" t="s">
        <v>27</v>
      </c>
      <c r="D13" s="3">
        <v>5</v>
      </c>
      <c r="F13" s="2" t="s">
        <v>2</v>
      </c>
      <c r="G13" s="11">
        <f>VLOOKUP("X",$B$5:$AA$11,3,FALSE)</f>
        <v>0</v>
      </c>
      <c r="H13" s="5">
        <v>1</v>
      </c>
      <c r="I13" s="6">
        <v>20</v>
      </c>
      <c r="J13" s="11" t="str">
        <f>VLOOKUP("X",$B$5:$AA$11,22,FALSE)</f>
        <v>V</v>
      </c>
      <c r="K13" s="2" t="s">
        <v>13</v>
      </c>
    </row>
    <row r="14" spans="2:27" x14ac:dyDescent="0.25">
      <c r="F14" s="2" t="s">
        <v>28</v>
      </c>
      <c r="G14" s="11">
        <f>VLOOKUP("X",$B$5:$AA$11,4,FALSE)</f>
        <v>0</v>
      </c>
      <c r="H14" s="7">
        <v>2</v>
      </c>
      <c r="I14" s="8">
        <v>19</v>
      </c>
      <c r="J14" s="11" t="str">
        <f>VLOOKUP("X",$B$5:$AA$11,21,FALSE)</f>
        <v>L</v>
      </c>
      <c r="K14" s="2" t="s">
        <v>44</v>
      </c>
    </row>
    <row r="15" spans="2:27" x14ac:dyDescent="0.25">
      <c r="F15" s="2" t="s">
        <v>29</v>
      </c>
      <c r="G15" s="11">
        <f>VLOOKUP("X",$B$5:$AA$11,5,FALSE)</f>
        <v>0</v>
      </c>
      <c r="H15" s="7">
        <v>3</v>
      </c>
      <c r="I15" s="8">
        <v>18</v>
      </c>
      <c r="J15" s="11" t="str">
        <f>VLOOKUP("X",$B$5:$AA$11,20,FALSE)</f>
        <v>L</v>
      </c>
      <c r="K15" s="2" t="s">
        <v>43</v>
      </c>
    </row>
    <row r="16" spans="2:27" x14ac:dyDescent="0.25">
      <c r="F16" s="2" t="s">
        <v>30</v>
      </c>
      <c r="G16" s="11">
        <f>VLOOKUP("X",$B$5:$AA$11,6,FALSE)</f>
        <v>0</v>
      </c>
      <c r="H16" s="7">
        <v>4</v>
      </c>
      <c r="I16" s="8">
        <v>17</v>
      </c>
      <c r="J16" s="11" t="str">
        <f>VLOOKUP("X",$B$5:$AA$11,19,FALSE)</f>
        <v>L</v>
      </c>
      <c r="K16" s="2" t="s">
        <v>42</v>
      </c>
    </row>
    <row r="17" spans="2:11" x14ac:dyDescent="0.25">
      <c r="F17" s="2" t="s">
        <v>31</v>
      </c>
      <c r="G17" s="11">
        <f>VLOOKUP("X",$B$5:$AA$11,7,FALSE)</f>
        <v>0</v>
      </c>
      <c r="H17" s="7">
        <v>5</v>
      </c>
      <c r="I17" s="8">
        <v>16</v>
      </c>
      <c r="J17" s="11" t="str">
        <f>VLOOKUP("X",$B$5:$AA$11,18,FALSE)</f>
        <v>L</v>
      </c>
      <c r="K17" s="2" t="s">
        <v>41</v>
      </c>
    </row>
    <row r="18" spans="2:11" x14ac:dyDescent="0.25">
      <c r="F18" s="2" t="s">
        <v>32</v>
      </c>
      <c r="G18" s="11">
        <f>VLOOKUP("X",$B$5:$AA$11,8,FALSE)</f>
        <v>0</v>
      </c>
      <c r="H18" s="7">
        <v>6</v>
      </c>
      <c r="I18" s="8">
        <v>15</v>
      </c>
      <c r="J18" s="11" t="str">
        <f>VLOOKUP("X",$B$5:$AA$11,17,FALSE)</f>
        <v>L</v>
      </c>
      <c r="K18" s="2" t="s">
        <v>40</v>
      </c>
    </row>
    <row r="19" spans="2:11" x14ac:dyDescent="0.25">
      <c r="F19" s="2" t="s">
        <v>33</v>
      </c>
      <c r="G19" s="11">
        <f>VLOOKUP("X",$B$5:$AA$11,9,FALSE)</f>
        <v>0</v>
      </c>
      <c r="H19" s="7">
        <v>7</v>
      </c>
      <c r="I19" s="8">
        <v>14</v>
      </c>
      <c r="J19" s="11" t="str">
        <f>VLOOKUP("X",$B$5:$AA$11,16,FALSE)</f>
        <v>L</v>
      </c>
      <c r="K19" s="2" t="s">
        <v>39</v>
      </c>
    </row>
    <row r="20" spans="2:11" x14ac:dyDescent="0.25">
      <c r="F20" s="2" t="s">
        <v>34</v>
      </c>
      <c r="G20" s="11">
        <f>VLOOKUP("X",$B$5:$AA$11,10,FALSE)</f>
        <v>0</v>
      </c>
      <c r="H20" s="7">
        <v>8</v>
      </c>
      <c r="I20" s="8">
        <v>13</v>
      </c>
      <c r="J20" s="11" t="str">
        <f>VLOOKUP("X",$B$5:$AA$11,15,FALSE)</f>
        <v>L</v>
      </c>
      <c r="K20" s="2" t="s">
        <v>38</v>
      </c>
    </row>
    <row r="21" spans="2:11" s="2" customFormat="1" x14ac:dyDescent="0.25">
      <c r="B21"/>
      <c r="C21" s="1"/>
      <c r="F21" s="2" t="s">
        <v>35</v>
      </c>
      <c r="G21" s="11">
        <f>VLOOKUP("X",$B$5:$AA$11,11,FALSE)</f>
        <v>0</v>
      </c>
      <c r="H21" s="7">
        <v>9</v>
      </c>
      <c r="I21" s="8">
        <v>12</v>
      </c>
      <c r="J21" s="11" t="str">
        <f>VLOOKUP("X",$B$5:$AA$11,14,FALSE)</f>
        <v>L</v>
      </c>
      <c r="K21" s="2" t="s">
        <v>37</v>
      </c>
    </row>
    <row r="22" spans="2:11" s="2" customFormat="1" ht="15.75" thickBot="1" x14ac:dyDescent="0.3">
      <c r="B22"/>
      <c r="C22" s="1"/>
      <c r="F22" s="2" t="s">
        <v>11</v>
      </c>
      <c r="G22" s="11" t="str">
        <f>VLOOKUP("X",$B$5:$AA$11,12,FALSE)</f>
        <v>G</v>
      </c>
      <c r="H22" s="9">
        <v>10</v>
      </c>
      <c r="I22" s="10">
        <v>11</v>
      </c>
      <c r="J22" s="11" t="str">
        <f>VLOOKUP("X",$B$5:$AA$11,13,FALSE)</f>
        <v>X</v>
      </c>
      <c r="K22" s="2" t="s">
        <v>36</v>
      </c>
    </row>
    <row r="23" spans="2:11" s="2" customFormat="1" x14ac:dyDescent="0.25">
      <c r="B23"/>
      <c r="C23" s="1"/>
    </row>
    <row r="24" spans="2:11" s="2" customFormat="1" x14ac:dyDescent="0.25">
      <c r="B24"/>
      <c r="C24" s="1"/>
    </row>
  </sheetData>
  <mergeCells count="2">
    <mergeCell ref="D2:M2"/>
    <mergeCell ref="N2:W2"/>
  </mergeCells>
  <phoneticPr fontId="2" type="noConversion"/>
  <dataValidations count="1">
    <dataValidation type="list" allowBlank="1" showInputMessage="1" showErrorMessage="1" sqref="D13" xr:uid="{5B303DFB-24B5-4F65-A231-577107ED9BDD}">
      <formula1>$C$5:$C$11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DA874-5A97-410B-94A2-1FA402DA5E5F}">
  <dimension ref="B1:AA44"/>
  <sheetViews>
    <sheetView topLeftCell="A16" workbookViewId="0">
      <selection activeCell="D35" sqref="D35"/>
    </sheetView>
  </sheetViews>
  <sheetFormatPr defaultRowHeight="15" x14ac:dyDescent="0.25"/>
  <cols>
    <col min="1" max="2" width="4.5703125" customWidth="1"/>
    <col min="3" max="3" width="9.140625" style="1"/>
    <col min="4" max="27" width="6" style="2" customWidth="1"/>
  </cols>
  <sheetData>
    <row r="1" spans="2:27" x14ac:dyDescent="0.25">
      <c r="C1" s="3" t="s">
        <v>22</v>
      </c>
    </row>
    <row r="2" spans="2:27" x14ac:dyDescent="0.25">
      <c r="D2" s="13" t="s">
        <v>20</v>
      </c>
      <c r="E2" s="13"/>
      <c r="F2" s="13"/>
      <c r="G2" s="13"/>
      <c r="H2" s="13"/>
      <c r="I2" s="13"/>
      <c r="J2" s="13"/>
      <c r="K2" s="13"/>
      <c r="L2" s="13"/>
      <c r="M2" s="16"/>
      <c r="N2" s="14" t="s">
        <v>21</v>
      </c>
      <c r="O2" s="13"/>
      <c r="P2" s="13"/>
      <c r="Q2" s="13"/>
      <c r="R2" s="13"/>
      <c r="S2" s="13"/>
      <c r="T2" s="13"/>
      <c r="U2" s="13"/>
      <c r="V2" s="13"/>
      <c r="W2" s="13"/>
      <c r="X2" s="12"/>
      <c r="Y2" s="12"/>
      <c r="Z2" s="12"/>
      <c r="AA2" s="12"/>
    </row>
    <row r="3" spans="2:27" x14ac:dyDescent="0.25">
      <c r="C3" s="1" t="s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4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</row>
    <row r="4" spans="2:27" x14ac:dyDescent="0.25">
      <c r="D4" s="2" t="s">
        <v>2</v>
      </c>
      <c r="E4" s="2" t="s">
        <v>12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11</v>
      </c>
      <c r="N4" s="4" t="s">
        <v>16</v>
      </c>
      <c r="O4" s="2" t="s">
        <v>9</v>
      </c>
      <c r="P4" s="2" t="s">
        <v>8</v>
      </c>
      <c r="Q4" s="2" t="s">
        <v>7</v>
      </c>
      <c r="R4" s="2" t="s">
        <v>6</v>
      </c>
      <c r="S4" s="2" t="s">
        <v>5</v>
      </c>
      <c r="T4" s="2" t="s">
        <v>4</v>
      </c>
      <c r="U4" s="2" t="s">
        <v>3</v>
      </c>
      <c r="V4" s="2" t="s">
        <v>12</v>
      </c>
      <c r="W4" s="2" t="s">
        <v>13</v>
      </c>
    </row>
    <row r="5" spans="2:27" x14ac:dyDescent="0.25">
      <c r="C5" s="1">
        <v>1</v>
      </c>
      <c r="D5" s="2">
        <v>1</v>
      </c>
      <c r="E5" s="2" t="s">
        <v>18</v>
      </c>
      <c r="F5" s="2" t="s">
        <v>18</v>
      </c>
      <c r="G5" s="2" t="s">
        <v>18</v>
      </c>
      <c r="H5" s="2" t="s">
        <v>18</v>
      </c>
      <c r="I5" s="2" t="s">
        <v>19</v>
      </c>
      <c r="J5" s="2" t="s">
        <v>19</v>
      </c>
      <c r="K5" s="2" t="s">
        <v>18</v>
      </c>
      <c r="L5" s="2" t="s">
        <v>19</v>
      </c>
      <c r="M5" s="2" t="s">
        <v>14</v>
      </c>
      <c r="N5" s="4">
        <v>1</v>
      </c>
      <c r="O5" s="2" t="s">
        <v>19</v>
      </c>
      <c r="P5" s="2">
        <v>1</v>
      </c>
      <c r="Q5" s="2" t="s">
        <v>19</v>
      </c>
      <c r="R5" s="2" t="s">
        <v>19</v>
      </c>
      <c r="S5" s="2" t="s">
        <v>18</v>
      </c>
      <c r="T5" s="2" t="s">
        <v>18</v>
      </c>
      <c r="U5" s="2" t="s">
        <v>18</v>
      </c>
      <c r="V5" s="2" t="s">
        <v>18</v>
      </c>
      <c r="W5" s="2" t="s">
        <v>17</v>
      </c>
    </row>
    <row r="6" spans="2:27" x14ac:dyDescent="0.25">
      <c r="C6" s="1">
        <v>2</v>
      </c>
      <c r="D6" s="2">
        <v>1</v>
      </c>
      <c r="E6" s="2" t="s">
        <v>18</v>
      </c>
      <c r="F6" s="2" t="s">
        <v>18</v>
      </c>
      <c r="G6" s="2" t="s">
        <v>18</v>
      </c>
      <c r="H6" s="2" t="s">
        <v>18</v>
      </c>
      <c r="I6" s="2" t="s">
        <v>19</v>
      </c>
      <c r="J6" s="2" t="s">
        <v>18</v>
      </c>
      <c r="K6" s="2" t="s">
        <v>18</v>
      </c>
      <c r="L6" s="2" t="s">
        <v>19</v>
      </c>
      <c r="M6" s="2" t="s">
        <v>14</v>
      </c>
      <c r="N6" s="4">
        <v>1</v>
      </c>
      <c r="O6" s="2" t="s">
        <v>19</v>
      </c>
      <c r="P6" s="2">
        <v>0</v>
      </c>
      <c r="Q6" s="2" t="s">
        <v>18</v>
      </c>
      <c r="R6" s="2" t="s">
        <v>19</v>
      </c>
      <c r="S6" s="2" t="s">
        <v>18</v>
      </c>
      <c r="T6" s="2" t="s">
        <v>18</v>
      </c>
      <c r="U6" s="2" t="s">
        <v>18</v>
      </c>
      <c r="V6" s="2" t="s">
        <v>18</v>
      </c>
      <c r="W6" s="2" t="s">
        <v>17</v>
      </c>
    </row>
    <row r="7" spans="2:27" x14ac:dyDescent="0.25">
      <c r="C7" s="1">
        <v>3</v>
      </c>
      <c r="D7" s="2">
        <v>0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18</v>
      </c>
      <c r="J7" s="2" t="s">
        <v>19</v>
      </c>
      <c r="K7" s="2" t="s">
        <v>19</v>
      </c>
      <c r="L7" s="2" t="s">
        <v>18</v>
      </c>
      <c r="M7" s="2" t="s">
        <v>14</v>
      </c>
      <c r="N7" s="4">
        <v>0</v>
      </c>
      <c r="O7" s="2" t="s">
        <v>18</v>
      </c>
      <c r="P7" s="2">
        <v>1</v>
      </c>
      <c r="Q7" s="2" t="s">
        <v>19</v>
      </c>
      <c r="R7" s="2" t="s">
        <v>18</v>
      </c>
      <c r="S7" s="2" t="s">
        <v>19</v>
      </c>
      <c r="T7" s="2" t="s">
        <v>19</v>
      </c>
      <c r="U7" s="2" t="s">
        <v>19</v>
      </c>
      <c r="V7" s="2" t="s">
        <v>19</v>
      </c>
      <c r="W7" s="2" t="s">
        <v>17</v>
      </c>
    </row>
    <row r="8" spans="2:27" x14ac:dyDescent="0.25">
      <c r="C8" s="1">
        <v>4</v>
      </c>
      <c r="D8" s="2">
        <v>0</v>
      </c>
      <c r="E8" s="2" t="s">
        <v>19</v>
      </c>
      <c r="F8" s="2" t="s">
        <v>19</v>
      </c>
      <c r="G8" s="2" t="s">
        <v>19</v>
      </c>
      <c r="H8" s="2" t="s">
        <v>19</v>
      </c>
      <c r="I8" s="2" t="s">
        <v>18</v>
      </c>
      <c r="J8" s="2" t="s">
        <v>18</v>
      </c>
      <c r="K8" s="2" t="s">
        <v>19</v>
      </c>
      <c r="L8" s="2" t="s">
        <v>18</v>
      </c>
      <c r="M8" s="2" t="s">
        <v>14</v>
      </c>
      <c r="N8" s="4">
        <v>0</v>
      </c>
      <c r="O8" s="2" t="s">
        <v>18</v>
      </c>
      <c r="P8" s="2">
        <v>0</v>
      </c>
      <c r="Q8" s="2" t="s">
        <v>18</v>
      </c>
      <c r="R8" s="2" t="s">
        <v>18</v>
      </c>
      <c r="S8" s="2" t="s">
        <v>19</v>
      </c>
      <c r="T8" s="2" t="s">
        <v>19</v>
      </c>
      <c r="U8" s="2" t="s">
        <v>19</v>
      </c>
      <c r="V8" s="2" t="s">
        <v>19</v>
      </c>
      <c r="W8" s="2" t="s">
        <v>17</v>
      </c>
    </row>
    <row r="9" spans="2:27" x14ac:dyDescent="0.25">
      <c r="C9" s="1">
        <v>5</v>
      </c>
      <c r="D9" s="2">
        <v>0</v>
      </c>
      <c r="E9" s="2" t="s">
        <v>18</v>
      </c>
      <c r="F9" s="2" t="s">
        <v>18</v>
      </c>
      <c r="G9" s="2" t="s">
        <v>19</v>
      </c>
      <c r="H9" s="2" t="s">
        <v>19</v>
      </c>
      <c r="I9" s="2" t="s">
        <v>18</v>
      </c>
      <c r="J9" s="2" t="s">
        <v>19</v>
      </c>
      <c r="K9" s="2" t="s">
        <v>18</v>
      </c>
      <c r="L9" s="2" t="s">
        <v>19</v>
      </c>
      <c r="M9" s="2" t="s">
        <v>14</v>
      </c>
      <c r="N9" s="4">
        <v>1</v>
      </c>
      <c r="O9" s="2" t="s">
        <v>19</v>
      </c>
      <c r="P9" s="2" t="s">
        <v>15</v>
      </c>
      <c r="Q9" s="2" t="s">
        <v>19</v>
      </c>
      <c r="R9" s="2" t="s">
        <v>18</v>
      </c>
      <c r="S9" s="2" t="s">
        <v>19</v>
      </c>
      <c r="T9" s="2" t="s">
        <v>19</v>
      </c>
      <c r="U9" s="2" t="s">
        <v>18</v>
      </c>
      <c r="V9" s="2" t="s">
        <v>18</v>
      </c>
      <c r="W9" s="2" t="s">
        <v>17</v>
      </c>
    </row>
    <row r="10" spans="2:27" x14ac:dyDescent="0.25">
      <c r="C10" s="1">
        <v>6</v>
      </c>
      <c r="D10" s="2">
        <v>1</v>
      </c>
      <c r="E10" s="2" t="s">
        <v>19</v>
      </c>
      <c r="F10" s="2" t="s">
        <v>19</v>
      </c>
      <c r="G10" s="2" t="s">
        <v>18</v>
      </c>
      <c r="H10" s="2" t="s">
        <v>18</v>
      </c>
      <c r="I10" s="2" t="s">
        <v>19</v>
      </c>
      <c r="J10" s="2" t="s">
        <v>18</v>
      </c>
      <c r="K10" s="2" t="s">
        <v>19</v>
      </c>
      <c r="L10" s="2" t="s">
        <v>18</v>
      </c>
      <c r="M10" s="2" t="s">
        <v>14</v>
      </c>
      <c r="N10" s="4">
        <v>0</v>
      </c>
      <c r="O10" s="2" t="s">
        <v>18</v>
      </c>
      <c r="P10" s="2" t="s">
        <v>15</v>
      </c>
      <c r="Q10" s="2" t="s">
        <v>18</v>
      </c>
      <c r="R10" s="2" t="s">
        <v>19</v>
      </c>
      <c r="S10" s="2" t="s">
        <v>18</v>
      </c>
      <c r="T10" s="2" t="s">
        <v>18</v>
      </c>
      <c r="U10" s="2" t="s">
        <v>19</v>
      </c>
      <c r="V10" s="2" t="s">
        <v>19</v>
      </c>
      <c r="W10" s="2" t="s">
        <v>17</v>
      </c>
    </row>
    <row r="12" spans="2:27" x14ac:dyDescent="0.25">
      <c r="C12" s="3" t="s">
        <v>25</v>
      </c>
    </row>
    <row r="13" spans="2:27" x14ac:dyDescent="0.25">
      <c r="D13" s="13" t="s">
        <v>20</v>
      </c>
      <c r="E13" s="13"/>
      <c r="F13" s="13"/>
      <c r="G13" s="13"/>
      <c r="H13" s="13"/>
      <c r="I13" s="13"/>
      <c r="J13" s="13"/>
      <c r="K13" s="13"/>
      <c r="L13" s="13"/>
      <c r="M13" s="16"/>
      <c r="N13" s="14" t="s">
        <v>21</v>
      </c>
      <c r="O13" s="13"/>
      <c r="P13" s="13"/>
      <c r="Q13" s="13"/>
      <c r="R13" s="13"/>
      <c r="S13" s="13"/>
      <c r="T13" s="13"/>
      <c r="U13" s="13"/>
      <c r="V13" s="13"/>
      <c r="W13" s="13"/>
      <c r="X13" s="12"/>
      <c r="Y13" s="12"/>
      <c r="Z13" s="12"/>
      <c r="AA13" s="12"/>
    </row>
    <row r="14" spans="2:27" x14ac:dyDescent="0.25">
      <c r="C14" s="1" t="s">
        <v>0</v>
      </c>
      <c r="D14" s="2">
        <v>1</v>
      </c>
      <c r="E14" s="2">
        <v>2</v>
      </c>
      <c r="F14" s="2">
        <v>3</v>
      </c>
      <c r="G14" s="2">
        <v>4</v>
      </c>
      <c r="H14" s="2">
        <v>5</v>
      </c>
      <c r="I14" s="2">
        <v>6</v>
      </c>
      <c r="J14" s="2">
        <v>7</v>
      </c>
      <c r="K14" s="2">
        <v>8</v>
      </c>
      <c r="L14" s="2">
        <v>9</v>
      </c>
      <c r="M14" s="2">
        <v>10</v>
      </c>
      <c r="N14" s="4">
        <v>11</v>
      </c>
      <c r="O14" s="2">
        <v>12</v>
      </c>
      <c r="P14" s="2">
        <v>13</v>
      </c>
      <c r="Q14" s="2">
        <v>14</v>
      </c>
      <c r="R14" s="2">
        <v>15</v>
      </c>
      <c r="S14" s="2">
        <v>16</v>
      </c>
      <c r="T14" s="2">
        <v>17</v>
      </c>
      <c r="U14" s="2">
        <v>18</v>
      </c>
      <c r="V14" s="2">
        <v>19</v>
      </c>
      <c r="W14" s="2">
        <v>20</v>
      </c>
    </row>
    <row r="15" spans="2:27" x14ac:dyDescent="0.25">
      <c r="D15" s="2" t="s">
        <v>2</v>
      </c>
      <c r="E15" s="2" t="s">
        <v>12</v>
      </c>
      <c r="F15" s="2" t="s">
        <v>3</v>
      </c>
      <c r="G15" s="2" t="s">
        <v>4</v>
      </c>
      <c r="H15" s="2" t="s">
        <v>5</v>
      </c>
      <c r="I15" s="2" t="s">
        <v>6</v>
      </c>
      <c r="J15" s="2" t="s">
        <v>7</v>
      </c>
      <c r="K15" s="2" t="s">
        <v>8</v>
      </c>
      <c r="L15" s="2" t="s">
        <v>9</v>
      </c>
      <c r="M15" s="2" t="s">
        <v>11</v>
      </c>
      <c r="N15" s="4" t="s">
        <v>16</v>
      </c>
      <c r="O15" s="2" t="s">
        <v>9</v>
      </c>
      <c r="P15" s="2" t="s">
        <v>8</v>
      </c>
      <c r="Q15" s="2" t="s">
        <v>7</v>
      </c>
      <c r="R15" s="2" t="s">
        <v>6</v>
      </c>
      <c r="S15" s="2" t="s">
        <v>5</v>
      </c>
      <c r="T15" s="2" t="s">
        <v>4</v>
      </c>
      <c r="U15" s="2" t="s">
        <v>3</v>
      </c>
      <c r="V15" s="2" t="s">
        <v>12</v>
      </c>
      <c r="W15" s="2" t="s">
        <v>13</v>
      </c>
    </row>
    <row r="16" spans="2:27" x14ac:dyDescent="0.25">
      <c r="B16" t="str">
        <f t="shared" ref="B16:B21" si="0">IF($C16=$D$35,"X","")</f>
        <v/>
      </c>
      <c r="C16" s="1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 t="s">
        <v>24</v>
      </c>
      <c r="J16" s="2" t="s">
        <v>24</v>
      </c>
      <c r="K16" s="2">
        <v>1</v>
      </c>
      <c r="L16" s="2" t="s">
        <v>24</v>
      </c>
      <c r="M16" s="2" t="s">
        <v>14</v>
      </c>
      <c r="N16" s="4">
        <v>1</v>
      </c>
      <c r="O16" s="2">
        <v>1</v>
      </c>
      <c r="P16" s="2">
        <v>1</v>
      </c>
      <c r="Q16" s="2">
        <v>1</v>
      </c>
      <c r="R16" s="2">
        <v>1</v>
      </c>
      <c r="S16" s="2" t="s">
        <v>24</v>
      </c>
      <c r="T16" s="2" t="s">
        <v>24</v>
      </c>
      <c r="U16" s="2" t="s">
        <v>24</v>
      </c>
      <c r="V16" s="2" t="s">
        <v>24</v>
      </c>
      <c r="W16" s="2" t="s">
        <v>17</v>
      </c>
    </row>
    <row r="17" spans="2:27" x14ac:dyDescent="0.25">
      <c r="B17" t="str">
        <f t="shared" si="0"/>
        <v/>
      </c>
      <c r="C17" s="1">
        <v>2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 t="s">
        <v>24</v>
      </c>
      <c r="J17" s="2">
        <v>1</v>
      </c>
      <c r="K17" s="2">
        <v>1</v>
      </c>
      <c r="L17" s="2" t="s">
        <v>24</v>
      </c>
      <c r="M17" s="2" t="s">
        <v>14</v>
      </c>
      <c r="N17" s="4">
        <v>1</v>
      </c>
      <c r="O17" s="2">
        <v>1</v>
      </c>
      <c r="P17" s="2">
        <v>0</v>
      </c>
      <c r="Q17" s="2" t="s">
        <v>24</v>
      </c>
      <c r="R17" s="2">
        <v>1</v>
      </c>
      <c r="S17" s="2" t="s">
        <v>24</v>
      </c>
      <c r="T17" s="2" t="s">
        <v>24</v>
      </c>
      <c r="U17" s="2" t="s">
        <v>24</v>
      </c>
      <c r="V17" s="2" t="s">
        <v>24</v>
      </c>
      <c r="W17" s="2" t="s">
        <v>17</v>
      </c>
    </row>
    <row r="18" spans="2:27" x14ac:dyDescent="0.25">
      <c r="B18" t="str">
        <f t="shared" si="0"/>
        <v>X</v>
      </c>
      <c r="C18" s="1">
        <v>3</v>
      </c>
      <c r="D18" s="2">
        <v>0</v>
      </c>
      <c r="E18" s="2" t="s">
        <v>24</v>
      </c>
      <c r="F18" s="2" t="s">
        <v>24</v>
      </c>
      <c r="G18" s="2" t="s">
        <v>24</v>
      </c>
      <c r="H18" s="2" t="s">
        <v>24</v>
      </c>
      <c r="I18" s="2">
        <v>1</v>
      </c>
      <c r="J18" s="2" t="s">
        <v>24</v>
      </c>
      <c r="K18" s="2" t="s">
        <v>24</v>
      </c>
      <c r="L18" s="2">
        <v>1</v>
      </c>
      <c r="M18" s="2" t="s">
        <v>14</v>
      </c>
      <c r="N18" s="4">
        <v>0</v>
      </c>
      <c r="O18" s="2" t="s">
        <v>24</v>
      </c>
      <c r="P18" s="2">
        <v>1</v>
      </c>
      <c r="Q18" s="2">
        <v>1</v>
      </c>
      <c r="R18" s="2" t="s">
        <v>24</v>
      </c>
      <c r="S18" s="2">
        <v>1</v>
      </c>
      <c r="T18" s="2">
        <v>1</v>
      </c>
      <c r="U18" s="2">
        <v>1</v>
      </c>
      <c r="V18" s="2">
        <v>1</v>
      </c>
      <c r="W18" s="2" t="s">
        <v>17</v>
      </c>
    </row>
    <row r="19" spans="2:27" x14ac:dyDescent="0.25">
      <c r="B19" t="str">
        <f t="shared" si="0"/>
        <v/>
      </c>
      <c r="C19" s="1">
        <v>4</v>
      </c>
      <c r="D19" s="2">
        <v>0</v>
      </c>
      <c r="E19" s="2" t="s">
        <v>24</v>
      </c>
      <c r="F19" s="2" t="s">
        <v>24</v>
      </c>
      <c r="G19" s="2" t="s">
        <v>24</v>
      </c>
      <c r="H19" s="2" t="s">
        <v>24</v>
      </c>
      <c r="I19" s="2">
        <v>1</v>
      </c>
      <c r="J19" s="2">
        <v>1</v>
      </c>
      <c r="K19" s="2" t="s">
        <v>24</v>
      </c>
      <c r="L19" s="2">
        <v>1</v>
      </c>
      <c r="M19" s="2" t="s">
        <v>14</v>
      </c>
      <c r="N19" s="4">
        <v>0</v>
      </c>
      <c r="O19" s="2" t="s">
        <v>24</v>
      </c>
      <c r="P19" s="2">
        <v>0</v>
      </c>
      <c r="Q19" s="2" t="s">
        <v>24</v>
      </c>
      <c r="R19" s="2" t="s">
        <v>24</v>
      </c>
      <c r="S19" s="2">
        <v>1</v>
      </c>
      <c r="T19" s="2">
        <v>1</v>
      </c>
      <c r="U19" s="2">
        <v>1</v>
      </c>
      <c r="V19" s="2">
        <v>1</v>
      </c>
      <c r="W19" s="2" t="s">
        <v>17</v>
      </c>
    </row>
    <row r="20" spans="2:27" x14ac:dyDescent="0.25">
      <c r="B20" t="str">
        <f t="shared" si="0"/>
        <v/>
      </c>
      <c r="C20" s="1">
        <v>5</v>
      </c>
      <c r="D20" s="2">
        <v>0</v>
      </c>
      <c r="E20" s="2">
        <v>1</v>
      </c>
      <c r="F20" s="2">
        <v>1</v>
      </c>
      <c r="G20" s="2" t="s">
        <v>24</v>
      </c>
      <c r="H20" s="2" t="s">
        <v>24</v>
      </c>
      <c r="I20" s="2">
        <v>1</v>
      </c>
      <c r="J20" s="2" t="s">
        <v>24</v>
      </c>
      <c r="K20" s="2">
        <v>1</v>
      </c>
      <c r="L20" s="2" t="s">
        <v>24</v>
      </c>
      <c r="M20" s="2" t="s">
        <v>14</v>
      </c>
      <c r="N20" s="4">
        <v>1</v>
      </c>
      <c r="O20" s="2">
        <v>1</v>
      </c>
      <c r="P20" s="2" t="s">
        <v>15</v>
      </c>
      <c r="Q20" s="2">
        <v>1</v>
      </c>
      <c r="R20" s="2" t="s">
        <v>24</v>
      </c>
      <c r="S20" s="2">
        <v>1</v>
      </c>
      <c r="T20" s="2">
        <v>1</v>
      </c>
      <c r="U20" s="2" t="s">
        <v>24</v>
      </c>
      <c r="V20" s="2" t="s">
        <v>24</v>
      </c>
      <c r="W20" s="2" t="s">
        <v>17</v>
      </c>
    </row>
    <row r="21" spans="2:27" x14ac:dyDescent="0.25">
      <c r="B21" t="str">
        <f t="shared" si="0"/>
        <v/>
      </c>
      <c r="C21" s="1">
        <v>6</v>
      </c>
      <c r="D21" s="2">
        <v>1</v>
      </c>
      <c r="E21" s="2" t="s">
        <v>24</v>
      </c>
      <c r="F21" s="2" t="s">
        <v>24</v>
      </c>
      <c r="G21" s="2">
        <v>1</v>
      </c>
      <c r="H21" s="2">
        <v>1</v>
      </c>
      <c r="I21" s="2" t="s">
        <v>24</v>
      </c>
      <c r="J21" s="2">
        <v>1</v>
      </c>
      <c r="K21" s="2" t="s">
        <v>24</v>
      </c>
      <c r="L21" s="2">
        <v>1</v>
      </c>
      <c r="M21" s="2" t="s">
        <v>14</v>
      </c>
      <c r="N21" s="4">
        <v>0</v>
      </c>
      <c r="O21" s="2" t="s">
        <v>24</v>
      </c>
      <c r="P21" s="2" t="s">
        <v>15</v>
      </c>
      <c r="Q21" s="2" t="s">
        <v>24</v>
      </c>
      <c r="R21" s="2">
        <v>1</v>
      </c>
      <c r="S21" s="2" t="s">
        <v>24</v>
      </c>
      <c r="T21" s="2" t="s">
        <v>24</v>
      </c>
      <c r="U21" s="2">
        <v>1</v>
      </c>
      <c r="V21" s="2">
        <v>1</v>
      </c>
      <c r="W21" s="2" t="s">
        <v>17</v>
      </c>
    </row>
    <row r="23" spans="2:27" x14ac:dyDescent="0.25">
      <c r="C23" s="3" t="s">
        <v>26</v>
      </c>
    </row>
    <row r="24" spans="2:27" x14ac:dyDescent="0.25">
      <c r="D24" s="13" t="s">
        <v>20</v>
      </c>
      <c r="E24" s="13"/>
      <c r="F24" s="13"/>
      <c r="G24" s="13"/>
      <c r="H24" s="13"/>
      <c r="I24" s="13"/>
      <c r="J24" s="13"/>
      <c r="K24" s="13"/>
      <c r="L24" s="13"/>
      <c r="M24" s="16"/>
      <c r="N24" s="14" t="s">
        <v>21</v>
      </c>
      <c r="O24" s="13"/>
      <c r="P24" s="13"/>
      <c r="Q24" s="13"/>
      <c r="R24" s="13"/>
      <c r="S24" s="13"/>
      <c r="T24" s="13"/>
      <c r="U24" s="13"/>
      <c r="V24" s="13"/>
      <c r="W24" s="13"/>
      <c r="X24" s="12"/>
      <c r="Y24" s="12"/>
      <c r="Z24" s="12"/>
      <c r="AA24" s="12"/>
    </row>
    <row r="25" spans="2:27" x14ac:dyDescent="0.25">
      <c r="C25" s="1" t="s">
        <v>0</v>
      </c>
      <c r="D25" s="2">
        <v>1</v>
      </c>
      <c r="E25" s="2">
        <v>2</v>
      </c>
      <c r="F25" s="2">
        <v>3</v>
      </c>
      <c r="G25" s="2">
        <v>4</v>
      </c>
      <c r="H25" s="2">
        <v>5</v>
      </c>
      <c r="I25" s="2">
        <v>6</v>
      </c>
      <c r="J25" s="2">
        <v>7</v>
      </c>
      <c r="K25" s="2">
        <v>8</v>
      </c>
      <c r="L25" s="2">
        <v>9</v>
      </c>
      <c r="M25" s="2">
        <v>10</v>
      </c>
      <c r="N25" s="4">
        <v>11</v>
      </c>
      <c r="O25" s="2">
        <v>12</v>
      </c>
      <c r="P25" s="2">
        <v>13</v>
      </c>
      <c r="Q25" s="2">
        <v>14</v>
      </c>
      <c r="R25" s="2">
        <v>15</v>
      </c>
      <c r="S25" s="2">
        <v>16</v>
      </c>
      <c r="T25" s="2">
        <v>17</v>
      </c>
      <c r="U25" s="2">
        <v>18</v>
      </c>
      <c r="V25" s="2">
        <v>19</v>
      </c>
      <c r="W25" s="2">
        <v>20</v>
      </c>
    </row>
    <row r="26" spans="2:27" x14ac:dyDescent="0.25">
      <c r="D26" s="2" t="s">
        <v>2</v>
      </c>
      <c r="E26" s="2" t="s">
        <v>12</v>
      </c>
      <c r="F26" s="2" t="s">
        <v>3</v>
      </c>
      <c r="G26" s="2" t="s">
        <v>4</v>
      </c>
      <c r="H26" s="2" t="s">
        <v>5</v>
      </c>
      <c r="I26" s="2" t="s">
        <v>6</v>
      </c>
      <c r="J26" s="2" t="s">
        <v>7</v>
      </c>
      <c r="K26" s="2" t="s">
        <v>8</v>
      </c>
      <c r="L26" s="2" t="s">
        <v>9</v>
      </c>
      <c r="M26" s="2" t="s">
        <v>11</v>
      </c>
      <c r="N26" s="4" t="s">
        <v>16</v>
      </c>
      <c r="O26" s="2" t="s">
        <v>9</v>
      </c>
      <c r="P26" s="2" t="s">
        <v>8</v>
      </c>
      <c r="Q26" s="2" t="s">
        <v>7</v>
      </c>
      <c r="R26" s="2" t="s">
        <v>6</v>
      </c>
      <c r="S26" s="2" t="s">
        <v>5</v>
      </c>
      <c r="T26" s="2" t="s">
        <v>4</v>
      </c>
      <c r="U26" s="2" t="s">
        <v>3</v>
      </c>
      <c r="V26" s="2" t="s">
        <v>12</v>
      </c>
      <c r="W26" s="2" t="s">
        <v>13</v>
      </c>
    </row>
    <row r="27" spans="2:27" x14ac:dyDescent="0.25">
      <c r="B27" t="str">
        <f t="shared" ref="B27:B32" si="1">IF($C27=$D$35,"X","")</f>
        <v/>
      </c>
      <c r="C27" s="1">
        <v>1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  <c r="I27" s="2" t="s">
        <v>23</v>
      </c>
      <c r="J27" s="2" t="s">
        <v>23</v>
      </c>
      <c r="K27" s="2">
        <v>0</v>
      </c>
      <c r="L27" s="2" t="s">
        <v>23</v>
      </c>
      <c r="M27" s="2" t="s">
        <v>14</v>
      </c>
      <c r="N27" s="4">
        <v>1</v>
      </c>
      <c r="O27" s="2">
        <v>0</v>
      </c>
      <c r="P27" s="2">
        <v>1</v>
      </c>
      <c r="Q27" s="2">
        <v>0</v>
      </c>
      <c r="R27" s="2">
        <v>0</v>
      </c>
      <c r="S27" s="2" t="s">
        <v>23</v>
      </c>
      <c r="T27" s="2" t="s">
        <v>23</v>
      </c>
      <c r="U27" s="2" t="s">
        <v>23</v>
      </c>
      <c r="V27" s="2" t="s">
        <v>23</v>
      </c>
      <c r="W27" s="2" t="s">
        <v>17</v>
      </c>
    </row>
    <row r="28" spans="2:27" x14ac:dyDescent="0.25">
      <c r="B28" t="str">
        <f t="shared" si="1"/>
        <v/>
      </c>
      <c r="C28" s="1">
        <v>2</v>
      </c>
      <c r="D28" s="2">
        <v>1</v>
      </c>
      <c r="E28" s="2">
        <v>0</v>
      </c>
      <c r="F28" s="2">
        <v>0</v>
      </c>
      <c r="G28" s="2">
        <v>0</v>
      </c>
      <c r="H28" s="2">
        <v>0</v>
      </c>
      <c r="I28" s="2" t="s">
        <v>23</v>
      </c>
      <c r="J28" s="2">
        <v>0</v>
      </c>
      <c r="K28" s="2">
        <v>0</v>
      </c>
      <c r="L28" s="2" t="s">
        <v>23</v>
      </c>
      <c r="M28" s="2" t="s">
        <v>14</v>
      </c>
      <c r="N28" s="4">
        <v>1</v>
      </c>
      <c r="O28" s="2">
        <v>0</v>
      </c>
      <c r="P28" s="2">
        <v>0</v>
      </c>
      <c r="Q28" s="2" t="s">
        <v>23</v>
      </c>
      <c r="R28" s="2">
        <v>0</v>
      </c>
      <c r="S28" s="2" t="s">
        <v>23</v>
      </c>
      <c r="T28" s="2" t="s">
        <v>23</v>
      </c>
      <c r="U28" s="2" t="s">
        <v>23</v>
      </c>
      <c r="V28" s="2" t="s">
        <v>23</v>
      </c>
      <c r="W28" s="2" t="s">
        <v>17</v>
      </c>
    </row>
    <row r="29" spans="2:27" x14ac:dyDescent="0.25">
      <c r="B29" t="str">
        <f t="shared" si="1"/>
        <v>X</v>
      </c>
      <c r="C29" s="1">
        <v>3</v>
      </c>
      <c r="D29" s="2">
        <v>0</v>
      </c>
      <c r="E29" s="2" t="s">
        <v>23</v>
      </c>
      <c r="F29" s="2" t="s">
        <v>23</v>
      </c>
      <c r="G29" s="2" t="s">
        <v>23</v>
      </c>
      <c r="H29" s="2" t="s">
        <v>23</v>
      </c>
      <c r="I29" s="2">
        <v>0</v>
      </c>
      <c r="J29" s="2" t="s">
        <v>23</v>
      </c>
      <c r="K29" s="2" t="s">
        <v>23</v>
      </c>
      <c r="L29" s="2">
        <v>0</v>
      </c>
      <c r="M29" s="2" t="s">
        <v>14</v>
      </c>
      <c r="N29" s="4">
        <v>0</v>
      </c>
      <c r="O29" s="2" t="s">
        <v>23</v>
      </c>
      <c r="P29" s="2">
        <v>1</v>
      </c>
      <c r="Q29" s="2">
        <v>0</v>
      </c>
      <c r="R29" s="2" t="s">
        <v>23</v>
      </c>
      <c r="S29" s="2">
        <v>0</v>
      </c>
      <c r="T29" s="2">
        <v>0</v>
      </c>
      <c r="U29" s="2">
        <v>0</v>
      </c>
      <c r="V29" s="2">
        <v>0</v>
      </c>
      <c r="W29" s="2" t="s">
        <v>17</v>
      </c>
    </row>
    <row r="30" spans="2:27" x14ac:dyDescent="0.25">
      <c r="B30" t="str">
        <f t="shared" si="1"/>
        <v/>
      </c>
      <c r="C30" s="1">
        <v>4</v>
      </c>
      <c r="D30" s="2">
        <v>0</v>
      </c>
      <c r="E30" s="2" t="s">
        <v>23</v>
      </c>
      <c r="F30" s="2" t="s">
        <v>23</v>
      </c>
      <c r="G30" s="2" t="s">
        <v>23</v>
      </c>
      <c r="H30" s="2" t="s">
        <v>23</v>
      </c>
      <c r="I30" s="2">
        <v>0</v>
      </c>
      <c r="J30" s="2">
        <v>0</v>
      </c>
      <c r="K30" s="2" t="s">
        <v>23</v>
      </c>
      <c r="L30" s="2">
        <v>0</v>
      </c>
      <c r="M30" s="2" t="s">
        <v>14</v>
      </c>
      <c r="N30" s="4">
        <v>0</v>
      </c>
      <c r="O30" s="2" t="s">
        <v>23</v>
      </c>
      <c r="P30" s="2">
        <v>0</v>
      </c>
      <c r="Q30" s="2" t="s">
        <v>23</v>
      </c>
      <c r="R30" s="2" t="s">
        <v>23</v>
      </c>
      <c r="S30" s="2">
        <v>0</v>
      </c>
      <c r="T30" s="2">
        <v>0</v>
      </c>
      <c r="U30" s="2">
        <v>0</v>
      </c>
      <c r="V30" s="2">
        <v>0</v>
      </c>
      <c r="W30" s="2" t="s">
        <v>17</v>
      </c>
    </row>
    <row r="31" spans="2:27" x14ac:dyDescent="0.25">
      <c r="B31" t="str">
        <f t="shared" si="1"/>
        <v/>
      </c>
      <c r="C31" s="1">
        <v>5</v>
      </c>
      <c r="D31" s="2">
        <v>0</v>
      </c>
      <c r="E31" s="2">
        <v>0</v>
      </c>
      <c r="F31" s="2">
        <v>0</v>
      </c>
      <c r="G31" s="2" t="s">
        <v>23</v>
      </c>
      <c r="H31" s="2" t="s">
        <v>23</v>
      </c>
      <c r="I31" s="2">
        <v>0</v>
      </c>
      <c r="J31" s="2" t="s">
        <v>23</v>
      </c>
      <c r="K31" s="2">
        <v>0</v>
      </c>
      <c r="L31" s="2" t="s">
        <v>23</v>
      </c>
      <c r="M31" s="2" t="s">
        <v>14</v>
      </c>
      <c r="N31" s="4">
        <v>1</v>
      </c>
      <c r="O31" s="2">
        <v>0</v>
      </c>
      <c r="P31" s="2" t="s">
        <v>15</v>
      </c>
      <c r="Q31" s="2">
        <v>0</v>
      </c>
      <c r="R31" s="2" t="s">
        <v>23</v>
      </c>
      <c r="S31" s="2">
        <v>0</v>
      </c>
      <c r="T31" s="2">
        <v>0</v>
      </c>
      <c r="U31" s="2" t="s">
        <v>23</v>
      </c>
      <c r="V31" s="2" t="s">
        <v>23</v>
      </c>
      <c r="W31" s="2" t="s">
        <v>17</v>
      </c>
    </row>
    <row r="32" spans="2:27" x14ac:dyDescent="0.25">
      <c r="B32" t="str">
        <f t="shared" si="1"/>
        <v/>
      </c>
      <c r="C32" s="1">
        <v>6</v>
      </c>
      <c r="D32" s="2">
        <v>1</v>
      </c>
      <c r="E32" s="2" t="s">
        <v>23</v>
      </c>
      <c r="F32" s="2" t="s">
        <v>23</v>
      </c>
      <c r="G32" s="2">
        <v>0</v>
      </c>
      <c r="H32" s="2">
        <v>0</v>
      </c>
      <c r="I32" s="2" t="s">
        <v>23</v>
      </c>
      <c r="J32" s="2">
        <v>0</v>
      </c>
      <c r="K32" s="2" t="s">
        <v>23</v>
      </c>
      <c r="L32" s="2">
        <v>0</v>
      </c>
      <c r="M32" s="2" t="s">
        <v>14</v>
      </c>
      <c r="N32" s="4">
        <v>0</v>
      </c>
      <c r="O32" s="2" t="s">
        <v>23</v>
      </c>
      <c r="P32" s="2" t="s">
        <v>15</v>
      </c>
      <c r="Q32" s="2" t="s">
        <v>23</v>
      </c>
      <c r="R32" s="2">
        <v>0</v>
      </c>
      <c r="S32" s="2" t="s">
        <v>23</v>
      </c>
      <c r="T32" s="2" t="s">
        <v>23</v>
      </c>
      <c r="U32" s="2">
        <v>0</v>
      </c>
      <c r="V32" s="2">
        <v>0</v>
      </c>
      <c r="W32" s="2" t="s">
        <v>17</v>
      </c>
    </row>
    <row r="34" spans="3:19" ht="15.75" thickBot="1" x14ac:dyDescent="0.3">
      <c r="H34" s="13" t="s">
        <v>25</v>
      </c>
      <c r="I34" s="13"/>
      <c r="P34" s="15" t="s">
        <v>26</v>
      </c>
      <c r="Q34" s="15"/>
    </row>
    <row r="35" spans="3:19" x14ac:dyDescent="0.25">
      <c r="C35" s="1" t="s">
        <v>27</v>
      </c>
      <c r="D35" s="1">
        <v>3</v>
      </c>
      <c r="F35" s="2" t="s">
        <v>2</v>
      </c>
      <c r="G35" s="11">
        <f>VLOOKUP("X",$B$16:$AA$21,3,FALSE)</f>
        <v>0</v>
      </c>
      <c r="H35" s="5">
        <v>1</v>
      </c>
      <c r="I35" s="6">
        <v>20</v>
      </c>
      <c r="J35" s="11" t="str">
        <f>VLOOKUP("X",$B$16:$AA$21,22,FALSE)</f>
        <v>V</v>
      </c>
      <c r="K35" s="2" t="s">
        <v>13</v>
      </c>
      <c r="N35" s="2" t="s">
        <v>2</v>
      </c>
      <c r="O35" s="11">
        <f>VLOOKUP("X",$B$27:$AA$32,3,FALSE)</f>
        <v>0</v>
      </c>
      <c r="P35" s="5">
        <v>1</v>
      </c>
      <c r="Q35" s="6">
        <v>20</v>
      </c>
      <c r="R35" s="11" t="str">
        <f>VLOOKUP("X",$B$27:$AA$32,22,FALSE)</f>
        <v>V</v>
      </c>
      <c r="S35" s="2" t="s">
        <v>13</v>
      </c>
    </row>
    <row r="36" spans="3:19" x14ac:dyDescent="0.25">
      <c r="F36" s="2" t="s">
        <v>12</v>
      </c>
      <c r="G36" s="11" t="str">
        <f>VLOOKUP("X",$B$16:$AA$21,4,FALSE)</f>
        <v>H</v>
      </c>
      <c r="H36" s="7">
        <v>2</v>
      </c>
      <c r="I36" s="8">
        <v>19</v>
      </c>
      <c r="J36" s="11">
        <f>VLOOKUP("X",$B$16:$AA$21,21,FALSE)</f>
        <v>1</v>
      </c>
      <c r="K36" s="2" t="s">
        <v>12</v>
      </c>
      <c r="N36" s="2" t="s">
        <v>12</v>
      </c>
      <c r="O36" s="11" t="str">
        <f>VLOOKUP("X",$B$27:$AA$32,4,FALSE)</f>
        <v>L</v>
      </c>
      <c r="P36" s="7">
        <v>2</v>
      </c>
      <c r="Q36" s="8">
        <v>19</v>
      </c>
      <c r="R36" s="11">
        <f>VLOOKUP("X",$B$27:$AA$32,21,FALSE)</f>
        <v>0</v>
      </c>
      <c r="S36" s="2" t="s">
        <v>12</v>
      </c>
    </row>
    <row r="37" spans="3:19" x14ac:dyDescent="0.25">
      <c r="F37" s="2" t="s">
        <v>3</v>
      </c>
      <c r="G37" s="11" t="str">
        <f>VLOOKUP("X",$B$16:$AA$21,5,FALSE)</f>
        <v>H</v>
      </c>
      <c r="H37" s="7">
        <v>3</v>
      </c>
      <c r="I37" s="8">
        <v>18</v>
      </c>
      <c r="J37" s="11">
        <f>VLOOKUP("X",$B$16:$AA$21,20,FALSE)</f>
        <v>1</v>
      </c>
      <c r="K37" s="2" t="s">
        <v>3</v>
      </c>
      <c r="N37" s="2" t="s">
        <v>3</v>
      </c>
      <c r="O37" s="11" t="str">
        <f>VLOOKUP("X",$B$27:$AA$32,5,FALSE)</f>
        <v>L</v>
      </c>
      <c r="P37" s="7">
        <v>3</v>
      </c>
      <c r="Q37" s="8">
        <v>18</v>
      </c>
      <c r="R37" s="11">
        <f>VLOOKUP("X",$B$27:$AA$32,20,FALSE)</f>
        <v>0</v>
      </c>
      <c r="S37" s="2" t="s">
        <v>3</v>
      </c>
    </row>
    <row r="38" spans="3:19" x14ac:dyDescent="0.25">
      <c r="F38" s="2" t="s">
        <v>4</v>
      </c>
      <c r="G38" s="11" t="str">
        <f>VLOOKUP("X",$B$16:$AA$21,6,FALSE)</f>
        <v>H</v>
      </c>
      <c r="H38" s="7">
        <v>4</v>
      </c>
      <c r="I38" s="8">
        <v>17</v>
      </c>
      <c r="J38" s="11">
        <f>VLOOKUP("X",$B$16:$AA$21,19,FALSE)</f>
        <v>1</v>
      </c>
      <c r="K38" s="2" t="s">
        <v>4</v>
      </c>
      <c r="N38" s="2" t="s">
        <v>4</v>
      </c>
      <c r="O38" s="11" t="str">
        <f>VLOOKUP("X",$B$27:$AA$32,6,FALSE)</f>
        <v>L</v>
      </c>
      <c r="P38" s="7">
        <v>4</v>
      </c>
      <c r="Q38" s="8">
        <v>17</v>
      </c>
      <c r="R38" s="11">
        <f>VLOOKUP("X",$B$27:$AA$32,19,FALSE)</f>
        <v>0</v>
      </c>
      <c r="S38" s="2" t="s">
        <v>4</v>
      </c>
    </row>
    <row r="39" spans="3:19" x14ac:dyDescent="0.25">
      <c r="F39" s="2" t="s">
        <v>5</v>
      </c>
      <c r="G39" s="11" t="str">
        <f>VLOOKUP("X",$B$16:$AA$21,7,FALSE)</f>
        <v>H</v>
      </c>
      <c r="H39" s="7">
        <v>5</v>
      </c>
      <c r="I39" s="8">
        <v>16</v>
      </c>
      <c r="J39" s="11">
        <f>VLOOKUP("X",$B$16:$AA$21,18,FALSE)</f>
        <v>1</v>
      </c>
      <c r="K39" s="2" t="s">
        <v>5</v>
      </c>
      <c r="N39" s="2" t="s">
        <v>5</v>
      </c>
      <c r="O39" s="11" t="str">
        <f>VLOOKUP("X",$B$27:$AA$32,7,FALSE)</f>
        <v>L</v>
      </c>
      <c r="P39" s="7">
        <v>5</v>
      </c>
      <c r="Q39" s="8">
        <v>16</v>
      </c>
      <c r="R39" s="11">
        <f>VLOOKUP("X",$B$27:$AA$32,18,FALSE)</f>
        <v>0</v>
      </c>
      <c r="S39" s="2" t="s">
        <v>5</v>
      </c>
    </row>
    <row r="40" spans="3:19" x14ac:dyDescent="0.25">
      <c r="F40" s="2" t="s">
        <v>6</v>
      </c>
      <c r="G40" s="11">
        <f>VLOOKUP("X",$B$16:$AA$21,8,FALSE)</f>
        <v>1</v>
      </c>
      <c r="H40" s="7">
        <v>6</v>
      </c>
      <c r="I40" s="8">
        <v>15</v>
      </c>
      <c r="J40" s="11" t="str">
        <f>VLOOKUP("X",$B$16:$AA$21,17,FALSE)</f>
        <v>H</v>
      </c>
      <c r="K40" s="2" t="s">
        <v>6</v>
      </c>
      <c r="N40" s="2" t="s">
        <v>6</v>
      </c>
      <c r="O40" s="11">
        <f>VLOOKUP("X",$B$27:$AA$32,8,FALSE)</f>
        <v>0</v>
      </c>
      <c r="P40" s="7">
        <v>6</v>
      </c>
      <c r="Q40" s="8">
        <v>15</v>
      </c>
      <c r="R40" s="11" t="str">
        <f>VLOOKUP("X",$B$27:$AA$32,17,FALSE)</f>
        <v>L</v>
      </c>
      <c r="S40" s="2" t="s">
        <v>6</v>
      </c>
    </row>
    <row r="41" spans="3:19" x14ac:dyDescent="0.25">
      <c r="F41" s="2" t="s">
        <v>7</v>
      </c>
      <c r="G41" s="11" t="str">
        <f>VLOOKUP("X",$B$16:$AA$21,9,FALSE)</f>
        <v>H</v>
      </c>
      <c r="H41" s="7">
        <v>7</v>
      </c>
      <c r="I41" s="8">
        <v>14</v>
      </c>
      <c r="J41" s="11">
        <f>VLOOKUP("X",$B$16:$AA$21,16,FALSE)</f>
        <v>1</v>
      </c>
      <c r="K41" s="2" t="s">
        <v>7</v>
      </c>
      <c r="N41" s="2" t="s">
        <v>7</v>
      </c>
      <c r="O41" s="11" t="str">
        <f>VLOOKUP("X",$B$27:$AA$32,9,FALSE)</f>
        <v>L</v>
      </c>
      <c r="P41" s="7">
        <v>7</v>
      </c>
      <c r="Q41" s="8">
        <v>14</v>
      </c>
      <c r="R41" s="11">
        <f>VLOOKUP("X",$B$27:$AA$32,16,FALSE)</f>
        <v>0</v>
      </c>
      <c r="S41" s="2" t="s">
        <v>7</v>
      </c>
    </row>
    <row r="42" spans="3:19" x14ac:dyDescent="0.25">
      <c r="F42" s="2" t="s">
        <v>8</v>
      </c>
      <c r="G42" s="11" t="str">
        <f>VLOOKUP("X",$B$16:$AA$21,10,FALSE)</f>
        <v>H</v>
      </c>
      <c r="H42" s="7">
        <v>8</v>
      </c>
      <c r="I42" s="8">
        <v>13</v>
      </c>
      <c r="J42" s="11">
        <f>VLOOKUP("X",$B$16:$AA$21,15,FALSE)</f>
        <v>1</v>
      </c>
      <c r="K42" s="2" t="s">
        <v>8</v>
      </c>
      <c r="N42" s="2" t="s">
        <v>8</v>
      </c>
      <c r="O42" s="11" t="str">
        <f>VLOOKUP("X",$B$27:$AA$32,10,FALSE)</f>
        <v>L</v>
      </c>
      <c r="P42" s="7">
        <v>8</v>
      </c>
      <c r="Q42" s="8">
        <v>13</v>
      </c>
      <c r="R42" s="11">
        <f>VLOOKUP("X",$B$27:$AA$32,15,FALSE)</f>
        <v>1</v>
      </c>
      <c r="S42" s="2" t="s">
        <v>8</v>
      </c>
    </row>
    <row r="43" spans="3:19" x14ac:dyDescent="0.25">
      <c r="F43" s="2" t="s">
        <v>9</v>
      </c>
      <c r="G43" s="11">
        <f>VLOOKUP("X",$B$16:$AA$21,11,FALSE)</f>
        <v>1</v>
      </c>
      <c r="H43" s="7">
        <v>9</v>
      </c>
      <c r="I43" s="8">
        <v>12</v>
      </c>
      <c r="J43" s="11" t="str">
        <f>VLOOKUP("X",$B$16:$AA$21,14,FALSE)</f>
        <v>H</v>
      </c>
      <c r="K43" s="2" t="s">
        <v>9</v>
      </c>
      <c r="N43" s="2" t="s">
        <v>9</v>
      </c>
      <c r="O43" s="11">
        <f>VLOOKUP("X",$B$27:$AA$32,11,FALSE)</f>
        <v>0</v>
      </c>
      <c r="P43" s="7">
        <v>9</v>
      </c>
      <c r="Q43" s="8">
        <v>12</v>
      </c>
      <c r="R43" s="11" t="str">
        <f>VLOOKUP("X",$B$27:$AA$32,14,FALSE)</f>
        <v>L</v>
      </c>
      <c r="S43" s="2" t="s">
        <v>9</v>
      </c>
    </row>
    <row r="44" spans="3:19" ht="15.75" thickBot="1" x14ac:dyDescent="0.3">
      <c r="F44" s="2" t="s">
        <v>11</v>
      </c>
      <c r="G44" s="11" t="str">
        <f>VLOOKUP("X",$B$16:$AA$21,12,FALSE)</f>
        <v>G</v>
      </c>
      <c r="H44" s="9">
        <v>10</v>
      </c>
      <c r="I44" s="10">
        <v>11</v>
      </c>
      <c r="J44" s="11">
        <f>VLOOKUP("X",$B$16:$AA$21,13,FALSE)</f>
        <v>0</v>
      </c>
      <c r="K44" s="2" t="s">
        <v>16</v>
      </c>
      <c r="N44" s="2" t="s">
        <v>11</v>
      </c>
      <c r="O44" s="11" t="str">
        <f>VLOOKUP("X",$B$27:$AA$32,12,FALSE)</f>
        <v>G</v>
      </c>
      <c r="P44" s="9">
        <v>10</v>
      </c>
      <c r="Q44" s="10">
        <v>11</v>
      </c>
      <c r="R44" s="11">
        <f>VLOOKUP("X",$B$27:$AA$32,13,FALSE)</f>
        <v>0</v>
      </c>
      <c r="S44" s="2" t="s">
        <v>16</v>
      </c>
    </row>
  </sheetData>
  <mergeCells count="8">
    <mergeCell ref="H34:I34"/>
    <mergeCell ref="P34:Q34"/>
    <mergeCell ref="D2:M2"/>
    <mergeCell ref="N2:W2"/>
    <mergeCell ref="D13:M13"/>
    <mergeCell ref="N13:W13"/>
    <mergeCell ref="D24:M24"/>
    <mergeCell ref="N24:W24"/>
  </mergeCells>
  <dataValidations count="1">
    <dataValidation type="list" allowBlank="1" showInputMessage="1" showErrorMessage="1" sqref="D35" xr:uid="{76592424-21D1-4A9C-9873-4496D1F2673F}">
      <formula1>$C$27:$C$32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0384F-8489-498D-BBFD-0F17EBEC2346}">
  <dimension ref="B1:AA51"/>
  <sheetViews>
    <sheetView topLeftCell="A22" workbookViewId="0">
      <selection activeCell="P33" sqref="P33"/>
    </sheetView>
  </sheetViews>
  <sheetFormatPr defaultRowHeight="15" x14ac:dyDescent="0.25"/>
  <cols>
    <col min="1" max="2" width="4.5703125" customWidth="1"/>
    <col min="3" max="3" width="9.140625" style="1"/>
    <col min="4" max="27" width="6" style="2" customWidth="1"/>
  </cols>
  <sheetData>
    <row r="1" spans="3:27" x14ac:dyDescent="0.25">
      <c r="C1" s="3" t="s">
        <v>22</v>
      </c>
    </row>
    <row r="2" spans="3:27" x14ac:dyDescent="0.25">
      <c r="D2" s="13" t="s">
        <v>20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 t="s">
        <v>21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2"/>
      <c r="AA2" s="12"/>
    </row>
    <row r="3" spans="3:27" x14ac:dyDescent="0.25">
      <c r="C3" s="1" t="s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4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/>
      <c r="AA3"/>
    </row>
    <row r="4" spans="3:27" x14ac:dyDescent="0.25">
      <c r="D4" s="2" t="s">
        <v>1</v>
      </c>
      <c r="E4" s="2" t="s">
        <v>2</v>
      </c>
      <c r="F4" s="2" t="s">
        <v>12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8</v>
      </c>
      <c r="M4" s="2" t="s">
        <v>9</v>
      </c>
      <c r="N4" s="2" t="s">
        <v>11</v>
      </c>
      <c r="O4" s="4" t="s">
        <v>16</v>
      </c>
      <c r="P4" s="2" t="s">
        <v>9</v>
      </c>
      <c r="Q4" s="2" t="s">
        <v>8</v>
      </c>
      <c r="R4" s="2" t="s">
        <v>7</v>
      </c>
      <c r="S4" s="2" t="s">
        <v>6</v>
      </c>
      <c r="T4" s="2" t="s">
        <v>5</v>
      </c>
      <c r="U4" s="2" t="s">
        <v>4</v>
      </c>
      <c r="V4" s="2" t="s">
        <v>3</v>
      </c>
      <c r="W4" s="2" t="s">
        <v>12</v>
      </c>
      <c r="X4" s="2" t="s">
        <v>10</v>
      </c>
      <c r="Y4" s="2" t="s">
        <v>13</v>
      </c>
      <c r="Z4"/>
      <c r="AA4"/>
    </row>
    <row r="5" spans="3:27" x14ac:dyDescent="0.25">
      <c r="C5" s="1">
        <v>1</v>
      </c>
      <c r="E5" s="2">
        <v>1</v>
      </c>
      <c r="H5" s="2" t="s">
        <v>18</v>
      </c>
      <c r="I5" s="2" t="s">
        <v>18</v>
      </c>
      <c r="J5" s="2" t="s">
        <v>19</v>
      </c>
      <c r="K5" s="2" t="s">
        <v>19</v>
      </c>
      <c r="L5" s="2" t="s">
        <v>18</v>
      </c>
      <c r="M5" s="2" t="s">
        <v>19</v>
      </c>
      <c r="N5" s="2" t="s">
        <v>14</v>
      </c>
      <c r="O5" s="4">
        <v>1</v>
      </c>
      <c r="P5" s="2" t="s">
        <v>19</v>
      </c>
      <c r="Q5" s="2" t="s">
        <v>18</v>
      </c>
      <c r="R5" s="2" t="s">
        <v>19</v>
      </c>
      <c r="S5" s="2" t="s">
        <v>19</v>
      </c>
      <c r="T5" s="2" t="s">
        <v>18</v>
      </c>
      <c r="U5" s="2" t="s">
        <v>18</v>
      </c>
      <c r="X5" s="2" t="s">
        <v>15</v>
      </c>
      <c r="Y5" s="2" t="s">
        <v>17</v>
      </c>
      <c r="Z5"/>
      <c r="AA5"/>
    </row>
    <row r="6" spans="3:27" x14ac:dyDescent="0.25">
      <c r="C6" s="1">
        <v>2</v>
      </c>
      <c r="E6" s="2">
        <v>1</v>
      </c>
      <c r="H6" s="2" t="s">
        <v>18</v>
      </c>
      <c r="I6" s="2" t="s">
        <v>18</v>
      </c>
      <c r="J6" s="2" t="s">
        <v>19</v>
      </c>
      <c r="K6" s="2" t="s">
        <v>18</v>
      </c>
      <c r="L6" s="2" t="s">
        <v>18</v>
      </c>
      <c r="M6" s="2" t="s">
        <v>19</v>
      </c>
      <c r="N6" s="2" t="s">
        <v>14</v>
      </c>
      <c r="O6" s="4">
        <v>1</v>
      </c>
      <c r="P6" s="2" t="s">
        <v>19</v>
      </c>
      <c r="Q6" s="2" t="s">
        <v>18</v>
      </c>
      <c r="R6" s="2" t="s">
        <v>18</v>
      </c>
      <c r="S6" s="2" t="s">
        <v>19</v>
      </c>
      <c r="T6" s="2" t="s">
        <v>18</v>
      </c>
      <c r="U6" s="2" t="s">
        <v>18</v>
      </c>
      <c r="X6" s="2" t="s">
        <v>15</v>
      </c>
      <c r="Y6" s="2" t="s">
        <v>17</v>
      </c>
      <c r="Z6"/>
      <c r="AA6"/>
    </row>
    <row r="7" spans="3:27" x14ac:dyDescent="0.25">
      <c r="C7" s="1">
        <v>3</v>
      </c>
      <c r="E7" s="2">
        <v>0</v>
      </c>
      <c r="H7" s="2" t="s">
        <v>19</v>
      </c>
      <c r="I7" s="2" t="s">
        <v>19</v>
      </c>
      <c r="J7" s="2" t="s">
        <v>18</v>
      </c>
      <c r="K7" s="2" t="s">
        <v>18</v>
      </c>
      <c r="L7" s="2" t="s">
        <v>19</v>
      </c>
      <c r="M7" s="2" t="s">
        <v>18</v>
      </c>
      <c r="N7" s="2" t="s">
        <v>14</v>
      </c>
      <c r="O7" s="4">
        <v>0</v>
      </c>
      <c r="P7" s="2" t="s">
        <v>18</v>
      </c>
      <c r="Q7" s="2" t="s">
        <v>19</v>
      </c>
      <c r="R7" s="2" t="s">
        <v>18</v>
      </c>
      <c r="S7" s="2" t="s">
        <v>18</v>
      </c>
      <c r="T7" s="2" t="s">
        <v>19</v>
      </c>
      <c r="U7" s="2" t="s">
        <v>19</v>
      </c>
      <c r="X7" s="2" t="s">
        <v>15</v>
      </c>
      <c r="Y7" s="2" t="s">
        <v>17</v>
      </c>
      <c r="Z7"/>
      <c r="AA7"/>
    </row>
    <row r="8" spans="3:27" x14ac:dyDescent="0.25">
      <c r="C8" s="1">
        <v>4</v>
      </c>
      <c r="E8" s="2">
        <v>0</v>
      </c>
      <c r="H8" s="2" t="s">
        <v>19</v>
      </c>
      <c r="I8" s="2" t="s">
        <v>19</v>
      </c>
      <c r="J8" s="2" t="s">
        <v>18</v>
      </c>
      <c r="K8" s="2" t="s">
        <v>19</v>
      </c>
      <c r="L8" s="2" t="s">
        <v>19</v>
      </c>
      <c r="M8" s="2" t="s">
        <v>18</v>
      </c>
      <c r="N8" s="2" t="s">
        <v>14</v>
      </c>
      <c r="O8" s="4">
        <v>0</v>
      </c>
      <c r="P8" s="2" t="s">
        <v>18</v>
      </c>
      <c r="Q8" s="2" t="s">
        <v>19</v>
      </c>
      <c r="R8" s="2" t="s">
        <v>19</v>
      </c>
      <c r="S8" s="2" t="s">
        <v>18</v>
      </c>
      <c r="T8" s="2" t="s">
        <v>19</v>
      </c>
      <c r="U8" s="2" t="s">
        <v>19</v>
      </c>
      <c r="X8" s="2" t="s">
        <v>15</v>
      </c>
      <c r="Y8" s="2" t="s">
        <v>17</v>
      </c>
      <c r="Z8"/>
      <c r="AA8"/>
    </row>
    <row r="9" spans="3:27" x14ac:dyDescent="0.25">
      <c r="C9" s="1">
        <v>5</v>
      </c>
      <c r="E9" s="2">
        <v>0</v>
      </c>
      <c r="H9" s="2" t="s">
        <v>19</v>
      </c>
      <c r="I9" s="2" t="s">
        <v>19</v>
      </c>
      <c r="J9" s="2" t="s">
        <v>18</v>
      </c>
      <c r="K9" s="2" t="s">
        <v>18</v>
      </c>
      <c r="L9" s="2" t="s">
        <v>18</v>
      </c>
      <c r="M9" s="2" t="s">
        <v>19</v>
      </c>
      <c r="N9" s="2" t="s">
        <v>14</v>
      </c>
      <c r="O9" s="4">
        <v>1</v>
      </c>
      <c r="P9" s="2" t="s">
        <v>19</v>
      </c>
      <c r="Q9" s="2" t="s">
        <v>18</v>
      </c>
      <c r="R9" s="2" t="s">
        <v>18</v>
      </c>
      <c r="S9" s="2" t="s">
        <v>18</v>
      </c>
      <c r="T9" s="2" t="s">
        <v>19</v>
      </c>
      <c r="U9" s="2" t="s">
        <v>19</v>
      </c>
      <c r="X9" s="2" t="s">
        <v>15</v>
      </c>
      <c r="Y9" s="2" t="s">
        <v>17</v>
      </c>
      <c r="Z9"/>
      <c r="AA9"/>
    </row>
    <row r="10" spans="3:27" x14ac:dyDescent="0.25">
      <c r="C10" s="1">
        <v>6</v>
      </c>
      <c r="E10" s="2">
        <v>1</v>
      </c>
      <c r="H10" s="2" t="s">
        <v>18</v>
      </c>
      <c r="I10" s="2" t="s">
        <v>18</v>
      </c>
      <c r="J10" s="2" t="s">
        <v>19</v>
      </c>
      <c r="K10" s="2" t="s">
        <v>19</v>
      </c>
      <c r="L10" s="2" t="s">
        <v>19</v>
      </c>
      <c r="M10" s="2" t="s">
        <v>18</v>
      </c>
      <c r="N10" s="2" t="s">
        <v>14</v>
      </c>
      <c r="O10" s="4">
        <v>0</v>
      </c>
      <c r="P10" s="2" t="s">
        <v>18</v>
      </c>
      <c r="Q10" s="2" t="s">
        <v>19</v>
      </c>
      <c r="R10" s="2" t="s">
        <v>19</v>
      </c>
      <c r="S10" s="2" t="s">
        <v>19</v>
      </c>
      <c r="T10" s="2" t="s">
        <v>18</v>
      </c>
      <c r="U10" s="2" t="s">
        <v>18</v>
      </c>
      <c r="X10" s="2" t="s">
        <v>15</v>
      </c>
      <c r="Y10" s="2" t="s">
        <v>17</v>
      </c>
      <c r="Z10"/>
      <c r="AA10"/>
    </row>
    <row r="11" spans="3:27" x14ac:dyDescent="0.25">
      <c r="C11" s="1">
        <v>7</v>
      </c>
      <c r="D11" s="2">
        <v>1</v>
      </c>
      <c r="F11" s="2" t="s">
        <v>19</v>
      </c>
      <c r="G11" s="2" t="s">
        <v>19</v>
      </c>
      <c r="N11" s="2" t="s">
        <v>14</v>
      </c>
      <c r="O11" s="4" t="s">
        <v>15</v>
      </c>
      <c r="V11" s="2" t="s">
        <v>19</v>
      </c>
      <c r="W11" s="2" t="s">
        <v>19</v>
      </c>
      <c r="X11" s="2" t="s">
        <v>15</v>
      </c>
      <c r="Y11" s="2" t="s">
        <v>17</v>
      </c>
      <c r="Z11"/>
      <c r="AA11"/>
    </row>
    <row r="12" spans="3:27" x14ac:dyDescent="0.25">
      <c r="C12" s="1">
        <v>8</v>
      </c>
      <c r="D12" s="2">
        <v>0</v>
      </c>
      <c r="F12" s="2" t="s">
        <v>18</v>
      </c>
      <c r="G12" s="2" t="s">
        <v>18</v>
      </c>
      <c r="N12" s="2" t="s">
        <v>14</v>
      </c>
      <c r="O12" s="4" t="s">
        <v>15</v>
      </c>
      <c r="V12" s="2" t="s">
        <v>18</v>
      </c>
      <c r="W12" s="2" t="s">
        <v>18</v>
      </c>
      <c r="X12" s="2" t="s">
        <v>15</v>
      </c>
      <c r="Y12" s="2" t="s">
        <v>17</v>
      </c>
      <c r="Z12"/>
      <c r="AA12"/>
    </row>
    <row r="14" spans="3:27" x14ac:dyDescent="0.25">
      <c r="C14" s="3" t="s">
        <v>25</v>
      </c>
    </row>
    <row r="15" spans="3:27" x14ac:dyDescent="0.25">
      <c r="D15" s="13" t="s">
        <v>20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 t="s">
        <v>21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2"/>
      <c r="AA15" s="12"/>
    </row>
    <row r="16" spans="3:27" x14ac:dyDescent="0.25">
      <c r="C16" s="1" t="s">
        <v>0</v>
      </c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2">
        <v>6</v>
      </c>
      <c r="J16" s="2">
        <v>7</v>
      </c>
      <c r="K16" s="2">
        <v>8</v>
      </c>
      <c r="L16" s="2">
        <v>9</v>
      </c>
      <c r="M16" s="2">
        <v>10</v>
      </c>
      <c r="N16" s="2">
        <v>11</v>
      </c>
      <c r="O16" s="4">
        <v>12</v>
      </c>
      <c r="P16" s="2">
        <v>13</v>
      </c>
      <c r="Q16" s="2">
        <v>14</v>
      </c>
      <c r="R16" s="2">
        <v>15</v>
      </c>
      <c r="S16" s="2">
        <v>16</v>
      </c>
      <c r="T16" s="2">
        <v>17</v>
      </c>
      <c r="U16" s="2">
        <v>18</v>
      </c>
      <c r="V16" s="2">
        <v>19</v>
      </c>
      <c r="W16" s="2">
        <v>20</v>
      </c>
      <c r="X16" s="2">
        <v>21</v>
      </c>
      <c r="Y16" s="2">
        <v>22</v>
      </c>
      <c r="Z16"/>
      <c r="AA16"/>
    </row>
    <row r="17" spans="2:27" x14ac:dyDescent="0.25">
      <c r="D17" s="2" t="s">
        <v>1</v>
      </c>
      <c r="E17" s="2" t="s">
        <v>2</v>
      </c>
      <c r="F17" s="2" t="s">
        <v>12</v>
      </c>
      <c r="G17" s="2" t="s">
        <v>3</v>
      </c>
      <c r="H17" s="2" t="s">
        <v>4</v>
      </c>
      <c r="I17" s="2" t="s">
        <v>5</v>
      </c>
      <c r="J17" s="2" t="s">
        <v>6</v>
      </c>
      <c r="K17" s="2" t="s">
        <v>7</v>
      </c>
      <c r="L17" s="2" t="s">
        <v>8</v>
      </c>
      <c r="M17" s="2" t="s">
        <v>9</v>
      </c>
      <c r="N17" s="2" t="s">
        <v>11</v>
      </c>
      <c r="O17" s="4" t="s">
        <v>16</v>
      </c>
      <c r="P17" s="2" t="s">
        <v>9</v>
      </c>
      <c r="Q17" s="2" t="s">
        <v>8</v>
      </c>
      <c r="R17" s="2" t="s">
        <v>7</v>
      </c>
      <c r="S17" s="2" t="s">
        <v>6</v>
      </c>
      <c r="T17" s="2" t="s">
        <v>5</v>
      </c>
      <c r="U17" s="2" t="s">
        <v>4</v>
      </c>
      <c r="V17" s="2" t="s">
        <v>3</v>
      </c>
      <c r="W17" s="2" t="s">
        <v>12</v>
      </c>
      <c r="X17" s="2" t="s">
        <v>10</v>
      </c>
      <c r="Y17" s="2" t="s">
        <v>13</v>
      </c>
      <c r="Z17"/>
      <c r="AA17"/>
    </row>
    <row r="18" spans="2:27" x14ac:dyDescent="0.25">
      <c r="B18" t="str">
        <f>IF($C18=$D$41,"X","")</f>
        <v/>
      </c>
      <c r="C18" s="1">
        <v>1</v>
      </c>
      <c r="D18" s="2" t="s">
        <v>15</v>
      </c>
      <c r="E18" s="2">
        <v>1</v>
      </c>
      <c r="F18" s="2" t="s">
        <v>15</v>
      </c>
      <c r="G18" s="2" t="s">
        <v>15</v>
      </c>
      <c r="H18" s="2">
        <v>1</v>
      </c>
      <c r="I18" s="2">
        <v>1</v>
      </c>
      <c r="J18" s="2" t="s">
        <v>24</v>
      </c>
      <c r="K18" s="2" t="s">
        <v>24</v>
      </c>
      <c r="L18" s="2">
        <v>1</v>
      </c>
      <c r="M18" s="2" t="s">
        <v>24</v>
      </c>
      <c r="N18" s="2" t="s">
        <v>14</v>
      </c>
      <c r="O18" s="4">
        <v>1</v>
      </c>
      <c r="P18" s="2">
        <v>1</v>
      </c>
      <c r="Q18" s="2" t="s">
        <v>24</v>
      </c>
      <c r="R18" s="2">
        <v>1</v>
      </c>
      <c r="S18" s="2">
        <v>1</v>
      </c>
      <c r="T18" s="2" t="s">
        <v>24</v>
      </c>
      <c r="U18" s="2" t="s">
        <v>24</v>
      </c>
      <c r="V18" s="2" t="s">
        <v>15</v>
      </c>
      <c r="W18" s="2" t="s">
        <v>15</v>
      </c>
      <c r="X18" s="2" t="s">
        <v>15</v>
      </c>
      <c r="Y18" s="2" t="s">
        <v>17</v>
      </c>
      <c r="Z18"/>
      <c r="AA18"/>
    </row>
    <row r="19" spans="2:27" x14ac:dyDescent="0.25">
      <c r="B19" t="str">
        <f t="shared" ref="B19:B25" si="0">IF($C19=$D$41,"X","")</f>
        <v/>
      </c>
      <c r="C19" s="1">
        <v>2</v>
      </c>
      <c r="D19" s="2" t="s">
        <v>15</v>
      </c>
      <c r="E19" s="2">
        <v>1</v>
      </c>
      <c r="F19" s="2" t="s">
        <v>15</v>
      </c>
      <c r="G19" s="2" t="s">
        <v>15</v>
      </c>
      <c r="H19" s="2">
        <v>1</v>
      </c>
      <c r="I19" s="2">
        <v>1</v>
      </c>
      <c r="J19" s="2" t="s">
        <v>24</v>
      </c>
      <c r="K19" s="2">
        <v>1</v>
      </c>
      <c r="L19" s="2">
        <v>1</v>
      </c>
      <c r="M19" s="2" t="s">
        <v>24</v>
      </c>
      <c r="N19" s="2" t="s">
        <v>14</v>
      </c>
      <c r="O19" s="4">
        <v>1</v>
      </c>
      <c r="P19" s="2">
        <v>1</v>
      </c>
      <c r="Q19" s="2" t="s">
        <v>24</v>
      </c>
      <c r="R19" s="2" t="s">
        <v>24</v>
      </c>
      <c r="S19" s="2">
        <v>1</v>
      </c>
      <c r="T19" s="2" t="s">
        <v>24</v>
      </c>
      <c r="U19" s="2" t="s">
        <v>24</v>
      </c>
      <c r="V19" s="2" t="s">
        <v>15</v>
      </c>
      <c r="W19" s="2" t="s">
        <v>15</v>
      </c>
      <c r="X19" s="2" t="s">
        <v>15</v>
      </c>
      <c r="Y19" s="2" t="s">
        <v>17</v>
      </c>
      <c r="Z19"/>
      <c r="AA19"/>
    </row>
    <row r="20" spans="2:27" x14ac:dyDescent="0.25">
      <c r="B20" t="str">
        <f t="shared" si="0"/>
        <v/>
      </c>
      <c r="C20" s="1">
        <v>3</v>
      </c>
      <c r="D20" s="2" t="s">
        <v>15</v>
      </c>
      <c r="E20" s="2">
        <v>0</v>
      </c>
      <c r="F20" s="2" t="s">
        <v>15</v>
      </c>
      <c r="G20" s="2" t="s">
        <v>15</v>
      </c>
      <c r="H20" s="2" t="s">
        <v>24</v>
      </c>
      <c r="I20" s="2" t="s">
        <v>24</v>
      </c>
      <c r="J20" s="2">
        <v>1</v>
      </c>
      <c r="K20" s="2">
        <v>1</v>
      </c>
      <c r="L20" s="2" t="s">
        <v>24</v>
      </c>
      <c r="M20" s="2">
        <v>1</v>
      </c>
      <c r="N20" s="2" t="s">
        <v>14</v>
      </c>
      <c r="O20" s="4">
        <v>0</v>
      </c>
      <c r="P20" s="2" t="s">
        <v>24</v>
      </c>
      <c r="Q20" s="2">
        <v>1</v>
      </c>
      <c r="R20" s="2" t="s">
        <v>24</v>
      </c>
      <c r="S20" s="2" t="s">
        <v>24</v>
      </c>
      <c r="T20" s="2">
        <v>1</v>
      </c>
      <c r="U20" s="2">
        <v>1</v>
      </c>
      <c r="V20" s="2" t="s">
        <v>15</v>
      </c>
      <c r="W20" s="2" t="s">
        <v>15</v>
      </c>
      <c r="X20" s="2" t="s">
        <v>15</v>
      </c>
      <c r="Y20" s="2" t="s">
        <v>17</v>
      </c>
      <c r="Z20"/>
      <c r="AA20"/>
    </row>
    <row r="21" spans="2:27" x14ac:dyDescent="0.25">
      <c r="B21" t="str">
        <f t="shared" si="0"/>
        <v/>
      </c>
      <c r="C21" s="1">
        <v>4</v>
      </c>
      <c r="D21" s="2" t="s">
        <v>15</v>
      </c>
      <c r="E21" s="2">
        <v>0</v>
      </c>
      <c r="F21" s="2" t="s">
        <v>15</v>
      </c>
      <c r="G21" s="2" t="s">
        <v>15</v>
      </c>
      <c r="H21" s="2" t="s">
        <v>24</v>
      </c>
      <c r="I21" s="2" t="s">
        <v>24</v>
      </c>
      <c r="J21" s="2">
        <v>1</v>
      </c>
      <c r="K21" s="2" t="s">
        <v>24</v>
      </c>
      <c r="L21" s="2" t="s">
        <v>24</v>
      </c>
      <c r="M21" s="2">
        <v>1</v>
      </c>
      <c r="N21" s="2" t="s">
        <v>14</v>
      </c>
      <c r="O21" s="4">
        <v>0</v>
      </c>
      <c r="P21" s="2" t="s">
        <v>24</v>
      </c>
      <c r="Q21" s="2">
        <v>1</v>
      </c>
      <c r="R21" s="2">
        <v>1</v>
      </c>
      <c r="S21" s="2" t="s">
        <v>24</v>
      </c>
      <c r="T21" s="2">
        <v>1</v>
      </c>
      <c r="U21" s="2">
        <v>1</v>
      </c>
      <c r="V21" s="2" t="s">
        <v>15</v>
      </c>
      <c r="W21" s="2" t="s">
        <v>15</v>
      </c>
      <c r="X21" s="2" t="s">
        <v>15</v>
      </c>
      <c r="Y21" s="2" t="s">
        <v>17</v>
      </c>
      <c r="Z21"/>
      <c r="AA21"/>
    </row>
    <row r="22" spans="2:27" x14ac:dyDescent="0.25">
      <c r="B22" t="str">
        <f t="shared" si="0"/>
        <v/>
      </c>
      <c r="C22" s="1">
        <v>5</v>
      </c>
      <c r="D22" s="2" t="s">
        <v>15</v>
      </c>
      <c r="E22" s="2">
        <v>0</v>
      </c>
      <c r="F22" s="2" t="s">
        <v>15</v>
      </c>
      <c r="G22" s="2" t="s">
        <v>15</v>
      </c>
      <c r="H22" s="2" t="s">
        <v>24</v>
      </c>
      <c r="I22" s="2" t="s">
        <v>24</v>
      </c>
      <c r="J22" s="2">
        <v>1</v>
      </c>
      <c r="K22" s="2">
        <v>1</v>
      </c>
      <c r="L22" s="2">
        <v>1</v>
      </c>
      <c r="M22" s="2" t="s">
        <v>24</v>
      </c>
      <c r="N22" s="2" t="s">
        <v>14</v>
      </c>
      <c r="O22" s="4">
        <v>1</v>
      </c>
      <c r="P22" s="2">
        <v>1</v>
      </c>
      <c r="Q22" s="2" t="s">
        <v>24</v>
      </c>
      <c r="R22" s="2" t="s">
        <v>24</v>
      </c>
      <c r="S22" s="2" t="s">
        <v>24</v>
      </c>
      <c r="T22" s="2">
        <v>1</v>
      </c>
      <c r="U22" s="2">
        <v>1</v>
      </c>
      <c r="V22" s="2" t="s">
        <v>15</v>
      </c>
      <c r="W22" s="2" t="s">
        <v>15</v>
      </c>
      <c r="X22" s="2" t="s">
        <v>15</v>
      </c>
      <c r="Y22" s="2" t="s">
        <v>17</v>
      </c>
      <c r="Z22"/>
      <c r="AA22"/>
    </row>
    <row r="23" spans="2:27" x14ac:dyDescent="0.25">
      <c r="B23" t="str">
        <f t="shared" si="0"/>
        <v/>
      </c>
      <c r="C23" s="1">
        <v>6</v>
      </c>
      <c r="D23" s="2" t="s">
        <v>15</v>
      </c>
      <c r="E23" s="2">
        <v>1</v>
      </c>
      <c r="F23" s="2" t="s">
        <v>15</v>
      </c>
      <c r="G23" s="2" t="s">
        <v>15</v>
      </c>
      <c r="H23" s="2">
        <v>1</v>
      </c>
      <c r="I23" s="2">
        <v>1</v>
      </c>
      <c r="J23" s="2" t="s">
        <v>24</v>
      </c>
      <c r="K23" s="2" t="s">
        <v>24</v>
      </c>
      <c r="L23" s="2" t="s">
        <v>24</v>
      </c>
      <c r="M23" s="2">
        <v>1</v>
      </c>
      <c r="N23" s="2" t="s">
        <v>14</v>
      </c>
      <c r="O23" s="4">
        <v>0</v>
      </c>
      <c r="P23" s="2" t="s">
        <v>24</v>
      </c>
      <c r="Q23" s="2">
        <v>1</v>
      </c>
      <c r="R23" s="2">
        <v>1</v>
      </c>
      <c r="S23" s="2">
        <v>1</v>
      </c>
      <c r="T23" s="2" t="s">
        <v>24</v>
      </c>
      <c r="U23" s="2" t="s">
        <v>24</v>
      </c>
      <c r="V23" s="2" t="s">
        <v>15</v>
      </c>
      <c r="W23" s="2" t="s">
        <v>15</v>
      </c>
      <c r="X23" s="2" t="s">
        <v>15</v>
      </c>
      <c r="Y23" s="2" t="s">
        <v>17</v>
      </c>
      <c r="Z23"/>
      <c r="AA23"/>
    </row>
    <row r="24" spans="2:27" x14ac:dyDescent="0.25">
      <c r="B24" t="str">
        <f t="shared" si="0"/>
        <v/>
      </c>
      <c r="C24" s="1">
        <v>7</v>
      </c>
      <c r="D24" s="2">
        <v>1</v>
      </c>
      <c r="E24" s="2" t="s">
        <v>15</v>
      </c>
      <c r="F24" s="2" t="s">
        <v>24</v>
      </c>
      <c r="G24" s="2" t="s">
        <v>24</v>
      </c>
      <c r="H24" s="2" t="s">
        <v>15</v>
      </c>
      <c r="I24" s="2" t="s">
        <v>15</v>
      </c>
      <c r="J24" s="2" t="s">
        <v>15</v>
      </c>
      <c r="K24" s="2" t="s">
        <v>15</v>
      </c>
      <c r="L24" s="2" t="s">
        <v>15</v>
      </c>
      <c r="M24" s="2" t="s">
        <v>15</v>
      </c>
      <c r="N24" s="2" t="s">
        <v>14</v>
      </c>
      <c r="O24" s="4" t="s">
        <v>15</v>
      </c>
      <c r="P24" s="2" t="s">
        <v>15</v>
      </c>
      <c r="Q24" s="2" t="s">
        <v>15</v>
      </c>
      <c r="R24" s="2" t="s">
        <v>15</v>
      </c>
      <c r="S24" s="2" t="s">
        <v>15</v>
      </c>
      <c r="T24" s="2" t="s">
        <v>15</v>
      </c>
      <c r="U24" s="2" t="s">
        <v>15</v>
      </c>
      <c r="V24" s="2">
        <v>1</v>
      </c>
      <c r="W24" s="2">
        <v>1</v>
      </c>
      <c r="X24" s="2" t="s">
        <v>15</v>
      </c>
      <c r="Y24" s="2" t="s">
        <v>17</v>
      </c>
      <c r="Z24"/>
      <c r="AA24"/>
    </row>
    <row r="25" spans="2:27" x14ac:dyDescent="0.25">
      <c r="B25" t="str">
        <f t="shared" si="0"/>
        <v>X</v>
      </c>
      <c r="C25" s="1">
        <v>8</v>
      </c>
      <c r="D25" s="2">
        <v>0</v>
      </c>
      <c r="E25" s="2" t="s">
        <v>15</v>
      </c>
      <c r="F25" s="2">
        <v>1</v>
      </c>
      <c r="G25" s="2">
        <v>1</v>
      </c>
      <c r="H25" s="2" t="s">
        <v>15</v>
      </c>
      <c r="I25" s="2" t="s">
        <v>15</v>
      </c>
      <c r="J25" s="2" t="s">
        <v>15</v>
      </c>
      <c r="K25" s="2" t="s">
        <v>15</v>
      </c>
      <c r="L25" s="2" t="s">
        <v>15</v>
      </c>
      <c r="M25" s="2" t="s">
        <v>15</v>
      </c>
      <c r="N25" s="2" t="s">
        <v>14</v>
      </c>
      <c r="O25" s="4" t="s">
        <v>15</v>
      </c>
      <c r="P25" s="2" t="s">
        <v>15</v>
      </c>
      <c r="Q25" s="2" t="s">
        <v>15</v>
      </c>
      <c r="R25" s="2" t="s">
        <v>15</v>
      </c>
      <c r="S25" s="2" t="s">
        <v>15</v>
      </c>
      <c r="T25" s="2" t="s">
        <v>15</v>
      </c>
      <c r="U25" s="2" t="s">
        <v>15</v>
      </c>
      <c r="V25" s="2" t="s">
        <v>24</v>
      </c>
      <c r="W25" s="2" t="s">
        <v>24</v>
      </c>
      <c r="X25" s="2" t="s">
        <v>15</v>
      </c>
      <c r="Y25" s="2" t="s">
        <v>17</v>
      </c>
      <c r="Z25"/>
      <c r="AA25"/>
    </row>
    <row r="27" spans="2:27" x14ac:dyDescent="0.25">
      <c r="C27" s="3" t="s">
        <v>26</v>
      </c>
    </row>
    <row r="28" spans="2:27" x14ac:dyDescent="0.25">
      <c r="D28" s="13" t="s">
        <v>20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 t="s">
        <v>21</v>
      </c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2"/>
      <c r="AA28" s="12"/>
    </row>
    <row r="29" spans="2:27" x14ac:dyDescent="0.25">
      <c r="C29" s="1" t="s">
        <v>0</v>
      </c>
      <c r="D29" s="2">
        <v>1</v>
      </c>
      <c r="E29" s="2">
        <v>2</v>
      </c>
      <c r="F29" s="2">
        <v>3</v>
      </c>
      <c r="G29" s="2">
        <v>4</v>
      </c>
      <c r="H29" s="2">
        <v>5</v>
      </c>
      <c r="I29" s="2">
        <v>6</v>
      </c>
      <c r="J29" s="2">
        <v>7</v>
      </c>
      <c r="K29" s="2">
        <v>8</v>
      </c>
      <c r="L29" s="2">
        <v>9</v>
      </c>
      <c r="M29" s="2">
        <v>10</v>
      </c>
      <c r="N29" s="2">
        <v>11</v>
      </c>
      <c r="O29" s="4">
        <v>12</v>
      </c>
      <c r="P29" s="2">
        <v>13</v>
      </c>
      <c r="Q29" s="2">
        <v>14</v>
      </c>
      <c r="R29" s="2">
        <v>15</v>
      </c>
      <c r="S29" s="2">
        <v>16</v>
      </c>
      <c r="T29" s="2">
        <v>17</v>
      </c>
      <c r="U29" s="2">
        <v>18</v>
      </c>
      <c r="V29" s="2">
        <v>19</v>
      </c>
      <c r="W29" s="2">
        <v>20</v>
      </c>
      <c r="X29" s="2">
        <v>21</v>
      </c>
      <c r="Y29" s="2">
        <v>22</v>
      </c>
      <c r="Z29"/>
      <c r="AA29"/>
    </row>
    <row r="30" spans="2:27" x14ac:dyDescent="0.25">
      <c r="D30" s="2" t="s">
        <v>1</v>
      </c>
      <c r="E30" s="2" t="s">
        <v>2</v>
      </c>
      <c r="F30" s="2" t="s">
        <v>12</v>
      </c>
      <c r="G30" s="2" t="s">
        <v>3</v>
      </c>
      <c r="H30" s="2" t="s">
        <v>4</v>
      </c>
      <c r="I30" s="2" t="s">
        <v>5</v>
      </c>
      <c r="J30" s="2" t="s">
        <v>6</v>
      </c>
      <c r="K30" s="2" t="s">
        <v>7</v>
      </c>
      <c r="L30" s="2" t="s">
        <v>8</v>
      </c>
      <c r="M30" s="2" t="s">
        <v>9</v>
      </c>
      <c r="N30" s="2" t="s">
        <v>11</v>
      </c>
      <c r="O30" s="4" t="s">
        <v>16</v>
      </c>
      <c r="P30" s="2" t="s">
        <v>9</v>
      </c>
      <c r="Q30" s="2" t="s">
        <v>8</v>
      </c>
      <c r="R30" s="2" t="s">
        <v>7</v>
      </c>
      <c r="S30" s="2" t="s">
        <v>6</v>
      </c>
      <c r="T30" s="2" t="s">
        <v>5</v>
      </c>
      <c r="U30" s="2" t="s">
        <v>4</v>
      </c>
      <c r="V30" s="2" t="s">
        <v>3</v>
      </c>
      <c r="W30" s="2" t="s">
        <v>12</v>
      </c>
      <c r="X30" s="2" t="s">
        <v>10</v>
      </c>
      <c r="Y30" s="2" t="s">
        <v>13</v>
      </c>
      <c r="Z30"/>
      <c r="AA30"/>
    </row>
    <row r="31" spans="2:27" x14ac:dyDescent="0.25">
      <c r="B31" t="str">
        <f>IF($C31=$D$41,"X","")</f>
        <v/>
      </c>
      <c r="C31" s="1">
        <v>1</v>
      </c>
      <c r="D31" s="2" t="s">
        <v>15</v>
      </c>
      <c r="E31" s="2">
        <v>1</v>
      </c>
      <c r="F31" s="2" t="s">
        <v>15</v>
      </c>
      <c r="G31" s="2" t="s">
        <v>15</v>
      </c>
      <c r="H31" s="2">
        <v>0</v>
      </c>
      <c r="I31" s="2">
        <v>0</v>
      </c>
      <c r="J31" s="2" t="s">
        <v>23</v>
      </c>
      <c r="K31" s="2" t="s">
        <v>23</v>
      </c>
      <c r="L31" s="2">
        <v>0</v>
      </c>
      <c r="M31" s="2" t="s">
        <v>23</v>
      </c>
      <c r="N31" s="2" t="s">
        <v>14</v>
      </c>
      <c r="O31" s="4">
        <v>1</v>
      </c>
      <c r="P31" s="2">
        <v>0</v>
      </c>
      <c r="Q31" s="2" t="s">
        <v>23</v>
      </c>
      <c r="R31" s="2">
        <v>0</v>
      </c>
      <c r="S31" s="2">
        <v>0</v>
      </c>
      <c r="T31" s="2" t="s">
        <v>23</v>
      </c>
      <c r="U31" s="2" t="s">
        <v>23</v>
      </c>
      <c r="V31" s="2" t="s">
        <v>15</v>
      </c>
      <c r="W31" s="2" t="s">
        <v>15</v>
      </c>
      <c r="X31" s="2" t="s">
        <v>15</v>
      </c>
      <c r="Y31" s="2" t="s">
        <v>17</v>
      </c>
      <c r="Z31"/>
      <c r="AA31"/>
    </row>
    <row r="32" spans="2:27" x14ac:dyDescent="0.25">
      <c r="B32" t="str">
        <f t="shared" ref="B32:B38" si="1">IF($C32=$D$41,"X","")</f>
        <v/>
      </c>
      <c r="C32" s="1">
        <v>2</v>
      </c>
      <c r="D32" s="2" t="s">
        <v>15</v>
      </c>
      <c r="E32" s="2">
        <v>1</v>
      </c>
      <c r="F32" s="2" t="s">
        <v>15</v>
      </c>
      <c r="G32" s="2" t="s">
        <v>15</v>
      </c>
      <c r="H32" s="2">
        <v>0</v>
      </c>
      <c r="I32" s="2">
        <v>0</v>
      </c>
      <c r="J32" s="2" t="s">
        <v>23</v>
      </c>
      <c r="K32" s="2">
        <v>0</v>
      </c>
      <c r="L32" s="2">
        <v>0</v>
      </c>
      <c r="M32" s="2" t="s">
        <v>23</v>
      </c>
      <c r="N32" s="2" t="s">
        <v>14</v>
      </c>
      <c r="O32" s="4">
        <v>1</v>
      </c>
      <c r="P32" s="2">
        <v>0</v>
      </c>
      <c r="Q32" s="2" t="s">
        <v>23</v>
      </c>
      <c r="R32" s="2" t="s">
        <v>23</v>
      </c>
      <c r="S32" s="2">
        <v>0</v>
      </c>
      <c r="T32" s="2" t="s">
        <v>23</v>
      </c>
      <c r="U32" s="2" t="s">
        <v>23</v>
      </c>
      <c r="V32" s="2" t="s">
        <v>15</v>
      </c>
      <c r="W32" s="2" t="s">
        <v>15</v>
      </c>
      <c r="X32" s="2" t="s">
        <v>15</v>
      </c>
      <c r="Y32" s="2" t="s">
        <v>17</v>
      </c>
      <c r="Z32"/>
      <c r="AA32"/>
    </row>
    <row r="33" spans="2:27" x14ac:dyDescent="0.25">
      <c r="B33" t="str">
        <f t="shared" si="1"/>
        <v/>
      </c>
      <c r="C33" s="1">
        <v>3</v>
      </c>
      <c r="D33" s="2" t="s">
        <v>15</v>
      </c>
      <c r="E33" s="2">
        <v>0</v>
      </c>
      <c r="F33" s="2" t="s">
        <v>15</v>
      </c>
      <c r="G33" s="2" t="s">
        <v>15</v>
      </c>
      <c r="H33" s="2" t="s">
        <v>23</v>
      </c>
      <c r="I33" s="2" t="s">
        <v>23</v>
      </c>
      <c r="J33" s="2">
        <v>0</v>
      </c>
      <c r="K33" s="2">
        <v>0</v>
      </c>
      <c r="L33" s="2" t="s">
        <v>23</v>
      </c>
      <c r="M33" s="2">
        <v>0</v>
      </c>
      <c r="N33" s="2" t="s">
        <v>14</v>
      </c>
      <c r="O33" s="4">
        <v>0</v>
      </c>
      <c r="P33" s="2" t="s">
        <v>23</v>
      </c>
      <c r="Q33" s="2">
        <v>0</v>
      </c>
      <c r="R33" s="2" t="s">
        <v>23</v>
      </c>
      <c r="S33" s="2" t="s">
        <v>23</v>
      </c>
      <c r="T33" s="2">
        <v>0</v>
      </c>
      <c r="U33" s="2">
        <v>0</v>
      </c>
      <c r="V33" s="2" t="s">
        <v>15</v>
      </c>
      <c r="W33" s="2" t="s">
        <v>15</v>
      </c>
      <c r="X33" s="2" t="s">
        <v>15</v>
      </c>
      <c r="Y33" s="2" t="s">
        <v>17</v>
      </c>
      <c r="Z33"/>
      <c r="AA33"/>
    </row>
    <row r="34" spans="2:27" x14ac:dyDescent="0.25">
      <c r="B34" t="str">
        <f t="shared" si="1"/>
        <v/>
      </c>
      <c r="C34" s="1">
        <v>4</v>
      </c>
      <c r="D34" s="2" t="s">
        <v>15</v>
      </c>
      <c r="E34" s="2">
        <v>0</v>
      </c>
      <c r="F34" s="2" t="s">
        <v>15</v>
      </c>
      <c r="G34" s="2" t="s">
        <v>15</v>
      </c>
      <c r="H34" s="2" t="s">
        <v>23</v>
      </c>
      <c r="I34" s="2" t="s">
        <v>23</v>
      </c>
      <c r="J34" s="2">
        <v>0</v>
      </c>
      <c r="K34" s="2" t="s">
        <v>23</v>
      </c>
      <c r="L34" s="2" t="s">
        <v>23</v>
      </c>
      <c r="M34" s="2">
        <v>0</v>
      </c>
      <c r="N34" s="2" t="s">
        <v>14</v>
      </c>
      <c r="O34" s="4">
        <v>0</v>
      </c>
      <c r="P34" s="2" t="s">
        <v>23</v>
      </c>
      <c r="Q34" s="2">
        <v>0</v>
      </c>
      <c r="R34" s="2">
        <v>0</v>
      </c>
      <c r="S34" s="2" t="s">
        <v>23</v>
      </c>
      <c r="T34" s="2">
        <v>0</v>
      </c>
      <c r="U34" s="2">
        <v>0</v>
      </c>
      <c r="V34" s="2" t="s">
        <v>15</v>
      </c>
      <c r="W34" s="2" t="s">
        <v>15</v>
      </c>
      <c r="X34" s="2" t="s">
        <v>15</v>
      </c>
      <c r="Y34" s="2" t="s">
        <v>17</v>
      </c>
      <c r="Z34"/>
      <c r="AA34"/>
    </row>
    <row r="35" spans="2:27" x14ac:dyDescent="0.25">
      <c r="B35" t="str">
        <f t="shared" si="1"/>
        <v/>
      </c>
      <c r="C35" s="1">
        <v>5</v>
      </c>
      <c r="D35" s="2" t="s">
        <v>15</v>
      </c>
      <c r="E35" s="2">
        <v>0</v>
      </c>
      <c r="F35" s="2" t="s">
        <v>15</v>
      </c>
      <c r="G35" s="2" t="s">
        <v>15</v>
      </c>
      <c r="H35" s="2" t="s">
        <v>23</v>
      </c>
      <c r="I35" s="2" t="s">
        <v>23</v>
      </c>
      <c r="J35" s="2">
        <v>0</v>
      </c>
      <c r="K35" s="2">
        <v>0</v>
      </c>
      <c r="L35" s="2">
        <v>0</v>
      </c>
      <c r="M35" s="2" t="s">
        <v>23</v>
      </c>
      <c r="N35" s="2" t="s">
        <v>14</v>
      </c>
      <c r="O35" s="4">
        <v>1</v>
      </c>
      <c r="P35" s="2">
        <v>0</v>
      </c>
      <c r="Q35" s="2" t="s">
        <v>23</v>
      </c>
      <c r="R35" s="2" t="s">
        <v>23</v>
      </c>
      <c r="S35" s="2" t="s">
        <v>23</v>
      </c>
      <c r="T35" s="2">
        <v>0</v>
      </c>
      <c r="U35" s="2">
        <v>0</v>
      </c>
      <c r="V35" s="2" t="s">
        <v>15</v>
      </c>
      <c r="W35" s="2" t="s">
        <v>15</v>
      </c>
      <c r="X35" s="2" t="s">
        <v>15</v>
      </c>
      <c r="Y35" s="2" t="s">
        <v>17</v>
      </c>
      <c r="Z35"/>
      <c r="AA35"/>
    </row>
    <row r="36" spans="2:27" x14ac:dyDescent="0.25">
      <c r="B36" t="str">
        <f t="shared" si="1"/>
        <v/>
      </c>
      <c r="C36" s="1">
        <v>6</v>
      </c>
      <c r="D36" s="2" t="s">
        <v>15</v>
      </c>
      <c r="E36" s="2">
        <v>1</v>
      </c>
      <c r="F36" s="2" t="s">
        <v>15</v>
      </c>
      <c r="G36" s="2" t="s">
        <v>15</v>
      </c>
      <c r="H36" s="2">
        <v>0</v>
      </c>
      <c r="I36" s="2">
        <v>0</v>
      </c>
      <c r="J36" s="2" t="s">
        <v>23</v>
      </c>
      <c r="K36" s="2" t="s">
        <v>23</v>
      </c>
      <c r="L36" s="2" t="s">
        <v>23</v>
      </c>
      <c r="M36" s="2">
        <v>0</v>
      </c>
      <c r="N36" s="2" t="s">
        <v>14</v>
      </c>
      <c r="O36" s="4">
        <v>0</v>
      </c>
      <c r="P36" s="2" t="s">
        <v>23</v>
      </c>
      <c r="Q36" s="2">
        <v>0</v>
      </c>
      <c r="R36" s="2">
        <v>0</v>
      </c>
      <c r="S36" s="2">
        <v>0</v>
      </c>
      <c r="T36" s="2" t="s">
        <v>23</v>
      </c>
      <c r="U36" s="2" t="s">
        <v>23</v>
      </c>
      <c r="V36" s="2" t="s">
        <v>15</v>
      </c>
      <c r="W36" s="2" t="s">
        <v>15</v>
      </c>
      <c r="X36" s="2" t="s">
        <v>15</v>
      </c>
      <c r="Y36" s="2" t="s">
        <v>17</v>
      </c>
      <c r="Z36"/>
      <c r="AA36"/>
    </row>
    <row r="37" spans="2:27" x14ac:dyDescent="0.25">
      <c r="B37" t="str">
        <f t="shared" si="1"/>
        <v/>
      </c>
      <c r="C37" s="1">
        <v>7</v>
      </c>
      <c r="D37" s="2">
        <v>1</v>
      </c>
      <c r="E37" s="2" t="s">
        <v>15</v>
      </c>
      <c r="F37" s="2" t="s">
        <v>23</v>
      </c>
      <c r="G37" s="2" t="s">
        <v>23</v>
      </c>
      <c r="H37" s="2" t="s">
        <v>15</v>
      </c>
      <c r="I37" s="2" t="s">
        <v>15</v>
      </c>
      <c r="J37" s="2" t="s">
        <v>15</v>
      </c>
      <c r="K37" s="2" t="s">
        <v>15</v>
      </c>
      <c r="L37" s="2" t="s">
        <v>15</v>
      </c>
      <c r="M37" s="2" t="s">
        <v>15</v>
      </c>
      <c r="N37" s="2" t="s">
        <v>14</v>
      </c>
      <c r="O37" s="4" t="s">
        <v>15</v>
      </c>
      <c r="P37" s="2" t="s">
        <v>15</v>
      </c>
      <c r="Q37" s="2" t="s">
        <v>15</v>
      </c>
      <c r="R37" s="2" t="s">
        <v>15</v>
      </c>
      <c r="S37" s="2" t="s">
        <v>15</v>
      </c>
      <c r="T37" s="2" t="s">
        <v>15</v>
      </c>
      <c r="U37" s="2" t="s">
        <v>15</v>
      </c>
      <c r="V37" s="2">
        <v>0</v>
      </c>
      <c r="W37" s="2">
        <v>0</v>
      </c>
      <c r="X37" s="2" t="s">
        <v>15</v>
      </c>
      <c r="Y37" s="2" t="s">
        <v>17</v>
      </c>
      <c r="Z37"/>
      <c r="AA37"/>
    </row>
    <row r="38" spans="2:27" x14ac:dyDescent="0.25">
      <c r="B38" t="str">
        <f t="shared" si="1"/>
        <v>X</v>
      </c>
      <c r="C38" s="1">
        <v>8</v>
      </c>
      <c r="D38" s="2">
        <v>0</v>
      </c>
      <c r="E38" s="2" t="s">
        <v>15</v>
      </c>
      <c r="F38" s="2">
        <v>0</v>
      </c>
      <c r="G38" s="2">
        <v>0</v>
      </c>
      <c r="H38" s="2" t="s">
        <v>15</v>
      </c>
      <c r="I38" s="2" t="s">
        <v>15</v>
      </c>
      <c r="J38" s="2" t="s">
        <v>15</v>
      </c>
      <c r="K38" s="2" t="s">
        <v>15</v>
      </c>
      <c r="L38" s="2" t="s">
        <v>15</v>
      </c>
      <c r="M38" s="2" t="s">
        <v>15</v>
      </c>
      <c r="N38" s="2" t="s">
        <v>14</v>
      </c>
      <c r="O38" s="4" t="s">
        <v>15</v>
      </c>
      <c r="P38" s="2" t="s">
        <v>15</v>
      </c>
      <c r="Q38" s="2" t="s">
        <v>15</v>
      </c>
      <c r="R38" s="2" t="s">
        <v>15</v>
      </c>
      <c r="S38" s="2" t="s">
        <v>15</v>
      </c>
      <c r="T38" s="2" t="s">
        <v>15</v>
      </c>
      <c r="U38" s="2" t="s">
        <v>15</v>
      </c>
      <c r="V38" s="2" t="s">
        <v>23</v>
      </c>
      <c r="W38" s="2" t="s">
        <v>23</v>
      </c>
      <c r="X38" s="2" t="s">
        <v>15</v>
      </c>
      <c r="Y38" s="2" t="s">
        <v>17</v>
      </c>
      <c r="Z38"/>
      <c r="AA38"/>
    </row>
    <row r="40" spans="2:27" ht="15.75" thickBot="1" x14ac:dyDescent="0.3">
      <c r="H40" s="15" t="s">
        <v>25</v>
      </c>
      <c r="I40" s="15"/>
      <c r="P40" s="15" t="s">
        <v>26</v>
      </c>
      <c r="Q40" s="15"/>
    </row>
    <row r="41" spans="2:27" x14ac:dyDescent="0.25">
      <c r="C41" s="1" t="s">
        <v>27</v>
      </c>
      <c r="D41" s="1">
        <v>8</v>
      </c>
      <c r="F41" s="2" t="s">
        <v>1</v>
      </c>
      <c r="G41" s="11">
        <f>VLOOKUP("X",$B$18:$Y$25,3,FALSE)</f>
        <v>0</v>
      </c>
      <c r="H41" s="5">
        <v>1</v>
      </c>
      <c r="I41" s="6">
        <v>22</v>
      </c>
      <c r="J41" s="11" t="str">
        <f>VLOOKUP("X",$B$18:$Y$25,24,FALSE)</f>
        <v>V</v>
      </c>
      <c r="K41" s="2" t="s">
        <v>13</v>
      </c>
      <c r="N41" s="2" t="s">
        <v>1</v>
      </c>
      <c r="O41" s="11">
        <f>VLOOKUP("X",$B$31:$Y$38,3,FALSE)</f>
        <v>0</v>
      </c>
      <c r="P41" s="5">
        <v>1</v>
      </c>
      <c r="Q41" s="6">
        <v>22</v>
      </c>
      <c r="R41" s="11" t="str">
        <f>VLOOKUP("X",$B$31:$Y$38,24,FALSE)</f>
        <v>V</v>
      </c>
      <c r="S41" s="2" t="s">
        <v>13</v>
      </c>
    </row>
    <row r="42" spans="2:27" x14ac:dyDescent="0.25">
      <c r="F42" s="2" t="s">
        <v>2</v>
      </c>
      <c r="G42" s="11" t="str">
        <f>VLOOKUP("X",$B$18:$Y$25,4,FALSE)</f>
        <v>X</v>
      </c>
      <c r="H42" s="7">
        <v>2</v>
      </c>
      <c r="I42" s="8">
        <v>21</v>
      </c>
      <c r="J42" s="11" t="str">
        <f>VLOOKUP("X",$B$18:$Y$25,23,FALSE)</f>
        <v>X</v>
      </c>
      <c r="K42" s="2" t="s">
        <v>10</v>
      </c>
      <c r="N42" s="2" t="s">
        <v>2</v>
      </c>
      <c r="O42" s="11" t="str">
        <f>VLOOKUP("X",$B$31:$Y$38,4,FALSE)</f>
        <v>X</v>
      </c>
      <c r="P42" s="7">
        <v>2</v>
      </c>
      <c r="Q42" s="8">
        <v>21</v>
      </c>
      <c r="R42" s="11" t="str">
        <f>VLOOKUP("X",$B$31:$Y$38,23,FALSE)</f>
        <v>X</v>
      </c>
      <c r="S42" s="2" t="s">
        <v>10</v>
      </c>
    </row>
    <row r="43" spans="2:27" x14ac:dyDescent="0.25">
      <c r="F43" s="2" t="s">
        <v>12</v>
      </c>
      <c r="G43" s="11">
        <f>VLOOKUP("X",$B$18:$Y$25,5,FALSE)</f>
        <v>1</v>
      </c>
      <c r="H43" s="7">
        <v>3</v>
      </c>
      <c r="I43" s="8">
        <v>20</v>
      </c>
      <c r="J43" s="11" t="str">
        <f>VLOOKUP("X",$B$18:$Y$25,22,FALSE)</f>
        <v>H</v>
      </c>
      <c r="K43" s="2" t="s">
        <v>12</v>
      </c>
      <c r="N43" s="2" t="s">
        <v>12</v>
      </c>
      <c r="O43" s="11">
        <f>VLOOKUP("X",$B$31:$Y$38,5,FALSE)</f>
        <v>0</v>
      </c>
      <c r="P43" s="7">
        <v>3</v>
      </c>
      <c r="Q43" s="8">
        <v>20</v>
      </c>
      <c r="R43" s="11" t="str">
        <f>VLOOKUP("X",$B$31:$Y$38,22,FALSE)</f>
        <v>L</v>
      </c>
      <c r="S43" s="2" t="s">
        <v>12</v>
      </c>
    </row>
    <row r="44" spans="2:27" x14ac:dyDescent="0.25">
      <c r="F44" s="2" t="s">
        <v>3</v>
      </c>
      <c r="G44" s="11">
        <f>VLOOKUP("X",$B$18:$Y$25,6,FALSE)</f>
        <v>1</v>
      </c>
      <c r="H44" s="7">
        <v>4</v>
      </c>
      <c r="I44" s="8">
        <v>19</v>
      </c>
      <c r="J44" s="11" t="str">
        <f>VLOOKUP("X",$B$18:$Y$25,21,FALSE)</f>
        <v>H</v>
      </c>
      <c r="K44" s="2" t="s">
        <v>3</v>
      </c>
      <c r="N44" s="2" t="s">
        <v>3</v>
      </c>
      <c r="O44" s="11">
        <f>VLOOKUP("X",$B$31:$Y$38,6,FALSE)</f>
        <v>0</v>
      </c>
      <c r="P44" s="7">
        <v>4</v>
      </c>
      <c r="Q44" s="8">
        <v>19</v>
      </c>
      <c r="R44" s="11" t="str">
        <f>VLOOKUP("X",$B$31:$Y$38,21,FALSE)</f>
        <v>L</v>
      </c>
      <c r="S44" s="2" t="s">
        <v>3</v>
      </c>
    </row>
    <row r="45" spans="2:27" x14ac:dyDescent="0.25">
      <c r="F45" s="2" t="s">
        <v>4</v>
      </c>
      <c r="G45" s="11" t="str">
        <f>VLOOKUP("X",$B$18:$Y$25,7,FALSE)</f>
        <v>X</v>
      </c>
      <c r="H45" s="7">
        <v>5</v>
      </c>
      <c r="I45" s="8">
        <v>18</v>
      </c>
      <c r="J45" s="11" t="str">
        <f>VLOOKUP("X",$B$18:$Y$25,20,FALSE)</f>
        <v>X</v>
      </c>
      <c r="K45" s="2" t="s">
        <v>4</v>
      </c>
      <c r="N45" s="2" t="s">
        <v>4</v>
      </c>
      <c r="O45" s="11" t="str">
        <f>VLOOKUP("X",$B$31:$Y$38,7,FALSE)</f>
        <v>X</v>
      </c>
      <c r="P45" s="7">
        <v>5</v>
      </c>
      <c r="Q45" s="8">
        <v>18</v>
      </c>
      <c r="R45" s="11" t="str">
        <f>VLOOKUP("X",$B$31:$Y$38,20,FALSE)</f>
        <v>X</v>
      </c>
      <c r="S45" s="2" t="s">
        <v>4</v>
      </c>
    </row>
    <row r="46" spans="2:27" x14ac:dyDescent="0.25">
      <c r="F46" s="2" t="s">
        <v>5</v>
      </c>
      <c r="G46" s="11" t="str">
        <f>VLOOKUP("X",$B$18:$Y$25,8,FALSE)</f>
        <v>X</v>
      </c>
      <c r="H46" s="7">
        <v>6</v>
      </c>
      <c r="I46" s="8">
        <v>17</v>
      </c>
      <c r="J46" s="11" t="str">
        <f>VLOOKUP("X",$B$18:$Y$25,19,FALSE)</f>
        <v>X</v>
      </c>
      <c r="K46" s="2" t="s">
        <v>5</v>
      </c>
      <c r="N46" s="2" t="s">
        <v>5</v>
      </c>
      <c r="O46" s="11" t="str">
        <f>VLOOKUP("X",$B$31:$Y$38,8,FALSE)</f>
        <v>X</v>
      </c>
      <c r="P46" s="7">
        <v>6</v>
      </c>
      <c r="Q46" s="8">
        <v>17</v>
      </c>
      <c r="R46" s="11" t="str">
        <f>VLOOKUP("X",$B$31:$Y$38,19,FALSE)</f>
        <v>X</v>
      </c>
      <c r="S46" s="2" t="s">
        <v>5</v>
      </c>
    </row>
    <row r="47" spans="2:27" x14ac:dyDescent="0.25">
      <c r="F47" s="2" t="s">
        <v>6</v>
      </c>
      <c r="G47" s="11" t="str">
        <f>VLOOKUP("X",$B$18:$Y$25,9,FALSE)</f>
        <v>X</v>
      </c>
      <c r="H47" s="7">
        <v>7</v>
      </c>
      <c r="I47" s="8">
        <v>16</v>
      </c>
      <c r="J47" s="11" t="str">
        <f>VLOOKUP("X",$B$18:$Y$25,18,FALSE)</f>
        <v>X</v>
      </c>
      <c r="K47" s="2" t="s">
        <v>6</v>
      </c>
      <c r="N47" s="2" t="s">
        <v>6</v>
      </c>
      <c r="O47" s="11" t="str">
        <f>VLOOKUP("X",$B$31:$Y$38,9,FALSE)</f>
        <v>X</v>
      </c>
      <c r="P47" s="7">
        <v>7</v>
      </c>
      <c r="Q47" s="8">
        <v>16</v>
      </c>
      <c r="R47" s="11" t="str">
        <f>VLOOKUP("X",$B$31:$Y$38,18,FALSE)</f>
        <v>X</v>
      </c>
      <c r="S47" s="2" t="s">
        <v>6</v>
      </c>
    </row>
    <row r="48" spans="2:27" x14ac:dyDescent="0.25">
      <c r="F48" s="2" t="s">
        <v>7</v>
      </c>
      <c r="G48" s="11" t="str">
        <f>VLOOKUP("X",$B$18:$Y$25,10,FALSE)</f>
        <v>X</v>
      </c>
      <c r="H48" s="7">
        <v>8</v>
      </c>
      <c r="I48" s="8">
        <v>15</v>
      </c>
      <c r="J48" s="11" t="str">
        <f>VLOOKUP("X",$B$18:$Y$25,17,FALSE)</f>
        <v>X</v>
      </c>
      <c r="K48" s="2" t="s">
        <v>7</v>
      </c>
      <c r="N48" s="2" t="s">
        <v>7</v>
      </c>
      <c r="O48" s="11" t="str">
        <f>VLOOKUP("X",$B$31:$Y$38,10,FALSE)</f>
        <v>X</v>
      </c>
      <c r="P48" s="7">
        <v>8</v>
      </c>
      <c r="Q48" s="8">
        <v>15</v>
      </c>
      <c r="R48" s="11" t="str">
        <f>VLOOKUP("X",$B$31:$Y$38,17,FALSE)</f>
        <v>X</v>
      </c>
      <c r="S48" s="2" t="s">
        <v>7</v>
      </c>
    </row>
    <row r="49" spans="6:19" x14ac:dyDescent="0.25">
      <c r="F49" s="2" t="s">
        <v>8</v>
      </c>
      <c r="G49" s="11" t="str">
        <f>VLOOKUP("X",$B$18:$Y$25,11,FALSE)</f>
        <v>X</v>
      </c>
      <c r="H49" s="7">
        <v>9</v>
      </c>
      <c r="I49" s="8">
        <v>14</v>
      </c>
      <c r="J49" s="11" t="str">
        <f>VLOOKUP("X",$B$18:$Y$25,16,FALSE)</f>
        <v>X</v>
      </c>
      <c r="K49" s="2" t="s">
        <v>8</v>
      </c>
      <c r="N49" s="2" t="s">
        <v>8</v>
      </c>
      <c r="O49" s="11" t="str">
        <f>VLOOKUP("X",$B$31:$Y$38,11,FALSE)</f>
        <v>X</v>
      </c>
      <c r="P49" s="7">
        <v>9</v>
      </c>
      <c r="Q49" s="8">
        <v>14</v>
      </c>
      <c r="R49" s="11" t="str">
        <f>VLOOKUP("X",$B$31:$Y$38,16,FALSE)</f>
        <v>X</v>
      </c>
      <c r="S49" s="2" t="s">
        <v>8</v>
      </c>
    </row>
    <row r="50" spans="6:19" x14ac:dyDescent="0.25">
      <c r="F50" s="2" t="s">
        <v>9</v>
      </c>
      <c r="G50" s="11" t="str">
        <f>VLOOKUP("X",$B$18:$Y$25,12,FALSE)</f>
        <v>X</v>
      </c>
      <c r="H50" s="7">
        <v>10</v>
      </c>
      <c r="I50" s="8">
        <v>13</v>
      </c>
      <c r="J50" s="11" t="str">
        <f>VLOOKUP("X",$B$18:$Y$25,15,FALSE)</f>
        <v>X</v>
      </c>
      <c r="K50" s="2" t="s">
        <v>9</v>
      </c>
      <c r="N50" s="2" t="s">
        <v>9</v>
      </c>
      <c r="O50" s="11" t="str">
        <f>VLOOKUP("X",$B$31:$Y$38,12,FALSE)</f>
        <v>X</v>
      </c>
      <c r="P50" s="7">
        <v>10</v>
      </c>
      <c r="Q50" s="8">
        <v>13</v>
      </c>
      <c r="R50" s="11" t="str">
        <f>VLOOKUP("X",$B$31:$Y$38,15,FALSE)</f>
        <v>X</v>
      </c>
      <c r="S50" s="2" t="s">
        <v>9</v>
      </c>
    </row>
    <row r="51" spans="6:19" ht="15.75" thickBot="1" x14ac:dyDescent="0.3">
      <c r="F51" s="2" t="s">
        <v>11</v>
      </c>
      <c r="G51" s="11" t="str">
        <f>VLOOKUP("X",$B$18:$Y$25,13,FALSE)</f>
        <v>G</v>
      </c>
      <c r="H51" s="9">
        <v>11</v>
      </c>
      <c r="I51" s="10">
        <v>12</v>
      </c>
      <c r="J51" s="11" t="str">
        <f>VLOOKUP("X",$B$18:$Y$25,14,FALSE)</f>
        <v>X</v>
      </c>
      <c r="K51" s="2" t="s">
        <v>16</v>
      </c>
      <c r="N51" s="2" t="s">
        <v>11</v>
      </c>
      <c r="O51" s="11" t="str">
        <f>VLOOKUP("X",$B$31:$Y$38,13,FALSE)</f>
        <v>G</v>
      </c>
      <c r="P51" s="9">
        <v>11</v>
      </c>
      <c r="Q51" s="10">
        <v>12</v>
      </c>
      <c r="R51" s="11" t="str">
        <f>VLOOKUP("X",$B$31:$Y$38,14,FALSE)</f>
        <v>X</v>
      </c>
      <c r="S51" s="2" t="s">
        <v>16</v>
      </c>
    </row>
  </sheetData>
  <mergeCells count="8">
    <mergeCell ref="H40:I40"/>
    <mergeCell ref="P40:Q40"/>
    <mergeCell ref="D2:N2"/>
    <mergeCell ref="D15:N15"/>
    <mergeCell ref="D28:N28"/>
    <mergeCell ref="O2:Y2"/>
    <mergeCell ref="O15:Y15"/>
    <mergeCell ref="O28:Y28"/>
  </mergeCells>
  <dataValidations count="1">
    <dataValidation type="list" allowBlank="1" showInputMessage="1" showErrorMessage="1" sqref="D41" xr:uid="{FBA7338D-B224-4679-95FD-942959AAA799}">
      <formula1>$C$31:$C$38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3ADC7-CA33-4FCD-8C16-69A362E333DE}">
  <dimension ref="B1:AA52"/>
  <sheetViews>
    <sheetView tabSelected="1" workbookViewId="0">
      <selection activeCell="N31" sqref="N31"/>
    </sheetView>
  </sheetViews>
  <sheetFormatPr defaultRowHeight="15" x14ac:dyDescent="0.25"/>
  <cols>
    <col min="1" max="2" width="4.5703125" customWidth="1"/>
    <col min="3" max="3" width="9.140625" style="1"/>
    <col min="4" max="27" width="6" style="2" customWidth="1"/>
  </cols>
  <sheetData>
    <row r="1" spans="3:27" x14ac:dyDescent="0.25">
      <c r="C1" s="3" t="s">
        <v>22</v>
      </c>
    </row>
    <row r="2" spans="3:27" x14ac:dyDescent="0.25">
      <c r="D2" s="13" t="s">
        <v>20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 t="s">
        <v>21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3:27" x14ac:dyDescent="0.25">
      <c r="C3" s="1" t="s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</row>
    <row r="4" spans="3:27" x14ac:dyDescent="0.25">
      <c r="D4" s="2" t="s">
        <v>1</v>
      </c>
      <c r="E4" s="2" t="s">
        <v>2</v>
      </c>
      <c r="F4" s="2" t="s">
        <v>12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8</v>
      </c>
      <c r="M4" s="2" t="s">
        <v>9</v>
      </c>
      <c r="N4" s="2" t="s">
        <v>10</v>
      </c>
      <c r="O4" s="2" t="s">
        <v>11</v>
      </c>
      <c r="P4" s="2" t="s">
        <v>16</v>
      </c>
      <c r="Q4" s="2" t="s">
        <v>10</v>
      </c>
      <c r="R4" s="2" t="s">
        <v>9</v>
      </c>
      <c r="S4" s="2" t="s">
        <v>8</v>
      </c>
      <c r="T4" s="2" t="s">
        <v>7</v>
      </c>
      <c r="U4" s="2" t="s">
        <v>6</v>
      </c>
      <c r="V4" s="2" t="s">
        <v>5</v>
      </c>
      <c r="W4" s="2" t="s">
        <v>4</v>
      </c>
      <c r="X4" s="2" t="s">
        <v>3</v>
      </c>
      <c r="Y4" s="2" t="s">
        <v>12</v>
      </c>
      <c r="Z4" s="2" t="s">
        <v>10</v>
      </c>
      <c r="AA4" s="2" t="s">
        <v>13</v>
      </c>
    </row>
    <row r="5" spans="3:27" x14ac:dyDescent="0.25">
      <c r="C5" s="1">
        <v>1</v>
      </c>
      <c r="E5" s="2">
        <v>1</v>
      </c>
      <c r="H5" s="2" t="s">
        <v>18</v>
      </c>
      <c r="I5" s="2" t="s">
        <v>18</v>
      </c>
      <c r="J5" s="2" t="s">
        <v>19</v>
      </c>
      <c r="K5" s="2" t="s">
        <v>19</v>
      </c>
      <c r="L5" s="2" t="s">
        <v>18</v>
      </c>
      <c r="M5" s="2" t="s">
        <v>19</v>
      </c>
      <c r="N5" s="2" t="s">
        <v>15</v>
      </c>
      <c r="O5" s="2" t="s">
        <v>14</v>
      </c>
      <c r="P5" s="2">
        <v>1</v>
      </c>
      <c r="Q5" s="2" t="s">
        <v>15</v>
      </c>
      <c r="R5" s="2" t="s">
        <v>19</v>
      </c>
      <c r="S5" s="2" t="s">
        <v>18</v>
      </c>
      <c r="T5" s="2" t="s">
        <v>19</v>
      </c>
      <c r="U5" s="2" t="s">
        <v>19</v>
      </c>
      <c r="V5" s="2" t="s">
        <v>18</v>
      </c>
      <c r="W5" s="2" t="s">
        <v>18</v>
      </c>
      <c r="Z5" s="2" t="s">
        <v>15</v>
      </c>
      <c r="AA5" s="2" t="s">
        <v>17</v>
      </c>
    </row>
    <row r="6" spans="3:27" x14ac:dyDescent="0.25">
      <c r="C6" s="1">
        <v>2</v>
      </c>
      <c r="E6" s="2">
        <v>1</v>
      </c>
      <c r="H6" s="2" t="s">
        <v>18</v>
      </c>
      <c r="I6" s="2" t="s">
        <v>18</v>
      </c>
      <c r="J6" s="2" t="s">
        <v>19</v>
      </c>
      <c r="K6" s="2" t="s">
        <v>18</v>
      </c>
      <c r="L6" s="2" t="s">
        <v>18</v>
      </c>
      <c r="M6" s="2" t="s">
        <v>19</v>
      </c>
      <c r="N6" s="2" t="s">
        <v>15</v>
      </c>
      <c r="O6" s="2" t="s">
        <v>14</v>
      </c>
      <c r="P6" s="2">
        <v>1</v>
      </c>
      <c r="Q6" s="2" t="s">
        <v>15</v>
      </c>
      <c r="R6" s="2" t="s">
        <v>19</v>
      </c>
      <c r="S6" s="2" t="s">
        <v>18</v>
      </c>
      <c r="T6" s="2" t="s">
        <v>18</v>
      </c>
      <c r="U6" s="2" t="s">
        <v>19</v>
      </c>
      <c r="V6" s="2" t="s">
        <v>18</v>
      </c>
      <c r="W6" s="2" t="s">
        <v>18</v>
      </c>
      <c r="Z6" s="2" t="s">
        <v>15</v>
      </c>
      <c r="AA6" s="2" t="s">
        <v>17</v>
      </c>
    </row>
    <row r="7" spans="3:27" x14ac:dyDescent="0.25">
      <c r="C7" s="1">
        <v>3</v>
      </c>
      <c r="E7" s="2">
        <v>0</v>
      </c>
      <c r="H7" s="2" t="s">
        <v>19</v>
      </c>
      <c r="I7" s="2" t="s">
        <v>19</v>
      </c>
      <c r="J7" s="2" t="s">
        <v>18</v>
      </c>
      <c r="K7" s="2" t="s">
        <v>18</v>
      </c>
      <c r="L7" s="2" t="s">
        <v>19</v>
      </c>
      <c r="M7" s="2" t="s">
        <v>18</v>
      </c>
      <c r="N7" s="2" t="s">
        <v>15</v>
      </c>
      <c r="O7" s="2" t="s">
        <v>14</v>
      </c>
      <c r="P7" s="2">
        <v>0</v>
      </c>
      <c r="Q7" s="2" t="s">
        <v>15</v>
      </c>
      <c r="R7" s="2" t="s">
        <v>18</v>
      </c>
      <c r="S7" s="2" t="s">
        <v>19</v>
      </c>
      <c r="T7" s="2" t="s">
        <v>18</v>
      </c>
      <c r="U7" s="2" t="s">
        <v>18</v>
      </c>
      <c r="V7" s="2" t="s">
        <v>19</v>
      </c>
      <c r="W7" s="2" t="s">
        <v>19</v>
      </c>
      <c r="Z7" s="2" t="s">
        <v>15</v>
      </c>
      <c r="AA7" s="2" t="s">
        <v>17</v>
      </c>
    </row>
    <row r="8" spans="3:27" x14ac:dyDescent="0.25">
      <c r="C8" s="1">
        <v>4</v>
      </c>
      <c r="E8" s="2">
        <v>0</v>
      </c>
      <c r="H8" s="2" t="s">
        <v>19</v>
      </c>
      <c r="I8" s="2" t="s">
        <v>19</v>
      </c>
      <c r="J8" s="2" t="s">
        <v>18</v>
      </c>
      <c r="K8" s="2" t="s">
        <v>19</v>
      </c>
      <c r="L8" s="2" t="s">
        <v>19</v>
      </c>
      <c r="M8" s="2" t="s">
        <v>18</v>
      </c>
      <c r="N8" s="2" t="s">
        <v>15</v>
      </c>
      <c r="O8" s="2" t="s">
        <v>14</v>
      </c>
      <c r="P8" s="2">
        <v>0</v>
      </c>
      <c r="Q8" s="2" t="s">
        <v>15</v>
      </c>
      <c r="R8" s="2" t="s">
        <v>18</v>
      </c>
      <c r="S8" s="2" t="s">
        <v>19</v>
      </c>
      <c r="T8" s="2" t="s">
        <v>19</v>
      </c>
      <c r="U8" s="2" t="s">
        <v>18</v>
      </c>
      <c r="V8" s="2" t="s">
        <v>19</v>
      </c>
      <c r="W8" s="2" t="s">
        <v>19</v>
      </c>
      <c r="Z8" s="2" t="s">
        <v>15</v>
      </c>
      <c r="AA8" s="2" t="s">
        <v>17</v>
      </c>
    </row>
    <row r="9" spans="3:27" x14ac:dyDescent="0.25">
      <c r="C9" s="1">
        <v>5</v>
      </c>
      <c r="E9" s="2">
        <v>0</v>
      </c>
      <c r="H9" s="2" t="s">
        <v>19</v>
      </c>
      <c r="I9" s="2" t="s">
        <v>19</v>
      </c>
      <c r="J9" s="2" t="s">
        <v>18</v>
      </c>
      <c r="K9" s="2" t="s">
        <v>18</v>
      </c>
      <c r="L9" s="2" t="s">
        <v>18</v>
      </c>
      <c r="M9" s="2" t="s">
        <v>19</v>
      </c>
      <c r="N9" s="2" t="s">
        <v>15</v>
      </c>
      <c r="O9" s="2" t="s">
        <v>14</v>
      </c>
      <c r="P9" s="2">
        <v>1</v>
      </c>
      <c r="Q9" s="2" t="s">
        <v>15</v>
      </c>
      <c r="R9" s="2" t="s">
        <v>19</v>
      </c>
      <c r="S9" s="2" t="s">
        <v>18</v>
      </c>
      <c r="T9" s="2" t="s">
        <v>18</v>
      </c>
      <c r="U9" s="2" t="s">
        <v>18</v>
      </c>
      <c r="V9" s="2" t="s">
        <v>19</v>
      </c>
      <c r="W9" s="2" t="s">
        <v>19</v>
      </c>
      <c r="Z9" s="2" t="s">
        <v>15</v>
      </c>
      <c r="AA9" s="2" t="s">
        <v>17</v>
      </c>
    </row>
    <row r="10" spans="3:27" x14ac:dyDescent="0.25">
      <c r="C10" s="1">
        <v>6</v>
      </c>
      <c r="E10" s="2">
        <v>1</v>
      </c>
      <c r="H10" s="2" t="s">
        <v>18</v>
      </c>
      <c r="I10" s="2" t="s">
        <v>18</v>
      </c>
      <c r="J10" s="2" t="s">
        <v>19</v>
      </c>
      <c r="K10" s="2" t="s">
        <v>19</v>
      </c>
      <c r="L10" s="2" t="s">
        <v>19</v>
      </c>
      <c r="M10" s="2" t="s">
        <v>18</v>
      </c>
      <c r="N10" s="2" t="s">
        <v>15</v>
      </c>
      <c r="O10" s="2" t="s">
        <v>14</v>
      </c>
      <c r="P10" s="2">
        <v>0</v>
      </c>
      <c r="Q10" s="2" t="s">
        <v>15</v>
      </c>
      <c r="R10" s="2" t="s">
        <v>18</v>
      </c>
      <c r="S10" s="2" t="s">
        <v>19</v>
      </c>
      <c r="T10" s="2" t="s">
        <v>19</v>
      </c>
      <c r="U10" s="2" t="s">
        <v>19</v>
      </c>
      <c r="V10" s="2" t="s">
        <v>18</v>
      </c>
      <c r="W10" s="2" t="s">
        <v>18</v>
      </c>
      <c r="Z10" s="2" t="s">
        <v>15</v>
      </c>
      <c r="AA10" s="2" t="s">
        <v>17</v>
      </c>
    </row>
    <row r="11" spans="3:27" x14ac:dyDescent="0.25">
      <c r="C11" s="1">
        <v>7</v>
      </c>
      <c r="D11" s="2">
        <v>1</v>
      </c>
      <c r="F11" s="2" t="s">
        <v>19</v>
      </c>
      <c r="G11" s="2" t="s">
        <v>19</v>
      </c>
      <c r="N11" s="2" t="s">
        <v>15</v>
      </c>
      <c r="O11" s="2" t="s">
        <v>14</v>
      </c>
      <c r="P11" s="2" t="s">
        <v>15</v>
      </c>
      <c r="Q11" s="2" t="s">
        <v>15</v>
      </c>
      <c r="X11" s="2" t="s">
        <v>19</v>
      </c>
      <c r="Y11" s="2" t="s">
        <v>19</v>
      </c>
      <c r="Z11" s="2" t="s">
        <v>15</v>
      </c>
      <c r="AA11" s="2" t="s">
        <v>17</v>
      </c>
    </row>
    <row r="12" spans="3:27" x14ac:dyDescent="0.25">
      <c r="C12" s="1">
        <v>8</v>
      </c>
      <c r="D12" s="2">
        <v>0</v>
      </c>
      <c r="F12" s="2" t="s">
        <v>18</v>
      </c>
      <c r="G12" s="2" t="s">
        <v>18</v>
      </c>
      <c r="N12" s="2" t="s">
        <v>15</v>
      </c>
      <c r="O12" s="2" t="s">
        <v>14</v>
      </c>
      <c r="P12" s="2" t="s">
        <v>15</v>
      </c>
      <c r="Q12" s="2" t="s">
        <v>15</v>
      </c>
      <c r="X12" s="2" t="s">
        <v>18</v>
      </c>
      <c r="Y12" s="2" t="s">
        <v>18</v>
      </c>
      <c r="Z12" s="2" t="s">
        <v>15</v>
      </c>
      <c r="AA12" s="2" t="s">
        <v>17</v>
      </c>
    </row>
    <row r="14" spans="3:27" x14ac:dyDescent="0.25">
      <c r="C14" s="3" t="s">
        <v>25</v>
      </c>
    </row>
    <row r="15" spans="3:27" x14ac:dyDescent="0.25">
      <c r="D15" s="13" t="s">
        <v>20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 t="s">
        <v>21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3:27" x14ac:dyDescent="0.25">
      <c r="C16" s="1" t="s">
        <v>0</v>
      </c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2">
        <v>6</v>
      </c>
      <c r="J16" s="2">
        <v>7</v>
      </c>
      <c r="K16" s="2">
        <v>8</v>
      </c>
      <c r="L16" s="2">
        <v>9</v>
      </c>
      <c r="M16" s="2">
        <v>10</v>
      </c>
      <c r="N16" s="2">
        <v>11</v>
      </c>
      <c r="O16" s="2">
        <v>12</v>
      </c>
      <c r="P16" s="4">
        <v>13</v>
      </c>
      <c r="Q16" s="2">
        <v>14</v>
      </c>
      <c r="R16" s="2">
        <v>15</v>
      </c>
      <c r="S16" s="2">
        <v>16</v>
      </c>
      <c r="T16" s="2">
        <v>17</v>
      </c>
      <c r="U16" s="2">
        <v>18</v>
      </c>
      <c r="V16" s="2">
        <v>19</v>
      </c>
      <c r="W16" s="2">
        <v>20</v>
      </c>
      <c r="X16" s="2">
        <v>21</v>
      </c>
      <c r="Y16" s="2">
        <v>22</v>
      </c>
      <c r="Z16" s="2">
        <v>23</v>
      </c>
      <c r="AA16" s="2">
        <v>24</v>
      </c>
    </row>
    <row r="17" spans="2:27" x14ac:dyDescent="0.25">
      <c r="D17" s="2" t="s">
        <v>1</v>
      </c>
      <c r="E17" s="2" t="s">
        <v>2</v>
      </c>
      <c r="F17" s="2" t="s">
        <v>12</v>
      </c>
      <c r="G17" s="2" t="s">
        <v>3</v>
      </c>
      <c r="H17" s="2" t="s">
        <v>4</v>
      </c>
      <c r="I17" s="2" t="s">
        <v>5</v>
      </c>
      <c r="J17" s="2" t="s">
        <v>6</v>
      </c>
      <c r="K17" s="2" t="s">
        <v>7</v>
      </c>
      <c r="L17" s="2" t="s">
        <v>8</v>
      </c>
      <c r="M17" s="2" t="s">
        <v>9</v>
      </c>
      <c r="N17" s="2" t="s">
        <v>10</v>
      </c>
      <c r="O17" s="2" t="s">
        <v>11</v>
      </c>
      <c r="P17" s="4" t="s">
        <v>16</v>
      </c>
      <c r="Q17" s="2" t="s">
        <v>10</v>
      </c>
      <c r="R17" s="2" t="s">
        <v>9</v>
      </c>
      <c r="S17" s="2" t="s">
        <v>8</v>
      </c>
      <c r="T17" s="2" t="s">
        <v>7</v>
      </c>
      <c r="U17" s="2" t="s">
        <v>6</v>
      </c>
      <c r="V17" s="2" t="s">
        <v>5</v>
      </c>
      <c r="W17" s="2" t="s">
        <v>4</v>
      </c>
      <c r="X17" s="2" t="s">
        <v>3</v>
      </c>
      <c r="Y17" s="2" t="s">
        <v>12</v>
      </c>
      <c r="Z17" s="2" t="s">
        <v>10</v>
      </c>
      <c r="AA17" s="2" t="s">
        <v>13</v>
      </c>
    </row>
    <row r="18" spans="2:27" x14ac:dyDescent="0.25">
      <c r="B18" t="str">
        <f>IF($C18=$D$41,"X","")</f>
        <v/>
      </c>
      <c r="C18" s="1">
        <v>1</v>
      </c>
      <c r="D18" s="2" t="s">
        <v>15</v>
      </c>
      <c r="E18" s="2">
        <v>1</v>
      </c>
      <c r="F18" s="2" t="s">
        <v>15</v>
      </c>
      <c r="G18" s="2" t="s">
        <v>15</v>
      </c>
      <c r="H18" s="2">
        <v>1</v>
      </c>
      <c r="I18" s="2">
        <v>1</v>
      </c>
      <c r="J18" s="2" t="s">
        <v>24</v>
      </c>
      <c r="K18" s="2" t="s">
        <v>24</v>
      </c>
      <c r="L18" s="2">
        <v>1</v>
      </c>
      <c r="M18" s="2" t="s">
        <v>24</v>
      </c>
      <c r="N18" s="2" t="s">
        <v>15</v>
      </c>
      <c r="O18" s="2" t="s">
        <v>14</v>
      </c>
      <c r="P18" s="4">
        <v>1</v>
      </c>
      <c r="Q18" s="2" t="s">
        <v>15</v>
      </c>
      <c r="R18" s="2">
        <v>1</v>
      </c>
      <c r="S18" s="2" t="s">
        <v>23</v>
      </c>
      <c r="T18" s="2">
        <v>1</v>
      </c>
      <c r="U18" s="2">
        <v>1</v>
      </c>
      <c r="V18" s="2" t="s">
        <v>24</v>
      </c>
      <c r="W18" s="2" t="s">
        <v>24</v>
      </c>
      <c r="X18" s="2" t="s">
        <v>15</v>
      </c>
      <c r="Y18" s="2" t="s">
        <v>15</v>
      </c>
      <c r="Z18" s="2" t="s">
        <v>15</v>
      </c>
      <c r="AA18" s="2" t="s">
        <v>17</v>
      </c>
    </row>
    <row r="19" spans="2:27" x14ac:dyDescent="0.25">
      <c r="B19" t="str">
        <f t="shared" ref="B19:B25" si="0">IF($C19=$D$41,"X","")</f>
        <v/>
      </c>
      <c r="C19" s="1">
        <v>2</v>
      </c>
      <c r="D19" s="2" t="s">
        <v>15</v>
      </c>
      <c r="E19" s="2">
        <v>1</v>
      </c>
      <c r="F19" s="2" t="s">
        <v>15</v>
      </c>
      <c r="G19" s="2" t="s">
        <v>15</v>
      </c>
      <c r="H19" s="2">
        <v>1</v>
      </c>
      <c r="I19" s="2">
        <v>1</v>
      </c>
      <c r="J19" s="2" t="s">
        <v>24</v>
      </c>
      <c r="K19" s="2">
        <v>1</v>
      </c>
      <c r="L19" s="2">
        <v>1</v>
      </c>
      <c r="M19" s="2" t="s">
        <v>24</v>
      </c>
      <c r="N19" s="2" t="s">
        <v>15</v>
      </c>
      <c r="O19" s="2" t="s">
        <v>14</v>
      </c>
      <c r="P19" s="4">
        <v>1</v>
      </c>
      <c r="Q19" s="2" t="s">
        <v>15</v>
      </c>
      <c r="R19" s="2">
        <v>1</v>
      </c>
      <c r="S19" s="2" t="s">
        <v>23</v>
      </c>
      <c r="T19" s="2" t="s">
        <v>24</v>
      </c>
      <c r="U19" s="2">
        <v>1</v>
      </c>
      <c r="V19" s="2" t="s">
        <v>24</v>
      </c>
      <c r="W19" s="2" t="s">
        <v>24</v>
      </c>
      <c r="X19" s="2" t="s">
        <v>15</v>
      </c>
      <c r="Y19" s="2" t="s">
        <v>15</v>
      </c>
      <c r="Z19" s="2" t="s">
        <v>15</v>
      </c>
      <c r="AA19" s="2" t="s">
        <v>17</v>
      </c>
    </row>
    <row r="20" spans="2:27" x14ac:dyDescent="0.25">
      <c r="B20" t="str">
        <f t="shared" si="0"/>
        <v/>
      </c>
      <c r="C20" s="1">
        <v>3</v>
      </c>
      <c r="D20" s="2" t="s">
        <v>15</v>
      </c>
      <c r="E20" s="2">
        <v>0</v>
      </c>
      <c r="F20" s="2" t="s">
        <v>15</v>
      </c>
      <c r="G20" s="2" t="s">
        <v>15</v>
      </c>
      <c r="H20" s="2" t="s">
        <v>24</v>
      </c>
      <c r="I20" s="2" t="s">
        <v>24</v>
      </c>
      <c r="J20" s="2">
        <v>1</v>
      </c>
      <c r="K20" s="2">
        <v>1</v>
      </c>
      <c r="L20" s="2" t="s">
        <v>24</v>
      </c>
      <c r="M20" s="2">
        <v>1</v>
      </c>
      <c r="N20" s="2" t="s">
        <v>15</v>
      </c>
      <c r="O20" s="2" t="s">
        <v>14</v>
      </c>
      <c r="P20" s="4">
        <v>0</v>
      </c>
      <c r="Q20" s="2" t="s">
        <v>15</v>
      </c>
      <c r="R20" s="2" t="s">
        <v>24</v>
      </c>
      <c r="S20" s="2">
        <v>1</v>
      </c>
      <c r="T20" s="2" t="s">
        <v>24</v>
      </c>
      <c r="U20" s="2" t="s">
        <v>24</v>
      </c>
      <c r="V20" s="2">
        <v>1</v>
      </c>
      <c r="W20" s="2">
        <v>1</v>
      </c>
      <c r="X20" s="2" t="s">
        <v>15</v>
      </c>
      <c r="Y20" s="2" t="s">
        <v>15</v>
      </c>
      <c r="Z20" s="2" t="s">
        <v>15</v>
      </c>
      <c r="AA20" s="2" t="s">
        <v>17</v>
      </c>
    </row>
    <row r="21" spans="2:27" x14ac:dyDescent="0.25">
      <c r="B21" t="str">
        <f t="shared" si="0"/>
        <v/>
      </c>
      <c r="C21" s="1">
        <v>4</v>
      </c>
      <c r="D21" s="2" t="s">
        <v>15</v>
      </c>
      <c r="E21" s="2">
        <v>0</v>
      </c>
      <c r="F21" s="2" t="s">
        <v>15</v>
      </c>
      <c r="G21" s="2" t="s">
        <v>15</v>
      </c>
      <c r="H21" s="2" t="s">
        <v>24</v>
      </c>
      <c r="I21" s="2" t="s">
        <v>24</v>
      </c>
      <c r="J21" s="2">
        <v>1</v>
      </c>
      <c r="K21" s="2" t="s">
        <v>24</v>
      </c>
      <c r="L21" s="2" t="s">
        <v>24</v>
      </c>
      <c r="M21" s="2">
        <v>1</v>
      </c>
      <c r="N21" s="2" t="s">
        <v>15</v>
      </c>
      <c r="O21" s="2" t="s">
        <v>14</v>
      </c>
      <c r="P21" s="4">
        <v>0</v>
      </c>
      <c r="Q21" s="2" t="s">
        <v>15</v>
      </c>
      <c r="R21" s="2" t="s">
        <v>24</v>
      </c>
      <c r="S21" s="2">
        <v>1</v>
      </c>
      <c r="T21" s="2">
        <v>1</v>
      </c>
      <c r="U21" s="2" t="s">
        <v>24</v>
      </c>
      <c r="V21" s="2">
        <v>1</v>
      </c>
      <c r="W21" s="2">
        <v>1</v>
      </c>
      <c r="X21" s="2" t="s">
        <v>15</v>
      </c>
      <c r="Y21" s="2" t="s">
        <v>15</v>
      </c>
      <c r="Z21" s="2" t="s">
        <v>15</v>
      </c>
      <c r="AA21" s="2" t="s">
        <v>17</v>
      </c>
    </row>
    <row r="22" spans="2:27" x14ac:dyDescent="0.25">
      <c r="B22" t="str">
        <f t="shared" si="0"/>
        <v/>
      </c>
      <c r="C22" s="1">
        <v>5</v>
      </c>
      <c r="D22" s="2" t="s">
        <v>15</v>
      </c>
      <c r="E22" s="2">
        <v>0</v>
      </c>
      <c r="F22" s="2" t="s">
        <v>15</v>
      </c>
      <c r="G22" s="2" t="s">
        <v>15</v>
      </c>
      <c r="H22" s="2" t="s">
        <v>24</v>
      </c>
      <c r="I22" s="2" t="s">
        <v>24</v>
      </c>
      <c r="J22" s="2">
        <v>1</v>
      </c>
      <c r="K22" s="2">
        <v>1</v>
      </c>
      <c r="L22" s="2">
        <v>1</v>
      </c>
      <c r="M22" s="2" t="s">
        <v>24</v>
      </c>
      <c r="N22" s="2" t="s">
        <v>15</v>
      </c>
      <c r="O22" s="2" t="s">
        <v>14</v>
      </c>
      <c r="P22" s="4">
        <v>1</v>
      </c>
      <c r="Q22" s="2" t="s">
        <v>15</v>
      </c>
      <c r="R22" s="2">
        <v>1</v>
      </c>
      <c r="S22" s="2" t="s">
        <v>23</v>
      </c>
      <c r="T22" s="2" t="s">
        <v>24</v>
      </c>
      <c r="U22" s="2" t="s">
        <v>24</v>
      </c>
      <c r="V22" s="2">
        <v>1</v>
      </c>
      <c r="W22" s="2">
        <v>1</v>
      </c>
      <c r="X22" s="2" t="s">
        <v>15</v>
      </c>
      <c r="Y22" s="2" t="s">
        <v>15</v>
      </c>
      <c r="Z22" s="2" t="s">
        <v>15</v>
      </c>
      <c r="AA22" s="2" t="s">
        <v>17</v>
      </c>
    </row>
    <row r="23" spans="2:27" x14ac:dyDescent="0.25">
      <c r="B23" t="str">
        <f t="shared" si="0"/>
        <v/>
      </c>
      <c r="C23" s="1">
        <v>6</v>
      </c>
      <c r="D23" s="2" t="s">
        <v>15</v>
      </c>
      <c r="E23" s="2">
        <v>1</v>
      </c>
      <c r="F23" s="2" t="s">
        <v>15</v>
      </c>
      <c r="G23" s="2" t="s">
        <v>15</v>
      </c>
      <c r="H23" s="2">
        <v>1</v>
      </c>
      <c r="I23" s="2">
        <v>1</v>
      </c>
      <c r="J23" s="2" t="s">
        <v>24</v>
      </c>
      <c r="K23" s="2" t="s">
        <v>24</v>
      </c>
      <c r="L23" s="2" t="s">
        <v>24</v>
      </c>
      <c r="M23" s="2">
        <v>1</v>
      </c>
      <c r="N23" s="2" t="s">
        <v>15</v>
      </c>
      <c r="O23" s="2" t="s">
        <v>14</v>
      </c>
      <c r="P23" s="4">
        <v>0</v>
      </c>
      <c r="Q23" s="2" t="s">
        <v>15</v>
      </c>
      <c r="R23" s="2" t="s">
        <v>24</v>
      </c>
      <c r="S23" s="2">
        <v>1</v>
      </c>
      <c r="T23" s="2">
        <v>1</v>
      </c>
      <c r="U23" s="2">
        <v>1</v>
      </c>
      <c r="V23" s="2" t="s">
        <v>24</v>
      </c>
      <c r="W23" s="2" t="s">
        <v>24</v>
      </c>
      <c r="X23" s="2" t="s">
        <v>15</v>
      </c>
      <c r="Y23" s="2" t="s">
        <v>15</v>
      </c>
      <c r="Z23" s="2" t="s">
        <v>15</v>
      </c>
      <c r="AA23" s="2" t="s">
        <v>17</v>
      </c>
    </row>
    <row r="24" spans="2:27" x14ac:dyDescent="0.25">
      <c r="B24" t="str">
        <f t="shared" si="0"/>
        <v/>
      </c>
      <c r="C24" s="1">
        <v>7</v>
      </c>
      <c r="D24" s="2">
        <v>1</v>
      </c>
      <c r="E24" s="2" t="s">
        <v>15</v>
      </c>
      <c r="F24" s="2" t="s">
        <v>24</v>
      </c>
      <c r="G24" s="2" t="s">
        <v>24</v>
      </c>
      <c r="H24" s="2" t="s">
        <v>15</v>
      </c>
      <c r="I24" s="2" t="s">
        <v>15</v>
      </c>
      <c r="J24" s="2" t="s">
        <v>15</v>
      </c>
      <c r="K24" s="2" t="s">
        <v>15</v>
      </c>
      <c r="L24" s="2" t="s">
        <v>15</v>
      </c>
      <c r="M24" s="2" t="s">
        <v>15</v>
      </c>
      <c r="N24" s="2" t="s">
        <v>15</v>
      </c>
      <c r="O24" s="2" t="s">
        <v>14</v>
      </c>
      <c r="P24" s="4" t="s">
        <v>15</v>
      </c>
      <c r="Q24" s="2" t="s">
        <v>15</v>
      </c>
      <c r="R24" s="2" t="s">
        <v>15</v>
      </c>
      <c r="S24" s="2" t="s">
        <v>15</v>
      </c>
      <c r="T24" s="2" t="s">
        <v>15</v>
      </c>
      <c r="U24" s="2" t="s">
        <v>15</v>
      </c>
      <c r="V24" s="2" t="s">
        <v>15</v>
      </c>
      <c r="W24" s="2" t="s">
        <v>15</v>
      </c>
      <c r="X24" s="2">
        <v>1</v>
      </c>
      <c r="Y24" s="2">
        <v>1</v>
      </c>
      <c r="Z24" s="2" t="s">
        <v>15</v>
      </c>
      <c r="AA24" s="2" t="s">
        <v>17</v>
      </c>
    </row>
    <row r="25" spans="2:27" x14ac:dyDescent="0.25">
      <c r="B25" t="str">
        <f t="shared" si="0"/>
        <v>X</v>
      </c>
      <c r="C25" s="1">
        <v>8</v>
      </c>
      <c r="D25" s="2">
        <v>0</v>
      </c>
      <c r="E25" s="2" t="s">
        <v>15</v>
      </c>
      <c r="F25" s="2">
        <v>1</v>
      </c>
      <c r="G25" s="2">
        <v>1</v>
      </c>
      <c r="H25" s="2" t="s">
        <v>15</v>
      </c>
      <c r="I25" s="2" t="s">
        <v>15</v>
      </c>
      <c r="J25" s="2" t="s">
        <v>15</v>
      </c>
      <c r="K25" s="2" t="s">
        <v>15</v>
      </c>
      <c r="L25" s="2" t="s">
        <v>15</v>
      </c>
      <c r="M25" s="2" t="s">
        <v>15</v>
      </c>
      <c r="N25" s="2" t="s">
        <v>15</v>
      </c>
      <c r="O25" s="2" t="s">
        <v>14</v>
      </c>
      <c r="P25" s="4" t="s">
        <v>15</v>
      </c>
      <c r="Q25" s="2" t="s">
        <v>15</v>
      </c>
      <c r="R25" s="2" t="s">
        <v>15</v>
      </c>
      <c r="S25" s="2" t="s">
        <v>15</v>
      </c>
      <c r="T25" s="2" t="s">
        <v>15</v>
      </c>
      <c r="U25" s="2" t="s">
        <v>15</v>
      </c>
      <c r="V25" s="2" t="s">
        <v>15</v>
      </c>
      <c r="W25" s="2" t="s">
        <v>15</v>
      </c>
      <c r="X25" s="2" t="s">
        <v>24</v>
      </c>
      <c r="Y25" s="2" t="s">
        <v>24</v>
      </c>
      <c r="Z25" s="2" t="s">
        <v>15</v>
      </c>
      <c r="AA25" s="2" t="s">
        <v>17</v>
      </c>
    </row>
    <row r="27" spans="2:27" x14ac:dyDescent="0.25">
      <c r="C27" s="3" t="s">
        <v>26</v>
      </c>
    </row>
    <row r="28" spans="2:27" x14ac:dyDescent="0.25">
      <c r="D28" s="13" t="s">
        <v>20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 t="s">
        <v>21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2:27" x14ac:dyDescent="0.25">
      <c r="C29" s="1" t="s">
        <v>0</v>
      </c>
      <c r="D29" s="2">
        <v>1</v>
      </c>
      <c r="E29" s="2">
        <v>2</v>
      </c>
      <c r="F29" s="2">
        <v>3</v>
      </c>
      <c r="G29" s="2">
        <v>4</v>
      </c>
      <c r="H29" s="2">
        <v>5</v>
      </c>
      <c r="I29" s="2">
        <v>6</v>
      </c>
      <c r="J29" s="2">
        <v>7</v>
      </c>
      <c r="K29" s="2">
        <v>8</v>
      </c>
      <c r="L29" s="2">
        <v>9</v>
      </c>
      <c r="M29" s="2">
        <v>10</v>
      </c>
      <c r="N29" s="2">
        <v>11</v>
      </c>
      <c r="O29" s="2">
        <v>12</v>
      </c>
      <c r="P29" s="4">
        <v>13</v>
      </c>
      <c r="Q29" s="2">
        <v>14</v>
      </c>
      <c r="R29" s="2">
        <v>15</v>
      </c>
      <c r="S29" s="2">
        <v>16</v>
      </c>
      <c r="T29" s="2">
        <v>17</v>
      </c>
      <c r="U29" s="2">
        <v>18</v>
      </c>
      <c r="V29" s="2">
        <v>19</v>
      </c>
      <c r="W29" s="2">
        <v>20</v>
      </c>
      <c r="X29" s="2">
        <v>21</v>
      </c>
      <c r="Y29" s="2">
        <v>22</v>
      </c>
      <c r="Z29" s="2">
        <v>23</v>
      </c>
      <c r="AA29" s="2">
        <v>24</v>
      </c>
    </row>
    <row r="30" spans="2:27" x14ac:dyDescent="0.25">
      <c r="D30" s="2" t="s">
        <v>1</v>
      </c>
      <c r="E30" s="2" t="s">
        <v>2</v>
      </c>
      <c r="F30" s="2" t="s">
        <v>12</v>
      </c>
      <c r="G30" s="2" t="s">
        <v>3</v>
      </c>
      <c r="H30" s="2" t="s">
        <v>4</v>
      </c>
      <c r="I30" s="2" t="s">
        <v>5</v>
      </c>
      <c r="J30" s="2" t="s">
        <v>6</v>
      </c>
      <c r="K30" s="2" t="s">
        <v>7</v>
      </c>
      <c r="L30" s="2" t="s">
        <v>8</v>
      </c>
      <c r="M30" s="2" t="s">
        <v>9</v>
      </c>
      <c r="N30" s="2" t="s">
        <v>10</v>
      </c>
      <c r="O30" s="2" t="s">
        <v>11</v>
      </c>
      <c r="P30" s="4" t="s">
        <v>16</v>
      </c>
      <c r="Q30" s="2" t="s">
        <v>10</v>
      </c>
      <c r="R30" s="2" t="s">
        <v>9</v>
      </c>
      <c r="S30" s="2" t="s">
        <v>8</v>
      </c>
      <c r="T30" s="2" t="s">
        <v>7</v>
      </c>
      <c r="U30" s="2" t="s">
        <v>6</v>
      </c>
      <c r="V30" s="2" t="s">
        <v>5</v>
      </c>
      <c r="W30" s="2" t="s">
        <v>4</v>
      </c>
      <c r="X30" s="2" t="s">
        <v>3</v>
      </c>
      <c r="Y30" s="2" t="s">
        <v>12</v>
      </c>
      <c r="Z30" s="2" t="s">
        <v>10</v>
      </c>
      <c r="AA30" s="2" t="s">
        <v>13</v>
      </c>
    </row>
    <row r="31" spans="2:27" x14ac:dyDescent="0.25">
      <c r="B31" t="str">
        <f>IF($C31=$D$41,"X","")</f>
        <v/>
      </c>
      <c r="C31" s="1">
        <v>1</v>
      </c>
      <c r="D31" s="2" t="s">
        <v>15</v>
      </c>
      <c r="E31" s="2">
        <v>1</v>
      </c>
      <c r="F31" s="2" t="s">
        <v>15</v>
      </c>
      <c r="G31" s="2" t="s">
        <v>15</v>
      </c>
      <c r="H31" s="2">
        <v>0</v>
      </c>
      <c r="I31" s="2">
        <v>0</v>
      </c>
      <c r="J31" s="2" t="s">
        <v>23</v>
      </c>
      <c r="K31" s="17" t="s">
        <v>23</v>
      </c>
      <c r="L31" s="2">
        <v>0</v>
      </c>
      <c r="M31" s="2" t="s">
        <v>23</v>
      </c>
      <c r="N31" s="2" t="s">
        <v>15</v>
      </c>
      <c r="O31" s="2" t="s">
        <v>14</v>
      </c>
      <c r="P31" s="4">
        <v>1</v>
      </c>
      <c r="Q31" s="2" t="s">
        <v>15</v>
      </c>
      <c r="R31" s="2">
        <v>0</v>
      </c>
      <c r="S31" s="2" t="s">
        <v>23</v>
      </c>
      <c r="T31" s="2">
        <v>0</v>
      </c>
      <c r="U31" s="2">
        <v>0</v>
      </c>
      <c r="V31" s="2" t="s">
        <v>23</v>
      </c>
      <c r="W31" s="2" t="s">
        <v>23</v>
      </c>
      <c r="X31" s="2" t="s">
        <v>15</v>
      </c>
      <c r="Y31" s="2" t="s">
        <v>15</v>
      </c>
      <c r="Z31" s="2" t="s">
        <v>15</v>
      </c>
      <c r="AA31" s="2" t="s">
        <v>17</v>
      </c>
    </row>
    <row r="32" spans="2:27" x14ac:dyDescent="0.25">
      <c r="B32" t="str">
        <f t="shared" ref="B32:B38" si="1">IF($C32=$D$41,"X","")</f>
        <v/>
      </c>
      <c r="C32" s="1">
        <v>2</v>
      </c>
      <c r="D32" s="2" t="s">
        <v>15</v>
      </c>
      <c r="E32" s="2">
        <v>1</v>
      </c>
      <c r="F32" s="2" t="s">
        <v>15</v>
      </c>
      <c r="G32" s="2" t="s">
        <v>15</v>
      </c>
      <c r="H32" s="2">
        <v>0</v>
      </c>
      <c r="I32" s="2">
        <v>0</v>
      </c>
      <c r="J32" s="2" t="s">
        <v>23</v>
      </c>
      <c r="K32" s="2">
        <v>0</v>
      </c>
      <c r="L32" s="2">
        <v>0</v>
      </c>
      <c r="M32" s="2" t="s">
        <v>23</v>
      </c>
      <c r="N32" s="2" t="s">
        <v>15</v>
      </c>
      <c r="O32" s="2" t="s">
        <v>14</v>
      </c>
      <c r="P32" s="4">
        <v>1</v>
      </c>
      <c r="Q32" s="2" t="s">
        <v>15</v>
      </c>
      <c r="R32" s="2">
        <v>0</v>
      </c>
      <c r="S32" s="2" t="s">
        <v>23</v>
      </c>
      <c r="T32" s="2" t="s">
        <v>23</v>
      </c>
      <c r="U32" s="2">
        <v>0</v>
      </c>
      <c r="V32" s="2" t="s">
        <v>23</v>
      </c>
      <c r="W32" s="2" t="s">
        <v>23</v>
      </c>
      <c r="X32" s="2" t="s">
        <v>15</v>
      </c>
      <c r="Y32" s="2" t="s">
        <v>15</v>
      </c>
      <c r="Z32" s="2" t="s">
        <v>15</v>
      </c>
      <c r="AA32" s="2" t="s">
        <v>17</v>
      </c>
    </row>
    <row r="33" spans="2:27" x14ac:dyDescent="0.25">
      <c r="B33" t="str">
        <f t="shared" si="1"/>
        <v/>
      </c>
      <c r="C33" s="1">
        <v>3</v>
      </c>
      <c r="D33" s="2" t="s">
        <v>15</v>
      </c>
      <c r="E33" s="2">
        <v>0</v>
      </c>
      <c r="F33" s="2" t="s">
        <v>15</v>
      </c>
      <c r="G33" s="2" t="s">
        <v>15</v>
      </c>
      <c r="H33" s="2" t="s">
        <v>23</v>
      </c>
      <c r="I33" s="2" t="s">
        <v>23</v>
      </c>
      <c r="J33" s="2">
        <v>0</v>
      </c>
      <c r="K33" s="2">
        <v>0</v>
      </c>
      <c r="L33" s="2" t="s">
        <v>23</v>
      </c>
      <c r="M33" s="2">
        <v>0</v>
      </c>
      <c r="N33" s="2" t="s">
        <v>15</v>
      </c>
      <c r="O33" s="2" t="s">
        <v>14</v>
      </c>
      <c r="P33" s="4">
        <v>0</v>
      </c>
      <c r="Q33" s="2" t="s">
        <v>15</v>
      </c>
      <c r="R33" s="2" t="s">
        <v>23</v>
      </c>
      <c r="S33" s="2">
        <v>0</v>
      </c>
      <c r="T33" s="17" t="s">
        <v>23</v>
      </c>
      <c r="U33" s="2" t="s">
        <v>23</v>
      </c>
      <c r="V33" s="2">
        <v>0</v>
      </c>
      <c r="W33" s="2">
        <v>0</v>
      </c>
      <c r="X33" s="2" t="s">
        <v>15</v>
      </c>
      <c r="Y33" s="2" t="s">
        <v>15</v>
      </c>
      <c r="Z33" s="2" t="s">
        <v>15</v>
      </c>
      <c r="AA33" s="2" t="s">
        <v>17</v>
      </c>
    </row>
    <row r="34" spans="2:27" x14ac:dyDescent="0.25">
      <c r="B34" t="str">
        <f t="shared" si="1"/>
        <v/>
      </c>
      <c r="C34" s="1">
        <v>4</v>
      </c>
      <c r="D34" s="2" t="s">
        <v>15</v>
      </c>
      <c r="E34" s="2">
        <v>0</v>
      </c>
      <c r="F34" s="2" t="s">
        <v>15</v>
      </c>
      <c r="G34" s="2" t="s">
        <v>15</v>
      </c>
      <c r="H34" s="2" t="s">
        <v>23</v>
      </c>
      <c r="I34" s="2" t="s">
        <v>23</v>
      </c>
      <c r="J34" s="2">
        <v>0</v>
      </c>
      <c r="K34" s="2" t="s">
        <v>23</v>
      </c>
      <c r="L34" s="2" t="s">
        <v>23</v>
      </c>
      <c r="M34" s="2">
        <v>0</v>
      </c>
      <c r="N34" s="2" t="s">
        <v>15</v>
      </c>
      <c r="O34" s="2" t="s">
        <v>14</v>
      </c>
      <c r="P34" s="4">
        <v>0</v>
      </c>
      <c r="Q34" s="2" t="s">
        <v>15</v>
      </c>
      <c r="R34" s="2" t="s">
        <v>23</v>
      </c>
      <c r="S34" s="2">
        <v>0</v>
      </c>
      <c r="T34" s="2">
        <v>0</v>
      </c>
      <c r="U34" s="2" t="s">
        <v>23</v>
      </c>
      <c r="V34" s="2">
        <v>0</v>
      </c>
      <c r="W34" s="2">
        <v>0</v>
      </c>
      <c r="X34" s="2" t="s">
        <v>15</v>
      </c>
      <c r="Y34" s="2" t="s">
        <v>15</v>
      </c>
      <c r="Z34" s="2" t="s">
        <v>15</v>
      </c>
      <c r="AA34" s="2" t="s">
        <v>17</v>
      </c>
    </row>
    <row r="35" spans="2:27" x14ac:dyDescent="0.25">
      <c r="B35" t="str">
        <f t="shared" si="1"/>
        <v/>
      </c>
      <c r="C35" s="1">
        <v>5</v>
      </c>
      <c r="D35" s="2" t="s">
        <v>15</v>
      </c>
      <c r="E35" s="2">
        <v>0</v>
      </c>
      <c r="F35" s="2" t="s">
        <v>15</v>
      </c>
      <c r="G35" s="2" t="s">
        <v>15</v>
      </c>
      <c r="H35" s="2" t="s">
        <v>23</v>
      </c>
      <c r="I35" s="2" t="s">
        <v>23</v>
      </c>
      <c r="J35" s="2">
        <v>0</v>
      </c>
      <c r="K35" s="2">
        <v>0</v>
      </c>
      <c r="L35" s="2">
        <v>0</v>
      </c>
      <c r="M35" s="2" t="s">
        <v>23</v>
      </c>
      <c r="N35" s="2" t="s">
        <v>15</v>
      </c>
      <c r="O35" s="2" t="s">
        <v>14</v>
      </c>
      <c r="P35" s="4">
        <v>1</v>
      </c>
      <c r="Q35" s="2" t="s">
        <v>15</v>
      </c>
      <c r="R35" s="2">
        <v>0</v>
      </c>
      <c r="S35" s="2" t="s">
        <v>23</v>
      </c>
      <c r="T35" s="2" t="s">
        <v>23</v>
      </c>
      <c r="U35" s="2" t="s">
        <v>23</v>
      </c>
      <c r="V35" s="2">
        <v>0</v>
      </c>
      <c r="W35" s="2">
        <v>0</v>
      </c>
      <c r="X35" s="2" t="s">
        <v>15</v>
      </c>
      <c r="Y35" s="2" t="s">
        <v>15</v>
      </c>
      <c r="Z35" s="2" t="s">
        <v>15</v>
      </c>
      <c r="AA35" s="2" t="s">
        <v>17</v>
      </c>
    </row>
    <row r="36" spans="2:27" x14ac:dyDescent="0.25">
      <c r="B36" t="str">
        <f t="shared" si="1"/>
        <v/>
      </c>
      <c r="C36" s="1">
        <v>6</v>
      </c>
      <c r="D36" s="2" t="s">
        <v>15</v>
      </c>
      <c r="E36" s="2">
        <v>1</v>
      </c>
      <c r="F36" s="2" t="s">
        <v>15</v>
      </c>
      <c r="G36" s="2" t="s">
        <v>15</v>
      </c>
      <c r="H36" s="2">
        <v>0</v>
      </c>
      <c r="I36" s="2">
        <v>0</v>
      </c>
      <c r="J36" s="2" t="s">
        <v>23</v>
      </c>
      <c r="K36" s="2" t="s">
        <v>23</v>
      </c>
      <c r="L36" s="2" t="s">
        <v>23</v>
      </c>
      <c r="M36" s="2">
        <v>0</v>
      </c>
      <c r="N36" s="2" t="s">
        <v>15</v>
      </c>
      <c r="O36" s="2" t="s">
        <v>14</v>
      </c>
      <c r="P36" s="4">
        <v>0</v>
      </c>
      <c r="Q36" s="2" t="s">
        <v>15</v>
      </c>
      <c r="R36" s="2" t="s">
        <v>23</v>
      </c>
      <c r="S36" s="2">
        <v>0</v>
      </c>
      <c r="T36" s="2">
        <v>0</v>
      </c>
      <c r="U36" s="2">
        <v>0</v>
      </c>
      <c r="V36" s="2" t="s">
        <v>23</v>
      </c>
      <c r="W36" s="2" t="s">
        <v>23</v>
      </c>
      <c r="X36" s="2" t="s">
        <v>15</v>
      </c>
      <c r="Y36" s="2" t="s">
        <v>15</v>
      </c>
      <c r="Z36" s="2" t="s">
        <v>15</v>
      </c>
      <c r="AA36" s="2" t="s">
        <v>17</v>
      </c>
    </row>
    <row r="37" spans="2:27" x14ac:dyDescent="0.25">
      <c r="B37" t="str">
        <f t="shared" si="1"/>
        <v/>
      </c>
      <c r="C37" s="1">
        <v>7</v>
      </c>
      <c r="D37" s="2">
        <v>1</v>
      </c>
      <c r="E37" s="2" t="s">
        <v>15</v>
      </c>
      <c r="F37" s="2" t="s">
        <v>23</v>
      </c>
      <c r="G37" s="2" t="s">
        <v>23</v>
      </c>
      <c r="H37" s="2" t="s">
        <v>15</v>
      </c>
      <c r="I37" s="2" t="s">
        <v>15</v>
      </c>
      <c r="J37" s="2" t="s">
        <v>15</v>
      </c>
      <c r="K37" s="2" t="s">
        <v>15</v>
      </c>
      <c r="L37" s="2" t="s">
        <v>15</v>
      </c>
      <c r="M37" s="2" t="s">
        <v>15</v>
      </c>
      <c r="N37" s="2" t="s">
        <v>15</v>
      </c>
      <c r="O37" s="2" t="s">
        <v>14</v>
      </c>
      <c r="P37" s="4" t="s">
        <v>15</v>
      </c>
      <c r="Q37" s="2" t="s">
        <v>15</v>
      </c>
      <c r="R37" s="2" t="s">
        <v>15</v>
      </c>
      <c r="S37" s="2" t="s">
        <v>15</v>
      </c>
      <c r="T37" s="2" t="s">
        <v>15</v>
      </c>
      <c r="U37" s="2" t="s">
        <v>15</v>
      </c>
      <c r="V37" s="2" t="s">
        <v>15</v>
      </c>
      <c r="W37" s="2" t="s">
        <v>15</v>
      </c>
      <c r="X37" s="2">
        <v>0</v>
      </c>
      <c r="Y37" s="2">
        <v>0</v>
      </c>
      <c r="Z37" s="2" t="s">
        <v>15</v>
      </c>
      <c r="AA37" s="2" t="s">
        <v>17</v>
      </c>
    </row>
    <row r="38" spans="2:27" x14ac:dyDescent="0.25">
      <c r="B38" t="str">
        <f t="shared" si="1"/>
        <v>X</v>
      </c>
      <c r="C38" s="1">
        <v>8</v>
      </c>
      <c r="D38" s="2">
        <v>0</v>
      </c>
      <c r="E38" s="2" t="s">
        <v>15</v>
      </c>
      <c r="F38" s="2">
        <v>0</v>
      </c>
      <c r="G38" s="2">
        <v>0</v>
      </c>
      <c r="H38" s="2" t="s">
        <v>15</v>
      </c>
      <c r="I38" s="2" t="s">
        <v>15</v>
      </c>
      <c r="J38" s="2" t="s">
        <v>15</v>
      </c>
      <c r="K38" s="2" t="s">
        <v>15</v>
      </c>
      <c r="L38" s="2" t="s">
        <v>15</v>
      </c>
      <c r="M38" s="2" t="s">
        <v>15</v>
      </c>
      <c r="N38" s="2" t="s">
        <v>15</v>
      </c>
      <c r="O38" s="2" t="s">
        <v>14</v>
      </c>
      <c r="P38" s="4" t="s">
        <v>15</v>
      </c>
      <c r="Q38" s="2" t="s">
        <v>15</v>
      </c>
      <c r="R38" s="2" t="s">
        <v>15</v>
      </c>
      <c r="S38" s="2" t="s">
        <v>15</v>
      </c>
      <c r="T38" s="2" t="s">
        <v>15</v>
      </c>
      <c r="U38" s="2" t="s">
        <v>15</v>
      </c>
      <c r="V38" s="2" t="s">
        <v>15</v>
      </c>
      <c r="W38" s="2" t="s">
        <v>15</v>
      </c>
      <c r="X38" s="2" t="s">
        <v>23</v>
      </c>
      <c r="Y38" s="2" t="s">
        <v>23</v>
      </c>
      <c r="Z38" s="2" t="s">
        <v>15</v>
      </c>
      <c r="AA38" s="2" t="s">
        <v>17</v>
      </c>
    </row>
    <row r="40" spans="2:27" ht="15.75" thickBot="1" x14ac:dyDescent="0.3">
      <c r="H40" s="15" t="s">
        <v>25</v>
      </c>
      <c r="I40" s="15"/>
      <c r="P40" s="15" t="s">
        <v>26</v>
      </c>
      <c r="Q40" s="15"/>
    </row>
    <row r="41" spans="2:27" x14ac:dyDescent="0.25">
      <c r="C41" s="1" t="s">
        <v>27</v>
      </c>
      <c r="D41" s="1">
        <v>8</v>
      </c>
      <c r="F41" s="2" t="s">
        <v>1</v>
      </c>
      <c r="G41" s="11">
        <f>VLOOKUP("X",$B$18:$AA$25,3,FALSE)</f>
        <v>0</v>
      </c>
      <c r="H41" s="5">
        <v>1</v>
      </c>
      <c r="I41" s="6">
        <v>24</v>
      </c>
      <c r="J41" s="11" t="str">
        <f>VLOOKUP("X",$B$18:$AA$25,26,FALSE)</f>
        <v>V</v>
      </c>
      <c r="K41" s="2" t="s">
        <v>13</v>
      </c>
      <c r="N41" s="2" t="s">
        <v>1</v>
      </c>
      <c r="O41" s="11">
        <f>VLOOKUP("X",$B$31:$AA$38,3,FALSE)</f>
        <v>0</v>
      </c>
      <c r="P41" s="5">
        <v>1</v>
      </c>
      <c r="Q41" s="6">
        <v>24</v>
      </c>
      <c r="R41" s="11" t="str">
        <f>VLOOKUP("X",$B$31:$AA$38,26,FALSE)</f>
        <v>V</v>
      </c>
      <c r="S41" s="2" t="s">
        <v>13</v>
      </c>
    </row>
    <row r="42" spans="2:27" x14ac:dyDescent="0.25">
      <c r="F42" s="2" t="s">
        <v>2</v>
      </c>
      <c r="G42" s="11" t="str">
        <f>VLOOKUP("X",$B$18:$AA$25,4,FALSE)</f>
        <v>X</v>
      </c>
      <c r="H42" s="7">
        <v>2</v>
      </c>
      <c r="I42" s="8">
        <v>23</v>
      </c>
      <c r="J42" s="11" t="str">
        <f>VLOOKUP("X",$B$18:$AA$25,25,FALSE)</f>
        <v>X</v>
      </c>
      <c r="K42" s="2" t="s">
        <v>10</v>
      </c>
      <c r="N42" s="2" t="s">
        <v>2</v>
      </c>
      <c r="O42" s="11" t="str">
        <f>VLOOKUP("X",$B$31:$AA$38,4,FALSE)</f>
        <v>X</v>
      </c>
      <c r="P42" s="7">
        <v>2</v>
      </c>
      <c r="Q42" s="8">
        <v>23</v>
      </c>
      <c r="R42" s="11" t="str">
        <f>VLOOKUP("X",$B$31:$AA$38,25,FALSE)</f>
        <v>X</v>
      </c>
      <c r="S42" s="2" t="s">
        <v>10</v>
      </c>
    </row>
    <row r="43" spans="2:27" x14ac:dyDescent="0.25">
      <c r="F43" s="2" t="s">
        <v>12</v>
      </c>
      <c r="G43" s="11">
        <f>VLOOKUP("X",$B$18:$AA$25,5,FALSE)</f>
        <v>1</v>
      </c>
      <c r="H43" s="7">
        <v>3</v>
      </c>
      <c r="I43" s="8">
        <v>22</v>
      </c>
      <c r="J43" s="11" t="str">
        <f>VLOOKUP("X",$B$18:$AA$25,24,FALSE)</f>
        <v>H</v>
      </c>
      <c r="K43" s="2" t="s">
        <v>12</v>
      </c>
      <c r="N43" s="2" t="s">
        <v>12</v>
      </c>
      <c r="O43" s="11">
        <f>VLOOKUP("X",$B$31:$AA$38,5,FALSE)</f>
        <v>0</v>
      </c>
      <c r="P43" s="7">
        <v>3</v>
      </c>
      <c r="Q43" s="8">
        <v>22</v>
      </c>
      <c r="R43" s="11" t="str">
        <f>VLOOKUP("X",$B$31:$AA$38,24,FALSE)</f>
        <v>L</v>
      </c>
      <c r="S43" s="2" t="s">
        <v>12</v>
      </c>
    </row>
    <row r="44" spans="2:27" x14ac:dyDescent="0.25">
      <c r="F44" s="2" t="s">
        <v>3</v>
      </c>
      <c r="G44" s="11">
        <f>VLOOKUP("X",$B$18:$AA$25,6,FALSE)</f>
        <v>1</v>
      </c>
      <c r="H44" s="7">
        <v>4</v>
      </c>
      <c r="I44" s="8">
        <v>21</v>
      </c>
      <c r="J44" s="11" t="str">
        <f>VLOOKUP("X",$B$18:$AA$25,23,FALSE)</f>
        <v>H</v>
      </c>
      <c r="K44" s="2" t="s">
        <v>3</v>
      </c>
      <c r="N44" s="2" t="s">
        <v>3</v>
      </c>
      <c r="O44" s="11">
        <f>VLOOKUP("X",$B$31:$AA$38,6,FALSE)</f>
        <v>0</v>
      </c>
      <c r="P44" s="7">
        <v>4</v>
      </c>
      <c r="Q44" s="8">
        <v>21</v>
      </c>
      <c r="R44" s="11" t="str">
        <f>VLOOKUP("X",$B$31:$AA$38,23,FALSE)</f>
        <v>L</v>
      </c>
      <c r="S44" s="2" t="s">
        <v>3</v>
      </c>
    </row>
    <row r="45" spans="2:27" x14ac:dyDescent="0.25">
      <c r="F45" s="2" t="s">
        <v>4</v>
      </c>
      <c r="G45" s="11" t="str">
        <f>VLOOKUP("X",$B$18:$AA$25,7,FALSE)</f>
        <v>X</v>
      </c>
      <c r="H45" s="7">
        <v>5</v>
      </c>
      <c r="I45" s="8">
        <v>20</v>
      </c>
      <c r="J45" s="11" t="str">
        <f>VLOOKUP("X",$B$18:$AA$25,22,FALSE)</f>
        <v>X</v>
      </c>
      <c r="K45" s="2" t="s">
        <v>4</v>
      </c>
      <c r="N45" s="2" t="s">
        <v>4</v>
      </c>
      <c r="O45" s="11" t="str">
        <f>VLOOKUP("X",$B$31:$AA$38,7,FALSE)</f>
        <v>X</v>
      </c>
      <c r="P45" s="7">
        <v>5</v>
      </c>
      <c r="Q45" s="8">
        <v>20</v>
      </c>
      <c r="R45" s="11" t="str">
        <f>VLOOKUP("X",$B$31:$AA$38,22,FALSE)</f>
        <v>X</v>
      </c>
      <c r="S45" s="2" t="s">
        <v>4</v>
      </c>
    </row>
    <row r="46" spans="2:27" x14ac:dyDescent="0.25">
      <c r="F46" s="2" t="s">
        <v>5</v>
      </c>
      <c r="G46" s="11" t="str">
        <f>VLOOKUP("X",$B$18:$AA$25,8,FALSE)</f>
        <v>X</v>
      </c>
      <c r="H46" s="7">
        <v>6</v>
      </c>
      <c r="I46" s="8">
        <v>19</v>
      </c>
      <c r="J46" s="11" t="str">
        <f>VLOOKUP("X",$B$18:$AA$25,21,FALSE)</f>
        <v>X</v>
      </c>
      <c r="K46" s="2" t="s">
        <v>5</v>
      </c>
      <c r="N46" s="2" t="s">
        <v>5</v>
      </c>
      <c r="O46" s="11" t="str">
        <f>VLOOKUP("X",$B$31:$AA$38,8,FALSE)</f>
        <v>X</v>
      </c>
      <c r="P46" s="7">
        <v>6</v>
      </c>
      <c r="Q46" s="8">
        <v>19</v>
      </c>
      <c r="R46" s="11" t="str">
        <f>VLOOKUP("X",$B$31:$AA$38,21,FALSE)</f>
        <v>X</v>
      </c>
      <c r="S46" s="2" t="s">
        <v>5</v>
      </c>
    </row>
    <row r="47" spans="2:27" x14ac:dyDescent="0.25">
      <c r="F47" s="2" t="s">
        <v>6</v>
      </c>
      <c r="G47" s="11" t="str">
        <f>VLOOKUP("X",$B$18:$AA$25,9,FALSE)</f>
        <v>X</v>
      </c>
      <c r="H47" s="7">
        <v>7</v>
      </c>
      <c r="I47" s="8">
        <v>18</v>
      </c>
      <c r="J47" s="11" t="str">
        <f>VLOOKUP("X",$B$18:$AA$25,20,FALSE)</f>
        <v>X</v>
      </c>
      <c r="K47" s="2" t="s">
        <v>6</v>
      </c>
      <c r="N47" s="2" t="s">
        <v>6</v>
      </c>
      <c r="O47" s="11" t="str">
        <f>VLOOKUP("X",$B$31:$AA$38,9,FALSE)</f>
        <v>X</v>
      </c>
      <c r="P47" s="7">
        <v>7</v>
      </c>
      <c r="Q47" s="8">
        <v>18</v>
      </c>
      <c r="R47" s="11" t="str">
        <f>VLOOKUP("X",$B$31:$AA$38,20,FALSE)</f>
        <v>X</v>
      </c>
      <c r="S47" s="2" t="s">
        <v>6</v>
      </c>
    </row>
    <row r="48" spans="2:27" x14ac:dyDescent="0.25">
      <c r="F48" s="2" t="s">
        <v>7</v>
      </c>
      <c r="G48" s="11" t="str">
        <f>VLOOKUP("X",$B$18:$AA$25,10,FALSE)</f>
        <v>X</v>
      </c>
      <c r="H48" s="7">
        <v>8</v>
      </c>
      <c r="I48" s="8">
        <v>17</v>
      </c>
      <c r="J48" s="11" t="str">
        <f>VLOOKUP("X",$B$18:$AA$25,19,FALSE)</f>
        <v>X</v>
      </c>
      <c r="K48" s="2" t="s">
        <v>7</v>
      </c>
      <c r="N48" s="2" t="s">
        <v>7</v>
      </c>
      <c r="O48" s="11" t="str">
        <f>VLOOKUP("X",$B$31:$AA$38,10,FALSE)</f>
        <v>X</v>
      </c>
      <c r="P48" s="7">
        <v>8</v>
      </c>
      <c r="Q48" s="8">
        <v>17</v>
      </c>
      <c r="R48" s="11" t="str">
        <f>VLOOKUP("X",$B$31:$AA$38,19,FALSE)</f>
        <v>X</v>
      </c>
      <c r="S48" s="2" t="s">
        <v>7</v>
      </c>
    </row>
    <row r="49" spans="6:19" x14ac:dyDescent="0.25">
      <c r="F49" s="2" t="s">
        <v>8</v>
      </c>
      <c r="G49" s="11" t="str">
        <f>VLOOKUP("X",$B$18:$AA$25,11,FALSE)</f>
        <v>X</v>
      </c>
      <c r="H49" s="7">
        <v>9</v>
      </c>
      <c r="I49" s="8">
        <v>16</v>
      </c>
      <c r="J49" s="11" t="str">
        <f>VLOOKUP("X",$B$18:$AA$25,18,FALSE)</f>
        <v>X</v>
      </c>
      <c r="K49" s="2" t="s">
        <v>8</v>
      </c>
      <c r="N49" s="2" t="s">
        <v>8</v>
      </c>
      <c r="O49" s="11" t="str">
        <f>VLOOKUP("X",$B$31:$AA$38,11,FALSE)</f>
        <v>X</v>
      </c>
      <c r="P49" s="7">
        <v>9</v>
      </c>
      <c r="Q49" s="8">
        <v>16</v>
      </c>
      <c r="R49" s="11" t="str">
        <f>VLOOKUP("X",$B$31:$AA$38,18,FALSE)</f>
        <v>X</v>
      </c>
      <c r="S49" s="2" t="s">
        <v>8</v>
      </c>
    </row>
    <row r="50" spans="6:19" x14ac:dyDescent="0.25">
      <c r="F50" s="2" t="s">
        <v>9</v>
      </c>
      <c r="G50" s="11" t="str">
        <f>VLOOKUP("X",$B$18:$AA$25,12,FALSE)</f>
        <v>X</v>
      </c>
      <c r="H50" s="7">
        <v>10</v>
      </c>
      <c r="I50" s="8">
        <v>15</v>
      </c>
      <c r="J50" s="11" t="str">
        <f>VLOOKUP("X",$B$18:$AA$25,17,FALSE)</f>
        <v>X</v>
      </c>
      <c r="K50" s="2" t="s">
        <v>9</v>
      </c>
      <c r="N50" s="2" t="s">
        <v>9</v>
      </c>
      <c r="O50" s="11" t="str">
        <f>VLOOKUP("X",$B$31:$AA$38,12,FALSE)</f>
        <v>X</v>
      </c>
      <c r="P50" s="7">
        <v>10</v>
      </c>
      <c r="Q50" s="8">
        <v>15</v>
      </c>
      <c r="R50" s="11" t="str">
        <f>VLOOKUP("X",$B$31:$AA$38,17,FALSE)</f>
        <v>X</v>
      </c>
      <c r="S50" s="2" t="s">
        <v>9</v>
      </c>
    </row>
    <row r="51" spans="6:19" x14ac:dyDescent="0.25">
      <c r="F51" s="2" t="s">
        <v>10</v>
      </c>
      <c r="G51" s="11" t="str">
        <f>VLOOKUP("X",$B$18:$AA$25,13,FALSE)</f>
        <v>X</v>
      </c>
      <c r="H51" s="7">
        <v>11</v>
      </c>
      <c r="I51" s="8">
        <v>14</v>
      </c>
      <c r="J51" s="11" t="str">
        <f>VLOOKUP("X",$B$18:$AA$25,16,FALSE)</f>
        <v>X</v>
      </c>
      <c r="K51" s="2" t="s">
        <v>10</v>
      </c>
      <c r="N51" s="2" t="s">
        <v>10</v>
      </c>
      <c r="O51" s="11" t="str">
        <f>VLOOKUP("X",$B$31:$AA$38,13,FALSE)</f>
        <v>X</v>
      </c>
      <c r="P51" s="7">
        <v>11</v>
      </c>
      <c r="Q51" s="8">
        <v>14</v>
      </c>
      <c r="R51" s="11" t="str">
        <f>VLOOKUP("X",$B$31:$AA$38,16,FALSE)</f>
        <v>X</v>
      </c>
      <c r="S51" s="2" t="s">
        <v>10</v>
      </c>
    </row>
    <row r="52" spans="6:19" ht="15.75" thickBot="1" x14ac:dyDescent="0.3">
      <c r="F52" s="2" t="s">
        <v>11</v>
      </c>
      <c r="G52" s="11" t="str">
        <f>VLOOKUP("X",$B$18:$AA$25,14,FALSE)</f>
        <v>G</v>
      </c>
      <c r="H52" s="9">
        <v>12</v>
      </c>
      <c r="I52" s="10">
        <v>13</v>
      </c>
      <c r="J52" s="11" t="str">
        <f>VLOOKUP("X",$B$18:$AA$25,15,FALSE)</f>
        <v>X</v>
      </c>
      <c r="K52" s="2" t="s">
        <v>16</v>
      </c>
      <c r="N52" s="2" t="s">
        <v>11</v>
      </c>
      <c r="O52" s="11" t="str">
        <f>VLOOKUP("X",$B$31:$AA$38,14,FALSE)</f>
        <v>G</v>
      </c>
      <c r="P52" s="9">
        <v>12</v>
      </c>
      <c r="Q52" s="10">
        <v>13</v>
      </c>
      <c r="R52" s="11" t="str">
        <f>VLOOKUP("X",$B$31:$AA$38,15,FALSE)</f>
        <v>X</v>
      </c>
      <c r="S52" s="2" t="s">
        <v>16</v>
      </c>
    </row>
  </sheetData>
  <mergeCells count="8">
    <mergeCell ref="H40:I40"/>
    <mergeCell ref="P40:Q40"/>
    <mergeCell ref="D2:O2"/>
    <mergeCell ref="P2:AA2"/>
    <mergeCell ref="D15:O15"/>
    <mergeCell ref="P15:AA15"/>
    <mergeCell ref="D28:O28"/>
    <mergeCell ref="P28:AA28"/>
  </mergeCells>
  <dataValidations count="1">
    <dataValidation type="list" allowBlank="1" showInputMessage="1" showErrorMessage="1" sqref="D41" xr:uid="{65278DCE-BA00-4A22-B466-059CBC808963}">
      <formula1>$C$31:$C$38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75ALS160-20</vt:lpstr>
      <vt:lpstr>75ALS161-20</vt:lpstr>
      <vt:lpstr>75ALS162-22</vt:lpstr>
      <vt:lpstr>75ALS162-24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Azriel Leers</dc:creator>
  <cp:lastModifiedBy>Azriel Leers</cp:lastModifiedBy>
  <dcterms:created xsi:type="dcterms:W3CDTF">2023-08-01T02:55:41Z</dcterms:created>
  <dcterms:modified xsi:type="dcterms:W3CDTF">2023-08-02T00:44:25Z</dcterms:modified>
</cp:coreProperties>
</file>